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chenxr3\Desktop\软件22楼\吴娟报表\话务商机看板\W8\"/>
    </mc:Choice>
  </mc:AlternateContent>
  <bookViews>
    <workbookView xWindow="0" yWindow="0" windowWidth="20490" windowHeight="7095" tabRatio="790" activeTab="3"/>
  </bookViews>
  <sheets>
    <sheet name="报表口径说明" sheetId="5" r:id="rId1"/>
    <sheet name="Daily-话务看板" sheetId="2" state="hidden" r:id="rId2"/>
    <sheet name="SW团队话务看板" sheetId="11" r:id="rId3"/>
    <sheet name="Bottom 10" sheetId="9" r:id="rId4"/>
    <sheet name="外呼客户数及商机" sheetId="8" r:id="rId5"/>
    <sheet name="有效电话数" sheetId="14" r:id="rId6"/>
    <sheet name="外呼明细" sheetId="6" r:id="rId7"/>
    <sheet name="计算接通率" sheetId="15" r:id="rId8"/>
  </sheets>
  <externalReferences>
    <externalReference r:id="rId9"/>
  </externalReferences>
  <definedNames>
    <definedName name="_xlnm._FilterDatabase" localSheetId="3" hidden="1">'Bottom 10'!$A$1:$K$1</definedName>
    <definedName name="_xlnm._FilterDatabase" localSheetId="1" hidden="1">'Daily-话务看板'!$A$2:$Y$105</definedName>
    <definedName name="_xlnm._FilterDatabase" localSheetId="2" hidden="1">SW团队话务看板!$B$2:$AE$60</definedName>
    <definedName name="_xlnm._FilterDatabase" localSheetId="7" hidden="1">计算接通率!$A$1:$U$33940</definedName>
    <definedName name="_xlnm._FilterDatabase" localSheetId="6" hidden="1">外呼明细!$A$1:$U$15907</definedName>
    <definedName name="_xlcn.WorksheetConnection_计算接通率AU1" hidden="1">计算接通率!$A:$U</definedName>
    <definedName name="_xlcn.WorksheetConnection_外呼明细AAE1" hidden="1">外呼明细!$A:$M</definedName>
    <definedName name="_xlcn.WorksheetConnection_外呼明细AP1" hidden="1">外呼明细!$A:$U</definedName>
  </definedNames>
  <calcPr calcId="152511"/>
  <pivotCaches>
    <pivotCache cacheId="179" r:id="rId10"/>
    <pivotCache cacheId="180" r:id="rId11"/>
    <pivotCache cacheId="181" r:id="rId12"/>
    <pivotCache cacheId="182" r:id="rId13"/>
    <pivotCache cacheId="183" r:id="rId14"/>
    <pivotCache cacheId="184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1-5706ca60-ae6d-443c-9198-9d5c29cd74b3" name="区域1" connection="WorksheetConnection_外呼明细!$A:$P"/>
          <x15:modelTable id="区域-35530596-7f05-4f81-9dc0-16542f83fc67" name="区域" connection="WorksheetConnection_外呼明细!$A:$AE"/>
          <x15:modelTable id="区域2-3a19ff20-da79-42cf-8355-eaabf929b14c" name="区域2" connection="WorksheetConnection_计算接通率!$A:$U"/>
        </x15:modelTables>
      </x15:dataModel>
    </ext>
  </extLst>
</workbook>
</file>

<file path=xl/calcChain.xml><?xml version="1.0" encoding="utf-8"?>
<calcChain xmlns="http://schemas.openxmlformats.org/spreadsheetml/2006/main">
  <c r="G41" i="11" l="1"/>
  <c r="G4" i="11"/>
  <c r="F58" i="11" l="1"/>
  <c r="F13" i="11"/>
  <c r="H11" i="11" l="1"/>
  <c r="G11" i="11"/>
  <c r="G12" i="11"/>
  <c r="W11" i="11"/>
  <c r="F47" i="11"/>
  <c r="F36" i="11"/>
  <c r="W57" i="11" l="1"/>
  <c r="W56" i="11"/>
  <c r="W46" i="11"/>
  <c r="W45" i="11"/>
  <c r="W35" i="11"/>
  <c r="W34" i="11"/>
  <c r="W33" i="11"/>
  <c r="W32" i="11"/>
  <c r="W31" i="11"/>
  <c r="W30" i="11"/>
  <c r="W29" i="11"/>
  <c r="W23" i="11"/>
  <c r="W22" i="11"/>
  <c r="W21" i="11"/>
  <c r="W12" i="11"/>
  <c r="W14" i="11" l="1"/>
  <c r="W15" i="11"/>
  <c r="W16" i="11"/>
  <c r="W17" i="11"/>
  <c r="W26" i="11"/>
  <c r="W18" i="11"/>
  <c r="W19" i="11"/>
  <c r="W20" i="11"/>
  <c r="W3" i="11"/>
  <c r="W4" i="11"/>
  <c r="W5" i="11"/>
  <c r="W7" i="11"/>
  <c r="W8" i="11"/>
  <c r="W9" i="11"/>
  <c r="W10" i="11"/>
  <c r="W6" i="11"/>
  <c r="W49" i="11"/>
  <c r="W50" i="11"/>
  <c r="W51" i="11"/>
  <c r="W52" i="11"/>
  <c r="W53" i="11"/>
  <c r="W48" i="11"/>
  <c r="W37" i="11"/>
  <c r="W38" i="11"/>
  <c r="W39" i="11"/>
  <c r="W40" i="11"/>
  <c r="W41" i="11"/>
  <c r="W42" i="11"/>
  <c r="W43" i="11"/>
  <c r="W44" i="11"/>
  <c r="W55" i="11"/>
  <c r="W54" i="11"/>
  <c r="W27" i="11"/>
  <c r="W28" i="11"/>
  <c r="W13" i="11" l="1"/>
  <c r="W36" i="11"/>
  <c r="Z3" i="11"/>
  <c r="Z4" i="11"/>
  <c r="Z5" i="11"/>
  <c r="Z6" i="11"/>
  <c r="Z7" i="11"/>
  <c r="Z8" i="11"/>
  <c r="Z9" i="11"/>
  <c r="Z10" i="11"/>
  <c r="Z14" i="11"/>
  <c r="Z15" i="11"/>
  <c r="Z16" i="11"/>
  <c r="Z17" i="11"/>
  <c r="Z21" i="11"/>
  <c r="Z18" i="11"/>
  <c r="Z19" i="11"/>
  <c r="Z20" i="11"/>
  <c r="Z37" i="11"/>
  <c r="Z38" i="11"/>
  <c r="Z39" i="11"/>
  <c r="Z40" i="11"/>
  <c r="Z41" i="11"/>
  <c r="Z42" i="11"/>
  <c r="Z43" i="11"/>
  <c r="Z44" i="11"/>
  <c r="Z48" i="11"/>
  <c r="Z49" i="11"/>
  <c r="Z50" i="11"/>
  <c r="Z51" i="11"/>
  <c r="Z52" i="11"/>
  <c r="Z53" i="11"/>
  <c r="Y3" i="11"/>
  <c r="Y4" i="11"/>
  <c r="Y5" i="11"/>
  <c r="Y6" i="11"/>
  <c r="Y7" i="11"/>
  <c r="Y8" i="11"/>
  <c r="Y9" i="11"/>
  <c r="Y10" i="11"/>
  <c r="Y14" i="11"/>
  <c r="Y15" i="11"/>
  <c r="Y16" i="11"/>
  <c r="Y17" i="11"/>
  <c r="Y21" i="11"/>
  <c r="Y18" i="11"/>
  <c r="Y19" i="11"/>
  <c r="Y20" i="11"/>
  <c r="Y37" i="11"/>
  <c r="Y38" i="11"/>
  <c r="Y39" i="11"/>
  <c r="Y40" i="11"/>
  <c r="Y41" i="11"/>
  <c r="Y42" i="11"/>
  <c r="Y43" i="11"/>
  <c r="Y44" i="11"/>
  <c r="Y48" i="11"/>
  <c r="Y49" i="11"/>
  <c r="Y50" i="11"/>
  <c r="Y51" i="11"/>
  <c r="Y52" i="11"/>
  <c r="Y53" i="11"/>
  <c r="Z26" i="11"/>
  <c r="Z27" i="11"/>
  <c r="Z28" i="11"/>
  <c r="Y26" i="11"/>
  <c r="Y27" i="11"/>
  <c r="Y28" i="11"/>
  <c r="AA26" i="11"/>
  <c r="AA27" i="11"/>
  <c r="AA28" i="11"/>
  <c r="AA37" i="11"/>
  <c r="AA38" i="11"/>
  <c r="AA39" i="11"/>
  <c r="AA40" i="11"/>
  <c r="AA41" i="11"/>
  <c r="AA42" i="11"/>
  <c r="AA43" i="11"/>
  <c r="AA44" i="11"/>
  <c r="AA48" i="11"/>
  <c r="AA49" i="11"/>
  <c r="AA50" i="11"/>
  <c r="AA51" i="11"/>
  <c r="AA52" i="11"/>
  <c r="AA53" i="11"/>
  <c r="U26" i="11"/>
  <c r="T26" i="11"/>
  <c r="U27" i="11"/>
  <c r="T27" i="11"/>
  <c r="U28" i="11"/>
  <c r="T28" i="11"/>
  <c r="U37" i="11"/>
  <c r="T37" i="11"/>
  <c r="U38" i="11"/>
  <c r="T38" i="11"/>
  <c r="U39" i="11"/>
  <c r="T39" i="11"/>
  <c r="U40" i="11"/>
  <c r="T40" i="11"/>
  <c r="U41" i="11"/>
  <c r="T41" i="11"/>
  <c r="U42" i="11"/>
  <c r="T42" i="11"/>
  <c r="U43" i="11"/>
  <c r="T43" i="11"/>
  <c r="U44" i="11"/>
  <c r="T44" i="11"/>
  <c r="U48" i="11"/>
  <c r="T48" i="11"/>
  <c r="U49" i="11"/>
  <c r="T49" i="11"/>
  <c r="U50" i="11"/>
  <c r="T50" i="11"/>
  <c r="U51" i="11"/>
  <c r="T51" i="11"/>
  <c r="U52" i="11"/>
  <c r="T52" i="11"/>
  <c r="U53" i="11"/>
  <c r="T53" i="11"/>
  <c r="V26" i="11"/>
  <c r="V27" i="11"/>
  <c r="V28" i="11"/>
  <c r="V37" i="11"/>
  <c r="V38" i="11"/>
  <c r="V39" i="11"/>
  <c r="V40" i="11"/>
  <c r="V41" i="11"/>
  <c r="V42" i="11"/>
  <c r="V43" i="11"/>
  <c r="V44" i="11"/>
  <c r="V48" i="11"/>
  <c r="V49" i="11"/>
  <c r="V50" i="11"/>
  <c r="V51" i="11"/>
  <c r="V52" i="11"/>
  <c r="V53" i="11"/>
  <c r="S26" i="11"/>
  <c r="S27" i="11"/>
  <c r="S28" i="11"/>
  <c r="S37" i="11"/>
  <c r="S38" i="11"/>
  <c r="S39" i="11"/>
  <c r="S40" i="11"/>
  <c r="S41" i="11"/>
  <c r="S42" i="11"/>
  <c r="S43" i="11"/>
  <c r="S44" i="11"/>
  <c r="S48" i="11"/>
  <c r="S49" i="11"/>
  <c r="S50" i="11"/>
  <c r="S51" i="11"/>
  <c r="S52" i="11"/>
  <c r="S53" i="11"/>
  <c r="O26" i="11"/>
  <c r="O27" i="11"/>
  <c r="O28" i="11"/>
  <c r="O37" i="11"/>
  <c r="O38" i="11"/>
  <c r="O39" i="11"/>
  <c r="O40" i="11"/>
  <c r="O41" i="11"/>
  <c r="O42" i="11"/>
  <c r="O43" i="11"/>
  <c r="O44" i="11"/>
  <c r="O48" i="11"/>
  <c r="O50" i="11"/>
  <c r="O51" i="11"/>
  <c r="O52" i="11"/>
  <c r="O53" i="11"/>
  <c r="N26" i="11"/>
  <c r="N27" i="11"/>
  <c r="N28" i="11"/>
  <c r="N37" i="11"/>
  <c r="N38" i="11"/>
  <c r="N39" i="11"/>
  <c r="N40" i="11"/>
  <c r="N41" i="11"/>
  <c r="N42" i="11"/>
  <c r="N43" i="11"/>
  <c r="N44" i="11"/>
  <c r="N48" i="11"/>
  <c r="N50" i="11"/>
  <c r="N51" i="11"/>
  <c r="N52" i="11"/>
  <c r="N53" i="11"/>
  <c r="M26" i="11"/>
  <c r="M27" i="11"/>
  <c r="M28" i="11"/>
  <c r="M37" i="11"/>
  <c r="M38" i="11"/>
  <c r="M39" i="11"/>
  <c r="M40" i="11"/>
  <c r="M41" i="11"/>
  <c r="M42" i="11"/>
  <c r="M43" i="11"/>
  <c r="M44" i="11"/>
  <c r="M48" i="11"/>
  <c r="M50" i="11"/>
  <c r="M51" i="11"/>
  <c r="M52" i="11"/>
  <c r="M53" i="11"/>
  <c r="I26" i="11"/>
  <c r="H26" i="11"/>
  <c r="I27" i="11"/>
  <c r="H27" i="11"/>
  <c r="I28" i="11"/>
  <c r="H28" i="11"/>
  <c r="I37" i="11"/>
  <c r="H37" i="11"/>
  <c r="I38" i="11"/>
  <c r="H38" i="11"/>
  <c r="I39" i="11"/>
  <c r="H39" i="11"/>
  <c r="I40" i="11"/>
  <c r="H40" i="11"/>
  <c r="I41" i="11"/>
  <c r="H41" i="11"/>
  <c r="I42" i="11"/>
  <c r="H42" i="11"/>
  <c r="I43" i="11"/>
  <c r="H43" i="11"/>
  <c r="I44" i="11"/>
  <c r="H44" i="11"/>
  <c r="I48" i="11"/>
  <c r="H48" i="11"/>
  <c r="I50" i="11"/>
  <c r="H50" i="11"/>
  <c r="I51" i="11"/>
  <c r="H51" i="11"/>
  <c r="I52" i="11"/>
  <c r="H52" i="11"/>
  <c r="I53" i="11"/>
  <c r="H53" i="11"/>
  <c r="K26" i="11"/>
  <c r="K27" i="11"/>
  <c r="K28" i="11"/>
  <c r="K37" i="11"/>
  <c r="K38" i="11"/>
  <c r="K39" i="11"/>
  <c r="K40" i="11"/>
  <c r="K41" i="11"/>
  <c r="K42" i="11"/>
  <c r="K43" i="11"/>
  <c r="K44" i="11"/>
  <c r="K48" i="11"/>
  <c r="K50" i="11"/>
  <c r="K51" i="11"/>
  <c r="K52" i="11"/>
  <c r="K53" i="11"/>
  <c r="J26" i="11"/>
  <c r="J27" i="11"/>
  <c r="J28" i="11"/>
  <c r="J37" i="11"/>
  <c r="J38" i="11"/>
  <c r="J39" i="11"/>
  <c r="J40" i="11"/>
  <c r="J41" i="11"/>
  <c r="J42" i="11"/>
  <c r="J43" i="11"/>
  <c r="J44" i="11"/>
  <c r="J48" i="11"/>
  <c r="J50" i="11"/>
  <c r="J51" i="11"/>
  <c r="J52" i="11"/>
  <c r="J53" i="11"/>
  <c r="G26" i="11"/>
  <c r="G27" i="11"/>
  <c r="G28" i="11"/>
  <c r="G37" i="11"/>
  <c r="G38" i="11"/>
  <c r="G39" i="11"/>
  <c r="G40" i="11"/>
  <c r="G42" i="11"/>
  <c r="G43" i="11"/>
  <c r="G44" i="11"/>
  <c r="G48" i="11"/>
  <c r="G50" i="11"/>
  <c r="G51" i="11"/>
  <c r="G52" i="11"/>
  <c r="G53" i="11"/>
  <c r="N3" i="11"/>
  <c r="N4" i="11"/>
  <c r="N5" i="11"/>
  <c r="N6" i="11"/>
  <c r="N7" i="11"/>
  <c r="N8" i="11"/>
  <c r="N9" i="11"/>
  <c r="N10" i="11"/>
  <c r="N15" i="11"/>
  <c r="N16" i="11"/>
  <c r="N17" i="11"/>
  <c r="N18" i="11"/>
  <c r="N19" i="11"/>
  <c r="N20" i="11"/>
  <c r="M3" i="11"/>
  <c r="M4" i="11"/>
  <c r="M5" i="11"/>
  <c r="M6" i="11"/>
  <c r="M7" i="11"/>
  <c r="M8" i="11"/>
  <c r="M9" i="11"/>
  <c r="M10" i="11"/>
  <c r="M15" i="11"/>
  <c r="M16" i="11"/>
  <c r="M17" i="11"/>
  <c r="M18" i="11"/>
  <c r="M19" i="11"/>
  <c r="M20" i="11"/>
  <c r="AA14" i="11"/>
  <c r="AA15" i="11"/>
  <c r="AA16" i="11"/>
  <c r="AA17" i="11"/>
  <c r="AA21" i="11"/>
  <c r="AA18" i="11"/>
  <c r="AA19" i="11"/>
  <c r="AA20" i="11"/>
  <c r="U14" i="11"/>
  <c r="T14" i="11"/>
  <c r="U15" i="11"/>
  <c r="T15" i="11"/>
  <c r="U16" i="11"/>
  <c r="T16" i="11"/>
  <c r="U17" i="11"/>
  <c r="T17" i="11"/>
  <c r="U21" i="11"/>
  <c r="T21" i="11"/>
  <c r="U18" i="11"/>
  <c r="T18" i="11"/>
  <c r="U19" i="11"/>
  <c r="T19" i="11"/>
  <c r="U20" i="11"/>
  <c r="T20" i="11"/>
  <c r="V14" i="11"/>
  <c r="V15" i="11"/>
  <c r="V16" i="11"/>
  <c r="V17" i="11"/>
  <c r="V21" i="11"/>
  <c r="V18" i="11"/>
  <c r="V19" i="11"/>
  <c r="V20" i="11"/>
  <c r="S14" i="11"/>
  <c r="S15" i="11"/>
  <c r="S16" i="11"/>
  <c r="S17" i="11"/>
  <c r="S21" i="11"/>
  <c r="S18" i="11"/>
  <c r="S19" i="11"/>
  <c r="S20" i="11"/>
  <c r="O15" i="11"/>
  <c r="O16" i="11"/>
  <c r="O17" i="11"/>
  <c r="O18" i="11"/>
  <c r="O19" i="11"/>
  <c r="O20" i="11"/>
  <c r="I15" i="11"/>
  <c r="H15" i="11"/>
  <c r="I16" i="11"/>
  <c r="H16" i="11"/>
  <c r="I17" i="11"/>
  <c r="H17" i="11"/>
  <c r="I18" i="11"/>
  <c r="H18" i="11"/>
  <c r="I19" i="11"/>
  <c r="H19" i="11"/>
  <c r="I20" i="11"/>
  <c r="H20" i="11"/>
  <c r="K15" i="11"/>
  <c r="K16" i="11"/>
  <c r="K17" i="11"/>
  <c r="K18" i="11"/>
  <c r="K19" i="11"/>
  <c r="K20" i="11"/>
  <c r="J15" i="11"/>
  <c r="J16" i="11"/>
  <c r="J17" i="11"/>
  <c r="J18" i="11"/>
  <c r="J19" i="11"/>
  <c r="J20" i="11"/>
  <c r="G15" i="11"/>
  <c r="G16" i="11"/>
  <c r="G17" i="11"/>
  <c r="G18" i="11"/>
  <c r="G19" i="11"/>
  <c r="G20" i="11"/>
  <c r="AA3" i="11"/>
  <c r="AA4" i="11"/>
  <c r="AA5" i="11"/>
  <c r="AA6" i="11"/>
  <c r="AA7" i="11"/>
  <c r="AA8" i="11"/>
  <c r="AA9" i="11"/>
  <c r="AA10" i="11"/>
  <c r="U3" i="11"/>
  <c r="T3" i="11"/>
  <c r="U4" i="11"/>
  <c r="T4" i="11"/>
  <c r="U5" i="11"/>
  <c r="T5" i="11"/>
  <c r="U6" i="11"/>
  <c r="T6" i="11"/>
  <c r="U7" i="11"/>
  <c r="T7" i="11"/>
  <c r="U8" i="11"/>
  <c r="T8" i="11"/>
  <c r="U9" i="11"/>
  <c r="T9" i="11"/>
  <c r="U10" i="11"/>
  <c r="T10" i="11"/>
  <c r="V3" i="11"/>
  <c r="V4" i="11"/>
  <c r="V5" i="11"/>
  <c r="V6" i="11"/>
  <c r="V7" i="11"/>
  <c r="V8" i="11"/>
  <c r="V9" i="11"/>
  <c r="V10" i="11"/>
  <c r="S3" i="11"/>
  <c r="S4" i="11"/>
  <c r="S5" i="11"/>
  <c r="S6" i="11"/>
  <c r="S7" i="11"/>
  <c r="S8" i="11"/>
  <c r="S9" i="11"/>
  <c r="S10" i="11"/>
  <c r="O3" i="11"/>
  <c r="O4" i="11"/>
  <c r="O5" i="11"/>
  <c r="O6" i="11"/>
  <c r="O7" i="11"/>
  <c r="O8" i="11"/>
  <c r="O9" i="11"/>
  <c r="O10" i="11"/>
  <c r="I3" i="11"/>
  <c r="H3" i="11"/>
  <c r="I4" i="11"/>
  <c r="H4" i="11"/>
  <c r="I5" i="11"/>
  <c r="H5" i="11"/>
  <c r="I6" i="11"/>
  <c r="H6" i="11"/>
  <c r="I7" i="11"/>
  <c r="H7" i="11"/>
  <c r="I8" i="11"/>
  <c r="H8" i="11"/>
  <c r="I9" i="11"/>
  <c r="H9" i="11"/>
  <c r="I10" i="11"/>
  <c r="H10" i="11"/>
  <c r="K3" i="11"/>
  <c r="K4" i="11"/>
  <c r="K5" i="11"/>
  <c r="K6" i="11"/>
  <c r="K7" i="11"/>
  <c r="K8" i="11"/>
  <c r="K9" i="11"/>
  <c r="K10" i="11"/>
  <c r="J3" i="11"/>
  <c r="J4" i="11"/>
  <c r="J5" i="11"/>
  <c r="J6" i="11"/>
  <c r="J7" i="11"/>
  <c r="J8" i="11"/>
  <c r="J9" i="11"/>
  <c r="J10" i="11"/>
  <c r="G3" i="11"/>
  <c r="G5" i="11"/>
  <c r="G6" i="11"/>
  <c r="G7" i="11"/>
  <c r="G8" i="11"/>
  <c r="G9" i="11"/>
  <c r="G10" i="11"/>
  <c r="E86" i="2"/>
  <c r="W86" i="2" s="1"/>
  <c r="E87" i="2"/>
  <c r="W87" i="2" s="1"/>
  <c r="E88" i="2"/>
  <c r="W88" i="2" s="1"/>
  <c r="E89" i="2"/>
  <c r="W89" i="2" s="1"/>
  <c r="E90" i="2"/>
  <c r="W90" i="2" s="1"/>
  <c r="E91" i="2"/>
  <c r="W91" i="2" s="1"/>
  <c r="E92" i="2"/>
  <c r="W92" i="2" s="1"/>
  <c r="E93" i="2"/>
  <c r="W93" i="2" s="1"/>
  <c r="E94" i="2"/>
  <c r="W94" i="2"/>
  <c r="E95" i="2"/>
  <c r="W95" i="2" s="1"/>
  <c r="E96" i="2"/>
  <c r="W96" i="2" s="1"/>
  <c r="E97" i="2"/>
  <c r="W97" i="2" s="1"/>
  <c r="V86" i="2"/>
  <c r="V87" i="2"/>
  <c r="V90" i="2"/>
  <c r="V91" i="2"/>
  <c r="V94" i="2"/>
  <c r="U86" i="2"/>
  <c r="U90" i="2"/>
  <c r="U92" i="2"/>
  <c r="U93" i="2"/>
  <c r="U94" i="2"/>
  <c r="T86" i="2"/>
  <c r="T90" i="2"/>
  <c r="T92" i="2"/>
  <c r="T93" i="2"/>
  <c r="T94" i="2"/>
  <c r="T97" i="2"/>
  <c r="S86" i="2"/>
  <c r="S87" i="2"/>
  <c r="S90" i="2"/>
  <c r="S91" i="2"/>
  <c r="S94" i="2"/>
  <c r="S95" i="2"/>
  <c r="S96" i="2"/>
  <c r="R87" i="2"/>
  <c r="R88" i="2"/>
  <c r="R90" i="2"/>
  <c r="R91" i="2"/>
  <c r="R94" i="2"/>
  <c r="Q86" i="2"/>
  <c r="Q88" i="2"/>
  <c r="Q89" i="2"/>
  <c r="Q90" i="2"/>
  <c r="Q93" i="2"/>
  <c r="Q94" i="2"/>
  <c r="Q97" i="2"/>
  <c r="P86" i="2"/>
  <c r="P90" i="2"/>
  <c r="P92" i="2"/>
  <c r="P93" i="2"/>
  <c r="P94" i="2"/>
  <c r="P96" i="2"/>
  <c r="P97" i="2"/>
  <c r="E63" i="2"/>
  <c r="W63" i="2" s="1"/>
  <c r="E64" i="2"/>
  <c r="W64" i="2" s="1"/>
  <c r="E65" i="2"/>
  <c r="Q65" i="2" s="1"/>
  <c r="W65" i="2"/>
  <c r="E66" i="2"/>
  <c r="W66" i="2" s="1"/>
  <c r="E67" i="2"/>
  <c r="W67" i="2" s="1"/>
  <c r="E68" i="2"/>
  <c r="W68" i="2" s="1"/>
  <c r="V64" i="2"/>
  <c r="V65" i="2"/>
  <c r="U64" i="2"/>
  <c r="U65" i="2"/>
  <c r="U67" i="2"/>
  <c r="T65" i="2"/>
  <c r="T66" i="2"/>
  <c r="T67" i="2"/>
  <c r="S65" i="2"/>
  <c r="S66" i="2"/>
  <c r="S67" i="2"/>
  <c r="R64" i="2"/>
  <c r="R65" i="2"/>
  <c r="R67" i="2"/>
  <c r="Q63" i="2"/>
  <c r="Q64" i="2"/>
  <c r="Q67" i="2"/>
  <c r="P65" i="2"/>
  <c r="P66" i="2"/>
  <c r="P67" i="2"/>
  <c r="E72" i="2"/>
  <c r="W72" i="2" s="1"/>
  <c r="E73" i="2"/>
  <c r="V73" i="2" s="1"/>
  <c r="E74" i="2"/>
  <c r="W74" i="2" s="1"/>
  <c r="E75" i="2"/>
  <c r="W75" i="2" s="1"/>
  <c r="E76" i="2"/>
  <c r="W76" i="2" s="1"/>
  <c r="E77" i="2"/>
  <c r="W77" i="2" s="1"/>
  <c r="E78" i="2"/>
  <c r="W78" i="2" s="1"/>
  <c r="E79" i="2"/>
  <c r="V79" i="2" s="1"/>
  <c r="W79" i="2"/>
  <c r="E80" i="2"/>
  <c r="W80" i="2" s="1"/>
  <c r="E81" i="2"/>
  <c r="W81" i="2" s="1"/>
  <c r="E82" i="2"/>
  <c r="W82" i="2" s="1"/>
  <c r="V72" i="2"/>
  <c r="V75" i="2"/>
  <c r="V76" i="2"/>
  <c r="V80" i="2"/>
  <c r="V81" i="2"/>
  <c r="U72" i="2"/>
  <c r="U73" i="2"/>
  <c r="U75" i="2"/>
  <c r="U80" i="2"/>
  <c r="U81" i="2"/>
  <c r="T72" i="2"/>
  <c r="T75" i="2"/>
  <c r="T76" i="2"/>
  <c r="T80" i="2"/>
  <c r="T81" i="2"/>
  <c r="S72" i="2"/>
  <c r="S73" i="2"/>
  <c r="S75" i="2"/>
  <c r="S80" i="2"/>
  <c r="S81" i="2"/>
  <c r="R72" i="2"/>
  <c r="R75" i="2"/>
  <c r="R76" i="2"/>
  <c r="R80" i="2"/>
  <c r="R81" i="2"/>
  <c r="Q72" i="2"/>
  <c r="Q73" i="2"/>
  <c r="Q75" i="2"/>
  <c r="Q80" i="2"/>
  <c r="Q81" i="2"/>
  <c r="P72" i="2"/>
  <c r="P75" i="2"/>
  <c r="P76" i="2"/>
  <c r="P80" i="2"/>
  <c r="P81" i="2"/>
  <c r="E54" i="2"/>
  <c r="R54" i="2" s="1"/>
  <c r="E55" i="2"/>
  <c r="T55" i="2" s="1"/>
  <c r="E56" i="2"/>
  <c r="S56" i="2" s="1"/>
  <c r="E57" i="2"/>
  <c r="W57" i="2" s="1"/>
  <c r="E58" i="2"/>
  <c r="T58" i="2" s="1"/>
  <c r="E59" i="2"/>
  <c r="W59" i="2" s="1"/>
  <c r="E60" i="2"/>
  <c r="S60" i="2" s="1"/>
  <c r="E61" i="2"/>
  <c r="S61" i="2" s="1"/>
  <c r="W61" i="2"/>
  <c r="V57" i="2"/>
  <c r="V59" i="2"/>
  <c r="V60" i="2"/>
  <c r="U56" i="2"/>
  <c r="U57" i="2"/>
  <c r="U60" i="2"/>
  <c r="T54" i="2"/>
  <c r="T56" i="2"/>
  <c r="T57" i="2"/>
  <c r="T60" i="2"/>
  <c r="T61" i="2"/>
  <c r="S55" i="2"/>
  <c r="S59" i="2"/>
  <c r="R56" i="2"/>
  <c r="R57" i="2"/>
  <c r="R59" i="2"/>
  <c r="R60" i="2"/>
  <c r="Q55" i="2"/>
  <c r="Q57" i="2"/>
  <c r="P54" i="2"/>
  <c r="P55" i="2"/>
  <c r="P57" i="2"/>
  <c r="P59" i="2"/>
  <c r="P61" i="2"/>
  <c r="E41" i="2"/>
  <c r="W41" i="2" s="1"/>
  <c r="E42" i="2"/>
  <c r="W42" i="2"/>
  <c r="E43" i="2"/>
  <c r="W43" i="2" s="1"/>
  <c r="E44" i="2"/>
  <c r="W44" i="2" s="1"/>
  <c r="E45" i="2"/>
  <c r="W45" i="2" s="1"/>
  <c r="E46" i="2"/>
  <c r="W46" i="2" s="1"/>
  <c r="E47" i="2"/>
  <c r="W47" i="2" s="1"/>
  <c r="E48" i="2"/>
  <c r="S48" i="2" s="1"/>
  <c r="E49" i="2"/>
  <c r="W49" i="2" s="1"/>
  <c r="E50" i="2"/>
  <c r="V50" i="2" s="1"/>
  <c r="W50" i="2"/>
  <c r="E51" i="2"/>
  <c r="W51" i="2" s="1"/>
  <c r="V42" i="2"/>
  <c r="V46" i="2"/>
  <c r="V51" i="2"/>
  <c r="U42" i="2"/>
  <c r="U46" i="2"/>
  <c r="U47" i="2"/>
  <c r="U50" i="2"/>
  <c r="U51" i="2"/>
  <c r="T42" i="2"/>
  <c r="T43" i="2"/>
  <c r="T49" i="2"/>
  <c r="T51" i="2"/>
  <c r="S42" i="2"/>
  <c r="S45" i="2"/>
  <c r="S46" i="2"/>
  <c r="S50" i="2"/>
  <c r="R41" i="2"/>
  <c r="R42" i="2"/>
  <c r="R45" i="2"/>
  <c r="R47" i="2"/>
  <c r="R49" i="2"/>
  <c r="R50" i="2"/>
  <c r="Q42" i="2"/>
  <c r="Q47" i="2"/>
  <c r="Q48" i="2"/>
  <c r="P42" i="2"/>
  <c r="P45" i="2"/>
  <c r="P47" i="2"/>
  <c r="P49" i="2"/>
  <c r="P50" i="2"/>
  <c r="E32" i="2"/>
  <c r="W32" i="2" s="1"/>
  <c r="E33" i="2"/>
  <c r="W33" i="2" s="1"/>
  <c r="E34" i="2"/>
  <c r="W34" i="2" s="1"/>
  <c r="E35" i="2"/>
  <c r="W35" i="2" s="1"/>
  <c r="E36" i="2"/>
  <c r="W36" i="2"/>
  <c r="E37" i="2"/>
  <c r="W37" i="2" s="1"/>
  <c r="E38" i="2"/>
  <c r="W38" i="2" s="1"/>
  <c r="U34" i="2"/>
  <c r="S33" i="2"/>
  <c r="S35" i="2"/>
  <c r="Q34" i="2"/>
  <c r="P36" i="2"/>
  <c r="P37" i="2"/>
  <c r="P38" i="2"/>
  <c r="E18" i="2"/>
  <c r="V18" i="2" s="1"/>
  <c r="W18" i="2"/>
  <c r="E19" i="2"/>
  <c r="W19" i="2" s="1"/>
  <c r="E20" i="2"/>
  <c r="U20" i="2" s="1"/>
  <c r="E21" i="2"/>
  <c r="W21" i="2" s="1"/>
  <c r="E22" i="2"/>
  <c r="V22" i="2" s="1"/>
  <c r="E23" i="2"/>
  <c r="W23" i="2" s="1"/>
  <c r="E24" i="2"/>
  <c r="U24" i="2" s="1"/>
  <c r="E25" i="2"/>
  <c r="W25" i="2" s="1"/>
  <c r="E26" i="2"/>
  <c r="V26" i="2" s="1"/>
  <c r="W26" i="2"/>
  <c r="E27" i="2"/>
  <c r="W27" i="2" s="1"/>
  <c r="E28" i="2"/>
  <c r="U28" i="2" s="1"/>
  <c r="E29" i="2"/>
  <c r="W29" i="2" s="1"/>
  <c r="E30" i="2"/>
  <c r="V30" i="2" s="1"/>
  <c r="V21" i="2"/>
  <c r="V25" i="2"/>
  <c r="V29" i="2"/>
  <c r="U18" i="2"/>
  <c r="U26" i="2"/>
  <c r="T20" i="2"/>
  <c r="T21" i="2"/>
  <c r="T28" i="2"/>
  <c r="T29" i="2"/>
  <c r="S18" i="2"/>
  <c r="R25" i="2"/>
  <c r="Q18" i="2"/>
  <c r="Q19" i="2"/>
  <c r="Q22" i="2"/>
  <c r="P20" i="2"/>
  <c r="P25" i="2"/>
  <c r="P28" i="2"/>
  <c r="E3" i="2"/>
  <c r="S3" i="2" s="1"/>
  <c r="E4" i="2"/>
  <c r="Q4" i="2" s="1"/>
  <c r="E5" i="2"/>
  <c r="U5" i="2" s="1"/>
  <c r="E6" i="2"/>
  <c r="V6" i="2" s="1"/>
  <c r="W6" i="2"/>
  <c r="E7" i="2"/>
  <c r="S7" i="2" s="1"/>
  <c r="E8" i="2"/>
  <c r="U8" i="2" s="1"/>
  <c r="W8" i="2"/>
  <c r="E9" i="2"/>
  <c r="U9" i="2" s="1"/>
  <c r="E10" i="2"/>
  <c r="W10" i="2" s="1"/>
  <c r="E11" i="2"/>
  <c r="S11" i="2" s="1"/>
  <c r="E12" i="2"/>
  <c r="W12" i="2" s="1"/>
  <c r="E13" i="2"/>
  <c r="U13" i="2" s="1"/>
  <c r="E14" i="2"/>
  <c r="V14" i="2" s="1"/>
  <c r="W14" i="2"/>
  <c r="E15" i="2"/>
  <c r="S15" i="2" s="1"/>
  <c r="E16" i="2"/>
  <c r="V16" i="2" s="1"/>
  <c r="V4" i="2"/>
  <c r="V8" i="2"/>
  <c r="V10" i="2"/>
  <c r="U4" i="2"/>
  <c r="U10" i="2"/>
  <c r="U14" i="2"/>
  <c r="U15" i="2"/>
  <c r="T8" i="2"/>
  <c r="T10" i="2"/>
  <c r="T14" i="2"/>
  <c r="S5" i="2"/>
  <c r="S6" i="2"/>
  <c r="R6" i="2"/>
  <c r="R14" i="2"/>
  <c r="Q6" i="2"/>
  <c r="Q7" i="2"/>
  <c r="Q8" i="2"/>
  <c r="Q10" i="2"/>
  <c r="Q11" i="2"/>
  <c r="P8" i="2"/>
  <c r="P10" i="2"/>
  <c r="E62" i="2"/>
  <c r="E71" i="2"/>
  <c r="M86" i="2"/>
  <c r="M87" i="2"/>
  <c r="M88" i="2"/>
  <c r="M90" i="2"/>
  <c r="M91" i="2"/>
  <c r="M92" i="2"/>
  <c r="M93" i="2"/>
  <c r="M94" i="2"/>
  <c r="M95" i="2"/>
  <c r="M96" i="2"/>
  <c r="M97" i="2"/>
  <c r="L86" i="2"/>
  <c r="L87" i="2"/>
  <c r="L88" i="2"/>
  <c r="L90" i="2"/>
  <c r="L91" i="2"/>
  <c r="L92" i="2"/>
  <c r="L93" i="2"/>
  <c r="L94" i="2"/>
  <c r="L95" i="2"/>
  <c r="L96" i="2"/>
  <c r="L97" i="2"/>
  <c r="K86" i="2"/>
  <c r="K87" i="2"/>
  <c r="K88" i="2"/>
  <c r="K90" i="2"/>
  <c r="K91" i="2"/>
  <c r="K92" i="2"/>
  <c r="K93" i="2"/>
  <c r="K94" i="2"/>
  <c r="K95" i="2"/>
  <c r="K96" i="2"/>
  <c r="K97" i="2"/>
  <c r="J86" i="2"/>
  <c r="J87" i="2"/>
  <c r="J88" i="2"/>
  <c r="J90" i="2"/>
  <c r="J91" i="2"/>
  <c r="J92" i="2"/>
  <c r="J93" i="2"/>
  <c r="J94" i="2"/>
  <c r="J95" i="2"/>
  <c r="J96" i="2"/>
  <c r="J97" i="2"/>
  <c r="I86" i="2"/>
  <c r="I87" i="2"/>
  <c r="I88" i="2"/>
  <c r="I90" i="2"/>
  <c r="I91" i="2"/>
  <c r="I92" i="2"/>
  <c r="I93" i="2"/>
  <c r="I94" i="2"/>
  <c r="I95" i="2"/>
  <c r="I96" i="2"/>
  <c r="I97" i="2"/>
  <c r="H86" i="2"/>
  <c r="H87" i="2"/>
  <c r="H88" i="2"/>
  <c r="H90" i="2"/>
  <c r="H91" i="2"/>
  <c r="H92" i="2"/>
  <c r="H93" i="2"/>
  <c r="H94" i="2"/>
  <c r="H95" i="2"/>
  <c r="H96" i="2"/>
  <c r="H97" i="2"/>
  <c r="G86" i="2"/>
  <c r="G87" i="2"/>
  <c r="G88" i="2"/>
  <c r="G90" i="2"/>
  <c r="G91" i="2"/>
  <c r="G92" i="2"/>
  <c r="G93" i="2"/>
  <c r="G94" i="2"/>
  <c r="G95" i="2"/>
  <c r="G96" i="2"/>
  <c r="G97" i="2"/>
  <c r="F86" i="2"/>
  <c r="F87" i="2"/>
  <c r="F88" i="2"/>
  <c r="F90" i="2"/>
  <c r="F91" i="2"/>
  <c r="F92" i="2"/>
  <c r="F93" i="2"/>
  <c r="F94" i="2"/>
  <c r="F95" i="2"/>
  <c r="F96" i="2"/>
  <c r="F97" i="2"/>
  <c r="M72" i="2"/>
  <c r="M73" i="2"/>
  <c r="M74" i="2"/>
  <c r="M75" i="2"/>
  <c r="M76" i="2"/>
  <c r="M77" i="2"/>
  <c r="M78" i="2"/>
  <c r="M79" i="2"/>
  <c r="M80" i="2"/>
  <c r="M81" i="2"/>
  <c r="M82" i="2"/>
  <c r="L72" i="2"/>
  <c r="L73" i="2"/>
  <c r="L74" i="2"/>
  <c r="L75" i="2"/>
  <c r="L76" i="2"/>
  <c r="L77" i="2"/>
  <c r="L78" i="2"/>
  <c r="L79" i="2"/>
  <c r="L80" i="2"/>
  <c r="L81" i="2"/>
  <c r="L82" i="2"/>
  <c r="K72" i="2"/>
  <c r="K73" i="2"/>
  <c r="K74" i="2"/>
  <c r="K75" i="2"/>
  <c r="K76" i="2"/>
  <c r="K77" i="2"/>
  <c r="K78" i="2"/>
  <c r="K79" i="2"/>
  <c r="K80" i="2"/>
  <c r="K81" i="2"/>
  <c r="K82" i="2"/>
  <c r="J72" i="2"/>
  <c r="J73" i="2"/>
  <c r="J74" i="2"/>
  <c r="J75" i="2"/>
  <c r="J76" i="2"/>
  <c r="J77" i="2"/>
  <c r="J78" i="2"/>
  <c r="J79" i="2"/>
  <c r="J80" i="2"/>
  <c r="J81" i="2"/>
  <c r="J82" i="2"/>
  <c r="I72" i="2"/>
  <c r="I73" i="2"/>
  <c r="I74" i="2"/>
  <c r="I75" i="2"/>
  <c r="I76" i="2"/>
  <c r="I77" i="2"/>
  <c r="I78" i="2"/>
  <c r="I79" i="2"/>
  <c r="I80" i="2"/>
  <c r="I81" i="2"/>
  <c r="I82" i="2"/>
  <c r="H72" i="2"/>
  <c r="H73" i="2"/>
  <c r="H74" i="2"/>
  <c r="H75" i="2"/>
  <c r="H76" i="2"/>
  <c r="H77" i="2"/>
  <c r="H78" i="2"/>
  <c r="H79" i="2"/>
  <c r="H80" i="2"/>
  <c r="H81" i="2"/>
  <c r="H82" i="2"/>
  <c r="G72" i="2"/>
  <c r="G73" i="2"/>
  <c r="G74" i="2"/>
  <c r="G75" i="2"/>
  <c r="G76" i="2"/>
  <c r="G77" i="2"/>
  <c r="G78" i="2"/>
  <c r="G79" i="2"/>
  <c r="G80" i="2"/>
  <c r="G81" i="2"/>
  <c r="G82" i="2"/>
  <c r="F72" i="2"/>
  <c r="F73" i="2"/>
  <c r="F74" i="2"/>
  <c r="F75" i="2"/>
  <c r="F76" i="2"/>
  <c r="F77" i="2"/>
  <c r="F78" i="2"/>
  <c r="F79" i="2"/>
  <c r="F80" i="2"/>
  <c r="F81" i="2"/>
  <c r="F82" i="2"/>
  <c r="M63" i="2"/>
  <c r="M64" i="2"/>
  <c r="M65" i="2"/>
  <c r="M66" i="2"/>
  <c r="M67" i="2"/>
  <c r="M68" i="2"/>
  <c r="L63" i="2"/>
  <c r="L64" i="2"/>
  <c r="L65" i="2"/>
  <c r="L66" i="2"/>
  <c r="L67" i="2"/>
  <c r="L68" i="2"/>
  <c r="K63" i="2"/>
  <c r="K64" i="2"/>
  <c r="K65" i="2"/>
  <c r="K66" i="2"/>
  <c r="K67" i="2"/>
  <c r="K68" i="2"/>
  <c r="J63" i="2"/>
  <c r="J64" i="2"/>
  <c r="J65" i="2"/>
  <c r="J66" i="2"/>
  <c r="J67" i="2"/>
  <c r="J68" i="2"/>
  <c r="I63" i="2"/>
  <c r="I64" i="2"/>
  <c r="I65" i="2"/>
  <c r="I66" i="2"/>
  <c r="I67" i="2"/>
  <c r="I68" i="2"/>
  <c r="H63" i="2"/>
  <c r="H64" i="2"/>
  <c r="H65" i="2"/>
  <c r="H66" i="2"/>
  <c r="H67" i="2"/>
  <c r="H68" i="2"/>
  <c r="G63" i="2"/>
  <c r="G64" i="2"/>
  <c r="G65" i="2"/>
  <c r="G66" i="2"/>
  <c r="G67" i="2"/>
  <c r="G68" i="2"/>
  <c r="F63" i="2"/>
  <c r="F64" i="2"/>
  <c r="F65" i="2"/>
  <c r="F66" i="2"/>
  <c r="F67" i="2"/>
  <c r="F68" i="2"/>
  <c r="M54" i="2"/>
  <c r="M55" i="2"/>
  <c r="M56" i="2"/>
  <c r="M57" i="2"/>
  <c r="M59" i="2"/>
  <c r="M60" i="2"/>
  <c r="M61" i="2"/>
  <c r="L54" i="2"/>
  <c r="L55" i="2"/>
  <c r="L56" i="2"/>
  <c r="L57" i="2"/>
  <c r="L59" i="2"/>
  <c r="L60" i="2"/>
  <c r="L61" i="2"/>
  <c r="K54" i="2"/>
  <c r="K55" i="2"/>
  <c r="K56" i="2"/>
  <c r="K57" i="2"/>
  <c r="K59" i="2"/>
  <c r="K60" i="2"/>
  <c r="K61" i="2"/>
  <c r="J54" i="2"/>
  <c r="J55" i="2"/>
  <c r="J56" i="2"/>
  <c r="J57" i="2"/>
  <c r="J59" i="2"/>
  <c r="J60" i="2"/>
  <c r="J61" i="2"/>
  <c r="I54" i="2"/>
  <c r="I55" i="2"/>
  <c r="I56" i="2"/>
  <c r="I57" i="2"/>
  <c r="I59" i="2"/>
  <c r="I60" i="2"/>
  <c r="I61" i="2"/>
  <c r="H54" i="2"/>
  <c r="H55" i="2"/>
  <c r="H56" i="2"/>
  <c r="H57" i="2"/>
  <c r="H59" i="2"/>
  <c r="H60" i="2"/>
  <c r="H61" i="2"/>
  <c r="G54" i="2"/>
  <c r="G55" i="2"/>
  <c r="G56" i="2"/>
  <c r="G57" i="2"/>
  <c r="G59" i="2"/>
  <c r="G60" i="2"/>
  <c r="G61" i="2"/>
  <c r="F54" i="2"/>
  <c r="F55" i="2"/>
  <c r="F56" i="2"/>
  <c r="F57" i="2"/>
  <c r="F59" i="2"/>
  <c r="F60" i="2"/>
  <c r="F61" i="2"/>
  <c r="M42" i="2"/>
  <c r="M43" i="2"/>
  <c r="M44" i="2"/>
  <c r="M45" i="2"/>
  <c r="M47" i="2"/>
  <c r="M48" i="2"/>
  <c r="M49" i="2"/>
  <c r="M50" i="2"/>
  <c r="M51" i="2"/>
  <c r="L42" i="2"/>
  <c r="L43" i="2"/>
  <c r="L44" i="2"/>
  <c r="L45" i="2"/>
  <c r="L47" i="2"/>
  <c r="L48" i="2"/>
  <c r="L49" i="2"/>
  <c r="L50" i="2"/>
  <c r="L51" i="2"/>
  <c r="K42" i="2"/>
  <c r="K43" i="2"/>
  <c r="K44" i="2"/>
  <c r="K45" i="2"/>
  <c r="K47" i="2"/>
  <c r="K48" i="2"/>
  <c r="K49" i="2"/>
  <c r="K50" i="2"/>
  <c r="K51" i="2"/>
  <c r="J42" i="2"/>
  <c r="J43" i="2"/>
  <c r="J44" i="2"/>
  <c r="J45" i="2"/>
  <c r="J47" i="2"/>
  <c r="J48" i="2"/>
  <c r="J49" i="2"/>
  <c r="J50" i="2"/>
  <c r="J51" i="2"/>
  <c r="I42" i="2"/>
  <c r="I43" i="2"/>
  <c r="I44" i="2"/>
  <c r="I45" i="2"/>
  <c r="I47" i="2"/>
  <c r="I48" i="2"/>
  <c r="I49" i="2"/>
  <c r="I50" i="2"/>
  <c r="I51" i="2"/>
  <c r="H42" i="2"/>
  <c r="H43" i="2"/>
  <c r="H44" i="2"/>
  <c r="H45" i="2"/>
  <c r="H47" i="2"/>
  <c r="H48" i="2"/>
  <c r="H49" i="2"/>
  <c r="H50" i="2"/>
  <c r="H51" i="2"/>
  <c r="G42" i="2"/>
  <c r="G43" i="2"/>
  <c r="G44" i="2"/>
  <c r="G45" i="2"/>
  <c r="G47" i="2"/>
  <c r="G48" i="2"/>
  <c r="G49" i="2"/>
  <c r="G50" i="2"/>
  <c r="G51" i="2"/>
  <c r="F42" i="2"/>
  <c r="F43" i="2"/>
  <c r="F44" i="2"/>
  <c r="F45" i="2"/>
  <c r="F47" i="2"/>
  <c r="F48" i="2"/>
  <c r="F49" i="2"/>
  <c r="F50" i="2"/>
  <c r="F51" i="2"/>
  <c r="M32" i="2"/>
  <c r="M33" i="2"/>
  <c r="M34" i="2"/>
  <c r="M35" i="2"/>
  <c r="M36" i="2"/>
  <c r="M37" i="2"/>
  <c r="M38" i="2"/>
  <c r="L32" i="2"/>
  <c r="L33" i="2"/>
  <c r="L34" i="2"/>
  <c r="L35" i="2"/>
  <c r="L36" i="2"/>
  <c r="L37" i="2"/>
  <c r="L38" i="2"/>
  <c r="K32" i="2"/>
  <c r="K33" i="2"/>
  <c r="K34" i="2"/>
  <c r="K35" i="2"/>
  <c r="K36" i="2"/>
  <c r="K37" i="2"/>
  <c r="K38" i="2"/>
  <c r="J32" i="2"/>
  <c r="J33" i="2"/>
  <c r="J34" i="2"/>
  <c r="J35" i="2"/>
  <c r="J36" i="2"/>
  <c r="J37" i="2"/>
  <c r="J38" i="2"/>
  <c r="I32" i="2"/>
  <c r="I33" i="2"/>
  <c r="I34" i="2"/>
  <c r="I35" i="2"/>
  <c r="I36" i="2"/>
  <c r="I37" i="2"/>
  <c r="I38" i="2"/>
  <c r="H32" i="2"/>
  <c r="H33" i="2"/>
  <c r="H34" i="2"/>
  <c r="H35" i="2"/>
  <c r="H36" i="2"/>
  <c r="H37" i="2"/>
  <c r="H38" i="2"/>
  <c r="G32" i="2"/>
  <c r="G33" i="2"/>
  <c r="G34" i="2"/>
  <c r="G35" i="2"/>
  <c r="G36" i="2"/>
  <c r="G37" i="2"/>
  <c r="G38" i="2"/>
  <c r="F32" i="2"/>
  <c r="F33" i="2"/>
  <c r="F34" i="2"/>
  <c r="F35" i="2"/>
  <c r="F36" i="2"/>
  <c r="F37" i="2"/>
  <c r="F38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E103" i="2"/>
  <c r="W103" i="2" s="1"/>
  <c r="E102" i="2"/>
  <c r="V102" i="2" s="1"/>
  <c r="V104" i="2" s="1"/>
  <c r="T57" i="11"/>
  <c r="T56" i="11"/>
  <c r="T46" i="11"/>
  <c r="T45" i="11"/>
  <c r="T35" i="11"/>
  <c r="T34" i="11"/>
  <c r="T33" i="11"/>
  <c r="T32" i="11"/>
  <c r="T31" i="11"/>
  <c r="T30" i="11"/>
  <c r="T29" i="11"/>
  <c r="T23" i="11"/>
  <c r="T22" i="11"/>
  <c r="T12" i="11"/>
  <c r="T11" i="11"/>
  <c r="H49" i="11"/>
  <c r="H57" i="11"/>
  <c r="H56" i="11"/>
  <c r="H46" i="11"/>
  <c r="H45" i="11"/>
  <c r="H35" i="11"/>
  <c r="H34" i="11"/>
  <c r="H33" i="11"/>
  <c r="H32" i="11"/>
  <c r="H31" i="11"/>
  <c r="H30" i="11"/>
  <c r="H29" i="11"/>
  <c r="H23" i="11"/>
  <c r="H22" i="11"/>
  <c r="H21" i="11"/>
  <c r="H14" i="11"/>
  <c r="H12" i="11"/>
  <c r="AA57" i="11"/>
  <c r="Z57" i="11"/>
  <c r="Y57" i="11"/>
  <c r="AA56" i="11"/>
  <c r="Z56" i="11"/>
  <c r="Y56" i="11"/>
  <c r="AA46" i="11"/>
  <c r="Z46" i="11"/>
  <c r="Y46" i="11"/>
  <c r="AA45" i="11"/>
  <c r="Z45" i="11"/>
  <c r="Y45" i="11"/>
  <c r="AA35" i="11"/>
  <c r="Z35" i="11"/>
  <c r="Y35" i="11"/>
  <c r="AA34" i="11"/>
  <c r="Z34" i="11"/>
  <c r="Y34" i="11"/>
  <c r="AA33" i="11"/>
  <c r="Z33" i="11"/>
  <c r="Y33" i="11"/>
  <c r="AA32" i="11"/>
  <c r="Z32" i="11"/>
  <c r="Y32" i="11"/>
  <c r="AA31" i="11"/>
  <c r="Z31" i="11"/>
  <c r="Y31" i="11"/>
  <c r="AA30" i="11"/>
  <c r="Z30" i="11"/>
  <c r="Y30" i="11"/>
  <c r="AA29" i="11"/>
  <c r="Z29" i="11"/>
  <c r="Y29" i="11"/>
  <c r="AA23" i="11"/>
  <c r="Z23" i="11"/>
  <c r="Y23" i="11"/>
  <c r="AA22" i="11"/>
  <c r="Z22" i="11"/>
  <c r="Y22" i="11"/>
  <c r="P54" i="11"/>
  <c r="P55" i="11"/>
  <c r="O11" i="11"/>
  <c r="O12" i="11"/>
  <c r="O14" i="11"/>
  <c r="O21" i="11"/>
  <c r="O22" i="11"/>
  <c r="O23" i="11"/>
  <c r="O29" i="11"/>
  <c r="O30" i="11"/>
  <c r="O31" i="11"/>
  <c r="O32" i="11"/>
  <c r="O33" i="11"/>
  <c r="O34" i="11"/>
  <c r="O35" i="11"/>
  <c r="O45" i="11"/>
  <c r="O46" i="11"/>
  <c r="O56" i="11"/>
  <c r="O57" i="11"/>
  <c r="O49" i="11"/>
  <c r="N49" i="11"/>
  <c r="M49" i="11"/>
  <c r="N57" i="11"/>
  <c r="M57" i="11"/>
  <c r="N56" i="11"/>
  <c r="M56" i="11"/>
  <c r="N46" i="11"/>
  <c r="M46" i="11"/>
  <c r="N45" i="11"/>
  <c r="M45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3" i="11"/>
  <c r="M23" i="11"/>
  <c r="N22" i="11"/>
  <c r="M22" i="11"/>
  <c r="N21" i="11"/>
  <c r="M21" i="11"/>
  <c r="N14" i="11"/>
  <c r="M14" i="11"/>
  <c r="N12" i="11"/>
  <c r="M12" i="11"/>
  <c r="N11" i="11"/>
  <c r="M11" i="11"/>
  <c r="AA12" i="11"/>
  <c r="Z12" i="11"/>
  <c r="Y12" i="11"/>
  <c r="AA11" i="11"/>
  <c r="Z11" i="11"/>
  <c r="Y11" i="11"/>
  <c r="R55" i="11"/>
  <c r="R54" i="11"/>
  <c r="R53" i="11"/>
  <c r="R52" i="11"/>
  <c r="R51" i="11"/>
  <c r="R50" i="11"/>
  <c r="R49" i="11"/>
  <c r="R48" i="11"/>
  <c r="R57" i="11"/>
  <c r="R56" i="11"/>
  <c r="R44" i="11"/>
  <c r="R43" i="11"/>
  <c r="R42" i="11"/>
  <c r="R41" i="11"/>
  <c r="R40" i="11"/>
  <c r="R39" i="11"/>
  <c r="R38" i="11"/>
  <c r="R37" i="11"/>
  <c r="R46" i="11"/>
  <c r="R45" i="11"/>
  <c r="R35" i="11"/>
  <c r="R34" i="11"/>
  <c r="R33" i="11"/>
  <c r="R32" i="11"/>
  <c r="R31" i="11"/>
  <c r="R30" i="11"/>
  <c r="R28" i="11"/>
  <c r="R27" i="11"/>
  <c r="R26" i="11"/>
  <c r="R29" i="11"/>
  <c r="R23" i="11"/>
  <c r="R22" i="11"/>
  <c r="R20" i="11"/>
  <c r="R19" i="11"/>
  <c r="R18" i="11"/>
  <c r="R21" i="11"/>
  <c r="R17" i="11"/>
  <c r="R16" i="11"/>
  <c r="R15" i="11"/>
  <c r="R14" i="11"/>
  <c r="R12" i="11"/>
  <c r="R11" i="11"/>
  <c r="R10" i="11"/>
  <c r="R9" i="11"/>
  <c r="R8" i="11"/>
  <c r="R7" i="11"/>
  <c r="R6" i="11"/>
  <c r="R5" i="11"/>
  <c r="R4" i="11"/>
  <c r="AD55" i="11"/>
  <c r="AC55" i="11"/>
  <c r="AD54" i="11"/>
  <c r="AC54" i="11"/>
  <c r="AD53" i="11"/>
  <c r="AC53" i="11"/>
  <c r="AD52" i="11"/>
  <c r="AC52" i="11"/>
  <c r="AD51" i="11"/>
  <c r="AC51" i="11"/>
  <c r="AD50" i="11"/>
  <c r="AC50" i="11"/>
  <c r="AD49" i="11"/>
  <c r="AC49" i="11"/>
  <c r="AD48" i="11"/>
  <c r="AC48" i="11"/>
  <c r="AD57" i="11"/>
  <c r="AC57" i="11"/>
  <c r="AD56" i="11"/>
  <c r="AC56" i="11"/>
  <c r="AD44" i="11"/>
  <c r="AC44" i="11"/>
  <c r="AD43" i="11"/>
  <c r="AC43" i="11"/>
  <c r="AD42" i="11"/>
  <c r="AC42" i="11"/>
  <c r="AD41" i="11"/>
  <c r="AC41" i="11"/>
  <c r="AD40" i="11"/>
  <c r="AC40" i="11"/>
  <c r="AD39" i="11"/>
  <c r="AC39" i="11"/>
  <c r="AD38" i="11"/>
  <c r="AC38" i="11"/>
  <c r="AD37" i="11"/>
  <c r="AC37" i="11"/>
  <c r="AD46" i="11"/>
  <c r="AC46" i="11"/>
  <c r="AD45" i="11"/>
  <c r="AC45" i="11"/>
  <c r="AD35" i="11"/>
  <c r="AC35" i="11"/>
  <c r="AD34" i="11"/>
  <c r="AC34" i="11"/>
  <c r="AD33" i="11"/>
  <c r="AC33" i="11"/>
  <c r="AD32" i="11"/>
  <c r="AC32" i="11"/>
  <c r="AD31" i="11"/>
  <c r="AC31" i="11"/>
  <c r="AD30" i="11"/>
  <c r="AC30" i="11"/>
  <c r="AD28" i="11"/>
  <c r="AC28" i="11"/>
  <c r="AD27" i="11"/>
  <c r="AC27" i="11"/>
  <c r="AD26" i="11"/>
  <c r="AC26" i="11"/>
  <c r="AD29" i="11"/>
  <c r="AC29" i="11"/>
  <c r="AD23" i="11"/>
  <c r="AC23" i="11"/>
  <c r="AD22" i="11"/>
  <c r="AC22" i="11"/>
  <c r="AD20" i="11"/>
  <c r="AC20" i="11"/>
  <c r="AD19" i="11"/>
  <c r="AC19" i="11"/>
  <c r="AD18" i="11"/>
  <c r="AC18" i="11"/>
  <c r="AD21" i="11"/>
  <c r="AC21" i="11"/>
  <c r="AD17" i="11"/>
  <c r="AC17" i="11"/>
  <c r="AD16" i="11"/>
  <c r="AC16" i="11"/>
  <c r="AD15" i="11"/>
  <c r="AC15" i="11"/>
  <c r="AD14" i="11"/>
  <c r="AC14" i="11"/>
  <c r="AD12" i="11"/>
  <c r="AC12" i="11"/>
  <c r="AD11" i="11"/>
  <c r="AC11" i="11"/>
  <c r="AD10" i="11"/>
  <c r="AC10" i="11"/>
  <c r="AD9" i="11"/>
  <c r="AC9" i="11"/>
  <c r="AD8" i="11"/>
  <c r="AC8" i="11"/>
  <c r="AD7" i="11"/>
  <c r="AC7" i="11"/>
  <c r="AD6" i="11"/>
  <c r="AC6" i="11"/>
  <c r="AD5" i="11"/>
  <c r="AC5" i="11"/>
  <c r="AD4" i="11"/>
  <c r="AC4" i="11"/>
  <c r="AD3" i="11"/>
  <c r="AC3" i="11"/>
  <c r="R3" i="11"/>
  <c r="Q3" i="11"/>
  <c r="S11" i="11"/>
  <c r="S12" i="11"/>
  <c r="S22" i="11"/>
  <c r="S23" i="11"/>
  <c r="S29" i="11"/>
  <c r="S30" i="11"/>
  <c r="S31" i="11"/>
  <c r="S32" i="11"/>
  <c r="S33" i="11"/>
  <c r="S34" i="11"/>
  <c r="S35" i="11"/>
  <c r="S45" i="11"/>
  <c r="S46" i="11"/>
  <c r="S56" i="11"/>
  <c r="S57" i="11"/>
  <c r="E59" i="11"/>
  <c r="E25" i="11"/>
  <c r="Q40" i="11"/>
  <c r="Q55" i="11"/>
  <c r="Q54" i="11"/>
  <c r="Q53" i="11"/>
  <c r="Q52" i="11"/>
  <c r="Q51" i="11"/>
  <c r="Q50" i="11"/>
  <c r="Q49" i="11"/>
  <c r="Q48" i="11"/>
  <c r="Q57" i="11"/>
  <c r="Q56" i="11"/>
  <c r="Q44" i="11"/>
  <c r="Q43" i="11"/>
  <c r="Q42" i="11"/>
  <c r="Q41" i="11"/>
  <c r="Q39" i="11"/>
  <c r="Q38" i="11"/>
  <c r="Q37" i="11"/>
  <c r="Q45" i="11"/>
  <c r="Q35" i="11"/>
  <c r="Q34" i="11"/>
  <c r="Q33" i="11"/>
  <c r="Q32" i="11"/>
  <c r="Q31" i="11"/>
  <c r="Q30" i="11"/>
  <c r="Q28" i="11"/>
  <c r="Q27" i="11"/>
  <c r="Q26" i="11"/>
  <c r="Q29" i="11"/>
  <c r="Q23" i="11"/>
  <c r="Q22" i="11"/>
  <c r="Q20" i="11"/>
  <c r="Q19" i="11"/>
  <c r="Q18" i="11"/>
  <c r="Q21" i="11"/>
  <c r="Q17" i="11"/>
  <c r="Q16" i="11"/>
  <c r="Q15" i="11"/>
  <c r="Q14" i="11"/>
  <c r="Q12" i="11"/>
  <c r="Q11" i="11"/>
  <c r="Q10" i="11"/>
  <c r="Q9" i="11"/>
  <c r="Q8" i="11"/>
  <c r="Q7" i="11"/>
  <c r="Q6" i="11"/>
  <c r="Q5" i="11"/>
  <c r="Q4" i="11"/>
  <c r="Z105" i="2"/>
  <c r="Z99" i="2"/>
  <c r="Z85" i="2"/>
  <c r="Z71" i="2"/>
  <c r="Z62" i="2"/>
  <c r="Z53" i="2"/>
  <c r="Z40" i="2"/>
  <c r="Z31" i="2"/>
  <c r="Z17" i="2"/>
  <c r="J49" i="11"/>
  <c r="J57" i="11"/>
  <c r="J56" i="11"/>
  <c r="J46" i="11"/>
  <c r="J45" i="11"/>
  <c r="J35" i="11"/>
  <c r="J34" i="11"/>
  <c r="J33" i="11"/>
  <c r="J32" i="11"/>
  <c r="J31" i="11"/>
  <c r="J30" i="11"/>
  <c r="J29" i="11"/>
  <c r="J23" i="11"/>
  <c r="J22" i="11"/>
  <c r="J21" i="11"/>
  <c r="J14" i="11"/>
  <c r="J12" i="11"/>
  <c r="J11" i="11"/>
  <c r="V34" i="11"/>
  <c r="U34" i="11"/>
  <c r="K34" i="11"/>
  <c r="I34" i="11"/>
  <c r="G34" i="11"/>
  <c r="V33" i="11"/>
  <c r="U33" i="11"/>
  <c r="K33" i="11"/>
  <c r="I33" i="11"/>
  <c r="G33" i="11"/>
  <c r="K49" i="11"/>
  <c r="I49" i="11"/>
  <c r="G49" i="11"/>
  <c r="K57" i="11"/>
  <c r="I57" i="11"/>
  <c r="G57" i="11"/>
  <c r="V57" i="11"/>
  <c r="V56" i="11"/>
  <c r="U56" i="11"/>
  <c r="K56" i="11"/>
  <c r="I56" i="11"/>
  <c r="G56" i="11"/>
  <c r="K46" i="11"/>
  <c r="I46" i="11"/>
  <c r="G46" i="11"/>
  <c r="V45" i="11"/>
  <c r="U45" i="11"/>
  <c r="K45" i="11"/>
  <c r="I45" i="11"/>
  <c r="G45" i="11"/>
  <c r="V35" i="11"/>
  <c r="U35" i="11"/>
  <c r="K35" i="11"/>
  <c r="I35" i="11"/>
  <c r="G35" i="11"/>
  <c r="V32" i="11"/>
  <c r="U32" i="11"/>
  <c r="K32" i="11"/>
  <c r="I32" i="11"/>
  <c r="G32" i="11"/>
  <c r="V31" i="11"/>
  <c r="U31" i="11"/>
  <c r="K31" i="11"/>
  <c r="I31" i="11"/>
  <c r="G31" i="11"/>
  <c r="K30" i="11"/>
  <c r="I30" i="11"/>
  <c r="G30" i="11"/>
  <c r="K29" i="11"/>
  <c r="I29" i="11"/>
  <c r="G29" i="11"/>
  <c r="K23" i="11"/>
  <c r="I23" i="11"/>
  <c r="G23" i="11"/>
  <c r="K22" i="11"/>
  <c r="I22" i="11"/>
  <c r="G22" i="11"/>
  <c r="U22" i="11"/>
  <c r="K21" i="11"/>
  <c r="I21" i="11"/>
  <c r="G21" i="11"/>
  <c r="K14" i="11"/>
  <c r="I14" i="11"/>
  <c r="G14" i="11"/>
  <c r="G24" i="11" s="1"/>
  <c r="K12" i="11"/>
  <c r="I12" i="11"/>
  <c r="V12" i="11"/>
  <c r="K11" i="11"/>
  <c r="I11" i="11"/>
  <c r="L11" i="11" s="1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Y68" i="2"/>
  <c r="X68" i="2"/>
  <c r="O68" i="2"/>
  <c r="N68" i="2"/>
  <c r="Y98" i="2"/>
  <c r="X98" i="2"/>
  <c r="R98" i="2"/>
  <c r="O98" i="2"/>
  <c r="N98" i="2"/>
  <c r="M98" i="2"/>
  <c r="L98" i="2"/>
  <c r="K98" i="2"/>
  <c r="J98" i="2"/>
  <c r="I98" i="2"/>
  <c r="H98" i="2"/>
  <c r="G98" i="2"/>
  <c r="F98" i="2"/>
  <c r="U98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V22" i="11"/>
  <c r="U11" i="11"/>
  <c r="V11" i="11"/>
  <c r="U12" i="11"/>
  <c r="V46" i="11"/>
  <c r="U57" i="11"/>
  <c r="U23" i="11"/>
  <c r="V23" i="11"/>
  <c r="U46" i="11"/>
  <c r="V98" i="2"/>
  <c r="S98" i="2"/>
  <c r="W98" i="2"/>
  <c r="P98" i="2"/>
  <c r="T98" i="2"/>
  <c r="Q98" i="2"/>
  <c r="Y49" i="2"/>
  <c r="X49" i="2"/>
  <c r="O49" i="2"/>
  <c r="N49" i="2"/>
  <c r="Y50" i="2"/>
  <c r="X50" i="2"/>
  <c r="O50" i="2"/>
  <c r="N50" i="2"/>
  <c r="Y37" i="2"/>
  <c r="X37" i="2"/>
  <c r="O37" i="2"/>
  <c r="N37" i="2"/>
  <c r="Y36" i="2"/>
  <c r="X36" i="2"/>
  <c r="O36" i="2"/>
  <c r="N36" i="2"/>
  <c r="Y29" i="2"/>
  <c r="X29" i="2"/>
  <c r="O29" i="2"/>
  <c r="N29" i="2"/>
  <c r="Y14" i="2"/>
  <c r="X14" i="2"/>
  <c r="O14" i="2"/>
  <c r="N14" i="2"/>
  <c r="Y13" i="2"/>
  <c r="X13" i="2"/>
  <c r="O13" i="2"/>
  <c r="N13" i="2"/>
  <c r="R101" i="2"/>
  <c r="R100" i="2"/>
  <c r="R84" i="2"/>
  <c r="R70" i="2"/>
  <c r="R52" i="2"/>
  <c r="R39" i="2"/>
  <c r="W101" i="2"/>
  <c r="V101" i="2"/>
  <c r="W100" i="2"/>
  <c r="V100" i="2"/>
  <c r="W84" i="2"/>
  <c r="V84" i="2"/>
  <c r="W70" i="2"/>
  <c r="V70" i="2"/>
  <c r="W52" i="2"/>
  <c r="V52" i="2"/>
  <c r="W39" i="2"/>
  <c r="V39" i="2"/>
  <c r="M103" i="2"/>
  <c r="L103" i="2"/>
  <c r="M102" i="2"/>
  <c r="M104" i="2" s="1"/>
  <c r="L102" i="2"/>
  <c r="L104" i="2" s="1"/>
  <c r="M101" i="2"/>
  <c r="L101" i="2"/>
  <c r="M100" i="2"/>
  <c r="L100" i="2"/>
  <c r="M89" i="2"/>
  <c r="L89" i="2"/>
  <c r="M84" i="2"/>
  <c r="L84" i="2"/>
  <c r="M70" i="2"/>
  <c r="L70" i="2"/>
  <c r="M58" i="2"/>
  <c r="L58" i="2"/>
  <c r="M52" i="2"/>
  <c r="L52" i="2"/>
  <c r="M46" i="2"/>
  <c r="L46" i="2"/>
  <c r="M41" i="2"/>
  <c r="L41" i="2"/>
  <c r="M39" i="2"/>
  <c r="L39" i="2"/>
  <c r="H103" i="2"/>
  <c r="H102" i="2"/>
  <c r="H104" i="2" s="1"/>
  <c r="H101" i="2"/>
  <c r="H100" i="2"/>
  <c r="H89" i="2"/>
  <c r="H84" i="2"/>
  <c r="H70" i="2"/>
  <c r="H58" i="2"/>
  <c r="H52" i="2"/>
  <c r="H46" i="2"/>
  <c r="H41" i="2"/>
  <c r="H39" i="2"/>
  <c r="Y42" i="2"/>
  <c r="X42" i="2"/>
  <c r="O42" i="2"/>
  <c r="N42" i="2"/>
  <c r="Y52" i="2"/>
  <c r="X52" i="2"/>
  <c r="S52" i="2"/>
  <c r="Q52" i="2"/>
  <c r="P52" i="2"/>
  <c r="U52" i="2"/>
  <c r="T52" i="2"/>
  <c r="O52" i="2"/>
  <c r="N52" i="2"/>
  <c r="I52" i="2"/>
  <c r="F52" i="2"/>
  <c r="G52" i="2"/>
  <c r="K52" i="2"/>
  <c r="J52" i="2"/>
  <c r="O103" i="2"/>
  <c r="O102" i="2"/>
  <c r="O101" i="2"/>
  <c r="O100" i="2"/>
  <c r="O97" i="2"/>
  <c r="O96" i="2"/>
  <c r="O95" i="2"/>
  <c r="O94" i="2"/>
  <c r="O93" i="2"/>
  <c r="O92" i="2"/>
  <c r="O91" i="2"/>
  <c r="O90" i="2"/>
  <c r="O89" i="2"/>
  <c r="O88" i="2"/>
  <c r="O87" i="2"/>
  <c r="O86" i="2"/>
  <c r="O84" i="2"/>
  <c r="O82" i="2"/>
  <c r="O81" i="2"/>
  <c r="O80" i="2"/>
  <c r="O79" i="2"/>
  <c r="O78" i="2"/>
  <c r="O77" i="2"/>
  <c r="O76" i="2"/>
  <c r="O75" i="2"/>
  <c r="O74" i="2"/>
  <c r="O73" i="2"/>
  <c r="O72" i="2"/>
  <c r="O70" i="2"/>
  <c r="O67" i="2"/>
  <c r="O66" i="2"/>
  <c r="O65" i="2"/>
  <c r="O64" i="2"/>
  <c r="O63" i="2"/>
  <c r="O61" i="2"/>
  <c r="O60" i="2"/>
  <c r="O59" i="2"/>
  <c r="O58" i="2"/>
  <c r="O57" i="2"/>
  <c r="O56" i="2"/>
  <c r="O55" i="2"/>
  <c r="O54" i="2"/>
  <c r="O51" i="2"/>
  <c r="O48" i="2"/>
  <c r="O47" i="2"/>
  <c r="O46" i="2"/>
  <c r="O45" i="2"/>
  <c r="O44" i="2"/>
  <c r="O43" i="2"/>
  <c r="O41" i="2"/>
  <c r="O39" i="2"/>
  <c r="O38" i="2"/>
  <c r="O35" i="2"/>
  <c r="O34" i="2"/>
  <c r="O33" i="2"/>
  <c r="O32" i="2"/>
  <c r="O30" i="2"/>
  <c r="O28" i="2"/>
  <c r="O27" i="2"/>
  <c r="O26" i="2"/>
  <c r="O25" i="2"/>
  <c r="O24" i="2"/>
  <c r="O23" i="2"/>
  <c r="O22" i="2"/>
  <c r="O21" i="2"/>
  <c r="O20" i="2"/>
  <c r="O19" i="2"/>
  <c r="O18" i="2"/>
  <c r="O16" i="2"/>
  <c r="O15" i="2"/>
  <c r="O12" i="2"/>
  <c r="O11" i="2"/>
  <c r="O10" i="2"/>
  <c r="O9" i="2"/>
  <c r="O8" i="2"/>
  <c r="O7" i="2"/>
  <c r="O6" i="2"/>
  <c r="O5" i="2"/>
  <c r="O4" i="2"/>
  <c r="Y103" i="2"/>
  <c r="Y102" i="2"/>
  <c r="Y104" i="2" s="1"/>
  <c r="Y101" i="2"/>
  <c r="Y100" i="2"/>
  <c r="Y97" i="2"/>
  <c r="Y96" i="2"/>
  <c r="Y95" i="2"/>
  <c r="Y94" i="2"/>
  <c r="Y93" i="2"/>
  <c r="Y92" i="2"/>
  <c r="Y91" i="2"/>
  <c r="Y90" i="2"/>
  <c r="Y89" i="2"/>
  <c r="Y88" i="2"/>
  <c r="Y99" i="2" s="1"/>
  <c r="Y87" i="2"/>
  <c r="Y86" i="2"/>
  <c r="Y84" i="2"/>
  <c r="Y82" i="2"/>
  <c r="Y81" i="2"/>
  <c r="Y80" i="2"/>
  <c r="Y79" i="2"/>
  <c r="Y78" i="2"/>
  <c r="Y77" i="2"/>
  <c r="Y76" i="2"/>
  <c r="Y75" i="2"/>
  <c r="Y74" i="2"/>
  <c r="Y73" i="2"/>
  <c r="Y72" i="2"/>
  <c r="Y70" i="2"/>
  <c r="Y67" i="2"/>
  <c r="Y66" i="2"/>
  <c r="Y65" i="2"/>
  <c r="Y64" i="2"/>
  <c r="Y63" i="2"/>
  <c r="Y71" i="2" s="1"/>
  <c r="Y61" i="2"/>
  <c r="Y60" i="2"/>
  <c r="Y59" i="2"/>
  <c r="Y58" i="2"/>
  <c r="Y57" i="2"/>
  <c r="Y56" i="2"/>
  <c r="Y55" i="2"/>
  <c r="Y54" i="2"/>
  <c r="Y62" i="2" s="1"/>
  <c r="Y51" i="2"/>
  <c r="Y48" i="2"/>
  <c r="Y47" i="2"/>
  <c r="Y46" i="2"/>
  <c r="Y45" i="2"/>
  <c r="Y44" i="2"/>
  <c r="Y43" i="2"/>
  <c r="Y41" i="2"/>
  <c r="Y53" i="2" s="1"/>
  <c r="Y39" i="2"/>
  <c r="Y38" i="2"/>
  <c r="Y35" i="2"/>
  <c r="Y34" i="2"/>
  <c r="Y33" i="2"/>
  <c r="Y32" i="2"/>
  <c r="Y30" i="2"/>
  <c r="Y28" i="2"/>
  <c r="Y27" i="2"/>
  <c r="Y26" i="2"/>
  <c r="Y25" i="2"/>
  <c r="Y24" i="2"/>
  <c r="Y23" i="2"/>
  <c r="Y22" i="2"/>
  <c r="Y21" i="2"/>
  <c r="Y20" i="2"/>
  <c r="Y19" i="2"/>
  <c r="Y18" i="2"/>
  <c r="Y16" i="2"/>
  <c r="Y15" i="2"/>
  <c r="Y12" i="2"/>
  <c r="Y11" i="2"/>
  <c r="Y10" i="2"/>
  <c r="Y9" i="2"/>
  <c r="Y8" i="2"/>
  <c r="Y7" i="2"/>
  <c r="Y6" i="2"/>
  <c r="Y5" i="2"/>
  <c r="Y4" i="2"/>
  <c r="Y3" i="2"/>
  <c r="O3" i="2"/>
  <c r="X103" i="2"/>
  <c r="X102" i="2"/>
  <c r="X101" i="2"/>
  <c r="X100" i="2"/>
  <c r="X97" i="2"/>
  <c r="X96" i="2"/>
  <c r="X95" i="2"/>
  <c r="X94" i="2"/>
  <c r="X93" i="2"/>
  <c r="X92" i="2"/>
  <c r="X91" i="2"/>
  <c r="X90" i="2"/>
  <c r="X89" i="2"/>
  <c r="X88" i="2"/>
  <c r="X87" i="2"/>
  <c r="X86" i="2"/>
  <c r="X84" i="2"/>
  <c r="X82" i="2"/>
  <c r="X81" i="2"/>
  <c r="X80" i="2"/>
  <c r="X79" i="2"/>
  <c r="X78" i="2"/>
  <c r="X77" i="2"/>
  <c r="X76" i="2"/>
  <c r="X75" i="2"/>
  <c r="X74" i="2"/>
  <c r="X73" i="2"/>
  <c r="X72" i="2"/>
  <c r="X85" i="2" s="1"/>
  <c r="X70" i="2"/>
  <c r="X67" i="2"/>
  <c r="X66" i="2"/>
  <c r="X65" i="2"/>
  <c r="X64" i="2"/>
  <c r="X71" i="2" s="1"/>
  <c r="X63" i="2"/>
  <c r="X61" i="2"/>
  <c r="X60" i="2"/>
  <c r="X59" i="2"/>
  <c r="X58" i="2"/>
  <c r="X57" i="2"/>
  <c r="X56" i="2"/>
  <c r="X55" i="2"/>
  <c r="X62" i="2" s="1"/>
  <c r="X54" i="2"/>
  <c r="X51" i="2"/>
  <c r="X48" i="2"/>
  <c r="X47" i="2"/>
  <c r="X46" i="2"/>
  <c r="X45" i="2"/>
  <c r="X44" i="2"/>
  <c r="X43" i="2"/>
  <c r="X41" i="2"/>
  <c r="X39" i="2"/>
  <c r="X38" i="2"/>
  <c r="X35" i="2"/>
  <c r="X34" i="2"/>
  <c r="X33" i="2"/>
  <c r="X32" i="2"/>
  <c r="X40" i="2" s="1"/>
  <c r="X30" i="2"/>
  <c r="X28" i="2"/>
  <c r="X27" i="2"/>
  <c r="X26" i="2"/>
  <c r="X25" i="2"/>
  <c r="X24" i="2"/>
  <c r="X23" i="2"/>
  <c r="X22" i="2"/>
  <c r="X21" i="2"/>
  <c r="X20" i="2"/>
  <c r="X19" i="2"/>
  <c r="X18" i="2"/>
  <c r="X31" i="2" s="1"/>
  <c r="X16" i="2"/>
  <c r="X15" i="2"/>
  <c r="X12" i="2"/>
  <c r="X11" i="2"/>
  <c r="X10" i="2"/>
  <c r="X9" i="2"/>
  <c r="X8" i="2"/>
  <c r="X7" i="2"/>
  <c r="X6" i="2"/>
  <c r="X5" i="2"/>
  <c r="X4" i="2"/>
  <c r="X3" i="2"/>
  <c r="N103" i="2"/>
  <c r="N102" i="2"/>
  <c r="N101" i="2"/>
  <c r="N100" i="2"/>
  <c r="N97" i="2"/>
  <c r="N96" i="2"/>
  <c r="N95" i="2"/>
  <c r="N94" i="2"/>
  <c r="N93" i="2"/>
  <c r="N92" i="2"/>
  <c r="N91" i="2"/>
  <c r="N90" i="2"/>
  <c r="N89" i="2"/>
  <c r="N88" i="2"/>
  <c r="N87" i="2"/>
  <c r="N86" i="2"/>
  <c r="N84" i="2"/>
  <c r="N82" i="2"/>
  <c r="N81" i="2"/>
  <c r="N80" i="2"/>
  <c r="N79" i="2"/>
  <c r="N78" i="2"/>
  <c r="N77" i="2"/>
  <c r="N76" i="2"/>
  <c r="N75" i="2"/>
  <c r="N74" i="2"/>
  <c r="N73" i="2"/>
  <c r="N72" i="2"/>
  <c r="N70" i="2"/>
  <c r="N67" i="2"/>
  <c r="N66" i="2"/>
  <c r="N65" i="2"/>
  <c r="N64" i="2"/>
  <c r="N63" i="2"/>
  <c r="N61" i="2"/>
  <c r="N60" i="2"/>
  <c r="N59" i="2"/>
  <c r="N58" i="2"/>
  <c r="N57" i="2"/>
  <c r="N56" i="2"/>
  <c r="N55" i="2"/>
  <c r="N54" i="2"/>
  <c r="N51" i="2"/>
  <c r="N48" i="2"/>
  <c r="N47" i="2"/>
  <c r="N46" i="2"/>
  <c r="N45" i="2"/>
  <c r="N44" i="2"/>
  <c r="N43" i="2"/>
  <c r="N41" i="2"/>
  <c r="N39" i="2"/>
  <c r="N38" i="2"/>
  <c r="N35" i="2"/>
  <c r="N34" i="2"/>
  <c r="N33" i="2"/>
  <c r="N32" i="2"/>
  <c r="N30" i="2"/>
  <c r="N28" i="2"/>
  <c r="N27" i="2"/>
  <c r="N26" i="2"/>
  <c r="N25" i="2"/>
  <c r="N24" i="2"/>
  <c r="N23" i="2"/>
  <c r="N22" i="2"/>
  <c r="N21" i="2"/>
  <c r="N20" i="2"/>
  <c r="N19" i="2"/>
  <c r="N18" i="2"/>
  <c r="N16" i="2"/>
  <c r="N15" i="2"/>
  <c r="N12" i="2"/>
  <c r="N11" i="2"/>
  <c r="N10" i="2"/>
  <c r="N9" i="2"/>
  <c r="N8" i="2"/>
  <c r="N7" i="2"/>
  <c r="N6" i="2"/>
  <c r="N5" i="2"/>
  <c r="N4" i="2"/>
  <c r="N3" i="2"/>
  <c r="X99" i="2"/>
  <c r="I89" i="2"/>
  <c r="F89" i="2"/>
  <c r="G89" i="2"/>
  <c r="K89" i="2"/>
  <c r="J89" i="2"/>
  <c r="I58" i="2"/>
  <c r="F58" i="2"/>
  <c r="G58" i="2"/>
  <c r="K58" i="2"/>
  <c r="J58" i="2"/>
  <c r="I41" i="2"/>
  <c r="F41" i="2"/>
  <c r="G41" i="2"/>
  <c r="K41" i="2"/>
  <c r="J41" i="2"/>
  <c r="S39" i="2"/>
  <c r="Q39" i="2"/>
  <c r="P39" i="2"/>
  <c r="U39" i="2"/>
  <c r="T39" i="2"/>
  <c r="I39" i="2"/>
  <c r="F39" i="2"/>
  <c r="G39" i="2"/>
  <c r="K39" i="2"/>
  <c r="J39" i="2"/>
  <c r="I70" i="2"/>
  <c r="F70" i="2"/>
  <c r="G70" i="2"/>
  <c r="K70" i="2"/>
  <c r="J70" i="2"/>
  <c r="I101" i="2"/>
  <c r="I102" i="2"/>
  <c r="I104" i="2" s="1"/>
  <c r="I103" i="2"/>
  <c r="F101" i="2"/>
  <c r="F102" i="2"/>
  <c r="F104" i="2" s="1"/>
  <c r="F103" i="2"/>
  <c r="G101" i="2"/>
  <c r="G102" i="2"/>
  <c r="G104" i="2" s="1"/>
  <c r="G103" i="2"/>
  <c r="K101" i="2"/>
  <c r="K102" i="2"/>
  <c r="K104" i="2" s="1"/>
  <c r="K103" i="2"/>
  <c r="J101" i="2"/>
  <c r="J102" i="2"/>
  <c r="J104" i="2" s="1"/>
  <c r="J103" i="2"/>
  <c r="I46" i="2"/>
  <c r="F46" i="2"/>
  <c r="G46" i="2"/>
  <c r="K46" i="2"/>
  <c r="J46" i="2"/>
  <c r="K100" i="2"/>
  <c r="K84" i="2"/>
  <c r="I100" i="2"/>
  <c r="F100" i="2"/>
  <c r="G100" i="2"/>
  <c r="J100" i="2"/>
  <c r="I84" i="2"/>
  <c r="G84" i="2"/>
  <c r="F84" i="2"/>
  <c r="J84" i="2"/>
  <c r="X17" i="2"/>
  <c r="T84" i="2"/>
  <c r="S84" i="2"/>
  <c r="U84" i="2"/>
  <c r="P84" i="2"/>
  <c r="Q84" i="2"/>
  <c r="S70" i="2"/>
  <c r="U70" i="2"/>
  <c r="Q70" i="2"/>
  <c r="P70" i="2"/>
  <c r="T70" i="2"/>
  <c r="S100" i="2"/>
  <c r="T100" i="2"/>
  <c r="U100" i="2"/>
  <c r="Q100" i="2"/>
  <c r="P100" i="2"/>
  <c r="U101" i="2"/>
  <c r="Q101" i="2"/>
  <c r="T101" i="2"/>
  <c r="P101" i="2"/>
  <c r="S101" i="2"/>
  <c r="T102" i="2"/>
  <c r="T104" i="2" s="1"/>
  <c r="V103" i="2"/>
  <c r="T103" i="2"/>
  <c r="U103" i="2"/>
  <c r="Q103" i="2"/>
  <c r="E99" i="2"/>
  <c r="E85" i="2"/>
  <c r="V30" i="11"/>
  <c r="U30" i="11"/>
  <c r="U29" i="11"/>
  <c r="V29" i="11"/>
  <c r="I58" i="11" l="1"/>
  <c r="G58" i="11"/>
  <c r="J58" i="11"/>
  <c r="K58" i="11"/>
  <c r="H58" i="11"/>
  <c r="M58" i="11"/>
  <c r="N58" i="11"/>
  <c r="O58" i="11"/>
  <c r="S58" i="11"/>
  <c r="T58" i="11"/>
  <c r="I47" i="11"/>
  <c r="S47" i="11"/>
  <c r="G47" i="11"/>
  <c r="J47" i="11"/>
  <c r="K47" i="11"/>
  <c r="H47" i="11"/>
  <c r="M47" i="11"/>
  <c r="N47" i="11"/>
  <c r="O47" i="11"/>
  <c r="G36" i="11"/>
  <c r="H24" i="11"/>
  <c r="G13" i="11"/>
  <c r="J13" i="11"/>
  <c r="K13" i="11"/>
  <c r="M13" i="11"/>
  <c r="H13" i="11"/>
  <c r="T13" i="11"/>
  <c r="Z13" i="11"/>
  <c r="I13" i="11"/>
  <c r="O13" i="11"/>
  <c r="S13" i="11"/>
  <c r="V13" i="11"/>
  <c r="U13" i="11"/>
  <c r="AA13" i="11"/>
  <c r="N13" i="11"/>
  <c r="Y13" i="11"/>
  <c r="X53" i="2"/>
  <c r="I71" i="2"/>
  <c r="X104" i="2"/>
  <c r="Y31" i="2"/>
  <c r="I53" i="2"/>
  <c r="Y17" i="2"/>
  <c r="Y40" i="2"/>
  <c r="Y85" i="2"/>
  <c r="T47" i="11"/>
  <c r="AA47" i="11"/>
  <c r="H36" i="11"/>
  <c r="J36" i="11"/>
  <c r="K36" i="11"/>
  <c r="I36" i="11"/>
  <c r="M36" i="11"/>
  <c r="N36" i="11"/>
  <c r="O36" i="11"/>
  <c r="P28" i="11"/>
  <c r="N17" i="2"/>
  <c r="N40" i="2"/>
  <c r="O85" i="2"/>
  <c r="S36" i="11"/>
  <c r="AA36" i="11"/>
  <c r="V36" i="11"/>
  <c r="T36" i="11"/>
  <c r="Z36" i="11"/>
  <c r="U36" i="11"/>
  <c r="Y36" i="11"/>
  <c r="G99" i="2"/>
  <c r="I99" i="2"/>
  <c r="Q102" i="2"/>
  <c r="Q104" i="2" s="1"/>
  <c r="Q30" i="2"/>
  <c r="Q26" i="2"/>
  <c r="S26" i="2"/>
  <c r="U23" i="2"/>
  <c r="V24" i="2"/>
  <c r="R34" i="2"/>
  <c r="T38" i="2"/>
  <c r="V34" i="2"/>
  <c r="S103" i="2"/>
  <c r="R103" i="2"/>
  <c r="R102" i="2"/>
  <c r="R104" i="2" s="1"/>
  <c r="P16" i="2"/>
  <c r="Q15" i="2"/>
  <c r="R8" i="2"/>
  <c r="S8" i="2"/>
  <c r="U16" i="2"/>
  <c r="V12" i="2"/>
  <c r="W16" i="2"/>
  <c r="P24" i="2"/>
  <c r="Q23" i="2"/>
  <c r="R28" i="2"/>
  <c r="S23" i="2"/>
  <c r="W24" i="2"/>
  <c r="Q35" i="2"/>
  <c r="R33" i="2"/>
  <c r="U35" i="2"/>
  <c r="V33" i="2"/>
  <c r="P46" i="2"/>
  <c r="Q50" i="2"/>
  <c r="Q43" i="2"/>
  <c r="R48" i="2"/>
  <c r="T50" i="2"/>
  <c r="T44" i="2"/>
  <c r="U44" i="2"/>
  <c r="V47" i="2"/>
  <c r="W48" i="2"/>
  <c r="Q56" i="2"/>
  <c r="S58" i="2"/>
  <c r="U61" i="2"/>
  <c r="U55" i="2"/>
  <c r="V55" i="2"/>
  <c r="W55" i="2"/>
  <c r="W73" i="2"/>
  <c r="P88" i="2"/>
  <c r="R95" i="2"/>
  <c r="T88" i="2"/>
  <c r="U88" i="2"/>
  <c r="R16" i="2"/>
  <c r="S16" i="2"/>
  <c r="U3" i="2"/>
  <c r="R38" i="2"/>
  <c r="V38" i="2"/>
  <c r="S41" i="2"/>
  <c r="T48" i="2"/>
  <c r="V44" i="2"/>
  <c r="R55" i="2"/>
  <c r="Q68" i="2"/>
  <c r="R68" i="2"/>
  <c r="R63" i="2"/>
  <c r="S63" i="2"/>
  <c r="T63" i="2"/>
  <c r="V67" i="2"/>
  <c r="Q92" i="2"/>
  <c r="R92" i="2"/>
  <c r="S88" i="2"/>
  <c r="T96" i="2"/>
  <c r="U96" i="2"/>
  <c r="V96" i="2"/>
  <c r="R20" i="2"/>
  <c r="P103" i="2"/>
  <c r="W102" i="2"/>
  <c r="W104" i="2" s="1"/>
  <c r="E53" i="2"/>
  <c r="Q16" i="2"/>
  <c r="S13" i="2"/>
  <c r="T16" i="2"/>
  <c r="T6" i="2"/>
  <c r="P41" i="2"/>
  <c r="Q44" i="2"/>
  <c r="R44" i="2"/>
  <c r="T47" i="2"/>
  <c r="T41" i="2"/>
  <c r="P73" i="2"/>
  <c r="Q76" i="2"/>
  <c r="R73" i="2"/>
  <c r="S76" i="2"/>
  <c r="T73" i="2"/>
  <c r="U76" i="2"/>
  <c r="P89" i="2"/>
  <c r="Q96" i="2"/>
  <c r="R96" i="2"/>
  <c r="R86" i="2"/>
  <c r="S92" i="2"/>
  <c r="T89" i="2"/>
  <c r="U89" i="2"/>
  <c r="V95" i="2"/>
  <c r="V88" i="2"/>
  <c r="L29" i="11"/>
  <c r="X29" i="11"/>
  <c r="X46" i="11"/>
  <c r="N62" i="2"/>
  <c r="O17" i="2"/>
  <c r="O40" i="2"/>
  <c r="O62" i="2"/>
  <c r="O99" i="2"/>
  <c r="O104" i="2"/>
  <c r="G17" i="2"/>
  <c r="I17" i="2"/>
  <c r="I31" i="2"/>
  <c r="G53" i="2"/>
  <c r="I62" i="2"/>
  <c r="I85" i="2"/>
  <c r="N53" i="2"/>
  <c r="N71" i="2"/>
  <c r="O71" i="2"/>
  <c r="O53" i="2"/>
  <c r="G31" i="2"/>
  <c r="G40" i="2"/>
  <c r="G62" i="2"/>
  <c r="X45" i="11"/>
  <c r="L32" i="11"/>
  <c r="X30" i="11"/>
  <c r="M53" i="2"/>
  <c r="M71" i="2"/>
  <c r="M24" i="11"/>
  <c r="P48" i="11"/>
  <c r="X57" i="11"/>
  <c r="X56" i="11"/>
  <c r="L12" i="11"/>
  <c r="P4" i="11"/>
  <c r="X23" i="11"/>
  <c r="L30" i="11"/>
  <c r="L45" i="11"/>
  <c r="AB37" i="11"/>
  <c r="AB14" i="11"/>
  <c r="L46" i="11"/>
  <c r="X11" i="11"/>
  <c r="L57" i="11"/>
  <c r="X33" i="11"/>
  <c r="L35" i="11"/>
  <c r="X32" i="11"/>
  <c r="X31" i="11"/>
  <c r="AC24" i="11"/>
  <c r="P41" i="11"/>
  <c r="AB26" i="11"/>
  <c r="AB6" i="11"/>
  <c r="K24" i="11"/>
  <c r="X22" i="11"/>
  <c r="L23" i="11"/>
  <c r="P20" i="11"/>
  <c r="P16" i="11"/>
  <c r="P44" i="11"/>
  <c r="P40" i="11"/>
  <c r="P43" i="11"/>
  <c r="AB18" i="11"/>
  <c r="O24" i="11"/>
  <c r="N24" i="11"/>
  <c r="J24" i="11"/>
  <c r="M31" i="2"/>
  <c r="H99" i="2"/>
  <c r="L99" i="2"/>
  <c r="H40" i="2"/>
  <c r="K53" i="2"/>
  <c r="H71" i="2"/>
  <c r="K99" i="2"/>
  <c r="H17" i="2"/>
  <c r="L17" i="2"/>
  <c r="L71" i="2"/>
  <c r="F99" i="2"/>
  <c r="J99" i="2"/>
  <c r="F40" i="2"/>
  <c r="K62" i="2"/>
  <c r="M85" i="2"/>
  <c r="M99" i="2"/>
  <c r="X12" i="11"/>
  <c r="L14" i="11"/>
  <c r="I24" i="11"/>
  <c r="X7" i="11"/>
  <c r="X5" i="11"/>
  <c r="L42" i="11"/>
  <c r="X34" i="11"/>
  <c r="X19" i="11"/>
  <c r="X14" i="11"/>
  <c r="P3" i="11"/>
  <c r="L33" i="11"/>
  <c r="P18" i="11"/>
  <c r="N31" i="2"/>
  <c r="N85" i="2"/>
  <c r="N99" i="2"/>
  <c r="N104" i="2"/>
  <c r="O31" i="2"/>
  <c r="F17" i="2"/>
  <c r="M17" i="2"/>
  <c r="K31" i="2"/>
  <c r="J17" i="2"/>
  <c r="F31" i="2"/>
  <c r="J31" i="2"/>
  <c r="K17" i="2"/>
  <c r="H31" i="2"/>
  <c r="L31" i="2"/>
  <c r="AC36" i="11"/>
  <c r="L38" i="11"/>
  <c r="AB33" i="11"/>
  <c r="L5" i="11"/>
  <c r="L43" i="11"/>
  <c r="X10" i="11"/>
  <c r="X8" i="11"/>
  <c r="X6" i="11"/>
  <c r="X4" i="11"/>
  <c r="X43" i="11"/>
  <c r="X39" i="11"/>
  <c r="AB23" i="11"/>
  <c r="AB32" i="11"/>
  <c r="AB45" i="11"/>
  <c r="L21" i="11"/>
  <c r="L22" i="11"/>
  <c r="L31" i="11"/>
  <c r="X35" i="11"/>
  <c r="L49" i="11"/>
  <c r="L34" i="11"/>
  <c r="L6" i="11"/>
  <c r="L19" i="11"/>
  <c r="L17" i="11"/>
  <c r="U24" i="11"/>
  <c r="X18" i="11"/>
  <c r="L50" i="11"/>
  <c r="L44" i="11"/>
  <c r="L26" i="11"/>
  <c r="X28" i="11"/>
  <c r="L9" i="11"/>
  <c r="L7" i="11"/>
  <c r="X3" i="11"/>
  <c r="X21" i="11"/>
  <c r="L41" i="11"/>
  <c r="L39" i="11"/>
  <c r="L37" i="11"/>
  <c r="L27" i="11"/>
  <c r="X42" i="11"/>
  <c r="X38" i="11"/>
  <c r="X26" i="11"/>
  <c r="L8" i="11"/>
  <c r="E60" i="11"/>
  <c r="AB30" i="11"/>
  <c r="AB34" i="11"/>
  <c r="AB56" i="11"/>
  <c r="X9" i="11"/>
  <c r="L15" i="11"/>
  <c r="X17" i="11"/>
  <c r="L53" i="11"/>
  <c r="X51" i="11"/>
  <c r="AB12" i="11"/>
  <c r="L4" i="11"/>
  <c r="S24" i="11"/>
  <c r="V47" i="11"/>
  <c r="R47" i="11"/>
  <c r="AB57" i="11"/>
  <c r="V24" i="11"/>
  <c r="X15" i="11"/>
  <c r="L52" i="11"/>
  <c r="X50" i="11"/>
  <c r="X48" i="11"/>
  <c r="X40" i="11"/>
  <c r="X37" i="11"/>
  <c r="X27" i="11"/>
  <c r="AB50" i="11"/>
  <c r="AB9" i="11"/>
  <c r="L40" i="11"/>
  <c r="AD13" i="11"/>
  <c r="AD24" i="11"/>
  <c r="AD36" i="11"/>
  <c r="R36" i="11"/>
  <c r="L10" i="11"/>
  <c r="L3" i="11"/>
  <c r="L20" i="11"/>
  <c r="L18" i="11"/>
  <c r="X20" i="11"/>
  <c r="X16" i="11"/>
  <c r="L28" i="11"/>
  <c r="X44" i="11"/>
  <c r="X41" i="11"/>
  <c r="U58" i="11"/>
  <c r="T24" i="11"/>
  <c r="V58" i="11"/>
  <c r="W47" i="11"/>
  <c r="AB15" i="11"/>
  <c r="AB8" i="11"/>
  <c r="AB4" i="11"/>
  <c r="AB44" i="11"/>
  <c r="AB40" i="11"/>
  <c r="AB10" i="11"/>
  <c r="P22" i="11"/>
  <c r="P31" i="11"/>
  <c r="P33" i="11"/>
  <c r="AB31" i="11"/>
  <c r="L16" i="11"/>
  <c r="P10" i="11"/>
  <c r="P6" i="11"/>
  <c r="P8" i="11"/>
  <c r="L51" i="11"/>
  <c r="L48" i="11"/>
  <c r="P39" i="11"/>
  <c r="U47" i="11"/>
  <c r="Q13" i="11"/>
  <c r="L56" i="11"/>
  <c r="P9" i="11"/>
  <c r="P5" i="11"/>
  <c r="P19" i="11"/>
  <c r="P7" i="11"/>
  <c r="X52" i="11"/>
  <c r="X49" i="11"/>
  <c r="AB27" i="11"/>
  <c r="AB43" i="11"/>
  <c r="AB39" i="11"/>
  <c r="AB5" i="11"/>
  <c r="AB41" i="11"/>
  <c r="AB21" i="11"/>
  <c r="X53" i="11"/>
  <c r="F59" i="11"/>
  <c r="AC58" i="11"/>
  <c r="AB53" i="11"/>
  <c r="AB49" i="11"/>
  <c r="AB51" i="11"/>
  <c r="P57" i="11"/>
  <c r="P50" i="11"/>
  <c r="AB52" i="11"/>
  <c r="AD47" i="11"/>
  <c r="AD58" i="11"/>
  <c r="Q58" i="11"/>
  <c r="AC13" i="11"/>
  <c r="AC47" i="11"/>
  <c r="R13" i="11"/>
  <c r="R24" i="11"/>
  <c r="R58" i="11"/>
  <c r="Q24" i="11"/>
  <c r="Q36" i="11"/>
  <c r="Q47" i="11"/>
  <c r="E31" i="2"/>
  <c r="R12" i="2"/>
  <c r="Q27" i="2"/>
  <c r="S30" i="2"/>
  <c r="S22" i="2"/>
  <c r="S102" i="2"/>
  <c r="S104" i="2" s="1"/>
  <c r="P102" i="2"/>
  <c r="P104" i="2" s="1"/>
  <c r="U102" i="2"/>
  <c r="U104" i="2" s="1"/>
  <c r="P14" i="2"/>
  <c r="P6" i="2"/>
  <c r="Q14" i="2"/>
  <c r="Q3" i="2"/>
  <c r="R10" i="2"/>
  <c r="S10" i="2"/>
  <c r="T12" i="2"/>
  <c r="T4" i="2"/>
  <c r="U12" i="2"/>
  <c r="U7" i="2"/>
  <c r="P29" i="2"/>
  <c r="P21" i="2"/>
  <c r="R24" i="2"/>
  <c r="S27" i="2"/>
  <c r="S19" i="2"/>
  <c r="T25" i="2"/>
  <c r="U30" i="2"/>
  <c r="U22" i="2"/>
  <c r="V28" i="2"/>
  <c r="V20" i="2"/>
  <c r="W28" i="2"/>
  <c r="W20" i="2"/>
  <c r="P34" i="2"/>
  <c r="Q33" i="2"/>
  <c r="T34" i="2"/>
  <c r="U33" i="2"/>
  <c r="P48" i="2"/>
  <c r="P44" i="2"/>
  <c r="Q51" i="2"/>
  <c r="Q46" i="2"/>
  <c r="R51" i="2"/>
  <c r="R43" i="2"/>
  <c r="S49" i="2"/>
  <c r="S44" i="2"/>
  <c r="T46" i="2"/>
  <c r="U48" i="2"/>
  <c r="U43" i="2"/>
  <c r="V48" i="2"/>
  <c r="V43" i="2"/>
  <c r="P58" i="2"/>
  <c r="Q61" i="2"/>
  <c r="R58" i="2"/>
  <c r="S57" i="2"/>
  <c r="T59" i="2"/>
  <c r="U59" i="2"/>
  <c r="V61" i="2"/>
  <c r="V56" i="2"/>
  <c r="P79" i="2"/>
  <c r="Q79" i="2"/>
  <c r="R79" i="2"/>
  <c r="S79" i="2"/>
  <c r="T79" i="2"/>
  <c r="U79" i="2"/>
  <c r="U68" i="2"/>
  <c r="U63" i="2"/>
  <c r="U97" i="2"/>
  <c r="V92" i="2"/>
  <c r="R4" i="2"/>
  <c r="S12" i="2"/>
  <c r="E17" i="2"/>
  <c r="P12" i="2"/>
  <c r="P4" i="2"/>
  <c r="Q12" i="2"/>
  <c r="S14" i="2"/>
  <c r="S9" i="2"/>
  <c r="S4" i="2"/>
  <c r="U11" i="2"/>
  <c r="U6" i="2"/>
  <c r="W4" i="2"/>
  <c r="R29" i="2"/>
  <c r="R21" i="2"/>
  <c r="T24" i="2"/>
  <c r="U27" i="2"/>
  <c r="U19" i="2"/>
  <c r="W30" i="2"/>
  <c r="W22" i="2"/>
  <c r="P33" i="2"/>
  <c r="S34" i="2"/>
  <c r="T33" i="2"/>
  <c r="P51" i="2"/>
  <c r="P43" i="2"/>
  <c r="R46" i="2"/>
  <c r="T45" i="2"/>
  <c r="T53" i="2" s="1"/>
  <c r="Q59" i="2"/>
  <c r="R61" i="2"/>
  <c r="P77" i="2"/>
  <c r="Q77" i="2"/>
  <c r="R77" i="2"/>
  <c r="S77" i="2"/>
  <c r="T77" i="2"/>
  <c r="U77" i="2"/>
  <c r="V77" i="2"/>
  <c r="P63" i="2"/>
  <c r="V68" i="2"/>
  <c r="V63" i="2"/>
  <c r="T62" i="2"/>
  <c r="P26" i="11"/>
  <c r="P53" i="11"/>
  <c r="P37" i="11"/>
  <c r="AA58" i="11"/>
  <c r="Y58" i="11"/>
  <c r="AB7" i="11"/>
  <c r="AB3" i="11"/>
  <c r="AB19" i="11"/>
  <c r="AB16" i="11"/>
  <c r="AB11" i="11"/>
  <c r="P12" i="11"/>
  <c r="P21" i="11"/>
  <c r="P23" i="11"/>
  <c r="P30" i="11"/>
  <c r="P32" i="11"/>
  <c r="P34" i="11"/>
  <c r="P45" i="11"/>
  <c r="P56" i="11"/>
  <c r="P49" i="11"/>
  <c r="AB29" i="11"/>
  <c r="AB46" i="11"/>
  <c r="P17" i="11"/>
  <c r="P52" i="11"/>
  <c r="AB28" i="11"/>
  <c r="AB20" i="11"/>
  <c r="AB17" i="11"/>
  <c r="AB42" i="11"/>
  <c r="P11" i="11"/>
  <c r="P14" i="11"/>
  <c r="P29" i="11"/>
  <c r="P46" i="11"/>
  <c r="AA24" i="11"/>
  <c r="P51" i="11"/>
  <c r="P35" i="11"/>
  <c r="AB38" i="11"/>
  <c r="Z47" i="11"/>
  <c r="Z24" i="11"/>
  <c r="P42" i="11"/>
  <c r="P15" i="11"/>
  <c r="P38" i="11"/>
  <c r="AB22" i="11"/>
  <c r="AB35" i="11"/>
  <c r="P27" i="11"/>
  <c r="Y47" i="11"/>
  <c r="Y24" i="11"/>
  <c r="Z58" i="11"/>
  <c r="AB48" i="11"/>
  <c r="W24" i="11"/>
  <c r="W58" i="11"/>
  <c r="X105" i="2"/>
  <c r="Y105" i="2"/>
  <c r="I40" i="2"/>
  <c r="I105" i="2" s="1"/>
  <c r="L40" i="2"/>
  <c r="H53" i="2"/>
  <c r="H62" i="2"/>
  <c r="L62" i="2"/>
  <c r="G71" i="2"/>
  <c r="F85" i="2"/>
  <c r="J85" i="2"/>
  <c r="W53" i="2"/>
  <c r="K40" i="2"/>
  <c r="F53" i="2"/>
  <c r="K71" i="2"/>
  <c r="L53" i="2"/>
  <c r="F62" i="2"/>
  <c r="J62" i="2"/>
  <c r="F71" i="2"/>
  <c r="H85" i="2"/>
  <c r="L85" i="2"/>
  <c r="J40" i="2"/>
  <c r="M40" i="2"/>
  <c r="J53" i="2"/>
  <c r="M62" i="2"/>
  <c r="J71" i="2"/>
  <c r="G85" i="2"/>
  <c r="K85" i="2"/>
  <c r="W40" i="2"/>
  <c r="P13" i="2"/>
  <c r="P9" i="2"/>
  <c r="P5" i="2"/>
  <c r="R15" i="2"/>
  <c r="R11" i="2"/>
  <c r="R7" i="2"/>
  <c r="R3" i="2"/>
  <c r="T13" i="2"/>
  <c r="T9" i="2"/>
  <c r="T5" i="2"/>
  <c r="V15" i="2"/>
  <c r="V11" i="2"/>
  <c r="V7" i="2"/>
  <c r="V3" i="2"/>
  <c r="W15" i="2"/>
  <c r="W13" i="2"/>
  <c r="W11" i="2"/>
  <c r="W9" i="2"/>
  <c r="W7" i="2"/>
  <c r="W5" i="2"/>
  <c r="W3" i="2"/>
  <c r="Q37" i="2"/>
  <c r="S37" i="2"/>
  <c r="U37" i="2"/>
  <c r="U58" i="2"/>
  <c r="Q58" i="2"/>
  <c r="U54" i="2"/>
  <c r="Q54" i="2"/>
  <c r="W85" i="2"/>
  <c r="V32" i="2"/>
  <c r="U32" i="2"/>
  <c r="T32" i="2"/>
  <c r="S32" i="2"/>
  <c r="R32" i="2"/>
  <c r="Q32" i="2"/>
  <c r="P32" i="2"/>
  <c r="W99" i="2"/>
  <c r="P15" i="2"/>
  <c r="P11" i="2"/>
  <c r="P7" i="2"/>
  <c r="P3" i="2"/>
  <c r="R13" i="2"/>
  <c r="R9" i="2"/>
  <c r="R5" i="2"/>
  <c r="T15" i="2"/>
  <c r="T11" i="2"/>
  <c r="T7" i="2"/>
  <c r="T3" i="2"/>
  <c r="V13" i="2"/>
  <c r="V9" i="2"/>
  <c r="V5" i="2"/>
  <c r="P27" i="2"/>
  <c r="P23" i="2"/>
  <c r="P19" i="2"/>
  <c r="Q29" i="2"/>
  <c r="Q25" i="2"/>
  <c r="Q21" i="2"/>
  <c r="R27" i="2"/>
  <c r="R23" i="2"/>
  <c r="R19" i="2"/>
  <c r="S29" i="2"/>
  <c r="S25" i="2"/>
  <c r="S21" i="2"/>
  <c r="T27" i="2"/>
  <c r="T23" i="2"/>
  <c r="T19" i="2"/>
  <c r="U29" i="2"/>
  <c r="U25" i="2"/>
  <c r="U21" i="2"/>
  <c r="V27" i="2"/>
  <c r="V23" i="2"/>
  <c r="V19" i="2"/>
  <c r="R37" i="2"/>
  <c r="T37" i="2"/>
  <c r="V37" i="2"/>
  <c r="V49" i="2"/>
  <c r="V45" i="2"/>
  <c r="V41" i="2"/>
  <c r="W71" i="2"/>
  <c r="E40" i="2"/>
  <c r="E105" i="2" s="1"/>
  <c r="Q13" i="2"/>
  <c r="Q9" i="2"/>
  <c r="Q5" i="2"/>
  <c r="P30" i="2"/>
  <c r="P26" i="2"/>
  <c r="P22" i="2"/>
  <c r="P18" i="2"/>
  <c r="Q28" i="2"/>
  <c r="Q24" i="2"/>
  <c r="Q20" i="2"/>
  <c r="R30" i="2"/>
  <c r="R26" i="2"/>
  <c r="R22" i="2"/>
  <c r="R18" i="2"/>
  <c r="S28" i="2"/>
  <c r="S24" i="2"/>
  <c r="S20" i="2"/>
  <c r="T30" i="2"/>
  <c r="T26" i="2"/>
  <c r="T22" i="2"/>
  <c r="T18" i="2"/>
  <c r="P35" i="2"/>
  <c r="Q38" i="2"/>
  <c r="R35" i="2"/>
  <c r="S38" i="2"/>
  <c r="T35" i="2"/>
  <c r="U38" i="2"/>
  <c r="V35" i="2"/>
  <c r="V36" i="2"/>
  <c r="U36" i="2"/>
  <c r="T36" i="2"/>
  <c r="S36" i="2"/>
  <c r="R36" i="2"/>
  <c r="Q36" i="2"/>
  <c r="Q49" i="2"/>
  <c r="Q45" i="2"/>
  <c r="Q41" i="2"/>
  <c r="S51" i="2"/>
  <c r="S47" i="2"/>
  <c r="S43" i="2"/>
  <c r="U49" i="2"/>
  <c r="U45" i="2"/>
  <c r="U41" i="2"/>
  <c r="P60" i="2"/>
  <c r="P56" i="2"/>
  <c r="Q60" i="2"/>
  <c r="S54" i="2"/>
  <c r="S62" i="2" s="1"/>
  <c r="V58" i="2"/>
  <c r="V54" i="2"/>
  <c r="W60" i="2"/>
  <c r="W58" i="2"/>
  <c r="W56" i="2"/>
  <c r="W54" i="2"/>
  <c r="P68" i="2"/>
  <c r="P64" i="2"/>
  <c r="R66" i="2"/>
  <c r="R71" i="2" s="1"/>
  <c r="T68" i="2"/>
  <c r="T64" i="2"/>
  <c r="V66" i="2"/>
  <c r="V71" i="2" s="1"/>
  <c r="P95" i="2"/>
  <c r="P91" i="2"/>
  <c r="P87" i="2"/>
  <c r="R97" i="2"/>
  <c r="R93" i="2"/>
  <c r="R89" i="2"/>
  <c r="T95" i="2"/>
  <c r="T91" i="2"/>
  <c r="T87" i="2"/>
  <c r="V97" i="2"/>
  <c r="V93" i="2"/>
  <c r="V89" i="2"/>
  <c r="P82" i="2"/>
  <c r="P78" i="2"/>
  <c r="P74" i="2"/>
  <c r="Q82" i="2"/>
  <c r="Q78" i="2"/>
  <c r="Q74" i="2"/>
  <c r="R82" i="2"/>
  <c r="R78" i="2"/>
  <c r="R74" i="2"/>
  <c r="S82" i="2"/>
  <c r="S78" i="2"/>
  <c r="S74" i="2"/>
  <c r="T82" i="2"/>
  <c r="T78" i="2"/>
  <c r="T74" i="2"/>
  <c r="U82" i="2"/>
  <c r="U78" i="2"/>
  <c r="U74" i="2"/>
  <c r="V82" i="2"/>
  <c r="V78" i="2"/>
  <c r="V74" i="2"/>
  <c r="Q66" i="2"/>
  <c r="Q71" i="2" s="1"/>
  <c r="S68" i="2"/>
  <c r="S64" i="2"/>
  <c r="U66" i="2"/>
  <c r="U71" i="2" s="1"/>
  <c r="Q95" i="2"/>
  <c r="Q91" i="2"/>
  <c r="Q87" i="2"/>
  <c r="S97" i="2"/>
  <c r="S93" i="2"/>
  <c r="S89" i="2"/>
  <c r="U95" i="2"/>
  <c r="U91" i="2"/>
  <c r="U87" i="2"/>
  <c r="L58" i="11" l="1"/>
  <c r="L47" i="11"/>
  <c r="P13" i="11"/>
  <c r="AB13" i="11"/>
  <c r="X13" i="11"/>
  <c r="L13" i="11"/>
  <c r="AA60" i="11"/>
  <c r="U60" i="11"/>
  <c r="T60" i="11"/>
  <c r="V60" i="11"/>
  <c r="W60" i="11"/>
  <c r="Z60" i="11"/>
  <c r="S60" i="11"/>
  <c r="Y60" i="11"/>
  <c r="L36" i="11"/>
  <c r="L24" i="11"/>
  <c r="M25" i="11"/>
  <c r="S71" i="2"/>
  <c r="S17" i="2"/>
  <c r="O105" i="2"/>
  <c r="N105" i="2"/>
  <c r="K60" i="11"/>
  <c r="P53" i="2"/>
  <c r="U62" i="2"/>
  <c r="N60" i="11"/>
  <c r="J60" i="11"/>
  <c r="O60" i="11"/>
  <c r="M60" i="11"/>
  <c r="G60" i="11"/>
  <c r="I60" i="11"/>
  <c r="H60" i="11"/>
  <c r="W59" i="11"/>
  <c r="AC25" i="11"/>
  <c r="K25" i="11"/>
  <c r="Q25" i="11"/>
  <c r="H59" i="11"/>
  <c r="AA59" i="11"/>
  <c r="O25" i="11"/>
  <c r="T59" i="11"/>
  <c r="Q53" i="2"/>
  <c r="S31" i="2"/>
  <c r="T25" i="11"/>
  <c r="U85" i="2"/>
  <c r="Q85" i="2"/>
  <c r="Q31" i="2"/>
  <c r="G105" i="2"/>
  <c r="V62" i="2"/>
  <c r="P62" i="2"/>
  <c r="V25" i="11"/>
  <c r="F105" i="2"/>
  <c r="W31" i="2"/>
  <c r="U17" i="2"/>
  <c r="R53" i="2"/>
  <c r="W17" i="2"/>
  <c r="V85" i="2"/>
  <c r="R85" i="2"/>
  <c r="M105" i="2"/>
  <c r="J105" i="2"/>
  <c r="H105" i="2"/>
  <c r="R62" i="2"/>
  <c r="L105" i="2"/>
  <c r="U59" i="11"/>
  <c r="U25" i="11"/>
  <c r="V59" i="11"/>
  <c r="K105" i="2"/>
  <c r="I25" i="11"/>
  <c r="AD25" i="11"/>
  <c r="I59" i="11"/>
  <c r="AB36" i="11"/>
  <c r="J59" i="11"/>
  <c r="G25" i="11"/>
  <c r="X47" i="11"/>
  <c r="X24" i="11"/>
  <c r="X58" i="11"/>
  <c r="X36" i="11"/>
  <c r="J25" i="11"/>
  <c r="H25" i="11"/>
  <c r="G59" i="11"/>
  <c r="K59" i="11"/>
  <c r="S59" i="11"/>
  <c r="AC59" i="11"/>
  <c r="Q60" i="11"/>
  <c r="Q59" i="11"/>
  <c r="S25" i="11"/>
  <c r="R59" i="11"/>
  <c r="AC60" i="11"/>
  <c r="R25" i="11"/>
  <c r="P24" i="11"/>
  <c r="O59" i="11"/>
  <c r="AD60" i="11"/>
  <c r="R60" i="11"/>
  <c r="AD59" i="11"/>
  <c r="W62" i="2"/>
  <c r="S53" i="2"/>
  <c r="U31" i="2"/>
  <c r="Q99" i="2"/>
  <c r="S85" i="2"/>
  <c r="V99" i="2"/>
  <c r="S99" i="2"/>
  <c r="T85" i="2"/>
  <c r="P85" i="2"/>
  <c r="P99" i="2"/>
  <c r="T71" i="2"/>
  <c r="P31" i="2"/>
  <c r="Q17" i="2"/>
  <c r="V31" i="2"/>
  <c r="T17" i="2"/>
  <c r="Y59" i="11"/>
  <c r="Z59" i="11"/>
  <c r="AB58" i="11"/>
  <c r="P47" i="11"/>
  <c r="AB24" i="11"/>
  <c r="N59" i="11"/>
  <c r="P36" i="11"/>
  <c r="N25" i="11"/>
  <c r="Y25" i="11"/>
  <c r="AA25" i="11"/>
  <c r="M59" i="11"/>
  <c r="AB47" i="11"/>
  <c r="Z25" i="11"/>
  <c r="P58" i="11"/>
  <c r="W25" i="11"/>
  <c r="T31" i="2"/>
  <c r="V53" i="2"/>
  <c r="S40" i="2"/>
  <c r="R17" i="2"/>
  <c r="U99" i="2"/>
  <c r="R99" i="2"/>
  <c r="P40" i="2"/>
  <c r="T40" i="2"/>
  <c r="Q62" i="2"/>
  <c r="V17" i="2"/>
  <c r="T99" i="2"/>
  <c r="U53" i="2"/>
  <c r="P17" i="2"/>
  <c r="Q40" i="2"/>
  <c r="U40" i="2"/>
  <c r="P71" i="2"/>
  <c r="R31" i="2"/>
  <c r="R40" i="2"/>
  <c r="V40" i="2"/>
  <c r="Q105" i="2" l="1"/>
  <c r="X59" i="11"/>
  <c r="X60" i="11"/>
  <c r="P25" i="11"/>
  <c r="S105" i="2"/>
  <c r="W105" i="2"/>
  <c r="L60" i="11"/>
  <c r="L59" i="11"/>
  <c r="P60" i="11"/>
  <c r="L25" i="11"/>
  <c r="X25" i="11"/>
  <c r="T105" i="2"/>
  <c r="U105" i="2"/>
  <c r="AB60" i="11"/>
  <c r="AB59" i="11"/>
  <c r="AB25" i="11"/>
  <c r="P59" i="11"/>
  <c r="V105" i="2"/>
  <c r="P105" i="2"/>
  <c r="R105" i="2"/>
  <c r="F24" i="11" l="1"/>
  <c r="F25" i="11" s="1"/>
  <c r="F60" i="11" l="1"/>
</calcChain>
</file>

<file path=xl/connections.xml><?xml version="1.0" encoding="utf-8"?>
<connections xmlns="http://schemas.openxmlformats.org/spreadsheetml/2006/main">
  <connection id="1" keepAlive="1" name="ThisWorkbookDataModel" description="数据模型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计算接通率!$A:$U" type="102" refreshedVersion="5" minRefreshableVersion="5">
    <extLst>
      <ext xmlns:x15="http://schemas.microsoft.com/office/spreadsheetml/2010/11/main" uri="{DE250136-89BD-433C-8126-D09CA5730AF9}">
        <x15:connection id="区域2-3a19ff20-da79-42cf-8355-eaabf929b14c" autoDelete="1">
          <x15:rangePr sourceName="_xlcn.WorksheetConnection_计算接通率AU1"/>
        </x15:connection>
      </ext>
    </extLst>
  </connection>
  <connection id="3" name="WorksheetConnection_外呼明细!$A:$AE" type="102" refreshedVersion="5" minRefreshableVersion="5">
    <extLst>
      <ext xmlns:x15="http://schemas.microsoft.com/office/spreadsheetml/2010/11/main" uri="{DE250136-89BD-433C-8126-D09CA5730AF9}">
        <x15:connection id="区域-35530596-7f05-4f81-9dc0-16542f83fc67" autoDelete="1">
          <x15:rangePr sourceName="_xlcn.WorksheetConnection_外呼明细AAE1"/>
        </x15:connection>
      </ext>
    </extLst>
  </connection>
  <connection id="4" name="WorksheetConnection_外呼明细!$A:$P" type="102" refreshedVersion="5" minRefreshableVersion="5">
    <extLst>
      <ext xmlns:x15="http://schemas.microsoft.com/office/spreadsheetml/2010/11/main" uri="{DE250136-89BD-433C-8126-D09CA5730AF9}">
        <x15:connection id="区域1-5706ca60-ae6d-443c-9198-9d5c29cd74b3" autoDelete="1">
          <x15:rangePr sourceName="_xlcn.WorksheetConnection_外呼明细AP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{[区域].[日].&amp;[daily]}"/>
    <s v="{[区域].[是否为客户].&amp;[Y]}"/>
    <s v="{[区域1].[日].[All]}"/>
    <s v="{[区域1].[日].&amp;[daily]}"/>
    <s v="{[区域1].[是否接通].&amp;[是]}"/>
    <s v="{[区域2].[日].[All]}"/>
    <s v="{[区域2].[日].&amp;[daily]}"/>
    <s v="{[区域2].[是否为客户].&amp;[Y]}"/>
  </metadataStrings>
  <mdxMetadata count="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</mdx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<sst xmlns="http://schemas.openxmlformats.org/spreadsheetml/2006/main" count="100969" uniqueCount="15730">
  <si>
    <t>总体通话时长</t>
  </si>
  <si>
    <t>外呼客户数</t>
    <phoneticPr fontId="2" type="noConversion"/>
  </si>
  <si>
    <t>有效外呼时长</t>
    <phoneticPr fontId="2" type="noConversion"/>
  </si>
  <si>
    <t>IS-ID</t>
    <phoneticPr fontId="2" type="noConversion"/>
  </si>
  <si>
    <t>总体平均通话时长</t>
  </si>
  <si>
    <t>商机金额</t>
    <phoneticPr fontId="2" type="noConversion"/>
  </si>
  <si>
    <t>按天统计，外呼商机总条数（商机来源为全部产品类型）</t>
    <phoneticPr fontId="2" type="noConversion"/>
  </si>
  <si>
    <t>平均有效外呼时长</t>
    <phoneticPr fontId="2" type="noConversion"/>
  </si>
  <si>
    <t>按天统计，报备外呼商机预采购台数千美元金额求和（商机来源为全部产品类型）</t>
    <phoneticPr fontId="2" type="noConversion"/>
  </si>
  <si>
    <t>口径说明</t>
    <phoneticPr fontId="2" type="noConversion"/>
  </si>
  <si>
    <t>Weekly字段注解</t>
    <phoneticPr fontId="2" type="noConversion"/>
  </si>
  <si>
    <t>ISRITCode</t>
  </si>
  <si>
    <t>状态</t>
  </si>
  <si>
    <t>客户全称</t>
  </si>
  <si>
    <t>开始时间</t>
  </si>
  <si>
    <t>结束时间</t>
  </si>
  <si>
    <t>邓飞</t>
  </si>
  <si>
    <t>dengfei8</t>
  </si>
  <si>
    <t>杜雪</t>
  </si>
  <si>
    <t>duxue1</t>
  </si>
  <si>
    <t>高鸿洲</t>
  </si>
  <si>
    <t>gaohz1</t>
  </si>
  <si>
    <t>雷茗岚</t>
  </si>
  <si>
    <t>leiml2</t>
  </si>
  <si>
    <t>刘俊材</t>
  </si>
  <si>
    <t>liujc7</t>
  </si>
  <si>
    <t>罗侃</t>
  </si>
  <si>
    <t>luokan2</t>
  </si>
  <si>
    <t>闵清飘</t>
  </si>
  <si>
    <t>minqp1</t>
  </si>
  <si>
    <t>蒲玉鹏</t>
  </si>
  <si>
    <t>puyp1</t>
  </si>
  <si>
    <t>钱永鑫</t>
  </si>
  <si>
    <t>qianyx4</t>
  </si>
  <si>
    <t>唐林</t>
  </si>
  <si>
    <t>tanglin2</t>
  </si>
  <si>
    <t>王河</t>
  </si>
  <si>
    <t>wanghe3</t>
  </si>
  <si>
    <t>王庆</t>
  </si>
  <si>
    <t>wangqing17</t>
  </si>
  <si>
    <t>王婷</t>
  </si>
  <si>
    <t>wangting18</t>
  </si>
  <si>
    <t>王小霞</t>
  </si>
  <si>
    <t>wangxx22</t>
  </si>
  <si>
    <t>王志</t>
  </si>
  <si>
    <t>wangzhi10</t>
  </si>
  <si>
    <t>文新桥</t>
  </si>
  <si>
    <t>wenxq1</t>
  </si>
  <si>
    <t>谢宁</t>
  </si>
  <si>
    <t>xiening1</t>
  </si>
  <si>
    <t>徐琳</t>
  </si>
  <si>
    <t>xulin9</t>
  </si>
  <si>
    <t>曾仕祥</t>
  </si>
  <si>
    <t>zengsx1</t>
  </si>
  <si>
    <t>张琴</t>
  </si>
  <si>
    <t>zhangqin7</t>
  </si>
  <si>
    <t>张小英</t>
  </si>
  <si>
    <t>zhangxy40</t>
  </si>
  <si>
    <t>赵怀娟</t>
  </si>
  <si>
    <t>zhaohj4</t>
  </si>
  <si>
    <t>钟远生</t>
  </si>
  <si>
    <t>zhongys2</t>
  </si>
  <si>
    <t>dengkun2</t>
  </si>
  <si>
    <t>tanlei2</t>
  </si>
  <si>
    <t>周上线天数</t>
    <phoneticPr fontId="2" type="noConversion"/>
  </si>
  <si>
    <t>是否为客户</t>
  </si>
  <si>
    <t>行标签</t>
  </si>
  <si>
    <t>总计</t>
  </si>
  <si>
    <t>以下项目的非重复计数:客户全称</t>
  </si>
  <si>
    <t>日</t>
  </si>
  <si>
    <t>列标签</t>
  </si>
  <si>
    <t>经理</t>
    <phoneticPr fontId="2" type="noConversion"/>
  </si>
  <si>
    <t>商机条数</t>
    <phoneticPr fontId="2" type="noConversion"/>
  </si>
  <si>
    <t>商机金额</t>
    <phoneticPr fontId="2" type="noConversion"/>
  </si>
  <si>
    <t>weekly</t>
    <phoneticPr fontId="2" type="noConversion"/>
  </si>
  <si>
    <t>daily</t>
    <phoneticPr fontId="2" type="noConversion"/>
  </si>
  <si>
    <t>daily</t>
    <phoneticPr fontId="2" type="noConversion"/>
  </si>
  <si>
    <t>京东POP</t>
  </si>
  <si>
    <t>Y</t>
  </si>
  <si>
    <t>陈红梅</t>
  </si>
  <si>
    <t>chenhm7</t>
  </si>
  <si>
    <t>daily</t>
  </si>
  <si>
    <t>商机看板好了之后粘贴过来</t>
    <phoneticPr fontId="2" type="noConversion"/>
  </si>
  <si>
    <t>记得刷新</t>
    <phoneticPr fontId="2" type="noConversion"/>
  </si>
  <si>
    <t>张云</t>
  </si>
  <si>
    <t>zhangyun8</t>
  </si>
  <si>
    <t>张玺</t>
  </si>
  <si>
    <t>敖再蓉</t>
  </si>
  <si>
    <t>aozr1</t>
  </si>
  <si>
    <t>任擎宇</t>
  </si>
  <si>
    <t>renqy1</t>
  </si>
  <si>
    <t>任静</t>
  </si>
  <si>
    <t>renjing2</t>
  </si>
  <si>
    <t>zhangxi15</t>
  </si>
  <si>
    <t>libl7</t>
    <phoneticPr fontId="2" type="noConversion"/>
  </si>
  <si>
    <t>杨凯能</t>
  </si>
  <si>
    <t>yangkn1</t>
  </si>
  <si>
    <t>刘杨</t>
  </si>
  <si>
    <t>liuyang86</t>
  </si>
  <si>
    <t>业务处</t>
    <phoneticPr fontId="2" type="noConversion"/>
  </si>
  <si>
    <t>总体通话时长</t>
    <phoneticPr fontId="2" type="noConversion"/>
  </si>
  <si>
    <t>有效外呼电话数</t>
    <phoneticPr fontId="2" type="noConversion"/>
  </si>
  <si>
    <t>有效外呼时长</t>
    <phoneticPr fontId="2" type="noConversion"/>
  </si>
  <si>
    <t>有效外呼客户时长</t>
    <phoneticPr fontId="2" type="noConversion"/>
  </si>
  <si>
    <t>有效外呼客户数</t>
    <phoneticPr fontId="2" type="noConversion"/>
  </si>
  <si>
    <t>商机条数</t>
    <phoneticPr fontId="2" type="noConversion"/>
  </si>
  <si>
    <t>商机金额</t>
    <phoneticPr fontId="2" type="noConversion"/>
  </si>
  <si>
    <t>总体平均通话时长</t>
    <phoneticPr fontId="2" type="noConversion"/>
  </si>
  <si>
    <t>平均有效外呼时长</t>
    <phoneticPr fontId="2" type="noConversion"/>
  </si>
  <si>
    <t>平均有效外呼电话数</t>
    <phoneticPr fontId="2" type="noConversion"/>
  </si>
  <si>
    <t>平均外呼客户时长</t>
    <phoneticPr fontId="2" type="noConversion"/>
  </si>
  <si>
    <t>平均外呼客户数</t>
    <phoneticPr fontId="2" type="noConversion"/>
  </si>
  <si>
    <t>平均有效外呼客户时长</t>
    <phoneticPr fontId="2" type="noConversion"/>
  </si>
  <si>
    <t>平均有效外呼客户数</t>
    <phoneticPr fontId="2" type="noConversion"/>
  </si>
  <si>
    <t>商机金额</t>
    <phoneticPr fontId="2" type="noConversion"/>
  </si>
  <si>
    <t>京东POP</t>
    <phoneticPr fontId="2" type="noConversion"/>
  </si>
  <si>
    <t>李滨伶</t>
    <phoneticPr fontId="2" type="noConversion"/>
  </si>
  <si>
    <t>张鑫</t>
  </si>
  <si>
    <t>冯伟</t>
  </si>
  <si>
    <t>fengwei5</t>
  </si>
  <si>
    <t>张锦阳</t>
  </si>
  <si>
    <t>zhangxin37</t>
  </si>
  <si>
    <t>孙佳</t>
  </si>
  <si>
    <t>sunjia4</t>
  </si>
  <si>
    <t>zhangjy37</t>
  </si>
  <si>
    <t>李心逸</t>
  </si>
  <si>
    <t>lixy51</t>
  </si>
  <si>
    <t>周</t>
    <phoneticPr fontId="2" type="noConversion"/>
  </si>
  <si>
    <t>IS</t>
    <phoneticPr fontId="2" type="noConversion"/>
  </si>
  <si>
    <t>总外呼电话数</t>
    <phoneticPr fontId="2" type="noConversion"/>
  </si>
  <si>
    <t>总平均外呼电话数</t>
    <phoneticPr fontId="2" type="noConversion"/>
  </si>
  <si>
    <t>IS</t>
    <phoneticPr fontId="2" type="noConversion"/>
  </si>
  <si>
    <t>刘胤泽</t>
  </si>
  <si>
    <t>liuyz7</t>
  </si>
  <si>
    <t>罗云凤</t>
  </si>
  <si>
    <t>luoyf4</t>
  </si>
  <si>
    <t>邓坤</t>
  </si>
  <si>
    <t>谈磊</t>
  </si>
  <si>
    <t>TBH</t>
  </si>
  <si>
    <t>TBH</t>
    <phoneticPr fontId="2" type="noConversion"/>
  </si>
  <si>
    <t>王帅</t>
  </si>
  <si>
    <t>wangshuai17</t>
  </si>
  <si>
    <t>杨超</t>
  </si>
  <si>
    <t>yangchao16</t>
  </si>
  <si>
    <t>张韵雪</t>
  </si>
  <si>
    <t>zhangyx37</t>
  </si>
  <si>
    <t>周俊臣</t>
  </si>
  <si>
    <t>zhoujc1</t>
  </si>
  <si>
    <t>解凡力</t>
  </si>
  <si>
    <t>xiefl3</t>
  </si>
  <si>
    <t>朱莉萍</t>
  </si>
  <si>
    <t>zhulp5</t>
  </si>
  <si>
    <t>chenrui9</t>
  </si>
  <si>
    <t>刘良彬</t>
  </si>
  <si>
    <t>liulb5</t>
  </si>
  <si>
    <t>岳潇</t>
  </si>
  <si>
    <t>yuexiao1</t>
  </si>
  <si>
    <t>卿攀</t>
  </si>
  <si>
    <t>qingpan1</t>
  </si>
  <si>
    <t>韦雪梅</t>
  </si>
  <si>
    <t>weixm8</t>
  </si>
  <si>
    <t>冯岚</t>
  </si>
  <si>
    <t>fenglan1</t>
  </si>
  <si>
    <t>曾博立</t>
  </si>
  <si>
    <t>zengbl2</t>
  </si>
  <si>
    <t>许泰</t>
  </si>
  <si>
    <t>xutai1</t>
  </si>
  <si>
    <t>TBH</t>
    <phoneticPr fontId="2" type="noConversion"/>
  </si>
  <si>
    <t>TBH</t>
    <phoneticPr fontId="2" type="noConversion"/>
  </si>
  <si>
    <t>TEL_储备</t>
  </si>
  <si>
    <t>PCG-SME</t>
  </si>
  <si>
    <t>渠道/SI</t>
  </si>
  <si>
    <t>王晶晶</t>
  </si>
  <si>
    <t>chenchong5</t>
    <phoneticPr fontId="2" type="noConversion"/>
  </si>
  <si>
    <t>wangjj22</t>
  </si>
  <si>
    <t>孙奥成</t>
  </si>
  <si>
    <t>sunac1</t>
  </si>
  <si>
    <t>方婷</t>
  </si>
  <si>
    <t>fangting3</t>
  </si>
  <si>
    <t>祝玲玲</t>
  </si>
  <si>
    <t>zhull8</t>
  </si>
  <si>
    <t>杨鹏</t>
  </si>
  <si>
    <t>yangpeng10</t>
  </si>
  <si>
    <t>侯钰琴</t>
  </si>
  <si>
    <t>houyq2</t>
  </si>
  <si>
    <t>外呼客户通话时长</t>
    <phoneticPr fontId="2" type="noConversion"/>
  </si>
  <si>
    <t>邓建波</t>
    <phoneticPr fontId="2" type="noConversion"/>
  </si>
  <si>
    <t>dengjb2</t>
    <phoneticPr fontId="2" type="noConversion"/>
  </si>
  <si>
    <t>百应上海业务处</t>
  </si>
  <si>
    <t>百应东南业务处</t>
  </si>
  <si>
    <t>百应华中苏皖业务处</t>
  </si>
  <si>
    <t>百应</t>
  </si>
  <si>
    <t>百应华南-深圳业务处</t>
  </si>
  <si>
    <t>百应华南-深圳业务处</t>
    <phoneticPr fontId="2" type="noConversion"/>
  </si>
  <si>
    <t>百应华南-两广业务处</t>
  </si>
  <si>
    <t>百应华南-两广业务处</t>
    <phoneticPr fontId="2" type="noConversion"/>
  </si>
  <si>
    <t>百应西南西北业务1处</t>
  </si>
  <si>
    <t>百应西南西北业务2处</t>
  </si>
  <si>
    <t>吴娟</t>
    <phoneticPr fontId="2" type="noConversion"/>
  </si>
  <si>
    <t>wujuan5</t>
    <phoneticPr fontId="2" type="noConversion"/>
  </si>
  <si>
    <t>郑晓辉</t>
  </si>
  <si>
    <t>zhengxh8</t>
  </si>
  <si>
    <t>曾昕</t>
  </si>
  <si>
    <t>zengxin6</t>
  </si>
  <si>
    <t>陈微</t>
  </si>
  <si>
    <t>chenwei56</t>
  </si>
  <si>
    <t>CDBID</t>
  </si>
  <si>
    <t>联系人:全名</t>
  </si>
  <si>
    <t>持续时间</t>
  </si>
  <si>
    <t>是否有效</t>
  </si>
  <si>
    <t>是</t>
  </si>
  <si>
    <t>否</t>
  </si>
  <si>
    <t>所有人:全名</t>
  </si>
  <si>
    <t>李先生</t>
  </si>
  <si>
    <t>DCG-SMB</t>
  </si>
  <si>
    <t>呼出</t>
  </si>
  <si>
    <t>呼入</t>
  </si>
  <si>
    <t>陈先生</t>
  </si>
  <si>
    <t>百应西南西北业务二处-ISR</t>
  </si>
  <si>
    <t>百应西南西北业务一处-ISR</t>
  </si>
  <si>
    <t>张海芹</t>
  </si>
  <si>
    <t>zhanghq12</t>
  </si>
  <si>
    <t>陈爽</t>
  </si>
  <si>
    <t>chenshuang4</t>
  </si>
  <si>
    <t>胡焜</t>
  </si>
  <si>
    <t>hukun3</t>
  </si>
  <si>
    <t>侯茂君</t>
  </si>
  <si>
    <t>houmj1</t>
  </si>
  <si>
    <t>陈丽</t>
  </si>
  <si>
    <t>chenli19</t>
  </si>
  <si>
    <t>张先生</t>
  </si>
  <si>
    <t>王先生</t>
  </si>
  <si>
    <t>吴先生</t>
  </si>
  <si>
    <t>208541825</t>
  </si>
  <si>
    <t>迁安市金泽电子有限公司</t>
  </si>
  <si>
    <t>郭金乡</t>
  </si>
  <si>
    <t>PCG-46级</t>
  </si>
  <si>
    <t>刘璐</t>
    <phoneticPr fontId="2" type="noConversion"/>
  </si>
  <si>
    <t>liulu16</t>
    <phoneticPr fontId="2" type="noConversion"/>
  </si>
  <si>
    <t>陈冲</t>
    <phoneticPr fontId="2" type="noConversion"/>
  </si>
  <si>
    <t>姜峰</t>
    <phoneticPr fontId="2" type="noConversion"/>
  </si>
  <si>
    <t>jiangfeng5</t>
    <phoneticPr fontId="2" type="noConversion"/>
  </si>
  <si>
    <t>李恒</t>
    <phoneticPr fontId="2" type="noConversion"/>
  </si>
  <si>
    <t>liheng6</t>
    <phoneticPr fontId="2" type="noConversion"/>
  </si>
  <si>
    <t>百应软件OB北区</t>
  </si>
  <si>
    <t>百应软件OB北区</t>
    <phoneticPr fontId="2" type="noConversion"/>
  </si>
  <si>
    <t>百应软件OD北区</t>
  </si>
  <si>
    <t>百应软件OD北区</t>
    <phoneticPr fontId="2" type="noConversion"/>
  </si>
  <si>
    <t>百应软件OD南区</t>
  </si>
  <si>
    <t>百应软件OD南区</t>
    <phoneticPr fontId="2" type="noConversion"/>
  </si>
  <si>
    <t>百应软件OB东区</t>
  </si>
  <si>
    <t>百应软件OB东区</t>
    <phoneticPr fontId="2" type="noConversion"/>
  </si>
  <si>
    <t>百应软件OB南区</t>
  </si>
  <si>
    <t>百应软件OB南区</t>
    <phoneticPr fontId="2" type="noConversion"/>
  </si>
  <si>
    <t>熊南芹</t>
  </si>
  <si>
    <t>xiongnq1</t>
  </si>
  <si>
    <t>朱博毅</t>
  </si>
  <si>
    <t>zhuby4</t>
  </si>
  <si>
    <t>谢薇</t>
  </si>
  <si>
    <t>xiewei4</t>
  </si>
  <si>
    <t>梁宇</t>
  </si>
  <si>
    <t>liangyu3</t>
  </si>
  <si>
    <t>朱瑞峰</t>
  </si>
  <si>
    <t>zhurf1</t>
  </si>
  <si>
    <t>黄哲</t>
  </si>
  <si>
    <t>huangzhe2</t>
  </si>
  <si>
    <t>伍志书</t>
  </si>
  <si>
    <t>wuzs2</t>
  </si>
  <si>
    <t>chenly13</t>
  </si>
  <si>
    <t>杨凯</t>
  </si>
  <si>
    <t>yangkai16</t>
  </si>
  <si>
    <t>江海鸥</t>
  </si>
  <si>
    <t>jiangho1</t>
  </si>
  <si>
    <t>谢英权</t>
  </si>
  <si>
    <t>xieyq3</t>
  </si>
  <si>
    <t>王维涛</t>
  </si>
  <si>
    <t>wangwt12</t>
  </si>
  <si>
    <t>牟敬</t>
  </si>
  <si>
    <t>mujing1</t>
  </si>
  <si>
    <t>曾诗琳</t>
  </si>
  <si>
    <t>zengsl2</t>
  </si>
  <si>
    <t>miaohm1</t>
  </si>
  <si>
    <t>李涛</t>
  </si>
  <si>
    <t>litao25</t>
  </si>
  <si>
    <t>王朋</t>
  </si>
  <si>
    <t>wangpeng48</t>
  </si>
  <si>
    <t>百应华北东北业务处</t>
  </si>
  <si>
    <t>百应华北东北业务处</t>
    <phoneticPr fontId="2" type="noConversion"/>
  </si>
  <si>
    <t>余依蔓</t>
  </si>
  <si>
    <t>yuym5</t>
  </si>
  <si>
    <t>李念华</t>
  </si>
  <si>
    <t>linh4</t>
  </si>
  <si>
    <t>康清赟</t>
  </si>
  <si>
    <t>kangqy1</t>
  </si>
  <si>
    <t>刘蒲</t>
  </si>
  <si>
    <t>liupu1</t>
  </si>
  <si>
    <t>206250949</t>
  </si>
  <si>
    <t>湖南泽联科技有限公司</t>
  </si>
  <si>
    <t>205992858</t>
  </si>
  <si>
    <t>六盘水精明人软件科贸实业有限公司</t>
  </si>
  <si>
    <t>吴晓飞</t>
  </si>
  <si>
    <t>百应软件OD团队</t>
    <phoneticPr fontId="2" type="noConversion"/>
  </si>
  <si>
    <t>裴翠</t>
    <phoneticPr fontId="2" type="noConversion"/>
  </si>
  <si>
    <t>来电号码</t>
  </si>
  <si>
    <t>013078575110</t>
  </si>
  <si>
    <t>13078575110</t>
  </si>
  <si>
    <t>013391870922</t>
  </si>
  <si>
    <t>013813890486</t>
  </si>
  <si>
    <t>018702219934</t>
  </si>
  <si>
    <t>68708345</t>
  </si>
  <si>
    <t>01082879425</t>
  </si>
  <si>
    <t>013357166690</t>
  </si>
  <si>
    <t>68708428</t>
  </si>
  <si>
    <t>015600563638</t>
  </si>
  <si>
    <t>013522825984</t>
  </si>
  <si>
    <t>013818497065</t>
  </si>
  <si>
    <t>68708351</t>
  </si>
  <si>
    <t>68708344</t>
  </si>
  <si>
    <t>018611702552</t>
  </si>
  <si>
    <t>All</t>
  </si>
  <si>
    <t>以下项目的非重复计数:来电号码</t>
  </si>
  <si>
    <t>总体平均通话时长</t>
    <phoneticPr fontId="2" type="noConversion"/>
  </si>
  <si>
    <t>平均有效外呼时长</t>
    <phoneticPr fontId="2" type="noConversion"/>
  </si>
  <si>
    <t>平均有效外呼电话个数</t>
    <phoneticPr fontId="2" type="noConversion"/>
  </si>
  <si>
    <t>总体通话时长</t>
    <phoneticPr fontId="2" type="noConversion"/>
  </si>
  <si>
    <t>有效外呼电话个数</t>
    <phoneticPr fontId="2" type="noConversion"/>
  </si>
  <si>
    <t>有效外呼时长</t>
    <phoneticPr fontId="2" type="noConversion"/>
  </si>
  <si>
    <t>业务处</t>
    <phoneticPr fontId="2" type="noConversion"/>
  </si>
  <si>
    <t>IS</t>
    <phoneticPr fontId="2" type="noConversion"/>
  </si>
  <si>
    <t>周上线天数</t>
    <phoneticPr fontId="2" type="noConversion"/>
  </si>
  <si>
    <t>百应软件</t>
    <phoneticPr fontId="2" type="noConversion"/>
  </si>
  <si>
    <t>peicui2</t>
    <phoneticPr fontId="2" type="noConversion"/>
  </si>
  <si>
    <t>百应软件OB团队</t>
    <phoneticPr fontId="2" type="noConversion"/>
  </si>
  <si>
    <t>张远飞</t>
  </si>
  <si>
    <t>zhangyf20</t>
  </si>
  <si>
    <t>刘先生</t>
  </si>
  <si>
    <t>周先生</t>
  </si>
  <si>
    <t>057156830102</t>
  </si>
  <si>
    <t>018516320903</t>
  </si>
  <si>
    <t>何耀</t>
  </si>
  <si>
    <t>heyao2</t>
  </si>
  <si>
    <t>commit达成率</t>
    <phoneticPr fontId="2" type="noConversion"/>
  </si>
  <si>
    <t>百应华南-深圳业务处</t>
    <phoneticPr fontId="28" type="noConversion"/>
  </si>
  <si>
    <t>百应华南-两广业务处</t>
    <phoneticPr fontId="28" type="noConversion"/>
  </si>
  <si>
    <t>百应</t>
    <phoneticPr fontId="29" type="noConversion"/>
  </si>
  <si>
    <t>Call List NO.</t>
  </si>
  <si>
    <t>业务处</t>
  </si>
  <si>
    <t>是否接通</t>
  </si>
  <si>
    <t>客户:客户归属</t>
  </si>
  <si>
    <t>经理点评</t>
  </si>
  <si>
    <t>满意度评分</t>
  </si>
  <si>
    <t>客户时长</t>
  </si>
  <si>
    <t>客户有效时长</t>
  </si>
  <si>
    <t>00:01:11</t>
  </si>
  <si>
    <t>00:00:00</t>
  </si>
  <si>
    <t>00:00:49</t>
  </si>
  <si>
    <t>00:01:12</t>
  </si>
  <si>
    <t>00:00:58</t>
  </si>
  <si>
    <t>00:00:39</t>
  </si>
  <si>
    <t>00:01:08</t>
  </si>
  <si>
    <t>00:01:36</t>
  </si>
  <si>
    <t>00:00:33</t>
  </si>
  <si>
    <t>00:01:01</t>
  </si>
  <si>
    <t>00:00:34</t>
  </si>
  <si>
    <t>00:00:42</t>
  </si>
  <si>
    <t>00:01:46</t>
  </si>
  <si>
    <t>00:00:36</t>
  </si>
  <si>
    <t>00:01:26</t>
  </si>
  <si>
    <t>前台</t>
  </si>
  <si>
    <t>00:00:15</t>
  </si>
  <si>
    <t>00:00:21</t>
  </si>
  <si>
    <t>00:00:05</t>
  </si>
  <si>
    <t>00:02:08</t>
  </si>
  <si>
    <t>00:01:24</t>
  </si>
  <si>
    <t>00:01:58</t>
  </si>
  <si>
    <t>00:02:23</t>
  </si>
  <si>
    <t>00:01:14</t>
  </si>
  <si>
    <t>00:00:13</t>
  </si>
  <si>
    <t>00:01:27</t>
  </si>
  <si>
    <t>00:00:44</t>
  </si>
  <si>
    <t>00:00:11</t>
  </si>
  <si>
    <t>00:00:37</t>
  </si>
  <si>
    <t>00:01:03</t>
  </si>
  <si>
    <t>00:00:50</t>
  </si>
  <si>
    <t>00:00:25</t>
  </si>
  <si>
    <t>00:00:56</t>
  </si>
  <si>
    <t>00:01:00</t>
  </si>
  <si>
    <t>00:01:19</t>
  </si>
  <si>
    <t>00:00:38</t>
  </si>
  <si>
    <t>00:00:30</t>
  </si>
  <si>
    <t>00:00:28</t>
  </si>
  <si>
    <t>00:00:51</t>
  </si>
  <si>
    <t>00:00:55</t>
  </si>
  <si>
    <t>00:00:19</t>
  </si>
  <si>
    <t>00:01:06</t>
  </si>
  <si>
    <t>00:00:16</t>
  </si>
  <si>
    <t>00:01:35</t>
  </si>
  <si>
    <t>00:02:32</t>
  </si>
  <si>
    <t>00:00:35</t>
  </si>
  <si>
    <t>00:01:52</t>
  </si>
  <si>
    <t>00:01:09</t>
  </si>
  <si>
    <t>00:00:17</t>
  </si>
  <si>
    <t>00:00:14</t>
  </si>
  <si>
    <t>00:00:12</t>
  </si>
  <si>
    <t>00:01:28</t>
  </si>
  <si>
    <t>00:00:18</t>
  </si>
  <si>
    <t>00:00:31</t>
  </si>
  <si>
    <t>00:00:27</t>
  </si>
  <si>
    <t>00:00:52</t>
  </si>
  <si>
    <t>00:00:20</t>
  </si>
  <si>
    <t>00:02:22</t>
  </si>
  <si>
    <t>00:00:41</t>
  </si>
  <si>
    <t>00:00:43</t>
  </si>
  <si>
    <t>00:01:07</t>
  </si>
  <si>
    <t>00:00:29</t>
  </si>
  <si>
    <t>00:01:34</t>
  </si>
  <si>
    <t>00:01:04</t>
  </si>
  <si>
    <t>00:00:23</t>
  </si>
  <si>
    <t>00:00:40</t>
  </si>
  <si>
    <t>00:02:38</t>
  </si>
  <si>
    <t>00:00:57</t>
  </si>
  <si>
    <t>00:01:02</t>
  </si>
  <si>
    <t>00:01:23</t>
  </si>
  <si>
    <t>00:00:24</t>
  </si>
  <si>
    <t>00:01:18</t>
  </si>
  <si>
    <t>00:00:22</t>
  </si>
  <si>
    <t>00:00:07</t>
  </si>
  <si>
    <t>00:01:33</t>
  </si>
  <si>
    <t>00:00:47</t>
  </si>
  <si>
    <t>00:01:25</t>
  </si>
  <si>
    <t>00:02:12</t>
  </si>
  <si>
    <t>00:01:21</t>
  </si>
  <si>
    <t>00:00:08</t>
  </si>
  <si>
    <t>00:00:03</t>
  </si>
  <si>
    <t>00:00:46</t>
  </si>
  <si>
    <t>00:03:49</t>
  </si>
  <si>
    <t>00:00:04</t>
  </si>
  <si>
    <t>00:01:42</t>
  </si>
  <si>
    <t>00:01:15</t>
  </si>
  <si>
    <t>00:04:02</t>
  </si>
  <si>
    <t>00:00:01</t>
  </si>
  <si>
    <t>00:00:10</t>
  </si>
  <si>
    <t>00:01:37</t>
  </si>
  <si>
    <t>00:00:48</t>
  </si>
  <si>
    <t>00:01:40</t>
  </si>
  <si>
    <t>00:03:43</t>
  </si>
  <si>
    <t>日</t>
    <phoneticPr fontId="2" type="noConversion"/>
  </si>
  <si>
    <t>Daily话务-商机报表说明</t>
    <phoneticPr fontId="2" type="noConversion"/>
  </si>
  <si>
    <t>Daily-话务-商机看板内容</t>
    <phoneticPr fontId="2" type="noConversion"/>
  </si>
  <si>
    <t>Daily字段注解</t>
    <phoneticPr fontId="2" type="noConversion"/>
  </si>
  <si>
    <t>按天统计，TTL的通话时长，包含非客户时长，标注：小时/分钟/秒；业务处为平均值</t>
    <phoneticPr fontId="2" type="noConversion"/>
  </si>
  <si>
    <t>外呼电话数</t>
    <phoneticPr fontId="2" type="noConversion"/>
  </si>
  <si>
    <t>按天统计，外呼电话通数；业务处为平均值</t>
    <phoneticPr fontId="2" type="noConversion"/>
  </si>
  <si>
    <t>有效外呼电话数</t>
    <phoneticPr fontId="2" type="noConversion"/>
  </si>
  <si>
    <t>按天统计，呼出的有效电话通数，有效：外呼时长&gt;=3分钟；业务处为平均值</t>
    <phoneticPr fontId="2" type="noConversion"/>
  </si>
  <si>
    <t>按天统计，呼出的有效电话通话时长，有效：外呼时长&gt;=3分钟；业务处为平均值</t>
    <phoneticPr fontId="2" type="noConversion"/>
  </si>
  <si>
    <t>外呼客户数</t>
    <phoneticPr fontId="2" type="noConversion"/>
  </si>
  <si>
    <t>按天统计，呼出的客户个数（排重后）；业务处为平均值</t>
    <phoneticPr fontId="2" type="noConversion"/>
  </si>
  <si>
    <t>外呼客户通话时长</t>
    <phoneticPr fontId="2" type="noConversion"/>
  </si>
  <si>
    <t>按天统计，呼出的客户的通话时长；业务处为平均值</t>
    <phoneticPr fontId="2" type="noConversion"/>
  </si>
  <si>
    <t>有效外呼客户完成率</t>
    <phoneticPr fontId="2" type="noConversion"/>
  </si>
  <si>
    <t>有效外呼客户数/10个</t>
    <phoneticPr fontId="2" type="noConversion"/>
  </si>
  <si>
    <t>商机条数</t>
    <phoneticPr fontId="2" type="noConversion"/>
  </si>
  <si>
    <t>商机完成率</t>
    <phoneticPr fontId="2" type="noConversion"/>
  </si>
  <si>
    <t>老员工商机条数/4条/天，新员工2条/天</t>
    <phoneticPr fontId="2" type="noConversion"/>
  </si>
  <si>
    <t>按天统计，周累计总体通话时长/出勤天数，标注：小时/分钟/秒；业务处为平均值</t>
    <phoneticPr fontId="2" type="noConversion"/>
  </si>
  <si>
    <t>按天统计，周累计有效外呼时长/出勤天数，标注：小时/分钟/秒；业务处为平均值</t>
    <phoneticPr fontId="2" type="noConversion"/>
  </si>
  <si>
    <t>按天统计，周累计外呼商机条数</t>
    <phoneticPr fontId="2" type="noConversion"/>
  </si>
  <si>
    <t>按天统计，周累计外呼商机金额</t>
    <phoneticPr fontId="2" type="noConversion"/>
  </si>
  <si>
    <t>018001191773</t>
  </si>
  <si>
    <t>zhouyj10</t>
  </si>
  <si>
    <t>linzx3</t>
  </si>
  <si>
    <t>林子晳</t>
  </si>
  <si>
    <t>sangrl1</t>
  </si>
  <si>
    <t>桑仁良</t>
  </si>
  <si>
    <t>wangsx7</t>
  </si>
  <si>
    <t>王思翔</t>
  </si>
  <si>
    <t>百应华北东北业务一处</t>
  </si>
  <si>
    <t>018018680875</t>
  </si>
  <si>
    <t>日</t>
    <phoneticPr fontId="2" type="noConversion"/>
  </si>
  <si>
    <t>是否为客户</t>
    <phoneticPr fontId="2" type="noConversion"/>
  </si>
  <si>
    <t>00:01:31</t>
  </si>
  <si>
    <t>陈经理</t>
  </si>
  <si>
    <t>00:00:06</t>
  </si>
  <si>
    <t>00:01:47</t>
  </si>
  <si>
    <t>00:01:45</t>
  </si>
  <si>
    <t>00:01:10</t>
  </si>
  <si>
    <t>00:01:22</t>
  </si>
  <si>
    <t>00:00:59</t>
  </si>
  <si>
    <t>00:01:44</t>
  </si>
  <si>
    <t>00:02:03</t>
  </si>
  <si>
    <t>00:01:59</t>
  </si>
  <si>
    <t>赵先生</t>
  </si>
  <si>
    <t>00:00:26</t>
  </si>
  <si>
    <t>00:02:14</t>
  </si>
  <si>
    <t>206602779</t>
  </si>
  <si>
    <t>北京欣奕华科技有限公司</t>
  </si>
  <si>
    <t>015556996339</t>
  </si>
  <si>
    <t>谢先生</t>
  </si>
  <si>
    <t>00:01:41</t>
  </si>
  <si>
    <t>013335177369</t>
  </si>
  <si>
    <t>68708140</t>
  </si>
  <si>
    <t>00:02:25</t>
  </si>
  <si>
    <t>00:01:48</t>
  </si>
  <si>
    <t>00:01:30</t>
  </si>
  <si>
    <t>刘工</t>
  </si>
  <si>
    <t>00:03:03</t>
  </si>
  <si>
    <t>陈微</t>
    <phoneticPr fontId="2" type="noConversion"/>
  </si>
  <si>
    <t/>
  </si>
  <si>
    <t>00:04:42</t>
  </si>
  <si>
    <t>00:02:34</t>
  </si>
  <si>
    <t>015817429439</t>
  </si>
  <si>
    <t>qinjq1</t>
  </si>
  <si>
    <t>覃建桥</t>
  </si>
  <si>
    <t>013611892127</t>
  </si>
  <si>
    <t>00:03:14</t>
  </si>
  <si>
    <t>00:02:50</t>
  </si>
  <si>
    <t>黄先生</t>
  </si>
  <si>
    <t>00:02:02</t>
  </si>
  <si>
    <t>00:04:07</t>
  </si>
  <si>
    <t>李经理</t>
  </si>
  <si>
    <t>00:03:00</t>
  </si>
  <si>
    <t>00:02:29</t>
  </si>
  <si>
    <t>李飞</t>
  </si>
  <si>
    <t>00:03:09</t>
  </si>
  <si>
    <t>015889336935</t>
  </si>
  <si>
    <t>00:02:05</t>
  </si>
  <si>
    <t>00:02:44</t>
  </si>
  <si>
    <t>李磊</t>
  </si>
  <si>
    <t>00:05:09</t>
  </si>
  <si>
    <t>013779962784</t>
  </si>
  <si>
    <t>013798202770</t>
  </si>
  <si>
    <t>013020022080</t>
  </si>
  <si>
    <t>68708437</t>
  </si>
  <si>
    <t>刘璐</t>
  </si>
  <si>
    <t>liulu16</t>
  </si>
  <si>
    <t>邓建波</t>
  </si>
  <si>
    <t>dengjb2</t>
  </si>
  <si>
    <t>陈冲</t>
  </si>
  <si>
    <t>chenchong5</t>
  </si>
  <si>
    <t>姜峰</t>
  </si>
  <si>
    <t>jiangfeng5</t>
  </si>
  <si>
    <t>李恒</t>
  </si>
  <si>
    <t>liheng6</t>
  </si>
  <si>
    <t>吴娟</t>
  </si>
  <si>
    <t>wujuan5</t>
  </si>
  <si>
    <t>裴翠</t>
  </si>
  <si>
    <t>peicui2</t>
  </si>
  <si>
    <t>00:01:49</t>
  </si>
  <si>
    <t>210211277</t>
  </si>
  <si>
    <t>顺联伟业</t>
  </si>
  <si>
    <t>罗育贵</t>
  </si>
  <si>
    <t>00:03:48</t>
  </si>
  <si>
    <t>206237747</t>
  </si>
  <si>
    <t>大连港埠机电有限公司</t>
  </si>
  <si>
    <t>毕经理</t>
  </si>
  <si>
    <t>013842862662</t>
  </si>
  <si>
    <t>057156884608</t>
  </si>
  <si>
    <t>张经理</t>
  </si>
  <si>
    <t>林先生</t>
  </si>
  <si>
    <t>015158134656</t>
  </si>
  <si>
    <t>013847101895</t>
  </si>
  <si>
    <t>017606441866</t>
  </si>
  <si>
    <t>上岗人数</t>
    <phoneticPr fontId="2" type="noConversion"/>
  </si>
  <si>
    <t>013940563587</t>
  </si>
  <si>
    <t>luoyc1</t>
  </si>
  <si>
    <t>罗一城</t>
  </si>
  <si>
    <t>gongsy4</t>
  </si>
  <si>
    <t>龚素瑶</t>
  </si>
  <si>
    <t>百应西南西北业务二处</t>
  </si>
  <si>
    <t>00:06:02</t>
  </si>
  <si>
    <t>王涛</t>
  </si>
  <si>
    <t>015302653857</t>
  </si>
  <si>
    <t>15302653857</t>
  </si>
  <si>
    <t>仲娇</t>
  </si>
  <si>
    <t>zhongjiao2</t>
  </si>
  <si>
    <t>商机金额</t>
    <phoneticPr fontId="2" type="noConversion"/>
  </si>
  <si>
    <t>王刚</t>
  </si>
  <si>
    <t>00:02:54</t>
  </si>
  <si>
    <t>唐先生</t>
  </si>
  <si>
    <t>00:03:01</t>
  </si>
  <si>
    <t>00:03:33</t>
  </si>
  <si>
    <t>00:04:19</t>
  </si>
  <si>
    <t>013637888228</t>
  </si>
  <si>
    <t>013308280651</t>
  </si>
  <si>
    <t>013996312956</t>
  </si>
  <si>
    <t>张女士</t>
  </si>
  <si>
    <t>王斌</t>
  </si>
  <si>
    <t>00:03:04</t>
  </si>
  <si>
    <t>马先生</t>
  </si>
  <si>
    <t>00:02:15</t>
  </si>
  <si>
    <t>胡先生</t>
  </si>
  <si>
    <t>206612031</t>
  </si>
  <si>
    <t>湖北省楚天云有限公司</t>
  </si>
  <si>
    <t>陶经理</t>
  </si>
  <si>
    <t>208065159</t>
  </si>
  <si>
    <t>上海岚维电子科技有限公司</t>
  </si>
  <si>
    <t>013510232355</t>
  </si>
  <si>
    <t>018601015275</t>
  </si>
  <si>
    <t>有效</t>
  </si>
  <si>
    <t>汇总</t>
  </si>
  <si>
    <t>未接通</t>
    <phoneticPr fontId="2" type="noConversion"/>
  </si>
  <si>
    <t>有效客户</t>
    <phoneticPr fontId="2" type="noConversion"/>
  </si>
  <si>
    <t>接通客户</t>
    <phoneticPr fontId="2" type="noConversion"/>
  </si>
  <si>
    <t>拨打客户数</t>
    <phoneticPr fontId="2" type="noConversion"/>
  </si>
  <si>
    <t>接通客户数</t>
    <phoneticPr fontId="2" type="noConversion"/>
  </si>
  <si>
    <t>电话接通率</t>
    <phoneticPr fontId="2" type="noConversion"/>
  </si>
  <si>
    <t>客户接通率</t>
    <phoneticPr fontId="2" type="noConversion"/>
  </si>
  <si>
    <t>平均拨打客户数</t>
    <phoneticPr fontId="2" type="noConversion"/>
  </si>
  <si>
    <t>平均接通客户数</t>
    <phoneticPr fontId="2" type="noConversion"/>
  </si>
  <si>
    <t>平均客户接通率</t>
    <phoneticPr fontId="2" type="noConversion"/>
  </si>
  <si>
    <t>平均电话接通率</t>
    <phoneticPr fontId="2" type="noConversion"/>
  </si>
  <si>
    <t>206771692</t>
  </si>
  <si>
    <t>广东木森日用品有限公司</t>
  </si>
  <si>
    <t>00:03:40</t>
  </si>
  <si>
    <t>袁先生</t>
  </si>
  <si>
    <t>68708228</t>
  </si>
  <si>
    <t>207955014</t>
  </si>
  <si>
    <t>中铝视拓智能科技有限公司</t>
  </si>
  <si>
    <t>谭兰</t>
  </si>
  <si>
    <t>073188900388</t>
  </si>
  <si>
    <t>013664975953</t>
  </si>
  <si>
    <t>209815174</t>
  </si>
  <si>
    <t>湖南汇杰信息科技有限公司</t>
  </si>
  <si>
    <t>杨峻</t>
  </si>
  <si>
    <t>018973131913</t>
  </si>
  <si>
    <t>206621272</t>
  </si>
  <si>
    <t>绍兴青藤信息科技有限公司</t>
  </si>
  <si>
    <t>许秀兰</t>
  </si>
  <si>
    <t>013567530901</t>
  </si>
  <si>
    <t>207703015</t>
  </si>
  <si>
    <t>甘肃昊阳物业管理有限公司</t>
  </si>
  <si>
    <t>侯先生</t>
  </si>
  <si>
    <t>侯榕</t>
  </si>
  <si>
    <t>013359469593</t>
  </si>
  <si>
    <t>00:04:13</t>
  </si>
  <si>
    <t>温先生</t>
  </si>
  <si>
    <t>18108283570</t>
  </si>
  <si>
    <t>02158586610</t>
  </si>
  <si>
    <t>013583510630</t>
  </si>
  <si>
    <t>Weekly-话务-W06</t>
    <phoneticPr fontId="2" type="noConversion"/>
  </si>
  <si>
    <t>外呼商机-W06</t>
    <phoneticPr fontId="2" type="noConversion"/>
  </si>
  <si>
    <t>接通电话通数</t>
    <phoneticPr fontId="2" type="noConversion"/>
  </si>
  <si>
    <t>拨打电话通数</t>
    <phoneticPr fontId="2" type="noConversion"/>
  </si>
  <si>
    <t>平均拨打电话通数</t>
    <phoneticPr fontId="2" type="noConversion"/>
  </si>
  <si>
    <t>平均接通电话通数</t>
    <phoneticPr fontId="2" type="noConversion"/>
  </si>
  <si>
    <t>李忆</t>
  </si>
  <si>
    <t>liyi26</t>
  </si>
  <si>
    <t>尹浩霖</t>
  </si>
  <si>
    <t>yinhl2</t>
  </si>
  <si>
    <t>陈锐</t>
  </si>
  <si>
    <t>蒲丽丹</t>
  </si>
  <si>
    <t>puld1</t>
  </si>
  <si>
    <t>00:02:17</t>
  </si>
  <si>
    <t>00:02:30</t>
  </si>
  <si>
    <t>018950070232</t>
  </si>
  <si>
    <t>00:00:45</t>
  </si>
  <si>
    <t>00:02:27</t>
  </si>
  <si>
    <t>210479666</t>
  </si>
  <si>
    <t>深圳市诚远信息科技有限公司</t>
  </si>
  <si>
    <t>朱彬</t>
  </si>
  <si>
    <t>00:02:31</t>
  </si>
  <si>
    <t>00:02:52</t>
  </si>
  <si>
    <t>百应西南西北业务一处</t>
  </si>
  <si>
    <t>00:01:20</t>
  </si>
  <si>
    <t>00:01:17</t>
  </si>
  <si>
    <t>00:04:22</t>
  </si>
  <si>
    <t>刘兵</t>
  </si>
  <si>
    <t>00:01:29</t>
  </si>
  <si>
    <t>何先生</t>
  </si>
  <si>
    <t>00:02:18</t>
  </si>
  <si>
    <t>00:01:56</t>
  </si>
  <si>
    <t>00:00:54</t>
  </si>
  <si>
    <t>00:00:09</t>
  </si>
  <si>
    <t>00:02:19</t>
  </si>
  <si>
    <t>00:02:41</t>
  </si>
  <si>
    <t>00:03:16</t>
  </si>
  <si>
    <t>00:00:53</t>
  </si>
  <si>
    <t>00:01:39</t>
  </si>
  <si>
    <t>00:04:52</t>
  </si>
  <si>
    <t>17828440527</t>
  </si>
  <si>
    <t>00:02:16</t>
  </si>
  <si>
    <t>00:00:02</t>
  </si>
  <si>
    <t>00:02:46</t>
  </si>
  <si>
    <t>00:04:15</t>
  </si>
  <si>
    <t>206626128</t>
  </si>
  <si>
    <t>杭州高品自动化设备有限公司</t>
  </si>
  <si>
    <t>朱?峰</t>
  </si>
  <si>
    <t>015988412811</t>
  </si>
  <si>
    <t>00:03:19</t>
  </si>
  <si>
    <t>15988412811</t>
  </si>
  <si>
    <t>00:00:32</t>
  </si>
  <si>
    <t>00:03:57</t>
  </si>
  <si>
    <t>00:04:31</t>
  </si>
  <si>
    <t>罗先生</t>
  </si>
  <si>
    <t>蔡先生</t>
  </si>
  <si>
    <t>00:01:53</t>
  </si>
  <si>
    <t>015986677367</t>
  </si>
  <si>
    <t>00:02:45</t>
  </si>
  <si>
    <t>00:04:05</t>
  </si>
  <si>
    <t>00:03:12</t>
  </si>
  <si>
    <t>00:02:39</t>
  </si>
  <si>
    <t>00:02:13</t>
  </si>
  <si>
    <t>00:01:57</t>
  </si>
  <si>
    <t>张工</t>
  </si>
  <si>
    <t>钱维娜</t>
  </si>
  <si>
    <t>013262665359</t>
  </si>
  <si>
    <t>00:04:17</t>
  </si>
  <si>
    <t>张伟</t>
  </si>
  <si>
    <t>王女士</t>
  </si>
  <si>
    <t>00:03:08</t>
  </si>
  <si>
    <t>00:02:10</t>
  </si>
  <si>
    <t>00:01:05</t>
  </si>
  <si>
    <t>00:03:15</t>
  </si>
  <si>
    <t>00:01:55</t>
  </si>
  <si>
    <t>00:08:21</t>
  </si>
  <si>
    <t>00:03:17</t>
  </si>
  <si>
    <t>李小姐</t>
  </si>
  <si>
    <t>杨先生</t>
  </si>
  <si>
    <t>00:03:30</t>
  </si>
  <si>
    <t>00:02:33</t>
  </si>
  <si>
    <t>沈先生</t>
  </si>
  <si>
    <t>00:02:59</t>
  </si>
  <si>
    <t>黄经理</t>
  </si>
  <si>
    <t>吴女士</t>
  </si>
  <si>
    <t>00:06:20</t>
  </si>
  <si>
    <t>邱先生</t>
  </si>
  <si>
    <t>00:02:07</t>
  </si>
  <si>
    <t>wangbm1</t>
  </si>
  <si>
    <t>王冰梅</t>
  </si>
  <si>
    <t>yangqin5</t>
  </si>
  <si>
    <t>杨琴</t>
  </si>
  <si>
    <t>00:03:55</t>
  </si>
  <si>
    <t>fangsy3</t>
  </si>
  <si>
    <t>方舒瑶</t>
  </si>
  <si>
    <t>wangkun26</t>
  </si>
  <si>
    <t>汪坤</t>
  </si>
  <si>
    <t>chenjh23</t>
  </si>
  <si>
    <t>陈纪辉</t>
  </si>
  <si>
    <t>zhouling8</t>
  </si>
  <si>
    <t>周玲</t>
  </si>
  <si>
    <t>longyan3</t>
  </si>
  <si>
    <t>龙燕</t>
  </si>
  <si>
    <t>xiangyc1</t>
  </si>
  <si>
    <t>向雨尘</t>
  </si>
  <si>
    <t>yangchuan3</t>
  </si>
  <si>
    <t>杨川</t>
  </si>
  <si>
    <t>00:03:53</t>
  </si>
  <si>
    <t>17761285715</t>
  </si>
  <si>
    <t>018601134151</t>
  </si>
  <si>
    <t>00:02:42</t>
  </si>
  <si>
    <t>4009908888</t>
  </si>
  <si>
    <t>013911799371</t>
  </si>
  <si>
    <t>013810931560</t>
  </si>
  <si>
    <t>18482208041</t>
  </si>
  <si>
    <t>百应软件团队</t>
  </si>
  <si>
    <t>018593039776</t>
  </si>
  <si>
    <t>013910875526</t>
  </si>
  <si>
    <t>PCG-KAB</t>
  </si>
  <si>
    <t>dongkb1</t>
  </si>
  <si>
    <t>董克斌</t>
  </si>
  <si>
    <t>heyc5</t>
  </si>
  <si>
    <t>何迎春</t>
  </si>
  <si>
    <t>aoyx1</t>
  </si>
  <si>
    <t>敖永蓄</t>
  </si>
  <si>
    <t>邓先生</t>
  </si>
  <si>
    <t>苏经理</t>
  </si>
  <si>
    <t>顾先生</t>
  </si>
  <si>
    <t>renls1</t>
  </si>
  <si>
    <t>任凌松</t>
  </si>
  <si>
    <t>liby11</t>
  </si>
  <si>
    <t>李博阳</t>
  </si>
  <si>
    <t>tangjia2</t>
  </si>
  <si>
    <t>唐佳</t>
  </si>
  <si>
    <t>百应软件OD东区</t>
  </si>
  <si>
    <t>00:01:54</t>
  </si>
  <si>
    <t>00:01:13</t>
  </si>
  <si>
    <t>徐先生</t>
  </si>
  <si>
    <t>王军</t>
  </si>
  <si>
    <t>00:04:20</t>
  </si>
  <si>
    <t>00:02:35</t>
  </si>
  <si>
    <t>郑先生</t>
  </si>
  <si>
    <t>00:03:51</t>
  </si>
  <si>
    <t>206215825</t>
  </si>
  <si>
    <t>宁波市科技园区比天科技有限公司</t>
  </si>
  <si>
    <t>206267380</t>
  </si>
  <si>
    <t>浙江华宇纸业有限公司</t>
  </si>
  <si>
    <t>应国妹</t>
  </si>
  <si>
    <t>013968094016</t>
  </si>
  <si>
    <t>王芳</t>
  </si>
  <si>
    <t>00:02:43</t>
  </si>
  <si>
    <t>李亚楠</t>
  </si>
  <si>
    <t>017051183577</t>
  </si>
  <si>
    <t>00:04:57</t>
  </si>
  <si>
    <t>00:01:16</t>
  </si>
  <si>
    <t>00:05:27</t>
  </si>
  <si>
    <t>00:01:43</t>
  </si>
  <si>
    <t>00:05:30</t>
  </si>
  <si>
    <t>李强</t>
  </si>
  <si>
    <t>00:02:09</t>
  </si>
  <si>
    <t>206644319</t>
  </si>
  <si>
    <t>四川友华科技集团有限公司</t>
  </si>
  <si>
    <t>刘裕</t>
  </si>
  <si>
    <t>018909002313</t>
  </si>
  <si>
    <t>00:03:21</t>
  </si>
  <si>
    <t>王东</t>
  </si>
  <si>
    <t>李明</t>
  </si>
  <si>
    <t>00:02:48</t>
  </si>
  <si>
    <t>00:02:26</t>
  </si>
  <si>
    <t>刘经理</t>
  </si>
  <si>
    <t>00:02:11</t>
  </si>
  <si>
    <t>00:05:03</t>
  </si>
  <si>
    <t>00:02:51</t>
  </si>
  <si>
    <t>陈小姐</t>
  </si>
  <si>
    <t>00:02:24</t>
  </si>
  <si>
    <t>王勇</t>
  </si>
  <si>
    <t>周主任</t>
  </si>
  <si>
    <t>陈女士</t>
  </si>
  <si>
    <t>黄女士</t>
  </si>
  <si>
    <t>潘经理</t>
  </si>
  <si>
    <t>caiks1</t>
  </si>
  <si>
    <t>蔡康姗</t>
  </si>
  <si>
    <t>yangfan39</t>
  </si>
  <si>
    <t>杨凡</t>
  </si>
  <si>
    <t>00:02:55</t>
  </si>
  <si>
    <t>陈伟</t>
  </si>
  <si>
    <t>陆女士</t>
  </si>
  <si>
    <t>shiyue4</t>
  </si>
  <si>
    <t>石月</t>
  </si>
  <si>
    <t>chenyh23</t>
  </si>
  <si>
    <t>陈煜昊</t>
  </si>
  <si>
    <t>wanghl31</t>
  </si>
  <si>
    <t>王泓霖</t>
  </si>
  <si>
    <t>王强</t>
  </si>
  <si>
    <t>013632790296</t>
  </si>
  <si>
    <t>013893105266</t>
  </si>
  <si>
    <t>013759954451</t>
  </si>
  <si>
    <t>018520594717</t>
  </si>
  <si>
    <t>013377755018</t>
  </si>
  <si>
    <t>4001001212</t>
  </si>
  <si>
    <t>018612224186</t>
  </si>
  <si>
    <t>013564898609</t>
  </si>
  <si>
    <t>015618399851</t>
  </si>
  <si>
    <t>015927430440</t>
  </si>
  <si>
    <t>013889861885</t>
  </si>
  <si>
    <t>015908846300</t>
  </si>
  <si>
    <t>018696768533</t>
  </si>
  <si>
    <t>015921653126</t>
  </si>
  <si>
    <t>015600019669</t>
  </si>
  <si>
    <t>1234567890</t>
  </si>
  <si>
    <t>013370576561</t>
  </si>
  <si>
    <t>tengqx1</t>
  </si>
  <si>
    <t>腾前鑫</t>
  </si>
  <si>
    <t>renyi4</t>
  </si>
  <si>
    <t>任艺</t>
  </si>
  <si>
    <t>shengyy1</t>
  </si>
  <si>
    <t>盛艳艳</t>
  </si>
  <si>
    <t>shifz1</t>
  </si>
  <si>
    <t>史帆章</t>
  </si>
  <si>
    <t>libl10</t>
  </si>
  <si>
    <t>李波良</t>
  </si>
  <si>
    <t>015676198288</t>
  </si>
  <si>
    <t>wangwei119</t>
  </si>
  <si>
    <t>王巍</t>
  </si>
  <si>
    <t>puyu1</t>
  </si>
  <si>
    <t>蒲宇</t>
  </si>
  <si>
    <t>李伟</t>
  </si>
  <si>
    <t>张涛</t>
  </si>
  <si>
    <t>王帝</t>
  </si>
  <si>
    <t>wangdi26</t>
  </si>
  <si>
    <t>杨川</t>
    <phoneticPr fontId="2" type="noConversion"/>
  </si>
  <si>
    <t>何迎春</t>
    <phoneticPr fontId="2" type="noConversion"/>
  </si>
  <si>
    <t>龚素瑶</t>
    <phoneticPr fontId="29" type="noConversion"/>
  </si>
  <si>
    <t>yangchuan3</t>
    <phoneticPr fontId="29" type="noConversion"/>
  </si>
  <si>
    <t>伍超</t>
  </si>
  <si>
    <t>wuchao7</t>
  </si>
  <si>
    <t>外呼商机-11/7</t>
    <phoneticPr fontId="2" type="noConversion"/>
  </si>
  <si>
    <t>肖潇</t>
  </si>
  <si>
    <t>xiaoxiao15</t>
  </si>
  <si>
    <t>周敏</t>
  </si>
  <si>
    <t>zhoumin4</t>
  </si>
  <si>
    <t>黄磊</t>
  </si>
  <si>
    <t>00:03:05</t>
  </si>
  <si>
    <t>吴鹏飞</t>
  </si>
  <si>
    <t>00:04:32</t>
  </si>
  <si>
    <t>015856393733</t>
  </si>
  <si>
    <t>208071656</t>
  </si>
  <si>
    <t>青海金佰川商贸集团有限公司</t>
  </si>
  <si>
    <t>谢经理</t>
  </si>
  <si>
    <t>017797198912</t>
  </si>
  <si>
    <t>201454000</t>
  </si>
  <si>
    <t>成都世纪方舟科技有限公司</t>
  </si>
  <si>
    <t>潘翔蔚</t>
  </si>
  <si>
    <t>84458626</t>
  </si>
  <si>
    <t>210497687</t>
  </si>
  <si>
    <t>重庆金盛堂医药有限公司</t>
  </si>
  <si>
    <t>杜称林</t>
  </si>
  <si>
    <t>SME-SW</t>
  </si>
  <si>
    <t>赵女士</t>
  </si>
  <si>
    <t>00:03:29</t>
  </si>
  <si>
    <t>00:03:47</t>
  </si>
  <si>
    <t>13664975953</t>
  </si>
  <si>
    <t>206639053</t>
  </si>
  <si>
    <t>甘肃紫金实业集团</t>
  </si>
  <si>
    <t>杜近</t>
  </si>
  <si>
    <t>018009482220</t>
  </si>
  <si>
    <t>210501005</t>
  </si>
  <si>
    <t>甘肃省天水昊峰集团控股有限公司</t>
  </si>
  <si>
    <t>殷部长</t>
  </si>
  <si>
    <t>09388528011</t>
  </si>
  <si>
    <t>李杨</t>
  </si>
  <si>
    <t>018990195706</t>
  </si>
  <si>
    <t>聂小姐</t>
  </si>
  <si>
    <t>高兴</t>
  </si>
  <si>
    <t>甘小姐</t>
  </si>
  <si>
    <t>王健</t>
  </si>
  <si>
    <t>黎先生</t>
  </si>
  <si>
    <t>李军</t>
  </si>
  <si>
    <t>00:03:32</t>
  </si>
  <si>
    <t>206219918</t>
  </si>
  <si>
    <t>昆明瑞建送变电工程有限公司</t>
  </si>
  <si>
    <t>018213990633</t>
  </si>
  <si>
    <t>00:09:41</t>
  </si>
  <si>
    <t>00:08:47</t>
  </si>
  <si>
    <t>魏女士</t>
  </si>
  <si>
    <t>207948116</t>
  </si>
  <si>
    <t>珠海广通汽车有限公司</t>
  </si>
  <si>
    <t>刘晓冰</t>
  </si>
  <si>
    <t>015916230456</t>
  </si>
  <si>
    <t>013760616278</t>
  </si>
  <si>
    <t>史先生</t>
  </si>
  <si>
    <t>00:09:24</t>
  </si>
  <si>
    <t>葛先生</t>
  </si>
  <si>
    <t>018621829112</t>
  </si>
  <si>
    <t>张海燕</t>
  </si>
  <si>
    <t>206849427</t>
  </si>
  <si>
    <t>昆山康斯特精密机械有限公司</t>
  </si>
  <si>
    <t>柳锦道</t>
  </si>
  <si>
    <t>051968867728</t>
  </si>
  <si>
    <t>206833223</t>
  </si>
  <si>
    <t>陕西通家汽车股份有限公司</t>
  </si>
  <si>
    <t>周伟</t>
  </si>
  <si>
    <t>015529557968</t>
  </si>
  <si>
    <t>00:03:34</t>
  </si>
  <si>
    <t>206824074</t>
  </si>
  <si>
    <t>金工建设集团股份有限公司</t>
  </si>
  <si>
    <t>白俊义</t>
  </si>
  <si>
    <t>成都岸宝纸业集团有限公司</t>
  </si>
  <si>
    <t>何建中</t>
  </si>
  <si>
    <t>00:05:16</t>
  </si>
  <si>
    <t>00:08:07</t>
  </si>
  <si>
    <t>00:17:25</t>
  </si>
  <si>
    <t>00:10:28</t>
  </si>
  <si>
    <t>05967672106</t>
  </si>
  <si>
    <t>00:07:08</t>
  </si>
  <si>
    <t>00:08:12</t>
  </si>
  <si>
    <t>206136422</t>
  </si>
  <si>
    <t>深圳市鑫科隆工业自动化有限公司</t>
  </si>
  <si>
    <t>075529630850610</t>
  </si>
  <si>
    <t>余杰</t>
  </si>
  <si>
    <t>侯东</t>
  </si>
  <si>
    <t>张斌</t>
  </si>
  <si>
    <t>陈云</t>
  </si>
  <si>
    <t>朱女士</t>
  </si>
  <si>
    <t>00:02:56</t>
  </si>
  <si>
    <t>王华</t>
  </si>
  <si>
    <t>刘小姐</t>
  </si>
  <si>
    <t>013572366916</t>
  </si>
  <si>
    <t>刘杰</t>
  </si>
  <si>
    <t>张军</t>
  </si>
  <si>
    <t>付工</t>
  </si>
  <si>
    <t>刘小平</t>
  </si>
  <si>
    <t>杨军</t>
  </si>
  <si>
    <t>待确认</t>
  </si>
  <si>
    <t>黄琳</t>
  </si>
  <si>
    <t>杨洁</t>
  </si>
  <si>
    <t>杨涛</t>
  </si>
  <si>
    <t>陈林</t>
  </si>
  <si>
    <t>张英</t>
  </si>
  <si>
    <t>丁先生</t>
  </si>
  <si>
    <t>程先生</t>
  </si>
  <si>
    <t>013896570207</t>
  </si>
  <si>
    <t>未知</t>
  </si>
  <si>
    <t>00:12:46</t>
  </si>
  <si>
    <t>205392564</t>
  </si>
  <si>
    <t>云南亚德科技有限公司</t>
  </si>
  <si>
    <t>陈亮</t>
  </si>
  <si>
    <t>08715175586</t>
  </si>
  <si>
    <t>206829438</t>
  </si>
  <si>
    <t>昆明大当家展示制品有限公司</t>
  </si>
  <si>
    <t>杨仙芬</t>
  </si>
  <si>
    <t>013888485954</t>
  </si>
  <si>
    <t>208051973</t>
  </si>
  <si>
    <t>云南特海科技有限公司</t>
  </si>
  <si>
    <t>015718794582</t>
  </si>
  <si>
    <t>013888293664</t>
  </si>
  <si>
    <t>206827992</t>
  </si>
  <si>
    <t>昆明苏净科技有限公司</t>
  </si>
  <si>
    <t>徐玲佳</t>
  </si>
  <si>
    <t>013987175905</t>
  </si>
  <si>
    <t>206195841</t>
  </si>
  <si>
    <t>昆明滇池投资有限责任公司</t>
  </si>
  <si>
    <t>李牧</t>
  </si>
  <si>
    <t>013518765995</t>
  </si>
  <si>
    <t>013887202625</t>
  </si>
  <si>
    <t>208046450</t>
  </si>
  <si>
    <t>昆明恒辉房地产经纪有限公司</t>
  </si>
  <si>
    <t>013988398611</t>
  </si>
  <si>
    <t>张慧</t>
  </si>
  <si>
    <t>宋先生</t>
  </si>
  <si>
    <t>蔡女士</t>
  </si>
  <si>
    <t>089862900011</t>
  </si>
  <si>
    <t>黄敏</t>
  </si>
  <si>
    <t>00:04:48</t>
  </si>
  <si>
    <t>李冰</t>
  </si>
  <si>
    <t>肖先生</t>
  </si>
  <si>
    <t>叶先生</t>
  </si>
  <si>
    <t>018570450227</t>
  </si>
  <si>
    <t>013730131932</t>
  </si>
  <si>
    <t>015162766099</t>
  </si>
  <si>
    <t>18074812659</t>
  </si>
  <si>
    <t>013544990032</t>
  </si>
  <si>
    <t>15208228568</t>
  </si>
  <si>
    <t>015891497001</t>
  </si>
  <si>
    <t>02168889571</t>
  </si>
  <si>
    <t>02164079333</t>
  </si>
  <si>
    <t>018727179909</t>
  </si>
  <si>
    <t>013683387644</t>
  </si>
  <si>
    <t>01080485520</t>
  </si>
  <si>
    <t>01065502668</t>
  </si>
  <si>
    <t>01056905038</t>
  </si>
  <si>
    <t>01062219901</t>
  </si>
  <si>
    <t>057385585095</t>
  </si>
  <si>
    <t>013757400012</t>
  </si>
  <si>
    <t>018950257555</t>
  </si>
  <si>
    <t>013656515371</t>
  </si>
  <si>
    <t>057487681383</t>
  </si>
  <si>
    <t>018677165218</t>
  </si>
  <si>
    <t>02085180043</t>
  </si>
  <si>
    <t>013728077427</t>
  </si>
  <si>
    <t>015015103056</t>
  </si>
  <si>
    <t>013580457017</t>
  </si>
  <si>
    <t>013390927381</t>
  </si>
  <si>
    <t>018051991322</t>
  </si>
  <si>
    <t>013810906934</t>
  </si>
  <si>
    <t>015001235048</t>
  </si>
  <si>
    <t>018635716266</t>
  </si>
  <si>
    <t>013916106111</t>
  </si>
  <si>
    <t>013764561098</t>
  </si>
  <si>
    <t>013098896153</t>
  </si>
  <si>
    <t>013823666195</t>
  </si>
  <si>
    <t>018792769356</t>
  </si>
  <si>
    <t>013908858754</t>
  </si>
  <si>
    <t>013577121946</t>
  </si>
  <si>
    <t>17778393257</t>
  </si>
  <si>
    <t>01058868000</t>
  </si>
  <si>
    <t>01060502195</t>
  </si>
  <si>
    <t>01060502180</t>
  </si>
  <si>
    <t>075533379959</t>
  </si>
  <si>
    <t>075528093551</t>
  </si>
  <si>
    <t>013009995969</t>
  </si>
  <si>
    <t>015210166960</t>
  </si>
  <si>
    <t>018920200022</t>
  </si>
  <si>
    <t>018087080121</t>
  </si>
  <si>
    <t>015206489886</t>
  </si>
  <si>
    <t>018234010082</t>
  </si>
  <si>
    <t>018688931026</t>
  </si>
  <si>
    <t>018986896603</t>
  </si>
  <si>
    <t>018627085849</t>
  </si>
  <si>
    <t>015826502366</t>
  </si>
  <si>
    <t>015545573861</t>
  </si>
  <si>
    <t>07976535288</t>
  </si>
  <si>
    <t>02161339333</t>
  </si>
  <si>
    <t>02167680052</t>
  </si>
  <si>
    <t>02158786064</t>
  </si>
  <si>
    <t>02168620586</t>
  </si>
  <si>
    <t>18581882715</t>
  </si>
  <si>
    <t>13808079735</t>
  </si>
  <si>
    <t>13518121591</t>
  </si>
  <si>
    <t>13880091895</t>
  </si>
  <si>
    <t>13908170382</t>
  </si>
  <si>
    <t>018682551186</t>
  </si>
  <si>
    <t>18682551186</t>
  </si>
  <si>
    <t>13980688546</t>
  </si>
  <si>
    <t>13982098320</t>
  </si>
  <si>
    <t>83252222</t>
  </si>
  <si>
    <t>82689777</t>
  </si>
  <si>
    <t>88431790</t>
  </si>
  <si>
    <t>83324291</t>
  </si>
  <si>
    <t>02787508806</t>
  </si>
  <si>
    <t>02787526915</t>
  </si>
  <si>
    <t>018120266217</t>
  </si>
  <si>
    <t>013808711782</t>
  </si>
  <si>
    <t>013888487907</t>
  </si>
  <si>
    <t>087165180261</t>
  </si>
  <si>
    <t>087168075277</t>
  </si>
  <si>
    <t>15553240677</t>
  </si>
  <si>
    <t>018689992277</t>
  </si>
  <si>
    <t>015626300661</t>
  </si>
  <si>
    <t>013690119106</t>
  </si>
  <si>
    <t>017138677420</t>
  </si>
  <si>
    <t>013826551851</t>
  </si>
  <si>
    <t>013886110757</t>
  </si>
  <si>
    <t>017888609986</t>
  </si>
  <si>
    <t>018078912882</t>
  </si>
  <si>
    <t>018889143325</t>
  </si>
  <si>
    <t>013637377770</t>
  </si>
  <si>
    <t>015108975083</t>
  </si>
  <si>
    <t>018057269131</t>
  </si>
  <si>
    <t>姓名</t>
  </si>
  <si>
    <t>IS-ID</t>
  </si>
  <si>
    <t>商机挖掘</t>
  </si>
  <si>
    <t>商机条数</t>
  </si>
  <si>
    <t>商机金额</t>
  </si>
  <si>
    <t>weekly</t>
  </si>
  <si>
    <t>00:06:29</t>
  </si>
  <si>
    <t>210501209</t>
  </si>
  <si>
    <t>北京四季民福餐饮管理有限公司</t>
  </si>
  <si>
    <t>秦燕</t>
  </si>
  <si>
    <t>00:06:56</t>
  </si>
  <si>
    <t>018611662106</t>
  </si>
  <si>
    <t>00:02:37</t>
  </si>
  <si>
    <t>206215580</t>
  </si>
  <si>
    <t>贵阳顺络迅达电子有限公司</t>
  </si>
  <si>
    <t>刘翠</t>
  </si>
  <si>
    <t>018984106287</t>
  </si>
  <si>
    <t>206193518</t>
  </si>
  <si>
    <t>云南昆明春城高尔夫球场</t>
  </si>
  <si>
    <t>087167671188</t>
  </si>
  <si>
    <t>00:04:35</t>
  </si>
  <si>
    <t>00:03:26</t>
  </si>
  <si>
    <t>00:05:36</t>
  </si>
  <si>
    <t>00:03:18</t>
  </si>
  <si>
    <t>206243445</t>
  </si>
  <si>
    <t>重庆爱思网安信息技术有限公司</t>
  </si>
  <si>
    <t>陈巍</t>
  </si>
  <si>
    <t>017723168747</t>
  </si>
  <si>
    <t>孙先生</t>
  </si>
  <si>
    <t>00:02:49</t>
  </si>
  <si>
    <t>00:05:22</t>
  </si>
  <si>
    <t>206841740</t>
  </si>
  <si>
    <t>湖南华峰新宇电子有限公司</t>
  </si>
  <si>
    <t>向先生</t>
  </si>
  <si>
    <t>208563178</t>
  </si>
  <si>
    <t>江苏常响药业有限公司</t>
  </si>
  <si>
    <t>王部长</t>
  </si>
  <si>
    <t>051981280133</t>
  </si>
  <si>
    <t>曾女士</t>
  </si>
  <si>
    <t>00:10:02</t>
  </si>
  <si>
    <t>李阳</t>
  </si>
  <si>
    <t>00:04:08</t>
  </si>
  <si>
    <t>00:03:22</t>
  </si>
  <si>
    <t>范立春</t>
  </si>
  <si>
    <t>206837341</t>
  </si>
  <si>
    <t>远东福斯特新能源有限公司</t>
  </si>
  <si>
    <t>00:02:00</t>
  </si>
  <si>
    <t>00:03:38</t>
  </si>
  <si>
    <t>208556177</t>
  </si>
  <si>
    <t>广州环保投资集团有限公司</t>
  </si>
  <si>
    <t>017702077720</t>
  </si>
  <si>
    <t>廖先生</t>
  </si>
  <si>
    <t>00:09:14</t>
  </si>
  <si>
    <t>207342241</t>
  </si>
  <si>
    <t>广东科硕科技股份有限公司</t>
  </si>
  <si>
    <t>朱科</t>
  </si>
  <si>
    <t>018029008886</t>
  </si>
  <si>
    <t>207934911</t>
  </si>
  <si>
    <t>明阳智慧能源集团股份公司</t>
  </si>
  <si>
    <t>代先生</t>
  </si>
  <si>
    <t>018689366033</t>
  </si>
  <si>
    <t>206289476</t>
  </si>
  <si>
    <t>广州点动信息科技股份有限公司</t>
  </si>
  <si>
    <t>姚点动</t>
  </si>
  <si>
    <t>017701959968</t>
  </si>
  <si>
    <t>00:04:23</t>
  </si>
  <si>
    <t>018913388841</t>
  </si>
  <si>
    <t>207709835</t>
  </si>
  <si>
    <t>常德市鑫南宝电脑有限公司</t>
  </si>
  <si>
    <t>黄婷</t>
  </si>
  <si>
    <t>013973664056</t>
  </si>
  <si>
    <t>017752868196</t>
  </si>
  <si>
    <t>张长庚</t>
  </si>
  <si>
    <t>013170481506</t>
  </si>
  <si>
    <t>00:05:31</t>
  </si>
  <si>
    <t>00:06:53</t>
  </si>
  <si>
    <t>00:04:54</t>
  </si>
  <si>
    <t>013761256183</t>
  </si>
  <si>
    <t>00:14:33</t>
  </si>
  <si>
    <t>郑工</t>
  </si>
  <si>
    <t>00:04:49</t>
  </si>
  <si>
    <t>00:04:59</t>
  </si>
  <si>
    <t>刘博</t>
  </si>
  <si>
    <t>206830144</t>
  </si>
  <si>
    <t>华夏航空股份有限公司</t>
  </si>
  <si>
    <t>贺先生</t>
  </si>
  <si>
    <t>013028349845</t>
  </si>
  <si>
    <t>李敏</t>
  </si>
  <si>
    <t>00:03:36</t>
  </si>
  <si>
    <t>张莉</t>
  </si>
  <si>
    <t>00:05:04</t>
  </si>
  <si>
    <t>00:03:11</t>
  </si>
  <si>
    <t>207934375</t>
  </si>
  <si>
    <t>厦门物之联智能科技有限公司</t>
  </si>
  <si>
    <t>文瑛</t>
  </si>
  <si>
    <t>015959217037</t>
  </si>
  <si>
    <t>00:04:56</t>
  </si>
  <si>
    <t>李峰</t>
  </si>
  <si>
    <t>00:03:07</t>
  </si>
  <si>
    <t>00:03:58</t>
  </si>
  <si>
    <t>00:04:33</t>
  </si>
  <si>
    <t>刘女士</t>
  </si>
  <si>
    <t>00:06:42</t>
  </si>
  <si>
    <t>00:03:28</t>
  </si>
  <si>
    <t>00:05:47</t>
  </si>
  <si>
    <t>00:05:02</t>
  </si>
  <si>
    <t>宫经理</t>
  </si>
  <si>
    <t>00:01:50</t>
  </si>
  <si>
    <t>00:04:11</t>
  </si>
  <si>
    <t>00:06:38</t>
  </si>
  <si>
    <t>欧阳生</t>
  </si>
  <si>
    <t>李彬</t>
  </si>
  <si>
    <t>00:05:34</t>
  </si>
  <si>
    <t>00:03:35</t>
  </si>
  <si>
    <t>王平</t>
  </si>
  <si>
    <t>00:06:17</t>
  </si>
  <si>
    <t>206215637</t>
  </si>
  <si>
    <t>国纳合成革(惠州)有限公司</t>
  </si>
  <si>
    <t>黄浩云</t>
  </si>
  <si>
    <t>07523260260208</t>
  </si>
  <si>
    <t>杜经理</t>
  </si>
  <si>
    <t>00:10:12</t>
  </si>
  <si>
    <t>013707080906</t>
  </si>
  <si>
    <t>206270722</t>
  </si>
  <si>
    <t>上海家隆贸易有限公司</t>
  </si>
  <si>
    <t>张钰家</t>
  </si>
  <si>
    <t>02154670177</t>
  </si>
  <si>
    <t>张玉军</t>
  </si>
  <si>
    <t>205540627</t>
  </si>
  <si>
    <t>上海百英连计算机技术有限公司</t>
  </si>
  <si>
    <t>陆建忠</t>
  </si>
  <si>
    <t>02151082512</t>
  </si>
  <si>
    <t>00:04:53</t>
  </si>
  <si>
    <t>杨云</t>
  </si>
  <si>
    <t>00:05:23</t>
  </si>
  <si>
    <t>00:02:58</t>
  </si>
  <si>
    <t>洪先生</t>
  </si>
  <si>
    <t>206809815</t>
  </si>
  <si>
    <t>四川蜀灿化工有限责任公司</t>
  </si>
  <si>
    <t>曾建伟</t>
  </si>
  <si>
    <t>018227184350</t>
  </si>
  <si>
    <t>00:02:21</t>
  </si>
  <si>
    <t>刘老师</t>
  </si>
  <si>
    <t>208543433</t>
  </si>
  <si>
    <t>楚雄州锦星酒店集团有限公司</t>
  </si>
  <si>
    <t>张明川</t>
  </si>
  <si>
    <t>08783392699</t>
  </si>
  <si>
    <t>王哥</t>
  </si>
  <si>
    <t>王彪</t>
  </si>
  <si>
    <t>00:03:52</t>
  </si>
  <si>
    <t>杨女士</t>
  </si>
  <si>
    <t>陈东</t>
  </si>
  <si>
    <t>013912242200</t>
  </si>
  <si>
    <t>018158717075</t>
  </si>
  <si>
    <t>68708471</t>
  </si>
  <si>
    <t>68708473</t>
  </si>
  <si>
    <t>018022996662</t>
  </si>
  <si>
    <t>075525017000</t>
  </si>
  <si>
    <t>018902269203</t>
  </si>
  <si>
    <t>015626175812</t>
  </si>
  <si>
    <t>015103365812</t>
  </si>
  <si>
    <t>013714572658</t>
  </si>
  <si>
    <t>15982086895</t>
  </si>
  <si>
    <t>013571856867</t>
  </si>
  <si>
    <t>18180488844</t>
  </si>
  <si>
    <t>02123300000</t>
  </si>
  <si>
    <t>liuna10</t>
  </si>
  <si>
    <t>刘娜</t>
  </si>
  <si>
    <t>PCG-GAB</t>
  </si>
  <si>
    <t>015926290005</t>
  </si>
  <si>
    <t>01058838460</t>
  </si>
  <si>
    <t>015010667239</t>
  </si>
  <si>
    <t>013970566918</t>
  </si>
  <si>
    <t>013816986181</t>
  </si>
  <si>
    <t>018367371219</t>
  </si>
  <si>
    <t>68708380</t>
  </si>
  <si>
    <t>015889544159</t>
  </si>
  <si>
    <t>18520594717</t>
  </si>
  <si>
    <t>013750040126</t>
  </si>
  <si>
    <t>018680442498</t>
  </si>
  <si>
    <t>018665561222</t>
  </si>
  <si>
    <t>013557799256</t>
  </si>
  <si>
    <t>8008102828</t>
  </si>
  <si>
    <t>15001116990</t>
  </si>
  <si>
    <t>13810931560</t>
  </si>
  <si>
    <t>013810310850</t>
  </si>
  <si>
    <t>18810111478</t>
  </si>
  <si>
    <t>015921228702</t>
  </si>
  <si>
    <t>013818851720</t>
  </si>
  <si>
    <t>013636620727</t>
  </si>
  <si>
    <t>015900593508</t>
  </si>
  <si>
    <t>013331811157</t>
  </si>
  <si>
    <t>013998669710</t>
  </si>
  <si>
    <t>13808008295</t>
  </si>
  <si>
    <t>18190761992</t>
  </si>
  <si>
    <t>013816370429</t>
  </si>
  <si>
    <t>68708374</t>
  </si>
  <si>
    <t>015989893663</t>
  </si>
  <si>
    <t>01080908313</t>
  </si>
  <si>
    <t>018512527075</t>
  </si>
  <si>
    <t>013589286112</t>
  </si>
  <si>
    <t>013343477537</t>
  </si>
  <si>
    <t>018979477026</t>
  </si>
  <si>
    <t>013871428107</t>
  </si>
  <si>
    <t>015527579518</t>
  </si>
  <si>
    <t>018371734633</t>
  </si>
  <si>
    <t>18605232823</t>
  </si>
  <si>
    <t>013805792831</t>
  </si>
  <si>
    <t>018867529887</t>
  </si>
  <si>
    <t>07968235316</t>
  </si>
  <si>
    <t>013671866106</t>
  </si>
  <si>
    <t>015000766105</t>
  </si>
  <si>
    <t>02168580892</t>
  </si>
  <si>
    <t>013169588869</t>
  </si>
  <si>
    <t>013592643231</t>
  </si>
  <si>
    <t>07725211888</t>
  </si>
  <si>
    <t>02782730702</t>
  </si>
  <si>
    <t>02982241641</t>
  </si>
  <si>
    <t>02987216000</t>
  </si>
  <si>
    <t>09913676170</t>
  </si>
  <si>
    <t>013849946552</t>
  </si>
  <si>
    <t>018172371509</t>
  </si>
  <si>
    <t>018950171929</t>
  </si>
  <si>
    <t>207953462</t>
  </si>
  <si>
    <t>网屏精密设备（杭州）有限公司</t>
  </si>
  <si>
    <t>013777861597</t>
  </si>
  <si>
    <t>王小姐</t>
  </si>
  <si>
    <t>207757659</t>
  </si>
  <si>
    <t>上海福齐信息技术有限公司</t>
  </si>
  <si>
    <t>015000800353</t>
  </si>
  <si>
    <t>刘强</t>
  </si>
  <si>
    <t>王林</t>
  </si>
  <si>
    <t>王旭</t>
  </si>
  <si>
    <t>卢先生</t>
  </si>
  <si>
    <t>陈军</t>
  </si>
  <si>
    <t>张青</t>
  </si>
  <si>
    <t>205714266</t>
  </si>
  <si>
    <t>九江市生生网络技术开发有限公司</t>
  </si>
  <si>
    <t>洪伟</t>
  </si>
  <si>
    <t>07928221154</t>
  </si>
  <si>
    <t>079186216578</t>
  </si>
  <si>
    <t>孙经理</t>
  </si>
  <si>
    <t>206218712</t>
  </si>
  <si>
    <t>上海红旗电缆厂</t>
  </si>
  <si>
    <t>鱼磊建</t>
  </si>
  <si>
    <t>02167644083</t>
  </si>
  <si>
    <t>朱先生</t>
  </si>
  <si>
    <t>张帆</t>
  </si>
  <si>
    <t>张</t>
  </si>
  <si>
    <t>林经理</t>
  </si>
  <si>
    <t>黄建平</t>
  </si>
  <si>
    <t>陈建</t>
  </si>
  <si>
    <t>黄毅</t>
  </si>
  <si>
    <t>013865514156</t>
  </si>
  <si>
    <t>013602805009</t>
  </si>
  <si>
    <t>018927441673</t>
  </si>
  <si>
    <t>013570300121</t>
  </si>
  <si>
    <t>018911779467</t>
  </si>
  <si>
    <t>018687100411</t>
  </si>
  <si>
    <t>018950058947</t>
  </si>
  <si>
    <t>075528268069</t>
  </si>
  <si>
    <t>015097683677</t>
  </si>
  <si>
    <t>01367939756</t>
  </si>
  <si>
    <t>018986276639</t>
  </si>
  <si>
    <t>017736328936</t>
  </si>
  <si>
    <t>013545889682</t>
  </si>
  <si>
    <t>079186216718</t>
  </si>
  <si>
    <t>015157935394</t>
  </si>
  <si>
    <t>013923378152</t>
  </si>
  <si>
    <t>07503598666</t>
  </si>
  <si>
    <t>013788510795</t>
  </si>
  <si>
    <t>018971071163</t>
  </si>
  <si>
    <t>08885108688</t>
  </si>
  <si>
    <t>015829648563</t>
  </si>
  <si>
    <t>02982524306</t>
  </si>
  <si>
    <t>015563968752</t>
  </si>
  <si>
    <t>02086169293</t>
  </si>
  <si>
    <t>013532442860</t>
  </si>
  <si>
    <t>qinss3</t>
  </si>
  <si>
    <t>覃诗诗</t>
  </si>
  <si>
    <t>Daily-话务-11/13</t>
    <phoneticPr fontId="2" type="noConversion"/>
  </si>
  <si>
    <t>00:03:59</t>
  </si>
  <si>
    <t>00:06:06</t>
  </si>
  <si>
    <t>00:09:13</t>
  </si>
  <si>
    <t>李宁</t>
  </si>
  <si>
    <t>208615109</t>
  </si>
  <si>
    <t>江西前湖迎宾馆有限公司</t>
  </si>
  <si>
    <t>徐昊</t>
  </si>
  <si>
    <t>015870665610</t>
  </si>
  <si>
    <t>208052737</t>
  </si>
  <si>
    <t>维灵（杭州）信息技术有限公司</t>
  </si>
  <si>
    <t>057186819932</t>
  </si>
  <si>
    <t>206200000</t>
  </si>
  <si>
    <t>重庆惠泽科技发展有限公司</t>
  </si>
  <si>
    <t>013350315707</t>
  </si>
  <si>
    <t>董女士</t>
  </si>
  <si>
    <t>谢工</t>
  </si>
  <si>
    <t>彭先生</t>
  </si>
  <si>
    <t>207342244</t>
  </si>
  <si>
    <t>和勤通信技术有限公司</t>
  </si>
  <si>
    <t>许研</t>
  </si>
  <si>
    <t>018867921710</t>
  </si>
  <si>
    <t>207322949</t>
  </si>
  <si>
    <t>宁波唯达计算机网络有限公司</t>
  </si>
  <si>
    <t>陈演</t>
  </si>
  <si>
    <t>00:05:00</t>
  </si>
  <si>
    <t>013065660982</t>
  </si>
  <si>
    <t>00:03:44</t>
  </si>
  <si>
    <t>00:03:39</t>
  </si>
  <si>
    <t>00:08:26</t>
  </si>
  <si>
    <t>00:09:51</t>
  </si>
  <si>
    <t>206815005</t>
  </si>
  <si>
    <t>湖南华铝机械技术有限公司</t>
  </si>
  <si>
    <t>013908470911</t>
  </si>
  <si>
    <t>顾伟</t>
  </si>
  <si>
    <t>206642288</t>
  </si>
  <si>
    <t>北京亿方物业管理有限责任公司</t>
  </si>
  <si>
    <t>董翠田</t>
  </si>
  <si>
    <t>00:07:59</t>
  </si>
  <si>
    <t>015600383360</t>
  </si>
  <si>
    <t>刘军</t>
  </si>
  <si>
    <t>018916238918</t>
  </si>
  <si>
    <t>00:06:33</t>
  </si>
  <si>
    <t>207753924</t>
  </si>
  <si>
    <t>欧菲斯办公伙伴控股有限公司</t>
  </si>
  <si>
    <t>闫作冰</t>
  </si>
  <si>
    <t>013792475607</t>
  </si>
  <si>
    <t>00:05:33</t>
  </si>
  <si>
    <t>208056004</t>
  </si>
  <si>
    <t>四川华西数康生物医药有限公司</t>
  </si>
  <si>
    <t>蔡工</t>
  </si>
  <si>
    <t>206143090</t>
  </si>
  <si>
    <t>成都环太电子有限公司</t>
  </si>
  <si>
    <t>李星星/李磊</t>
  </si>
  <si>
    <t>18980051900</t>
  </si>
  <si>
    <t>210381043</t>
  </si>
  <si>
    <t>四川华润医疗器械有限公司</t>
  </si>
  <si>
    <t>蔡文斌</t>
  </si>
  <si>
    <t>18583995288</t>
  </si>
  <si>
    <t>00:12:58</t>
  </si>
  <si>
    <t>013706991350</t>
  </si>
  <si>
    <t>张海军</t>
  </si>
  <si>
    <t>刘志斌</t>
  </si>
  <si>
    <t>00:01:32</t>
  </si>
  <si>
    <t>00:04:26</t>
  </si>
  <si>
    <t>郭先生</t>
  </si>
  <si>
    <t>王颖</t>
  </si>
  <si>
    <t>贾经理</t>
  </si>
  <si>
    <t>孙勇</t>
  </si>
  <si>
    <t>冉先生</t>
  </si>
  <si>
    <t>戴勇</t>
  </si>
  <si>
    <t>206845408</t>
  </si>
  <si>
    <t>平昌县矗江蓉华酒店有限公司</t>
  </si>
  <si>
    <t>漆伟华</t>
  </si>
  <si>
    <t>018908290308</t>
  </si>
  <si>
    <t>黄波</t>
  </si>
  <si>
    <t>熊斌</t>
  </si>
  <si>
    <t>00:09:03</t>
  </si>
  <si>
    <t>00:06:37</t>
  </si>
  <si>
    <t>陈俊</t>
  </si>
  <si>
    <t>徐玲</t>
  </si>
  <si>
    <t>00:05:39</t>
  </si>
  <si>
    <t>张磊</t>
  </si>
  <si>
    <t>02169177608</t>
  </si>
  <si>
    <t>方先生</t>
  </si>
  <si>
    <t>206198542</t>
  </si>
  <si>
    <t>上海环达计算机技术有限公司</t>
  </si>
  <si>
    <t>黛煜</t>
  </si>
  <si>
    <t>021614311880</t>
  </si>
  <si>
    <t>吴君</t>
  </si>
  <si>
    <t>张科</t>
  </si>
  <si>
    <t>张峰</t>
  </si>
  <si>
    <t>李小刚</t>
  </si>
  <si>
    <t>13908672820</t>
  </si>
  <si>
    <t>206828651</t>
  </si>
  <si>
    <t>宜昌金宝乐器制造有限公司</t>
  </si>
  <si>
    <t>尚先生</t>
  </si>
  <si>
    <t>07176331736</t>
  </si>
  <si>
    <t>董</t>
  </si>
  <si>
    <t>林海</t>
  </si>
  <si>
    <t>张晓丹</t>
  </si>
  <si>
    <t>张雷</t>
  </si>
  <si>
    <t>杨主管</t>
  </si>
  <si>
    <t>013774645823</t>
  </si>
  <si>
    <t>013960700542</t>
  </si>
  <si>
    <t>13960700542</t>
  </si>
  <si>
    <t>013965087183</t>
  </si>
  <si>
    <t>02586530977</t>
  </si>
  <si>
    <t>013993768645</t>
  </si>
  <si>
    <t>015267892660</t>
  </si>
  <si>
    <t>07527338888</t>
  </si>
  <si>
    <t>013728856255</t>
  </si>
  <si>
    <t>013628207682</t>
  </si>
  <si>
    <t>18040302090</t>
  </si>
  <si>
    <t>013929067508</t>
  </si>
  <si>
    <t>013979537639</t>
  </si>
  <si>
    <t>02164338288</t>
  </si>
  <si>
    <t>051262749655</t>
  </si>
  <si>
    <t>051267267292</t>
  </si>
  <si>
    <t>01058838271</t>
  </si>
  <si>
    <t>01082306399</t>
  </si>
  <si>
    <t>01065993545</t>
  </si>
  <si>
    <t>01053935812</t>
  </si>
  <si>
    <t>010114</t>
  </si>
  <si>
    <t>4001003000</t>
  </si>
  <si>
    <t>013911345109</t>
  </si>
  <si>
    <t>015268508626</t>
  </si>
  <si>
    <t>013705742860</t>
  </si>
  <si>
    <t>013428473658</t>
  </si>
  <si>
    <t>017727583782</t>
  </si>
  <si>
    <t>06682870838</t>
  </si>
  <si>
    <t>013560103451</t>
  </si>
  <si>
    <t>017614717521</t>
  </si>
  <si>
    <t>17614717521</t>
  </si>
  <si>
    <t>015810817938</t>
  </si>
  <si>
    <t>013810866399</t>
  </si>
  <si>
    <t>02164288544</t>
  </si>
  <si>
    <t>013012826461</t>
  </si>
  <si>
    <t>015961928778</t>
  </si>
  <si>
    <t>8708236</t>
  </si>
  <si>
    <t>8708433</t>
  </si>
  <si>
    <t>02156601018</t>
  </si>
  <si>
    <t>018605232823</t>
  </si>
  <si>
    <t>018912216868</t>
  </si>
  <si>
    <t>013861000613</t>
  </si>
  <si>
    <t>015755361391</t>
  </si>
  <si>
    <t>018986054882</t>
  </si>
  <si>
    <t>018617259663</t>
  </si>
  <si>
    <t>02131233322</t>
  </si>
  <si>
    <t>041187968827</t>
  </si>
  <si>
    <t>018991961907</t>
  </si>
  <si>
    <t>18991961907</t>
  </si>
  <si>
    <t>13408501755</t>
  </si>
  <si>
    <t>15928191978</t>
  </si>
  <si>
    <t>018958008054</t>
  </si>
  <si>
    <t>013726880101</t>
  </si>
  <si>
    <t>013631528052</t>
  </si>
  <si>
    <t>013632681300</t>
  </si>
  <si>
    <t>075529818000</t>
  </si>
  <si>
    <t>018230789011</t>
  </si>
  <si>
    <t>018637660560</t>
  </si>
  <si>
    <t>018790619900</t>
  </si>
  <si>
    <t>68708111</t>
  </si>
  <si>
    <t>02136712690</t>
  </si>
  <si>
    <t>02160532938</t>
  </si>
  <si>
    <t>02131156280</t>
  </si>
  <si>
    <t>02161700636</t>
  </si>
  <si>
    <t>015867587878</t>
  </si>
  <si>
    <t>013817412661</t>
  </si>
  <si>
    <t>02161258008</t>
  </si>
  <si>
    <t>01063787837</t>
  </si>
  <si>
    <t>02133685830</t>
  </si>
  <si>
    <t>013764670059</t>
  </si>
  <si>
    <t>018217524339</t>
  </si>
  <si>
    <t>013758956635</t>
  </si>
  <si>
    <t>18982469290</t>
  </si>
  <si>
    <t>018982469290</t>
  </si>
  <si>
    <t>02169022191</t>
  </si>
  <si>
    <t>07592280733</t>
  </si>
  <si>
    <t>015918400226</t>
  </si>
  <si>
    <t>013556649566</t>
  </si>
  <si>
    <t>018023206017</t>
  </si>
  <si>
    <t>013517277867</t>
  </si>
  <si>
    <t>015549386857</t>
  </si>
  <si>
    <t>018826979505</t>
  </si>
  <si>
    <t>13377880780</t>
  </si>
  <si>
    <t>018627052257</t>
  </si>
  <si>
    <t>013807209723</t>
  </si>
  <si>
    <t>017771856813</t>
  </si>
  <si>
    <t>013872060886</t>
  </si>
  <si>
    <t>02784296049</t>
  </si>
  <si>
    <t>013805161919</t>
  </si>
  <si>
    <t>13805161919</t>
  </si>
  <si>
    <t>015307179933</t>
  </si>
  <si>
    <t>02787001165</t>
  </si>
  <si>
    <t>09918869088</t>
  </si>
  <si>
    <t>013997158634</t>
  </si>
  <si>
    <t>018966665020</t>
  </si>
  <si>
    <t>013299000908</t>
  </si>
  <si>
    <t>02985261696</t>
  </si>
  <si>
    <t>013572424083</t>
  </si>
  <si>
    <t>013572983600</t>
  </si>
  <si>
    <t>02988321320</t>
  </si>
  <si>
    <t>02988341320821</t>
  </si>
  <si>
    <t>099145147956100</t>
  </si>
  <si>
    <t>09778911672</t>
  </si>
  <si>
    <t>051386726866</t>
  </si>
  <si>
    <t>075528927639</t>
  </si>
  <si>
    <t>02083544711</t>
  </si>
  <si>
    <t>02084821680</t>
  </si>
  <si>
    <t>02032223100</t>
  </si>
  <si>
    <t>02089263837</t>
  </si>
  <si>
    <t>021545006880</t>
  </si>
  <si>
    <t>周敏</t>
    <phoneticPr fontId="2" type="noConversion"/>
  </si>
  <si>
    <t>zhoumin4</t>
    <phoneticPr fontId="2" type="noConversion"/>
  </si>
  <si>
    <t>李忆</t>
    <phoneticPr fontId="2" type="noConversion"/>
  </si>
  <si>
    <t>liyi26</t>
    <phoneticPr fontId="2" type="noConversion"/>
  </si>
  <si>
    <t>wangsx7</t>
    <phoneticPr fontId="2" type="noConversion"/>
  </si>
  <si>
    <t>某先生</t>
  </si>
  <si>
    <t>206811141</t>
  </si>
  <si>
    <t>固原天意商贸有限责任公司</t>
  </si>
  <si>
    <t>杨帆/ 袁经理</t>
  </si>
  <si>
    <t>018195420911</t>
  </si>
  <si>
    <t>206638277</t>
  </si>
  <si>
    <t>北京华建英才人力资源顾问有限公司</t>
  </si>
  <si>
    <t>15308234098</t>
  </si>
  <si>
    <t>00:10:07</t>
  </si>
  <si>
    <t>00:07:45</t>
  </si>
  <si>
    <t>206214317</t>
  </si>
  <si>
    <t>东莞种子制衣有限公司</t>
  </si>
  <si>
    <t>许文昌</t>
  </si>
  <si>
    <t>00:05:49</t>
  </si>
  <si>
    <t>013829178211</t>
  </si>
  <si>
    <t>唐强</t>
  </si>
  <si>
    <t>206174930</t>
  </si>
  <si>
    <t>深圳市掌世界网络科技有限公司</t>
  </si>
  <si>
    <t>沈亚棋</t>
  </si>
  <si>
    <t>00:05:54</t>
  </si>
  <si>
    <t>206230389</t>
  </si>
  <si>
    <t>本田制锁（武汉）有限公司</t>
  </si>
  <si>
    <t>范坤</t>
  </si>
  <si>
    <t>00:10:46</t>
  </si>
  <si>
    <t>018036112565</t>
  </si>
  <si>
    <t>202727220</t>
  </si>
  <si>
    <t>中原信达知识产权代理有限责任公司</t>
  </si>
  <si>
    <t>张圣辉</t>
  </si>
  <si>
    <t>01066576688205</t>
  </si>
  <si>
    <t>206612011</t>
  </si>
  <si>
    <t>山东博通新能源有限公司</t>
  </si>
  <si>
    <t>05372318800</t>
  </si>
  <si>
    <t>208625980</t>
  </si>
  <si>
    <t>金光纸业（中国）投资有限公司</t>
  </si>
  <si>
    <t>陈曼</t>
  </si>
  <si>
    <t>00:06:01</t>
  </si>
  <si>
    <t>206199989</t>
  </si>
  <si>
    <t>重庆光大产业有限公司</t>
  </si>
  <si>
    <t>何文莉</t>
  </si>
  <si>
    <t>015808062428</t>
  </si>
  <si>
    <t>208561032</t>
  </si>
  <si>
    <t>上海翰成怡嘉计算机科技发展有限公司</t>
  </si>
  <si>
    <t>杜红兵</t>
  </si>
  <si>
    <t>02161372319</t>
  </si>
  <si>
    <t>208560604</t>
  </si>
  <si>
    <t>上海银智电子科技有限公司</t>
  </si>
  <si>
    <t>耿秋华</t>
  </si>
  <si>
    <t>02164289836</t>
  </si>
  <si>
    <t>王毅</t>
  </si>
  <si>
    <t>工商</t>
  </si>
  <si>
    <t>张璐</t>
  </si>
  <si>
    <t>林杰</t>
  </si>
  <si>
    <t>00:10:33</t>
  </si>
  <si>
    <t>00:02:20</t>
  </si>
  <si>
    <t>刘洋</t>
  </si>
  <si>
    <t>00:07:03</t>
  </si>
  <si>
    <t>王德军</t>
  </si>
  <si>
    <t>206227437</t>
  </si>
  <si>
    <t>广安市全息科技有限责任公司</t>
  </si>
  <si>
    <t>俞洋</t>
  </si>
  <si>
    <t>08262330877</t>
  </si>
  <si>
    <t>206196507</t>
  </si>
  <si>
    <t>四川省大信电子科技发展有限公司</t>
  </si>
  <si>
    <t>蒋松</t>
  </si>
  <si>
    <t>051257269009</t>
  </si>
  <si>
    <t>徐勇</t>
  </si>
  <si>
    <t>00:04:12</t>
  </si>
  <si>
    <t>00:09:32</t>
  </si>
  <si>
    <t>015611173568</t>
  </si>
  <si>
    <t>089888250001</t>
  </si>
  <si>
    <t>206087636</t>
  </si>
  <si>
    <t>三亚机电设备安装有限公司</t>
  </si>
  <si>
    <t>冯金玉</t>
  </si>
  <si>
    <t>089888218999</t>
  </si>
  <si>
    <t>013855500073</t>
  </si>
  <si>
    <t>018150107991</t>
  </si>
  <si>
    <t>057585869088</t>
  </si>
  <si>
    <t>05968333692</t>
  </si>
  <si>
    <t>057188821962</t>
  </si>
  <si>
    <t>13570300121</t>
  </si>
  <si>
    <t>17308051805</t>
  </si>
  <si>
    <t>02164282300</t>
  </si>
  <si>
    <t>02165536899</t>
  </si>
  <si>
    <t>02152524567</t>
  </si>
  <si>
    <t>051068835917</t>
  </si>
  <si>
    <t>018688800050</t>
  </si>
  <si>
    <t>01087396950</t>
  </si>
  <si>
    <t>01089412372</t>
  </si>
  <si>
    <t>013051528900</t>
  </si>
  <si>
    <t>013153085011</t>
  </si>
  <si>
    <t>68708378</t>
  </si>
  <si>
    <t>075786775882</t>
  </si>
  <si>
    <t>013424290964</t>
  </si>
  <si>
    <t>018037791691</t>
  </si>
  <si>
    <t>013901389545</t>
  </si>
  <si>
    <t>018810111478</t>
  </si>
  <si>
    <t>013761876875</t>
  </si>
  <si>
    <t>68708354</t>
  </si>
  <si>
    <t>018998938007</t>
  </si>
  <si>
    <t>015252490482</t>
  </si>
  <si>
    <t>02028837516</t>
  </si>
  <si>
    <t>075582504636</t>
  </si>
  <si>
    <t>075528725668</t>
  </si>
  <si>
    <t>018671353282</t>
  </si>
  <si>
    <t>02120660437</t>
  </si>
  <si>
    <t>02160676230</t>
  </si>
  <si>
    <t>02166288175</t>
  </si>
  <si>
    <t>013816040170</t>
  </si>
  <si>
    <t>02161686888</t>
  </si>
  <si>
    <t>02135882588</t>
  </si>
  <si>
    <t>02161101967</t>
  </si>
  <si>
    <t>02158588029</t>
  </si>
  <si>
    <t>02166198888</t>
  </si>
  <si>
    <t>013858253981</t>
  </si>
  <si>
    <t>018673363496</t>
  </si>
  <si>
    <t>013576371222</t>
  </si>
  <si>
    <t>018004301710</t>
  </si>
  <si>
    <t>02159758170</t>
  </si>
  <si>
    <t>879268884031</t>
  </si>
  <si>
    <t>013902588575</t>
  </si>
  <si>
    <t>01062985938</t>
  </si>
  <si>
    <t>07242232306</t>
  </si>
  <si>
    <t>07138612575</t>
  </si>
  <si>
    <t>15708486558</t>
  </si>
  <si>
    <t>013717183183</t>
  </si>
  <si>
    <t>07526237001</t>
  </si>
  <si>
    <t>07587766802</t>
  </si>
  <si>
    <t>076983605351</t>
  </si>
  <si>
    <t>076987849560</t>
  </si>
  <si>
    <t>076985322568</t>
  </si>
  <si>
    <t>018914343757</t>
  </si>
  <si>
    <t>015357009890</t>
  </si>
  <si>
    <t>013531883833</t>
  </si>
  <si>
    <t>015056983780</t>
  </si>
  <si>
    <t>018112555285</t>
  </si>
  <si>
    <t>013965527675</t>
  </si>
  <si>
    <t>013823543325</t>
  </si>
  <si>
    <t>207009352</t>
  </si>
  <si>
    <t>苏州苏驼通信科技有限公司</t>
  </si>
  <si>
    <t>051266958093</t>
  </si>
  <si>
    <t>015308234098</t>
  </si>
  <si>
    <t>邓女士</t>
  </si>
  <si>
    <t>206103599</t>
  </si>
  <si>
    <t>江苏林格秦水设备有限公司</t>
  </si>
  <si>
    <t>051087891291</t>
  </si>
  <si>
    <t>1034374</t>
  </si>
  <si>
    <t>深圳市三洋华强能源有限公司</t>
  </si>
  <si>
    <t>075583151519</t>
  </si>
  <si>
    <t>075583143263</t>
  </si>
  <si>
    <t>013850153803</t>
  </si>
  <si>
    <t>205531430</t>
  </si>
  <si>
    <t>乐山渔人保健品有限公司</t>
  </si>
  <si>
    <t>吴宽仁</t>
  </si>
  <si>
    <t>08332497363</t>
  </si>
  <si>
    <t>张剑</t>
  </si>
  <si>
    <t>李鑫</t>
  </si>
  <si>
    <t>陈登福</t>
  </si>
  <si>
    <t>何经理</t>
  </si>
  <si>
    <t>陈敏</t>
  </si>
  <si>
    <t>李月</t>
  </si>
  <si>
    <t>206087006</t>
  </si>
  <si>
    <t>海南三电工控技术有限公司</t>
  </si>
  <si>
    <t>郑孟武</t>
  </si>
  <si>
    <t>089868557258</t>
  </si>
  <si>
    <t>206087631</t>
  </si>
  <si>
    <t>三亚恒发装饰设计工程有限公司</t>
  </si>
  <si>
    <t>林洪菊</t>
  </si>
  <si>
    <t>089888986000</t>
  </si>
  <si>
    <t>057186669923</t>
  </si>
  <si>
    <t>013968224604</t>
  </si>
  <si>
    <t>018911777706</t>
  </si>
  <si>
    <t>013177916162</t>
  </si>
  <si>
    <t>018991705528</t>
  </si>
  <si>
    <t>013768154980</t>
  </si>
  <si>
    <t>02156563192</t>
  </si>
  <si>
    <t>013801128480</t>
  </si>
  <si>
    <t>015233107048</t>
  </si>
  <si>
    <t>013836113218</t>
  </si>
  <si>
    <t>015304538666</t>
  </si>
  <si>
    <t>02165065396</t>
  </si>
  <si>
    <t>02162882019</t>
  </si>
  <si>
    <t>02180130964</t>
  </si>
  <si>
    <t>02169267995</t>
  </si>
  <si>
    <t>013754270677</t>
  </si>
  <si>
    <t>013957403522</t>
  </si>
  <si>
    <t>015381108160</t>
  </si>
  <si>
    <t>015336514220</t>
  </si>
  <si>
    <t>013530028359</t>
  </si>
  <si>
    <t>018070409977</t>
  </si>
  <si>
    <t>07016461991</t>
  </si>
  <si>
    <t>07716708569</t>
  </si>
  <si>
    <t>013670724557</t>
  </si>
  <si>
    <t>073485952221104</t>
  </si>
  <si>
    <t>018207814266</t>
  </si>
  <si>
    <t>017536589951</t>
  </si>
  <si>
    <t>015815836295</t>
  </si>
  <si>
    <t>018030253120</t>
  </si>
  <si>
    <t>07568886628</t>
  </si>
  <si>
    <t>013645259506</t>
  </si>
  <si>
    <t>02032067906</t>
  </si>
  <si>
    <t>015351902073</t>
  </si>
  <si>
    <t>018006585866</t>
  </si>
  <si>
    <t>013775642332</t>
  </si>
  <si>
    <t>015280071951</t>
  </si>
  <si>
    <t>013950088924</t>
  </si>
  <si>
    <t>018054016536</t>
  </si>
  <si>
    <t>尹浩霖</t>
    <phoneticPr fontId="2" type="noConversion"/>
  </si>
  <si>
    <t>yinhl2</t>
    <phoneticPr fontId="2" type="noConversion"/>
  </si>
  <si>
    <t>Bottom</t>
    <phoneticPr fontId="2" type="noConversion"/>
  </si>
  <si>
    <t>业务处</t>
    <phoneticPr fontId="2" type="noConversion"/>
  </si>
  <si>
    <t>客户总时长</t>
    <phoneticPr fontId="2" type="noConversion"/>
  </si>
  <si>
    <t>018556517889</t>
  </si>
  <si>
    <t>钱先生</t>
  </si>
  <si>
    <t>206261713</t>
  </si>
  <si>
    <t>金华蒙牛乳业有限公司</t>
  </si>
  <si>
    <t>阎先生</t>
  </si>
  <si>
    <t>018905792061</t>
  </si>
  <si>
    <t>206635487</t>
  </si>
  <si>
    <t>珠海市纳特思自动化技术有限公司</t>
  </si>
  <si>
    <t>喻芳芳</t>
  </si>
  <si>
    <t>013680369817</t>
  </si>
  <si>
    <t>206217116</t>
  </si>
  <si>
    <t>重庆巨蟹数码影像有限公司</t>
  </si>
  <si>
    <t>015123318571</t>
  </si>
  <si>
    <t>00:11:39</t>
  </si>
  <si>
    <t>00:10:49</t>
  </si>
  <si>
    <t>01061669540</t>
  </si>
  <si>
    <t>018501070661</t>
  </si>
  <si>
    <t>206287793</t>
  </si>
  <si>
    <t>绍兴环思智慧科技股份有限公司</t>
  </si>
  <si>
    <t>李成易</t>
  </si>
  <si>
    <t>057581100635</t>
  </si>
  <si>
    <t>208560599</t>
  </si>
  <si>
    <t>广州自由风贸易有限公司</t>
  </si>
  <si>
    <t>杨丽华</t>
  </si>
  <si>
    <t>013725170901</t>
  </si>
  <si>
    <t>208543420</t>
  </si>
  <si>
    <t>深圳市山湖海房地产开发有限公司</t>
  </si>
  <si>
    <t>陈红及</t>
  </si>
  <si>
    <t>018218748299</t>
  </si>
  <si>
    <t>207956505</t>
  </si>
  <si>
    <t>深圳柔宇显示技术有限公司</t>
  </si>
  <si>
    <t>00:16:05</t>
  </si>
  <si>
    <t>206834157</t>
  </si>
  <si>
    <t>英氏婴童用品有限公司</t>
  </si>
  <si>
    <t>吕克勤</t>
  </si>
  <si>
    <t>02083961168</t>
  </si>
  <si>
    <t>206601346</t>
  </si>
  <si>
    <t>广州保利网络科技投资有限公司</t>
  </si>
  <si>
    <t>梁信宽</t>
  </si>
  <si>
    <t>02038911822</t>
  </si>
  <si>
    <t>林小姐</t>
  </si>
  <si>
    <t>207744687</t>
  </si>
  <si>
    <t>合肥市市政设计研究总院有限公司</t>
  </si>
  <si>
    <t>王晟</t>
  </si>
  <si>
    <t>00:05:28</t>
  </si>
  <si>
    <t>206209556</t>
  </si>
  <si>
    <t>汇中仪表股份有限公司</t>
  </si>
  <si>
    <t>韩伟</t>
  </si>
  <si>
    <t>03153208852</t>
  </si>
  <si>
    <t>00:07:19</t>
  </si>
  <si>
    <t>205552553</t>
  </si>
  <si>
    <t>飞弹化妆品容器(昆山)有限公司</t>
  </si>
  <si>
    <t>郭卫宽</t>
  </si>
  <si>
    <t>013913252024</t>
  </si>
  <si>
    <t>王栋</t>
  </si>
  <si>
    <t>208052799</t>
  </si>
  <si>
    <t>江苏宏昌天马物流装备有限公司</t>
  </si>
  <si>
    <t>姜鑫</t>
  </si>
  <si>
    <t>017712290100</t>
  </si>
  <si>
    <t>87442942</t>
  </si>
  <si>
    <t>206846374</t>
  </si>
  <si>
    <t>四川明日宇航工业有限责任公司</t>
  </si>
  <si>
    <t>高世伟</t>
  </si>
  <si>
    <t>015883844102</t>
  </si>
  <si>
    <t>015922967875</t>
  </si>
  <si>
    <t>00:14:40</t>
  </si>
  <si>
    <t>206612521</t>
  </si>
  <si>
    <t>福建神威系统集成有限责任公司</t>
  </si>
  <si>
    <t>林涛</t>
  </si>
  <si>
    <t>059187887051</t>
  </si>
  <si>
    <t>林锋</t>
  </si>
  <si>
    <t>00:07:12</t>
  </si>
  <si>
    <t>208044646</t>
  </si>
  <si>
    <t>安费诺金事达电子系统（白城）有限公司</t>
  </si>
  <si>
    <t>杨博</t>
  </si>
  <si>
    <t>206194161</t>
  </si>
  <si>
    <t>同方川崎节能设备有限公司(原:同方川崎空调设备有限公司)</t>
  </si>
  <si>
    <t>田雨</t>
  </si>
  <si>
    <t>03165978866</t>
  </si>
  <si>
    <t>张老师</t>
  </si>
  <si>
    <t>冯先生</t>
  </si>
  <si>
    <t>206612951</t>
  </si>
  <si>
    <t>四川中德医疗投资有限公司</t>
  </si>
  <si>
    <t>刘楠</t>
  </si>
  <si>
    <t>08316888103</t>
  </si>
  <si>
    <t>薛先生</t>
  </si>
  <si>
    <t>马亮</t>
  </si>
  <si>
    <t>黄辉</t>
  </si>
  <si>
    <t>李健</t>
  </si>
  <si>
    <t>于经理</t>
  </si>
  <si>
    <t>梁工</t>
  </si>
  <si>
    <t>206650564</t>
  </si>
  <si>
    <t>上海远东正大商品检验有限公司</t>
  </si>
  <si>
    <t>021607518938015</t>
  </si>
  <si>
    <t>206808643</t>
  </si>
  <si>
    <t>英格尔检测技术服务(上海)有限公司</t>
  </si>
  <si>
    <t>胡佳腾</t>
  </si>
  <si>
    <t>02151114700222</t>
  </si>
  <si>
    <t>021583881267213</t>
  </si>
  <si>
    <t>206840457</t>
  </si>
  <si>
    <t>艾比玛特生物医药(上海)有限公司</t>
  </si>
  <si>
    <t>李红</t>
  </si>
  <si>
    <t>李鹏飞</t>
  </si>
  <si>
    <t>205703741</t>
  </si>
  <si>
    <t>庆阳市西峰区红星电子技术有限责任公司</t>
  </si>
  <si>
    <t>015293719933</t>
  </si>
  <si>
    <t>205434343</t>
  </si>
  <si>
    <t>武汉光发科技有限公司</t>
  </si>
  <si>
    <t>王学</t>
  </si>
  <si>
    <t>013317173150</t>
  </si>
  <si>
    <t>206842919</t>
  </si>
  <si>
    <t>四川锐格艺术设计有限公司</t>
  </si>
  <si>
    <t>18628070032</t>
  </si>
  <si>
    <t>孙女士</t>
  </si>
  <si>
    <t>张奇</t>
  </si>
  <si>
    <t>059138388686</t>
  </si>
  <si>
    <t>015312086465</t>
  </si>
  <si>
    <t>051082721803</t>
  </si>
  <si>
    <t>05613881311</t>
  </si>
  <si>
    <t>053280910267</t>
  </si>
  <si>
    <t>015803992626</t>
  </si>
  <si>
    <t>18957806825</t>
  </si>
  <si>
    <t>013828809619</t>
  </si>
  <si>
    <t>013789274355</t>
  </si>
  <si>
    <t>013077755219</t>
  </si>
  <si>
    <t>07716753001</t>
  </si>
  <si>
    <t>018992814290</t>
  </si>
  <si>
    <t>15281065003</t>
  </si>
  <si>
    <t>02160932001</t>
  </si>
  <si>
    <t>018127810905</t>
  </si>
  <si>
    <t>017826825055</t>
  </si>
  <si>
    <t>013486106905</t>
  </si>
  <si>
    <t>013713882412</t>
  </si>
  <si>
    <t>013826515834</t>
  </si>
  <si>
    <t>076985901555</t>
  </si>
  <si>
    <t>018022382262</t>
  </si>
  <si>
    <t>018051087768</t>
  </si>
  <si>
    <t>013814888939</t>
  </si>
  <si>
    <t>018618164517</t>
  </si>
  <si>
    <t>02168883098</t>
  </si>
  <si>
    <t>018721078197</t>
  </si>
  <si>
    <t>13688097533</t>
  </si>
  <si>
    <t>02158665988</t>
  </si>
  <si>
    <t>013061709972</t>
  </si>
  <si>
    <t>02122838830</t>
  </si>
  <si>
    <t>013120669292</t>
  </si>
  <si>
    <t>018112604133</t>
  </si>
  <si>
    <t>018136975516</t>
  </si>
  <si>
    <t>0108838460</t>
  </si>
  <si>
    <t>018359106682</t>
  </si>
  <si>
    <t>015840674670</t>
  </si>
  <si>
    <t>015601711689</t>
  </si>
  <si>
    <t>015826189761</t>
  </si>
  <si>
    <t>018501737168</t>
  </si>
  <si>
    <t>15208161710</t>
  </si>
  <si>
    <t>018050180385</t>
  </si>
  <si>
    <t>18050180385</t>
  </si>
  <si>
    <t>013567756076</t>
  </si>
  <si>
    <t>015067719388</t>
  </si>
  <si>
    <t>075522186000</t>
  </si>
  <si>
    <t>075529646060</t>
  </si>
  <si>
    <t>053158681721</t>
  </si>
  <si>
    <t>67070666</t>
  </si>
  <si>
    <t>013102132651</t>
  </si>
  <si>
    <t>018018786292</t>
  </si>
  <si>
    <t>075781285105</t>
  </si>
  <si>
    <t>013676913321</t>
  </si>
  <si>
    <t>018903873020</t>
  </si>
  <si>
    <t>018958200116</t>
  </si>
  <si>
    <t>013567211303</t>
  </si>
  <si>
    <t>013695870868</t>
  </si>
  <si>
    <t>013957036455</t>
  </si>
  <si>
    <t>013777184778</t>
  </si>
  <si>
    <t>02158640905</t>
  </si>
  <si>
    <t>021628188336307</t>
  </si>
  <si>
    <t>02133932219</t>
  </si>
  <si>
    <t>02131765161</t>
  </si>
  <si>
    <t>018620707177</t>
  </si>
  <si>
    <t>07775987597</t>
  </si>
  <si>
    <t>013631253383</t>
  </si>
  <si>
    <t>015577330152</t>
  </si>
  <si>
    <t>13558855304</t>
  </si>
  <si>
    <t>85432222</t>
  </si>
  <si>
    <t>015889019644</t>
  </si>
  <si>
    <t>08916954032</t>
  </si>
  <si>
    <t>83330607666</t>
  </si>
  <si>
    <t>15928595021</t>
  </si>
  <si>
    <t>013244169909</t>
  </si>
  <si>
    <t>013919461672</t>
  </si>
  <si>
    <t>013685202853</t>
  </si>
  <si>
    <t>02783261573</t>
  </si>
  <si>
    <t>018798029253</t>
  </si>
  <si>
    <t>013595255568</t>
  </si>
  <si>
    <t>013909248660</t>
  </si>
  <si>
    <t>018139788777</t>
  </si>
  <si>
    <t>018202923513</t>
  </si>
  <si>
    <t>018229072426</t>
  </si>
  <si>
    <t>013762225557</t>
  </si>
  <si>
    <t>13388180859</t>
  </si>
  <si>
    <t>013381100183</t>
  </si>
  <si>
    <t>018244969524</t>
  </si>
  <si>
    <t>076983055888</t>
  </si>
  <si>
    <t>02086780976</t>
  </si>
  <si>
    <t>076987317770</t>
  </si>
  <si>
    <t>07522811028</t>
  </si>
  <si>
    <t>02036405056</t>
  </si>
  <si>
    <t>076987737851</t>
  </si>
  <si>
    <t>076986247666</t>
  </si>
  <si>
    <t>07522619888</t>
  </si>
  <si>
    <t>02082058609</t>
  </si>
  <si>
    <t>076985115666</t>
  </si>
  <si>
    <t>076987774790</t>
  </si>
  <si>
    <t>07523853388</t>
  </si>
  <si>
    <t>013712337448</t>
  </si>
  <si>
    <t>015605192051</t>
  </si>
  <si>
    <t>018352161799</t>
  </si>
  <si>
    <t>013739113882</t>
  </si>
  <si>
    <t>CL-100646223</t>
  </si>
  <si>
    <t>CL-100647751</t>
  </si>
  <si>
    <t>206636676</t>
  </si>
  <si>
    <t>厦门云脉技术有限公司</t>
  </si>
  <si>
    <t>官集</t>
  </si>
  <si>
    <t>013599918921</t>
  </si>
  <si>
    <t>CL-100647672</t>
  </si>
  <si>
    <t>206200463</t>
  </si>
  <si>
    <t>扬州中集华宇酒店投资有限公司中集格兰云天大酒店</t>
  </si>
  <si>
    <t>印兆清</t>
  </si>
  <si>
    <t>013773525993</t>
  </si>
  <si>
    <t>CL-100648103</t>
  </si>
  <si>
    <t>205466121</t>
  </si>
  <si>
    <t>昆山市中新博涵电子科技有限公司</t>
  </si>
  <si>
    <t>马娟</t>
  </si>
  <si>
    <t>018913239125</t>
  </si>
  <si>
    <t>CL-100648585</t>
  </si>
  <si>
    <t>208057285</t>
  </si>
  <si>
    <t>乐威医药（江苏）股份有限公司</t>
  </si>
  <si>
    <t>杨乐</t>
  </si>
  <si>
    <t>052388816128</t>
  </si>
  <si>
    <t>CL-100648613</t>
  </si>
  <si>
    <t>CL-100648685</t>
  </si>
  <si>
    <t>206821275</t>
  </si>
  <si>
    <t>易瓦特科技股份公司</t>
  </si>
  <si>
    <t>魏知</t>
  </si>
  <si>
    <t>02785775108</t>
  </si>
  <si>
    <t>CL-100648863</t>
  </si>
  <si>
    <t>205520704</t>
  </si>
  <si>
    <t>江苏铭安电气有限公司</t>
  </si>
  <si>
    <t>051388786105</t>
  </si>
  <si>
    <t>CL-100648955</t>
  </si>
  <si>
    <t>205494917</t>
  </si>
  <si>
    <t>苏州万龙电气集团股份有限公司</t>
  </si>
  <si>
    <t>田部长</t>
  </si>
  <si>
    <t>051262605103</t>
  </si>
  <si>
    <t>CL-100649591</t>
  </si>
  <si>
    <t>206268137</t>
  </si>
  <si>
    <t>塞翁科技(苏州)有限公司</t>
  </si>
  <si>
    <t>051265278623</t>
  </si>
  <si>
    <t>CL-100649688</t>
  </si>
  <si>
    <t>206816157</t>
  </si>
  <si>
    <t>江苏田信塑料光纤有限公司</t>
  </si>
  <si>
    <t>代郑华</t>
  </si>
  <si>
    <t>051485165888</t>
  </si>
  <si>
    <t>CL-100650204</t>
  </si>
  <si>
    <t>206190861</t>
  </si>
  <si>
    <t>实友化工(扬州)有限公司</t>
  </si>
  <si>
    <t>吴本飞</t>
  </si>
  <si>
    <t>051483293366</t>
  </si>
  <si>
    <t>CL-100650260</t>
  </si>
  <si>
    <t>206845950</t>
  </si>
  <si>
    <t>常州市嘉纳酒店投资管理有限公司</t>
  </si>
  <si>
    <t>赵工</t>
  </si>
  <si>
    <t>051968000888</t>
  </si>
  <si>
    <t>CL-100650576</t>
  </si>
  <si>
    <t>CL-100651015</t>
  </si>
  <si>
    <t>206822308</t>
  </si>
  <si>
    <t>南京东大智能化系统有限公司徐州分公司</t>
  </si>
  <si>
    <t>051682631181</t>
  </si>
  <si>
    <t>CL-100651119</t>
  </si>
  <si>
    <t>200785090</t>
  </si>
  <si>
    <t>郑州净瓶集团有限公司</t>
  </si>
  <si>
    <t>037167591868</t>
  </si>
  <si>
    <t>CL-100651637</t>
  </si>
  <si>
    <t>206831503</t>
  </si>
  <si>
    <t>吴江金刚玻璃科技有限公司</t>
  </si>
  <si>
    <t>张晓军</t>
  </si>
  <si>
    <t>051263118860</t>
  </si>
  <si>
    <t>CL-100651799</t>
  </si>
  <si>
    <t>208053079</t>
  </si>
  <si>
    <t>苏州明皜传感科技有限公司</t>
  </si>
  <si>
    <t>卓诚</t>
  </si>
  <si>
    <t>051265926260</t>
  </si>
  <si>
    <t>CL-100652122</t>
  </si>
  <si>
    <t>206834183</t>
  </si>
  <si>
    <t>江苏京源环保股份有限公司</t>
  </si>
  <si>
    <t>李武林</t>
  </si>
  <si>
    <t>051385332933</t>
  </si>
  <si>
    <t>CL-100652665</t>
  </si>
  <si>
    <t>1011376</t>
  </si>
  <si>
    <t>江苏兰陵化工（集团）公司</t>
  </si>
  <si>
    <t>051988601528</t>
  </si>
  <si>
    <t>CL-100652777</t>
  </si>
  <si>
    <t>49986</t>
  </si>
  <si>
    <t>江苏久吾高科技股份有限公司</t>
  </si>
  <si>
    <t>陈信生</t>
  </si>
  <si>
    <t>02558109595</t>
  </si>
  <si>
    <t>CL-100645514</t>
  </si>
  <si>
    <t>207206333</t>
  </si>
  <si>
    <t>013985553021</t>
  </si>
  <si>
    <t>CL-100646180</t>
  </si>
  <si>
    <t>206613130</t>
  </si>
  <si>
    <t>青海海琪工贸有限公司</t>
  </si>
  <si>
    <t>车魏非</t>
  </si>
  <si>
    <t>00:14:08</t>
  </si>
  <si>
    <t>09715361933</t>
  </si>
  <si>
    <t>CL-100646678</t>
  </si>
  <si>
    <t>CL-100646804</t>
  </si>
  <si>
    <t>CL-100647177</t>
  </si>
  <si>
    <t>CL-100647797</t>
  </si>
  <si>
    <t>CL-100648151</t>
  </si>
  <si>
    <t>CL-100649182</t>
  </si>
  <si>
    <t>CL-100649423</t>
  </si>
  <si>
    <t>00:15:35</t>
  </si>
  <si>
    <t>CL-100650006</t>
  </si>
  <si>
    <t>CL-100650619</t>
  </si>
  <si>
    <t>CL-100651268</t>
  </si>
  <si>
    <t>CL-100651718</t>
  </si>
  <si>
    <t>206205091</t>
  </si>
  <si>
    <t>贵阳铁五建房地产开发有限公司</t>
  </si>
  <si>
    <t>欧云帆</t>
  </si>
  <si>
    <t>00:09:08</t>
  </si>
  <si>
    <t>013608571225</t>
  </si>
  <si>
    <t>CL-100653179</t>
  </si>
  <si>
    <t>CL-100646122</t>
  </si>
  <si>
    <t>210211050</t>
  </si>
  <si>
    <t>江西华科精密仪器有限公司</t>
  </si>
  <si>
    <t>00:16:37</t>
  </si>
  <si>
    <t>079186799262</t>
  </si>
  <si>
    <t>CL-100648076</t>
  </si>
  <si>
    <t>206191860</t>
  </si>
  <si>
    <t>福建雅客食品有限公司</t>
  </si>
  <si>
    <t>059588199880</t>
  </si>
  <si>
    <t>CL-100646453</t>
  </si>
  <si>
    <t>CL-100649286</t>
  </si>
  <si>
    <t>206284090</t>
  </si>
  <si>
    <t>杭州木瓜科技有限公司</t>
  </si>
  <si>
    <t>013777494133</t>
  </si>
  <si>
    <t>CL-100649445</t>
  </si>
  <si>
    <t>00:05:21</t>
  </si>
  <si>
    <t>CL-100649724</t>
  </si>
  <si>
    <t>CL-100645232</t>
  </si>
  <si>
    <t>CL-100646351</t>
  </si>
  <si>
    <t>00:24:59</t>
  </si>
  <si>
    <t>CL-100647226</t>
  </si>
  <si>
    <t>CL-100650912</t>
  </si>
  <si>
    <t>208554410</t>
  </si>
  <si>
    <t>深圳壹创国际设计股份有限公司</t>
  </si>
  <si>
    <t>陶先生</t>
  </si>
  <si>
    <t>013714643520</t>
  </si>
  <si>
    <t>CL-100651424</t>
  </si>
  <si>
    <t>208548468</t>
  </si>
  <si>
    <t>时捷电子科技(深圳)有限公司</t>
  </si>
  <si>
    <t>朱建</t>
  </si>
  <si>
    <t>075588262648163</t>
  </si>
  <si>
    <t>CL-100651503</t>
  </si>
  <si>
    <t>CL-100652077</t>
  </si>
  <si>
    <t>00:19:31</t>
  </si>
  <si>
    <t>CL-100646897</t>
  </si>
  <si>
    <t>CL-100652159</t>
  </si>
  <si>
    <t>CL-100652252</t>
  </si>
  <si>
    <t>00:16:00</t>
  </si>
  <si>
    <t>CL-100652684</t>
  </si>
  <si>
    <t>206832853</t>
  </si>
  <si>
    <t>中铁二院(广东)港航勘察设计有限责任公司</t>
  </si>
  <si>
    <t>郭伟杰</t>
  </si>
  <si>
    <t>CL-100645627</t>
  </si>
  <si>
    <t>206072171</t>
  </si>
  <si>
    <t>深圳市创杰兴线路板有限公司</t>
  </si>
  <si>
    <t>石寿雄</t>
  </si>
  <si>
    <t>075527535182</t>
  </si>
  <si>
    <t>CL-100645663</t>
  </si>
  <si>
    <t>013554944857</t>
  </si>
  <si>
    <t>CL-100647327</t>
  </si>
  <si>
    <t>206075537</t>
  </si>
  <si>
    <t>国美电器田贝店</t>
  </si>
  <si>
    <t>赵强</t>
  </si>
  <si>
    <t>015814696240</t>
  </si>
  <si>
    <t>CL-100647546</t>
  </si>
  <si>
    <t>206075541</t>
  </si>
  <si>
    <t>国美电器龙华富通店</t>
  </si>
  <si>
    <t>欧阳相财</t>
  </si>
  <si>
    <t>00:17:48</t>
  </si>
  <si>
    <t>013714022509</t>
  </si>
  <si>
    <t>CL-100650575</t>
  </si>
  <si>
    <t>206072254</t>
  </si>
  <si>
    <t>深圳市居欢颜物业管理有限公司</t>
  </si>
  <si>
    <t>013714445616</t>
  </si>
  <si>
    <t>CL-100651258</t>
  </si>
  <si>
    <t>206072256</t>
  </si>
  <si>
    <t>深圳市开诚房地产经纪有限公司</t>
  </si>
  <si>
    <t>075526833333</t>
  </si>
  <si>
    <t>CL-100651341</t>
  </si>
  <si>
    <t>206072261</t>
  </si>
  <si>
    <t>深圳市蓝精灵信息咨询部</t>
  </si>
  <si>
    <t>013600412148</t>
  </si>
  <si>
    <t>CL-100651353</t>
  </si>
  <si>
    <t>CL-100652184</t>
  </si>
  <si>
    <t>206104900</t>
  </si>
  <si>
    <t>旺纬音箱(深圳)有限公司</t>
  </si>
  <si>
    <t>075527220513</t>
  </si>
  <si>
    <t>CL-100652367</t>
  </si>
  <si>
    <t>206064630</t>
  </si>
  <si>
    <t>彩通天成北京科技有限公司深圳分公司</t>
  </si>
  <si>
    <t>杨峰</t>
  </si>
  <si>
    <t>075582522456</t>
  </si>
  <si>
    <t>CL-100652396</t>
  </si>
  <si>
    <t>013923880595</t>
  </si>
  <si>
    <t>CL-100652486</t>
  </si>
  <si>
    <t>206064632</t>
  </si>
  <si>
    <t>深圳市铁发科技有限公司</t>
  </si>
  <si>
    <t>黄永炽</t>
  </si>
  <si>
    <t>075584611188</t>
  </si>
  <si>
    <t>CL-100648226</t>
  </si>
  <si>
    <t>CL-100645351</t>
  </si>
  <si>
    <t>CL-100645612</t>
  </si>
  <si>
    <t>CL-100646335</t>
  </si>
  <si>
    <t>CL-100647063</t>
  </si>
  <si>
    <t>206244932</t>
  </si>
  <si>
    <t>王子国际大酒店</t>
  </si>
  <si>
    <t>李广华</t>
  </si>
  <si>
    <t>02987632222</t>
  </si>
  <si>
    <t>CL-100648504</t>
  </si>
  <si>
    <t>206193868</t>
  </si>
  <si>
    <t>重庆英特空调有限公司</t>
  </si>
  <si>
    <t>邱宪洪</t>
  </si>
  <si>
    <t>013594326811</t>
  </si>
  <si>
    <t>CL-100650776</t>
  </si>
  <si>
    <t>CL-100652592</t>
  </si>
  <si>
    <t>206604368</t>
  </si>
  <si>
    <t>重庆程远未来电子商务服务有限公司</t>
  </si>
  <si>
    <t>刘生生</t>
  </si>
  <si>
    <t>018910549188</t>
  </si>
  <si>
    <t>CL-100652629</t>
  </si>
  <si>
    <t>CL-100645182</t>
  </si>
  <si>
    <t>CL-100649139</t>
  </si>
  <si>
    <t>207341215</t>
  </si>
  <si>
    <t>中材科技(成都)有限公司</t>
  </si>
  <si>
    <t>13551058918</t>
  </si>
  <si>
    <t>CL-100651313</t>
  </si>
  <si>
    <t>207751907</t>
  </si>
  <si>
    <t>重庆聚能粉末冶金股份有限公司</t>
  </si>
  <si>
    <t>杨建</t>
  </si>
  <si>
    <t>02368560297</t>
  </si>
  <si>
    <t>CL-100651403</t>
  </si>
  <si>
    <t>CL-100646841</t>
  </si>
  <si>
    <t>206219544</t>
  </si>
  <si>
    <t>深圳市华昊咨询有限公司</t>
  </si>
  <si>
    <t>胡贤清</t>
  </si>
  <si>
    <t>075525310911</t>
  </si>
  <si>
    <t>CL-100646845</t>
  </si>
  <si>
    <t>075583511847</t>
  </si>
  <si>
    <t>CL-100646989</t>
  </si>
  <si>
    <t>201227696</t>
  </si>
  <si>
    <t>深圳市昊天林实业有限公司</t>
  </si>
  <si>
    <t>黄志鑫</t>
  </si>
  <si>
    <t>075583022272</t>
  </si>
  <si>
    <t>CL-100647181</t>
  </si>
  <si>
    <t>206255874</t>
  </si>
  <si>
    <t>深圳市福田区蔚蓝设计工作室</t>
  </si>
  <si>
    <t>唐智华</t>
  </si>
  <si>
    <t>075582726466</t>
  </si>
  <si>
    <t>CL-100647258</t>
  </si>
  <si>
    <t>205856840</t>
  </si>
  <si>
    <t>深圳市朗迈建材工程有限公司</t>
  </si>
  <si>
    <t>杜卫国</t>
  </si>
  <si>
    <t>075588308336</t>
  </si>
  <si>
    <t>CL-100647496</t>
  </si>
  <si>
    <t>206012802</t>
  </si>
  <si>
    <t>深圳市同济中基实业有限公司</t>
  </si>
  <si>
    <t>075529991992</t>
  </si>
  <si>
    <t>CL-100647541</t>
  </si>
  <si>
    <t>075529993913</t>
  </si>
  <si>
    <t>CL-100647716</t>
  </si>
  <si>
    <t>206219664</t>
  </si>
  <si>
    <t>深圳市中电照明股份有限公司</t>
  </si>
  <si>
    <t>谢俊林</t>
  </si>
  <si>
    <t>075526989999</t>
  </si>
  <si>
    <t>CL-100648306</t>
  </si>
  <si>
    <t>206251605</t>
  </si>
  <si>
    <t>风火控股有限公司</t>
  </si>
  <si>
    <t>陈瑞东</t>
  </si>
  <si>
    <t>075526898739</t>
  </si>
  <si>
    <t>CL-100648357</t>
  </si>
  <si>
    <t>00:15:18</t>
  </si>
  <si>
    <t>017722693372</t>
  </si>
  <si>
    <t>CL-100649329</t>
  </si>
  <si>
    <t>206213834</t>
  </si>
  <si>
    <t>深圳中航幕墙工程有限公司</t>
  </si>
  <si>
    <t>075528174061</t>
  </si>
  <si>
    <t>CL-100649861</t>
  </si>
  <si>
    <t>206253349</t>
  </si>
  <si>
    <t>圣德集团</t>
  </si>
  <si>
    <t>许一君</t>
  </si>
  <si>
    <t>013725537824</t>
  </si>
  <si>
    <t>CL-100650546</t>
  </si>
  <si>
    <t>206646293</t>
  </si>
  <si>
    <t>爱问医联科技(深圳)有限公司</t>
  </si>
  <si>
    <t>王良华</t>
  </si>
  <si>
    <t>075586571550</t>
  </si>
  <si>
    <t>CL-100651231</t>
  </si>
  <si>
    <t>206624567</t>
  </si>
  <si>
    <t>深圳市航世科技有限公司</t>
  </si>
  <si>
    <t>龚佑金</t>
  </si>
  <si>
    <t>015818788180</t>
  </si>
  <si>
    <t>CL-100651269</t>
  </si>
  <si>
    <t>075529542655</t>
  </si>
  <si>
    <t>CL-100651580</t>
  </si>
  <si>
    <t>206233878</t>
  </si>
  <si>
    <t>深圳金盛誉科技有限公司</t>
  </si>
  <si>
    <t>徐贤煜</t>
  </si>
  <si>
    <t>013828842660</t>
  </si>
  <si>
    <t>CL-100651671</t>
  </si>
  <si>
    <t>206257961</t>
  </si>
  <si>
    <t>深圳微点核芯软件技术有限公司</t>
  </si>
  <si>
    <t>吴铭士</t>
  </si>
  <si>
    <t>075586296508</t>
  </si>
  <si>
    <t>CL-100652003</t>
  </si>
  <si>
    <t>206228818</t>
  </si>
  <si>
    <t>深圳鹰高顿有限公司</t>
  </si>
  <si>
    <t>陈尚恩</t>
  </si>
  <si>
    <t>075588838880163</t>
  </si>
  <si>
    <t>CL-100652307</t>
  </si>
  <si>
    <t>206218869</t>
  </si>
  <si>
    <t>深圳NTT数据网蓝软件服务有限公司</t>
  </si>
  <si>
    <t>罗锡灵</t>
  </si>
  <si>
    <t>0755269821262020</t>
  </si>
  <si>
    <t>CL-100652398</t>
  </si>
  <si>
    <t>206218877</t>
  </si>
  <si>
    <t>深圳德迅国际货运代理有限公司</t>
  </si>
  <si>
    <t>075525981983108</t>
  </si>
  <si>
    <t>CL-100652508</t>
  </si>
  <si>
    <t>206619614</t>
  </si>
  <si>
    <t>深圳市长城楼宇科技有限公司滨海新区分公司</t>
  </si>
  <si>
    <t>李编编</t>
  </si>
  <si>
    <t>075583997202</t>
  </si>
  <si>
    <t>CL-100652597</t>
  </si>
  <si>
    <t>206237985</t>
  </si>
  <si>
    <t>峨而登计算机软件深圳有限公司</t>
  </si>
  <si>
    <t>何贵荣</t>
  </si>
  <si>
    <t>075588282888</t>
  </si>
  <si>
    <t>CL-100652675</t>
  </si>
  <si>
    <t>206617191</t>
  </si>
  <si>
    <t>深圳市前海圆舟网络科技股份有限公司</t>
  </si>
  <si>
    <t>075523982502</t>
  </si>
  <si>
    <t>CL-100650217</t>
  </si>
  <si>
    <t>206064547</t>
  </si>
  <si>
    <t>上海万隆信息技术有限公司</t>
  </si>
  <si>
    <t>黄兆隽</t>
  </si>
  <si>
    <t>02163788398</t>
  </si>
  <si>
    <t>CL-100652090</t>
  </si>
  <si>
    <t>206064556</t>
  </si>
  <si>
    <t>上海子凯科技有限公司</t>
  </si>
  <si>
    <t>金晓东</t>
  </si>
  <si>
    <t>021564777702191</t>
  </si>
  <si>
    <t>CL-100652168</t>
  </si>
  <si>
    <t>206064560</t>
  </si>
  <si>
    <t>上海重耳信息技术有限公司</t>
  </si>
  <si>
    <t>姜璐磊</t>
  </si>
  <si>
    <t>021628012132019</t>
  </si>
  <si>
    <t>CL-100652491</t>
  </si>
  <si>
    <t>207929380</t>
  </si>
  <si>
    <t>上海好顺笔业有限公司</t>
  </si>
  <si>
    <t>应明</t>
  </si>
  <si>
    <t>02157792266</t>
  </si>
  <si>
    <t>CL-100645476</t>
  </si>
  <si>
    <t>CL-100645721</t>
  </si>
  <si>
    <t>210506453</t>
  </si>
  <si>
    <t>襄阳宇清电驱动科技有限公司</t>
  </si>
  <si>
    <t>CL-100647634</t>
  </si>
  <si>
    <t>208594676</t>
  </si>
  <si>
    <t>苏州创易技研股份有限公司</t>
  </si>
  <si>
    <t>051269176777</t>
  </si>
  <si>
    <t>CL-100648217</t>
  </si>
  <si>
    <t>206808383</t>
  </si>
  <si>
    <t>北京壳牌石油有限公司</t>
  </si>
  <si>
    <t>曹巍</t>
  </si>
  <si>
    <t>015801224927</t>
  </si>
  <si>
    <t>CL-100650447</t>
  </si>
  <si>
    <t>CL-100645145</t>
  </si>
  <si>
    <t>206605491</t>
  </si>
  <si>
    <t>长沙正光信息科技有限公司</t>
  </si>
  <si>
    <t>谭征</t>
  </si>
  <si>
    <t>073184473066</t>
  </si>
  <si>
    <t>CL-100645842</t>
  </si>
  <si>
    <t>206633862</t>
  </si>
  <si>
    <t>苏州弘奥工程技术有限公司</t>
  </si>
  <si>
    <t>王维艺</t>
  </si>
  <si>
    <t>013625282968</t>
  </si>
  <si>
    <t>CL-100645959</t>
  </si>
  <si>
    <t>206630028</t>
  </si>
  <si>
    <t>常州顺创电气科技有限公司</t>
  </si>
  <si>
    <t>051988805059</t>
  </si>
  <si>
    <t>CL-100646183</t>
  </si>
  <si>
    <t>206627947</t>
  </si>
  <si>
    <t>湖南万物工业软件有限公司</t>
  </si>
  <si>
    <t>王泽</t>
  </si>
  <si>
    <t>00:12:59</t>
  </si>
  <si>
    <t>013975801488</t>
  </si>
  <si>
    <t>CL-100646498</t>
  </si>
  <si>
    <t>CL-100647590</t>
  </si>
  <si>
    <t>206626861</t>
  </si>
  <si>
    <t>湖南创域实业有限公司</t>
  </si>
  <si>
    <t>邓红丽</t>
  </si>
  <si>
    <t>013973136213</t>
  </si>
  <si>
    <t>CL-100647625</t>
  </si>
  <si>
    <t>206624826</t>
  </si>
  <si>
    <t>江苏欣达通信科技股份有限公司</t>
  </si>
  <si>
    <t>邹根龙</t>
  </si>
  <si>
    <t>051263919882</t>
  </si>
  <si>
    <t>CL-100648182</t>
  </si>
  <si>
    <t>206625214</t>
  </si>
  <si>
    <t>湖南矩阵电子科技有限公司</t>
  </si>
  <si>
    <t>张灿</t>
  </si>
  <si>
    <t>073184814295</t>
  </si>
  <si>
    <t>CL-100648273</t>
  </si>
  <si>
    <t>073188835995</t>
  </si>
  <si>
    <t>CL-100648382</t>
  </si>
  <si>
    <t>CL-100648657</t>
  </si>
  <si>
    <t>206624500</t>
  </si>
  <si>
    <t>湖南省圆通速递有限公司</t>
  </si>
  <si>
    <t>罗飞</t>
  </si>
  <si>
    <t>073186200986</t>
  </si>
  <si>
    <t>CL-100648957</t>
  </si>
  <si>
    <t>206622834</t>
  </si>
  <si>
    <t>徐州市隆泰信息科技有限公司</t>
  </si>
  <si>
    <t>靳朝辉</t>
  </si>
  <si>
    <t>015052082618</t>
  </si>
  <si>
    <t>CL-100649144</t>
  </si>
  <si>
    <t>206621620</t>
  </si>
  <si>
    <t>江苏速度信息科技有限公司</t>
  </si>
  <si>
    <t>陆涛涛</t>
  </si>
  <si>
    <t>02585581101</t>
  </si>
  <si>
    <t>CL-100649305</t>
  </si>
  <si>
    <t>206621422</t>
  </si>
  <si>
    <t>嘉丽购物有限责任公司</t>
  </si>
  <si>
    <t>沈帅</t>
  </si>
  <si>
    <t>018608417221</t>
  </si>
  <si>
    <t>CL-100650098</t>
  </si>
  <si>
    <t>206621114</t>
  </si>
  <si>
    <t>昆山皇冠国际会展酒店有限公司</t>
  </si>
  <si>
    <t>张博山</t>
  </si>
  <si>
    <t>051283666666</t>
  </si>
  <si>
    <t>CL-100650735</t>
  </si>
  <si>
    <t>206620269</t>
  </si>
  <si>
    <t>湖南海尔斯环境工程有限公司</t>
  </si>
  <si>
    <t>倪经理</t>
  </si>
  <si>
    <t>073185517791</t>
  </si>
  <si>
    <t>CL-100650931</t>
  </si>
  <si>
    <t>CL-100651276</t>
  </si>
  <si>
    <t>206615475</t>
  </si>
  <si>
    <t>湖南华信软件股份有限公司</t>
  </si>
  <si>
    <t>陈莉莉</t>
  </si>
  <si>
    <t>00:06:19</t>
  </si>
  <si>
    <t>073188319771</t>
  </si>
  <si>
    <t>CL-100651602</t>
  </si>
  <si>
    <t>206619541</t>
  </si>
  <si>
    <t>湖南泰谷生物科技股份有限公司</t>
  </si>
  <si>
    <t>曹典军</t>
  </si>
  <si>
    <t>073185504118</t>
  </si>
  <si>
    <t>CL-100651662</t>
  </si>
  <si>
    <t>00:13:11</t>
  </si>
  <si>
    <t>CL-100645852</t>
  </si>
  <si>
    <t>207775931</t>
  </si>
  <si>
    <t>汉民微测科技(北京)有限公司</t>
  </si>
  <si>
    <t>陈仲玮</t>
  </si>
  <si>
    <t>01060709989</t>
  </si>
  <si>
    <t>CL-100645241</t>
  </si>
  <si>
    <t>CL-100649058</t>
  </si>
  <si>
    <t>206808517</t>
  </si>
  <si>
    <t>烟台瑞海机电科技有限公司</t>
  </si>
  <si>
    <t>徐占栋</t>
  </si>
  <si>
    <t>013863825039</t>
  </si>
  <si>
    <t>CL-100650717</t>
  </si>
  <si>
    <t>202740329</t>
  </si>
  <si>
    <t>高登酒店</t>
  </si>
  <si>
    <t>张卓</t>
  </si>
  <si>
    <t>015702472079</t>
  </si>
  <si>
    <t>CL-100651240</t>
  </si>
  <si>
    <t>206290004</t>
  </si>
  <si>
    <t>济南乐可思数字科技有限公司</t>
  </si>
  <si>
    <t>王生生</t>
  </si>
  <si>
    <t>013868822940</t>
  </si>
  <si>
    <t>CL-100651334</t>
  </si>
  <si>
    <t>206815916</t>
  </si>
  <si>
    <t>黑龙江龙视旅行社有限公司经开区分公司</t>
  </si>
  <si>
    <t>王泽文</t>
  </si>
  <si>
    <t>013946186568</t>
  </si>
  <si>
    <t>CL-100651650</t>
  </si>
  <si>
    <t>206836710</t>
  </si>
  <si>
    <t>邢台恒升电力工贸有限公司</t>
  </si>
  <si>
    <t>苗立志</t>
  </si>
  <si>
    <t>03197635610</t>
  </si>
  <si>
    <t>CL-100651754</t>
  </si>
  <si>
    <t>206601462</t>
  </si>
  <si>
    <t>河北冀春化工有限公司</t>
  </si>
  <si>
    <t>杨鸿</t>
  </si>
  <si>
    <t>03174810322</t>
  </si>
  <si>
    <t>CL-100646213</t>
  </si>
  <si>
    <t>徐招娣</t>
  </si>
  <si>
    <t>018879558199</t>
  </si>
  <si>
    <t>CL-100646624</t>
  </si>
  <si>
    <t>210506849</t>
  </si>
  <si>
    <t>赣州市同兴达电子科技有限公司</t>
  </si>
  <si>
    <t>雷籍鹏</t>
  </si>
  <si>
    <t>018279155603</t>
  </si>
  <si>
    <t>CL-100649340</t>
  </si>
  <si>
    <t>206201874</t>
  </si>
  <si>
    <t>亚达管道系统股份有限公司</t>
  </si>
  <si>
    <t>叶凯</t>
  </si>
  <si>
    <t>015067303035</t>
  </si>
  <si>
    <t>CL-100651519</t>
  </si>
  <si>
    <t>18279155603</t>
  </si>
  <si>
    <t>CL-100652078</t>
  </si>
  <si>
    <t>CL-100652833</t>
  </si>
  <si>
    <t>CL-100648046</t>
  </si>
  <si>
    <t>206243215</t>
  </si>
  <si>
    <t>华润丽水医药有限公司</t>
  </si>
  <si>
    <t>05782989130</t>
  </si>
  <si>
    <t>CL-100651572</t>
  </si>
  <si>
    <t>206828153</t>
  </si>
  <si>
    <t>浙江金晟环保股份有限公司</t>
  </si>
  <si>
    <t>张井</t>
  </si>
  <si>
    <t>057687718883</t>
  </si>
  <si>
    <t>CL-100645536</t>
  </si>
  <si>
    <t>CL-100645819</t>
  </si>
  <si>
    <t>CL-100646218</t>
  </si>
  <si>
    <t>206193569</t>
  </si>
  <si>
    <t>兆山集团有限公司(原:浙江兆山建材集团有限公司)</t>
  </si>
  <si>
    <t>阮李荣</t>
  </si>
  <si>
    <t>00:05:41</t>
  </si>
  <si>
    <t>057587393611</t>
  </si>
  <si>
    <t>CL-100650257</t>
  </si>
  <si>
    <t>CL-100650996</t>
  </si>
  <si>
    <t>206261403</t>
  </si>
  <si>
    <t>浙江省水电建筑基础工程有限公司</t>
  </si>
  <si>
    <t>方焕云</t>
  </si>
  <si>
    <t>057588645180</t>
  </si>
  <si>
    <t>CL-100651969</t>
  </si>
  <si>
    <t>205407186</t>
  </si>
  <si>
    <t>宁波贝森贸易有限公司</t>
  </si>
  <si>
    <t>杨建文</t>
  </si>
  <si>
    <t>057487050600688</t>
  </si>
  <si>
    <t>CL-100652455</t>
  </si>
  <si>
    <t>CL-100652719</t>
  </si>
  <si>
    <t>CL-100652966</t>
  </si>
  <si>
    <t>CL-100646359</t>
  </si>
  <si>
    <t>CL-100647912</t>
  </si>
  <si>
    <t>CL-100652744</t>
  </si>
  <si>
    <t>207761829</t>
  </si>
  <si>
    <t>深圳市天润达科技有限公司</t>
  </si>
  <si>
    <t>孙少晶</t>
  </si>
  <si>
    <t>00:07:25</t>
  </si>
  <si>
    <t>CL-100645873</t>
  </si>
  <si>
    <t>205376316</t>
  </si>
  <si>
    <t>深圳市天彦通信股份有限公司</t>
  </si>
  <si>
    <t>胡苏华</t>
  </si>
  <si>
    <t>075527205223</t>
  </si>
  <si>
    <t>CL-100645883</t>
  </si>
  <si>
    <t>代经理</t>
  </si>
  <si>
    <t>013168713664</t>
  </si>
  <si>
    <t>CL-100646573</t>
  </si>
  <si>
    <t>CL-100646600</t>
  </si>
  <si>
    <t>黄政涛</t>
  </si>
  <si>
    <t>013580436987</t>
  </si>
  <si>
    <t>CL-100649225</t>
  </si>
  <si>
    <t>207759686</t>
  </si>
  <si>
    <t>坎德拉（深圳）科技创新有限公司</t>
  </si>
  <si>
    <t>刘坎</t>
  </si>
  <si>
    <t>075536881762</t>
  </si>
  <si>
    <t>CL-100649267</t>
  </si>
  <si>
    <t>075536881761</t>
  </si>
  <si>
    <t>CL-100649315</t>
  </si>
  <si>
    <t>013699782462</t>
  </si>
  <si>
    <t>CL-100649728</t>
  </si>
  <si>
    <t>208537506</t>
  </si>
  <si>
    <t>深圳华达川自动化科技有限公司</t>
  </si>
  <si>
    <t>张娜茜</t>
  </si>
  <si>
    <t>015625224819</t>
  </si>
  <si>
    <t>CL-100650072</t>
  </si>
  <si>
    <t>CL-100646378</t>
  </si>
  <si>
    <t>207946607</t>
  </si>
  <si>
    <t>中山市木林森电子有限公司</t>
  </si>
  <si>
    <t>013925361286</t>
  </si>
  <si>
    <t>CL-100646945</t>
  </si>
  <si>
    <t>CL-100647309</t>
  </si>
  <si>
    <t>CL-100647376</t>
  </si>
  <si>
    <t>CL-100647637</t>
  </si>
  <si>
    <t>CL-100647964</t>
  </si>
  <si>
    <t>CL-100647976</t>
  </si>
  <si>
    <t>CL-100649968</t>
  </si>
  <si>
    <t>00:10:03</t>
  </si>
  <si>
    <t>CL-100645935</t>
  </si>
  <si>
    <t>013828726894</t>
  </si>
  <si>
    <t>CL-100646555</t>
  </si>
  <si>
    <t>206850335</t>
  </si>
  <si>
    <t>广东省粤电集团有限公司珠海发电厂</t>
  </si>
  <si>
    <t>周粤</t>
  </si>
  <si>
    <t>013928094487</t>
  </si>
  <si>
    <t>CL-100647697</t>
  </si>
  <si>
    <t>206268460</t>
  </si>
  <si>
    <t>深圳市飞越开关设备有限公司</t>
  </si>
  <si>
    <t>森先生</t>
  </si>
  <si>
    <t>00:33:28</t>
  </si>
  <si>
    <t>018673297389</t>
  </si>
  <si>
    <t>CL-100648758</t>
  </si>
  <si>
    <t>205398666</t>
  </si>
  <si>
    <t>鸿利达塑胶制品（深圳）有限公司</t>
  </si>
  <si>
    <t>郭娟</t>
  </si>
  <si>
    <t>018826026340</t>
  </si>
  <si>
    <t>CL-100648841</t>
  </si>
  <si>
    <t>208574202</t>
  </si>
  <si>
    <t>鸿利达精密组件（中山）有限公司（鸿利达模具科技（中山）有限公司）</t>
  </si>
  <si>
    <t>王鸿</t>
  </si>
  <si>
    <t>076086927888</t>
  </si>
  <si>
    <t>CL-100649481</t>
  </si>
  <si>
    <t>00:24:00</t>
  </si>
  <si>
    <t>CL-100650867</t>
  </si>
  <si>
    <t>CL-100651022</t>
  </si>
  <si>
    <t>205476772</t>
  </si>
  <si>
    <t>深圳民太安控股有限公司</t>
  </si>
  <si>
    <t>王启宇</t>
  </si>
  <si>
    <t>013714215587</t>
  </si>
  <si>
    <t>CL-100652582</t>
  </si>
  <si>
    <t>208537853</t>
  </si>
  <si>
    <t>深圳市乐华德服饰有限公司</t>
  </si>
  <si>
    <t>邓贤</t>
  </si>
  <si>
    <t>075584176610</t>
  </si>
  <si>
    <t>CL-100652687</t>
  </si>
  <si>
    <t>CL-100650038</t>
  </si>
  <si>
    <t>208072408</t>
  </si>
  <si>
    <t>广宁凯利微电路有限公司</t>
  </si>
  <si>
    <t>何明森</t>
  </si>
  <si>
    <t>00:08:35</t>
  </si>
  <si>
    <t>013426962534</t>
  </si>
  <si>
    <t>CL-100648553</t>
  </si>
  <si>
    <t>CL-100651154</t>
  </si>
  <si>
    <t>CL-100651668</t>
  </si>
  <si>
    <t>CL-100653139</t>
  </si>
  <si>
    <t>206108117</t>
  </si>
  <si>
    <t>广东达进电子科技有限公司</t>
  </si>
  <si>
    <t>黄先</t>
  </si>
  <si>
    <t>076085546000</t>
  </si>
  <si>
    <t>CL-100645191</t>
  </si>
  <si>
    <t>208059098</t>
  </si>
  <si>
    <t>江苏北星新材料科技有限公司</t>
  </si>
  <si>
    <t>沈采</t>
  </si>
  <si>
    <t>051987189928</t>
  </si>
  <si>
    <t>CL-100648564</t>
  </si>
  <si>
    <t>208535328</t>
  </si>
  <si>
    <t>郑州深兆联厨房设备有限公司</t>
  </si>
  <si>
    <t>蒋南</t>
  </si>
  <si>
    <t>018137885942</t>
  </si>
  <si>
    <t>CL-100646062</t>
  </si>
  <si>
    <t>小廖</t>
  </si>
  <si>
    <t>013974847078</t>
  </si>
  <si>
    <t>CL-100646661</t>
  </si>
  <si>
    <t>18133650909</t>
  </si>
  <si>
    <t>CL-100647563</t>
  </si>
  <si>
    <t>CL-100648768</t>
  </si>
  <si>
    <t>17051183577</t>
  </si>
  <si>
    <t>CL-100648808</t>
  </si>
  <si>
    <t>CL-100649009</t>
  </si>
  <si>
    <t>CL-100649395</t>
  </si>
  <si>
    <t>208549657</t>
  </si>
  <si>
    <t>长沙长泰机器人有限公司</t>
  </si>
  <si>
    <t>吴晓军</t>
  </si>
  <si>
    <t>017673115750</t>
  </si>
  <si>
    <t>CL-100649741</t>
  </si>
  <si>
    <t>206633319</t>
  </si>
  <si>
    <t>江苏金旺包装机械科技有限公司</t>
  </si>
  <si>
    <t>高国荣</t>
  </si>
  <si>
    <t>018168813237</t>
  </si>
  <si>
    <t>CL-100650041</t>
  </si>
  <si>
    <t>陈小霞</t>
  </si>
  <si>
    <t>018216297552</t>
  </si>
  <si>
    <t>CL-100650641</t>
  </si>
  <si>
    <t>CL-100651299</t>
  </si>
  <si>
    <t>00:19:01</t>
  </si>
  <si>
    <t>CL-100652248</t>
  </si>
  <si>
    <t>CL-100645495</t>
  </si>
  <si>
    <t>208047509</t>
  </si>
  <si>
    <t>北京洲际领航科技有限公司</t>
  </si>
  <si>
    <t>刘光标</t>
  </si>
  <si>
    <t>00:19:08</t>
  </si>
  <si>
    <t>013521954863</t>
  </si>
  <si>
    <t>CL-100648712</t>
  </si>
  <si>
    <t>CL-100648759</t>
  </si>
  <si>
    <t>CL-100648809</t>
  </si>
  <si>
    <t>00:10:04</t>
  </si>
  <si>
    <t>CL-100649404</t>
  </si>
  <si>
    <t>00:25:27</t>
  </si>
  <si>
    <t>CL-100645715</t>
  </si>
  <si>
    <t>208553331</t>
  </si>
  <si>
    <t>运城市新康国际实验学校</t>
  </si>
  <si>
    <t>018503599234</t>
  </si>
  <si>
    <t>CL-100648106</t>
  </si>
  <si>
    <t>206259539</t>
  </si>
  <si>
    <t>内蒙古双欣能源化工有限公司</t>
  </si>
  <si>
    <t>015047738674</t>
  </si>
  <si>
    <t>CL-100647487</t>
  </si>
  <si>
    <t>206627383</t>
  </si>
  <si>
    <t>大象建筑设计有限公司北京分公司</t>
  </si>
  <si>
    <t>唐桂彬</t>
  </si>
  <si>
    <t>00:16:50</t>
  </si>
  <si>
    <t>CL-100649558</t>
  </si>
  <si>
    <t>CL-100650036</t>
  </si>
  <si>
    <t>209818841</t>
  </si>
  <si>
    <t>上海琪津信息科技有限公司</t>
  </si>
  <si>
    <t>徐燕霞</t>
  </si>
  <si>
    <t>00:26:33</t>
  </si>
  <si>
    <t>017621423388</t>
  </si>
  <si>
    <t>CL-100645658</t>
  </si>
  <si>
    <t>208053532</t>
  </si>
  <si>
    <t>上海同华建筑规划设计有限公司</t>
  </si>
  <si>
    <t>018217406766</t>
  </si>
  <si>
    <t>CL-100645671</t>
  </si>
  <si>
    <t>武晓春</t>
  </si>
  <si>
    <t>018516272075</t>
  </si>
  <si>
    <t>CL-100645571</t>
  </si>
  <si>
    <t>208621303</t>
  </si>
  <si>
    <t>艾蒂复合材料（上海）有限公司</t>
  </si>
  <si>
    <t>00:07:39</t>
  </si>
  <si>
    <t>02157277688</t>
  </si>
  <si>
    <t>CL-100647990</t>
  </si>
  <si>
    <t>208065528</t>
  </si>
  <si>
    <t>上海宏测半导体科技有限公司</t>
  </si>
  <si>
    <t>包智杰</t>
  </si>
  <si>
    <t>02153081883</t>
  </si>
  <si>
    <t>CL-100648027</t>
  </si>
  <si>
    <t>CL-100648090</t>
  </si>
  <si>
    <t>206835138</t>
  </si>
  <si>
    <t>上海琥崧智能科技股份有限公司</t>
  </si>
  <si>
    <t>蒋明川</t>
  </si>
  <si>
    <t>021608283338036</t>
  </si>
  <si>
    <t>CL-100648173</t>
  </si>
  <si>
    <t>208071628</t>
  </si>
  <si>
    <t>上海裕芯电子科技有限公司</t>
  </si>
  <si>
    <t>02138722818</t>
  </si>
  <si>
    <t>CL-100648311</t>
  </si>
  <si>
    <t>208610801</t>
  </si>
  <si>
    <t>上海冈奇电子有限公司</t>
  </si>
  <si>
    <t>冈奇刘威</t>
  </si>
  <si>
    <t>021576701898125</t>
  </si>
  <si>
    <t>CL-100649429</t>
  </si>
  <si>
    <t>208621235</t>
  </si>
  <si>
    <t>上海金城药业有限公司</t>
  </si>
  <si>
    <t>盛欣</t>
  </si>
  <si>
    <t>015821763938</t>
  </si>
  <si>
    <t>CL-100649615</t>
  </si>
  <si>
    <t>208623013</t>
  </si>
  <si>
    <t>上海宣泰医药科技有限公司</t>
  </si>
  <si>
    <t>叶俊</t>
  </si>
  <si>
    <t>02168819009</t>
  </si>
  <si>
    <t>CL-100649814</t>
  </si>
  <si>
    <t>209813273</t>
  </si>
  <si>
    <t>华博生物医药技术（上海）有限公司</t>
  </si>
  <si>
    <t>陈保华</t>
  </si>
  <si>
    <t>02151371805</t>
  </si>
  <si>
    <t>CL-100649836</t>
  </si>
  <si>
    <t>CL-100650695</t>
  </si>
  <si>
    <t>209813355</t>
  </si>
  <si>
    <t>铂镁医学临床研究（上海）有限公司</t>
  </si>
  <si>
    <t>陈航</t>
  </si>
  <si>
    <t>013391338385</t>
  </si>
  <si>
    <t>CL-100651105</t>
  </si>
  <si>
    <t>209814709</t>
  </si>
  <si>
    <t>上海赛安生物医药科技股份有限公司</t>
  </si>
  <si>
    <t>关工</t>
  </si>
  <si>
    <t>021607333008092</t>
  </si>
  <si>
    <t>CL-100651136</t>
  </si>
  <si>
    <t>CL-100651211</t>
  </si>
  <si>
    <t>CL-100651370</t>
  </si>
  <si>
    <t>208059319</t>
  </si>
  <si>
    <t>上海君宜化工有限公司</t>
  </si>
  <si>
    <t>02160823993</t>
  </si>
  <si>
    <t>CL-100651670</t>
  </si>
  <si>
    <t>208537396</t>
  </si>
  <si>
    <t>互道信息技术（上海）有限公司</t>
  </si>
  <si>
    <t>梁小姐</t>
  </si>
  <si>
    <t>021508625658125</t>
  </si>
  <si>
    <t>CL-100652717</t>
  </si>
  <si>
    <t>206603406</t>
  </si>
  <si>
    <t>上海米健信息技术有限公司</t>
  </si>
  <si>
    <t>张杨</t>
  </si>
  <si>
    <t>013916788591</t>
  </si>
  <si>
    <t>CL-100645726</t>
  </si>
  <si>
    <t>00:15:15</t>
  </si>
  <si>
    <t>CL-100647535</t>
  </si>
  <si>
    <t>CL-100649113</t>
  </si>
  <si>
    <t>206611898</t>
  </si>
  <si>
    <t>上海佩凡电子科技有限公司</t>
  </si>
  <si>
    <t>李凯捷</t>
  </si>
  <si>
    <t>018717755385</t>
  </si>
  <si>
    <t>CL-100651679</t>
  </si>
  <si>
    <t>206605757</t>
  </si>
  <si>
    <t>上海汉乾实业发展有限公司</t>
  </si>
  <si>
    <t>小王</t>
  </si>
  <si>
    <t>00:16:48</t>
  </si>
  <si>
    <t>CL-100645654</t>
  </si>
  <si>
    <t>CL-100645918</t>
  </si>
  <si>
    <t>208544295</t>
  </si>
  <si>
    <t>武汉菲沙基因信息有限公司</t>
  </si>
  <si>
    <t>桂经理</t>
  </si>
  <si>
    <t>015927591564</t>
  </si>
  <si>
    <t>CL-100650564</t>
  </si>
  <si>
    <t>206200449</t>
  </si>
  <si>
    <t>湖北三江航天万山特种车辆有限公司</t>
  </si>
  <si>
    <t>潘波</t>
  </si>
  <si>
    <t>013907297101</t>
  </si>
  <si>
    <t>CL-100652943</t>
  </si>
  <si>
    <t>207928835</t>
  </si>
  <si>
    <t>安徽明瑞智能科技股份有限公司</t>
  </si>
  <si>
    <t>包婷</t>
  </si>
  <si>
    <t>05503061256</t>
  </si>
  <si>
    <t>CL-100649770</t>
  </si>
  <si>
    <t>210053422</t>
  </si>
  <si>
    <t>福建省国贸运物流有限公司</t>
  </si>
  <si>
    <t>015306008880</t>
  </si>
  <si>
    <t>CL-100651514</t>
  </si>
  <si>
    <t>210054006</t>
  </si>
  <si>
    <t>杭州浙江工业大学蓝屋电子有限公司</t>
  </si>
  <si>
    <t>015968118231</t>
  </si>
  <si>
    <t>CL-100652035</t>
  </si>
  <si>
    <t>210054005</t>
  </si>
  <si>
    <t>杭州裕达食品有限公司</t>
  </si>
  <si>
    <t>徐洪平</t>
  </si>
  <si>
    <t>013357151118</t>
  </si>
  <si>
    <t>CL-100652002</t>
  </si>
  <si>
    <t>CL-100652850</t>
  </si>
  <si>
    <t>CL-100645108</t>
  </si>
  <si>
    <t>207955628</t>
  </si>
  <si>
    <t>东莞美信企业管理咨询有限公司</t>
  </si>
  <si>
    <t>陶立伟</t>
  </si>
  <si>
    <t>018810870906</t>
  </si>
  <si>
    <t>CL-100645343</t>
  </si>
  <si>
    <t>208050039</t>
  </si>
  <si>
    <t>大连冰山国际贸易有限公司</t>
  </si>
  <si>
    <t>CL-100646041</t>
  </si>
  <si>
    <t>207806272</t>
  </si>
  <si>
    <t>沈阳星朗商贸有限公司</t>
  </si>
  <si>
    <t>丁经理</t>
  </si>
  <si>
    <t>02483992121</t>
  </si>
  <si>
    <t>CL-100648085</t>
  </si>
  <si>
    <t>CL-100645177</t>
  </si>
  <si>
    <t>CL-100645510</t>
  </si>
  <si>
    <t>00:08:32</t>
  </si>
  <si>
    <t>CL-100645977</t>
  </si>
  <si>
    <t>206849992</t>
  </si>
  <si>
    <t>陕西华新永康保险销售有限公司</t>
  </si>
  <si>
    <t>李恩得</t>
  </si>
  <si>
    <t>018220861486</t>
  </si>
  <si>
    <t>CL-100645998</t>
  </si>
  <si>
    <t>207762544</t>
  </si>
  <si>
    <t>周大福珠宝金行（重庆）有限公司</t>
  </si>
  <si>
    <t>革红萍</t>
  </si>
  <si>
    <t>013668047627</t>
  </si>
  <si>
    <t>CL-100646108</t>
  </si>
  <si>
    <t>CL-100646118</t>
  </si>
  <si>
    <t>CL-100646974</t>
  </si>
  <si>
    <t>206849674</t>
  </si>
  <si>
    <t>陕西新民生医药有限公司</t>
  </si>
  <si>
    <t>秦韵</t>
  </si>
  <si>
    <t>02965663333</t>
  </si>
  <si>
    <t>CL-100647082</t>
  </si>
  <si>
    <t>206849526</t>
  </si>
  <si>
    <t>陕西津华医药有限公司</t>
  </si>
  <si>
    <t>倪建军</t>
  </si>
  <si>
    <t>013772121715</t>
  </si>
  <si>
    <t>CL-100647528</t>
  </si>
  <si>
    <t>206849485</t>
  </si>
  <si>
    <t>陕西新百川医药有限公司</t>
  </si>
  <si>
    <t>程雅杰</t>
  </si>
  <si>
    <t>017782537440</t>
  </si>
  <si>
    <t>CL-100647937</t>
  </si>
  <si>
    <t>206848662</t>
  </si>
  <si>
    <t>陕西广联药业有限公司</t>
  </si>
  <si>
    <t>南欣</t>
  </si>
  <si>
    <t>02984610517</t>
  </si>
  <si>
    <t>CL-100648020</t>
  </si>
  <si>
    <t>206848700</t>
  </si>
  <si>
    <t>西安市新龙药业有限公司</t>
  </si>
  <si>
    <t>卫轩</t>
  </si>
  <si>
    <t>02989503932</t>
  </si>
  <si>
    <t>CL-100648211</t>
  </si>
  <si>
    <t>206848578</t>
  </si>
  <si>
    <t>西安瑞房投资有限公司</t>
  </si>
  <si>
    <t>冯依依</t>
  </si>
  <si>
    <t>02988859933</t>
  </si>
  <si>
    <t>CL-100648480</t>
  </si>
  <si>
    <t>206848380</t>
  </si>
  <si>
    <t>陕西东科制药有限责任公司</t>
  </si>
  <si>
    <t>文凯</t>
  </si>
  <si>
    <t>017795874416</t>
  </si>
  <si>
    <t>CL-100649117</t>
  </si>
  <si>
    <t>206848047</t>
  </si>
  <si>
    <t>西安国家民用航天产业基地开发有限公司</t>
  </si>
  <si>
    <t>宋嘉晨</t>
  </si>
  <si>
    <t>018700800597</t>
  </si>
  <si>
    <t>CL-100649163</t>
  </si>
  <si>
    <t>206847930</t>
  </si>
  <si>
    <t>陕西锦雅酒店有限公司</t>
  </si>
  <si>
    <t>09166305109</t>
  </si>
  <si>
    <t>CL-100649238</t>
  </si>
  <si>
    <t>CL-100649256</t>
  </si>
  <si>
    <t>206847710</t>
  </si>
  <si>
    <t>陇县天逸酒店有限责任公司</t>
  </si>
  <si>
    <t>吴江华</t>
  </si>
  <si>
    <t>09174600185</t>
  </si>
  <si>
    <t>CL-100650577</t>
  </si>
  <si>
    <t>206847381</t>
  </si>
  <si>
    <t>陕煤集团神木柠条塔矿业有限公司</t>
  </si>
  <si>
    <t>015029629210</t>
  </si>
  <si>
    <t>CL-100650649</t>
  </si>
  <si>
    <t>206840021</t>
  </si>
  <si>
    <t>西安新章动力科技有限公司</t>
  </si>
  <si>
    <t>013319230010</t>
  </si>
  <si>
    <t>CL-100650832</t>
  </si>
  <si>
    <t>206840290</t>
  </si>
  <si>
    <t>陕西长岭电气有限责任公司</t>
  </si>
  <si>
    <t>013209146008</t>
  </si>
  <si>
    <t>CL-100651009</t>
  </si>
  <si>
    <t>206832231</t>
  </si>
  <si>
    <t>陕西泰华物流产业有限公司</t>
  </si>
  <si>
    <t>013379388751</t>
  </si>
  <si>
    <t>CL-100645248</t>
  </si>
  <si>
    <t>207786120</t>
  </si>
  <si>
    <t>贵州师范大学科技园管理有限责任公司</t>
  </si>
  <si>
    <t>马庚杰</t>
  </si>
  <si>
    <t>018275330302</t>
  </si>
  <si>
    <t>CL-100645330</t>
  </si>
  <si>
    <t>CL-100645342</t>
  </si>
  <si>
    <t>206829013</t>
  </si>
  <si>
    <t>云南植物药业有限公司</t>
  </si>
  <si>
    <t>禹泳</t>
  </si>
  <si>
    <t>CL-100647767</t>
  </si>
  <si>
    <t>206231212</t>
  </si>
  <si>
    <t>四川德居置业有限公司</t>
  </si>
  <si>
    <t>陈彪</t>
  </si>
  <si>
    <t>08382220666</t>
  </si>
  <si>
    <t>CL-100647943</t>
  </si>
  <si>
    <t>013547079699</t>
  </si>
  <si>
    <t>CL-100648386</t>
  </si>
  <si>
    <t>206201230</t>
  </si>
  <si>
    <t>云南鑫宝油品集团有限公司(原:云南鑫宝油品有限公司)</t>
  </si>
  <si>
    <t>087168303098</t>
  </si>
  <si>
    <t>CL-100648527</t>
  </si>
  <si>
    <t>206258843</t>
  </si>
  <si>
    <t>楚雄滇中有色金属有限责任公司</t>
  </si>
  <si>
    <t>尹总</t>
  </si>
  <si>
    <t>018987060399</t>
  </si>
  <si>
    <t>CL-100648736</t>
  </si>
  <si>
    <t>蒋生</t>
  </si>
  <si>
    <t>018988077088</t>
  </si>
  <si>
    <t>CL-100649376</t>
  </si>
  <si>
    <t>206230794</t>
  </si>
  <si>
    <t>云南迪庆矿业有限责任公司</t>
  </si>
  <si>
    <t>00:08:45</t>
  </si>
  <si>
    <t>015758507201</t>
  </si>
  <si>
    <t>CL-100649840</t>
  </si>
  <si>
    <t>207751852</t>
  </si>
  <si>
    <t>首钢水城钢铁(集团)有限责任公司遵义销售分公司</t>
  </si>
  <si>
    <t>00:10:57</t>
  </si>
  <si>
    <t>015120347730</t>
  </si>
  <si>
    <t>CL-100650768</t>
  </si>
  <si>
    <t>013885266622</t>
  </si>
  <si>
    <t>CL-100652874</t>
  </si>
  <si>
    <t>CL-100653180</t>
  </si>
  <si>
    <t>00:25:14</t>
  </si>
  <si>
    <t>CL-100645144</t>
  </si>
  <si>
    <t>206213907</t>
  </si>
  <si>
    <t>CL-100646692</t>
  </si>
  <si>
    <t>206194341</t>
  </si>
  <si>
    <t>四川蓝光饮品实业有限公司</t>
  </si>
  <si>
    <t>郭宏钢</t>
  </si>
  <si>
    <t>18980695912</t>
  </si>
  <si>
    <t>CL-100646811</t>
  </si>
  <si>
    <t>CL-100647586</t>
  </si>
  <si>
    <t>CL-100647977</t>
  </si>
  <si>
    <t>CL-100648395</t>
  </si>
  <si>
    <t>CL-100649090</t>
  </si>
  <si>
    <t>CL-100649686</t>
  </si>
  <si>
    <t>206832724</t>
  </si>
  <si>
    <t>重庆江增船舶重工有限公司</t>
  </si>
  <si>
    <t>张德金</t>
  </si>
  <si>
    <t>013068315606</t>
  </si>
  <si>
    <t>CL-100650449</t>
  </si>
  <si>
    <t>CL-100646139</t>
  </si>
  <si>
    <t>CL-100647503</t>
  </si>
  <si>
    <t>206245950</t>
  </si>
  <si>
    <t>四川皓雷系统集成工程有限公司</t>
  </si>
  <si>
    <t>刘东方</t>
  </si>
  <si>
    <t>86757357</t>
  </si>
  <si>
    <t>CL-100647514</t>
  </si>
  <si>
    <t>86756714</t>
  </si>
  <si>
    <t>CL-100647698</t>
  </si>
  <si>
    <t>206199461</t>
  </si>
  <si>
    <t>中国工程物理研究院核物理与化学研究所</t>
  </si>
  <si>
    <t>待定</t>
  </si>
  <si>
    <t>00:10:37</t>
  </si>
  <si>
    <t>08162493849</t>
  </si>
  <si>
    <t>CL-100648820</t>
  </si>
  <si>
    <t>208621382</t>
  </si>
  <si>
    <t>成都蓝景红杰科技发展有限公司</t>
  </si>
  <si>
    <t>杨晓</t>
  </si>
  <si>
    <t>13881765509</t>
  </si>
  <si>
    <t>CL-100648880</t>
  </si>
  <si>
    <t>CL-100649331</t>
  </si>
  <si>
    <t>208621447</t>
  </si>
  <si>
    <t>云南健兴利翡翠酒店有限公司</t>
  </si>
  <si>
    <t>李胜</t>
  </si>
  <si>
    <t>087168589888</t>
  </si>
  <si>
    <t>CL-100649446</t>
  </si>
  <si>
    <t>206203541</t>
  </si>
  <si>
    <t>西昌美丽阳光酒店有限公司</t>
  </si>
  <si>
    <t>08343333333</t>
  </si>
  <si>
    <t>CL-100649623</t>
  </si>
  <si>
    <t>206245976</t>
  </si>
  <si>
    <t>四川省泸州巨洋酒店集团泸州大酒店有限公司</t>
  </si>
  <si>
    <t>08302293619</t>
  </si>
  <si>
    <t>CL-100645174</t>
  </si>
  <si>
    <t>CL-100646301</t>
  </si>
  <si>
    <t>205832269</t>
  </si>
  <si>
    <t>TOM户外传媒集团</t>
  </si>
  <si>
    <t>张鲁南</t>
  </si>
  <si>
    <t>02151160000</t>
  </si>
  <si>
    <t>CL-100647401</t>
  </si>
  <si>
    <t>CL-100650863</t>
  </si>
  <si>
    <t>208057635</t>
  </si>
  <si>
    <t>上海诺亚金融服务股份有限公司</t>
  </si>
  <si>
    <t>02180358000223</t>
  </si>
  <si>
    <t>CL-100650988</t>
  </si>
  <si>
    <t>208061841</t>
  </si>
  <si>
    <t>上海阿巴特人工智能技术有限公司</t>
  </si>
  <si>
    <t>02131319199120</t>
  </si>
  <si>
    <t>CL-100652166</t>
  </si>
  <si>
    <t>207830277</t>
  </si>
  <si>
    <t>上海海德众业技术创新工程有限公司</t>
  </si>
  <si>
    <t>蒋晨飞</t>
  </si>
  <si>
    <t>013916130618</t>
  </si>
  <si>
    <t>CL-100645499</t>
  </si>
  <si>
    <t>CL-100646030</t>
  </si>
  <si>
    <t>207948122</t>
  </si>
  <si>
    <t>汉腾新能源汽车科技有限公司</t>
  </si>
  <si>
    <t>姜理文</t>
  </si>
  <si>
    <t>018668420448</t>
  </si>
  <si>
    <t>CL-100646660</t>
  </si>
  <si>
    <t>207956056</t>
  </si>
  <si>
    <t>福建品川装饰设计工程有限公司</t>
  </si>
  <si>
    <t>015980283249</t>
  </si>
  <si>
    <t>CL-100647250</t>
  </si>
  <si>
    <t>CL-100648074</t>
  </si>
  <si>
    <t>207933192</t>
  </si>
  <si>
    <t>福建闽电电力技术经济咨询有限公司</t>
  </si>
  <si>
    <t>059186128522</t>
  </si>
  <si>
    <t>CL-100648493</t>
  </si>
  <si>
    <t>205392994</t>
  </si>
  <si>
    <t>诚亿电子(嘉兴)有限公司</t>
  </si>
  <si>
    <t>057382337777990</t>
  </si>
  <si>
    <t>CL-100649383</t>
  </si>
  <si>
    <t>205780202</t>
  </si>
  <si>
    <t>嘉兴市金奥兰汽车销售服务有限公司</t>
  </si>
  <si>
    <t>018605731136</t>
  </si>
  <si>
    <t>CL-100650945</t>
  </si>
  <si>
    <t>206214990</t>
  </si>
  <si>
    <t>百城嘉杰科技有限公司</t>
  </si>
  <si>
    <t>陈世昌</t>
  </si>
  <si>
    <t>013599926060</t>
  </si>
  <si>
    <t>CL-100651092</t>
  </si>
  <si>
    <t>206219827</t>
  </si>
  <si>
    <t>九江创佳科技有限公司</t>
  </si>
  <si>
    <t>李儒君</t>
  </si>
  <si>
    <t>07928227822</t>
  </si>
  <si>
    <t>CL-100651415</t>
  </si>
  <si>
    <t>205997257</t>
  </si>
  <si>
    <t>闽清启源大酒店有限公司</t>
  </si>
  <si>
    <t>张世铭</t>
  </si>
  <si>
    <t>0591223328908324</t>
  </si>
  <si>
    <t>CL-100651746</t>
  </si>
  <si>
    <t>206220779</t>
  </si>
  <si>
    <t>福建省旅游贸易公司</t>
  </si>
  <si>
    <t>徐向东</t>
  </si>
  <si>
    <t>059187535617</t>
  </si>
  <si>
    <t>CL-100645682</t>
  </si>
  <si>
    <t>206830400</t>
  </si>
  <si>
    <t>乐清市飞龙仪表厂</t>
  </si>
  <si>
    <t>叶鑫勃</t>
  </si>
  <si>
    <t>015868703789</t>
  </si>
  <si>
    <t>CL-100646031</t>
  </si>
  <si>
    <t>206829789</t>
  </si>
  <si>
    <t>乐清市北白象正嘉日用品商行</t>
  </si>
  <si>
    <t>李群雷</t>
  </si>
  <si>
    <t>018257779252</t>
  </si>
  <si>
    <t>CL-100647290</t>
  </si>
  <si>
    <t>206826489</t>
  </si>
  <si>
    <t>苍南县龙港金源彩印厂</t>
  </si>
  <si>
    <t>夏孟仓</t>
  </si>
  <si>
    <t>013868831658</t>
  </si>
  <si>
    <t>CL-100647480</t>
  </si>
  <si>
    <t>206827548</t>
  </si>
  <si>
    <t>温州兄豪服饰有限公司</t>
  </si>
  <si>
    <t>林守文</t>
  </si>
  <si>
    <t>015858745689</t>
  </si>
  <si>
    <t>CL-100647769</t>
  </si>
  <si>
    <t>206826590</t>
  </si>
  <si>
    <t>绍兴惠颖纺织品有限公司</t>
  </si>
  <si>
    <t>欧明月</t>
  </si>
  <si>
    <t>018357573171</t>
  </si>
  <si>
    <t>CL-100648112</t>
  </si>
  <si>
    <t>206827541</t>
  </si>
  <si>
    <t>绍兴上虞雷诺电气有限公司</t>
  </si>
  <si>
    <t>赵浙捷</t>
  </si>
  <si>
    <t>013735220066</t>
  </si>
  <si>
    <t>CL-100648154</t>
  </si>
  <si>
    <t>206826470</t>
  </si>
  <si>
    <t>瑞安市新亮工艺礼品厂</t>
  </si>
  <si>
    <t>陈士波</t>
  </si>
  <si>
    <t>013806859823</t>
  </si>
  <si>
    <t>CL-100648392</t>
  </si>
  <si>
    <t>206824612</t>
  </si>
  <si>
    <t>乐清市柳市奉昌配电箱厂</t>
  </si>
  <si>
    <t>夏丰昌</t>
  </si>
  <si>
    <t>013868752795</t>
  </si>
  <si>
    <t>CL-100648506</t>
  </si>
  <si>
    <t>206825349</t>
  </si>
  <si>
    <t>温州纳奥斯塑业有限公司</t>
  </si>
  <si>
    <t>王炳仕</t>
  </si>
  <si>
    <t>013587688698</t>
  </si>
  <si>
    <t>CL-100648607</t>
  </si>
  <si>
    <t>206824609</t>
  </si>
  <si>
    <t>乐清市伊莱科电气有限公司</t>
  </si>
  <si>
    <t>张田文</t>
  </si>
  <si>
    <t>013968714577</t>
  </si>
  <si>
    <t>CL-100649218</t>
  </si>
  <si>
    <t>206823202</t>
  </si>
  <si>
    <t>温州文盛印业有限公司</t>
  </si>
  <si>
    <t>王振格</t>
  </si>
  <si>
    <t>013736999991</t>
  </si>
  <si>
    <t>CL-100649355</t>
  </si>
  <si>
    <t>206823204</t>
  </si>
  <si>
    <t>温州汇川科技有限公司</t>
  </si>
  <si>
    <t>高驾</t>
  </si>
  <si>
    <t>057763055555</t>
  </si>
  <si>
    <t>CL-100649420</t>
  </si>
  <si>
    <t>206822639</t>
  </si>
  <si>
    <t>苍南县昱宝纸塑制品厂</t>
  </si>
  <si>
    <t>孙君君</t>
  </si>
  <si>
    <t>018072195205</t>
  </si>
  <si>
    <t>CL-100649460</t>
  </si>
  <si>
    <t>206821540</t>
  </si>
  <si>
    <t>上虞市道墟镇燕光仪器设备厂</t>
  </si>
  <si>
    <t>陈国光</t>
  </si>
  <si>
    <t>015258507814</t>
  </si>
  <si>
    <t>CL-100649546</t>
  </si>
  <si>
    <t>206817636</t>
  </si>
  <si>
    <t>苍南县龙港瓯丰纸塑制品厂</t>
  </si>
  <si>
    <t>陈元杰</t>
  </si>
  <si>
    <t>015858591909</t>
  </si>
  <si>
    <t>CL-100650149</t>
  </si>
  <si>
    <t>206721781</t>
  </si>
  <si>
    <t>浙江亚龙贴纸印业有限公司</t>
  </si>
  <si>
    <t>057764181610</t>
  </si>
  <si>
    <t>CL-100650221</t>
  </si>
  <si>
    <t>206721219</t>
  </si>
  <si>
    <t>瑞安市途乐汽车用品有限公司</t>
  </si>
  <si>
    <t>余邵武</t>
  </si>
  <si>
    <t>013799792665</t>
  </si>
  <si>
    <t>CL-100650268</t>
  </si>
  <si>
    <t>206721221</t>
  </si>
  <si>
    <t>瑞安市浙踏电子商务商行</t>
  </si>
  <si>
    <t>陈旺弟</t>
  </si>
  <si>
    <t>013758755151</t>
  </si>
  <si>
    <t>CL-100651598</t>
  </si>
  <si>
    <t>206613137</t>
  </si>
  <si>
    <t>绍兴市水联贸易有限责任公司</t>
  </si>
  <si>
    <t>刘斌</t>
  </si>
  <si>
    <t>057585166604</t>
  </si>
  <si>
    <t>CL-100649759</t>
  </si>
  <si>
    <t>206817814</t>
  </si>
  <si>
    <t>广西荔浦县欧德贸易有限公司</t>
  </si>
  <si>
    <t>丘宗城</t>
  </si>
  <si>
    <t>015678315545</t>
  </si>
  <si>
    <t>CL-100650180</t>
  </si>
  <si>
    <t>206216747</t>
  </si>
  <si>
    <t>群光電子(東莞)有限公司</t>
  </si>
  <si>
    <t>谢英恺</t>
  </si>
  <si>
    <t>01:37:12</t>
  </si>
  <si>
    <t>0769890116882800</t>
  </si>
  <si>
    <t>CL-100645914</t>
  </si>
  <si>
    <t>210210901</t>
  </si>
  <si>
    <t>深圳南方银谷科技有限公司</t>
  </si>
  <si>
    <t>075561880995</t>
  </si>
  <si>
    <t>CL-100646468</t>
  </si>
  <si>
    <t>210210888</t>
  </si>
  <si>
    <t>深圳市华博科技开发有限公司</t>
  </si>
  <si>
    <t>075526562833</t>
  </si>
  <si>
    <t>CL-100646986</t>
  </si>
  <si>
    <t>CL-100647076</t>
  </si>
  <si>
    <t>210210896</t>
  </si>
  <si>
    <t>深圳市兰洋科技有限公司</t>
  </si>
  <si>
    <t>075588836815</t>
  </si>
  <si>
    <t>CL-100647230</t>
  </si>
  <si>
    <t>210480999</t>
  </si>
  <si>
    <t>深圳市软数科技有限公司</t>
  </si>
  <si>
    <t>075523060709</t>
  </si>
  <si>
    <t>CL-100647259</t>
  </si>
  <si>
    <t>210481002</t>
  </si>
  <si>
    <t>深圳极彩实业有限公司</t>
  </si>
  <si>
    <t>郝经理</t>
  </si>
  <si>
    <t>013922893986</t>
  </si>
  <si>
    <t>CL-100650898</t>
  </si>
  <si>
    <t>208051540</t>
  </si>
  <si>
    <t>乐聚（深圳）机器人技术有限公司</t>
  </si>
  <si>
    <t>075521002960</t>
  </si>
  <si>
    <t>CL-100651104</t>
  </si>
  <si>
    <t>206188002</t>
  </si>
  <si>
    <t>天王电子(深圳)有限公司</t>
  </si>
  <si>
    <t>黄木生</t>
  </si>
  <si>
    <t>075581719888</t>
  </si>
  <si>
    <t>CL-100651146</t>
  </si>
  <si>
    <t>CL-100651728</t>
  </si>
  <si>
    <t>208058891</t>
  </si>
  <si>
    <t>深圳邦宝时尚服饰有限公司</t>
  </si>
  <si>
    <t>075525496009</t>
  </si>
  <si>
    <t>CL-100646440</t>
  </si>
  <si>
    <t>CL-100647014</t>
  </si>
  <si>
    <t>206103601</t>
  </si>
  <si>
    <t>江阴龙利达人造革有限公司</t>
  </si>
  <si>
    <t>肖健</t>
  </si>
  <si>
    <t>00:08:54</t>
  </si>
  <si>
    <t>051086233368</t>
  </si>
  <si>
    <t>CL-100647299</t>
  </si>
  <si>
    <t>CL-100647540</t>
  </si>
  <si>
    <t>206264593</t>
  </si>
  <si>
    <t>浙江环达集团有限公司</t>
  </si>
  <si>
    <t>邱余青</t>
  </si>
  <si>
    <t>05707063996</t>
  </si>
  <si>
    <t>CL-100647999</t>
  </si>
  <si>
    <t>206813147</t>
  </si>
  <si>
    <t>安徽晶艺达玻璃器皿有限公司</t>
  </si>
  <si>
    <t>汪红军</t>
  </si>
  <si>
    <t>015395222238</t>
  </si>
  <si>
    <t>CL-100648034</t>
  </si>
  <si>
    <t>206813850</t>
  </si>
  <si>
    <t>平南县丹竹镇辉达箱包制品厂</t>
  </si>
  <si>
    <t>黄达光</t>
  </si>
  <si>
    <t>013544749599</t>
  </si>
  <si>
    <t>CL-100648378</t>
  </si>
  <si>
    <t>16475</t>
  </si>
  <si>
    <t>福州温泉大饭店</t>
  </si>
  <si>
    <t>石雷杰</t>
  </si>
  <si>
    <t>0591878518188359</t>
  </si>
  <si>
    <t>CL-100648595</t>
  </si>
  <si>
    <t>206263532</t>
  </si>
  <si>
    <t>无锡市美洁超声清洗设备有限公司</t>
  </si>
  <si>
    <t>陈永良</t>
  </si>
  <si>
    <t>051083071155838</t>
  </si>
  <si>
    <t>CL-100648802</t>
  </si>
  <si>
    <t>206814059</t>
  </si>
  <si>
    <t>晋安区三永科创电子设备经营部</t>
  </si>
  <si>
    <t>李勇科</t>
  </si>
  <si>
    <t>059183545010</t>
  </si>
  <si>
    <t>CL-100649119</t>
  </si>
  <si>
    <t>206849173</t>
  </si>
  <si>
    <t>安徽华信电动科技股份有限公司</t>
  </si>
  <si>
    <t>刘兴国</t>
  </si>
  <si>
    <t>015255196676</t>
  </si>
  <si>
    <t>CL-100649553</t>
  </si>
  <si>
    <t>205369000</t>
  </si>
  <si>
    <t>东莞市新世纪房地开发有限公司</t>
  </si>
  <si>
    <t>0769338109998059</t>
  </si>
  <si>
    <t>CL-100649583</t>
  </si>
  <si>
    <t>CL-100649815</t>
  </si>
  <si>
    <t>206267779</t>
  </si>
  <si>
    <t>常熟色织四厂</t>
  </si>
  <si>
    <t>周志军</t>
  </si>
  <si>
    <t>051262850682</t>
  </si>
  <si>
    <t>CL-100649873</t>
  </si>
  <si>
    <t>206190142</t>
  </si>
  <si>
    <t>常州常捷科技有限公司</t>
  </si>
  <si>
    <t>程欣</t>
  </si>
  <si>
    <t>051985760512</t>
  </si>
  <si>
    <t>CL-100650046</t>
  </si>
  <si>
    <t>206266122</t>
  </si>
  <si>
    <t>浙江华云电力工程安装有限公司</t>
  </si>
  <si>
    <t>057182882017</t>
  </si>
  <si>
    <t>CL-100646360</t>
  </si>
  <si>
    <t>207702704</t>
  </si>
  <si>
    <t>安徽省电力公司</t>
  </si>
  <si>
    <t>055163680816</t>
  </si>
  <si>
    <t>CL-100646375</t>
  </si>
  <si>
    <t>209822554</t>
  </si>
  <si>
    <t>巨轮信息</t>
  </si>
  <si>
    <t>庞先生</t>
  </si>
  <si>
    <t>057382521705</t>
  </si>
  <si>
    <t>CL-100646469</t>
  </si>
  <si>
    <t>209822557</t>
  </si>
  <si>
    <t>凯联信息技术</t>
  </si>
  <si>
    <t>胡女士</t>
  </si>
  <si>
    <t>073184154610</t>
  </si>
  <si>
    <t>CL-100652507</t>
  </si>
  <si>
    <t>207704630</t>
  </si>
  <si>
    <t>荣昌机械制造有限公司</t>
  </si>
  <si>
    <t>王清明</t>
  </si>
  <si>
    <t>015802392835</t>
  </si>
  <si>
    <t>CL-100652637</t>
  </si>
  <si>
    <t>208060561</t>
  </si>
  <si>
    <t>南宁华润万家有限公司</t>
  </si>
  <si>
    <t>杨广全</t>
  </si>
  <si>
    <t>015977774417</t>
  </si>
  <si>
    <t>CL-100647861</t>
  </si>
  <si>
    <t>206827113</t>
  </si>
  <si>
    <t>黑龙江中谷和牛投资有限公司</t>
  </si>
  <si>
    <t>安国锋</t>
  </si>
  <si>
    <t>045184130618</t>
  </si>
  <si>
    <t>CL-100647987</t>
  </si>
  <si>
    <t>206272172</t>
  </si>
  <si>
    <t>哈尔滨大洋制药股份有限公司</t>
  </si>
  <si>
    <t>郭泽铭</t>
  </si>
  <si>
    <t>045186816296</t>
  </si>
  <si>
    <t>CL-100648612</t>
  </si>
  <si>
    <t>206827125</t>
  </si>
  <si>
    <t>邯郸市金晖火电工程技术有限公司</t>
  </si>
  <si>
    <t>郝少轩</t>
  </si>
  <si>
    <t>013031996000</t>
  </si>
  <si>
    <t>CL-100648666</t>
  </si>
  <si>
    <t>206821933</t>
  </si>
  <si>
    <t>哈尔滨市同瑞科技开发有限公司</t>
  </si>
  <si>
    <t>隋忠良</t>
  </si>
  <si>
    <t>013313623383</t>
  </si>
  <si>
    <t>CL-100648727</t>
  </si>
  <si>
    <t>206821935</t>
  </si>
  <si>
    <t>哈尔滨医科捷成经贸有限责任公司</t>
  </si>
  <si>
    <t>李镇钢</t>
  </si>
  <si>
    <t>013903656597</t>
  </si>
  <si>
    <t>CL-100649073</t>
  </si>
  <si>
    <t>206195724</t>
  </si>
  <si>
    <t>河北鼎新电脑股份有限公司</t>
  </si>
  <si>
    <t>苏晓峰</t>
  </si>
  <si>
    <t>013333118935</t>
  </si>
  <si>
    <t>CL-100649121</t>
  </si>
  <si>
    <t>贾志芳</t>
  </si>
  <si>
    <t>015133112395</t>
  </si>
  <si>
    <t>CL-100649226</t>
  </si>
  <si>
    <t>206195723</t>
  </si>
  <si>
    <t>河北电力中兴线缆有限责任公司</t>
  </si>
  <si>
    <t>王云霞</t>
  </si>
  <si>
    <t>03172192378</t>
  </si>
  <si>
    <t>CL-100649399</t>
  </si>
  <si>
    <t>206288129</t>
  </si>
  <si>
    <t>黑龙江省通用技术研究所</t>
  </si>
  <si>
    <t>刘先</t>
  </si>
  <si>
    <t>045185893450</t>
  </si>
  <si>
    <t>CL-100649568</t>
  </si>
  <si>
    <t>206836197</t>
  </si>
  <si>
    <t>邢台兴力集团有限公司</t>
  </si>
  <si>
    <t>李利</t>
  </si>
  <si>
    <t>03192032503</t>
  </si>
  <si>
    <t>CL-100650164</t>
  </si>
  <si>
    <t>207853782</t>
  </si>
  <si>
    <t>黑龙江维思科技有限公司</t>
  </si>
  <si>
    <t>04598995875</t>
  </si>
  <si>
    <t>CL-100650177</t>
  </si>
  <si>
    <t>04598995879</t>
  </si>
  <si>
    <t>CL-100650295</t>
  </si>
  <si>
    <t>207853783</t>
  </si>
  <si>
    <t>牡丹江市万通微孔技术开发有限责任公司</t>
  </si>
  <si>
    <t>孔先生</t>
  </si>
  <si>
    <t>04536500568</t>
  </si>
  <si>
    <t>CL-100650497</t>
  </si>
  <si>
    <t>206829264</t>
  </si>
  <si>
    <t>唐山浩联酒店管理有限公司</t>
  </si>
  <si>
    <t>李学忠</t>
  </si>
  <si>
    <t>018932500337</t>
  </si>
  <si>
    <t>CL-100650963</t>
  </si>
  <si>
    <t>013843617301</t>
  </si>
  <si>
    <t>CL-100651394</t>
  </si>
  <si>
    <t>CL-100651932</t>
  </si>
  <si>
    <t>206155876</t>
  </si>
  <si>
    <t>哈尔滨久盛担保有限公司</t>
  </si>
  <si>
    <t>李续东</t>
  </si>
  <si>
    <t>045151663508</t>
  </si>
  <si>
    <t>CL-100646962</t>
  </si>
  <si>
    <t>210074685</t>
  </si>
  <si>
    <t>博野县供电有限责任公司</t>
  </si>
  <si>
    <t>013703322363</t>
  </si>
  <si>
    <t>CL-100647033</t>
  </si>
  <si>
    <t>210074681</t>
  </si>
  <si>
    <t>磁县供电公司</t>
  </si>
  <si>
    <t>王进凯</t>
  </si>
  <si>
    <t>013930026181</t>
  </si>
  <si>
    <t>CL-100647437</t>
  </si>
  <si>
    <t>210077016</t>
  </si>
  <si>
    <t>安平县华润五金网类制品有限公司</t>
  </si>
  <si>
    <t>何国锋</t>
  </si>
  <si>
    <t>015027782671</t>
  </si>
  <si>
    <t>CL-100647601</t>
  </si>
  <si>
    <t>210077015</t>
  </si>
  <si>
    <t>安平县东兴丝网有限公司</t>
  </si>
  <si>
    <t>王敬荣</t>
  </si>
  <si>
    <t>013785889389</t>
  </si>
  <si>
    <t>CL-100647609</t>
  </si>
  <si>
    <t>CL-100652290</t>
  </si>
  <si>
    <t>206180057</t>
  </si>
  <si>
    <t>大连彤德莱餐饮管理集团有限公司</t>
  </si>
  <si>
    <t>罗连峰</t>
  </si>
  <si>
    <t>013940906110</t>
  </si>
  <si>
    <t>CL-100652308</t>
  </si>
  <si>
    <t>041184285157</t>
  </si>
  <si>
    <t>CL-100652555</t>
  </si>
  <si>
    <t>206206835</t>
  </si>
  <si>
    <t>莱州市金通鲁东汽车销售有限公司</t>
  </si>
  <si>
    <t>鞠先生</t>
  </si>
  <si>
    <t>05352886691</t>
  </si>
  <si>
    <t>CL-100652620</t>
  </si>
  <si>
    <t>018396635487</t>
  </si>
  <si>
    <t>CL-100652839</t>
  </si>
  <si>
    <t>206206050</t>
  </si>
  <si>
    <t>济南彩利来印业有限公司</t>
  </si>
  <si>
    <t>唐士乾</t>
  </si>
  <si>
    <t>013518610765</t>
  </si>
  <si>
    <t>CL-100648471</t>
  </si>
  <si>
    <t>207770449</t>
  </si>
  <si>
    <t>青岛万科物业服务有限公司</t>
  </si>
  <si>
    <t>陈启龙</t>
  </si>
  <si>
    <t>018561804841</t>
  </si>
  <si>
    <t>CL-100648542</t>
  </si>
  <si>
    <t>053287878555</t>
  </si>
  <si>
    <t>CL-100648690</t>
  </si>
  <si>
    <t>207811629</t>
  </si>
  <si>
    <t>济南中建建筑设计院有限公司</t>
  </si>
  <si>
    <t>013075304913</t>
  </si>
  <si>
    <t>CL-100648924</t>
  </si>
  <si>
    <t>207787610</t>
  </si>
  <si>
    <t>东营航天信息有限公司</t>
  </si>
  <si>
    <t>053167806326</t>
  </si>
  <si>
    <t>CL-100649111</t>
  </si>
  <si>
    <t>207804868</t>
  </si>
  <si>
    <t>康美医疗器械有限公司</t>
  </si>
  <si>
    <t>丁元金</t>
  </si>
  <si>
    <t>05398306387</t>
  </si>
  <si>
    <t>CL-100649321</t>
  </si>
  <si>
    <t>207773528</t>
  </si>
  <si>
    <t>凯航国际货运有限公司</t>
  </si>
  <si>
    <t>殷浩</t>
  </si>
  <si>
    <t>053285039277</t>
  </si>
  <si>
    <t>CL-100649437</t>
  </si>
  <si>
    <t>207835126</t>
  </si>
  <si>
    <t>济南红叶电教科技有限公司</t>
  </si>
  <si>
    <t>宋卫军</t>
  </si>
  <si>
    <t>013905319308</t>
  </si>
  <si>
    <t>CL-100651007</t>
  </si>
  <si>
    <t>207787962</t>
  </si>
  <si>
    <t>青岛昊坤机械制造有限公司</t>
  </si>
  <si>
    <t>法艳</t>
  </si>
  <si>
    <t>053281827212</t>
  </si>
  <si>
    <t>CL-100651217</t>
  </si>
  <si>
    <t>207843860</t>
  </si>
  <si>
    <t>力通汽车销售服务有限公司</t>
  </si>
  <si>
    <t>1</t>
  </si>
  <si>
    <t>02259781166</t>
  </si>
  <si>
    <t>CL-100651267</t>
  </si>
  <si>
    <t>05433407777</t>
  </si>
  <si>
    <t>CL-100651354</t>
  </si>
  <si>
    <t>207773383</t>
  </si>
  <si>
    <t>青岛恒科仪器设备有限公司</t>
  </si>
  <si>
    <t>张志勇</t>
  </si>
  <si>
    <t>015192766773</t>
  </si>
  <si>
    <t>CL-100647040</t>
  </si>
  <si>
    <t>21921</t>
  </si>
  <si>
    <t>四川沱牌曲酒股份有限公司</t>
  </si>
  <si>
    <t>李祥林</t>
  </si>
  <si>
    <t>08256618986</t>
  </si>
  <si>
    <t>CL-100647096</t>
  </si>
  <si>
    <t>206837033</t>
  </si>
  <si>
    <t>成都凯美茵商贸有限公司</t>
  </si>
  <si>
    <t>王霞</t>
  </si>
  <si>
    <t>18908032903</t>
  </si>
  <si>
    <t>CL-100647229</t>
  </si>
  <si>
    <t>206103428</t>
  </si>
  <si>
    <t>欣灵电器股份有限公司四川分公司</t>
  </si>
  <si>
    <t>张星克</t>
  </si>
  <si>
    <t>13880849888</t>
  </si>
  <si>
    <t>CL-100647945</t>
  </si>
  <si>
    <t>206808253</t>
  </si>
  <si>
    <t>四川三鑫桥宇贸易有限公司</t>
  </si>
  <si>
    <t>谭培德</t>
  </si>
  <si>
    <t>18980402311</t>
  </si>
  <si>
    <t>CL-100648077</t>
  </si>
  <si>
    <t>206202087</t>
  </si>
  <si>
    <t>博娟批发连锁超市</t>
  </si>
  <si>
    <t>013684466930</t>
  </si>
  <si>
    <t>CL-100648689</t>
  </si>
  <si>
    <t>CL-100648916</t>
  </si>
  <si>
    <t>206248807</t>
  </si>
  <si>
    <t>成都市光跃劳保商贸有限公司</t>
  </si>
  <si>
    <t>张玉跃</t>
  </si>
  <si>
    <t>86714619</t>
  </si>
  <si>
    <t>CL-100648973</t>
  </si>
  <si>
    <t>201632359</t>
  </si>
  <si>
    <t>德阳天虹科技开发有限公司</t>
  </si>
  <si>
    <t>马定方</t>
  </si>
  <si>
    <t>08382205127</t>
  </si>
  <si>
    <t>CL-100651470</t>
  </si>
  <si>
    <t>206113978</t>
  </si>
  <si>
    <t>成都大盟技术有限公司</t>
  </si>
  <si>
    <t>李子清</t>
  </si>
  <si>
    <t>13980010740</t>
  </si>
  <si>
    <t>CL-100651653</t>
  </si>
  <si>
    <t>206826663</t>
  </si>
  <si>
    <t>成都亲沃商贸有限公司</t>
  </si>
  <si>
    <t>阳举伦</t>
  </si>
  <si>
    <t>13208175453</t>
  </si>
  <si>
    <t>CL-100651695</t>
  </si>
  <si>
    <t>207757665</t>
  </si>
  <si>
    <t>宜宾戎德坊酒业股份有限公司</t>
  </si>
  <si>
    <t>王振宇</t>
  </si>
  <si>
    <t>08313769723</t>
  </si>
  <si>
    <t>CL-100646998</t>
  </si>
  <si>
    <t>206195169</t>
  </si>
  <si>
    <t>锐迪科创微电子(北京)有限公司</t>
  </si>
  <si>
    <t>梁尚锋</t>
  </si>
  <si>
    <t>01082610827001</t>
  </si>
  <si>
    <t>CL-100647012</t>
  </si>
  <si>
    <t>01058286588</t>
  </si>
  <si>
    <t>CL-100647293</t>
  </si>
  <si>
    <t>200847740</t>
  </si>
  <si>
    <t>北京南凯自动化系统工程有限公司</t>
  </si>
  <si>
    <t>程先生/吴小姐</t>
  </si>
  <si>
    <t>013661061110</t>
  </si>
  <si>
    <t>CL-100647344</t>
  </si>
  <si>
    <t>010637231108005</t>
  </si>
  <si>
    <t>CL-100647584</t>
  </si>
  <si>
    <t>207760443</t>
  </si>
  <si>
    <t>北京萝卜科技有限公司</t>
  </si>
  <si>
    <t>013688845571</t>
  </si>
  <si>
    <t>CL-100647830</t>
  </si>
  <si>
    <t>206198784</t>
  </si>
  <si>
    <t>北京建华电子仪器厂</t>
  </si>
  <si>
    <t>李亮</t>
  </si>
  <si>
    <t>013811667237</t>
  </si>
  <si>
    <t>CL-100648833</t>
  </si>
  <si>
    <t>200952524</t>
  </si>
  <si>
    <t>北京寇珠电热水器有限公司</t>
  </si>
  <si>
    <t>013810663490</t>
  </si>
  <si>
    <t>CL-100649431</t>
  </si>
  <si>
    <t>200952572</t>
  </si>
  <si>
    <t>北京依娜纺织制品有限公司</t>
  </si>
  <si>
    <t>马燕</t>
  </si>
  <si>
    <t>01066036869</t>
  </si>
  <si>
    <t>CL-100649480</t>
  </si>
  <si>
    <t>CL-100649938</t>
  </si>
  <si>
    <t>208563694</t>
  </si>
  <si>
    <t>北京嘉亮林海农牧机械有限责任公司</t>
  </si>
  <si>
    <t>何宗亮</t>
  </si>
  <si>
    <t>01089215590</t>
  </si>
  <si>
    <t>CL-100650034</t>
  </si>
  <si>
    <t>208563700</t>
  </si>
  <si>
    <t>北京开源润德机械有限公司</t>
  </si>
  <si>
    <t>张颖奇</t>
  </si>
  <si>
    <t>01063853314</t>
  </si>
  <si>
    <t>CL-100650175</t>
  </si>
  <si>
    <t>206839019</t>
  </si>
  <si>
    <t>首钢技术研究院</t>
  </si>
  <si>
    <t>00:04:55</t>
  </si>
  <si>
    <t>01088296271</t>
  </si>
  <si>
    <t>CL-100650434</t>
  </si>
  <si>
    <t>200953139</t>
  </si>
  <si>
    <t>北京隆源自动成型系统有限公司</t>
  </si>
  <si>
    <t>013801174600</t>
  </si>
  <si>
    <t>CL-100650505</t>
  </si>
  <si>
    <t>208563708</t>
  </si>
  <si>
    <t>北京美世得汽车零部件制造有限公司</t>
  </si>
  <si>
    <t>彭仲伟</t>
  </si>
  <si>
    <t>01089473432</t>
  </si>
  <si>
    <t>CL-100650624</t>
  </si>
  <si>
    <t>206194058</t>
  </si>
  <si>
    <t>天根生化科技(北京）有限公司</t>
  </si>
  <si>
    <t>010598226882623</t>
  </si>
  <si>
    <t>CL-100650833</t>
  </si>
  <si>
    <t>200797527</t>
  </si>
  <si>
    <t>北京华科兴盛电力工程技术有限公司</t>
  </si>
  <si>
    <t>013611081448</t>
  </si>
  <si>
    <t>CL-100651000</t>
  </si>
  <si>
    <t>206107997</t>
  </si>
  <si>
    <t>北京信和创元电气设备有限责任公司</t>
  </si>
  <si>
    <t>吴志敏</t>
  </si>
  <si>
    <t>01062389556</t>
  </si>
  <si>
    <t>CL-100651223</t>
  </si>
  <si>
    <t>206191964</t>
  </si>
  <si>
    <t>北京车谷上海大众汽车维修销售有限公司</t>
  </si>
  <si>
    <t>郭飞</t>
  </si>
  <si>
    <t>01069261645</t>
  </si>
  <si>
    <t>CL-100651319</t>
  </si>
  <si>
    <t>208053246</t>
  </si>
  <si>
    <t>北京利和知信科技有限公司</t>
  </si>
  <si>
    <t>018613863637</t>
  </si>
  <si>
    <t>CL-100651421</t>
  </si>
  <si>
    <t>206192507</t>
  </si>
  <si>
    <t>北京诚信达汽车销售有限公司</t>
  </si>
  <si>
    <t>杨晓源</t>
  </si>
  <si>
    <t>013910871259</t>
  </si>
  <si>
    <t>CL-100651664</t>
  </si>
  <si>
    <t>208053591</t>
  </si>
  <si>
    <t>北京盛成大唐科技有限公司</t>
  </si>
  <si>
    <t>白特</t>
  </si>
  <si>
    <t>013910770154</t>
  </si>
  <si>
    <t>CL-100652101</t>
  </si>
  <si>
    <t>206094576</t>
  </si>
  <si>
    <t>北京星河模板脚手架工程有限公司</t>
  </si>
  <si>
    <t>01084921830</t>
  </si>
  <si>
    <t>CL-100652173</t>
  </si>
  <si>
    <t>206094580</t>
  </si>
  <si>
    <t>北京依维优环境工程设备制造有限公司</t>
  </si>
  <si>
    <t>01082933588</t>
  </si>
  <si>
    <t>CL-100652374</t>
  </si>
  <si>
    <t>208563718</t>
  </si>
  <si>
    <t>北京市北达进口汽车配件经销公司</t>
  </si>
  <si>
    <t>哈学勇</t>
  </si>
  <si>
    <t>01065072057</t>
  </si>
  <si>
    <t>CL-100652485</t>
  </si>
  <si>
    <t>200793531</t>
  </si>
  <si>
    <t>北京海圣达泵业有限公司</t>
  </si>
  <si>
    <t>颜昌明</t>
  </si>
  <si>
    <t>01069536442</t>
  </si>
  <si>
    <t>CL-100652638</t>
  </si>
  <si>
    <t>26113</t>
  </si>
  <si>
    <t>北京利德衡环保工程有限公司</t>
  </si>
  <si>
    <t>崔宝财</t>
  </si>
  <si>
    <t>00:10:52</t>
  </si>
  <si>
    <t>013910813259</t>
  </si>
  <si>
    <t>CL-100646948</t>
  </si>
  <si>
    <t>200799735</t>
  </si>
  <si>
    <t>新泰市春晖改性塑料有限公司</t>
  </si>
  <si>
    <t>王立坤</t>
  </si>
  <si>
    <t>05386327163</t>
  </si>
  <si>
    <t>CL-100647024</t>
  </si>
  <si>
    <t>206831296</t>
  </si>
  <si>
    <t>滕州市威展数控机床有限公司</t>
  </si>
  <si>
    <t>李金英</t>
  </si>
  <si>
    <t>018263227388</t>
  </si>
  <si>
    <t>CL-100647249</t>
  </si>
  <si>
    <t>845</t>
  </si>
  <si>
    <t>山东汇德会计师事务所有限公司</t>
  </si>
  <si>
    <t>康学英</t>
  </si>
  <si>
    <t>053285796502</t>
  </si>
  <si>
    <t>CL-100647665</t>
  </si>
  <si>
    <t>206822569</t>
  </si>
  <si>
    <t>曹县百思特木艺有限公司</t>
  </si>
  <si>
    <t>谢坤鹏</t>
  </si>
  <si>
    <t>015264025403</t>
  </si>
  <si>
    <t>CL-100647684</t>
  </si>
  <si>
    <t>CL-100647913</t>
  </si>
  <si>
    <t>205546843</t>
  </si>
  <si>
    <t>济南科瑞华物业管理有限公司</t>
  </si>
  <si>
    <t>卜小君</t>
  </si>
  <si>
    <t>013864070769</t>
  </si>
  <si>
    <t>CL-100648214</t>
  </si>
  <si>
    <t>200937799</t>
  </si>
  <si>
    <t>东营恒峰金属制品有限公司</t>
  </si>
  <si>
    <t>周斌</t>
  </si>
  <si>
    <t>013816301000</t>
  </si>
  <si>
    <t>CL-100648231</t>
  </si>
  <si>
    <t>CL-100648451</t>
  </si>
  <si>
    <t>05468300101</t>
  </si>
  <si>
    <t>CL-100648598</t>
  </si>
  <si>
    <t>206267619</t>
  </si>
  <si>
    <t>莱芜永合铸钢有限公司</t>
  </si>
  <si>
    <t>王永良</t>
  </si>
  <si>
    <t>06348859666</t>
  </si>
  <si>
    <t>CL-100648838</t>
  </si>
  <si>
    <t>206195958</t>
  </si>
  <si>
    <t>临清市鸿基集团有限公司</t>
  </si>
  <si>
    <t>013863552728</t>
  </si>
  <si>
    <t>CL-100648854</t>
  </si>
  <si>
    <t>CL-100648874</t>
  </si>
  <si>
    <t>06352532456</t>
  </si>
  <si>
    <t>CL-100648917</t>
  </si>
  <si>
    <t>06352532333</t>
  </si>
  <si>
    <t>CL-100650133</t>
  </si>
  <si>
    <t>206188499</t>
  </si>
  <si>
    <t>济南金万通汽车贸易有限责任公司</t>
  </si>
  <si>
    <t>李宴芳</t>
  </si>
  <si>
    <t>053187501958</t>
  </si>
  <si>
    <t>CL-100650191</t>
  </si>
  <si>
    <t>013081426453</t>
  </si>
  <si>
    <t>CL-100650514</t>
  </si>
  <si>
    <t>206840889</t>
  </si>
  <si>
    <t>临沂市晨升商贸有限公司</t>
  </si>
  <si>
    <t>陈明国</t>
  </si>
  <si>
    <t>018954938666</t>
  </si>
  <si>
    <t>CL-100650572</t>
  </si>
  <si>
    <t>206821278</t>
  </si>
  <si>
    <t>西安群慧广告装饰有限公司</t>
  </si>
  <si>
    <t>陆群峰</t>
  </si>
  <si>
    <t>015309292321</t>
  </si>
  <si>
    <t>CL-100650820</t>
  </si>
  <si>
    <t>206833793</t>
  </si>
  <si>
    <t>太原市晋源区华艺木器厂</t>
  </si>
  <si>
    <t>013191081722</t>
  </si>
  <si>
    <t>CL-100650926</t>
  </si>
  <si>
    <t>206840896</t>
  </si>
  <si>
    <t>潍坊万马科技有限公司</t>
  </si>
  <si>
    <t>魏长敏</t>
  </si>
  <si>
    <t>018678093728</t>
  </si>
  <si>
    <t>CL-100651091</t>
  </si>
  <si>
    <t>206194463</t>
  </si>
  <si>
    <t>泰安康立汽车空调有限公司</t>
  </si>
  <si>
    <t>郝良睿</t>
  </si>
  <si>
    <t>05388628669</t>
  </si>
  <si>
    <t>CL-100651196</t>
  </si>
  <si>
    <t>206816990</t>
  </si>
  <si>
    <t>青岛天晟隆进出口有限公司</t>
  </si>
  <si>
    <t>谢主任</t>
  </si>
  <si>
    <t>053285910376</t>
  </si>
  <si>
    <t>CL-100651233</t>
  </si>
  <si>
    <t>053285910638</t>
  </si>
  <si>
    <t>CL-100651274</t>
  </si>
  <si>
    <t>206104969</t>
  </si>
  <si>
    <t>烟台百货大楼集团有限责任公司</t>
  </si>
  <si>
    <t>刘长青</t>
  </si>
  <si>
    <t>05356583379</t>
  </si>
  <si>
    <t>CL-100651309</t>
  </si>
  <si>
    <t>05356680630</t>
  </si>
  <si>
    <t>CL-100651376</t>
  </si>
  <si>
    <t>206816993</t>
  </si>
  <si>
    <t>青岛扇扩物流有限公司</t>
  </si>
  <si>
    <t>陈姐经</t>
  </si>
  <si>
    <t>053266919100</t>
  </si>
  <si>
    <t>CL-100651414</t>
  </si>
  <si>
    <t>206262070</t>
  </si>
  <si>
    <t>寿光市万龙车身制造有限公司</t>
  </si>
  <si>
    <t>张军栋</t>
  </si>
  <si>
    <t>013964675717</t>
  </si>
  <si>
    <t>CL-100651493</t>
  </si>
  <si>
    <t>05365678791</t>
  </si>
  <si>
    <t>CL-100651865</t>
  </si>
  <si>
    <t>206071944</t>
  </si>
  <si>
    <t>山东华彬会计师事务所有限公司</t>
  </si>
  <si>
    <t>05356223277</t>
  </si>
  <si>
    <t>CL-100652190</t>
  </si>
  <si>
    <t>206153415</t>
  </si>
  <si>
    <t>青岛现代机械公司</t>
  </si>
  <si>
    <t>013854237107</t>
  </si>
  <si>
    <t>CL-100652250</t>
  </si>
  <si>
    <t>206835779</t>
  </si>
  <si>
    <t>山东世纪嘉和工贸有限公司</t>
  </si>
  <si>
    <t>迟滨利</t>
  </si>
  <si>
    <t>053188019266</t>
  </si>
  <si>
    <t>CL-100652326</t>
  </si>
  <si>
    <t>206833895</t>
  </si>
  <si>
    <t>山西双林源贸源贸易有限公司</t>
  </si>
  <si>
    <t>王生</t>
  </si>
  <si>
    <t>013834151991</t>
  </si>
  <si>
    <t>CL-100647844</t>
  </si>
  <si>
    <t>33832</t>
  </si>
  <si>
    <t>中国建筑一局第六建筑公司</t>
  </si>
  <si>
    <t>031185086339</t>
  </si>
  <si>
    <t>CL-100648136</t>
  </si>
  <si>
    <t>206262530</t>
  </si>
  <si>
    <t>秦皇岛戴卡兴龙轮毂有限公司</t>
  </si>
  <si>
    <t>李政河</t>
  </si>
  <si>
    <t>03357078880</t>
  </si>
  <si>
    <t>CL-100648823</t>
  </si>
  <si>
    <t>206284960</t>
  </si>
  <si>
    <t>石家庄报业传媒集团有限公司</t>
  </si>
  <si>
    <t>00:07:21</t>
  </si>
  <si>
    <t>031188629059</t>
  </si>
  <si>
    <t>CL-100649184</t>
  </si>
  <si>
    <t>206136002</t>
  </si>
  <si>
    <t>唐山百纳科技有限公司</t>
  </si>
  <si>
    <t>吴亚峰</t>
  </si>
  <si>
    <t>013931548036</t>
  </si>
  <si>
    <t>CL-100649743</t>
  </si>
  <si>
    <t>206192649</t>
  </si>
  <si>
    <t>沧州渤海新区黄金港信息技术有限公司</t>
  </si>
  <si>
    <t>张留柱</t>
  </si>
  <si>
    <t>013785816951</t>
  </si>
  <si>
    <t>CL-100649817</t>
  </si>
  <si>
    <t>206192651</t>
  </si>
  <si>
    <t>沧州计算机总公司</t>
  </si>
  <si>
    <t>张治国</t>
  </si>
  <si>
    <t>03175509785</t>
  </si>
  <si>
    <t>CL-100649833</t>
  </si>
  <si>
    <t>013012027868</t>
  </si>
  <si>
    <t>CL-100650040</t>
  </si>
  <si>
    <t>206192653</t>
  </si>
  <si>
    <t>沧州市天一商贸有限公司</t>
  </si>
  <si>
    <t>董恭铭</t>
  </si>
  <si>
    <t>03173032305</t>
  </si>
  <si>
    <t>CL-100650119</t>
  </si>
  <si>
    <t>018931710010</t>
  </si>
  <si>
    <t>CL-100650549</t>
  </si>
  <si>
    <t>200950861</t>
  </si>
  <si>
    <t>秦皇岛东燕节能技术有限公司</t>
  </si>
  <si>
    <t>刘春玉</t>
  </si>
  <si>
    <t>03355350908</t>
  </si>
  <si>
    <t>CL-100650579</t>
  </si>
  <si>
    <t>013933581320</t>
  </si>
  <si>
    <t>CL-100651480</t>
  </si>
  <si>
    <t>206188062</t>
  </si>
  <si>
    <t>廊坊通用机械有限公司</t>
  </si>
  <si>
    <t>张玉海</t>
  </si>
  <si>
    <t>013633161818</t>
  </si>
  <si>
    <t>CL-100651692</t>
  </si>
  <si>
    <t>200920603</t>
  </si>
  <si>
    <t>吉林鹿王制药有限公司</t>
  </si>
  <si>
    <t>萧建平</t>
  </si>
  <si>
    <t>043264631975</t>
  </si>
  <si>
    <t>CL-100651812</t>
  </si>
  <si>
    <t>1010811</t>
  </si>
  <si>
    <t>鞍山亚赛电磁设备有限公司</t>
  </si>
  <si>
    <t>刘浩</t>
  </si>
  <si>
    <t>04125217021</t>
  </si>
  <si>
    <t>CL-100651848</t>
  </si>
  <si>
    <t>013804221153</t>
  </si>
  <si>
    <t>CL-100652175</t>
  </si>
  <si>
    <t>1047091</t>
  </si>
  <si>
    <t>大连万达耐酸泵厂</t>
  </si>
  <si>
    <t>吕文春</t>
  </si>
  <si>
    <t>041186840448</t>
  </si>
  <si>
    <t>CL-100652227</t>
  </si>
  <si>
    <t>206266186</t>
  </si>
  <si>
    <t>武安市煤化工工业有限公司</t>
  </si>
  <si>
    <t>张工程师</t>
  </si>
  <si>
    <t>013363006812</t>
  </si>
  <si>
    <t>CL-100652403</t>
  </si>
  <si>
    <t>200948909</t>
  </si>
  <si>
    <t>大连德欣新技术工程有限公司</t>
  </si>
  <si>
    <t>潘隐</t>
  </si>
  <si>
    <t>041186652069</t>
  </si>
  <si>
    <t>CL-100652413</t>
  </si>
  <si>
    <t>041186314219</t>
  </si>
  <si>
    <t>CL-100652427</t>
  </si>
  <si>
    <t>013390021366</t>
  </si>
  <si>
    <t>CL-100652518</t>
  </si>
  <si>
    <t>1011055</t>
  </si>
  <si>
    <t>大连洋尔特服装有限公司</t>
  </si>
  <si>
    <t>庞毅</t>
  </si>
  <si>
    <t>041183450179</t>
  </si>
  <si>
    <t>CL-100648024</t>
  </si>
  <si>
    <t>206811414</t>
  </si>
  <si>
    <t>岳池县兴鑫铝制品厂</t>
  </si>
  <si>
    <t>吴发平</t>
  </si>
  <si>
    <t>013056536168</t>
  </si>
  <si>
    <t>CL-100648124</t>
  </si>
  <si>
    <t>206099500</t>
  </si>
  <si>
    <t>四川省阆中顺达建筑工程有限公司</t>
  </si>
  <si>
    <t>杨明顺</t>
  </si>
  <si>
    <t>08176238788</t>
  </si>
  <si>
    <t>CL-100648163</t>
  </si>
  <si>
    <t>206845376</t>
  </si>
  <si>
    <t>四川白马王朗旅游投资管理有限公司</t>
  </si>
  <si>
    <t>白燕川</t>
  </si>
  <si>
    <t>018281536999</t>
  </si>
  <si>
    <t>CL-100648248</t>
  </si>
  <si>
    <t>206099501</t>
  </si>
  <si>
    <t>四川省凉亭建筑工程有限公司</t>
  </si>
  <si>
    <t>宋培禄</t>
  </si>
  <si>
    <t>08323953540</t>
  </si>
  <si>
    <t>CL-100648270</t>
  </si>
  <si>
    <t>206193822</t>
  </si>
  <si>
    <t>重庆龙建机械制造有限公司</t>
  </si>
  <si>
    <t>02358536272</t>
  </si>
  <si>
    <t>CL-100648407</t>
  </si>
  <si>
    <t>206193823</t>
  </si>
  <si>
    <t>重庆龙文实业集团有限公司</t>
  </si>
  <si>
    <t>熊锋</t>
  </si>
  <si>
    <t>013996882039</t>
  </si>
  <si>
    <t>CL-100648497</t>
  </si>
  <si>
    <t>206721051</t>
  </si>
  <si>
    <t>西南化工研究设计院有限公司</t>
  </si>
  <si>
    <t>陈秒</t>
  </si>
  <si>
    <t>18980789753</t>
  </si>
  <si>
    <t>CL-100648615</t>
  </si>
  <si>
    <t>206193826</t>
  </si>
  <si>
    <t>重庆明达天晨汽车零部件制造有限公司</t>
  </si>
  <si>
    <t>罗容</t>
  </si>
  <si>
    <t>02365500220</t>
  </si>
  <si>
    <t>CL-100648743</t>
  </si>
  <si>
    <t>206189117</t>
  </si>
  <si>
    <t>泸州摩尔贸易有限公司</t>
  </si>
  <si>
    <t>张国树</t>
  </si>
  <si>
    <t>018982700710</t>
  </si>
  <si>
    <t>CL-100648803</t>
  </si>
  <si>
    <t>206823748</t>
  </si>
  <si>
    <t>巴中市巴州区方东精细化工厂</t>
  </si>
  <si>
    <t>陈方东</t>
  </si>
  <si>
    <t>013981678926</t>
  </si>
  <si>
    <t>CL-100649164</t>
  </si>
  <si>
    <t>206193851</t>
  </si>
  <si>
    <t>重庆市英雄商业有限公司</t>
  </si>
  <si>
    <t>唐渠平</t>
  </si>
  <si>
    <t>013627615477</t>
  </si>
  <si>
    <t>CL-100649625</t>
  </si>
  <si>
    <t>206719637</t>
  </si>
  <si>
    <t>成都星快乐星家用电器有限公司</t>
  </si>
  <si>
    <t>苏阳</t>
  </si>
  <si>
    <t>00:06:22</t>
  </si>
  <si>
    <t>13608215267</t>
  </si>
  <si>
    <t>CL-100649952</t>
  </si>
  <si>
    <t>206285024</t>
  </si>
  <si>
    <t>成都金鑫诺科技有限公司</t>
  </si>
  <si>
    <t>王建新</t>
  </si>
  <si>
    <t>13438085008</t>
  </si>
  <si>
    <t>CL-100650240</t>
  </si>
  <si>
    <t>206839569</t>
  </si>
  <si>
    <t>重庆伏伶科技有限公司</t>
  </si>
  <si>
    <t>汪志由</t>
  </si>
  <si>
    <t>013883190529</t>
  </si>
  <si>
    <t>CL-100650417</t>
  </si>
  <si>
    <t>206190048</t>
  </si>
  <si>
    <t>重庆渝康建筑工程有限公司</t>
  </si>
  <si>
    <t>陈果</t>
  </si>
  <si>
    <t>013098783929</t>
  </si>
  <si>
    <t>CL-100650643</t>
  </si>
  <si>
    <t>CL-100650736</t>
  </si>
  <si>
    <t>205412092</t>
  </si>
  <si>
    <t>新疆福纳软件有限公司</t>
  </si>
  <si>
    <t>谢文莲</t>
  </si>
  <si>
    <t>09918835881</t>
  </si>
  <si>
    <t>CL-100650793</t>
  </si>
  <si>
    <t>207747558</t>
  </si>
  <si>
    <t>科络普线束技术(绵阳)有限公司</t>
  </si>
  <si>
    <t>王达钱</t>
  </si>
  <si>
    <t>08162589596</t>
  </si>
  <si>
    <t>CL-100650911</t>
  </si>
  <si>
    <t>206191114</t>
  </si>
  <si>
    <t>重庆大江渝强塑料制品</t>
  </si>
  <si>
    <t>王士贤</t>
  </si>
  <si>
    <t>013883223293</t>
  </si>
  <si>
    <t>CL-100650950</t>
  </si>
  <si>
    <t>206132163</t>
  </si>
  <si>
    <t>泸州市野植珍食品有限公司</t>
  </si>
  <si>
    <t>08306888009</t>
  </si>
  <si>
    <t>CL-100651072</t>
  </si>
  <si>
    <t>206191117</t>
  </si>
  <si>
    <t>重庆耐得工业</t>
  </si>
  <si>
    <t>00:30:47</t>
  </si>
  <si>
    <t>013808384218</t>
  </si>
  <si>
    <t>CL-100647435</t>
  </si>
  <si>
    <t>210052265</t>
  </si>
  <si>
    <t>广州市鑫韵电子科技有限公司</t>
  </si>
  <si>
    <t>胡佳南</t>
  </si>
  <si>
    <t>013510320251</t>
  </si>
  <si>
    <t>CL-100647551</t>
  </si>
  <si>
    <t>210052538</t>
  </si>
  <si>
    <t>安斯泰来制药(中国)有限公司/广州</t>
  </si>
  <si>
    <t>013610087266</t>
  </si>
  <si>
    <t>CL-100648210</t>
  </si>
  <si>
    <t>210053528</t>
  </si>
  <si>
    <t>广东广业清怡食品科技有限公司</t>
  </si>
  <si>
    <t>吉彬</t>
  </si>
  <si>
    <t>013501484810</t>
  </si>
  <si>
    <t>CL-100648259</t>
  </si>
  <si>
    <t>210053821</t>
  </si>
  <si>
    <t>国际物流有限公司</t>
  </si>
  <si>
    <t>李俊业</t>
  </si>
  <si>
    <t>013798175839</t>
  </si>
  <si>
    <t>CL-100649059</t>
  </si>
  <si>
    <t>210053662</t>
  </si>
  <si>
    <t>广州蓝电电子科技有限公司</t>
  </si>
  <si>
    <t>冯女士</t>
  </si>
  <si>
    <t>013302234929</t>
  </si>
  <si>
    <t>CL-100649207</t>
  </si>
  <si>
    <t>210053666</t>
  </si>
  <si>
    <t>广州立铭电子有限公司</t>
  </si>
  <si>
    <t>李维平</t>
  </si>
  <si>
    <t>013924207581</t>
  </si>
  <si>
    <t>CL-100649697</t>
  </si>
  <si>
    <t>210053641</t>
  </si>
  <si>
    <t>广州浩瀚电子科技有限公司</t>
  </si>
  <si>
    <t>015013080293</t>
  </si>
  <si>
    <t>CL-100649955</t>
  </si>
  <si>
    <t>210053537</t>
  </si>
  <si>
    <t>广东赛康制药厂有限公司</t>
  </si>
  <si>
    <t>罗向东</t>
  </si>
  <si>
    <t>013609736198</t>
  </si>
  <si>
    <t>CL-100650136</t>
  </si>
  <si>
    <t>210053533</t>
  </si>
  <si>
    <t>广东南洋国际物流有限公司</t>
  </si>
  <si>
    <t>013570983394</t>
  </si>
  <si>
    <t>CL-100651100</t>
  </si>
  <si>
    <t>210053555</t>
  </si>
  <si>
    <t>广东温氏食品集团公司佳任食品有限公司</t>
  </si>
  <si>
    <t>黄舒婷</t>
  </si>
  <si>
    <t>015917605120</t>
  </si>
  <si>
    <t>CL-100651265</t>
  </si>
  <si>
    <t>210053690</t>
  </si>
  <si>
    <t>广州申贝电子有限公司</t>
  </si>
  <si>
    <t>谢奇</t>
  </si>
  <si>
    <t>013710389087</t>
  </si>
  <si>
    <t>CL-100651396</t>
  </si>
  <si>
    <t>210053383</t>
  </si>
  <si>
    <t>佛山食品进出口公司广州营业部</t>
  </si>
  <si>
    <t>周敏英</t>
  </si>
  <si>
    <t>013923191308</t>
  </si>
  <si>
    <t>CL-100651645</t>
  </si>
  <si>
    <t>210053761</t>
  </si>
  <si>
    <t>广州沃光电子科技有限公司</t>
  </si>
  <si>
    <t>邱文华</t>
  </si>
  <si>
    <t>018666022939</t>
  </si>
  <si>
    <t>CL-100652332</t>
  </si>
  <si>
    <t>210053623</t>
  </si>
  <si>
    <t>广州德旭电子公司</t>
  </si>
  <si>
    <t>徐树友</t>
  </si>
  <si>
    <t>015915808114</t>
  </si>
  <si>
    <t>CL-100652371</t>
  </si>
  <si>
    <t>210053624</t>
  </si>
  <si>
    <t>广州迪瓦电子科技有限公司</t>
  </si>
  <si>
    <t>叶蔚然</t>
  </si>
  <si>
    <t>013570122583</t>
  </si>
  <si>
    <t>CL-100652577</t>
  </si>
  <si>
    <t>210053782</t>
  </si>
  <si>
    <t>广州元素食品有限公司</t>
  </si>
  <si>
    <t>015812446096</t>
  </si>
  <si>
    <t>CL-100652677</t>
  </si>
  <si>
    <t>210053615</t>
  </si>
  <si>
    <t>广州宝供物流企业集团有限公司沈阳分公司</t>
  </si>
  <si>
    <t>张维海</t>
  </si>
  <si>
    <t>013889313330</t>
  </si>
  <si>
    <t>CL-100647998</t>
  </si>
  <si>
    <t>206116827</t>
  </si>
  <si>
    <t>佛山市格来德小家电有限公司</t>
  </si>
  <si>
    <t>伍</t>
  </si>
  <si>
    <t>075785410758</t>
  </si>
  <si>
    <t>CL-100648224</t>
  </si>
  <si>
    <t>206083467</t>
  </si>
  <si>
    <t>佛山清河化工有限公司</t>
  </si>
  <si>
    <t>张秋茹</t>
  </si>
  <si>
    <t>075787218588</t>
  </si>
  <si>
    <t>CL-100648834</t>
  </si>
  <si>
    <t>206083470</t>
  </si>
  <si>
    <t>佛山市禅城区远江电子厂</t>
  </si>
  <si>
    <t>杨桓</t>
  </si>
  <si>
    <t>075782293123</t>
  </si>
  <si>
    <t>CL-100649209</t>
  </si>
  <si>
    <t>206083472</t>
  </si>
  <si>
    <t>佛山市哥迪电子有限公司</t>
  </si>
  <si>
    <t>张国强</t>
  </si>
  <si>
    <t>075782724179</t>
  </si>
  <si>
    <t>CL-100649382</t>
  </si>
  <si>
    <t>206083476</t>
  </si>
  <si>
    <t>佛山市金诚恒达电子有限公司</t>
  </si>
  <si>
    <t>075786118901</t>
  </si>
  <si>
    <t>CL-100649529</t>
  </si>
  <si>
    <t>200933290</t>
  </si>
  <si>
    <t>佛山市南海南兴树脂有限公司</t>
  </si>
  <si>
    <t>吴景熙</t>
  </si>
  <si>
    <t>075785500498</t>
  </si>
  <si>
    <t>CL-100649651</t>
  </si>
  <si>
    <t>CL-100649771</t>
  </si>
  <si>
    <t>206076762</t>
  </si>
  <si>
    <t>佛山市南海区福祥印刷机械材料有限公司</t>
  </si>
  <si>
    <t>黎发水</t>
  </si>
  <si>
    <t>075785758563</t>
  </si>
  <si>
    <t>CL-100650097</t>
  </si>
  <si>
    <t>200908768</t>
  </si>
  <si>
    <t>佛山金葵子科技有限公司</t>
  </si>
  <si>
    <t>欧广培</t>
  </si>
  <si>
    <t>013928517625</t>
  </si>
  <si>
    <t>CL-100650184</t>
  </si>
  <si>
    <t>200812253</t>
  </si>
  <si>
    <t>佛山市三水广泰兴铝业有限公司</t>
  </si>
  <si>
    <t>李杰仪</t>
  </si>
  <si>
    <t>075787313388</t>
  </si>
  <si>
    <t>CL-100651059</t>
  </si>
  <si>
    <t>206101168</t>
  </si>
  <si>
    <t>佛山市南海区大亚饰品有限公司</t>
  </si>
  <si>
    <t>徐伟哲</t>
  </si>
  <si>
    <t>075785102718</t>
  </si>
  <si>
    <t>CL-100651130</t>
  </si>
  <si>
    <t>206084737</t>
  </si>
  <si>
    <t>佛山市顺德区蓝晶德泰塑料制品有限公司</t>
  </si>
  <si>
    <t>陈志洪</t>
  </si>
  <si>
    <t>013923286219</t>
  </si>
  <si>
    <t>CL-100651698</t>
  </si>
  <si>
    <t>206216180</t>
  </si>
  <si>
    <t>新会德华尼龙切片有限公司</t>
  </si>
  <si>
    <t>贾红炬</t>
  </si>
  <si>
    <t>07506103102</t>
  </si>
  <si>
    <t>CL-100651796</t>
  </si>
  <si>
    <t>CL-100651871</t>
  </si>
  <si>
    <t>206017142</t>
  </si>
  <si>
    <t>佛山市太迪化工有限公司</t>
  </si>
  <si>
    <t>阮小姐</t>
  </si>
  <si>
    <t>075727725152</t>
  </si>
  <si>
    <t>CL-100651984</t>
  </si>
  <si>
    <t>205805022</t>
  </si>
  <si>
    <t>广东省南海丝绸进出口有限公司</t>
  </si>
  <si>
    <t>黄俊权</t>
  </si>
  <si>
    <t>075786239055</t>
  </si>
  <si>
    <t>CL-100652095</t>
  </si>
  <si>
    <t>205785546</t>
  </si>
  <si>
    <t>威茂精密五金（珠海）有限公司</t>
  </si>
  <si>
    <t>07563866988108</t>
  </si>
  <si>
    <t>CL-100652136</t>
  </si>
  <si>
    <t>205791775</t>
  </si>
  <si>
    <t>阳江市海伟刀柄有限公司</t>
  </si>
  <si>
    <t>黄海</t>
  </si>
  <si>
    <t>06623267606</t>
  </si>
  <si>
    <t>CL-100652339</t>
  </si>
  <si>
    <t>205792140</t>
  </si>
  <si>
    <t>广东省地方国营揭西糖厂</t>
  </si>
  <si>
    <t>吴少雄</t>
  </si>
  <si>
    <t>06635255359</t>
  </si>
  <si>
    <t>CL-100652506</t>
  </si>
  <si>
    <t>206076766</t>
  </si>
  <si>
    <t>佛山市南海区远山汽车设备有限公司</t>
  </si>
  <si>
    <t>谢女士</t>
  </si>
  <si>
    <t>075781100847</t>
  </si>
  <si>
    <t>CL-100652639</t>
  </si>
  <si>
    <t>205706531</t>
  </si>
  <si>
    <t>中山市高歌电脑有限公司</t>
  </si>
  <si>
    <t>陈春华</t>
  </si>
  <si>
    <t>076088610862</t>
  </si>
  <si>
    <t>CL-100647419</t>
  </si>
  <si>
    <t>210059154</t>
  </si>
  <si>
    <t>德律泰电子苏州公司</t>
  </si>
  <si>
    <t>断huang线DL</t>
  </si>
  <si>
    <t>013670941519</t>
  </si>
  <si>
    <t>CL-100647447</t>
  </si>
  <si>
    <t>68250885</t>
  </si>
  <si>
    <t>CL-100647553</t>
  </si>
  <si>
    <t>210057529</t>
  </si>
  <si>
    <t>统威食品有限公司</t>
  </si>
  <si>
    <t>袁小武</t>
  </si>
  <si>
    <t>013927776860</t>
  </si>
  <si>
    <t>CL-100647134</t>
  </si>
  <si>
    <t>210059277</t>
  </si>
  <si>
    <t>新乡十开发区风云电子科技有限责任公司</t>
  </si>
  <si>
    <t>013839098995</t>
  </si>
  <si>
    <t>CL-100647268</t>
  </si>
  <si>
    <t>210058275</t>
  </si>
  <si>
    <t>益海嘉里安阳食品工业有限公司</t>
  </si>
  <si>
    <t>魏振国</t>
  </si>
  <si>
    <t>015993837237</t>
  </si>
  <si>
    <t>CL-100647303</t>
  </si>
  <si>
    <t>210058660</t>
  </si>
  <si>
    <t>郑州汇鑫电子有限公司</t>
  </si>
  <si>
    <t>013838068594</t>
  </si>
  <si>
    <t>CL-100647409</t>
  </si>
  <si>
    <t>210058654</t>
  </si>
  <si>
    <t>郑州浩森电子科技有限公司</t>
  </si>
  <si>
    <t>王真</t>
  </si>
  <si>
    <t>018339276779</t>
  </si>
  <si>
    <t>CL-100647581</t>
  </si>
  <si>
    <t>210058670</t>
  </si>
  <si>
    <t>郑州朴素堂食品股份有限公司</t>
  </si>
  <si>
    <t>高卫姣</t>
  </si>
  <si>
    <t>015038320669</t>
  </si>
  <si>
    <t>CL-100647695</t>
  </si>
  <si>
    <t>210052221</t>
  </si>
  <si>
    <t>中翠食品有限公司</t>
  </si>
  <si>
    <t>童亮华</t>
  </si>
  <si>
    <t>013857180216</t>
  </si>
  <si>
    <t>CL-100647771</t>
  </si>
  <si>
    <t>210058664</t>
  </si>
  <si>
    <t>郑州利万电子科技有限公司</t>
  </si>
  <si>
    <t>013007518310</t>
  </si>
  <si>
    <t>CL-100647940</t>
  </si>
  <si>
    <t>210058667</t>
  </si>
  <si>
    <t>郑州六合鑫源食品有限公司</t>
  </si>
  <si>
    <t>范庆川</t>
  </si>
  <si>
    <t>015238090578</t>
  </si>
  <si>
    <t>CL-100648050</t>
  </si>
  <si>
    <t>210057717</t>
  </si>
  <si>
    <t>吴铮饮料食品有限公司</t>
  </si>
  <si>
    <t>张洁燕</t>
  </si>
  <si>
    <t>013043739933</t>
  </si>
  <si>
    <t>CL-100648121</t>
  </si>
  <si>
    <t>210058036</t>
  </si>
  <si>
    <t>新乡市汇科电子有限公司</t>
  </si>
  <si>
    <t>013781990632</t>
  </si>
  <si>
    <t>CL-100648235</t>
  </si>
  <si>
    <t>210053828</t>
  </si>
  <si>
    <t>国韵电子有限公司</t>
  </si>
  <si>
    <t>王飞扬</t>
  </si>
  <si>
    <t>013838042722</t>
  </si>
  <si>
    <t>CL-100648628</t>
  </si>
  <si>
    <t>210058040</t>
  </si>
  <si>
    <t>新乡市天目电子科技有限公司</t>
  </si>
  <si>
    <t>018637325058</t>
  </si>
  <si>
    <t>CL-100649150</t>
  </si>
  <si>
    <t>210058043</t>
  </si>
  <si>
    <t>新乡市正恒电子科技有限公司</t>
  </si>
  <si>
    <t>米志民</t>
  </si>
  <si>
    <t>018738556688</t>
  </si>
  <si>
    <t>CL-100649239</t>
  </si>
  <si>
    <t>210054204</t>
  </si>
  <si>
    <t>鹤壁赛德食品有限公司</t>
  </si>
  <si>
    <t>张胜利</t>
  </si>
  <si>
    <t>018003921388</t>
  </si>
  <si>
    <t>CL-100649545</t>
  </si>
  <si>
    <t>210054207</t>
  </si>
  <si>
    <t>鹤壁市天键电子科技有限公司</t>
  </si>
  <si>
    <t>焦玉亮</t>
  </si>
  <si>
    <t>013323927795</t>
  </si>
  <si>
    <t>CL-100649638</t>
  </si>
  <si>
    <t>210058681</t>
  </si>
  <si>
    <t>郑州市圣美电子医疗设备科技有限公司</t>
  </si>
  <si>
    <t>郭长江</t>
  </si>
  <si>
    <t>015838315762</t>
  </si>
  <si>
    <t>CL-100649701</t>
  </si>
  <si>
    <t>210054397</t>
  </si>
  <si>
    <t>汇生源电子有限公司</t>
  </si>
  <si>
    <t>杨青年</t>
  </si>
  <si>
    <t>015516805065</t>
  </si>
  <si>
    <t>CL-100645396</t>
  </si>
  <si>
    <t>206272852</t>
  </si>
  <si>
    <t>上海华尚鸿瑞电子科技有限公司</t>
  </si>
  <si>
    <t>王金辉</t>
  </si>
  <si>
    <t>02163803721</t>
  </si>
  <si>
    <t>CL-100645428</t>
  </si>
  <si>
    <t>206071389</t>
  </si>
  <si>
    <t>上海华企电脑广告有限公司</t>
  </si>
  <si>
    <t>刘亭亭</t>
  </si>
  <si>
    <t>02163158066</t>
  </si>
  <si>
    <t>CL-100645508</t>
  </si>
  <si>
    <t>200826708</t>
  </si>
  <si>
    <t>上海华东拆车有限公司</t>
  </si>
  <si>
    <t>02166621053</t>
  </si>
  <si>
    <t>CL-100645766</t>
  </si>
  <si>
    <t>206100093</t>
  </si>
  <si>
    <t>上海沪临重工有限公司</t>
  </si>
  <si>
    <t>周晨怡</t>
  </si>
  <si>
    <t>013917669392</t>
  </si>
  <si>
    <t>CL-100645943</t>
  </si>
  <si>
    <t>02161185555</t>
  </si>
  <si>
    <t>CL-100646033</t>
  </si>
  <si>
    <t>206100092</t>
  </si>
  <si>
    <t>上海胡克公司</t>
  </si>
  <si>
    <t>02152383666</t>
  </si>
  <si>
    <t>CL-100646189</t>
  </si>
  <si>
    <t>200844156</t>
  </si>
  <si>
    <t>上海洪宁食品有限公司</t>
  </si>
  <si>
    <t>张文彬</t>
  </si>
  <si>
    <t>02157796929</t>
  </si>
  <si>
    <t>CL-100646281</t>
  </si>
  <si>
    <t>206195062</t>
  </si>
  <si>
    <t>上海红马饲料有限公司</t>
  </si>
  <si>
    <t>屈邦峰</t>
  </si>
  <si>
    <t>015900891504</t>
  </si>
  <si>
    <t>CL-100646528</t>
  </si>
  <si>
    <t>CL-100646632</t>
  </si>
  <si>
    <t>200945777</t>
  </si>
  <si>
    <t>上海和尔得包装有限公司</t>
  </si>
  <si>
    <t>唐小燕</t>
  </si>
  <si>
    <t>02159702266</t>
  </si>
  <si>
    <t>CL-100646856</t>
  </si>
  <si>
    <t>206192067</t>
  </si>
  <si>
    <t>上海皓晶玻璃制品有限公司</t>
  </si>
  <si>
    <t>熊灿</t>
  </si>
  <si>
    <t>02156391128</t>
  </si>
  <si>
    <t>CL-100646864</t>
  </si>
  <si>
    <t>205338038</t>
  </si>
  <si>
    <t>上海浩联五金配件合作公司</t>
  </si>
  <si>
    <t>朋弛青</t>
  </si>
  <si>
    <t>02158061320</t>
  </si>
  <si>
    <t>CL-100646933</t>
  </si>
  <si>
    <t>201003175</t>
  </si>
  <si>
    <t>上海航空彩板制品有限公司</t>
  </si>
  <si>
    <t>苏彩霞</t>
  </si>
  <si>
    <t>02158380062</t>
  </si>
  <si>
    <t>CL-100647030</t>
  </si>
  <si>
    <t>206264323</t>
  </si>
  <si>
    <t>上海海永工程设备有限公司</t>
  </si>
  <si>
    <t>吴水珍</t>
  </si>
  <si>
    <t>02165638068</t>
  </si>
  <si>
    <t>CL-100647080</t>
  </si>
  <si>
    <t>1117686</t>
  </si>
  <si>
    <t>上海海仑宾馆</t>
  </si>
  <si>
    <t>02163515888</t>
  </si>
  <si>
    <t>CL-100647192</t>
  </si>
  <si>
    <t>206269552</t>
  </si>
  <si>
    <t>上海国公科技工程有限公司</t>
  </si>
  <si>
    <t>朱炯</t>
  </si>
  <si>
    <t>02156318138</t>
  </si>
  <si>
    <t>CL-100647292</t>
  </si>
  <si>
    <t>206071343</t>
  </si>
  <si>
    <t>上海光海软件技术咨询有限公司</t>
  </si>
  <si>
    <t>梁晓威</t>
  </si>
  <si>
    <t>013661879692</t>
  </si>
  <si>
    <t>CL-100646950</t>
  </si>
  <si>
    <t>210056511</t>
  </si>
  <si>
    <t>上海旭洲物流有限公司</t>
  </si>
  <si>
    <t>胡金江</t>
  </si>
  <si>
    <t>018721259143</t>
  </si>
  <si>
    <t>CL-100647125</t>
  </si>
  <si>
    <t>210058269</t>
  </si>
  <si>
    <t>易帅丽电子系统上海有限公司</t>
  </si>
  <si>
    <t>018003062103</t>
  </si>
  <si>
    <t>CL-100647362</t>
  </si>
  <si>
    <t>210056507</t>
  </si>
  <si>
    <t>上海星恒物流有限公司</t>
  </si>
  <si>
    <t>郑虹伟</t>
  </si>
  <si>
    <t>013801634900</t>
  </si>
  <si>
    <t>CL-100649519</t>
  </si>
  <si>
    <t>210074860</t>
  </si>
  <si>
    <t>北京中铁天瑞机械设备有限公司</t>
  </si>
  <si>
    <t>赵玮</t>
  </si>
  <si>
    <t>015801207060</t>
  </si>
  <si>
    <t>CL-100649762</t>
  </si>
  <si>
    <t>210074865</t>
  </si>
  <si>
    <t>北京和利时信息技术有限公司</t>
  </si>
  <si>
    <t>lizhisheng</t>
  </si>
  <si>
    <t>013911377588</t>
  </si>
  <si>
    <t>CL-100650290</t>
  </si>
  <si>
    <t>210074610</t>
  </si>
  <si>
    <t>北京电信规划设计院有限公司</t>
  </si>
  <si>
    <t>朱祥华</t>
  </si>
  <si>
    <t>013522666006</t>
  </si>
  <si>
    <t>CL-100650659</t>
  </si>
  <si>
    <t>210074902</t>
  </si>
  <si>
    <t>北京文思创新软件技术有限公司</t>
  </si>
  <si>
    <t>许冰</t>
  </si>
  <si>
    <t>013581673670</t>
  </si>
  <si>
    <t>CL-100651190</t>
  </si>
  <si>
    <t>CL-100651284</t>
  </si>
  <si>
    <t>210074693</t>
  </si>
  <si>
    <t>北京金士顿科技有限公司</t>
  </si>
  <si>
    <t>曹正</t>
  </si>
  <si>
    <t>013911619460</t>
  </si>
  <si>
    <t>CL-100651875</t>
  </si>
  <si>
    <t>210075019</t>
  </si>
  <si>
    <t>北京天能机保电力科技有限公司</t>
  </si>
  <si>
    <t>许永坡</t>
  </si>
  <si>
    <t>018630267679</t>
  </si>
  <si>
    <t>CL-100652561</t>
  </si>
  <si>
    <t>210074980</t>
  </si>
  <si>
    <t>北京思腾创新发展有限公司</t>
  </si>
  <si>
    <t>王守正</t>
  </si>
  <si>
    <t>013683274818</t>
  </si>
  <si>
    <t>CL-100652817</t>
  </si>
  <si>
    <t>210074979</t>
  </si>
  <si>
    <t>北京瑞驰菲思招标代理有限公司</t>
  </si>
  <si>
    <t>郑霞</t>
  </si>
  <si>
    <t>018610277642</t>
  </si>
  <si>
    <t>CL-100647133</t>
  </si>
  <si>
    <t>205851179</t>
  </si>
  <si>
    <t>宝钢西南商贸有限公司</t>
  </si>
  <si>
    <t>温菁</t>
  </si>
  <si>
    <t>85335388</t>
  </si>
  <si>
    <t>CL-100647159</t>
  </si>
  <si>
    <t>85335042</t>
  </si>
  <si>
    <t>CL-100647473</t>
  </si>
  <si>
    <t>205996260</t>
  </si>
  <si>
    <t>成都市自来水有限责任公司沃特酒店</t>
  </si>
  <si>
    <t>严经理</t>
  </si>
  <si>
    <t>13880870185</t>
  </si>
  <si>
    <t>CL-100647485</t>
  </si>
  <si>
    <t>13880590443</t>
  </si>
  <si>
    <t>CL-100647963</t>
  </si>
  <si>
    <t>206209340</t>
  </si>
  <si>
    <t>四川信惠捷电子有限公司</t>
  </si>
  <si>
    <t>何金才</t>
  </si>
  <si>
    <t>13882269663</t>
  </si>
  <si>
    <t>CL-100648403</t>
  </si>
  <si>
    <t>206209347</t>
  </si>
  <si>
    <t>四川永鑫肉类食品有限公司</t>
  </si>
  <si>
    <t>熊老师</t>
  </si>
  <si>
    <t>00:09:37</t>
  </si>
  <si>
    <t>26128070</t>
  </si>
  <si>
    <t>CL-100649064</t>
  </si>
  <si>
    <t>206216746</t>
  </si>
  <si>
    <t>群光百货有限公司</t>
  </si>
  <si>
    <t>裴宏雨</t>
  </si>
  <si>
    <t>13880080677</t>
  </si>
  <si>
    <t>CL-100649636</t>
  </si>
  <si>
    <t>206239188</t>
  </si>
  <si>
    <t>江油市核宝纳米材料公司</t>
  </si>
  <si>
    <t>孙其顺</t>
  </si>
  <si>
    <t>08163786134</t>
  </si>
  <si>
    <t>CL-100649958</t>
  </si>
  <si>
    <t>205727590</t>
  </si>
  <si>
    <t>绵阳市瑞思商贸有限责任公司</t>
  </si>
  <si>
    <t>唐海丰</t>
  </si>
  <si>
    <t>08162337878</t>
  </si>
  <si>
    <t>CL-100650117</t>
  </si>
  <si>
    <t>206235022</t>
  </si>
  <si>
    <t>成都大旺食品有限公司</t>
  </si>
  <si>
    <t>章志伟</t>
  </si>
  <si>
    <t>00:08:39</t>
  </si>
  <si>
    <t>13880822481</t>
  </si>
  <si>
    <t>CL-100651048</t>
  </si>
  <si>
    <t>206248769</t>
  </si>
  <si>
    <t>成都金都天文仪器有限责任公司</t>
  </si>
  <si>
    <t>83047015</t>
  </si>
  <si>
    <t>CL-100651454</t>
  </si>
  <si>
    <t>206219277</t>
  </si>
  <si>
    <t>成都西联钢材有限公司</t>
  </si>
  <si>
    <t>李秀平</t>
  </si>
  <si>
    <t>13666232453</t>
  </si>
  <si>
    <t>CL-100651554</t>
  </si>
  <si>
    <t>CL-100651727</t>
  </si>
  <si>
    <t>205977144</t>
  </si>
  <si>
    <t>昆明冶研新材料股份有限公司</t>
  </si>
  <si>
    <t>俞昆</t>
  </si>
  <si>
    <t>087165152020</t>
  </si>
  <si>
    <t>CL-100651889</t>
  </si>
  <si>
    <t>205555982</t>
  </si>
  <si>
    <t>重庆市万州区尼斯酒店有限责任公司</t>
  </si>
  <si>
    <t>熊英</t>
  </si>
  <si>
    <t>02358159999</t>
  </si>
  <si>
    <t>CL-100652170</t>
  </si>
  <si>
    <t>201115796</t>
  </si>
  <si>
    <t>德阳市新泰自动化仪表有限公司</t>
  </si>
  <si>
    <t>王定蝰</t>
  </si>
  <si>
    <t>013890286114</t>
  </si>
  <si>
    <t>CL-100652596</t>
  </si>
  <si>
    <t>206209324</t>
  </si>
  <si>
    <t>四川省中亿孕婴贸易用品有限责任公司</t>
  </si>
  <si>
    <t>汪勤</t>
  </si>
  <si>
    <t>18280008692</t>
  </si>
  <si>
    <t>CL-100652618</t>
  </si>
  <si>
    <t>CL-100652915</t>
  </si>
  <si>
    <t>207779689</t>
  </si>
  <si>
    <t>四川蓝鼎电子科技有限公司</t>
  </si>
  <si>
    <t>李总</t>
  </si>
  <si>
    <t>13508078191</t>
  </si>
  <si>
    <t>CL-100645441</t>
  </si>
  <si>
    <t>206239364</t>
  </si>
  <si>
    <t>九江新联传动机械公司</t>
  </si>
  <si>
    <t>王文杰</t>
  </si>
  <si>
    <t>07928252084</t>
  </si>
  <si>
    <t>CL-100647223</t>
  </si>
  <si>
    <t>206206650</t>
  </si>
  <si>
    <t>九江创大牧业有限公司</t>
  </si>
  <si>
    <t>曹红兵</t>
  </si>
  <si>
    <t>07928903278</t>
  </si>
  <si>
    <t>CL-100647265</t>
  </si>
  <si>
    <t>206204628</t>
  </si>
  <si>
    <t>抚州市江南风机有限公司</t>
  </si>
  <si>
    <t>李木根</t>
  </si>
  <si>
    <t>07948259953</t>
  </si>
  <si>
    <t>CL-100647406</t>
  </si>
  <si>
    <t>206235462</t>
  </si>
  <si>
    <t>江西山露矿泉水有限公司</t>
  </si>
  <si>
    <t>龚先生</t>
  </si>
  <si>
    <t>07952988298</t>
  </si>
  <si>
    <t>CL-100647721</t>
  </si>
  <si>
    <t>206204435</t>
  </si>
  <si>
    <t>宜春市金特建材实业有限公司</t>
  </si>
  <si>
    <t>07953258091</t>
  </si>
  <si>
    <t>CL-100648579</t>
  </si>
  <si>
    <t>206808521</t>
  </si>
  <si>
    <t>金华市豪威电子科技有限公司</t>
  </si>
  <si>
    <t>吴丹</t>
  </si>
  <si>
    <t>018069900072</t>
  </si>
  <si>
    <t>CL-100648745</t>
  </si>
  <si>
    <t>208065826</t>
  </si>
  <si>
    <t>杭州大王椰控股集团家居科技有限公司</t>
  </si>
  <si>
    <t>左筱</t>
  </si>
  <si>
    <t>057183693802</t>
  </si>
  <si>
    <t>CL-100648765</t>
  </si>
  <si>
    <t>CL-100648799</t>
  </si>
  <si>
    <t>019919901205</t>
  </si>
  <si>
    <t>CL-100652929</t>
  </si>
  <si>
    <t>208047026</t>
  </si>
  <si>
    <t>江西昌南建设集团有限公司</t>
  </si>
  <si>
    <t>曾吕</t>
  </si>
  <si>
    <t>018807606423</t>
  </si>
  <si>
    <t>CL-100646135</t>
  </si>
  <si>
    <t>206240847</t>
  </si>
  <si>
    <t>上海启博科技有限公司</t>
  </si>
  <si>
    <t>任跃华</t>
  </si>
  <si>
    <t>00:08:37</t>
  </si>
  <si>
    <t>CL-100646813</t>
  </si>
  <si>
    <t>00:07:04</t>
  </si>
  <si>
    <t>CL-100646934</t>
  </si>
  <si>
    <t>206276424</t>
  </si>
  <si>
    <t>上海吉耐电子设备有限公司</t>
  </si>
  <si>
    <t>CL-100645337</t>
  </si>
  <si>
    <t>209804191</t>
  </si>
  <si>
    <t>云南宏华汽车销售服务有限公司</t>
  </si>
  <si>
    <t>吴林</t>
  </si>
  <si>
    <t>087163621756</t>
  </si>
  <si>
    <t>CL-100645382</t>
  </si>
  <si>
    <t>208621440</t>
  </si>
  <si>
    <t>重庆强力汽车销售服务有限公司</t>
  </si>
  <si>
    <t>魏妹</t>
  </si>
  <si>
    <t>00:06:25</t>
  </si>
  <si>
    <t>02362778185</t>
  </si>
  <si>
    <t>CL-100645540</t>
  </si>
  <si>
    <t>208618835</t>
  </si>
  <si>
    <t>重庆龙翔汽车租赁有限公司</t>
  </si>
  <si>
    <t>木林</t>
  </si>
  <si>
    <t>02368709201</t>
  </si>
  <si>
    <t>CL-100645969</t>
  </si>
  <si>
    <t>208618824</t>
  </si>
  <si>
    <t>重庆沃特威生物有机肥开发有限责任公司</t>
  </si>
  <si>
    <t>魏智</t>
  </si>
  <si>
    <t>013896617926</t>
  </si>
  <si>
    <t>CL-100646058</t>
  </si>
  <si>
    <t>208618262</t>
  </si>
  <si>
    <t>重庆晶悦酒店有限公司</t>
  </si>
  <si>
    <t>赵天</t>
  </si>
  <si>
    <t>02361966886</t>
  </si>
  <si>
    <t>CL-100646109</t>
  </si>
  <si>
    <t>208618248</t>
  </si>
  <si>
    <t>重庆盛世俪宫酒店管理有限公司</t>
  </si>
  <si>
    <t>李宇</t>
  </si>
  <si>
    <t>02388288888</t>
  </si>
  <si>
    <t>CL-100646174</t>
  </si>
  <si>
    <t>208618259</t>
  </si>
  <si>
    <t>重庆丽森酒店有限公司</t>
  </si>
  <si>
    <t>杨宇</t>
  </si>
  <si>
    <t>02381150000</t>
  </si>
  <si>
    <t>CL-100646347</t>
  </si>
  <si>
    <t>208618261</t>
  </si>
  <si>
    <t>重庆千万里酒店管理有限公司</t>
  </si>
  <si>
    <t>杨全</t>
  </si>
  <si>
    <t>02367286666</t>
  </si>
  <si>
    <t>CL-100646396</t>
  </si>
  <si>
    <t>208616588</t>
  </si>
  <si>
    <t>重庆伊凡酒店管理有限公司</t>
  </si>
  <si>
    <t>杨声声</t>
  </si>
  <si>
    <t>02362632611</t>
  </si>
  <si>
    <t>CL-100646466</t>
  </si>
  <si>
    <t>208615167</t>
  </si>
  <si>
    <t>平安普惠投资咨询有限公司西安科技三路分公</t>
  </si>
  <si>
    <t>费先生</t>
  </si>
  <si>
    <t>13880747200</t>
  </si>
  <si>
    <t>CL-100646484</t>
  </si>
  <si>
    <t>208593108</t>
  </si>
  <si>
    <t>天友乳业股份有限公司银河大酒店</t>
  </si>
  <si>
    <t>02363808585</t>
  </si>
  <si>
    <t>CL-100647170</t>
  </si>
  <si>
    <t>208592422</t>
  </si>
  <si>
    <t>成都泰逸酒店</t>
  </si>
  <si>
    <t>白桦</t>
  </si>
  <si>
    <t>87579999</t>
  </si>
  <si>
    <t>CL-100647237</t>
  </si>
  <si>
    <t>208592423</t>
  </si>
  <si>
    <t>成都桃花源假日酒店</t>
  </si>
  <si>
    <t>冯端友</t>
  </si>
  <si>
    <t>84630126</t>
  </si>
  <si>
    <t>CL-100647377</t>
  </si>
  <si>
    <t>CL-100647770</t>
  </si>
  <si>
    <t>208592411</t>
  </si>
  <si>
    <t>成都海美伦酒店</t>
  </si>
  <si>
    <t>袁丹</t>
  </si>
  <si>
    <t>85093675</t>
  </si>
  <si>
    <t>CL-100648388</t>
  </si>
  <si>
    <t>208592412</t>
  </si>
  <si>
    <t>成都和盟物业管理有限公司</t>
  </si>
  <si>
    <t>廖天庆</t>
  </si>
  <si>
    <t>87333110</t>
  </si>
  <si>
    <t>CL-100648528</t>
  </si>
  <si>
    <t>208592416</t>
  </si>
  <si>
    <t>成都十八步岛酒店有限责任公司</t>
  </si>
  <si>
    <t>卢焱平</t>
  </si>
  <si>
    <t>85650185</t>
  </si>
  <si>
    <t>CL-100650089</t>
  </si>
  <si>
    <t>208565109</t>
  </si>
  <si>
    <t>重庆市江北区天力机械制造有限公司</t>
  </si>
  <si>
    <t>廖丹戈</t>
  </si>
  <si>
    <t>02367107361</t>
  </si>
  <si>
    <t>CL-100650099</t>
  </si>
  <si>
    <t>CL-100650259</t>
  </si>
  <si>
    <t>208561685</t>
  </si>
  <si>
    <t>成都佳享食品有限公司</t>
  </si>
  <si>
    <t>陈文君</t>
  </si>
  <si>
    <t>88679689</t>
  </si>
  <si>
    <t>CL-100651203</t>
  </si>
  <si>
    <t>207751919</t>
  </si>
  <si>
    <t>重庆首键医药包装股份公司</t>
  </si>
  <si>
    <t>唐光文</t>
  </si>
  <si>
    <t>02372183522</t>
  </si>
  <si>
    <t>CL-100651275</t>
  </si>
  <si>
    <t>207751922</t>
  </si>
  <si>
    <t>重庆峻岭能源股份有限公司</t>
  </si>
  <si>
    <t>董扬</t>
  </si>
  <si>
    <t>02346737325</t>
  </si>
  <si>
    <t>CL-100645449</t>
  </si>
  <si>
    <t>00:07:57</t>
  </si>
  <si>
    <t>CL-100645704</t>
  </si>
  <si>
    <t>205840842</t>
  </si>
  <si>
    <t>海尔曼太通(无锡)电器配件有限公司</t>
  </si>
  <si>
    <t>徐音昱</t>
  </si>
  <si>
    <t>051085271026</t>
  </si>
  <si>
    <t>CL-100645748</t>
  </si>
  <si>
    <t>吉先生</t>
  </si>
  <si>
    <t>051085271012</t>
  </si>
  <si>
    <t>CL-100652040</t>
  </si>
  <si>
    <t>CL-100652556</t>
  </si>
  <si>
    <t>CL-100645474</t>
  </si>
  <si>
    <t>206844184</t>
  </si>
  <si>
    <t>重庆平洋工贸有限公司</t>
  </si>
  <si>
    <t>鞠平</t>
  </si>
  <si>
    <t>00:11:21</t>
  </si>
  <si>
    <t>013206061105</t>
  </si>
  <si>
    <t>CL-100645798</t>
  </si>
  <si>
    <t>206844141</t>
  </si>
  <si>
    <t>重庆德恒汽车装备科技有限公司</t>
  </si>
  <si>
    <t>杨娟</t>
  </si>
  <si>
    <t>02363427682</t>
  </si>
  <si>
    <t>CL-100646310</t>
  </si>
  <si>
    <t>206842848</t>
  </si>
  <si>
    <t>重庆埃弗特贸易有限公司</t>
  </si>
  <si>
    <t>朱东</t>
  </si>
  <si>
    <t>013594612199</t>
  </si>
  <si>
    <t>CL-100646339</t>
  </si>
  <si>
    <t>206842756</t>
  </si>
  <si>
    <t>兰州有铭工贸有限公司</t>
  </si>
  <si>
    <t>张秀军</t>
  </si>
  <si>
    <t>013109333886</t>
  </si>
  <si>
    <t>CL-100646379</t>
  </si>
  <si>
    <t>206843234</t>
  </si>
  <si>
    <t>重庆润丰塑料制品有限公司</t>
  </si>
  <si>
    <t>张雄</t>
  </si>
  <si>
    <t>013658495537</t>
  </si>
  <si>
    <t>CL-100646644</t>
  </si>
  <si>
    <t>206842695</t>
  </si>
  <si>
    <t>重庆华茂纸业有限责任公司</t>
  </si>
  <si>
    <t>尹洪</t>
  </si>
  <si>
    <t>013983221666</t>
  </si>
  <si>
    <t>CL-100647215</t>
  </si>
  <si>
    <t>02347267116</t>
  </si>
  <si>
    <t>CL-100647271</t>
  </si>
  <si>
    <t>206842212</t>
  </si>
  <si>
    <t>成都腾雷软件有限责任公司</t>
  </si>
  <si>
    <t>张川雷</t>
  </si>
  <si>
    <t>15390078912</t>
  </si>
  <si>
    <t>CL-100647726</t>
  </si>
  <si>
    <t>206843138</t>
  </si>
  <si>
    <t>四川朗溪环境艺术工程设计有限公司</t>
  </si>
  <si>
    <t>姜惟海</t>
  </si>
  <si>
    <t>13908238232</t>
  </si>
  <si>
    <t>CL-100647761</t>
  </si>
  <si>
    <t>206841614</t>
  </si>
  <si>
    <t>重庆有为辉宏管业有限公司</t>
  </si>
  <si>
    <t>樊广寿</t>
  </si>
  <si>
    <t>02365227893</t>
  </si>
  <si>
    <t>CL-100647777</t>
  </si>
  <si>
    <t>013368054059</t>
  </si>
  <si>
    <t>CL-100649758</t>
  </si>
  <si>
    <t>206841457</t>
  </si>
  <si>
    <t>重庆力派汽车用品有限公司</t>
  </si>
  <si>
    <t>徐连奎</t>
  </si>
  <si>
    <t>018580008499</t>
  </si>
  <si>
    <t>CL-100650956</t>
  </si>
  <si>
    <t>206841674</t>
  </si>
  <si>
    <t>重庆固美包装有限公司</t>
  </si>
  <si>
    <t>018983196711</t>
  </si>
  <si>
    <t>CL-100651232</t>
  </si>
  <si>
    <t>206841503</t>
  </si>
  <si>
    <t>重庆富川塑胶制品有限公司</t>
  </si>
  <si>
    <t>汤川</t>
  </si>
  <si>
    <t>018696791000</t>
  </si>
  <si>
    <t>CL-100651316</t>
  </si>
  <si>
    <t>206841118</t>
  </si>
  <si>
    <t>重庆市颖石实业有限责任公司</t>
  </si>
  <si>
    <t>谢崇贵</t>
  </si>
  <si>
    <t>017002355088</t>
  </si>
  <si>
    <t>CL-100651325</t>
  </si>
  <si>
    <t>龚小兵</t>
  </si>
  <si>
    <t>018095032442</t>
  </si>
  <si>
    <t>CL-100651704</t>
  </si>
  <si>
    <t>206841208</t>
  </si>
  <si>
    <t>重庆名宏化工材料有限公司</t>
  </si>
  <si>
    <t>艾建文</t>
  </si>
  <si>
    <t>015340573992</t>
  </si>
  <si>
    <t>CL-100651817</t>
  </si>
  <si>
    <t>206840987</t>
  </si>
  <si>
    <t>宝鸡易点通网络科技有限公司</t>
  </si>
  <si>
    <t>邓军辉</t>
  </si>
  <si>
    <t>018091726680</t>
  </si>
  <si>
    <t>CL-100652162</t>
  </si>
  <si>
    <t>206841180</t>
  </si>
  <si>
    <t>重庆龙悦电力设备有限责任公司</t>
  </si>
  <si>
    <t>02367608809</t>
  </si>
  <si>
    <t>CL-100652218</t>
  </si>
  <si>
    <t>206841171</t>
  </si>
  <si>
    <t>重庆乐宁管材有限公司</t>
  </si>
  <si>
    <t>李继忠</t>
  </si>
  <si>
    <t>013668009899</t>
  </si>
  <si>
    <t>CL-100652330</t>
  </si>
  <si>
    <t>206839822</t>
  </si>
  <si>
    <t>重庆思诚实验室设备有限公司</t>
  </si>
  <si>
    <t>陈伟红</t>
  </si>
  <si>
    <t>015330338647</t>
  </si>
  <si>
    <t>CL-100652379</t>
  </si>
  <si>
    <t>206839506</t>
  </si>
  <si>
    <t>重庆干城环保科技有限公司</t>
  </si>
  <si>
    <t>013452808509</t>
  </si>
  <si>
    <t>CL-100652500</t>
  </si>
  <si>
    <t>206840484</t>
  </si>
  <si>
    <t>重庆星格泵业集团有限公司</t>
  </si>
  <si>
    <t>周渤汶</t>
  </si>
  <si>
    <t>02368676733</t>
  </si>
  <si>
    <t>CL-100652820</t>
  </si>
  <si>
    <t>206840031</t>
  </si>
  <si>
    <t>重庆密奥仪器有限公司</t>
  </si>
  <si>
    <t>胡凤</t>
  </si>
  <si>
    <t>02362925914</t>
  </si>
  <si>
    <t>CL-100652867</t>
  </si>
  <si>
    <t>206840317</t>
  </si>
  <si>
    <t>重庆品合泰建材有限公司</t>
  </si>
  <si>
    <t>王宇</t>
  </si>
  <si>
    <t>015823143969</t>
  </si>
  <si>
    <t>CL-100652912</t>
  </si>
  <si>
    <t>206840180</t>
  </si>
  <si>
    <t>重庆通瑞过滤设备制造有限公司</t>
  </si>
  <si>
    <t>李琴</t>
  </si>
  <si>
    <t>013983621392</t>
  </si>
  <si>
    <t>CL-100652945</t>
  </si>
  <si>
    <t>206839969</t>
  </si>
  <si>
    <t>重庆翔坤塑胶制品有限公司</t>
  </si>
  <si>
    <t>黄闽钗</t>
  </si>
  <si>
    <t>015213155189</t>
  </si>
  <si>
    <t>CL-100652986</t>
  </si>
  <si>
    <t>206839742</t>
  </si>
  <si>
    <t>重庆高智滤油机设备制造有限公司</t>
  </si>
  <si>
    <t>刘红刚</t>
  </si>
  <si>
    <t>013883993903</t>
  </si>
  <si>
    <t>CL-100653144</t>
  </si>
  <si>
    <t>206839411</t>
  </si>
  <si>
    <t>重庆体能机电有限公司</t>
  </si>
  <si>
    <t>唐崇刚</t>
  </si>
  <si>
    <t>018623428625</t>
  </si>
  <si>
    <t>CL-100653153</t>
  </si>
  <si>
    <t>206840078</t>
  </si>
  <si>
    <t>西安博锐环境工程有限公司</t>
  </si>
  <si>
    <t>范毅</t>
  </si>
  <si>
    <t>018706781620</t>
  </si>
  <si>
    <t>CL-100653168</t>
  </si>
  <si>
    <t>206840226</t>
  </si>
  <si>
    <t>兰州银笛乐器有限公司</t>
  </si>
  <si>
    <t>曾明</t>
  </si>
  <si>
    <t>09318860269</t>
  </si>
  <si>
    <t>CL-100647506</t>
  </si>
  <si>
    <t>02134695926</t>
  </si>
  <si>
    <t>CL-100647633</t>
  </si>
  <si>
    <t>205748632</t>
  </si>
  <si>
    <t>上海万科物业服务有限公司</t>
  </si>
  <si>
    <t>00:06:21</t>
  </si>
  <si>
    <t>02131765062</t>
  </si>
  <si>
    <t>CL-100648567</t>
  </si>
  <si>
    <t>CL-100648763</t>
  </si>
  <si>
    <t>206195147</t>
  </si>
  <si>
    <t>上海天马精塑有限公司</t>
  </si>
  <si>
    <t>李敏明</t>
  </si>
  <si>
    <t>02157742451</t>
  </si>
  <si>
    <t>CL-100648806</t>
  </si>
  <si>
    <t>CL-100648861</t>
  </si>
  <si>
    <t>CL-100648939</t>
  </si>
  <si>
    <t>CL-100648991</t>
  </si>
  <si>
    <t>CL-100649920</t>
  </si>
  <si>
    <t>206033769</t>
  </si>
  <si>
    <t>上海士丰实业有限公司</t>
  </si>
  <si>
    <t>程俊</t>
  </si>
  <si>
    <t>021629611998320</t>
  </si>
  <si>
    <t>CL-100649965</t>
  </si>
  <si>
    <t>CL-100650021</t>
  </si>
  <si>
    <t>021629611998141</t>
  </si>
  <si>
    <t>CL-100650083</t>
  </si>
  <si>
    <t>CL-100650197</t>
  </si>
  <si>
    <t>CL-100650254</t>
  </si>
  <si>
    <t>CL-100650542</t>
  </si>
  <si>
    <t>CL-100650828</t>
  </si>
  <si>
    <t>206274634</t>
  </si>
  <si>
    <t>上海秀珀化工有限公司</t>
  </si>
  <si>
    <t>李贲国</t>
  </si>
  <si>
    <t>02158583404</t>
  </si>
  <si>
    <t>CL-100650848</t>
  </si>
  <si>
    <t>CL-100650866</t>
  </si>
  <si>
    <t>CL-100650984</t>
  </si>
  <si>
    <t>206264164</t>
  </si>
  <si>
    <t>康奈可汽车科技(上海)有限公司研发分公司</t>
  </si>
  <si>
    <t>秦玉保</t>
  </si>
  <si>
    <t>021648978683010</t>
  </si>
  <si>
    <t>CL-100651011</t>
  </si>
  <si>
    <t>CL-100651055</t>
  </si>
  <si>
    <t>CL-100651088</t>
  </si>
  <si>
    <t>CL-100651392</t>
  </si>
  <si>
    <t>206198425</t>
  </si>
  <si>
    <t>日立(中国)有限公司上海分公司</t>
  </si>
  <si>
    <t>黄巍</t>
  </si>
  <si>
    <t>021647210022526</t>
  </si>
  <si>
    <t>CL-100651410</t>
  </si>
  <si>
    <t>CL-100651435</t>
  </si>
  <si>
    <t>CL-100651460</t>
  </si>
  <si>
    <t>CL-100651487</t>
  </si>
  <si>
    <t>CL-100651520</t>
  </si>
  <si>
    <t>CL-100651772</t>
  </si>
  <si>
    <t>206232185</t>
  </si>
  <si>
    <t>上海英格尔认证有限公司</t>
  </si>
  <si>
    <t>王伟轩</t>
  </si>
  <si>
    <t>02151114700237</t>
  </si>
  <si>
    <t>CL-100651826</t>
  </si>
  <si>
    <t>CL-100651872</t>
  </si>
  <si>
    <t>CL-100651993</t>
  </si>
  <si>
    <t>CL-100652018</t>
  </si>
  <si>
    <t>CL-100652053</t>
  </si>
  <si>
    <t>CL-100645632</t>
  </si>
  <si>
    <t>207326343</t>
  </si>
  <si>
    <t>贵州聚银投资置业有限公司</t>
  </si>
  <si>
    <t>韩珊</t>
  </si>
  <si>
    <t>018185212792</t>
  </si>
  <si>
    <t>CL-100646137</t>
  </si>
  <si>
    <t>207332506</t>
  </si>
  <si>
    <t>重庆玛格家居有限公司</t>
  </si>
  <si>
    <t>018996265887</t>
  </si>
  <si>
    <t>CL-100646817</t>
  </si>
  <si>
    <t>207333685</t>
  </si>
  <si>
    <t>重庆财信房地产开发有限公司</t>
  </si>
  <si>
    <t>申工</t>
  </si>
  <si>
    <t>02367675136</t>
  </si>
  <si>
    <t>CL-100647993</t>
  </si>
  <si>
    <t>207322826</t>
  </si>
  <si>
    <t>杨德金</t>
  </si>
  <si>
    <t>015825978288</t>
  </si>
  <si>
    <t>CL-100648160</t>
  </si>
  <si>
    <t>207334206</t>
  </si>
  <si>
    <t>昆明花之城豪生国际大酒店</t>
  </si>
  <si>
    <t>田工</t>
  </si>
  <si>
    <t>087165036999</t>
  </si>
  <si>
    <t>CL-100648503</t>
  </si>
  <si>
    <t>207284885</t>
  </si>
  <si>
    <t>重庆创想科技发展有限公司</t>
  </si>
  <si>
    <t>017782282722</t>
  </si>
  <si>
    <t>CL-100649471</t>
  </si>
  <si>
    <t>207287033</t>
  </si>
  <si>
    <t>四川天坤模具制造有限公司</t>
  </si>
  <si>
    <t>08263383001</t>
  </si>
  <si>
    <t>CL-100650672</t>
  </si>
  <si>
    <t>207301152</t>
  </si>
  <si>
    <t>四川启超新能源科技有限公司</t>
  </si>
  <si>
    <t>013388139994</t>
  </si>
  <si>
    <t>CL-100650893</t>
  </si>
  <si>
    <t>207112393</t>
  </si>
  <si>
    <t>重庆长安离合器制造有限公司</t>
  </si>
  <si>
    <t>谢驰</t>
  </si>
  <si>
    <t>02365600366</t>
  </si>
  <si>
    <t>CL-100651644</t>
  </si>
  <si>
    <t>207279484</t>
  </si>
  <si>
    <t>四川耀南电子有限公司</t>
  </si>
  <si>
    <t>CL-100652412</t>
  </si>
  <si>
    <t>207191732</t>
  </si>
  <si>
    <t>重庆暄洁环保产业(集团)股份有限公司</t>
  </si>
  <si>
    <t>于成勇</t>
  </si>
  <si>
    <t>013996186248</t>
  </si>
  <si>
    <t>CL-100652421</t>
  </si>
  <si>
    <t>02368686000</t>
  </si>
  <si>
    <t>CL-100645313</t>
  </si>
  <si>
    <t>207964252</t>
  </si>
  <si>
    <t>肯泰生物医药股份有限公司</t>
  </si>
  <si>
    <t>CL-100645517</t>
  </si>
  <si>
    <t>206072458</t>
  </si>
  <si>
    <t>广州市红山物业管理有限公司</t>
  </si>
  <si>
    <t>萧晓</t>
  </si>
  <si>
    <t>02082398747</t>
  </si>
  <si>
    <t>CL-100645808</t>
  </si>
  <si>
    <t>200826098</t>
  </si>
  <si>
    <t>东莞美耐斯家具制品有限公司</t>
  </si>
  <si>
    <t>赖国维</t>
  </si>
  <si>
    <t>076983211318</t>
  </si>
  <si>
    <t>CL-100645858</t>
  </si>
  <si>
    <t>206072457</t>
  </si>
  <si>
    <t>广州市红荔专利代理有限公司越秀分公司</t>
  </si>
  <si>
    <t>02083516393</t>
  </si>
  <si>
    <t>CL-100645978</t>
  </si>
  <si>
    <t>206266218</t>
  </si>
  <si>
    <t>东莞新德福针织厂有限公司</t>
  </si>
  <si>
    <t>郑荣兴</t>
  </si>
  <si>
    <t>076983391263</t>
  </si>
  <si>
    <t>CL-100646164</t>
  </si>
  <si>
    <t>206191640</t>
  </si>
  <si>
    <t>清远市圣利达陶瓷有限公司</t>
  </si>
  <si>
    <t>霍志坚</t>
  </si>
  <si>
    <t>07633296060</t>
  </si>
  <si>
    <t>CL-100646179</t>
  </si>
  <si>
    <t>07633296326</t>
  </si>
  <si>
    <t>CL-100646374</t>
  </si>
  <si>
    <t>206266217</t>
  </si>
  <si>
    <t>广东省佛山日祥陶瓷有限公司</t>
  </si>
  <si>
    <t>潘林</t>
  </si>
  <si>
    <t>075785333793</t>
  </si>
  <si>
    <t>CL-100647042</t>
  </si>
  <si>
    <t>206072455</t>
  </si>
  <si>
    <t>广州市恒居物业管理有限公司富多来管理处</t>
  </si>
  <si>
    <t>李坤明</t>
  </si>
  <si>
    <t>02086497113</t>
  </si>
  <si>
    <t>CL-100647256</t>
  </si>
  <si>
    <t>206097987</t>
  </si>
  <si>
    <t>凯伦斯灯饰电器厂</t>
  </si>
  <si>
    <t>阮国民</t>
  </si>
  <si>
    <t>076022347600</t>
  </si>
  <si>
    <t>CL-100647876</t>
  </si>
  <si>
    <t>206072453</t>
  </si>
  <si>
    <t>广州市广迅房地产代理有限公司第一分公司</t>
  </si>
  <si>
    <t>卫瑛莹</t>
  </si>
  <si>
    <t>02089222498</t>
  </si>
  <si>
    <t>CL-100648066</t>
  </si>
  <si>
    <t>206097982</t>
  </si>
  <si>
    <t>骏发实业(河源)有限公司</t>
  </si>
  <si>
    <t>07623600901</t>
  </si>
  <si>
    <t>CL-100645472</t>
  </si>
  <si>
    <t>206813882</t>
  </si>
  <si>
    <t>成都宝酷电子商务有限公司</t>
  </si>
  <si>
    <t>徐小华</t>
  </si>
  <si>
    <t>13096362257</t>
  </si>
  <si>
    <t>CL-100645506</t>
  </si>
  <si>
    <t>CL-100645651</t>
  </si>
  <si>
    <t>206284072</t>
  </si>
  <si>
    <t>成都超网实业有限公司</t>
  </si>
  <si>
    <t>杨俊杰</t>
  </si>
  <si>
    <t>CL-100645743</t>
  </si>
  <si>
    <t>CL-100646032</t>
  </si>
  <si>
    <t>206812635</t>
  </si>
  <si>
    <t>成都炎华包装印务有限公司</t>
  </si>
  <si>
    <t>刘群英</t>
  </si>
  <si>
    <t>CL-100646046</t>
  </si>
  <si>
    <t>206811480</t>
  </si>
  <si>
    <t>成都市华采制衣有限公司</t>
  </si>
  <si>
    <t>李震东</t>
  </si>
  <si>
    <t>CL-100646319</t>
  </si>
  <si>
    <t>206213978</t>
  </si>
  <si>
    <t>萃联(中国)消防设备制造有限公司</t>
  </si>
  <si>
    <t>88299770</t>
  </si>
  <si>
    <t>CL-100646422</t>
  </si>
  <si>
    <t>206255930</t>
  </si>
  <si>
    <t>生命人寿股份有限公司巴中中心支公司</t>
  </si>
  <si>
    <t>杨中林</t>
  </si>
  <si>
    <t>08272225555</t>
  </si>
  <si>
    <t>CL-100646451</t>
  </si>
  <si>
    <t>08272225227</t>
  </si>
  <si>
    <t>CL-100646539</t>
  </si>
  <si>
    <t>206825682</t>
  </si>
  <si>
    <t>成都美尔达服饰有限公司</t>
  </si>
  <si>
    <t>储德秀</t>
  </si>
  <si>
    <t>13688059826</t>
  </si>
  <si>
    <t>CL-100647564</t>
  </si>
  <si>
    <t>206280193</t>
  </si>
  <si>
    <t>绵阳市大兴达摩托车有限责任公司</t>
  </si>
  <si>
    <t>尹明</t>
  </si>
  <si>
    <t>08162333809</t>
  </si>
  <si>
    <t>CL-100647682</t>
  </si>
  <si>
    <t>206248849</t>
  </si>
  <si>
    <t>成都双流东风川柴专用汽车有限公司</t>
  </si>
  <si>
    <t>范朝林</t>
  </si>
  <si>
    <t>83574751</t>
  </si>
  <si>
    <t>CL-100647766</t>
  </si>
  <si>
    <t>206206659</t>
  </si>
  <si>
    <t>九寨沟格桑宾馆</t>
  </si>
  <si>
    <t>毛全斌</t>
  </si>
  <si>
    <t>013540996110</t>
  </si>
  <si>
    <t>CL-100647881</t>
  </si>
  <si>
    <t>206816629</t>
  </si>
  <si>
    <t>成都鑫钰纸品包装印务有限公司</t>
  </si>
  <si>
    <t>聂先生</t>
  </si>
  <si>
    <t>13540373885</t>
  </si>
  <si>
    <t>CL-100648380</t>
  </si>
  <si>
    <t>206825655</t>
  </si>
  <si>
    <t>成都天盾劳保用品有限公司</t>
  </si>
  <si>
    <t>刘渊</t>
  </si>
  <si>
    <t>13281188118</t>
  </si>
  <si>
    <t>CL-100648416</t>
  </si>
  <si>
    <t>206825650</t>
  </si>
  <si>
    <t>成都世海劳保用品有限公司</t>
  </si>
  <si>
    <t>周世海</t>
  </si>
  <si>
    <t>13881821380</t>
  </si>
  <si>
    <t>CL-100648676</t>
  </si>
  <si>
    <t>206610999</t>
  </si>
  <si>
    <t>成都检圣科技有限公司</t>
  </si>
  <si>
    <t>周丽</t>
  </si>
  <si>
    <t>82890921</t>
  </si>
  <si>
    <t>CL-100648769</t>
  </si>
  <si>
    <t>206630318</t>
  </si>
  <si>
    <t>遂宁吉胜商贸有限公司</t>
  </si>
  <si>
    <t>唐意</t>
  </si>
  <si>
    <t>015881900954</t>
  </si>
  <si>
    <t>CL-100648968</t>
  </si>
  <si>
    <t>206625184</t>
  </si>
  <si>
    <t>广元市城区兴瑞电脑耗材经营部</t>
  </si>
  <si>
    <t>李召</t>
  </si>
  <si>
    <t>013981281721</t>
  </si>
  <si>
    <t>CL-100650159</t>
  </si>
  <si>
    <t>205551021</t>
  </si>
  <si>
    <t>成都市金牛区富红服饰店</t>
  </si>
  <si>
    <t>朱广付</t>
  </si>
  <si>
    <t>13032896103</t>
  </si>
  <si>
    <t>CL-100650200</t>
  </si>
  <si>
    <t>206221680</t>
  </si>
  <si>
    <t>广元市鑫茂农业科技开发有限公司</t>
  </si>
  <si>
    <t>吴曹华</t>
  </si>
  <si>
    <t>013808117792</t>
  </si>
  <si>
    <t>CL-100650413</t>
  </si>
  <si>
    <t>08396609808</t>
  </si>
  <si>
    <t>CL-100650467</t>
  </si>
  <si>
    <t>206604249</t>
  </si>
  <si>
    <t>四川华美紫馨医学美容医院有限公司乐山分公司</t>
  </si>
  <si>
    <t>08332190555</t>
  </si>
  <si>
    <t>CL-100650790</t>
  </si>
  <si>
    <t>205582650</t>
  </si>
  <si>
    <t>成都法玛基因科技有限公司</t>
  </si>
  <si>
    <t>柯尊洪</t>
  </si>
  <si>
    <t>87509977</t>
  </si>
  <si>
    <t>CL-100650936</t>
  </si>
  <si>
    <t>205839370</t>
  </si>
  <si>
    <t>成都市康福尔药店有限公司</t>
  </si>
  <si>
    <t>李捍阳</t>
  </si>
  <si>
    <t>83668108</t>
  </si>
  <si>
    <t>CL-100651024</t>
  </si>
  <si>
    <t>206216148</t>
  </si>
  <si>
    <t>西昌天一有限责任公司沸点歌城</t>
  </si>
  <si>
    <t>魏威</t>
  </si>
  <si>
    <t>013608145777</t>
  </si>
  <si>
    <t>CL-100651042</t>
  </si>
  <si>
    <t>200968287</t>
  </si>
  <si>
    <t>成都正恒动力股份有限公司</t>
  </si>
  <si>
    <t>刘帆</t>
  </si>
  <si>
    <t>83914475</t>
  </si>
  <si>
    <t>CL-100651189</t>
  </si>
  <si>
    <t>206245955</t>
  </si>
  <si>
    <t>四川久环恒泰科技集团有限责任公司</t>
  </si>
  <si>
    <t>张林</t>
  </si>
  <si>
    <t>13881182643</t>
  </si>
  <si>
    <t>CL-100651332</t>
  </si>
  <si>
    <t>206830189</t>
  </si>
  <si>
    <t>兰州奇申印刷有限责任公司</t>
  </si>
  <si>
    <t>杨小胜</t>
  </si>
  <si>
    <t>013609369138</t>
  </si>
  <si>
    <t>CL-100651406</t>
  </si>
  <si>
    <t>206245947</t>
  </si>
  <si>
    <t>四川峨嵋山华森宾馆</t>
  </si>
  <si>
    <t>李昆</t>
  </si>
  <si>
    <t>08335546999</t>
  </si>
  <si>
    <t>CL-100651623</t>
  </si>
  <si>
    <t>206248759</t>
  </si>
  <si>
    <t>成都华威机电实业公司</t>
  </si>
  <si>
    <t>83028326</t>
  </si>
  <si>
    <t>CL-100652134</t>
  </si>
  <si>
    <t>206818524</t>
  </si>
  <si>
    <t>四川本色联盟有机茶股份有限公司</t>
  </si>
  <si>
    <t>013350808520</t>
  </si>
  <si>
    <t>CL-100652663</t>
  </si>
  <si>
    <t>206626170</t>
  </si>
  <si>
    <t>广安奔月网络科技有限公司</t>
  </si>
  <si>
    <t>王中艳</t>
  </si>
  <si>
    <t>00:16:54</t>
  </si>
  <si>
    <t>018382660825</t>
  </si>
  <si>
    <t>CL-100652933</t>
  </si>
  <si>
    <t>206248820</t>
  </si>
  <si>
    <t>成都市丽扬电脑科技有限公司</t>
  </si>
  <si>
    <t>白榕峰</t>
  </si>
  <si>
    <t>13730685128</t>
  </si>
  <si>
    <t>CL-100652953</t>
  </si>
  <si>
    <t>85239786</t>
  </si>
  <si>
    <t>CL-100652983</t>
  </si>
  <si>
    <t>CL-100653138</t>
  </si>
  <si>
    <t>206625131</t>
  </si>
  <si>
    <t>广元市天脉商贸有限公司</t>
  </si>
  <si>
    <t>罗忠荣</t>
  </si>
  <si>
    <t>018683973062</t>
  </si>
  <si>
    <t>CL-100645589</t>
  </si>
  <si>
    <t>206268659</t>
  </si>
  <si>
    <t>靖边县创远商贸有限责任公司</t>
  </si>
  <si>
    <t>殷先生</t>
  </si>
  <si>
    <t>013720717135</t>
  </si>
  <si>
    <t>CL-100645723</t>
  </si>
  <si>
    <t>205518371</t>
  </si>
  <si>
    <t>西瑞保护控制有限责任公司</t>
  </si>
  <si>
    <t>刘宝祥</t>
  </si>
  <si>
    <t>013519166654</t>
  </si>
  <si>
    <t>CL-100645790</t>
  </si>
  <si>
    <t>206191423</t>
  </si>
  <si>
    <t>四川奥吉特油田科技开发公司</t>
  </si>
  <si>
    <t>刘小鹏</t>
  </si>
  <si>
    <t>00:10:08</t>
  </si>
  <si>
    <t>013759995198</t>
  </si>
  <si>
    <t>CL-100645975</t>
  </si>
  <si>
    <t>206191424</t>
  </si>
  <si>
    <t>西安华山机械有限公司</t>
  </si>
  <si>
    <t>赵辉</t>
  </si>
  <si>
    <t>013649212370</t>
  </si>
  <si>
    <t>CL-100646054</t>
  </si>
  <si>
    <t>206188885</t>
  </si>
  <si>
    <t>格尔木豫源有限责任公司</t>
  </si>
  <si>
    <t>013897093005</t>
  </si>
  <si>
    <t>CL-100646134</t>
  </si>
  <si>
    <t>205964456</t>
  </si>
  <si>
    <t>西安市阎良区高图电子有限公司</t>
  </si>
  <si>
    <t>王敬民</t>
  </si>
  <si>
    <t>013709120622</t>
  </si>
  <si>
    <t>CL-100646212</t>
  </si>
  <si>
    <t>201078101</t>
  </si>
  <si>
    <t>西电三菱电机开关设备有限公司</t>
  </si>
  <si>
    <t>王贝</t>
  </si>
  <si>
    <t>013992863600</t>
  </si>
  <si>
    <t>CL-100646267</t>
  </si>
  <si>
    <t>205542809</t>
  </si>
  <si>
    <t>宁夏保安康生物药品有限公司</t>
  </si>
  <si>
    <t>夏月萍</t>
  </si>
  <si>
    <t>013709598361</t>
  </si>
  <si>
    <t>CL-100646298</t>
  </si>
  <si>
    <t>205962878</t>
  </si>
  <si>
    <t>兰州安事达科技发展有限责任公司</t>
  </si>
  <si>
    <t>崔随峰</t>
  </si>
  <si>
    <t>013893303833</t>
  </si>
  <si>
    <t>CL-100646317</t>
  </si>
  <si>
    <t>205541140</t>
  </si>
  <si>
    <t>陕西可意生物科技发展有限责任公司</t>
  </si>
  <si>
    <t>02987290309</t>
  </si>
  <si>
    <t>CL-100646401</t>
  </si>
  <si>
    <t>205787823</t>
  </si>
  <si>
    <t>兰州银大百货有限公司</t>
  </si>
  <si>
    <t>张旭克</t>
  </si>
  <si>
    <t>09317352026</t>
  </si>
  <si>
    <t>CL-100647717</t>
  </si>
  <si>
    <t>205838504</t>
  </si>
  <si>
    <t>宁夏华夏西部影视城有限公司</t>
  </si>
  <si>
    <t>崔荣</t>
  </si>
  <si>
    <t>013195086656</t>
  </si>
  <si>
    <t>CL-100647744</t>
  </si>
  <si>
    <t>205957278</t>
  </si>
  <si>
    <t>兰州正通科技有限责任公司</t>
  </si>
  <si>
    <t>徐贵梅</t>
  </si>
  <si>
    <t>09318896388</t>
  </si>
  <si>
    <t>CL-100647792</t>
  </si>
  <si>
    <t>205957279</t>
  </si>
  <si>
    <t>西安威远贸易有限责任公司</t>
  </si>
  <si>
    <t>王宁利</t>
  </si>
  <si>
    <t>013991200132</t>
  </si>
  <si>
    <t>CL-100647890</t>
  </si>
  <si>
    <t>200964685</t>
  </si>
  <si>
    <t>西安海红轴承总厂</t>
  </si>
  <si>
    <t>付培军</t>
  </si>
  <si>
    <t>02986515904</t>
  </si>
  <si>
    <t>CL-100647909</t>
  </si>
  <si>
    <t>205540981</t>
  </si>
  <si>
    <t>陕西减速机厂西安销售部</t>
  </si>
  <si>
    <t>赵振平</t>
  </si>
  <si>
    <t>02985252027313</t>
  </si>
  <si>
    <t>CL-100647934</t>
  </si>
  <si>
    <t>205651308</t>
  </si>
  <si>
    <t>西安天地源物业服务管理有限责任公司</t>
  </si>
  <si>
    <t>曹伟伟</t>
  </si>
  <si>
    <t>02968907019</t>
  </si>
  <si>
    <t>CL-100648026</t>
  </si>
  <si>
    <t>205962346</t>
  </si>
  <si>
    <t>长庆石油勘探局机械制造总厂</t>
  </si>
  <si>
    <t>方建国</t>
  </si>
  <si>
    <t>02986029005</t>
  </si>
  <si>
    <t>CL-100648147</t>
  </si>
  <si>
    <t>205838011</t>
  </si>
  <si>
    <t>陕西西部王朝商务会馆有限公司</t>
  </si>
  <si>
    <t>赵延锋</t>
  </si>
  <si>
    <t>02988718188</t>
  </si>
  <si>
    <t>CL-100648212</t>
  </si>
  <si>
    <t>206215929</t>
  </si>
  <si>
    <t>平凉亨达机械制造有限责任公司</t>
  </si>
  <si>
    <t>屠海燕</t>
  </si>
  <si>
    <t>09338713931</t>
  </si>
  <si>
    <t>CL-100648250</t>
  </si>
  <si>
    <t>206215930</t>
  </si>
  <si>
    <t>平凉市新起点旅行社有限责任公司</t>
  </si>
  <si>
    <t>时建宏</t>
  </si>
  <si>
    <t>013993343898</t>
  </si>
  <si>
    <t>CL-100648377</t>
  </si>
  <si>
    <t>201640178</t>
  </si>
  <si>
    <t>陕西迅驰电子科技有限公司</t>
  </si>
  <si>
    <t>崔渭光</t>
  </si>
  <si>
    <t>013227790968</t>
  </si>
  <si>
    <t>CL-100648417</t>
  </si>
  <si>
    <t>201640202</t>
  </si>
  <si>
    <t>陕西维伦科技有限公司</t>
  </si>
  <si>
    <t>韩广军</t>
  </si>
  <si>
    <t>013389218684</t>
  </si>
  <si>
    <t>CL-100648710</t>
  </si>
  <si>
    <t>205524477</t>
  </si>
  <si>
    <t>兰州雅华生物技术有限公司</t>
  </si>
  <si>
    <t>李克生</t>
  </si>
  <si>
    <t>09318812203</t>
  </si>
  <si>
    <t>CL-100648795</t>
  </si>
  <si>
    <t>206189064</t>
  </si>
  <si>
    <t>西安德立生物化工有限公司</t>
  </si>
  <si>
    <t>杜菲</t>
  </si>
  <si>
    <t>02987860211</t>
  </si>
  <si>
    <t>CL-100648919</t>
  </si>
  <si>
    <t>206189068</t>
  </si>
  <si>
    <t>西安蓝田尧柏水泥有限公司</t>
  </si>
  <si>
    <t>薛</t>
  </si>
  <si>
    <t>015009259678</t>
  </si>
  <si>
    <t>CL-100648958</t>
  </si>
  <si>
    <t>206189069</t>
  </si>
  <si>
    <t>西安明和电子有限公司</t>
  </si>
  <si>
    <t>陈永华</t>
  </si>
  <si>
    <t>018966857910</t>
  </si>
  <si>
    <t>CL-100649043</t>
  </si>
  <si>
    <t>206189219</t>
  </si>
  <si>
    <t>西安格迪家电有限公司</t>
  </si>
  <si>
    <t>韩大伟</t>
  </si>
  <si>
    <t>015091187381</t>
  </si>
  <si>
    <t>CL-100649151</t>
  </si>
  <si>
    <t>206100797</t>
  </si>
  <si>
    <t>陕西广电网络传媒股份有限公司富平县支公司</t>
  </si>
  <si>
    <t>郑扎根</t>
  </si>
  <si>
    <t>09138200190</t>
  </si>
  <si>
    <t>CL-100649217</t>
  </si>
  <si>
    <t>206285489</t>
  </si>
  <si>
    <t>陕西中傲电子科技有限公司</t>
  </si>
  <si>
    <t>黄章辉</t>
  </si>
  <si>
    <t>013379240898</t>
  </si>
  <si>
    <t>CL-100649300</t>
  </si>
  <si>
    <t>200849435</t>
  </si>
  <si>
    <t>西安丹迪食品有限公司</t>
  </si>
  <si>
    <t>陈传喜</t>
  </si>
  <si>
    <t>013709181548</t>
  </si>
  <si>
    <t>CL-100649510</t>
  </si>
  <si>
    <t>200495156</t>
  </si>
  <si>
    <t>北京同有飞骥科技有限公司</t>
  </si>
  <si>
    <t>夏世兴</t>
  </si>
  <si>
    <t>02988332758</t>
  </si>
  <si>
    <t>CL-100649662</t>
  </si>
  <si>
    <t>206079027</t>
  </si>
  <si>
    <t>宁夏夏进制箱包装有限公司</t>
  </si>
  <si>
    <t>田有川</t>
  </si>
  <si>
    <t>013895359097</t>
  </si>
  <si>
    <t>CL-100650154</t>
  </si>
  <si>
    <t>206273116</t>
  </si>
  <si>
    <t>西安九星电子有限责任公司</t>
  </si>
  <si>
    <t>周文</t>
  </si>
  <si>
    <t>02985248910</t>
  </si>
  <si>
    <t>CL-100650223</t>
  </si>
  <si>
    <t>206198203</t>
  </si>
  <si>
    <t>兰州日报社</t>
  </si>
  <si>
    <t>时工</t>
  </si>
  <si>
    <t>018109316377</t>
  </si>
  <si>
    <t>CL-100650587</t>
  </si>
  <si>
    <t>206198204</t>
  </si>
  <si>
    <t>兰州铜锣湾百货有限公司</t>
  </si>
  <si>
    <t>李兴科</t>
  </si>
  <si>
    <t>013919430712</t>
  </si>
  <si>
    <t>CL-100650612</t>
  </si>
  <si>
    <t>200869012</t>
  </si>
  <si>
    <t>汉中万目仪电有限责任公司</t>
  </si>
  <si>
    <t>翁经理</t>
  </si>
  <si>
    <t>09162513296</t>
  </si>
  <si>
    <t>CL-100651075</t>
  </si>
  <si>
    <t>206096844</t>
  </si>
  <si>
    <t>陕西易初明通集团公司</t>
  </si>
  <si>
    <t>焦阳</t>
  </si>
  <si>
    <t>02984521914828</t>
  </si>
  <si>
    <t>CL-100651106</t>
  </si>
  <si>
    <t>200796117</t>
  </si>
  <si>
    <t>咸阳亲亲食品有限公司</t>
  </si>
  <si>
    <t>宋经国</t>
  </si>
  <si>
    <t>013484862583</t>
  </si>
  <si>
    <t>CL-100651328</t>
  </si>
  <si>
    <t>205473959</t>
  </si>
  <si>
    <t>陕西百和职业服装有限公司</t>
  </si>
  <si>
    <t>张萤</t>
  </si>
  <si>
    <t>02986795266</t>
  </si>
  <si>
    <t>CL-100651733</t>
  </si>
  <si>
    <t>202727877</t>
  </si>
  <si>
    <t>盛普软件(西安)有限责任公司</t>
  </si>
  <si>
    <t>肖钧</t>
  </si>
  <si>
    <t>02986690106</t>
  </si>
  <si>
    <t>CL-100651859</t>
  </si>
  <si>
    <t>206189490</t>
  </si>
  <si>
    <t>陕西中时数码有限公司</t>
  </si>
  <si>
    <t>刘君</t>
  </si>
  <si>
    <t>013325383852</t>
  </si>
  <si>
    <t>CL-100651946</t>
  </si>
  <si>
    <t>200002197</t>
  </si>
  <si>
    <t>陕西西安东方机电集团有限公司</t>
  </si>
  <si>
    <t>王锋</t>
  </si>
  <si>
    <t>013072081722</t>
  </si>
  <si>
    <t>CL-100651960</t>
  </si>
  <si>
    <t>206269717</t>
  </si>
  <si>
    <t>西安华信铁路技术有限公司</t>
  </si>
  <si>
    <t>015129739923</t>
  </si>
  <si>
    <t>CL-100652133</t>
  </si>
  <si>
    <t>206191024</t>
  </si>
  <si>
    <t>今麦郎清真食品(宝鸡)有限公司</t>
  </si>
  <si>
    <t>李西文</t>
  </si>
  <si>
    <t>013571769344</t>
  </si>
  <si>
    <t>CL-100652194</t>
  </si>
  <si>
    <t>200926279</t>
  </si>
  <si>
    <t>西安新竹防灾救生设备有限公司</t>
  </si>
  <si>
    <t>王玮</t>
  </si>
  <si>
    <t>0298831826952</t>
  </si>
  <si>
    <t>CL-100652233</t>
  </si>
  <si>
    <t>206191028</t>
  </si>
  <si>
    <t>兰州路博润兰炼添加剂有限公司</t>
  </si>
  <si>
    <t>刘小冬</t>
  </si>
  <si>
    <t>015809317778</t>
  </si>
  <si>
    <t>CL-100652322</t>
  </si>
  <si>
    <t>206191030</t>
  </si>
  <si>
    <t>甘肃国美电器有限公司</t>
  </si>
  <si>
    <t>康文轩</t>
  </si>
  <si>
    <t>013919146717</t>
  </si>
  <si>
    <t>CL-100652393</t>
  </si>
  <si>
    <t>206191032</t>
  </si>
  <si>
    <t>兰州瑞圣通信有限公司</t>
  </si>
  <si>
    <t>蔡国强</t>
  </si>
  <si>
    <t>013919295858</t>
  </si>
  <si>
    <t>CL-100652503</t>
  </si>
  <si>
    <t>205873607</t>
  </si>
  <si>
    <t>甘肃正昌电子科技发展有限公司</t>
  </si>
  <si>
    <t>013519646141</t>
  </si>
  <si>
    <t>CL-100652572</t>
  </si>
  <si>
    <t>201075542</t>
  </si>
  <si>
    <t>陕西希宇大洋科技有限公司</t>
  </si>
  <si>
    <t>于鹏伟</t>
  </si>
  <si>
    <t>02982215895</t>
  </si>
  <si>
    <t>CL-100652673</t>
  </si>
  <si>
    <t>206200389</t>
  </si>
  <si>
    <t>白银百货大楼有限公司</t>
  </si>
  <si>
    <t>张继业</t>
  </si>
  <si>
    <t>015009435808</t>
  </si>
  <si>
    <t>CL-100652697</t>
  </si>
  <si>
    <t>206206871</t>
  </si>
  <si>
    <t>兰州中流电子有限公司</t>
  </si>
  <si>
    <t>刘三保</t>
  </si>
  <si>
    <t>013893285635</t>
  </si>
  <si>
    <t>CL-100652707</t>
  </si>
  <si>
    <t>206206875</t>
  </si>
  <si>
    <t>蓝田县汤峪湖森林公园</t>
  </si>
  <si>
    <t>李?浦</t>
  </si>
  <si>
    <t>013772525833</t>
  </si>
  <si>
    <t>CL-100652742</t>
  </si>
  <si>
    <t>206206859</t>
  </si>
  <si>
    <t>兰州溥元电子科技发展有限公司</t>
  </si>
  <si>
    <t>王琳?</t>
  </si>
  <si>
    <t>013919003768</t>
  </si>
  <si>
    <t>CL-100645172</t>
  </si>
  <si>
    <t>206842813</t>
  </si>
  <si>
    <t>湖北凤铭机电设备有限公司</t>
  </si>
  <si>
    <t>马女士</t>
  </si>
  <si>
    <t>07122835368</t>
  </si>
  <si>
    <t>CL-100645267</t>
  </si>
  <si>
    <t>206188793</t>
  </si>
  <si>
    <t>郧县锦宏路桥工程有限责任公司</t>
  </si>
  <si>
    <t>013971938618</t>
  </si>
  <si>
    <t>CL-100645282</t>
  </si>
  <si>
    <t>CL-100645691</t>
  </si>
  <si>
    <t>206827232</t>
  </si>
  <si>
    <t>湖北精川智能装备股份有限公司</t>
  </si>
  <si>
    <t>07168303006</t>
  </si>
  <si>
    <t>CL-100645797</t>
  </si>
  <si>
    <t>万女士</t>
  </si>
  <si>
    <t>07168304310</t>
  </si>
  <si>
    <t>CL-100646172</t>
  </si>
  <si>
    <t>206818164</t>
  </si>
  <si>
    <t>武汉理工通宇新源动力有限公司</t>
  </si>
  <si>
    <t>王勇源</t>
  </si>
  <si>
    <t>02787922915</t>
  </si>
  <si>
    <t>CL-100646221</t>
  </si>
  <si>
    <t>200029752</t>
  </si>
  <si>
    <t>新兴重工湖北三六一一机械有限公司</t>
  </si>
  <si>
    <t>范海娟</t>
  </si>
  <si>
    <t>071031149468207</t>
  </si>
  <si>
    <t>CL-100646231</t>
  </si>
  <si>
    <t>071033568708207</t>
  </si>
  <si>
    <t>CL-100646436</t>
  </si>
  <si>
    <t>206847474</t>
  </si>
  <si>
    <t>人福医药集团医疗用品有限公司</t>
  </si>
  <si>
    <t>02781802070</t>
  </si>
  <si>
    <t>CL-100649375</t>
  </si>
  <si>
    <t>206848379</t>
  </si>
  <si>
    <t>汉川市海川医药有限公司</t>
  </si>
  <si>
    <t>07128581030</t>
  </si>
  <si>
    <t>CL-100649921</t>
  </si>
  <si>
    <t>206822276</t>
  </si>
  <si>
    <t>武汉德仁科技开发有限公司</t>
  </si>
  <si>
    <t>黄灵芝</t>
  </si>
  <si>
    <t>02787802586</t>
  </si>
  <si>
    <t>CL-100651743</t>
  </si>
  <si>
    <t>CL-100645150</t>
  </si>
  <si>
    <t>CL-100645295</t>
  </si>
  <si>
    <t>205840562</t>
  </si>
  <si>
    <t>南京鼎盟科技有限公司</t>
  </si>
  <si>
    <t>王海华</t>
  </si>
  <si>
    <t>02584720370</t>
  </si>
  <si>
    <t>CL-100645300</t>
  </si>
  <si>
    <t>路真</t>
  </si>
  <si>
    <t>02586563206</t>
  </si>
  <si>
    <t>CL-100645429</t>
  </si>
  <si>
    <t>202734465</t>
  </si>
  <si>
    <t>南京登峰起重设备制造有限公司</t>
  </si>
  <si>
    <t>陈建科</t>
  </si>
  <si>
    <t>013057872888</t>
  </si>
  <si>
    <t>CL-100645442</t>
  </si>
  <si>
    <t>02558735983</t>
  </si>
  <si>
    <t>CL-100645544</t>
  </si>
  <si>
    <t>200874012</t>
  </si>
  <si>
    <t>武汉市运发汽配制造有限公司</t>
  </si>
  <si>
    <t>02784973297</t>
  </si>
  <si>
    <t>CL-100645668</t>
  </si>
  <si>
    <t>201597212</t>
  </si>
  <si>
    <t>百英信息(武汉）有限公司</t>
  </si>
  <si>
    <t>王水英</t>
  </si>
  <si>
    <t>02782753910</t>
  </si>
  <si>
    <t>CL-100645876</t>
  </si>
  <si>
    <t>206004957</t>
  </si>
  <si>
    <t>金澳科技(湖北)化工有限公司</t>
  </si>
  <si>
    <t>张主任张翔</t>
  </si>
  <si>
    <t>07286438088</t>
  </si>
  <si>
    <t>CL-100645899</t>
  </si>
  <si>
    <t>张翔</t>
  </si>
  <si>
    <t>07286438034</t>
  </si>
  <si>
    <t>CL-100646329</t>
  </si>
  <si>
    <t>CL-100649600</t>
  </si>
  <si>
    <t>00:11:51</t>
  </si>
  <si>
    <t>CL-100645262</t>
  </si>
  <si>
    <t>205707680</t>
  </si>
  <si>
    <t>贵州华正太乙科技有限公司</t>
  </si>
  <si>
    <t>覃征龙</t>
  </si>
  <si>
    <t>085185588073</t>
  </si>
  <si>
    <t>CL-100645352</t>
  </si>
  <si>
    <t>206205129</t>
  </si>
  <si>
    <t>贵州西南国际家居装饰博览城有限公司</t>
  </si>
  <si>
    <t>085184617530</t>
  </si>
  <si>
    <t>CL-100646340</t>
  </si>
  <si>
    <t>CL-100647039</t>
  </si>
  <si>
    <t>CL-100647365</t>
  </si>
  <si>
    <t>208621518</t>
  </si>
  <si>
    <t>成都达人实业有限公司</t>
  </si>
  <si>
    <t>13198520377</t>
  </si>
  <si>
    <t>CL-100647464</t>
  </si>
  <si>
    <t>208622918</t>
  </si>
  <si>
    <t>长宁县天口环保科技有限责任公司</t>
  </si>
  <si>
    <t>吴树桃</t>
  </si>
  <si>
    <t>013890909511</t>
  </si>
  <si>
    <t>CL-100647650</t>
  </si>
  <si>
    <t>208622916</t>
  </si>
  <si>
    <t>宜宾博达汽车服务有限公司驾驶员培训学校</t>
  </si>
  <si>
    <t>李茂</t>
  </si>
  <si>
    <t>08318220155</t>
  </si>
  <si>
    <t>CL-100648022</t>
  </si>
  <si>
    <t>208621410</t>
  </si>
  <si>
    <t>安顺开发区东源春农业开发有限公司</t>
  </si>
  <si>
    <t>018685367888</t>
  </si>
  <si>
    <t>CL-100648511</t>
  </si>
  <si>
    <t>208616023</t>
  </si>
  <si>
    <t>平安普惠投资咨询有限公司成都第五分公司</t>
  </si>
  <si>
    <t>周能</t>
  </si>
  <si>
    <t>18200382802</t>
  </si>
  <si>
    <t>CL-100649095</t>
  </si>
  <si>
    <t>208615219</t>
  </si>
  <si>
    <t>荣县惠友商贸有限公司</t>
  </si>
  <si>
    <t>013990041998</t>
  </si>
  <si>
    <t>CL-100649549</t>
  </si>
  <si>
    <t>208615232</t>
  </si>
  <si>
    <t>沙湾县客运站</t>
  </si>
  <si>
    <t>18782211306</t>
  </si>
  <si>
    <t>CL-100649782</t>
  </si>
  <si>
    <t>208563583</t>
  </si>
  <si>
    <t>云南亮双商贸有限公司</t>
  </si>
  <si>
    <t>013888952293</t>
  </si>
  <si>
    <t>CL-100650156</t>
  </si>
  <si>
    <t>208554296</t>
  </si>
  <si>
    <t>贵州德远集团有限公司</t>
  </si>
  <si>
    <t>张水仙</t>
  </si>
  <si>
    <t>08588107777</t>
  </si>
  <si>
    <t>CL-100650172</t>
  </si>
  <si>
    <t>CL-100650487</t>
  </si>
  <si>
    <t>208553610</t>
  </si>
  <si>
    <t>贵州辉达天城照明有限公司</t>
  </si>
  <si>
    <t>085185512916</t>
  </si>
  <si>
    <t>CL-100650645</t>
  </si>
  <si>
    <t>208553598</t>
  </si>
  <si>
    <t>六盘水康博木塑科技有限公司</t>
  </si>
  <si>
    <t>张凤兰</t>
  </si>
  <si>
    <t>08583462888</t>
  </si>
  <si>
    <t>CL-100651556</t>
  </si>
  <si>
    <t>208546063</t>
  </si>
  <si>
    <t>贵州泰永长征技术股份有限公司</t>
  </si>
  <si>
    <t>00:07:35</t>
  </si>
  <si>
    <t>075526012080</t>
  </si>
  <si>
    <t>CL-100651914</t>
  </si>
  <si>
    <t>CL-100652698</t>
  </si>
  <si>
    <t>208056866</t>
  </si>
  <si>
    <t>四川帝华汽车科技股份有限公司</t>
  </si>
  <si>
    <t>刘彩</t>
  </si>
  <si>
    <t>87488880</t>
  </si>
  <si>
    <t>CL-100646141</t>
  </si>
  <si>
    <t>206630511</t>
  </si>
  <si>
    <t>新疆易金网金融服务有限责任公司</t>
  </si>
  <si>
    <t>09913663422</t>
  </si>
  <si>
    <t>CL-100647693</t>
  </si>
  <si>
    <t>206626694</t>
  </si>
  <si>
    <t>兰州万城物业集团有限公司</t>
  </si>
  <si>
    <t>刘黎</t>
  </si>
  <si>
    <t>018919846872</t>
  </si>
  <si>
    <t>CL-100648298</t>
  </si>
  <si>
    <t>206604012</t>
  </si>
  <si>
    <t>新疆星晟光伏科技有限公司</t>
  </si>
  <si>
    <t>周士龙</t>
  </si>
  <si>
    <t>015102766666</t>
  </si>
  <si>
    <t>CL-100648726</t>
  </si>
  <si>
    <t>206216080</t>
  </si>
  <si>
    <t>西安兰特水电测控技术有限责任公司</t>
  </si>
  <si>
    <t>陆雨</t>
  </si>
  <si>
    <t>CL-100648852</t>
  </si>
  <si>
    <t>206216085</t>
  </si>
  <si>
    <t>西安楠林国际酒店</t>
  </si>
  <si>
    <t>汪军</t>
  </si>
  <si>
    <t>CL-100649818</t>
  </si>
  <si>
    <t>206137385</t>
  </si>
  <si>
    <t>大唐新疆能源</t>
  </si>
  <si>
    <t>前卫</t>
  </si>
  <si>
    <t>09913671635</t>
  </si>
  <si>
    <t>CL-100650207</t>
  </si>
  <si>
    <t>206244592</t>
  </si>
  <si>
    <t>青海石油管理局井下作业公司</t>
  </si>
  <si>
    <t>CL-100651601</t>
  </si>
  <si>
    <t>206203553</t>
  </si>
  <si>
    <t>西宁农商投资建设管理有限公司</t>
  </si>
  <si>
    <t>李麟辉</t>
  </si>
  <si>
    <t>CL-100651731</t>
  </si>
  <si>
    <t>206203490</t>
  </si>
  <si>
    <t>西安诚合信息科技有限公司</t>
  </si>
  <si>
    <t>左毅</t>
  </si>
  <si>
    <t>CL-100651773</t>
  </si>
  <si>
    <t>李彦斌</t>
  </si>
  <si>
    <t>CL-100651845</t>
  </si>
  <si>
    <t>206241896</t>
  </si>
  <si>
    <t>新疆塔里木大酒店</t>
  </si>
  <si>
    <t>李莉</t>
  </si>
  <si>
    <t>09916630101</t>
  </si>
  <si>
    <t>CL-100651964</t>
  </si>
  <si>
    <t>CL-100652231</t>
  </si>
  <si>
    <t>206242010</t>
  </si>
  <si>
    <t>西安龙祺技术有限公司</t>
  </si>
  <si>
    <t>童益平</t>
  </si>
  <si>
    <t>029876077188029</t>
  </si>
  <si>
    <t>CL-100652303</t>
  </si>
  <si>
    <t>206242012</t>
  </si>
  <si>
    <t>西安迈特电脑公司</t>
  </si>
  <si>
    <t>郝海霞</t>
  </si>
  <si>
    <t>02982245873</t>
  </si>
  <si>
    <t>CL-100649504</t>
  </si>
  <si>
    <t>210078876</t>
  </si>
  <si>
    <t>北京安宁英硕软件有限公司</t>
  </si>
  <si>
    <t>015210191343</t>
  </si>
  <si>
    <t>CL-100649560</t>
  </si>
  <si>
    <t>210078809</t>
  </si>
  <si>
    <t>北京XX公司</t>
  </si>
  <si>
    <t>苗文艳DL</t>
  </si>
  <si>
    <t>013701055831</t>
  </si>
  <si>
    <t>CL-100647199</t>
  </si>
  <si>
    <t>205364623</t>
  </si>
  <si>
    <t>西安通惠实业集团公司</t>
  </si>
  <si>
    <t>李长明</t>
  </si>
  <si>
    <t>02986261846</t>
  </si>
  <si>
    <t>CL-100647325</t>
  </si>
  <si>
    <t>206114091</t>
  </si>
  <si>
    <t>阳谷祥光铜业有限公司</t>
  </si>
  <si>
    <t>付金堂</t>
  </si>
  <si>
    <t>013563575050</t>
  </si>
  <si>
    <t>CL-100647444</t>
  </si>
  <si>
    <t>207700067</t>
  </si>
  <si>
    <t>山西晓通科技股份有限公司</t>
  </si>
  <si>
    <t>义春明</t>
  </si>
  <si>
    <t>018636682279</t>
  </si>
  <si>
    <t>CL-100647531</t>
  </si>
  <si>
    <t>206197218</t>
  </si>
  <si>
    <t>德州资通国际物流中心</t>
  </si>
  <si>
    <t>崔鹏</t>
  </si>
  <si>
    <t>05342753232</t>
  </si>
  <si>
    <t>CL-100647585</t>
  </si>
  <si>
    <t>206289432</t>
  </si>
  <si>
    <t>西安市莲湖区潘冬香汽配商行</t>
  </si>
  <si>
    <t>02988510324</t>
  </si>
  <si>
    <t>CL-100647644</t>
  </si>
  <si>
    <t>206849523</t>
  </si>
  <si>
    <t>朔州晋华污水处理有限公司</t>
  </si>
  <si>
    <t>赵晓华</t>
  </si>
  <si>
    <t>00:06:03</t>
  </si>
  <si>
    <t>018634952066</t>
  </si>
  <si>
    <t>CL-100649847</t>
  </si>
  <si>
    <t>206842429</t>
  </si>
  <si>
    <t>原平市天瑞环保材料有限公司</t>
  </si>
  <si>
    <t>杨龙斌</t>
  </si>
  <si>
    <t>018039991777</t>
  </si>
  <si>
    <t>CL-100650242</t>
  </si>
  <si>
    <t>206841817</t>
  </si>
  <si>
    <t>晋中开发区云海环保设备有限公司</t>
  </si>
  <si>
    <t>柳永海</t>
  </si>
  <si>
    <t>018935442488</t>
  </si>
  <si>
    <t>CL-100650680</t>
  </si>
  <si>
    <t>206111477</t>
  </si>
  <si>
    <t>交城同方科技有限公司</t>
  </si>
  <si>
    <t>何军</t>
  </si>
  <si>
    <t>013313587977</t>
  </si>
  <si>
    <t>CL-100650862</t>
  </si>
  <si>
    <t>206287770</t>
  </si>
  <si>
    <t>西安市明顿电子科技有限公司</t>
  </si>
  <si>
    <t>015102900866</t>
  </si>
  <si>
    <t>CL-100651927</t>
  </si>
  <si>
    <t>206194990</t>
  </si>
  <si>
    <t>陕西五环胜道运动产业开发有限公司</t>
  </si>
  <si>
    <t>牛盈</t>
  </si>
  <si>
    <t>02985262988801</t>
  </si>
  <si>
    <t>CL-100652102</t>
  </si>
  <si>
    <t>CL-100652402</t>
  </si>
  <si>
    <t>206264854</t>
  </si>
  <si>
    <t>平原汇丰工艺品有限公司销售部</t>
  </si>
  <si>
    <t>杨建平</t>
  </si>
  <si>
    <t>05344211287</t>
  </si>
  <si>
    <t>CL-100652464</t>
  </si>
  <si>
    <t>206194993</t>
  </si>
  <si>
    <t>陕西协创未来电子科技有限公司</t>
  </si>
  <si>
    <t>庞琳琅</t>
  </si>
  <si>
    <t>02985529285</t>
  </si>
  <si>
    <t>CL-100652483</t>
  </si>
  <si>
    <t>013032940697</t>
  </si>
  <si>
    <t>CL-100646936</t>
  </si>
  <si>
    <t>210079191</t>
  </si>
  <si>
    <t>北京潮升有限公司</t>
  </si>
  <si>
    <t>陶小姐</t>
  </si>
  <si>
    <t>01082601309</t>
  </si>
  <si>
    <t>CL-100647002</t>
  </si>
  <si>
    <t>210079261</t>
  </si>
  <si>
    <t>北京尺度方圆传感器有限公司</t>
  </si>
  <si>
    <t>013146528809</t>
  </si>
  <si>
    <t>CL-100647518</t>
  </si>
  <si>
    <t>206086981</t>
  </si>
  <si>
    <t>海南弘原电气工程有限公司</t>
  </si>
  <si>
    <t>林兹春</t>
  </si>
  <si>
    <t>089866706688814</t>
  </si>
  <si>
    <t>CL-100647758</t>
  </si>
  <si>
    <t>206086984</t>
  </si>
  <si>
    <t>海南华星房地产有限公司</t>
  </si>
  <si>
    <t>王焕东</t>
  </si>
  <si>
    <t>089866512128</t>
  </si>
  <si>
    <t>CL-100647826</t>
  </si>
  <si>
    <t>206086985</t>
  </si>
  <si>
    <t>海南华智房地产评估有限公司</t>
  </si>
  <si>
    <t>陈运平</t>
  </si>
  <si>
    <t>089868507800</t>
  </si>
  <si>
    <t>CL-100648031</t>
  </si>
  <si>
    <t>206195446</t>
  </si>
  <si>
    <t>中国石化集团海南经济开发有限公司黄金海景大酒店</t>
  </si>
  <si>
    <t>马淑艳</t>
  </si>
  <si>
    <t>08986851998860630</t>
  </si>
  <si>
    <t>CL-100648455</t>
  </si>
  <si>
    <t>206100329</t>
  </si>
  <si>
    <t>海南盛达建设工程集团有限公司</t>
  </si>
  <si>
    <t>安女士</t>
  </si>
  <si>
    <t>089836335688</t>
  </si>
  <si>
    <t>CL-100652679</t>
  </si>
  <si>
    <t>CL-100652884</t>
  </si>
  <si>
    <t>206087566</t>
  </si>
  <si>
    <t>海南麦迪广告有限公司</t>
  </si>
  <si>
    <t>曾艳</t>
  </si>
  <si>
    <t>089868553590</t>
  </si>
  <si>
    <t>CL-100647207</t>
  </si>
  <si>
    <t>206096394</t>
  </si>
  <si>
    <t>佛山市南海新亚陶瓷有限公司</t>
  </si>
  <si>
    <t>冯显荣</t>
  </si>
  <si>
    <t>075786809812</t>
  </si>
  <si>
    <t>CL-100648878</t>
  </si>
  <si>
    <t>210055200</t>
  </si>
  <si>
    <t>民旺电子科技有限公司</t>
  </si>
  <si>
    <t>陈黄先生</t>
  </si>
  <si>
    <t>013567054347</t>
  </si>
  <si>
    <t>CL-100650753</t>
  </si>
  <si>
    <t>210056624</t>
  </si>
  <si>
    <t>绍兴禹庄开元酒店管理有限公司</t>
  </si>
  <si>
    <t>金岩松</t>
  </si>
  <si>
    <t>013357567858</t>
  </si>
  <si>
    <t>CL-100650884</t>
  </si>
  <si>
    <t>210055439</t>
  </si>
  <si>
    <t>宁波江北鑫祥音响电子有限公司</t>
  </si>
  <si>
    <t>罗月华</t>
  </si>
  <si>
    <t>013056995678</t>
  </si>
  <si>
    <t>CL-100651881</t>
  </si>
  <si>
    <t>210055464</t>
  </si>
  <si>
    <t>宁波市鄞州大象食品有限公司</t>
  </si>
  <si>
    <t>张海平</t>
  </si>
  <si>
    <t>013705749260</t>
  </si>
  <si>
    <t>CL-100652780</t>
  </si>
  <si>
    <t>210055561</t>
  </si>
  <si>
    <t>启达微电子有限公司</t>
  </si>
  <si>
    <t>黄亚琴</t>
  </si>
  <si>
    <t>013451775875</t>
  </si>
  <si>
    <t>CL-100647048</t>
  </si>
  <si>
    <t>200041590</t>
  </si>
  <si>
    <t>上海科太计算机系统集成有限公司</t>
  </si>
  <si>
    <t>02162126200</t>
  </si>
  <si>
    <t>CL-100647093</t>
  </si>
  <si>
    <t>1153552</t>
  </si>
  <si>
    <t>上海松通科技发展有限公司</t>
  </si>
  <si>
    <t>沈波</t>
  </si>
  <si>
    <t>013301855718</t>
  </si>
  <si>
    <t>CL-100647124</t>
  </si>
  <si>
    <t>206279668</t>
  </si>
  <si>
    <t>上海亘展电脑科技有限公司</t>
  </si>
  <si>
    <t>徐振伟</t>
  </si>
  <si>
    <t>02162540273</t>
  </si>
  <si>
    <t>CL-100647410</t>
  </si>
  <si>
    <t>206272969</t>
  </si>
  <si>
    <t>上海蓝格电子有限公司</t>
  </si>
  <si>
    <t>郭乃蛾</t>
  </si>
  <si>
    <t>013002189903</t>
  </si>
  <si>
    <t>CL-100647450</t>
  </si>
  <si>
    <t>206277504</t>
  </si>
  <si>
    <t>上海威亮化工科技有限公司</t>
  </si>
  <si>
    <t>刘亮威</t>
  </si>
  <si>
    <t>013817260904</t>
  </si>
  <si>
    <t>CL-100647786</t>
  </si>
  <si>
    <t>206273335</t>
  </si>
  <si>
    <t>上海三辉办公用品有限公司</t>
  </si>
  <si>
    <t>连乙君</t>
  </si>
  <si>
    <t>02163096216</t>
  </si>
  <si>
    <t>CL-100647850</t>
  </si>
  <si>
    <t>206272967</t>
  </si>
  <si>
    <t>上海凯之威电子有限公司</t>
  </si>
  <si>
    <t>吴茂元</t>
  </si>
  <si>
    <t>02155661282</t>
  </si>
  <si>
    <t>CL-100647897</t>
  </si>
  <si>
    <t>206277502</t>
  </si>
  <si>
    <t>上海维霸化工有限公司</t>
  </si>
  <si>
    <t>杨云兵</t>
  </si>
  <si>
    <t>02166362859</t>
  </si>
  <si>
    <t>CL-100647946</t>
  </si>
  <si>
    <t>206278045</t>
  </si>
  <si>
    <t>上海比才视听科技有限公司</t>
  </si>
  <si>
    <t>沈雅萍</t>
  </si>
  <si>
    <t>013601682962</t>
  </si>
  <si>
    <t>CL-100648569</t>
  </si>
  <si>
    <t>206278664</t>
  </si>
  <si>
    <t>上海高砂行工艺品有限公司</t>
  </si>
  <si>
    <t>汪人麟</t>
  </si>
  <si>
    <t>02159221994</t>
  </si>
  <si>
    <t>CL-100648890</t>
  </si>
  <si>
    <t>205338356</t>
  </si>
  <si>
    <t>上海华栋物资供应站</t>
  </si>
  <si>
    <t>张庆民</t>
  </si>
  <si>
    <t>02165660135</t>
  </si>
  <si>
    <t>CL-100649044</t>
  </si>
  <si>
    <t>206282710</t>
  </si>
  <si>
    <t>上海欧勒建筑新材料有限公司</t>
  </si>
  <si>
    <t>钟全华</t>
  </si>
  <si>
    <t>02150630128</t>
  </si>
  <si>
    <t>CL-100649159</t>
  </si>
  <si>
    <t>206271926</t>
  </si>
  <si>
    <t>上海佑华实业发展有限公司</t>
  </si>
  <si>
    <t>方永章</t>
  </si>
  <si>
    <t>02164656636</t>
  </si>
  <si>
    <t>CL-100649418</t>
  </si>
  <si>
    <t>206815379</t>
  </si>
  <si>
    <t>上海菇歌生物科技有限公司</t>
  </si>
  <si>
    <t>陈银</t>
  </si>
  <si>
    <t>013818381673</t>
  </si>
  <si>
    <t>CL-100649599</t>
  </si>
  <si>
    <t>205335192</t>
  </si>
  <si>
    <t>德同投资（中国）基金有限公司</t>
  </si>
  <si>
    <t>高燕</t>
  </si>
  <si>
    <t>02161323849</t>
  </si>
  <si>
    <t>CL-100649644</t>
  </si>
  <si>
    <t>205338357</t>
  </si>
  <si>
    <t>上海华都大厦有限公司</t>
  </si>
  <si>
    <t>叶怀根</t>
  </si>
  <si>
    <t>02158200000</t>
  </si>
  <si>
    <t>CL-100650255</t>
  </si>
  <si>
    <t>206273214</t>
  </si>
  <si>
    <t>上海华统通讯科技有限公司</t>
  </si>
  <si>
    <t>陶中理</t>
  </si>
  <si>
    <t>02162759898</t>
  </si>
  <si>
    <t>CL-100650272</t>
  </si>
  <si>
    <t>206277749</t>
  </si>
  <si>
    <t>上海乐佳数控机床有限公司</t>
  </si>
  <si>
    <t>胡传家</t>
  </si>
  <si>
    <t>02162971388</t>
  </si>
  <si>
    <t>CL-100650441</t>
  </si>
  <si>
    <t>206269665</t>
  </si>
  <si>
    <t>上海腾隆电力集团公司</t>
  </si>
  <si>
    <t>毛秀英</t>
  </si>
  <si>
    <t>02163611143</t>
  </si>
  <si>
    <t>CL-100650553</t>
  </si>
  <si>
    <t>206282732</t>
  </si>
  <si>
    <t>上海涛润网络咨询有限公司</t>
  </si>
  <si>
    <t>葛起伟</t>
  </si>
  <si>
    <t>02153018909</t>
  </si>
  <si>
    <t>CL-100652600</t>
  </si>
  <si>
    <t>205343067</t>
  </si>
  <si>
    <t>上海西圣宇时装有限公司</t>
  </si>
  <si>
    <t>王小华</t>
  </si>
  <si>
    <t>02157390714</t>
  </si>
  <si>
    <t>CL-100645757</t>
  </si>
  <si>
    <t>013511030800</t>
  </si>
  <si>
    <t>CL-100646099</t>
  </si>
  <si>
    <t>CL-100651990</t>
  </si>
  <si>
    <t>013326444802</t>
  </si>
  <si>
    <t>CL-100652889</t>
  </si>
  <si>
    <t>CL-100645134</t>
  </si>
  <si>
    <t>CL-100645359</t>
  </si>
  <si>
    <t>CL-100645438</t>
  </si>
  <si>
    <t>CL-100645488</t>
  </si>
  <si>
    <t>CL-100645509</t>
  </si>
  <si>
    <t>CL-100645617</t>
  </si>
  <si>
    <t>018650010765</t>
  </si>
  <si>
    <t>CL-100645662</t>
  </si>
  <si>
    <t>18702219934</t>
  </si>
  <si>
    <t>CL-100645786</t>
  </si>
  <si>
    <t>CL-100645812</t>
  </si>
  <si>
    <t>CL-100645980</t>
  </si>
  <si>
    <t>CL-100646027</t>
  </si>
  <si>
    <t>013959709033</t>
  </si>
  <si>
    <t>CL-100646161</t>
  </si>
  <si>
    <t>059183689353</t>
  </si>
  <si>
    <t>CL-100646217</t>
  </si>
  <si>
    <t>CL-100646446</t>
  </si>
  <si>
    <t>CL-100646492</t>
  </si>
  <si>
    <t>05922168888</t>
  </si>
  <si>
    <t>CL-100646499</t>
  </si>
  <si>
    <t>CL-100646534</t>
  </si>
  <si>
    <t>CL-100646908</t>
  </si>
  <si>
    <t>CL-100647083</t>
  </si>
  <si>
    <t>059255033016</t>
  </si>
  <si>
    <t>CL-100647097</t>
  </si>
  <si>
    <t>CL-100647466</t>
  </si>
  <si>
    <t>059183685252</t>
  </si>
  <si>
    <t>CL-100647618</t>
  </si>
  <si>
    <t>CL-100648007</t>
  </si>
  <si>
    <t>059188880117</t>
  </si>
  <si>
    <t>CL-100648042</t>
  </si>
  <si>
    <t>059187113305</t>
  </si>
  <si>
    <t>CL-100648258</t>
  </si>
  <si>
    <t>05927399397</t>
  </si>
  <si>
    <t>CL-100648358</t>
  </si>
  <si>
    <t>018159311366</t>
  </si>
  <si>
    <t>CL-100648495</t>
  </si>
  <si>
    <t>013615919088</t>
  </si>
  <si>
    <t>CL-100648643</t>
  </si>
  <si>
    <t>05927259568</t>
  </si>
  <si>
    <t>CL-100648764</t>
  </si>
  <si>
    <t>CL-100648810</t>
  </si>
  <si>
    <t>013635283848</t>
  </si>
  <si>
    <t>CL-100648873</t>
  </si>
  <si>
    <t>CL-100649222</t>
  </si>
  <si>
    <t>018056097197</t>
  </si>
  <si>
    <t>CL-100649484</t>
  </si>
  <si>
    <t>018950009395</t>
  </si>
  <si>
    <t>CL-100649563</t>
  </si>
  <si>
    <t>018646170260</t>
  </si>
  <si>
    <t>CL-100649885</t>
  </si>
  <si>
    <t>018149563344</t>
  </si>
  <si>
    <t>CL-100650551</t>
  </si>
  <si>
    <t>015160025420</t>
  </si>
  <si>
    <t>CL-100650789</t>
  </si>
  <si>
    <t>018059015936</t>
  </si>
  <si>
    <t>CL-100650943</t>
  </si>
  <si>
    <t>059185212868</t>
  </si>
  <si>
    <t>CL-100650997</t>
  </si>
  <si>
    <t>013799339805</t>
  </si>
  <si>
    <t>CL-100651159</t>
  </si>
  <si>
    <t>015659253025</t>
  </si>
  <si>
    <t>CL-100651293</t>
  </si>
  <si>
    <t>013395034887</t>
  </si>
  <si>
    <t>CL-100651492</t>
  </si>
  <si>
    <t>013074803534</t>
  </si>
  <si>
    <t>CL-100651768</t>
  </si>
  <si>
    <t>018959186678</t>
  </si>
  <si>
    <t>CL-100652328</t>
  </si>
  <si>
    <t>018030297406</t>
  </si>
  <si>
    <t>CL-100652513</t>
  </si>
  <si>
    <t>059187519017</t>
  </si>
  <si>
    <t>CL-100652892</t>
  </si>
  <si>
    <t>CL-100645270</t>
  </si>
  <si>
    <t>CL-100645418</t>
  </si>
  <si>
    <t>018961976021</t>
  </si>
  <si>
    <t>CL-100645886</t>
  </si>
  <si>
    <t>02586691680</t>
  </si>
  <si>
    <t>CL-100646148</t>
  </si>
  <si>
    <t>CL-100646252</t>
  </si>
  <si>
    <t>CL-100646943</t>
  </si>
  <si>
    <t>013913234859</t>
  </si>
  <si>
    <t>CL-100647992</t>
  </si>
  <si>
    <t>CL-100649752</t>
  </si>
  <si>
    <t>018652599877</t>
  </si>
  <si>
    <t>CL-100650031</t>
  </si>
  <si>
    <t>051589801003</t>
  </si>
  <si>
    <t>CL-100650067</t>
  </si>
  <si>
    <t>051589802803</t>
  </si>
  <si>
    <t>CL-100650763</t>
  </si>
  <si>
    <t>051080292976</t>
  </si>
  <si>
    <t>CL-100650881</t>
  </si>
  <si>
    <t>CL-100651216</t>
  </si>
  <si>
    <t>037167651629</t>
  </si>
  <si>
    <t>CL-100651621</t>
  </si>
  <si>
    <t>CL-100651874</t>
  </si>
  <si>
    <t>051265611609</t>
  </si>
  <si>
    <t>CL-100651981</t>
  </si>
  <si>
    <t>CL-100652116</t>
  </si>
  <si>
    <t>CL-100652384</t>
  </si>
  <si>
    <t>CL-100652734</t>
  </si>
  <si>
    <t>CL-100646712</t>
  </si>
  <si>
    <t>CL-100645302</t>
  </si>
  <si>
    <t>013577888092</t>
  </si>
  <si>
    <t>CL-100650392</t>
  </si>
  <si>
    <t>CL-100647910</t>
  </si>
  <si>
    <t>013608513315</t>
  </si>
  <si>
    <t>CL-100649032</t>
  </si>
  <si>
    <t>4008901566</t>
  </si>
  <si>
    <t>CL-100649077</t>
  </si>
  <si>
    <t>CL-100650711</t>
  </si>
  <si>
    <t>8708189</t>
  </si>
  <si>
    <t>CL-100652928</t>
  </si>
  <si>
    <t>CL-100652944</t>
  </si>
  <si>
    <t>CL-100646311</t>
  </si>
  <si>
    <t>CL-100647104</t>
  </si>
  <si>
    <t>013817797019</t>
  </si>
  <si>
    <t>CL-100647295</t>
  </si>
  <si>
    <t>18011308555</t>
  </si>
  <si>
    <t>CL-100648359</t>
  </si>
  <si>
    <t>CL-100648508</t>
  </si>
  <si>
    <t>CL-100648910</t>
  </si>
  <si>
    <t>CL-100649380</t>
  </si>
  <si>
    <t>CL-100649652</t>
  </si>
  <si>
    <t>015822117499</t>
  </si>
  <si>
    <t>CL-100652617</t>
  </si>
  <si>
    <t>CL-100653185</t>
  </si>
  <si>
    <t>CL-100645367</t>
  </si>
  <si>
    <t>CL-100645557</t>
  </si>
  <si>
    <t>CL-100645705</t>
  </si>
  <si>
    <t>037160930098</t>
  </si>
  <si>
    <t>CL-100647212</t>
  </si>
  <si>
    <t>05922655700</t>
  </si>
  <si>
    <t>CL-100647350</t>
  </si>
  <si>
    <t>05925053008</t>
  </si>
  <si>
    <t>CL-100647384</t>
  </si>
  <si>
    <t>05925209678</t>
  </si>
  <si>
    <t>CL-100647600</t>
  </si>
  <si>
    <t>059183979333</t>
  </si>
  <si>
    <t>CL-100647723</t>
  </si>
  <si>
    <t>CL-100647859</t>
  </si>
  <si>
    <t>051068790550</t>
  </si>
  <si>
    <t>CL-100647889</t>
  </si>
  <si>
    <t>4001028007</t>
  </si>
  <si>
    <t>CL-100648040</t>
  </si>
  <si>
    <t>059588182880</t>
  </si>
  <si>
    <t>CL-100648138</t>
  </si>
  <si>
    <t>059585817996</t>
  </si>
  <si>
    <t>CL-100648156</t>
  </si>
  <si>
    <t>CL-100648204</t>
  </si>
  <si>
    <t>059585817911</t>
  </si>
  <si>
    <t>CL-100648472</t>
  </si>
  <si>
    <t>059527301371</t>
  </si>
  <si>
    <t>CL-100648923</t>
  </si>
  <si>
    <t>05923818867</t>
  </si>
  <si>
    <t>CL-100649797</t>
  </si>
  <si>
    <t>059522165955</t>
  </si>
  <si>
    <t>CL-100649970</t>
  </si>
  <si>
    <t>018659665008</t>
  </si>
  <si>
    <t>CL-100650307</t>
  </si>
  <si>
    <t>013970056860</t>
  </si>
  <si>
    <t>CL-100650438</t>
  </si>
  <si>
    <t>CL-100650719</t>
  </si>
  <si>
    <t>013755775690</t>
  </si>
  <si>
    <t>CL-100650809</t>
  </si>
  <si>
    <t>07933536666</t>
  </si>
  <si>
    <t>CL-100650826</t>
  </si>
  <si>
    <t>CL-100650883</t>
  </si>
  <si>
    <t>079188591899</t>
  </si>
  <si>
    <t>CL-100650920</t>
  </si>
  <si>
    <t>079183507589</t>
  </si>
  <si>
    <t>CL-100651045</t>
  </si>
  <si>
    <t>079186494322</t>
  </si>
  <si>
    <t>CL-100651441</t>
  </si>
  <si>
    <t>013803540196</t>
  </si>
  <si>
    <t>CL-100651501</t>
  </si>
  <si>
    <t>079186270629</t>
  </si>
  <si>
    <t>CL-100645227</t>
  </si>
  <si>
    <t>CL-100645434</t>
  </si>
  <si>
    <t>CL-100645740</t>
  </si>
  <si>
    <t>CL-100646075</t>
  </si>
  <si>
    <t>68708372</t>
  </si>
  <si>
    <t>CL-100646853</t>
  </si>
  <si>
    <t>CL-100649991</t>
  </si>
  <si>
    <t>015356480218</t>
  </si>
  <si>
    <t>CL-100650746</t>
  </si>
  <si>
    <t>017721449925</t>
  </si>
  <si>
    <t>CL-100651755</t>
  </si>
  <si>
    <t>015591658198</t>
  </si>
  <si>
    <t>CL-100652610</t>
  </si>
  <si>
    <t>CL-100647053</t>
  </si>
  <si>
    <t>CL-100647128</t>
  </si>
  <si>
    <t>CL-100647320</t>
  </si>
  <si>
    <t>CL-100647533</t>
  </si>
  <si>
    <t>CL-100647757</t>
  </si>
  <si>
    <t>CL-100647933</t>
  </si>
  <si>
    <t>075528348580</t>
  </si>
  <si>
    <t>CL-100648256</t>
  </si>
  <si>
    <t>075582312423</t>
  </si>
  <si>
    <t>CL-100648437</t>
  </si>
  <si>
    <t>075582233888</t>
  </si>
  <si>
    <t>CL-100648571</t>
  </si>
  <si>
    <t>075525820132</t>
  </si>
  <si>
    <t>CL-100648891</t>
  </si>
  <si>
    <t>075583344108</t>
  </si>
  <si>
    <t>CL-100648960</t>
  </si>
  <si>
    <t>CL-100649134</t>
  </si>
  <si>
    <t>CL-100649570</t>
  </si>
  <si>
    <t>CL-100649905</t>
  </si>
  <si>
    <t>CL-100650060</t>
  </si>
  <si>
    <t>18101021216</t>
  </si>
  <si>
    <t>CL-100650187</t>
  </si>
  <si>
    <t>018600041790</t>
  </si>
  <si>
    <t>CL-100650457</t>
  </si>
  <si>
    <t>CL-100651060</t>
  </si>
  <si>
    <t>CL-100651977</t>
  </si>
  <si>
    <t>CL-100652066</t>
  </si>
  <si>
    <t>CL-100652219</t>
  </si>
  <si>
    <t>CL-100652774</t>
  </si>
  <si>
    <t>CL-100647061</t>
  </si>
  <si>
    <t>CL-100647548</t>
  </si>
  <si>
    <t>CL-100647627</t>
  </si>
  <si>
    <t>CL-100648139</t>
  </si>
  <si>
    <t>CL-100648984</t>
  </si>
  <si>
    <t>013823187144</t>
  </si>
  <si>
    <t>CL-100649930</t>
  </si>
  <si>
    <t>013509680950</t>
  </si>
  <si>
    <t>CL-100650222</t>
  </si>
  <si>
    <t>018320818611</t>
  </si>
  <si>
    <t>CL-100651783</t>
  </si>
  <si>
    <t>CL-100652652</t>
  </si>
  <si>
    <t>013534205650</t>
  </si>
  <si>
    <t>CL-100645158</t>
  </si>
  <si>
    <t>015626109955</t>
  </si>
  <si>
    <t>CL-100646475</t>
  </si>
  <si>
    <t>CL-100646868</t>
  </si>
  <si>
    <t>015800031443</t>
  </si>
  <si>
    <t>CL-100647238</t>
  </si>
  <si>
    <t>15626109955</t>
  </si>
  <si>
    <t>CL-100648233</t>
  </si>
  <si>
    <t>CL-100648722</t>
  </si>
  <si>
    <t>018648882705</t>
  </si>
  <si>
    <t>CL-100648962</t>
  </si>
  <si>
    <t>CL-100649441</t>
  </si>
  <si>
    <t>CL-100649806</t>
  </si>
  <si>
    <t>075586968783</t>
  </si>
  <si>
    <t>CL-100649995</t>
  </si>
  <si>
    <t>CL-100650460</t>
  </si>
  <si>
    <t>CL-100652048</t>
  </si>
  <si>
    <t>018675050178</t>
  </si>
  <si>
    <t>CL-100652671</t>
  </si>
  <si>
    <t>CL-100652738</t>
  </si>
  <si>
    <t>CL-100652796</t>
  </si>
  <si>
    <t>CL-100652971</t>
  </si>
  <si>
    <t>68708343</t>
  </si>
  <si>
    <t>CL-100652979</t>
  </si>
  <si>
    <t>CL-100653158</t>
  </si>
  <si>
    <t>17345067615</t>
  </si>
  <si>
    <t>CL-100645586</t>
  </si>
  <si>
    <t>075583252567</t>
  </si>
  <si>
    <t>CL-100645820</t>
  </si>
  <si>
    <t>013302486169</t>
  </si>
  <si>
    <t>CL-100645948</t>
  </si>
  <si>
    <t>13350883952</t>
  </si>
  <si>
    <t>CL-100646985</t>
  </si>
  <si>
    <t>075527923024</t>
  </si>
  <si>
    <t>CL-100646992</t>
  </si>
  <si>
    <t>CL-100647209</t>
  </si>
  <si>
    <t>013827411838</t>
  </si>
  <si>
    <t>CL-100648329</t>
  </si>
  <si>
    <t>075583501263</t>
  </si>
  <si>
    <t>CL-100648519</t>
  </si>
  <si>
    <t>075583501155</t>
  </si>
  <si>
    <t>CL-100648602</t>
  </si>
  <si>
    <t>075583501314</t>
  </si>
  <si>
    <t>CL-100650639</t>
  </si>
  <si>
    <t>075526766999</t>
  </si>
  <si>
    <t>CL-100651021</t>
  </si>
  <si>
    <t>075526765021</t>
  </si>
  <si>
    <t>CL-100652224</t>
  </si>
  <si>
    <t>075521508668</t>
  </si>
  <si>
    <t>CL-100652650</t>
  </si>
  <si>
    <t>CL-100652710</t>
  </si>
  <si>
    <t>CL-100646717</t>
  </si>
  <si>
    <t>CL-100646345</t>
  </si>
  <si>
    <t>CL-100649202</t>
  </si>
  <si>
    <t>057459952529</t>
  </si>
  <si>
    <t>CL-100649245</t>
  </si>
  <si>
    <t>CL-100649406</t>
  </si>
  <si>
    <t>057187788280</t>
  </si>
  <si>
    <t>CL-100649468</t>
  </si>
  <si>
    <t>013819451271</t>
  </si>
  <si>
    <t>CL-100649526</t>
  </si>
  <si>
    <t>CL-100650225</t>
  </si>
  <si>
    <t>CL-100651897</t>
  </si>
  <si>
    <t>CL-100652100</t>
  </si>
  <si>
    <t>15797768834</t>
  </si>
  <si>
    <t>CL-100652423</t>
  </si>
  <si>
    <t>CL-100652688</t>
  </si>
  <si>
    <t>079188164205</t>
  </si>
  <si>
    <t>CL-100652749</t>
  </si>
  <si>
    <t>013336129660</t>
  </si>
  <si>
    <t>CL-100645483</t>
  </si>
  <si>
    <t>013893244510</t>
  </si>
  <si>
    <t>CL-100646398</t>
  </si>
  <si>
    <t>CL-100647205</t>
  </si>
  <si>
    <t>02987632036</t>
  </si>
  <si>
    <t>CL-100648150</t>
  </si>
  <si>
    <t>02372376707</t>
  </si>
  <si>
    <t>CL-100649590</t>
  </si>
  <si>
    <t>018991746398</t>
  </si>
  <si>
    <t>CL-100650176</t>
  </si>
  <si>
    <t>CL-100650873</t>
  </si>
  <si>
    <t>09913838322</t>
  </si>
  <si>
    <t>CL-100651286</t>
  </si>
  <si>
    <t>CL-100651466</t>
  </si>
  <si>
    <t>CL-100651723</t>
  </si>
  <si>
    <t>CL-100651953</t>
  </si>
  <si>
    <t>CL-100652835</t>
  </si>
  <si>
    <t>013983105314</t>
  </si>
  <si>
    <t>CL-100645269</t>
  </si>
  <si>
    <t>CL-100645445</t>
  </si>
  <si>
    <t>09318275786</t>
  </si>
  <si>
    <t>CL-100645770</t>
  </si>
  <si>
    <t>02389809116</t>
  </si>
  <si>
    <t>CL-100645813</t>
  </si>
  <si>
    <t>02389809130</t>
  </si>
  <si>
    <t>CL-100645827</t>
  </si>
  <si>
    <t>CL-100646169</t>
  </si>
  <si>
    <t>02389809081</t>
  </si>
  <si>
    <t>CL-100646313</t>
  </si>
  <si>
    <t>18010615090</t>
  </si>
  <si>
    <t>CL-100647282</t>
  </si>
  <si>
    <t>CL-100647351</t>
  </si>
  <si>
    <t>CL-100648274</t>
  </si>
  <si>
    <t>CL-100648369</t>
  </si>
  <si>
    <t>CL-100649004</t>
  </si>
  <si>
    <t>015214063886</t>
  </si>
  <si>
    <t>CL-100649042</t>
  </si>
  <si>
    <t>09314530485</t>
  </si>
  <si>
    <t>CL-100649283</t>
  </si>
  <si>
    <t>02356558550</t>
  </si>
  <si>
    <t>CL-100649343</t>
  </si>
  <si>
    <t>02388121556</t>
  </si>
  <si>
    <t>CL-100649479</t>
  </si>
  <si>
    <t>18349343586</t>
  </si>
  <si>
    <t>CL-100649832</t>
  </si>
  <si>
    <t>017711855101</t>
  </si>
  <si>
    <t>CL-100650002</t>
  </si>
  <si>
    <t>015508517990</t>
  </si>
  <si>
    <t>CL-100650756</t>
  </si>
  <si>
    <t>CL-100650864</t>
  </si>
  <si>
    <t>015201272191</t>
  </si>
  <si>
    <t>CL-100651150</t>
  </si>
  <si>
    <t>CL-100651356</t>
  </si>
  <si>
    <t>02368560562</t>
  </si>
  <si>
    <t>CL-100651438</t>
  </si>
  <si>
    <t>013512360236</t>
  </si>
  <si>
    <t>CL-100651498</t>
  </si>
  <si>
    <t>CL-100651775</t>
  </si>
  <si>
    <t>CL-100652761</t>
  </si>
  <si>
    <t>02388283360</t>
  </si>
  <si>
    <t>CL-100652885</t>
  </si>
  <si>
    <t>CL-100646904</t>
  </si>
  <si>
    <t>075583959910</t>
  </si>
  <si>
    <t>CL-100648158</t>
  </si>
  <si>
    <t>075582208860</t>
  </si>
  <si>
    <t>CL-100649438</t>
  </si>
  <si>
    <t>075583004175</t>
  </si>
  <si>
    <t>CL-100649671</t>
  </si>
  <si>
    <t>018756931500</t>
  </si>
  <si>
    <t>CL-100650020</t>
  </si>
  <si>
    <t>075533526457</t>
  </si>
  <si>
    <t>CL-100650053</t>
  </si>
  <si>
    <t>075533526333</t>
  </si>
  <si>
    <t>CL-100650121</t>
  </si>
  <si>
    <t>CL-100651321</t>
  </si>
  <si>
    <t>075525310955</t>
  </si>
  <si>
    <t>CL-100651730</t>
  </si>
  <si>
    <t>075586296468</t>
  </si>
  <si>
    <t>CL-100652036</t>
  </si>
  <si>
    <t>018929304741</t>
  </si>
  <si>
    <t>CL-100652436</t>
  </si>
  <si>
    <t>075525981983</t>
  </si>
  <si>
    <t>CL-100645126</t>
  </si>
  <si>
    <t>CL-100645511</t>
  </si>
  <si>
    <t>CL-100645903</t>
  </si>
  <si>
    <t>CL-100645997</t>
  </si>
  <si>
    <t>CL-100646040</t>
  </si>
  <si>
    <t>CL-100646151</t>
  </si>
  <si>
    <t>02132558001</t>
  </si>
  <si>
    <t>CL-100646181</t>
  </si>
  <si>
    <t>02132558000</t>
  </si>
  <si>
    <t>CL-100646259</t>
  </si>
  <si>
    <t>02154519988</t>
  </si>
  <si>
    <t>CL-100646486</t>
  </si>
  <si>
    <t>02163721000</t>
  </si>
  <si>
    <t>CL-100646517</t>
  </si>
  <si>
    <t>02131152666</t>
  </si>
  <si>
    <t>CL-100646538</t>
  </si>
  <si>
    <t>02133626700</t>
  </si>
  <si>
    <t>CL-100646553</t>
  </si>
  <si>
    <t>02165976572</t>
  </si>
  <si>
    <t>CL-100646617</t>
  </si>
  <si>
    <t>CL-100646913</t>
  </si>
  <si>
    <t>CL-100646923</t>
  </si>
  <si>
    <t>02163725657</t>
  </si>
  <si>
    <t>CL-100647067</t>
  </si>
  <si>
    <t>CL-100647369</t>
  </si>
  <si>
    <t>02155000000</t>
  </si>
  <si>
    <t>CL-100647521</t>
  </si>
  <si>
    <t>CL-100647864</t>
  </si>
  <si>
    <t>CL-100647951</t>
  </si>
  <si>
    <t>CL-100648013</t>
  </si>
  <si>
    <t>02156102803</t>
  </si>
  <si>
    <t>CL-100648063</t>
  </si>
  <si>
    <t>02155009204</t>
  </si>
  <si>
    <t>CL-100648091</t>
  </si>
  <si>
    <t>CL-100648128</t>
  </si>
  <si>
    <t>02155000745</t>
  </si>
  <si>
    <t>CL-100648300</t>
  </si>
  <si>
    <t>CL-100648366</t>
  </si>
  <si>
    <t>02155806110</t>
  </si>
  <si>
    <t>CL-100648420</t>
  </si>
  <si>
    <t>02154356655</t>
  </si>
  <si>
    <t>CL-100648507</t>
  </si>
  <si>
    <t>02164276002</t>
  </si>
  <si>
    <t>CL-100648570</t>
  </si>
  <si>
    <t>02158995801</t>
  </si>
  <si>
    <t>CL-100648697</t>
  </si>
  <si>
    <t>02125068888</t>
  </si>
  <si>
    <t>CL-100649709</t>
  </si>
  <si>
    <t>02169168870</t>
  </si>
  <si>
    <t>CL-100649801</t>
  </si>
  <si>
    <t>02167107735</t>
  </si>
  <si>
    <t>CL-100649831</t>
  </si>
  <si>
    <t>02158307057</t>
  </si>
  <si>
    <t>CL-100649882</t>
  </si>
  <si>
    <t>02165130202</t>
  </si>
  <si>
    <t>CL-100650029</t>
  </si>
  <si>
    <t>02162445358</t>
  </si>
  <si>
    <t>CL-100650095</t>
  </si>
  <si>
    <t>02155887787</t>
  </si>
  <si>
    <t>CL-100650169</t>
  </si>
  <si>
    <t>CL-100650458</t>
  </si>
  <si>
    <t>02164370093</t>
  </si>
  <si>
    <t>CL-100650509</t>
  </si>
  <si>
    <t>02164372710</t>
  </si>
  <si>
    <t>CL-100650747</t>
  </si>
  <si>
    <t>02157941941</t>
  </si>
  <si>
    <t>CL-100650815</t>
  </si>
  <si>
    <t>02123250999</t>
  </si>
  <si>
    <t>CL-100650887</t>
  </si>
  <si>
    <t>018521500971</t>
  </si>
  <si>
    <t>CL-100650923</t>
  </si>
  <si>
    <t>02166592852</t>
  </si>
  <si>
    <t>CL-100650998</t>
  </si>
  <si>
    <t>02134760655</t>
  </si>
  <si>
    <t>CL-100651132</t>
  </si>
  <si>
    <t>02156088833</t>
  </si>
  <si>
    <t>CL-100651184</t>
  </si>
  <si>
    <t>02165380048</t>
  </si>
  <si>
    <t>CL-100651229</t>
  </si>
  <si>
    <t>02162667333</t>
  </si>
  <si>
    <t>CL-100651279</t>
  </si>
  <si>
    <t>02155511041</t>
  </si>
  <si>
    <t>CL-100651296</t>
  </si>
  <si>
    <t>02162791919</t>
  </si>
  <si>
    <t>CL-100651357</t>
  </si>
  <si>
    <t>02159556719</t>
  </si>
  <si>
    <t>CL-100651365</t>
  </si>
  <si>
    <t>CL-100651388</t>
  </si>
  <si>
    <t>02133688305</t>
  </si>
  <si>
    <t>CL-100651450</t>
  </si>
  <si>
    <t>02151088123</t>
  </si>
  <si>
    <t>CL-100651574</t>
  </si>
  <si>
    <t>02152137826</t>
  </si>
  <si>
    <t>CL-100651609</t>
  </si>
  <si>
    <t>02162443459</t>
  </si>
  <si>
    <t>CL-100651632</t>
  </si>
  <si>
    <t>02162443304</t>
  </si>
  <si>
    <t>CL-100651689</t>
  </si>
  <si>
    <t>02161871270</t>
  </si>
  <si>
    <t>CL-100651732</t>
  </si>
  <si>
    <t>02151261350</t>
  </si>
  <si>
    <t>CL-100651764</t>
  </si>
  <si>
    <t>02163818686</t>
  </si>
  <si>
    <t>CL-100646835</t>
  </si>
  <si>
    <t>018672987020</t>
  </si>
  <si>
    <t>CL-100646885</t>
  </si>
  <si>
    <t>051266058942</t>
  </si>
  <si>
    <t>CL-100646937</t>
  </si>
  <si>
    <t>051285180603</t>
  </si>
  <si>
    <t>CL-100646966</t>
  </si>
  <si>
    <t>051265873896</t>
  </si>
  <si>
    <t>CL-100646994</t>
  </si>
  <si>
    <t>015850139751</t>
  </si>
  <si>
    <t>CL-100647019</t>
  </si>
  <si>
    <t>051266590886</t>
  </si>
  <si>
    <t>CL-100647044</t>
  </si>
  <si>
    <t>051983700272</t>
  </si>
  <si>
    <t>CL-100647144</t>
  </si>
  <si>
    <t>051268756627</t>
  </si>
  <si>
    <t>CL-100647211</t>
  </si>
  <si>
    <t>073184110481</t>
  </si>
  <si>
    <t>CL-100647243</t>
  </si>
  <si>
    <t>051288162018</t>
  </si>
  <si>
    <t>CL-100647330</t>
  </si>
  <si>
    <t>051262791916</t>
  </si>
  <si>
    <t>CL-100647436</t>
  </si>
  <si>
    <t>051262371878</t>
  </si>
  <si>
    <t>CL-100647477</t>
  </si>
  <si>
    <t>051267990607</t>
  </si>
  <si>
    <t>CL-100647493</t>
  </si>
  <si>
    <t>CL-100647523</t>
  </si>
  <si>
    <t>051287181258</t>
  </si>
  <si>
    <t>CL-100647567</t>
  </si>
  <si>
    <t>051269833905</t>
  </si>
  <si>
    <t>CL-100647597</t>
  </si>
  <si>
    <t>051262872674</t>
  </si>
  <si>
    <t>CL-100647781</t>
  </si>
  <si>
    <t>051266626100</t>
  </si>
  <si>
    <t>CL-100647822</t>
  </si>
  <si>
    <t>051268180758</t>
  </si>
  <si>
    <t>CL-100648033</t>
  </si>
  <si>
    <t>051267067219</t>
  </si>
  <si>
    <t>CL-100648100</t>
  </si>
  <si>
    <t>CL-100648693</t>
  </si>
  <si>
    <t>051286669191</t>
  </si>
  <si>
    <t>CL-100648948</t>
  </si>
  <si>
    <t>051262601288</t>
  </si>
  <si>
    <t>CL-100649013</t>
  </si>
  <si>
    <t>051266620398</t>
  </si>
  <si>
    <t>CL-100649079</t>
  </si>
  <si>
    <t>051986199700</t>
  </si>
  <si>
    <t>CL-100649148</t>
  </si>
  <si>
    <t>051988020020</t>
  </si>
  <si>
    <t>CL-100649381</t>
  </si>
  <si>
    <t>051981189027</t>
  </si>
  <si>
    <t>CL-100649459</t>
  </si>
  <si>
    <t>051981581151</t>
  </si>
  <si>
    <t>CL-100649547</t>
  </si>
  <si>
    <t>051988400506</t>
  </si>
  <si>
    <t>CL-100649858</t>
  </si>
  <si>
    <t>051988410950</t>
  </si>
  <si>
    <t>CL-100650305</t>
  </si>
  <si>
    <t>051988725193</t>
  </si>
  <si>
    <t>CL-100651192</t>
  </si>
  <si>
    <t>051986380688</t>
  </si>
  <si>
    <t>CL-100651395</t>
  </si>
  <si>
    <t>051986230694</t>
  </si>
  <si>
    <t>CL-100651418</t>
  </si>
  <si>
    <t>051982463666</t>
  </si>
  <si>
    <t>CL-100651456</t>
  </si>
  <si>
    <t>051982900560</t>
  </si>
  <si>
    <t>CL-100651575</t>
  </si>
  <si>
    <t>051982756958</t>
  </si>
  <si>
    <t>CL-100651616</t>
  </si>
  <si>
    <t>051980118666</t>
  </si>
  <si>
    <t>CL-100651649</t>
  </si>
  <si>
    <t>051985608626</t>
  </si>
  <si>
    <t>CL-100651665</t>
  </si>
  <si>
    <t>051985110301</t>
  </si>
  <si>
    <t>CL-100651844</t>
  </si>
  <si>
    <t>051985601298</t>
  </si>
  <si>
    <t>CL-100652502</t>
  </si>
  <si>
    <t>CL-100647891</t>
  </si>
  <si>
    <t>01056107575</t>
  </si>
  <si>
    <t>CL-100647980</t>
  </si>
  <si>
    <t>013691176802</t>
  </si>
  <si>
    <t>CL-100649093</t>
  </si>
  <si>
    <t>013637323256</t>
  </si>
  <si>
    <t>CL-100649220</t>
  </si>
  <si>
    <t>CL-100649407</t>
  </si>
  <si>
    <t>013995614441</t>
  </si>
  <si>
    <t>CL-100646219</t>
  </si>
  <si>
    <t>057684117076</t>
  </si>
  <si>
    <t>CL-100647725</t>
  </si>
  <si>
    <t>015023183388</t>
  </si>
  <si>
    <t>CL-100647789</t>
  </si>
  <si>
    <t>057385076873</t>
  </si>
  <si>
    <t>CL-100648015</t>
  </si>
  <si>
    <t>013907056852</t>
  </si>
  <si>
    <t>CL-100649193</t>
  </si>
  <si>
    <t>079186532596</t>
  </si>
  <si>
    <t>CL-100649483</t>
  </si>
  <si>
    <t>07978229041</t>
  </si>
  <si>
    <t>CL-100649679</t>
  </si>
  <si>
    <t>013587585220</t>
  </si>
  <si>
    <t>CL-100649753</t>
  </si>
  <si>
    <t>017715157829</t>
  </si>
  <si>
    <t>CL-100650162</t>
  </si>
  <si>
    <t>013767270138</t>
  </si>
  <si>
    <t>CL-100650468</t>
  </si>
  <si>
    <t>CL-100650819</t>
  </si>
  <si>
    <t>057187333710</t>
  </si>
  <si>
    <t>CL-100651995</t>
  </si>
  <si>
    <t>015068003344</t>
  </si>
  <si>
    <t>CL-100652530</t>
  </si>
  <si>
    <t>013906524829</t>
  </si>
  <si>
    <t>CL-100645426</t>
  </si>
  <si>
    <t>013511645394</t>
  </si>
  <si>
    <t>CL-100645922</t>
  </si>
  <si>
    <t>051286862166</t>
  </si>
  <si>
    <t>CL-100647132</t>
  </si>
  <si>
    <t>015873308227</t>
  </si>
  <si>
    <t>CL-100647308</t>
  </si>
  <si>
    <t>073185787666</t>
  </si>
  <si>
    <t>CL-100648304</t>
  </si>
  <si>
    <t>073189928801</t>
  </si>
  <si>
    <t>CL-100648337</t>
  </si>
  <si>
    <t>CL-100648426</t>
  </si>
  <si>
    <t>073184123252</t>
  </si>
  <si>
    <t>CL-100648719</t>
  </si>
  <si>
    <t>073186200380</t>
  </si>
  <si>
    <t>CL-100647680</t>
  </si>
  <si>
    <t>CL-100651603</t>
  </si>
  <si>
    <t>018681211712</t>
  </si>
  <si>
    <t>CL-100645613</t>
  </si>
  <si>
    <t>01067771005</t>
  </si>
  <si>
    <t>CL-100645623</t>
  </si>
  <si>
    <t>CL-100645716</t>
  </si>
  <si>
    <t>01069485123</t>
  </si>
  <si>
    <t>CL-100646203</t>
  </si>
  <si>
    <t>01069481406</t>
  </si>
  <si>
    <t>CL-100646258</t>
  </si>
  <si>
    <t>CL-100646273</t>
  </si>
  <si>
    <t>CL-100646353</t>
  </si>
  <si>
    <t>01062319279</t>
  </si>
  <si>
    <t>CL-100646526</t>
  </si>
  <si>
    <t>01069283178</t>
  </si>
  <si>
    <t>CL-100647059</t>
  </si>
  <si>
    <t>01067174868</t>
  </si>
  <si>
    <t>CL-100647084</t>
  </si>
  <si>
    <t>CL-100647272</t>
  </si>
  <si>
    <t>CL-100647368</t>
  </si>
  <si>
    <t>CL-100647515</t>
  </si>
  <si>
    <t>01068665066</t>
  </si>
  <si>
    <t>CL-100648786</t>
  </si>
  <si>
    <t>01062699999</t>
  </si>
  <si>
    <t>CL-100649109</t>
  </si>
  <si>
    <t>01051658686</t>
  </si>
  <si>
    <t>CL-100649443</t>
  </si>
  <si>
    <t>01083536378</t>
  </si>
  <si>
    <t>CL-100649764</t>
  </si>
  <si>
    <t>01067887345</t>
  </si>
  <si>
    <t>CL-100649939</t>
  </si>
  <si>
    <t>01061666250</t>
  </si>
  <si>
    <t>CL-100650236</t>
  </si>
  <si>
    <t>01082671767</t>
  </si>
  <si>
    <t>CL-100650620</t>
  </si>
  <si>
    <t>01064420993</t>
  </si>
  <si>
    <t>CL-100650646</t>
  </si>
  <si>
    <t>CL-100650816</t>
  </si>
  <si>
    <t>01062516201</t>
  </si>
  <si>
    <t>CL-100651147</t>
  </si>
  <si>
    <t>01059496369</t>
  </si>
  <si>
    <t>CL-100651320</t>
  </si>
  <si>
    <t>CL-100651330</t>
  </si>
  <si>
    <t>CL-100651377</t>
  </si>
  <si>
    <t>CL-100651398</t>
  </si>
  <si>
    <t>CL-100651681</t>
  </si>
  <si>
    <t>01084186655</t>
  </si>
  <si>
    <t>CL-100651849</t>
  </si>
  <si>
    <t>015635184400</t>
  </si>
  <si>
    <t>CL-100651997</t>
  </si>
  <si>
    <t>015066284865</t>
  </si>
  <si>
    <t>CL-100652056</t>
  </si>
  <si>
    <t>013935363910</t>
  </si>
  <si>
    <t>CL-100652261</t>
  </si>
  <si>
    <t>013111115416</t>
  </si>
  <si>
    <t>CL-100652401</t>
  </si>
  <si>
    <t>03503335166</t>
  </si>
  <si>
    <t>CL-100645223</t>
  </si>
  <si>
    <t>018601107543</t>
  </si>
  <si>
    <t>CL-100645322</t>
  </si>
  <si>
    <t>013381171226</t>
  </si>
  <si>
    <t>CL-100645364</t>
  </si>
  <si>
    <t>CL-100645473</t>
  </si>
  <si>
    <t>01057172221</t>
  </si>
  <si>
    <t>CL-100645554</t>
  </si>
  <si>
    <t>01057293332</t>
  </si>
  <si>
    <t>CL-100646055</t>
  </si>
  <si>
    <t>CL-100646240</t>
  </si>
  <si>
    <t>CL-100646931</t>
  </si>
  <si>
    <t>013681616218</t>
  </si>
  <si>
    <t>CL-100647334</t>
  </si>
  <si>
    <t>018661321566</t>
  </si>
  <si>
    <t>CL-100648450</t>
  </si>
  <si>
    <t>01058529278</t>
  </si>
  <si>
    <t>CL-100648609</t>
  </si>
  <si>
    <t>01069338565</t>
  </si>
  <si>
    <t>CL-100650019</t>
  </si>
  <si>
    <t>013314617780</t>
  </si>
  <si>
    <t>CL-100650297</t>
  </si>
  <si>
    <t>013366113986</t>
  </si>
  <si>
    <t>CL-100652431</t>
  </si>
  <si>
    <t>013335131057</t>
  </si>
  <si>
    <t>CL-100652515</t>
  </si>
  <si>
    <t>CL-100652599</t>
  </si>
  <si>
    <t>18080086609</t>
  </si>
  <si>
    <t>CL-100652808</t>
  </si>
  <si>
    <t>01061283557</t>
  </si>
  <si>
    <t>CL-100646716</t>
  </si>
  <si>
    <t>CL-100645239</t>
  </si>
  <si>
    <t>CL-100645593</t>
  </si>
  <si>
    <t>CL-100645847</t>
  </si>
  <si>
    <t>CL-100646159</t>
  </si>
  <si>
    <t>CL-100646590</t>
  </si>
  <si>
    <t>CL-100646967</t>
  </si>
  <si>
    <t>05728874489</t>
  </si>
  <si>
    <t>CL-100646968</t>
  </si>
  <si>
    <t>CL-100646991</t>
  </si>
  <si>
    <t>05728432840</t>
  </si>
  <si>
    <t>CL-100647434</t>
  </si>
  <si>
    <t>CL-100647639</t>
  </si>
  <si>
    <t>CL-100648754</t>
  </si>
  <si>
    <t>CL-100650308</t>
  </si>
  <si>
    <t>CL-100650685</t>
  </si>
  <si>
    <t>CL-100650728</t>
  </si>
  <si>
    <t>CL-100652589</t>
  </si>
  <si>
    <t>CL-100652787</t>
  </si>
  <si>
    <t>015986666942</t>
  </si>
  <si>
    <t>CL-100652940</t>
  </si>
  <si>
    <t>CL-100652967</t>
  </si>
  <si>
    <t>CL-100652978</t>
  </si>
  <si>
    <t>013810214334</t>
  </si>
  <si>
    <t>CL-100653077</t>
  </si>
  <si>
    <t>018116118741</t>
  </si>
  <si>
    <t>CL-100645659</t>
  </si>
  <si>
    <t>CL-100647868</t>
  </si>
  <si>
    <t>CL-100648544</t>
  </si>
  <si>
    <t>CL-100649257</t>
  </si>
  <si>
    <t>CL-100649984</t>
  </si>
  <si>
    <t>CL-100650178</t>
  </si>
  <si>
    <t>CL-100651242</t>
  </si>
  <si>
    <t>057685386183</t>
  </si>
  <si>
    <t>CL-100651861</t>
  </si>
  <si>
    <t>CL-100652768</t>
  </si>
  <si>
    <t>019906508383</t>
  </si>
  <si>
    <t>CL-100645667</t>
  </si>
  <si>
    <t>CL-100646007</t>
  </si>
  <si>
    <t>013606822453</t>
  </si>
  <si>
    <t>CL-100646178</t>
  </si>
  <si>
    <t>CL-100646467</t>
  </si>
  <si>
    <t>057182653770</t>
  </si>
  <si>
    <t>CL-100646554</t>
  </si>
  <si>
    <t>013867675211</t>
  </si>
  <si>
    <t>CL-100646562</t>
  </si>
  <si>
    <t>CL-100647315</t>
  </si>
  <si>
    <t>CL-100647710</t>
  </si>
  <si>
    <t>057684231414</t>
  </si>
  <si>
    <t>CL-100648771</t>
  </si>
  <si>
    <t>CL-100649116</t>
  </si>
  <si>
    <t>CL-100649522</t>
  </si>
  <si>
    <t>CL-100650238</t>
  </si>
  <si>
    <t>CL-100650494</t>
  </si>
  <si>
    <t>CL-100650886</t>
  </si>
  <si>
    <t>057427869600</t>
  </si>
  <si>
    <t>CL-100652256</t>
  </si>
  <si>
    <t>18583671126</t>
  </si>
  <si>
    <t>CL-100652551</t>
  </si>
  <si>
    <t>CL-100645376</t>
  </si>
  <si>
    <t>CL-100645470</t>
  </si>
  <si>
    <t>CL-100645601</t>
  </si>
  <si>
    <t>CL-100645972</t>
  </si>
  <si>
    <t>CL-100646235</t>
  </si>
  <si>
    <t>CL-100646634</t>
  </si>
  <si>
    <t>CL-100647126</t>
  </si>
  <si>
    <t>018102278798</t>
  </si>
  <si>
    <t>CL-100647607</t>
  </si>
  <si>
    <t>CL-100647806</t>
  </si>
  <si>
    <t>CL-100645275</t>
  </si>
  <si>
    <t>CL-100646089</t>
  </si>
  <si>
    <t>CL-100646236</t>
  </si>
  <si>
    <t>CL-100646533</t>
  </si>
  <si>
    <t>CL-100647727</t>
  </si>
  <si>
    <t>CL-100648922</t>
  </si>
  <si>
    <t>CL-100648988</t>
  </si>
  <si>
    <t>013826987231</t>
  </si>
  <si>
    <t>CL-100649517</t>
  </si>
  <si>
    <t>02082520366</t>
  </si>
  <si>
    <t>CL-100649658</t>
  </si>
  <si>
    <t>013922384511</t>
  </si>
  <si>
    <t>CL-100649988</t>
  </si>
  <si>
    <t>02087594901</t>
  </si>
  <si>
    <t>CL-100650309</t>
  </si>
  <si>
    <t>02066310808</t>
  </si>
  <si>
    <t>CL-100650726</t>
  </si>
  <si>
    <t>02038383175</t>
  </si>
  <si>
    <t>CL-100651361</t>
  </si>
  <si>
    <t>013501522183</t>
  </si>
  <si>
    <t>CL-100651533</t>
  </si>
  <si>
    <t>013433338949</t>
  </si>
  <si>
    <t>CL-100652089</t>
  </si>
  <si>
    <t>013560447167</t>
  </si>
  <si>
    <t>CL-100645339</t>
  </si>
  <si>
    <t>017328710394</t>
  </si>
  <si>
    <t>CL-100645816</t>
  </si>
  <si>
    <t>CL-100646149</t>
  </si>
  <si>
    <t>CL-100646193</t>
  </si>
  <si>
    <t>CL-100646262</t>
  </si>
  <si>
    <t>CL-100650797</t>
  </si>
  <si>
    <t>0755118114251</t>
  </si>
  <si>
    <t>CL-100651163</t>
  </si>
  <si>
    <t>013410588205</t>
  </si>
  <si>
    <t>CL-100651475</t>
  </si>
  <si>
    <t>018588206380</t>
  </si>
  <si>
    <t>CL-100651524</t>
  </si>
  <si>
    <t>CL-100651834</t>
  </si>
  <si>
    <t>13425138862</t>
  </si>
  <si>
    <t>CL-100652020</t>
  </si>
  <si>
    <t>013728981887</t>
  </si>
  <si>
    <t>CL-100652274</t>
  </si>
  <si>
    <t>013510501709</t>
  </si>
  <si>
    <t>CL-100652349</t>
  </si>
  <si>
    <t>013725523141</t>
  </si>
  <si>
    <t>CL-100652476</t>
  </si>
  <si>
    <t>013922848584</t>
  </si>
  <si>
    <t>CL-100653150</t>
  </si>
  <si>
    <t>075511811424</t>
  </si>
  <si>
    <t>CL-100647161</t>
  </si>
  <si>
    <t>018620937765</t>
  </si>
  <si>
    <t>CL-100647219</t>
  </si>
  <si>
    <t>CL-100648325</t>
  </si>
  <si>
    <t>013802508705</t>
  </si>
  <si>
    <t>CL-100650422</t>
  </si>
  <si>
    <t>CL-100650435</t>
  </si>
  <si>
    <t>CL-100652291</t>
  </si>
  <si>
    <t>018942407862</t>
  </si>
  <si>
    <t>CL-100646199</t>
  </si>
  <si>
    <t>CL-100647020</t>
  </si>
  <si>
    <t>018688681486</t>
  </si>
  <si>
    <t>CL-100647119</t>
  </si>
  <si>
    <t>CL-100649581</t>
  </si>
  <si>
    <t>075788668366</t>
  </si>
  <si>
    <t>CL-100650530</t>
  </si>
  <si>
    <t>CL-100651464</t>
  </si>
  <si>
    <t>CL-100651525</t>
  </si>
  <si>
    <t>018676999969</t>
  </si>
  <si>
    <t>CL-100651836</t>
  </si>
  <si>
    <t>013827818828</t>
  </si>
  <si>
    <t>CL-100652051</t>
  </si>
  <si>
    <t>075488813426</t>
  </si>
  <si>
    <t>CL-100652313</t>
  </si>
  <si>
    <t>075488805290</t>
  </si>
  <si>
    <t>CL-100646606</t>
  </si>
  <si>
    <t>CL-100650701</t>
  </si>
  <si>
    <t>CL-100650760</t>
  </si>
  <si>
    <t>CL-100651510</t>
  </si>
  <si>
    <t>075583474428</t>
  </si>
  <si>
    <t>CL-100651591</t>
  </si>
  <si>
    <t>018910865714</t>
  </si>
  <si>
    <t>CL-100651629</t>
  </si>
  <si>
    <t>CL-100651694</t>
  </si>
  <si>
    <t>18910865714</t>
  </si>
  <si>
    <t>CL-100651720</t>
  </si>
  <si>
    <t>15210129192</t>
  </si>
  <si>
    <t>CL-100645216</t>
  </si>
  <si>
    <t>4006908888</t>
  </si>
  <si>
    <t>CL-100646176</t>
  </si>
  <si>
    <t>CL-100646479</t>
  </si>
  <si>
    <t>CL-100647969</t>
  </si>
  <si>
    <t>CL-100649917</t>
  </si>
  <si>
    <t>02038331818</t>
  </si>
  <si>
    <t>CL-100649951</t>
  </si>
  <si>
    <t>02028382333</t>
  </si>
  <si>
    <t>CL-100651401</t>
  </si>
  <si>
    <t>017727905805</t>
  </si>
  <si>
    <t>CL-100651411</t>
  </si>
  <si>
    <t>CL-100651430</t>
  </si>
  <si>
    <t>CL-100651711</t>
  </si>
  <si>
    <t>CL-100645397</t>
  </si>
  <si>
    <t>19938529592</t>
  </si>
  <si>
    <t>CL-100645912</t>
  </si>
  <si>
    <t>CL-100646049</t>
  </si>
  <si>
    <t>CL-100646068</t>
  </si>
  <si>
    <t>CL-100646215</t>
  </si>
  <si>
    <t>02022860888</t>
  </si>
  <si>
    <t>CL-100646355</t>
  </si>
  <si>
    <t>02028860888</t>
  </si>
  <si>
    <t>CL-100647919</t>
  </si>
  <si>
    <t>CL-100648868</t>
  </si>
  <si>
    <t>CL-100648934</t>
  </si>
  <si>
    <t>CL-100648977</t>
  </si>
  <si>
    <t>CL-100650014</t>
  </si>
  <si>
    <t>18680442498</t>
  </si>
  <si>
    <t>CL-100645839</t>
  </si>
  <si>
    <t>CL-100647092</t>
  </si>
  <si>
    <t>018221606826</t>
  </si>
  <si>
    <t>CL-100647739</t>
  </si>
  <si>
    <t>CL-100647756</t>
  </si>
  <si>
    <t>CL-100648658</t>
  </si>
  <si>
    <t>CL-100650289</t>
  </si>
  <si>
    <t>CL-100651312</t>
  </si>
  <si>
    <t>18907130806</t>
  </si>
  <si>
    <t>CL-100651476</t>
  </si>
  <si>
    <t>CL-100653192</t>
  </si>
  <si>
    <t>013382157373</t>
  </si>
  <si>
    <t>CL-100645893</t>
  </si>
  <si>
    <t>CL-100649902</t>
  </si>
  <si>
    <t>013585058936</t>
  </si>
  <si>
    <t>CL-100650928</t>
  </si>
  <si>
    <t>07372230573</t>
  </si>
  <si>
    <t>CL-100651094</t>
  </si>
  <si>
    <t>CL-100651183</t>
  </si>
  <si>
    <t>CL-100651933</t>
  </si>
  <si>
    <t>013723885585</t>
  </si>
  <si>
    <t>CL-100652604</t>
  </si>
  <si>
    <t>CL-100645608</t>
  </si>
  <si>
    <t>CL-100646257</t>
  </si>
  <si>
    <t>CL-100646314</t>
  </si>
  <si>
    <t>CL-100650326</t>
  </si>
  <si>
    <t>CL-100650389</t>
  </si>
  <si>
    <t>13881758089</t>
  </si>
  <si>
    <t>CL-100650332</t>
  </si>
  <si>
    <t>CL-100650395</t>
  </si>
  <si>
    <t>CL-100649502</t>
  </si>
  <si>
    <t>CL-100651122</t>
  </si>
  <si>
    <t>CL-100651661</t>
  </si>
  <si>
    <t>018701096311</t>
  </si>
  <si>
    <t>CL-100651973</t>
  </si>
  <si>
    <t>01089028307</t>
  </si>
  <si>
    <t>CL-100652083</t>
  </si>
  <si>
    <t>01056993300</t>
  </si>
  <si>
    <t>CL-100652152</t>
  </si>
  <si>
    <t>CL-100652529</t>
  </si>
  <si>
    <t>013261283787</t>
  </si>
  <si>
    <t>CL-100646776</t>
  </si>
  <si>
    <t>CL-100645341</t>
  </si>
  <si>
    <t>CL-100649007</t>
  </si>
  <si>
    <t>CL-100645210</t>
  </si>
  <si>
    <t>018648257119</t>
  </si>
  <si>
    <t>CL-100646208</t>
  </si>
  <si>
    <t>CL-100646278</t>
  </si>
  <si>
    <t>CL-100646470</t>
  </si>
  <si>
    <t>CL-100646849</t>
  </si>
  <si>
    <t>01084933266</t>
  </si>
  <si>
    <t>CL-100647724</t>
  </si>
  <si>
    <t>CL-100648596</t>
  </si>
  <si>
    <t>013602094905</t>
  </si>
  <si>
    <t>CL-100651528</t>
  </si>
  <si>
    <t>CL-100651638</t>
  </si>
  <si>
    <t>CL-100652831</t>
  </si>
  <si>
    <t>018202619510</t>
  </si>
  <si>
    <t>CL-100646442</t>
  </si>
  <si>
    <t>CL-100647065</t>
  </si>
  <si>
    <t>018101020433</t>
  </si>
  <si>
    <t>CL-100647090</t>
  </si>
  <si>
    <t>CL-100647390</t>
  </si>
  <si>
    <t>018841153921</t>
  </si>
  <si>
    <t>CL-100647500</t>
  </si>
  <si>
    <t>CL-100647510</t>
  </si>
  <si>
    <t>CL-100649232</t>
  </si>
  <si>
    <t>CL-100650607</t>
  </si>
  <si>
    <t>CL-100650707</t>
  </si>
  <si>
    <t>CL-100651073</t>
  </si>
  <si>
    <t>CL-100645244</t>
  </si>
  <si>
    <t>CL-100645795</t>
  </si>
  <si>
    <t>CL-100646177</t>
  </si>
  <si>
    <t>CL-100646650</t>
  </si>
  <si>
    <t>CL-100646700</t>
  </si>
  <si>
    <t>CL-100647343</t>
  </si>
  <si>
    <t>CL-100647900</t>
  </si>
  <si>
    <t>015234034156</t>
  </si>
  <si>
    <t>CL-100648057</t>
  </si>
  <si>
    <t>18635716266</t>
  </si>
  <si>
    <t>CL-100648070</t>
  </si>
  <si>
    <t>CL-100648238</t>
  </si>
  <si>
    <t>CL-100648646</t>
  </si>
  <si>
    <t>CL-100649276</t>
  </si>
  <si>
    <t>CL-100649676</t>
  </si>
  <si>
    <t>CL-100650313</t>
  </si>
  <si>
    <t>CL-100650845</t>
  </si>
  <si>
    <t>013096552578</t>
  </si>
  <si>
    <t>CL-100650957</t>
  </si>
  <si>
    <t>CL-100651619</t>
  </si>
  <si>
    <t>CL-100652041</t>
  </si>
  <si>
    <t>013911196595</t>
  </si>
  <si>
    <t>CL-100652525</t>
  </si>
  <si>
    <t>CL-100652782</t>
  </si>
  <si>
    <t>CL-100652890</t>
  </si>
  <si>
    <t>CL-100645768</t>
  </si>
  <si>
    <t>013811321428</t>
  </si>
  <si>
    <t>CL-100648102</t>
  </si>
  <si>
    <t>CL-100650235</t>
  </si>
  <si>
    <t>CL-100651529</t>
  </si>
  <si>
    <t>CL-100651806</t>
  </si>
  <si>
    <t>01060606061</t>
  </si>
  <si>
    <t>CL-100646125</t>
  </si>
  <si>
    <t>015810877885</t>
  </si>
  <si>
    <t>CL-100647300</t>
  </si>
  <si>
    <t>CL-100647328</t>
  </si>
  <si>
    <t>CL-100648088</t>
  </si>
  <si>
    <t>08708123919</t>
  </si>
  <si>
    <t>CL-100648109</t>
  </si>
  <si>
    <t>CL-100648131</t>
  </si>
  <si>
    <t>CL-100648424</t>
  </si>
  <si>
    <t>CL-100646518</t>
  </si>
  <si>
    <t>01058838334</t>
  </si>
  <si>
    <t>CL-100646671</t>
  </si>
  <si>
    <t>CL-100647008</t>
  </si>
  <si>
    <t>CL-100647224</t>
  </si>
  <si>
    <t>CL-100647443</t>
  </si>
  <si>
    <t>CL-100647497</t>
  </si>
  <si>
    <t>015821761050</t>
  </si>
  <si>
    <t>CL-100647780</t>
  </si>
  <si>
    <t>CL-100647809</t>
  </si>
  <si>
    <t>02151391700</t>
  </si>
  <si>
    <t>CL-100647970</t>
  </si>
  <si>
    <t>02168881801</t>
  </si>
  <si>
    <t>CL-100648322</t>
  </si>
  <si>
    <t>02161088288</t>
  </si>
  <si>
    <t>CL-100648463</t>
  </si>
  <si>
    <t>02180231199</t>
  </si>
  <si>
    <t>CL-100648738</t>
  </si>
  <si>
    <t>02152629933</t>
  </si>
  <si>
    <t>CL-100648784</t>
  </si>
  <si>
    <t>013788963396</t>
  </si>
  <si>
    <t>CL-100648856</t>
  </si>
  <si>
    <t>CL-100648895</t>
  </si>
  <si>
    <t>CL-100648921</t>
  </si>
  <si>
    <t>02136368001</t>
  </si>
  <si>
    <t>CL-100648970</t>
  </si>
  <si>
    <t>02150179077</t>
  </si>
  <si>
    <t>CL-100649026</t>
  </si>
  <si>
    <t>CL-100649087</t>
  </si>
  <si>
    <t>02150179079</t>
  </si>
  <si>
    <t>CL-100649153</t>
  </si>
  <si>
    <t>02124099566</t>
  </si>
  <si>
    <t>CL-100651266</t>
  </si>
  <si>
    <t>CL-100651546</t>
  </si>
  <si>
    <t>02169108739</t>
  </si>
  <si>
    <t>CL-100651912</t>
  </si>
  <si>
    <t>02163732002</t>
  </si>
  <si>
    <t>CL-100645760</t>
  </si>
  <si>
    <t>018521388699</t>
  </si>
  <si>
    <t>CL-100646449</t>
  </si>
  <si>
    <t>CL-100650388</t>
  </si>
  <si>
    <t>13761876875</t>
  </si>
  <si>
    <t>CL-100646796</t>
  </si>
  <si>
    <t>CL-100650396</t>
  </si>
  <si>
    <t>18616929010</t>
  </si>
  <si>
    <t>CL-100647646</t>
  </si>
  <si>
    <t>CL-100645430</t>
  </si>
  <si>
    <t>CL-100645440</t>
  </si>
  <si>
    <t>CL-100645833</t>
  </si>
  <si>
    <t>013817901070</t>
  </si>
  <si>
    <t>CL-100646187</t>
  </si>
  <si>
    <t>CL-100646320</t>
  </si>
  <si>
    <t>CL-100646369</t>
  </si>
  <si>
    <t>8009901566</t>
  </si>
  <si>
    <t>CL-100646450</t>
  </si>
  <si>
    <t>CL-100646663</t>
  </si>
  <si>
    <t>CL-100648634</t>
  </si>
  <si>
    <t>02137285599</t>
  </si>
  <si>
    <t>CL-100648832</t>
  </si>
  <si>
    <t>013636377822</t>
  </si>
  <si>
    <t>CL-100649166</t>
  </si>
  <si>
    <t>02169136448</t>
  </si>
  <si>
    <t>CL-100649925</t>
  </si>
  <si>
    <t>CL-100651404</t>
  </si>
  <si>
    <t>02160823999</t>
  </si>
  <si>
    <t>CL-100651521</t>
  </si>
  <si>
    <t>CL-100651873</t>
  </si>
  <si>
    <t>CL-100652733</t>
  </si>
  <si>
    <t>015182993576</t>
  </si>
  <si>
    <t>CL-100645285</t>
  </si>
  <si>
    <t>018019102168</t>
  </si>
  <si>
    <t>CL-100645333</t>
  </si>
  <si>
    <t>CL-100645463</t>
  </si>
  <si>
    <t>018116117523</t>
  </si>
  <si>
    <t>CL-100645533</t>
  </si>
  <si>
    <t>CL-100646120</t>
  </si>
  <si>
    <t>CL-100646337</t>
  </si>
  <si>
    <t>013818348401</t>
  </si>
  <si>
    <t>CL-100646406</t>
  </si>
  <si>
    <t>CL-100646420</t>
  </si>
  <si>
    <t>CL-100646430</t>
  </si>
  <si>
    <t>CL-100646865</t>
  </si>
  <si>
    <t>CL-100647027</t>
  </si>
  <si>
    <t>CL-100647100</t>
  </si>
  <si>
    <t>CL-100647559</t>
  </si>
  <si>
    <t>02164429999</t>
  </si>
  <si>
    <t>CL-100647582</t>
  </si>
  <si>
    <t>013817015508</t>
  </si>
  <si>
    <t>CL-100647611</t>
  </si>
  <si>
    <t>013764647098</t>
  </si>
  <si>
    <t>CL-100647663</t>
  </si>
  <si>
    <t>018930021866</t>
  </si>
  <si>
    <t>CL-100647932</t>
  </si>
  <si>
    <t>CL-100648397</t>
  </si>
  <si>
    <t>018502102986</t>
  </si>
  <si>
    <t>CL-100648429</t>
  </si>
  <si>
    <t>013916610559</t>
  </si>
  <si>
    <t>CL-100648476</t>
  </si>
  <si>
    <t>018621960616</t>
  </si>
  <si>
    <t>CL-100648850</t>
  </si>
  <si>
    <t>CL-100648883</t>
  </si>
  <si>
    <t>CL-100650750</t>
  </si>
  <si>
    <t>018621912693</t>
  </si>
  <si>
    <t>CL-100651896</t>
  </si>
  <si>
    <t>CL-100652022</t>
  </si>
  <si>
    <t>CL-100652598</t>
  </si>
  <si>
    <t>CL-100645378</t>
  </si>
  <si>
    <t>CL-100645680</t>
  </si>
  <si>
    <t>CL-100645745</t>
  </si>
  <si>
    <t>013916810610</t>
  </si>
  <si>
    <t>CL-100645919</t>
  </si>
  <si>
    <t>13331811157</t>
  </si>
  <si>
    <t>CL-100646081</t>
  </si>
  <si>
    <t>CL-100648490</t>
  </si>
  <si>
    <t>013764744626</t>
  </si>
  <si>
    <t>CL-100649296</t>
  </si>
  <si>
    <t>02160605000</t>
  </si>
  <si>
    <t>CL-100650589</t>
  </si>
  <si>
    <t>02161917850</t>
  </si>
  <si>
    <t>CL-100650689</t>
  </si>
  <si>
    <t>02157938686</t>
  </si>
  <si>
    <t>CL-100650868</t>
  </si>
  <si>
    <t>02159593471</t>
  </si>
  <si>
    <t>CL-100650947</t>
  </si>
  <si>
    <t>CL-100651115</t>
  </si>
  <si>
    <t>CL-100645133</t>
  </si>
  <si>
    <t>CL-100645486</t>
  </si>
  <si>
    <t>CL-100645501</t>
  </si>
  <si>
    <t>4001008884</t>
  </si>
  <si>
    <t>CL-100646200</t>
  </si>
  <si>
    <t>CL-100646604</t>
  </si>
  <si>
    <t>18136975516</t>
  </si>
  <si>
    <t>CL-100647968</t>
  </si>
  <si>
    <t>018904049236</t>
  </si>
  <si>
    <t>CL-100649005</t>
  </si>
  <si>
    <t>CL-100649092</t>
  </si>
  <si>
    <t>CL-100649332</t>
  </si>
  <si>
    <t>CL-100649954</t>
  </si>
  <si>
    <t>CL-100651272</t>
  </si>
  <si>
    <t>013212773770</t>
  </si>
  <si>
    <t>CL-100651515</t>
  </si>
  <si>
    <t>CL-100651656</t>
  </si>
  <si>
    <t>CL-100651910</t>
  </si>
  <si>
    <t>CL-100652260</t>
  </si>
  <si>
    <t>CL-100652419</t>
  </si>
  <si>
    <t>CL-100652473</t>
  </si>
  <si>
    <t>CL-100652505</t>
  </si>
  <si>
    <t>CL-100652942</t>
  </si>
  <si>
    <t>CL-100645070</t>
  </si>
  <si>
    <t>CL-100646473</t>
  </si>
  <si>
    <t>CL-100646597</t>
  </si>
  <si>
    <t>CL-100647176</t>
  </si>
  <si>
    <t>CL-100647647</t>
  </si>
  <si>
    <t>057128280000</t>
  </si>
  <si>
    <t>CL-100647847</t>
  </si>
  <si>
    <t>059138388383</t>
  </si>
  <si>
    <t>CL-100649028</t>
  </si>
  <si>
    <t>057387988177</t>
  </si>
  <si>
    <t>CL-100649359</t>
  </si>
  <si>
    <t>02085599661</t>
  </si>
  <si>
    <t>CL-100649403</t>
  </si>
  <si>
    <t>05966118626</t>
  </si>
  <si>
    <t>CL-100649433</t>
  </si>
  <si>
    <t>05966382806</t>
  </si>
  <si>
    <t>CL-100649856</t>
  </si>
  <si>
    <t>05532319200</t>
  </si>
  <si>
    <t>CL-100649983</t>
  </si>
  <si>
    <t>CL-100650312</t>
  </si>
  <si>
    <t>CL-100650513</t>
  </si>
  <si>
    <t>CL-100650766</t>
  </si>
  <si>
    <t>CL-100650844</t>
  </si>
  <si>
    <t>CL-100650958</t>
  </si>
  <si>
    <t>CL-100651488</t>
  </si>
  <si>
    <t>057187762329</t>
  </si>
  <si>
    <t>CL-100651700</t>
  </si>
  <si>
    <t>057123207003</t>
  </si>
  <si>
    <t>CL-100645094</t>
  </si>
  <si>
    <t>018302435566</t>
  </si>
  <si>
    <t>CL-100645287</t>
  </si>
  <si>
    <t>CL-100645296</t>
  </si>
  <si>
    <t>CL-100645303</t>
  </si>
  <si>
    <t>02028260055</t>
  </si>
  <si>
    <t>CL-100645559</t>
  </si>
  <si>
    <t>CL-100646371</t>
  </si>
  <si>
    <t>076923015555</t>
  </si>
  <si>
    <t>CL-100646477</t>
  </si>
  <si>
    <t>076981211888</t>
  </si>
  <si>
    <t>CL-100646805</t>
  </si>
  <si>
    <t>041183779009</t>
  </si>
  <si>
    <t>CL-100647688</t>
  </si>
  <si>
    <t>CL-100648011</t>
  </si>
  <si>
    <t>075526706555</t>
  </si>
  <si>
    <t>CL-100648036</t>
  </si>
  <si>
    <t>CL-100648824</t>
  </si>
  <si>
    <t>015999951636</t>
  </si>
  <si>
    <t>CL-100649401</t>
  </si>
  <si>
    <t>CL-100649470</t>
  </si>
  <si>
    <t>013341030080</t>
  </si>
  <si>
    <t>CL-100649598</t>
  </si>
  <si>
    <t>CL-100650411</t>
  </si>
  <si>
    <t>CL-100652802</t>
  </si>
  <si>
    <t>CL-100652862</t>
  </si>
  <si>
    <t>CL-100646711</t>
  </si>
  <si>
    <t>CL-100645336</t>
  </si>
  <si>
    <t>CL-100645620</t>
  </si>
  <si>
    <t>CL-100645821</t>
  </si>
  <si>
    <t>CL-100647037</t>
  </si>
  <si>
    <t>CL-100647304</t>
  </si>
  <si>
    <t>02984620363</t>
  </si>
  <si>
    <t>CL-100647349</t>
  </si>
  <si>
    <t>02962391809</t>
  </si>
  <si>
    <t>CL-100647569</t>
  </si>
  <si>
    <t>013892730343</t>
  </si>
  <si>
    <t>CL-100647651</t>
  </si>
  <si>
    <t>013201836591</t>
  </si>
  <si>
    <t>CL-100647840</t>
  </si>
  <si>
    <t>02985615672</t>
  </si>
  <si>
    <t>CL-100648078</t>
  </si>
  <si>
    <t>CL-100648425</t>
  </si>
  <si>
    <t>02987032209</t>
  </si>
  <si>
    <t>CL-100648827</t>
  </si>
  <si>
    <t>CL-100648853</t>
  </si>
  <si>
    <t>02987032206</t>
  </si>
  <si>
    <t>CL-100649574</t>
  </si>
  <si>
    <t>015721981903</t>
  </si>
  <si>
    <t>CL-100650134</t>
  </si>
  <si>
    <t>02983319978</t>
  </si>
  <si>
    <t>CL-100651121</t>
  </si>
  <si>
    <t>CL-100645548</t>
  </si>
  <si>
    <t>087168338999</t>
  </si>
  <si>
    <t>CL-100646057</t>
  </si>
  <si>
    <t>018981129127</t>
  </si>
  <si>
    <t>CL-100646541</t>
  </si>
  <si>
    <t>CL-100646577</t>
  </si>
  <si>
    <t>CL-100647542</t>
  </si>
  <si>
    <t>08916325020</t>
  </si>
  <si>
    <t>CL-100647829</t>
  </si>
  <si>
    <t>08382239860</t>
  </si>
  <si>
    <t>CL-100648687</t>
  </si>
  <si>
    <t>08783398052</t>
  </si>
  <si>
    <t>CL-100649201</t>
  </si>
  <si>
    <t>017784806871</t>
  </si>
  <si>
    <t>CL-100650623</t>
  </si>
  <si>
    <t>CL-100652751</t>
  </si>
  <si>
    <t>13198511710</t>
  </si>
  <si>
    <t>CL-100652841</t>
  </si>
  <si>
    <t>15388216913</t>
  </si>
  <si>
    <t>CL-100645198</t>
  </si>
  <si>
    <t>CL-100645220</t>
  </si>
  <si>
    <t>CL-100645481</t>
  </si>
  <si>
    <t>13808206003</t>
  </si>
  <si>
    <t>CL-100645686</t>
  </si>
  <si>
    <t>13981841614</t>
  </si>
  <si>
    <t>CL-100645988</t>
  </si>
  <si>
    <t>CL-100646290</t>
  </si>
  <si>
    <t>CL-100648577</t>
  </si>
  <si>
    <t>018806039999</t>
  </si>
  <si>
    <t>CL-100649962</t>
  </si>
  <si>
    <t>CL-100650115</t>
  </si>
  <si>
    <t>015825978287</t>
  </si>
  <si>
    <t>CL-100648069</t>
  </si>
  <si>
    <t>CL-100648234</t>
  </si>
  <si>
    <t>68708274</t>
  </si>
  <si>
    <t>CL-100650276</t>
  </si>
  <si>
    <t>CL-100650294</t>
  </si>
  <si>
    <t>CL-100650588</t>
  </si>
  <si>
    <t>CL-100651326</t>
  </si>
  <si>
    <t>CL-100651866</t>
  </si>
  <si>
    <t>CL-100652420</t>
  </si>
  <si>
    <t>13881897854</t>
  </si>
  <si>
    <t>CL-100652563</t>
  </si>
  <si>
    <t>013852608076</t>
  </si>
  <si>
    <t>CL-100652759</t>
  </si>
  <si>
    <t>CL-100652975</t>
  </si>
  <si>
    <t>CL-100653194</t>
  </si>
  <si>
    <t>CL-100653195</t>
  </si>
  <si>
    <t>CL-100653197</t>
  </si>
  <si>
    <t>CL-100645375</t>
  </si>
  <si>
    <t>CL-100645719</t>
  </si>
  <si>
    <t>01082876118</t>
  </si>
  <si>
    <t>CL-100645762</t>
  </si>
  <si>
    <t>CL-100647102</t>
  </si>
  <si>
    <t>CL-100648708</t>
  </si>
  <si>
    <t>CL-100648723</t>
  </si>
  <si>
    <t>CL-100648980</t>
  </si>
  <si>
    <t>CL-100650249</t>
  </si>
  <si>
    <t>CL-100651800</t>
  </si>
  <si>
    <t>CL-100652217</t>
  </si>
  <si>
    <t>CL-100652462</t>
  </si>
  <si>
    <t>CL-100645274</t>
  </si>
  <si>
    <t>018526688290</t>
  </si>
  <si>
    <t>CL-100645597</t>
  </si>
  <si>
    <t>CL-100646246</t>
  </si>
  <si>
    <t>017759467153</t>
  </si>
  <si>
    <t>CL-100646490</t>
  </si>
  <si>
    <t>CL-100646861</t>
  </si>
  <si>
    <t>8708327</t>
  </si>
  <si>
    <t>CL-100647894</t>
  </si>
  <si>
    <t>05922234487</t>
  </si>
  <si>
    <t>CL-100649808</t>
  </si>
  <si>
    <t>05922238816</t>
  </si>
  <si>
    <t>CL-100650081</t>
  </si>
  <si>
    <t>05925556186</t>
  </si>
  <si>
    <t>CL-100650233</t>
  </si>
  <si>
    <t>05928676918</t>
  </si>
  <si>
    <t>CL-100650265</t>
  </si>
  <si>
    <t>05922116151</t>
  </si>
  <si>
    <t>CL-100650532</t>
  </si>
  <si>
    <t>05925796668</t>
  </si>
  <si>
    <t>CL-100650696</t>
  </si>
  <si>
    <t>05923662222</t>
  </si>
  <si>
    <t>CL-100650772</t>
  </si>
  <si>
    <t>05923662258</t>
  </si>
  <si>
    <t>CL-100650865</t>
  </si>
  <si>
    <t>05925986758</t>
  </si>
  <si>
    <t>CL-100652472</t>
  </si>
  <si>
    <t>013850118310</t>
  </si>
  <si>
    <t>CL-100653174</t>
  </si>
  <si>
    <t>CL-100645401</t>
  </si>
  <si>
    <t>CL-100645916</t>
  </si>
  <si>
    <t>015268066398</t>
  </si>
  <si>
    <t>CL-100646167</t>
  </si>
  <si>
    <t>057765387262</t>
  </si>
  <si>
    <t>CL-100646276</t>
  </si>
  <si>
    <t>CL-100646294</t>
  </si>
  <si>
    <t>018066311223</t>
  </si>
  <si>
    <t>CL-100646332</t>
  </si>
  <si>
    <t>018357801577</t>
  </si>
  <si>
    <t>CL-100646388</t>
  </si>
  <si>
    <t>013567780285</t>
  </si>
  <si>
    <t>CL-100646976</t>
  </si>
  <si>
    <t>057765631717</t>
  </si>
  <si>
    <t>CL-100647046</t>
  </si>
  <si>
    <t>015988002050</t>
  </si>
  <si>
    <t>CL-100647374</t>
  </si>
  <si>
    <t>057759985999</t>
  </si>
  <si>
    <t>CL-100647536</t>
  </si>
  <si>
    <t>057582505708</t>
  </si>
  <si>
    <t>CL-100647686</t>
  </si>
  <si>
    <t>057588000683</t>
  </si>
  <si>
    <t>CL-100647747</t>
  </si>
  <si>
    <t>057584122100</t>
  </si>
  <si>
    <t>CL-100647816</t>
  </si>
  <si>
    <t>013567550558</t>
  </si>
  <si>
    <t>CL-100648005</t>
  </si>
  <si>
    <t>013675792445</t>
  </si>
  <si>
    <t>CL-100648104</t>
  </si>
  <si>
    <t>057582431566</t>
  </si>
  <si>
    <t>CL-100648219</t>
  </si>
  <si>
    <t>057764585300</t>
  </si>
  <si>
    <t>CL-100648583</t>
  </si>
  <si>
    <t>057761516687</t>
  </si>
  <si>
    <t>CL-100649068</t>
  </si>
  <si>
    <t>018867771100</t>
  </si>
  <si>
    <t>CL-100649161</t>
  </si>
  <si>
    <t>013395770003</t>
  </si>
  <si>
    <t>CL-100649595</t>
  </si>
  <si>
    <t>057587666335</t>
  </si>
  <si>
    <t>CL-100649627</t>
  </si>
  <si>
    <t>CL-100649862</t>
  </si>
  <si>
    <t>057788731973</t>
  </si>
  <si>
    <t>CL-100649949</t>
  </si>
  <si>
    <t>018367869529</t>
  </si>
  <si>
    <t>CL-100650424</t>
  </si>
  <si>
    <t>057762721532</t>
  </si>
  <si>
    <t>CL-100650496</t>
  </si>
  <si>
    <t>057764229200</t>
  </si>
  <si>
    <t>CL-100650693</t>
  </si>
  <si>
    <t>018857757057</t>
  </si>
  <si>
    <t>CL-100651095</t>
  </si>
  <si>
    <t>013868229170</t>
  </si>
  <si>
    <t>CL-100651148</t>
  </si>
  <si>
    <t>057768619500</t>
  </si>
  <si>
    <t>CL-100651368</t>
  </si>
  <si>
    <t>013757577575</t>
  </si>
  <si>
    <t>CL-100651490</t>
  </si>
  <si>
    <t>057583796938</t>
  </si>
  <si>
    <t>CL-100651562</t>
  </si>
  <si>
    <t>057585177330</t>
  </si>
  <si>
    <t>CL-100651878</t>
  </si>
  <si>
    <t>057765811110</t>
  </si>
  <si>
    <t>CL-100652084</t>
  </si>
  <si>
    <t>057788396333</t>
  </si>
  <si>
    <t>CL-100645171</t>
  </si>
  <si>
    <t>4001001612</t>
  </si>
  <si>
    <t>CL-100645175</t>
  </si>
  <si>
    <t>CL-100645207</t>
  </si>
  <si>
    <t>05922228383</t>
  </si>
  <si>
    <t>CL-100646275</t>
  </si>
  <si>
    <t>CL-100646494</t>
  </si>
  <si>
    <t>CL-100646572</t>
  </si>
  <si>
    <t>015259250214</t>
  </si>
  <si>
    <t>CL-100646894</t>
  </si>
  <si>
    <t>CL-100647108</t>
  </si>
  <si>
    <t>CL-100645301</t>
  </si>
  <si>
    <t>01056961888</t>
  </si>
  <si>
    <t>CL-100645385</t>
  </si>
  <si>
    <t>01069075002</t>
  </si>
  <si>
    <t>CL-100645435</t>
  </si>
  <si>
    <t>01051281263</t>
  </si>
  <si>
    <t>CL-100645497</t>
  </si>
  <si>
    <t>01061511368</t>
  </si>
  <si>
    <t>CL-100645525</t>
  </si>
  <si>
    <t>01067806590</t>
  </si>
  <si>
    <t>CL-100645550</t>
  </si>
  <si>
    <t>01067805858</t>
  </si>
  <si>
    <t>CL-100645553</t>
  </si>
  <si>
    <t>CL-100645630</t>
  </si>
  <si>
    <t>01060680668</t>
  </si>
  <si>
    <t>CL-100645693</t>
  </si>
  <si>
    <t>01080117700</t>
  </si>
  <si>
    <t>CL-100645767</t>
  </si>
  <si>
    <t>CL-100645837</t>
  </si>
  <si>
    <t>01084911597</t>
  </si>
  <si>
    <t>CL-100645896</t>
  </si>
  <si>
    <t>01060506892</t>
  </si>
  <si>
    <t>CL-100645927</t>
  </si>
  <si>
    <t>01053211000</t>
  </si>
  <si>
    <t>CL-100646021</t>
  </si>
  <si>
    <t>01062976551</t>
  </si>
  <si>
    <t>CL-100646156</t>
  </si>
  <si>
    <t>01069702567</t>
  </si>
  <si>
    <t>CL-100646407</t>
  </si>
  <si>
    <t>03125670718</t>
  </si>
  <si>
    <t>CL-100646448</t>
  </si>
  <si>
    <t>03126268808</t>
  </si>
  <si>
    <t>CL-100646905</t>
  </si>
  <si>
    <t>CL-100648246</t>
  </si>
  <si>
    <t>CL-100648299</t>
  </si>
  <si>
    <t>CL-100648342</t>
  </si>
  <si>
    <t>CL-100648421</t>
  </si>
  <si>
    <t>CL-100648512</t>
  </si>
  <si>
    <t>03128973388</t>
  </si>
  <si>
    <t>CL-100648581</t>
  </si>
  <si>
    <t>03128747728</t>
  </si>
  <si>
    <t>CL-100648622</t>
  </si>
  <si>
    <t>03128747700</t>
  </si>
  <si>
    <t>CL-100649107</t>
  </si>
  <si>
    <t>03126231516</t>
  </si>
  <si>
    <t>CL-100649248</t>
  </si>
  <si>
    <t>03128382777</t>
  </si>
  <si>
    <t>CL-100649297</t>
  </si>
  <si>
    <t>03125751188</t>
  </si>
  <si>
    <t>CL-100649354</t>
  </si>
  <si>
    <t>03125712222</t>
  </si>
  <si>
    <t>CL-100649389</t>
  </si>
  <si>
    <t>03128498688</t>
  </si>
  <si>
    <t>CL-100650210</t>
  </si>
  <si>
    <t>03126339555</t>
  </si>
  <si>
    <t>CL-100650230</t>
  </si>
  <si>
    <t>03128789222</t>
  </si>
  <si>
    <t>CL-100650250</t>
  </si>
  <si>
    <t>03128085189</t>
  </si>
  <si>
    <t>CL-100650310</t>
  </si>
  <si>
    <t>03127182961</t>
  </si>
  <si>
    <t>CL-100650437</t>
  </si>
  <si>
    <t>03127182973</t>
  </si>
  <si>
    <t>CL-100650574</t>
  </si>
  <si>
    <t>03126735151</t>
  </si>
  <si>
    <t>CL-100650621</t>
  </si>
  <si>
    <t>03122170851</t>
  </si>
  <si>
    <t>CL-100650638</t>
  </si>
  <si>
    <t>03124890830</t>
  </si>
  <si>
    <t>CL-100650668</t>
  </si>
  <si>
    <t>CL-100650855</t>
  </si>
  <si>
    <t>03128999545</t>
  </si>
  <si>
    <t>CL-100650951</t>
  </si>
  <si>
    <t>03125382098</t>
  </si>
  <si>
    <t>CL-100651062</t>
  </si>
  <si>
    <t>03128617669</t>
  </si>
  <si>
    <t>CL-100651111</t>
  </si>
  <si>
    <t>03128335987</t>
  </si>
  <si>
    <t>CL-100645327</t>
  </si>
  <si>
    <t>075582469469</t>
  </si>
  <si>
    <t>CL-100645380</t>
  </si>
  <si>
    <t>075525573333</t>
  </si>
  <si>
    <t>CL-100645467</t>
  </si>
  <si>
    <t>CL-100645477</t>
  </si>
  <si>
    <t>CL-100645575</t>
  </si>
  <si>
    <t>075582031128</t>
  </si>
  <si>
    <t>CL-100645598</t>
  </si>
  <si>
    <t>075582840486</t>
  </si>
  <si>
    <t>CL-100645606</t>
  </si>
  <si>
    <t>018688752559</t>
  </si>
  <si>
    <t>CL-100645634</t>
  </si>
  <si>
    <t>CL-100645650</t>
  </si>
  <si>
    <t>075527261853</t>
  </si>
  <si>
    <t>CL-100645714</t>
  </si>
  <si>
    <t>075588316666</t>
  </si>
  <si>
    <t>CL-100645763</t>
  </si>
  <si>
    <t>075521000381</t>
  </si>
  <si>
    <t>CL-100646063</t>
  </si>
  <si>
    <t>075528227734</t>
  </si>
  <si>
    <t>CL-100646288</t>
  </si>
  <si>
    <t>075525970366</t>
  </si>
  <si>
    <t>CL-100646304</t>
  </si>
  <si>
    <t>075582665263</t>
  </si>
  <si>
    <t>CL-100646363</t>
  </si>
  <si>
    <t>CL-100646418</t>
  </si>
  <si>
    <t>075526509301</t>
  </si>
  <si>
    <t>CL-100646521</t>
  </si>
  <si>
    <t>075589213295</t>
  </si>
  <si>
    <t>CL-100646576</t>
  </si>
  <si>
    <t>075583025380</t>
  </si>
  <si>
    <t>CL-100646642</t>
  </si>
  <si>
    <t>075529583478</t>
  </si>
  <si>
    <t>CL-100647461</t>
  </si>
  <si>
    <t>CL-100647760</t>
  </si>
  <si>
    <t>CL-100647878</t>
  </si>
  <si>
    <t>075585158899</t>
  </si>
  <si>
    <t>CL-100647923</t>
  </si>
  <si>
    <t>CL-100648183</t>
  </si>
  <si>
    <t>CL-100648286</t>
  </si>
  <si>
    <t>075584004000</t>
  </si>
  <si>
    <t>CL-100648691</t>
  </si>
  <si>
    <t>CL-100649074</t>
  </si>
  <si>
    <t>075582530111</t>
  </si>
  <si>
    <t>CL-100649145</t>
  </si>
  <si>
    <t>075582572938</t>
  </si>
  <si>
    <t>CL-100649191</t>
  </si>
  <si>
    <t>CL-100649469</t>
  </si>
  <si>
    <t>075528509302</t>
  </si>
  <si>
    <t>CL-100649918</t>
  </si>
  <si>
    <t>075589603839</t>
  </si>
  <si>
    <t>CL-100649960</t>
  </si>
  <si>
    <t>075588263888</t>
  </si>
  <si>
    <t>CL-100650103</t>
  </si>
  <si>
    <t>CL-100650842</t>
  </si>
  <si>
    <t>CL-100651244</t>
  </si>
  <si>
    <t>075528062188</t>
  </si>
  <si>
    <t>CL-100651841</t>
  </si>
  <si>
    <t>075521527300</t>
  </si>
  <si>
    <t>CL-100651909</t>
  </si>
  <si>
    <t>013424182669</t>
  </si>
  <si>
    <t>CL-100651983</t>
  </si>
  <si>
    <t>018682393668</t>
  </si>
  <si>
    <t>CL-100647743</t>
  </si>
  <si>
    <t>68708286</t>
  </si>
  <si>
    <t>CL-100647755</t>
  </si>
  <si>
    <t>CL-100650285</t>
  </si>
  <si>
    <t>CL-100650525</t>
  </si>
  <si>
    <t>CL-100652622</t>
  </si>
  <si>
    <t>CL-100652770</t>
  </si>
  <si>
    <t>CL-100653268</t>
  </si>
  <si>
    <t>18512527075</t>
  </si>
  <si>
    <t>CL-100646938</t>
  </si>
  <si>
    <t>075263011113560</t>
  </si>
  <si>
    <t>CL-100646971</t>
  </si>
  <si>
    <t>075263011113561</t>
  </si>
  <si>
    <t>CL-100647023</t>
  </si>
  <si>
    <t>CL-100647184</t>
  </si>
  <si>
    <t>CL-100647253</t>
  </si>
  <si>
    <t>075263011113562</t>
  </si>
  <si>
    <t>CL-100647421</t>
  </si>
  <si>
    <t>075263011113563</t>
  </si>
  <si>
    <t>CL-100647453</t>
  </si>
  <si>
    <t>0769860708882230</t>
  </si>
  <si>
    <t>CL-100647762</t>
  </si>
  <si>
    <t>0769860708882232</t>
  </si>
  <si>
    <t>CL-100647979</t>
  </si>
  <si>
    <t>0769860708882233</t>
  </si>
  <si>
    <t>CL-100648181</t>
  </si>
  <si>
    <t>0769860708882236</t>
  </si>
  <si>
    <t>CL-100648245</t>
  </si>
  <si>
    <t>0769860708882237</t>
  </si>
  <si>
    <t>CL-100648531</t>
  </si>
  <si>
    <t>0769860708882238</t>
  </si>
  <si>
    <t>CL-100648664</t>
  </si>
  <si>
    <t>075728305908823</t>
  </si>
  <si>
    <t>CL-100649088</t>
  </si>
  <si>
    <t>0769860708882239</t>
  </si>
  <si>
    <t>CL-100649328</t>
  </si>
  <si>
    <t>CL-100649518</t>
  </si>
  <si>
    <t>0769860708882240</t>
  </si>
  <si>
    <t>CL-100649588</t>
  </si>
  <si>
    <t>CL-100650100</t>
  </si>
  <si>
    <t>075728305908822</t>
  </si>
  <si>
    <t>CL-100651215</t>
  </si>
  <si>
    <t>CL-100652014</t>
  </si>
  <si>
    <t>CL-100652081</t>
  </si>
  <si>
    <t>0769860708882245</t>
  </si>
  <si>
    <t>CL-100652271</t>
  </si>
  <si>
    <t>0769860708882250</t>
  </si>
  <si>
    <t>CL-100652318</t>
  </si>
  <si>
    <t>0769860708882251</t>
  </si>
  <si>
    <t>CL-100652361</t>
  </si>
  <si>
    <t>0769860708882252</t>
  </si>
  <si>
    <t>CL-100652414</t>
  </si>
  <si>
    <t>0769860708882253</t>
  </si>
  <si>
    <t>CL-100652682</t>
  </si>
  <si>
    <t>CL-100647064</t>
  </si>
  <si>
    <t>03102133117</t>
  </si>
  <si>
    <t>CL-100647297</t>
  </si>
  <si>
    <t>03187865066</t>
  </si>
  <si>
    <t>CL-100647552</t>
  </si>
  <si>
    <t>03187586666</t>
  </si>
  <si>
    <t>CL-100648828</t>
  </si>
  <si>
    <t>018833806089</t>
  </si>
  <si>
    <t>CL-100648915</t>
  </si>
  <si>
    <t>031185219501130106</t>
  </si>
  <si>
    <t>CL-100648946</t>
  </si>
  <si>
    <t>031189295710</t>
  </si>
  <si>
    <t>CL-100649648</t>
  </si>
  <si>
    <t>018943692903</t>
  </si>
  <si>
    <t>CL-100650594</t>
  </si>
  <si>
    <t>CL-100650664</t>
  </si>
  <si>
    <t>018604514664</t>
  </si>
  <si>
    <t>CL-100650860</t>
  </si>
  <si>
    <t>03122126688</t>
  </si>
  <si>
    <t>CL-100651440</t>
  </si>
  <si>
    <t>013472140883</t>
  </si>
  <si>
    <t>CL-100652510</t>
  </si>
  <si>
    <t>015663811117</t>
  </si>
  <si>
    <t>CL-100652578</t>
  </si>
  <si>
    <t>CL-100652950</t>
  </si>
  <si>
    <t>018646019520</t>
  </si>
  <si>
    <t>CL-100646910</t>
  </si>
  <si>
    <t>CL-100647251</t>
  </si>
  <si>
    <t>CL-100647332</t>
  </si>
  <si>
    <t>013817004176</t>
  </si>
  <si>
    <t>CL-100647431</t>
  </si>
  <si>
    <t>CL-100647966</t>
  </si>
  <si>
    <t>4006319999</t>
  </si>
  <si>
    <t>CL-100648180</t>
  </si>
  <si>
    <t>053158681933</t>
  </si>
  <si>
    <t>CL-100649699</t>
  </si>
  <si>
    <t>015966611944</t>
  </si>
  <si>
    <t>CL-100649773</t>
  </si>
  <si>
    <t>053166594998</t>
  </si>
  <si>
    <t>CL-100650018</t>
  </si>
  <si>
    <t>CL-100651663</t>
  </si>
  <si>
    <t>03514423187</t>
  </si>
  <si>
    <t>CL-100651703</t>
  </si>
  <si>
    <t>03514423197</t>
  </si>
  <si>
    <t>CL-100651829</t>
  </si>
  <si>
    <t>03514131928</t>
  </si>
  <si>
    <t>CL-100652800</t>
  </si>
  <si>
    <t>053188081155</t>
  </si>
  <si>
    <t>CL-100646880</t>
  </si>
  <si>
    <t>CL-100647703</t>
  </si>
  <si>
    <t>82622326</t>
  </si>
  <si>
    <t>CL-100647907</t>
  </si>
  <si>
    <t>13880132855</t>
  </si>
  <si>
    <t>CL-100649301</t>
  </si>
  <si>
    <t>08162852888</t>
  </si>
  <si>
    <t>CL-100649475</t>
  </si>
  <si>
    <t>87703961</t>
  </si>
  <si>
    <t>CL-100649586</t>
  </si>
  <si>
    <t>67678072</t>
  </si>
  <si>
    <t>CL-100649702</t>
  </si>
  <si>
    <t>13880103731</t>
  </si>
  <si>
    <t>CL-100649937</t>
  </si>
  <si>
    <t>87785323</t>
  </si>
  <si>
    <t>CL-100650022</t>
  </si>
  <si>
    <t>85466667</t>
  </si>
  <si>
    <t>CL-100650129</t>
  </si>
  <si>
    <t>087164116666</t>
  </si>
  <si>
    <t>CL-100650599</t>
  </si>
  <si>
    <t>CL-100650710</t>
  </si>
  <si>
    <t>CL-100651084</t>
  </si>
  <si>
    <t>08883066666</t>
  </si>
  <si>
    <t>CL-100651304</t>
  </si>
  <si>
    <t>CL-100651322</t>
  </si>
  <si>
    <t>CL-100651436</t>
  </si>
  <si>
    <t>13281471688</t>
  </si>
  <si>
    <t>CL-100651713</t>
  </si>
  <si>
    <t>CL-100651759</t>
  </si>
  <si>
    <t>08312375699</t>
  </si>
  <si>
    <t>CL-100653220</t>
  </si>
  <si>
    <t>13982078903</t>
  </si>
  <si>
    <t>CL-100652174</t>
  </si>
  <si>
    <t>18628871550</t>
  </si>
  <si>
    <t>CL-100652377</t>
  </si>
  <si>
    <t>013516288477</t>
  </si>
  <si>
    <t>CL-100652440</t>
  </si>
  <si>
    <t>015922193515</t>
  </si>
  <si>
    <t>CL-100652553</t>
  </si>
  <si>
    <t>015998482555</t>
  </si>
  <si>
    <t>CL-100652857</t>
  </si>
  <si>
    <t>CL-100653184</t>
  </si>
  <si>
    <t>CL-100647075</t>
  </si>
  <si>
    <t>CL-100648590</t>
  </si>
  <si>
    <t>041184589613</t>
  </si>
  <si>
    <t>CL-100648638</t>
  </si>
  <si>
    <t>041186486789</t>
  </si>
  <si>
    <t>CL-100648698</t>
  </si>
  <si>
    <t>041184732233</t>
  </si>
  <si>
    <t>CL-100649746</t>
  </si>
  <si>
    <t>018301063981</t>
  </si>
  <si>
    <t>CL-100650454</t>
  </si>
  <si>
    <t>01084638842</t>
  </si>
  <si>
    <t>CL-100650652</t>
  </si>
  <si>
    <t>01059822621</t>
  </si>
  <si>
    <t>CL-100653092</t>
  </si>
  <si>
    <t>013910781863</t>
  </si>
  <si>
    <t>CL-100647593</t>
  </si>
  <si>
    <t>06358511917</t>
  </si>
  <si>
    <t>CL-100648165</t>
  </si>
  <si>
    <t>013954518856</t>
  </si>
  <si>
    <t>CL-100648798</t>
  </si>
  <si>
    <t>06328053577</t>
  </si>
  <si>
    <t>CL-100649036</t>
  </si>
  <si>
    <t>015805351687</t>
  </si>
  <si>
    <t>CL-100649391</t>
  </si>
  <si>
    <t>05356878170</t>
  </si>
  <si>
    <t>CL-100649573</t>
  </si>
  <si>
    <t>015098633896</t>
  </si>
  <si>
    <t>CL-100649619</t>
  </si>
  <si>
    <t>05353805988</t>
  </si>
  <si>
    <t>CL-100649880</t>
  </si>
  <si>
    <t>015879211655</t>
  </si>
  <si>
    <t>CL-100650252</t>
  </si>
  <si>
    <t>018049565960</t>
  </si>
  <si>
    <t>CL-100650666</t>
  </si>
  <si>
    <t>053268892785</t>
  </si>
  <si>
    <t>CL-100652123</t>
  </si>
  <si>
    <t>063584268689488</t>
  </si>
  <si>
    <t>CL-100652516</t>
  </si>
  <si>
    <t>015154200082</t>
  </si>
  <si>
    <t>CL-100648772</t>
  </si>
  <si>
    <t>031188629019</t>
  </si>
  <si>
    <t>CL-100650264</t>
  </si>
  <si>
    <t>031180785313</t>
  </si>
  <si>
    <t>CL-100650657</t>
  </si>
  <si>
    <t>03162087762</t>
  </si>
  <si>
    <t>CL-100650914</t>
  </si>
  <si>
    <t>03162286151</t>
  </si>
  <si>
    <t>CL-100652354</t>
  </si>
  <si>
    <t>041186652060</t>
  </si>
  <si>
    <t>CL-100647860</t>
  </si>
  <si>
    <t>CL-100648675</t>
  </si>
  <si>
    <t>02365509088</t>
  </si>
  <si>
    <t>CL-100653100</t>
  </si>
  <si>
    <t>13558640869</t>
  </si>
  <si>
    <t>CL-100650135</t>
  </si>
  <si>
    <t>018983813440</t>
  </si>
  <si>
    <t>CL-100653143</t>
  </si>
  <si>
    <t>015810301136</t>
  </si>
  <si>
    <t>CL-100648514</t>
  </si>
  <si>
    <t>CL-100650296</t>
  </si>
  <si>
    <t>CL-100650431</t>
  </si>
  <si>
    <t>02085160412</t>
  </si>
  <si>
    <t>CL-100651851</t>
  </si>
  <si>
    <t>18188805607</t>
  </si>
  <si>
    <t>CL-100647203</t>
  </si>
  <si>
    <t>013305928282</t>
  </si>
  <si>
    <t>CL-100647218</t>
  </si>
  <si>
    <t>CL-100648460</t>
  </si>
  <si>
    <t>075723881830</t>
  </si>
  <si>
    <t>CL-100651263</t>
  </si>
  <si>
    <t>075726666355</t>
  </si>
  <si>
    <t>CL-100650030</t>
  </si>
  <si>
    <t>018941205567</t>
  </si>
  <si>
    <t>CL-100650303</t>
  </si>
  <si>
    <t>015717100249</t>
  </si>
  <si>
    <t>CL-100650571</t>
  </si>
  <si>
    <t>017721431418</t>
  </si>
  <si>
    <t>CL-100650661</t>
  </si>
  <si>
    <t>015215390832</t>
  </si>
  <si>
    <t>CL-100650699</t>
  </si>
  <si>
    <t>013868865266</t>
  </si>
  <si>
    <t>CL-100650889</t>
  </si>
  <si>
    <t>015913387917</t>
  </si>
  <si>
    <t>CL-100650995</t>
  </si>
  <si>
    <t>018660091988</t>
  </si>
  <si>
    <t>CL-100651691</t>
  </si>
  <si>
    <t>013638318929</t>
  </si>
  <si>
    <t>CL-100651744</t>
  </si>
  <si>
    <t>013938551265</t>
  </si>
  <si>
    <t>CL-100651863</t>
  </si>
  <si>
    <t>015521270595</t>
  </si>
  <si>
    <t>CL-100651939</t>
  </si>
  <si>
    <t>018637673211</t>
  </si>
  <si>
    <t>CL-100652082</t>
  </si>
  <si>
    <t>013786888769</t>
  </si>
  <si>
    <t>CL-100652295</t>
  </si>
  <si>
    <t>017701331619</t>
  </si>
  <si>
    <t>CL-100652352</t>
  </si>
  <si>
    <t>018653517138</t>
  </si>
  <si>
    <t>CL-100652591</t>
  </si>
  <si>
    <t>013332369889</t>
  </si>
  <si>
    <t>CL-100652695</t>
  </si>
  <si>
    <t>015291522100</t>
  </si>
  <si>
    <t>CL-100652804</t>
  </si>
  <si>
    <t>015991336359</t>
  </si>
  <si>
    <t>CL-100652815</t>
  </si>
  <si>
    <t>018829755958</t>
  </si>
  <si>
    <t>CL-100652968</t>
  </si>
  <si>
    <t>13889852587</t>
  </si>
  <si>
    <t>CL-100646447</t>
  </si>
  <si>
    <t>CL-100646532</t>
  </si>
  <si>
    <t>CL-100647654</t>
  </si>
  <si>
    <t>17721061604</t>
  </si>
  <si>
    <t>CL-100648560</t>
  </si>
  <si>
    <t>13507608363</t>
  </si>
  <si>
    <t>CL-100648985</t>
  </si>
  <si>
    <t>CL-100652993</t>
  </si>
  <si>
    <t>13670047860</t>
  </si>
  <si>
    <t>CL-100651028</t>
  </si>
  <si>
    <t>CL-100651918</t>
  </si>
  <si>
    <t>15810301136</t>
  </si>
  <si>
    <t>CL-100647965</t>
  </si>
  <si>
    <t>018105431516</t>
  </si>
  <si>
    <t>CL-100649038</t>
  </si>
  <si>
    <t>015800005805</t>
  </si>
  <si>
    <t>CL-100649124</t>
  </si>
  <si>
    <t>018649759719</t>
  </si>
  <si>
    <t>CL-100649303</t>
  </si>
  <si>
    <t>015669935201</t>
  </si>
  <si>
    <t>CL-100649680</t>
  </si>
  <si>
    <t>015903448789</t>
  </si>
  <si>
    <t>CL-100649761</t>
  </si>
  <si>
    <t>018621088808</t>
  </si>
  <si>
    <t>CL-100649878</t>
  </si>
  <si>
    <t>19983557007</t>
  </si>
  <si>
    <t>CL-100650096</t>
  </si>
  <si>
    <t>013507608363</t>
  </si>
  <si>
    <t>CL-100650780</t>
  </si>
  <si>
    <t>018502499007</t>
  </si>
  <si>
    <t>CL-100650921</t>
  </si>
  <si>
    <t>013939742742</t>
  </si>
  <si>
    <t>CL-100651043</t>
  </si>
  <si>
    <t>018811437669</t>
  </si>
  <si>
    <t>CL-100651570</t>
  </si>
  <si>
    <t>13688029508</t>
  </si>
  <si>
    <t>CL-100651890</t>
  </si>
  <si>
    <t>CL-100651976</t>
  </si>
  <si>
    <t>013809291194</t>
  </si>
  <si>
    <t>CL-100652151</t>
  </si>
  <si>
    <t>CL-100652238</t>
  </si>
  <si>
    <t>018521565831</t>
  </si>
  <si>
    <t>CL-100652325</t>
  </si>
  <si>
    <t>CL-100652548</t>
  </si>
  <si>
    <t>CL-100652557</t>
  </si>
  <si>
    <t>017691078163</t>
  </si>
  <si>
    <t>CL-100645468</t>
  </si>
  <si>
    <t>02154364051</t>
  </si>
  <si>
    <t>CL-100645568</t>
  </si>
  <si>
    <t>02166550083</t>
  </si>
  <si>
    <t>CL-100646078</t>
  </si>
  <si>
    <t>013916986908</t>
  </si>
  <si>
    <t>CL-100646143</t>
  </si>
  <si>
    <t>02168009021</t>
  </si>
  <si>
    <t>CL-100646245</t>
  </si>
  <si>
    <t>013301994033</t>
  </si>
  <si>
    <t>CL-100646270</t>
  </si>
  <si>
    <t>02166293858</t>
  </si>
  <si>
    <t>CL-100646558</t>
  </si>
  <si>
    <t>013601683873</t>
  </si>
  <si>
    <t>CL-100646884</t>
  </si>
  <si>
    <t>02150312296</t>
  </si>
  <si>
    <t>CL-100647550</t>
  </si>
  <si>
    <t>CL-100647613</t>
  </si>
  <si>
    <t>CL-100647765</t>
  </si>
  <si>
    <t>CL-100647823</t>
  </si>
  <si>
    <t>02160405569</t>
  </si>
  <si>
    <t>CL-100647888</t>
  </si>
  <si>
    <t>015026520482</t>
  </si>
  <si>
    <t>CL-100647962</t>
  </si>
  <si>
    <t>02169760673</t>
  </si>
  <si>
    <t>CL-100647989</t>
  </si>
  <si>
    <t>02159593838</t>
  </si>
  <si>
    <t>CL-100648110</t>
  </si>
  <si>
    <t>013916025148</t>
  </si>
  <si>
    <t>CL-100648225</t>
  </si>
  <si>
    <t>02154560568</t>
  </si>
  <si>
    <t>CL-100648269</t>
  </si>
  <si>
    <t>02152212722</t>
  </si>
  <si>
    <t>CL-100648453</t>
  </si>
  <si>
    <t>02139973828</t>
  </si>
  <si>
    <t>CL-100648509</t>
  </si>
  <si>
    <t>02154339850</t>
  </si>
  <si>
    <t>CL-100648660</t>
  </si>
  <si>
    <t>02151083688</t>
  </si>
  <si>
    <t>CL-100648720</t>
  </si>
  <si>
    <t>02136162898</t>
  </si>
  <si>
    <t>CL-100648837</t>
  </si>
  <si>
    <t>02132588666</t>
  </si>
  <si>
    <t>CL-100648920</t>
  </si>
  <si>
    <t>02160870390</t>
  </si>
  <si>
    <t>CL-100648965</t>
  </si>
  <si>
    <t>CL-100649012</t>
  </si>
  <si>
    <t>013564014820</t>
  </si>
  <si>
    <t>CL-100649049</t>
  </si>
  <si>
    <t>02164309112</t>
  </si>
  <si>
    <t>CL-100649235</t>
  </si>
  <si>
    <t>01088006824</t>
  </si>
  <si>
    <t>CL-100649272</t>
  </si>
  <si>
    <t>02157212159</t>
  </si>
  <si>
    <t>CL-100649756</t>
  </si>
  <si>
    <t>013311917621</t>
  </si>
  <si>
    <t>CL-100649868</t>
  </si>
  <si>
    <t>02160730096</t>
  </si>
  <si>
    <t>CL-100650476</t>
  </si>
  <si>
    <t>02167328888</t>
  </si>
  <si>
    <t>CL-100650493</t>
  </si>
  <si>
    <t>CL-100650578</t>
  </si>
  <si>
    <t>018502139408</t>
  </si>
  <si>
    <t>CL-100650609</t>
  </si>
  <si>
    <t>02134978626</t>
  </si>
  <si>
    <t>CL-100650648</t>
  </si>
  <si>
    <t>02154489007</t>
  </si>
  <si>
    <t>CL-100650804</t>
  </si>
  <si>
    <t>02160953092</t>
  </si>
  <si>
    <t>CL-100650913</t>
  </si>
  <si>
    <t>02167766466</t>
  </si>
  <si>
    <t>CL-100650930</t>
  </si>
  <si>
    <t>CL-100650954</t>
  </si>
  <si>
    <t>02151099719</t>
  </si>
  <si>
    <t>CL-100650999</t>
  </si>
  <si>
    <t>02161833978</t>
  </si>
  <si>
    <t>CL-100651079</t>
  </si>
  <si>
    <t>013634281165</t>
  </si>
  <si>
    <t>CL-100651696</t>
  </si>
  <si>
    <t>CL-100647704</t>
  </si>
  <si>
    <t>013957167306</t>
  </si>
  <si>
    <t>CL-100647874</t>
  </si>
  <si>
    <t>018905788578</t>
  </si>
  <si>
    <t>CL-100647997</t>
  </si>
  <si>
    <t>013516825739</t>
  </si>
  <si>
    <t>CL-100648133</t>
  </si>
  <si>
    <t>013003633452</t>
  </si>
  <si>
    <t>CL-100648162</t>
  </si>
  <si>
    <t>013757039316</t>
  </si>
  <si>
    <t>CL-100648518</t>
  </si>
  <si>
    <t>013567770988</t>
  </si>
  <si>
    <t>CL-100648751</t>
  </si>
  <si>
    <t>013858981850</t>
  </si>
  <si>
    <t>CL-100648775</t>
  </si>
  <si>
    <t>013566074915</t>
  </si>
  <si>
    <t>CL-100648847</t>
  </si>
  <si>
    <t>015988839941</t>
  </si>
  <si>
    <t>CL-100648979</t>
  </si>
  <si>
    <t>015857975520</t>
  </si>
  <si>
    <t>CL-100649033</t>
  </si>
  <si>
    <t>057164217677</t>
  </si>
  <si>
    <t>CL-100649199</t>
  </si>
  <si>
    <t>013282106027</t>
  </si>
  <si>
    <t>CL-100649396</t>
  </si>
  <si>
    <t>018658328251</t>
  </si>
  <si>
    <t>CL-100650012</t>
  </si>
  <si>
    <t>013806771705</t>
  </si>
  <si>
    <t>CL-100650042</t>
  </si>
  <si>
    <t>013806520025</t>
  </si>
  <si>
    <t>CL-100650082</t>
  </si>
  <si>
    <t>015990066614</t>
  </si>
  <si>
    <t>CL-100650196</t>
  </si>
  <si>
    <t>015336650111</t>
  </si>
  <si>
    <t>CL-100650266</t>
  </si>
  <si>
    <t>013528724872</t>
  </si>
  <si>
    <t>CL-100650420</t>
  </si>
  <si>
    <t>013600627243</t>
  </si>
  <si>
    <t>CL-100650548</t>
  </si>
  <si>
    <t>013967423390</t>
  </si>
  <si>
    <t>CL-100650901</t>
  </si>
  <si>
    <t>015258281828</t>
  </si>
  <si>
    <t>CL-100650966</t>
  </si>
  <si>
    <t>CL-100651129</t>
  </si>
  <si>
    <t>015157465589</t>
  </si>
  <si>
    <t>CL-100651422</t>
  </si>
  <si>
    <t>015058528473</t>
  </si>
  <si>
    <t>CL-100651485</t>
  </si>
  <si>
    <t>015957219778</t>
  </si>
  <si>
    <t>CL-100651559</t>
  </si>
  <si>
    <t>013656677476</t>
  </si>
  <si>
    <t>CL-100651607</t>
  </si>
  <si>
    <t>013512152848</t>
  </si>
  <si>
    <t>CL-100651634</t>
  </si>
  <si>
    <t>013587683236</t>
  </si>
  <si>
    <t>CL-100651708</t>
  </si>
  <si>
    <t>057486322223</t>
  </si>
  <si>
    <t>CL-100651725</t>
  </si>
  <si>
    <t>018257110654</t>
  </si>
  <si>
    <t>CL-100651891</t>
  </si>
  <si>
    <t>013566413382</t>
  </si>
  <si>
    <t>CL-100651929</t>
  </si>
  <si>
    <t>018968590697</t>
  </si>
  <si>
    <t>CL-100652106</t>
  </si>
  <si>
    <t>CL-100652315</t>
  </si>
  <si>
    <t>013588712999</t>
  </si>
  <si>
    <t>CL-100652709</t>
  </si>
  <si>
    <t>CL-100647175</t>
  </si>
  <si>
    <t>CL-100648354</t>
  </si>
  <si>
    <t>015943004059</t>
  </si>
  <si>
    <t>CL-100646515</t>
  </si>
  <si>
    <t>013203859493</t>
  </si>
  <si>
    <t>CL-100647240</t>
  </si>
  <si>
    <t>015870599729</t>
  </si>
  <si>
    <t>CL-100650904</t>
  </si>
  <si>
    <t>13880768086</t>
  </si>
  <si>
    <t>CL-100651655</t>
  </si>
  <si>
    <t>85197257805</t>
  </si>
  <si>
    <t>CL-100651956</t>
  </si>
  <si>
    <t>CL-100652127</t>
  </si>
  <si>
    <t>02363622009</t>
  </si>
  <si>
    <t>CL-100652542</t>
  </si>
  <si>
    <t>CL-100652769</t>
  </si>
  <si>
    <t>018918380189</t>
  </si>
  <si>
    <t>CL-100645592</t>
  </si>
  <si>
    <t>057462809122</t>
  </si>
  <si>
    <t>CL-100645596</t>
  </si>
  <si>
    <t>CL-100645599</t>
  </si>
  <si>
    <t>CL-100645709</t>
  </si>
  <si>
    <t>079183210198</t>
  </si>
  <si>
    <t>CL-100646188</t>
  </si>
  <si>
    <t>CL-100646324</t>
  </si>
  <si>
    <t>CL-100648237</t>
  </si>
  <si>
    <t>CL-100648636</t>
  </si>
  <si>
    <t>015958968110</t>
  </si>
  <si>
    <t>CL-100649018</t>
  </si>
  <si>
    <t>057462634518</t>
  </si>
  <si>
    <t>CL-100649284</t>
  </si>
  <si>
    <t>013317010365</t>
  </si>
  <si>
    <t>CL-100649377</t>
  </si>
  <si>
    <t>CL-100649507</t>
  </si>
  <si>
    <t>CL-100649559</t>
  </si>
  <si>
    <t>CL-100649675</t>
  </si>
  <si>
    <t>015869375869</t>
  </si>
  <si>
    <t>CL-100649828</t>
  </si>
  <si>
    <t>05703132728</t>
  </si>
  <si>
    <t>CL-100650486</t>
  </si>
  <si>
    <t>013970266320</t>
  </si>
  <si>
    <t>CL-100650829</t>
  </si>
  <si>
    <t>CL-100650891</t>
  </si>
  <si>
    <t>013767261866</t>
  </si>
  <si>
    <t>CL-100651505</t>
  </si>
  <si>
    <t>CL-100651739</t>
  </si>
  <si>
    <t>013387920134</t>
  </si>
  <si>
    <t>CL-100651917</t>
  </si>
  <si>
    <t>07962222276</t>
  </si>
  <si>
    <t>CL-100652607</t>
  </si>
  <si>
    <t>CL-100652723</t>
  </si>
  <si>
    <t>CL-100652772</t>
  </si>
  <si>
    <t>CL-100645305</t>
  </si>
  <si>
    <t>02158643553</t>
  </si>
  <si>
    <t>CL-100645331</t>
  </si>
  <si>
    <t>CL-100645496</t>
  </si>
  <si>
    <t>015900978837</t>
  </si>
  <si>
    <t>CL-100646365</t>
  </si>
  <si>
    <t>CL-100646395</t>
  </si>
  <si>
    <t>CL-100646812</t>
  </si>
  <si>
    <t>CL-100646846</t>
  </si>
  <si>
    <t>CL-100646895</t>
  </si>
  <si>
    <t>CL-100647041</t>
  </si>
  <si>
    <t>02150896255</t>
  </si>
  <si>
    <t>CL-100647088</t>
  </si>
  <si>
    <t>CL-100647117</t>
  </si>
  <si>
    <t>02162050652</t>
  </si>
  <si>
    <t>CL-100647312</t>
  </si>
  <si>
    <t>013818403999</t>
  </si>
  <si>
    <t>CL-100647427</t>
  </si>
  <si>
    <t>CL-100647509</t>
  </si>
  <si>
    <t>013905879772</t>
  </si>
  <si>
    <t>CL-100647557</t>
  </si>
  <si>
    <t>018930612340</t>
  </si>
  <si>
    <t>CL-100647576</t>
  </si>
  <si>
    <t>02137195759</t>
  </si>
  <si>
    <t>CL-100647620</t>
  </si>
  <si>
    <t>02168867870</t>
  </si>
  <si>
    <t>CL-100647702</t>
  </si>
  <si>
    <t>02150663661</t>
  </si>
  <si>
    <t>CL-100647944</t>
  </si>
  <si>
    <t>CL-100647961</t>
  </si>
  <si>
    <t>02150781209</t>
  </si>
  <si>
    <t>CL-100648282</t>
  </si>
  <si>
    <t>018964681977</t>
  </si>
  <si>
    <t>CL-100648293</t>
  </si>
  <si>
    <t>02168580569</t>
  </si>
  <si>
    <t>CL-100648616</t>
  </si>
  <si>
    <t>018651297766</t>
  </si>
  <si>
    <t>CL-100648760</t>
  </si>
  <si>
    <t>CL-100648935</t>
  </si>
  <si>
    <t>02154065151</t>
  </si>
  <si>
    <t>CL-100648981</t>
  </si>
  <si>
    <t>02151087230</t>
  </si>
  <si>
    <t>CL-100649045</t>
  </si>
  <si>
    <t>02150504740</t>
  </si>
  <si>
    <t>CL-100649091</t>
  </si>
  <si>
    <t>CL-100649273</t>
  </si>
  <si>
    <t>02131183118</t>
  </si>
  <si>
    <t>CL-100649280</t>
  </si>
  <si>
    <t>CL-100649668</t>
  </si>
  <si>
    <t>02155669701</t>
  </si>
  <si>
    <t>CL-100649776</t>
  </si>
  <si>
    <t>02133671000</t>
  </si>
  <si>
    <t>CL-100649841</t>
  </si>
  <si>
    <t>CL-100649961</t>
  </si>
  <si>
    <t>02164088898</t>
  </si>
  <si>
    <t>CL-100649990</t>
  </si>
  <si>
    <t>02154291156</t>
  </si>
  <si>
    <t>CL-100650009</t>
  </si>
  <si>
    <t>02152716137</t>
  </si>
  <si>
    <t>CL-100650148</t>
  </si>
  <si>
    <t>02153522130</t>
  </si>
  <si>
    <t>CL-100650256</t>
  </si>
  <si>
    <t>02158315330</t>
  </si>
  <si>
    <t>CL-100650280</t>
  </si>
  <si>
    <t>02168810770</t>
  </si>
  <si>
    <t>CL-100650418</t>
  </si>
  <si>
    <t>02169986275</t>
  </si>
  <si>
    <t>CL-100650557</t>
  </si>
  <si>
    <t>02153081877</t>
  </si>
  <si>
    <t>CL-100650581</t>
  </si>
  <si>
    <t>CL-100650608</t>
  </si>
  <si>
    <t>02160927012</t>
  </si>
  <si>
    <t>CL-100650849</t>
  </si>
  <si>
    <t>02158895880</t>
  </si>
  <si>
    <t>CL-100650879</t>
  </si>
  <si>
    <t>057185135703</t>
  </si>
  <si>
    <t>CL-100651063</t>
  </si>
  <si>
    <t>02164546110</t>
  </si>
  <si>
    <t>CL-100651182</t>
  </si>
  <si>
    <t>CL-100651198</t>
  </si>
  <si>
    <t>02150805285</t>
  </si>
  <si>
    <t>CL-100651277</t>
  </si>
  <si>
    <t>02150663350</t>
  </si>
  <si>
    <t>CL-100651660</t>
  </si>
  <si>
    <t>02161961588</t>
  </si>
  <si>
    <t>CL-100651729</t>
  </si>
  <si>
    <t>CL-100651843</t>
  </si>
  <si>
    <t>02137000005</t>
  </si>
  <si>
    <t>CL-100651903</t>
  </si>
  <si>
    <t>4008160160</t>
  </si>
  <si>
    <t>CL-100651963</t>
  </si>
  <si>
    <t>02150193313</t>
  </si>
  <si>
    <t>CL-100651991</t>
  </si>
  <si>
    <t>02150680323</t>
  </si>
  <si>
    <t>CL-100652107</t>
  </si>
  <si>
    <t>CL-100652154</t>
  </si>
  <si>
    <t>013045676636</t>
  </si>
  <si>
    <t>CL-100652200</t>
  </si>
  <si>
    <t>CL-100645221</t>
  </si>
  <si>
    <t>CL-100645273</t>
  </si>
  <si>
    <t>CL-100645708</t>
  </si>
  <si>
    <t>CL-100645897</t>
  </si>
  <si>
    <t>CL-100646269</t>
  </si>
  <si>
    <t>CL-100647707</t>
  </si>
  <si>
    <t>84851866</t>
  </si>
  <si>
    <t>CL-100648674</t>
  </si>
  <si>
    <t>85650008</t>
  </si>
  <si>
    <t>CL-100649160</t>
  </si>
  <si>
    <t>CL-100649501</t>
  </si>
  <si>
    <t>87926888</t>
  </si>
  <si>
    <t>CL-100649799</t>
  </si>
  <si>
    <t>02389118888</t>
  </si>
  <si>
    <t>CL-100650446</t>
  </si>
  <si>
    <t>82252419</t>
  </si>
  <si>
    <t>CL-100651930</t>
  </si>
  <si>
    <t>CL-100652103</t>
  </si>
  <si>
    <t>CL-100652399</t>
  </si>
  <si>
    <t>018680789969</t>
  </si>
  <si>
    <t>CL-100646192</t>
  </si>
  <si>
    <t>02150890310</t>
  </si>
  <si>
    <t>CL-100646284</t>
  </si>
  <si>
    <t>CL-100646428</t>
  </si>
  <si>
    <t>02164080700</t>
  </si>
  <si>
    <t>CL-100646519</t>
  </si>
  <si>
    <t>02134161506</t>
  </si>
  <si>
    <t>CL-100646550</t>
  </si>
  <si>
    <t>02153080809</t>
  </si>
  <si>
    <t>CL-100648929</t>
  </si>
  <si>
    <t>02150206602</t>
  </si>
  <si>
    <t>CL-100649031</t>
  </si>
  <si>
    <t>CL-100649098</t>
  </si>
  <si>
    <t>02154565067</t>
  </si>
  <si>
    <t>CL-100649173</t>
  </si>
  <si>
    <t>CL-100649290</t>
  </si>
  <si>
    <t>CL-100649326</t>
  </si>
  <si>
    <t>CL-100649450</t>
  </si>
  <si>
    <t>CL-100649488</t>
  </si>
  <si>
    <t>CL-100649681</t>
  </si>
  <si>
    <t>02163158123</t>
  </si>
  <si>
    <t>CL-100649959</t>
  </si>
  <si>
    <t>CL-100650064</t>
  </si>
  <si>
    <t>CL-100650409</t>
  </si>
  <si>
    <t>02168827128</t>
  </si>
  <si>
    <t>CL-100650421</t>
  </si>
  <si>
    <t>CL-100650590</t>
  </si>
  <si>
    <t>02164700021</t>
  </si>
  <si>
    <t>CL-100650759</t>
  </si>
  <si>
    <t>02164575675</t>
  </si>
  <si>
    <t>CL-100651110</t>
  </si>
  <si>
    <t>CL-100651315</t>
  </si>
  <si>
    <t>CL-100651335</t>
  </si>
  <si>
    <t>02126120977</t>
  </si>
  <si>
    <t>CL-100651391</t>
  </si>
  <si>
    <t>02120228202</t>
  </si>
  <si>
    <t>CL-100651453</t>
  </si>
  <si>
    <t>CL-100651571</t>
  </si>
  <si>
    <t>CL-100651652</t>
  </si>
  <si>
    <t>02161952011</t>
  </si>
  <si>
    <t>CL-100651748</t>
  </si>
  <si>
    <t>02154262218</t>
  </si>
  <si>
    <t>CL-100651895</t>
  </si>
  <si>
    <t>02165165777</t>
  </si>
  <si>
    <t>CL-100652148</t>
  </si>
  <si>
    <t>018217387693</t>
  </si>
  <si>
    <t>CL-100652287</t>
  </si>
  <si>
    <t>02132124661</t>
  </si>
  <si>
    <t>CL-100652301</t>
  </si>
  <si>
    <t>02138710799</t>
  </si>
  <si>
    <t>CL-100652323</t>
  </si>
  <si>
    <t>CL-100652490</t>
  </si>
  <si>
    <t>02158826985</t>
  </si>
  <si>
    <t>CL-100652499</t>
  </si>
  <si>
    <t>CL-100652689</t>
  </si>
  <si>
    <t>CL-100645423</t>
  </si>
  <si>
    <t>018792640377</t>
  </si>
  <si>
    <t>CL-100645454</t>
  </si>
  <si>
    <t>017623809496</t>
  </si>
  <si>
    <t>CL-100646426</t>
  </si>
  <si>
    <t>018290330680</t>
  </si>
  <si>
    <t>CL-100646613</t>
  </si>
  <si>
    <t>015691530333</t>
  </si>
  <si>
    <t>CL-100647289</t>
  </si>
  <si>
    <t>13880429599</t>
  </si>
  <si>
    <t>CL-100649867</t>
  </si>
  <si>
    <t>CL-100650270</t>
  </si>
  <si>
    <t>CL-100650690</t>
  </si>
  <si>
    <t>CL-100650751</t>
  </si>
  <si>
    <t>CL-100653183</t>
  </si>
  <si>
    <t>018011159257</t>
  </si>
  <si>
    <t>CL-100645323</t>
  </si>
  <si>
    <t>02154426122</t>
  </si>
  <si>
    <t>CL-100645347</t>
  </si>
  <si>
    <t>CL-100645362</t>
  </si>
  <si>
    <t>CL-100645370</t>
  </si>
  <si>
    <t>CL-100645381</t>
  </si>
  <si>
    <t>CL-100645399</t>
  </si>
  <si>
    <t>CL-100645439</t>
  </si>
  <si>
    <t>02169913666</t>
  </si>
  <si>
    <t>CL-100645523</t>
  </si>
  <si>
    <t>02157689128</t>
  </si>
  <si>
    <t>CL-100645538</t>
  </si>
  <si>
    <t>CL-100645551</t>
  </si>
  <si>
    <t>CL-100645565</t>
  </si>
  <si>
    <t>CL-100645582</t>
  </si>
  <si>
    <t>CL-100645644</t>
  </si>
  <si>
    <t>02120282688</t>
  </si>
  <si>
    <t>CL-100645661</t>
  </si>
  <si>
    <t>CL-100645673</t>
  </si>
  <si>
    <t>CL-100645687</t>
  </si>
  <si>
    <t>CL-100645707</t>
  </si>
  <si>
    <t>CL-100645753</t>
  </si>
  <si>
    <t>02134757096</t>
  </si>
  <si>
    <t>CL-100645809</t>
  </si>
  <si>
    <t>02154178325</t>
  </si>
  <si>
    <t>CL-100645862</t>
  </si>
  <si>
    <t>02160952732</t>
  </si>
  <si>
    <t>CL-100645887</t>
  </si>
  <si>
    <t>CL-100645907</t>
  </si>
  <si>
    <t>CL-100645926</t>
  </si>
  <si>
    <t>CL-100645940</t>
  </si>
  <si>
    <t>CL-100646056</t>
  </si>
  <si>
    <t>02168412368</t>
  </si>
  <si>
    <t>CL-100646105</t>
  </si>
  <si>
    <t>02169985185</t>
  </si>
  <si>
    <t>CL-100646129</t>
  </si>
  <si>
    <t>CL-100646145</t>
  </si>
  <si>
    <t>CL-100646158</t>
  </si>
  <si>
    <t>CL-100646210</t>
  </si>
  <si>
    <t>02165602519</t>
  </si>
  <si>
    <t>CL-100646230</t>
  </si>
  <si>
    <t>02165050776</t>
  </si>
  <si>
    <t>CL-100646253</t>
  </si>
  <si>
    <t>CL-100646272</t>
  </si>
  <si>
    <t>CL-100646285</t>
  </si>
  <si>
    <t>CL-100646416</t>
  </si>
  <si>
    <t>02160869608</t>
  </si>
  <si>
    <t>CL-100646596</t>
  </si>
  <si>
    <t>02157432276</t>
  </si>
  <si>
    <t>CL-100646598</t>
  </si>
  <si>
    <t>CL-100646602</t>
  </si>
  <si>
    <t>CL-100646605</t>
  </si>
  <si>
    <t>CL-100646615</t>
  </si>
  <si>
    <t>CL-100646816</t>
  </si>
  <si>
    <t>02168798511</t>
  </si>
  <si>
    <t>CL-100646819</t>
  </si>
  <si>
    <t>CL-100646822</t>
  </si>
  <si>
    <t>CL-100646840</t>
  </si>
  <si>
    <t>CL-100646866</t>
  </si>
  <si>
    <t>CL-100646899</t>
  </si>
  <si>
    <t>02160720217</t>
  </si>
  <si>
    <t>CL-100646941</t>
  </si>
  <si>
    <t>02158859996</t>
  </si>
  <si>
    <t>CL-100647016</t>
  </si>
  <si>
    <t>02168866000</t>
  </si>
  <si>
    <t>CL-100647031</t>
  </si>
  <si>
    <t>CL-100647045</t>
  </si>
  <si>
    <t>CL-100647058</t>
  </si>
  <si>
    <t>CL-100647085</t>
  </si>
  <si>
    <t>02150805988</t>
  </si>
  <si>
    <t>CL-100647098</t>
  </si>
  <si>
    <t>CL-100647115</t>
  </si>
  <si>
    <t>CL-100647123</t>
  </si>
  <si>
    <t>CL-100647137</t>
  </si>
  <si>
    <t>02150803900</t>
  </si>
  <si>
    <t>CL-100647155</t>
  </si>
  <si>
    <t>CL-100647269</t>
  </si>
  <si>
    <t>CL-100647291</t>
  </si>
  <si>
    <t>CL-100647445</t>
  </si>
  <si>
    <t>02154505858</t>
  </si>
  <si>
    <t>CL-100647549</t>
  </si>
  <si>
    <t>CL-100648457</t>
  </si>
  <si>
    <t>CL-100649078</t>
  </si>
  <si>
    <t>CL-100649278</t>
  </si>
  <si>
    <t>02154321080</t>
  </si>
  <si>
    <t>CL-100649400</t>
  </si>
  <si>
    <t>CL-100649513</t>
  </si>
  <si>
    <t>CL-100649567</t>
  </si>
  <si>
    <t>02161919280</t>
  </si>
  <si>
    <t>CL-100649603</t>
  </si>
  <si>
    <t>CL-100649672</t>
  </si>
  <si>
    <t>CL-100649763</t>
  </si>
  <si>
    <t>CL-100650602</t>
  </si>
  <si>
    <t>CL-100650665</t>
  </si>
  <si>
    <t>02167891660</t>
  </si>
  <si>
    <t>CL-100650916</t>
  </si>
  <si>
    <t>CL-100651683</t>
  </si>
  <si>
    <t>013636526396</t>
  </si>
  <si>
    <t>CL-100652187</t>
  </si>
  <si>
    <t>02168981800</t>
  </si>
  <si>
    <t>CL-100645338</t>
  </si>
  <si>
    <t>013110210201</t>
  </si>
  <si>
    <t>CL-100645982</t>
  </si>
  <si>
    <t>02362515666</t>
  </si>
  <si>
    <t>CL-100645996</t>
  </si>
  <si>
    <t>018716665380</t>
  </si>
  <si>
    <t>CL-100646433</t>
  </si>
  <si>
    <t>018610472067</t>
  </si>
  <si>
    <t>CL-100646842</t>
  </si>
  <si>
    <t>13908235145</t>
  </si>
  <si>
    <t>CL-100646888</t>
  </si>
  <si>
    <t>13980804951</t>
  </si>
  <si>
    <t>CL-100646970</t>
  </si>
  <si>
    <t>15928875155</t>
  </si>
  <si>
    <t>CL-100647148</t>
  </si>
  <si>
    <t>013896011319</t>
  </si>
  <si>
    <t>CL-100647604</t>
  </si>
  <si>
    <t>015078309909</t>
  </si>
  <si>
    <t>CL-100647776</t>
  </si>
  <si>
    <t>018113367577</t>
  </si>
  <si>
    <t>CL-100648621</t>
  </si>
  <si>
    <t>017320425063</t>
  </si>
  <si>
    <t>CL-100649110</t>
  </si>
  <si>
    <t>013883371403</t>
  </si>
  <si>
    <t>CL-100649210</t>
  </si>
  <si>
    <t>CL-100649411</t>
  </si>
  <si>
    <t>08263383018</t>
  </si>
  <si>
    <t>CL-100649530</t>
  </si>
  <si>
    <t>13408080065</t>
  </si>
  <si>
    <t>CL-100650047</t>
  </si>
  <si>
    <t>02368913180</t>
  </si>
  <si>
    <t>CL-100650428</t>
  </si>
  <si>
    <t>02363057989</t>
  </si>
  <si>
    <t>CL-100650704</t>
  </si>
  <si>
    <t>018683832314</t>
  </si>
  <si>
    <t>CL-100650906</t>
  </si>
  <si>
    <t>02345860909</t>
  </si>
  <si>
    <t>CL-100650934</t>
  </si>
  <si>
    <t>02345860912</t>
  </si>
  <si>
    <t>CL-100651608</t>
  </si>
  <si>
    <t>015681169262</t>
  </si>
  <si>
    <t>CL-100651678</t>
  </si>
  <si>
    <t>08382308670</t>
  </si>
  <si>
    <t>CL-100651943</t>
  </si>
  <si>
    <t>018983250875</t>
  </si>
  <si>
    <t>CL-100652019</t>
  </si>
  <si>
    <t>13219013496</t>
  </si>
  <si>
    <t>CL-100652161</t>
  </si>
  <si>
    <t>13980905210</t>
  </si>
  <si>
    <t>CL-100652237</t>
  </si>
  <si>
    <t>013668062526</t>
  </si>
  <si>
    <t>CL-100652350</t>
  </si>
  <si>
    <t>013708350777</t>
  </si>
  <si>
    <t>CL-100652536</t>
  </si>
  <si>
    <t>18113031328</t>
  </si>
  <si>
    <t>CL-100652565</t>
  </si>
  <si>
    <t>CL-100652708</t>
  </si>
  <si>
    <t>13981922925</t>
  </si>
  <si>
    <t>CL-100645321</t>
  </si>
  <si>
    <t>CL-100645478</t>
  </si>
  <si>
    <t>CL-100646441</t>
  </si>
  <si>
    <t>075785333007</t>
  </si>
  <si>
    <t>CL-100645609</t>
  </si>
  <si>
    <t>CL-100645947</t>
  </si>
  <si>
    <t>CL-100646308</t>
  </si>
  <si>
    <t>CL-100646342</t>
  </si>
  <si>
    <t>CL-100646411</t>
  </si>
  <si>
    <t>85919977167</t>
  </si>
  <si>
    <t>CL-100646520</t>
  </si>
  <si>
    <t>CL-100646564</t>
  </si>
  <si>
    <t>CL-100648597</t>
  </si>
  <si>
    <t>CL-100650839</t>
  </si>
  <si>
    <t>853710008105</t>
  </si>
  <si>
    <t>CL-100650952</t>
  </si>
  <si>
    <t>CL-100652973</t>
  </si>
  <si>
    <t>15882192747</t>
  </si>
  <si>
    <t>CL-100645539</t>
  </si>
  <si>
    <t>013992509077</t>
  </si>
  <si>
    <t>CL-100647622</t>
  </si>
  <si>
    <t>09388214623</t>
  </si>
  <si>
    <t>CL-100648086</t>
  </si>
  <si>
    <t>CL-100648487</t>
  </si>
  <si>
    <t>013892906628</t>
  </si>
  <si>
    <t>CL-100649357</t>
  </si>
  <si>
    <t>013572134988</t>
  </si>
  <si>
    <t>CL-100652779</t>
  </si>
  <si>
    <t>013919499837</t>
  </si>
  <si>
    <t>CL-100645299</t>
  </si>
  <si>
    <t>07103395193</t>
  </si>
  <si>
    <t>CL-100645324</t>
  </si>
  <si>
    <t>CL-100645366</t>
  </si>
  <si>
    <t>02787539588</t>
  </si>
  <si>
    <t>CL-100645580</t>
  </si>
  <si>
    <t>051236625621</t>
  </si>
  <si>
    <t>CL-100646903</t>
  </si>
  <si>
    <t>02788776269</t>
  </si>
  <si>
    <t>CL-100646957</t>
  </si>
  <si>
    <t>018107140999</t>
  </si>
  <si>
    <t>CL-100647519</t>
  </si>
  <si>
    <t>07113612371</t>
  </si>
  <si>
    <t>CL-100647660</t>
  </si>
  <si>
    <t>02759370068</t>
  </si>
  <si>
    <t>CL-100647849</t>
  </si>
  <si>
    <t>018772274333</t>
  </si>
  <si>
    <t>CL-100648089</t>
  </si>
  <si>
    <t>CL-100648305</t>
  </si>
  <si>
    <t>013377880780</t>
  </si>
  <si>
    <t>CL-100648449</t>
  </si>
  <si>
    <t>CL-100648671</t>
  </si>
  <si>
    <t>CL-100648796</t>
  </si>
  <si>
    <t>CL-100648843</t>
  </si>
  <si>
    <t>CL-100648902</t>
  </si>
  <si>
    <t>CL-100649298</t>
  </si>
  <si>
    <t>013437188881</t>
  </si>
  <si>
    <t>CL-100649594</t>
  </si>
  <si>
    <t>CL-100650520</t>
  </si>
  <si>
    <t>CL-100651187</t>
  </si>
  <si>
    <t>CL-100651630</t>
  </si>
  <si>
    <t>02787107576</t>
  </si>
  <si>
    <t>CL-100651920</t>
  </si>
  <si>
    <t>07176330778</t>
  </si>
  <si>
    <t>CL-100645268</t>
  </si>
  <si>
    <t>CL-100645600</t>
  </si>
  <si>
    <t>02784222886</t>
  </si>
  <si>
    <t>CL-100645775</t>
  </si>
  <si>
    <t>CL-100646537</t>
  </si>
  <si>
    <t>018071975209</t>
  </si>
  <si>
    <t>CL-100646575</t>
  </si>
  <si>
    <t>017707238566</t>
  </si>
  <si>
    <t>CL-100646808</t>
  </si>
  <si>
    <t>015827239894</t>
  </si>
  <si>
    <t>CL-100646877</t>
  </si>
  <si>
    <t>013886054147</t>
  </si>
  <si>
    <t>CL-100646919</t>
  </si>
  <si>
    <t>CL-100647615</t>
  </si>
  <si>
    <t>CL-100648240</t>
  </si>
  <si>
    <t>CL-100648492</t>
  </si>
  <si>
    <t>03135900800</t>
  </si>
  <si>
    <t>CL-100648574</t>
  </si>
  <si>
    <t>CL-100648629</t>
  </si>
  <si>
    <t>07176599198</t>
  </si>
  <si>
    <t>CL-100648688</t>
  </si>
  <si>
    <t>015997432358</t>
  </si>
  <si>
    <t>CL-100648714</t>
  </si>
  <si>
    <t>CL-100648813</t>
  </si>
  <si>
    <t>015334079620</t>
  </si>
  <si>
    <t>CL-100651374</t>
  </si>
  <si>
    <t>CL-100651807</t>
  </si>
  <si>
    <t>02785489173</t>
  </si>
  <si>
    <t>CL-100652382</t>
  </si>
  <si>
    <t>CL-100652550</t>
  </si>
  <si>
    <t>013545895229</t>
  </si>
  <si>
    <t>CL-100652724</t>
  </si>
  <si>
    <t>CL-100652919</t>
  </si>
  <si>
    <t>013971626353</t>
  </si>
  <si>
    <t>CL-100652962</t>
  </si>
  <si>
    <t>013545872204</t>
  </si>
  <si>
    <t>CL-100645160</t>
  </si>
  <si>
    <t>051257697798</t>
  </si>
  <si>
    <t>CL-100645161</t>
  </si>
  <si>
    <t>CL-100645236</t>
  </si>
  <si>
    <t>051252434258</t>
  </si>
  <si>
    <t>CL-100645379</t>
  </si>
  <si>
    <t>018913676331</t>
  </si>
  <si>
    <t>CL-100645674</t>
  </si>
  <si>
    <t>013241870060</t>
  </si>
  <si>
    <t>CL-100645727</t>
  </si>
  <si>
    <t>013771909327</t>
  </si>
  <si>
    <t>CL-100645780</t>
  </si>
  <si>
    <t>051252301688</t>
  </si>
  <si>
    <t>CL-100645796</t>
  </si>
  <si>
    <t>CL-100645857</t>
  </si>
  <si>
    <t>013771888318</t>
  </si>
  <si>
    <t>CL-100645863</t>
  </si>
  <si>
    <t>018662290987</t>
  </si>
  <si>
    <t>CL-100646029</t>
  </si>
  <si>
    <t>013901578825</t>
  </si>
  <si>
    <t>CL-100646142</t>
  </si>
  <si>
    <t>013390878151</t>
  </si>
  <si>
    <t>CL-100646389</t>
  </si>
  <si>
    <t>015995808187</t>
  </si>
  <si>
    <t>CL-100646821</t>
  </si>
  <si>
    <t>051262766250</t>
  </si>
  <si>
    <t>CL-100646834</t>
  </si>
  <si>
    <t>CL-100646851</t>
  </si>
  <si>
    <t>CL-100646917</t>
  </si>
  <si>
    <t>CL-100647062</t>
  </si>
  <si>
    <t>CL-100647340</t>
  </si>
  <si>
    <t>013815261537</t>
  </si>
  <si>
    <t>CL-100647754</t>
  </si>
  <si>
    <t>051257451118</t>
  </si>
  <si>
    <t>CL-100648115</t>
  </si>
  <si>
    <t>051252691238</t>
  </si>
  <si>
    <t>CL-100648335</t>
  </si>
  <si>
    <t>013506138959</t>
  </si>
  <si>
    <t>CL-100648423</t>
  </si>
  <si>
    <t>018971936536</t>
  </si>
  <si>
    <t>CL-100648776</t>
  </si>
  <si>
    <t>051082309399</t>
  </si>
  <si>
    <t>CL-100649075</t>
  </si>
  <si>
    <t>051088698888</t>
  </si>
  <si>
    <t>CL-100649585</t>
  </si>
  <si>
    <t>013705132553</t>
  </si>
  <si>
    <t>CL-100649666</t>
  </si>
  <si>
    <t>013338982199</t>
  </si>
  <si>
    <t>CL-100650035</t>
  </si>
  <si>
    <t>013907308846</t>
  </si>
  <si>
    <t>CL-100650919</t>
  </si>
  <si>
    <t>051258157076</t>
  </si>
  <si>
    <t>CL-100651078</t>
  </si>
  <si>
    <t>015895182526</t>
  </si>
  <si>
    <t>CL-100651375</t>
  </si>
  <si>
    <t>02583288900</t>
  </si>
  <si>
    <t>CL-100651397</t>
  </si>
  <si>
    <t>02552795906</t>
  </si>
  <si>
    <t>CL-100651745</t>
  </si>
  <si>
    <t>051268057915</t>
  </si>
  <si>
    <t>CL-100651838</t>
  </si>
  <si>
    <t>051082809377</t>
  </si>
  <si>
    <t>CL-100651924</t>
  </si>
  <si>
    <t>051255132971</t>
  </si>
  <si>
    <t>CL-100652031</t>
  </si>
  <si>
    <t>CL-100652619</t>
  </si>
  <si>
    <t>CL-100645219</t>
  </si>
  <si>
    <t>13980513685</t>
  </si>
  <si>
    <t>CL-100645319</t>
  </si>
  <si>
    <t>085184617542</t>
  </si>
  <si>
    <t>CL-100645465</t>
  </si>
  <si>
    <t>0851822383288401</t>
  </si>
  <si>
    <t>CL-100645502</t>
  </si>
  <si>
    <t>CL-100645652</t>
  </si>
  <si>
    <t>08546688888</t>
  </si>
  <si>
    <t>CL-100646171</t>
  </si>
  <si>
    <t>013888558197</t>
  </si>
  <si>
    <t>CL-100646474</t>
  </si>
  <si>
    <t>087165180881</t>
  </si>
  <si>
    <t>CL-100646506</t>
  </si>
  <si>
    <t>CL-100646581</t>
  </si>
  <si>
    <t>013987120241</t>
  </si>
  <si>
    <t>CL-100646620</t>
  </si>
  <si>
    <t>013529418836</t>
  </si>
  <si>
    <t>CL-100647692</t>
  </si>
  <si>
    <t>08315561155</t>
  </si>
  <si>
    <t>CL-100648290</t>
  </si>
  <si>
    <t>18328658427</t>
  </si>
  <si>
    <t>CL-100648767</t>
  </si>
  <si>
    <t>82637177</t>
  </si>
  <si>
    <t>CL-100650524</t>
  </si>
  <si>
    <t>085185508117</t>
  </si>
  <si>
    <t>CL-100651102</t>
  </si>
  <si>
    <t>15198018920</t>
  </si>
  <si>
    <t>CL-100652069</t>
  </si>
  <si>
    <t>61580132</t>
  </si>
  <si>
    <t>CL-100652716</t>
  </si>
  <si>
    <t>87487770</t>
  </si>
  <si>
    <t>CL-100653146</t>
  </si>
  <si>
    <t>CL-100645393</t>
  </si>
  <si>
    <t>CL-100645689</t>
  </si>
  <si>
    <t>CL-100645759</t>
  </si>
  <si>
    <t>018609273638</t>
  </si>
  <si>
    <t>CL-100645981</t>
  </si>
  <si>
    <t>018693161279</t>
  </si>
  <si>
    <t>CL-100646216</t>
  </si>
  <si>
    <t>029888589890</t>
  </si>
  <si>
    <t>CL-100646343</t>
  </si>
  <si>
    <t>015389653555</t>
  </si>
  <si>
    <t>CL-100646511</t>
  </si>
  <si>
    <t>013772248087</t>
  </si>
  <si>
    <t>CL-100647005</t>
  </si>
  <si>
    <t>018993205000</t>
  </si>
  <si>
    <t>CL-100647213</t>
  </si>
  <si>
    <t>015529891297</t>
  </si>
  <si>
    <t>CL-100647715</t>
  </si>
  <si>
    <t>09162269999</t>
  </si>
  <si>
    <t>CL-100647924</t>
  </si>
  <si>
    <t>02985733148</t>
  </si>
  <si>
    <t>CL-100648117</t>
  </si>
  <si>
    <t>013363916181</t>
  </si>
  <si>
    <t>CL-100648184</t>
  </si>
  <si>
    <t>013893308240</t>
  </si>
  <si>
    <t>CL-100648387</t>
  </si>
  <si>
    <t>09716122563</t>
  </si>
  <si>
    <t>CL-100648442</t>
  </si>
  <si>
    <t>015667283710</t>
  </si>
  <si>
    <t>CL-100648625</t>
  </si>
  <si>
    <t>013999620686</t>
  </si>
  <si>
    <t>CL-100649613</t>
  </si>
  <si>
    <t>02988227687</t>
  </si>
  <si>
    <t>CL-100649684</t>
  </si>
  <si>
    <t>CL-100649883</t>
  </si>
  <si>
    <t>013139225679</t>
  </si>
  <si>
    <t>CL-100649924</t>
  </si>
  <si>
    <t>015101232972</t>
  </si>
  <si>
    <t>CL-100651378</t>
  </si>
  <si>
    <t>015802938009</t>
  </si>
  <si>
    <t>CL-100652113</t>
  </si>
  <si>
    <t>CL-100652147</t>
  </si>
  <si>
    <t>09918853265</t>
  </si>
  <si>
    <t>CL-100652209</t>
  </si>
  <si>
    <t>CL-100652691</t>
  </si>
  <si>
    <t>CL-100652732</t>
  </si>
  <si>
    <t>013572597564</t>
  </si>
  <si>
    <t>CL-100646972</t>
  </si>
  <si>
    <t>CL-100647003</t>
  </si>
  <si>
    <t>02367390079</t>
  </si>
  <si>
    <t>CL-100647011</t>
  </si>
  <si>
    <t>CL-100647032</t>
  </si>
  <si>
    <t>CL-100647073</t>
  </si>
  <si>
    <t>015046063839</t>
  </si>
  <si>
    <t>CL-100647200</t>
  </si>
  <si>
    <t>017301260690</t>
  </si>
  <si>
    <t>CL-100647385</t>
  </si>
  <si>
    <t>CL-100647788</t>
  </si>
  <si>
    <t>015141618487</t>
  </si>
  <si>
    <t>CL-100648006</t>
  </si>
  <si>
    <t>018997222400</t>
  </si>
  <si>
    <t>CL-100648101</t>
  </si>
  <si>
    <t>018032775853</t>
  </si>
  <si>
    <t>CL-100648202</t>
  </si>
  <si>
    <t>018660809208</t>
  </si>
  <si>
    <t>CL-100648418</t>
  </si>
  <si>
    <t>06352120800</t>
  </si>
  <si>
    <t>CL-100650604</t>
  </si>
  <si>
    <t>018654808166</t>
  </si>
  <si>
    <t>CL-100650655</t>
  </si>
  <si>
    <t>018906383557</t>
  </si>
  <si>
    <t>CL-100650752</t>
  </si>
  <si>
    <t>013708908265</t>
  </si>
  <si>
    <t>CL-100650796</t>
  </si>
  <si>
    <t>013505350105</t>
  </si>
  <si>
    <t>CL-100651012</t>
  </si>
  <si>
    <t>CL-100651625</t>
  </si>
  <si>
    <t>015699638126</t>
  </si>
  <si>
    <t>CL-100651707</t>
  </si>
  <si>
    <t>13263427476</t>
  </si>
  <si>
    <t>CL-100651767</t>
  </si>
  <si>
    <t>CL-100652135</t>
  </si>
  <si>
    <t>CL-100647957</t>
  </si>
  <si>
    <t>018632461905</t>
  </si>
  <si>
    <t>CL-100647983</t>
  </si>
  <si>
    <t>013890024013</t>
  </si>
  <si>
    <t>CL-100648047</t>
  </si>
  <si>
    <t>13908075745</t>
  </si>
  <si>
    <t>CL-100648099</t>
  </si>
  <si>
    <t>013896053598</t>
  </si>
  <si>
    <t>CL-100648229</t>
  </si>
  <si>
    <t>015966872386</t>
  </si>
  <si>
    <t>CL-100648267</t>
  </si>
  <si>
    <t>013001631893</t>
  </si>
  <si>
    <t>CL-100649047</t>
  </si>
  <si>
    <t>18908019490</t>
  </si>
  <si>
    <t>CL-100649402</t>
  </si>
  <si>
    <t>018590009979</t>
  </si>
  <si>
    <t>CL-100649660</t>
  </si>
  <si>
    <t>013681213903</t>
  </si>
  <si>
    <t>CL-100651337</t>
  </si>
  <si>
    <t>13989683738</t>
  </si>
  <si>
    <t>CL-100647066</t>
  </si>
  <si>
    <t>CL-100647174</t>
  </si>
  <si>
    <t>07568682108</t>
  </si>
  <si>
    <t>CL-100648947</t>
  </si>
  <si>
    <t>076922800828</t>
  </si>
  <si>
    <t>CL-100649062</t>
  </si>
  <si>
    <t>076022126390</t>
  </si>
  <si>
    <t>CL-100649146</t>
  </si>
  <si>
    <t>076022558029</t>
  </si>
  <si>
    <t>CL-100649432</t>
  </si>
  <si>
    <t>076233338881</t>
  </si>
  <si>
    <t>CL-100650093</t>
  </si>
  <si>
    <t>CL-100650143</t>
  </si>
  <si>
    <t>CL-100650631</t>
  </si>
  <si>
    <t>CL-100650721</t>
  </si>
  <si>
    <t>CL-100650929</t>
  </si>
  <si>
    <t>018665815063</t>
  </si>
  <si>
    <t>CL-100651057</t>
  </si>
  <si>
    <t>018331592672</t>
  </si>
  <si>
    <t>CL-100651124</t>
  </si>
  <si>
    <t>CL-100651635</t>
  </si>
  <si>
    <t>076088869668</t>
  </si>
  <si>
    <t>CL-100651818</t>
  </si>
  <si>
    <t>018608983662</t>
  </si>
  <si>
    <t>CL-100651852</t>
  </si>
  <si>
    <t>013519827309</t>
  </si>
  <si>
    <t>CL-100651876</t>
  </si>
  <si>
    <t>013379981966</t>
  </si>
  <si>
    <t>CL-100652012</t>
  </si>
  <si>
    <t>013215751628</t>
  </si>
  <si>
    <t>CL-100652211</t>
  </si>
  <si>
    <t>013016215621</t>
  </si>
  <si>
    <t>CL-100652383</t>
  </si>
  <si>
    <t>013876502327</t>
  </si>
  <si>
    <t>CL-100652745</t>
  </si>
  <si>
    <t>089888218666</t>
  </si>
  <si>
    <t>CL-100646419</t>
  </si>
  <si>
    <t>076086217200</t>
  </si>
  <si>
    <t>CL-100646452</t>
  </si>
  <si>
    <t>076022605864</t>
  </si>
  <si>
    <t>CL-100646583</t>
  </si>
  <si>
    <t>076022266988</t>
  </si>
  <si>
    <t>CL-100646951</t>
  </si>
  <si>
    <t>07518201118</t>
  </si>
  <si>
    <t>CL-100647038</t>
  </si>
  <si>
    <t>02034761998</t>
  </si>
  <si>
    <t>CL-100647069</t>
  </si>
  <si>
    <t>CL-100647101</t>
  </si>
  <si>
    <t>CL-100647201</t>
  </si>
  <si>
    <t>02039225618</t>
  </si>
  <si>
    <t>CL-100647367</t>
  </si>
  <si>
    <t>075728868221</t>
  </si>
  <si>
    <t>CL-100647467</t>
  </si>
  <si>
    <t>076983186799</t>
  </si>
  <si>
    <t>CL-100647565</t>
  </si>
  <si>
    <t>02087811851</t>
  </si>
  <si>
    <t>CL-100647706</t>
  </si>
  <si>
    <t>07668221888</t>
  </si>
  <si>
    <t>CL-100647801</t>
  </si>
  <si>
    <t>07686899328</t>
  </si>
  <si>
    <t>CL-100647930</t>
  </si>
  <si>
    <t>02022815398</t>
  </si>
  <si>
    <t>CL-100648216</t>
  </si>
  <si>
    <t>CL-100648241</t>
  </si>
  <si>
    <t>CL-100648360</t>
  </si>
  <si>
    <t>07513322888</t>
  </si>
  <si>
    <t>CL-100648496</t>
  </si>
  <si>
    <t>017703084716</t>
  </si>
  <si>
    <t>CL-100648684</t>
  </si>
  <si>
    <t>075785228084</t>
  </si>
  <si>
    <t>CL-100648761</t>
  </si>
  <si>
    <t>CL-100648790</t>
  </si>
  <si>
    <t>CL-100648851</t>
  </si>
  <si>
    <t>CL-100648959</t>
  </si>
  <si>
    <t>CL-100649123</t>
  </si>
  <si>
    <t>013435899422</t>
  </si>
  <si>
    <t>CL-100649722</t>
  </si>
  <si>
    <t>CL-100649774</t>
  </si>
  <si>
    <t>CL-100649881</t>
  </si>
  <si>
    <t>075722630965</t>
  </si>
  <si>
    <t>CL-100649993</t>
  </si>
  <si>
    <t>02034302282</t>
  </si>
  <si>
    <t>CL-100650443</t>
  </si>
  <si>
    <t>075785794490</t>
  </si>
  <si>
    <t>CL-100650485</t>
  </si>
  <si>
    <t>07636865858</t>
  </si>
  <si>
    <t>CL-100650536</t>
  </si>
  <si>
    <t>07563323520</t>
  </si>
  <si>
    <t>CL-100650570</t>
  </si>
  <si>
    <t>07563322188</t>
  </si>
  <si>
    <t>CL-100650965</t>
  </si>
  <si>
    <t>02086062658</t>
  </si>
  <si>
    <t>CL-100651255</t>
  </si>
  <si>
    <t>076985551118</t>
  </si>
  <si>
    <t>CL-100651518</t>
  </si>
  <si>
    <t>CL-100651545</t>
  </si>
  <si>
    <t>076987723945</t>
  </si>
  <si>
    <t>CL-100651589</t>
  </si>
  <si>
    <t>07685625388</t>
  </si>
  <si>
    <t>CL-100651648</t>
  </si>
  <si>
    <t>07682208441</t>
  </si>
  <si>
    <t>CL-100651717</t>
  </si>
  <si>
    <t>02036222388</t>
  </si>
  <si>
    <t>CL-100651893</t>
  </si>
  <si>
    <t>07522290721</t>
  </si>
  <si>
    <t>CL-100652004</t>
  </si>
  <si>
    <t>02083792630</t>
  </si>
  <si>
    <t>CL-100652192</t>
  </si>
  <si>
    <t>02034832401</t>
  </si>
  <si>
    <t>CL-100652276</t>
  </si>
  <si>
    <t>075785558583</t>
  </si>
  <si>
    <t>CL-100652715</t>
  </si>
  <si>
    <t>CL-100652812</t>
  </si>
  <si>
    <t>CL-100646412</t>
  </si>
  <si>
    <t>07565797128</t>
  </si>
  <si>
    <t>CL-100646455</t>
  </si>
  <si>
    <t>076986319716</t>
  </si>
  <si>
    <t>CL-100646623</t>
  </si>
  <si>
    <t>075482518162</t>
  </si>
  <si>
    <t>CL-100646930</t>
  </si>
  <si>
    <t>02081380088</t>
  </si>
  <si>
    <t>CL-100647302</t>
  </si>
  <si>
    <t>02034973535</t>
  </si>
  <si>
    <t>CL-100647391</t>
  </si>
  <si>
    <t>075727832969</t>
  </si>
  <si>
    <t>CL-100647460</t>
  </si>
  <si>
    <t>075727833222</t>
  </si>
  <si>
    <t>CL-100647516</t>
  </si>
  <si>
    <t>076985359720</t>
  </si>
  <si>
    <t>CL-100647595</t>
  </si>
  <si>
    <t>013556659278</t>
  </si>
  <si>
    <t>CL-100647689</t>
  </si>
  <si>
    <t>02087219418</t>
  </si>
  <si>
    <t>CL-100648132</t>
  </si>
  <si>
    <t>07523853388779</t>
  </si>
  <si>
    <t>CL-100648218</t>
  </si>
  <si>
    <t>02087520888</t>
  </si>
  <si>
    <t>CL-100648262</t>
  </si>
  <si>
    <t>02034008057</t>
  </si>
  <si>
    <t>CL-100648414</t>
  </si>
  <si>
    <t>07563629141</t>
  </si>
  <si>
    <t>CL-100648594</t>
  </si>
  <si>
    <t>02062230246</t>
  </si>
  <si>
    <t>CL-100648709</t>
  </si>
  <si>
    <t>076983130171</t>
  </si>
  <si>
    <t>CL-100648756</t>
  </si>
  <si>
    <t>02083304060827</t>
  </si>
  <si>
    <t>CL-100648909</t>
  </si>
  <si>
    <t>02082395057</t>
  </si>
  <si>
    <t>CL-100649001</t>
  </si>
  <si>
    <t>02036891706</t>
  </si>
  <si>
    <t>CL-100649695</t>
  </si>
  <si>
    <t>013434277099</t>
  </si>
  <si>
    <t>CL-100649725</t>
  </si>
  <si>
    <t>02087695129</t>
  </si>
  <si>
    <t>CL-100649872</t>
  </si>
  <si>
    <t>02036251051</t>
  </si>
  <si>
    <t>CL-100650027</t>
  </si>
  <si>
    <t>076988810666</t>
  </si>
  <si>
    <t>CL-100650344</t>
  </si>
  <si>
    <t>076982828888</t>
  </si>
  <si>
    <t>CL-100650779</t>
  </si>
  <si>
    <t>02081868169</t>
  </si>
  <si>
    <t>CL-100650852</t>
  </si>
  <si>
    <t>CL-100650885</t>
  </si>
  <si>
    <t>02081088903</t>
  </si>
  <si>
    <t>CL-100651228</t>
  </si>
  <si>
    <t>076983632700</t>
  </si>
  <si>
    <t>CL-100651297</t>
  </si>
  <si>
    <t>CL-100651390</t>
  </si>
  <si>
    <t>076983632809</t>
  </si>
  <si>
    <t>CL-100652021</t>
  </si>
  <si>
    <t>07563365000</t>
  </si>
  <si>
    <t>CL-100652454</t>
  </si>
  <si>
    <t>076983120258</t>
  </si>
  <si>
    <t>CL-100652654</t>
  </si>
  <si>
    <t>075583483505</t>
  </si>
  <si>
    <t>CL-100646373</t>
  </si>
  <si>
    <t>CL-100646435</t>
  </si>
  <si>
    <t>075526712016</t>
  </si>
  <si>
    <t>CL-100646540</t>
  </si>
  <si>
    <t>018961799680</t>
  </si>
  <si>
    <t>CL-100646560</t>
  </si>
  <si>
    <t>CL-100646592</t>
  </si>
  <si>
    <t>CL-100646965</t>
  </si>
  <si>
    <t>CL-100647022</t>
  </si>
  <si>
    <t>CL-100647196</t>
  </si>
  <si>
    <t>076985315642</t>
  </si>
  <si>
    <t>CL-100647242</t>
  </si>
  <si>
    <t>CL-100647305</t>
  </si>
  <si>
    <t>076988516200</t>
  </si>
  <si>
    <t>CL-100647339</t>
  </si>
  <si>
    <t>076023331358</t>
  </si>
  <si>
    <t>CL-100647373</t>
  </si>
  <si>
    <t>076986252588</t>
  </si>
  <si>
    <t>CL-100647432</t>
  </si>
  <si>
    <t>015918978585</t>
  </si>
  <si>
    <t>CL-100647482</t>
  </si>
  <si>
    <t>051082700595</t>
  </si>
  <si>
    <t>CL-100647623</t>
  </si>
  <si>
    <t>075487814598</t>
  </si>
  <si>
    <t>CL-100648025</t>
  </si>
  <si>
    <t>013914081235</t>
  </si>
  <si>
    <t>CL-100648582</t>
  </si>
  <si>
    <t>015989056512</t>
  </si>
  <si>
    <t>CL-100648686</t>
  </si>
  <si>
    <t>CL-100648805</t>
  </si>
  <si>
    <t>018914033979</t>
  </si>
  <si>
    <t>CL-100648942</t>
  </si>
  <si>
    <t>018128106880</t>
  </si>
  <si>
    <t>CL-100649140</t>
  </si>
  <si>
    <t>051368115555</t>
  </si>
  <si>
    <t>CL-100649451</t>
  </si>
  <si>
    <t>CL-100649540</t>
  </si>
  <si>
    <t>CL-100649665</t>
  </si>
  <si>
    <t>CL-100649854</t>
  </si>
  <si>
    <t>013859007914</t>
  </si>
  <si>
    <t>CL-100649926</t>
  </si>
  <si>
    <t>07793133116</t>
  </si>
  <si>
    <t>CL-100650084</t>
  </si>
  <si>
    <t>013814197638</t>
  </si>
  <si>
    <t>CL-100650132</t>
  </si>
  <si>
    <t>015951730802</t>
  </si>
  <si>
    <t>CL-100650150</t>
  </si>
  <si>
    <t>013724897496</t>
  </si>
  <si>
    <t>CL-100650213</t>
  </si>
  <si>
    <t>013666087411</t>
  </si>
  <si>
    <t>CL-100650314</t>
  </si>
  <si>
    <t>057582041772</t>
  </si>
  <si>
    <t>CL-100650440</t>
  </si>
  <si>
    <t>057582519004</t>
  </si>
  <si>
    <t>CL-100650535</t>
  </si>
  <si>
    <t>013824841634</t>
  </si>
  <si>
    <t>CL-100650688</t>
  </si>
  <si>
    <t>013867519889</t>
  </si>
  <si>
    <t>CL-100650903</t>
  </si>
  <si>
    <t>CL-100650953</t>
  </si>
  <si>
    <t>CL-100651014</t>
  </si>
  <si>
    <t>018033158735</t>
  </si>
  <si>
    <t>CL-100651038</t>
  </si>
  <si>
    <t>013706684925</t>
  </si>
  <si>
    <t>CL-100651141</t>
  </si>
  <si>
    <t>018069260868</t>
  </si>
  <si>
    <t>CL-100651646</t>
  </si>
  <si>
    <t>013776638708</t>
  </si>
  <si>
    <t>CL-100651971</t>
  </si>
  <si>
    <t>015905145338</t>
  </si>
  <si>
    <t>CL-100652120</t>
  </si>
  <si>
    <t>013952015264</t>
  </si>
  <si>
    <t>CL-100652181</t>
  </si>
  <si>
    <t>013851826769</t>
  </si>
  <si>
    <t>CL-100652270</t>
  </si>
  <si>
    <t>015914722129</t>
  </si>
  <si>
    <t>CL-100652294</t>
  </si>
  <si>
    <t>CL-100652353</t>
  </si>
  <si>
    <t>076985326001</t>
  </si>
  <si>
    <t>CL-100652376</t>
  </si>
  <si>
    <t>013968288336</t>
  </si>
  <si>
    <t>CL-100652422</t>
  </si>
  <si>
    <t>013807975156</t>
  </si>
  <si>
    <t>CL-100652489</t>
  </si>
  <si>
    <t>013688853305</t>
  </si>
  <si>
    <t>CL-100652921</t>
  </si>
  <si>
    <t>076985536565</t>
  </si>
  <si>
    <t>CL-100647017</t>
  </si>
  <si>
    <t>CL-100647773</t>
  </si>
  <si>
    <t>013952197956</t>
  </si>
  <si>
    <t>CL-100648012</t>
  </si>
  <si>
    <t>018005267190</t>
  </si>
  <si>
    <t>CL-100648071</t>
  </si>
  <si>
    <t>05524099123</t>
  </si>
  <si>
    <t>CL-100648164</t>
  </si>
  <si>
    <t>013655558758</t>
  </si>
  <si>
    <t>CL-100648370</t>
  </si>
  <si>
    <t>013956497483</t>
  </si>
  <si>
    <t>CL-100648584</t>
  </si>
  <si>
    <t>013913328452</t>
  </si>
  <si>
    <t>CL-100648608</t>
  </si>
  <si>
    <t>015505115152</t>
  </si>
  <si>
    <t>CL-100648831</t>
  </si>
  <si>
    <t>015371871879</t>
  </si>
  <si>
    <t>CL-100649027</t>
  </si>
  <si>
    <t>017312391916</t>
  </si>
  <si>
    <t>CL-100649291</t>
  </si>
  <si>
    <t>015050509425</t>
  </si>
  <si>
    <t>CL-100649542</t>
  </si>
  <si>
    <t>018086756939</t>
  </si>
  <si>
    <t>CL-100649602</t>
  </si>
  <si>
    <t>018914374813</t>
  </si>
  <si>
    <t>CL-100649690</t>
  </si>
  <si>
    <t>015862807765</t>
  </si>
  <si>
    <t>CL-100649742</t>
  </si>
  <si>
    <t>CL-100649863</t>
  </si>
  <si>
    <t>013399535332</t>
  </si>
  <si>
    <t>CL-100650182</t>
  </si>
  <si>
    <t>015161618965</t>
  </si>
  <si>
    <t>CL-100650209</t>
  </si>
  <si>
    <t>02585771921</t>
  </si>
  <si>
    <t>CL-100650253</t>
  </si>
  <si>
    <t>013961763202</t>
  </si>
  <si>
    <t>CL-100650470</t>
  </si>
  <si>
    <t>013862265433</t>
  </si>
  <si>
    <t>CL-100651087</t>
  </si>
  <si>
    <t>051186910057</t>
  </si>
  <si>
    <t>CL-100651590</t>
  </si>
  <si>
    <t>018260285806</t>
  </si>
  <si>
    <t>CL-100651682</t>
  </si>
  <si>
    <t>CL-100647071</t>
  </si>
  <si>
    <t>013482190642</t>
  </si>
  <si>
    <t>CL-100647206</t>
  </si>
  <si>
    <t>018621512689</t>
  </si>
  <si>
    <t>CL-100647610</t>
  </si>
  <si>
    <t>CL-100647729</t>
  </si>
  <si>
    <t>018521021065</t>
  </si>
  <si>
    <t>CL-100647929</t>
  </si>
  <si>
    <t>015921126456</t>
  </si>
  <si>
    <t>CL-100647994</t>
  </si>
  <si>
    <t>018359779917</t>
  </si>
  <si>
    <t>CL-100648092</t>
  </si>
  <si>
    <t>059183806616</t>
  </si>
  <si>
    <t>CL-100648694</t>
  </si>
  <si>
    <t>CL-100648804</t>
  </si>
  <si>
    <t>02164872222</t>
  </si>
  <si>
    <t>CL-100649135</t>
  </si>
  <si>
    <t>013614098445</t>
  </si>
  <si>
    <t>CL-100649338</t>
  </si>
  <si>
    <t>018516521989</t>
  </si>
  <si>
    <t>CL-100649565</t>
  </si>
  <si>
    <t>CL-100649647</t>
  </si>
  <si>
    <t>015214220888</t>
  </si>
  <si>
    <t>CL-100650039</t>
  </si>
  <si>
    <t>014782508912</t>
  </si>
  <si>
    <t>CL-100650474</t>
  </si>
  <si>
    <t>018060525277</t>
  </si>
  <si>
    <t>CL-100650846</t>
  </si>
  <si>
    <t>05925723053</t>
  </si>
  <si>
    <t>CL-100651555</t>
  </si>
  <si>
    <t>015618793915</t>
  </si>
  <si>
    <t>CL-100651900</t>
  </si>
  <si>
    <t>013979645050</t>
  </si>
  <si>
    <t>CL-100652397</t>
  </si>
  <si>
    <t>CL-100652594</t>
  </si>
  <si>
    <t>CL-100647202</t>
  </si>
  <si>
    <t>013901614715</t>
  </si>
  <si>
    <t>CL-100647245</t>
  </si>
  <si>
    <t>02164138626</t>
  </si>
  <si>
    <t>CL-100647273</t>
  </si>
  <si>
    <t>02164130068</t>
  </si>
  <si>
    <t>CL-100650489</t>
  </si>
  <si>
    <t>02168811202</t>
  </si>
  <si>
    <t>CL-100650592</t>
  </si>
  <si>
    <t>018964312593</t>
  </si>
  <si>
    <t>CL-100650637</t>
  </si>
  <si>
    <t>018930334049</t>
  </si>
  <si>
    <t>CL-100650905</t>
  </si>
  <si>
    <t>018502125050</t>
  </si>
  <si>
    <t>CL-100651107</t>
  </si>
  <si>
    <t>CL-100651458</t>
  </si>
  <si>
    <t>015078806410</t>
  </si>
  <si>
    <t>CL-100652234</t>
  </si>
  <si>
    <t>CL-100645870</t>
  </si>
  <si>
    <t>206841222</t>
  </si>
  <si>
    <t>中安建设安装集团有限公司</t>
  </si>
  <si>
    <t>马宁</t>
  </si>
  <si>
    <t>013601451854</t>
  </si>
  <si>
    <t>CL-100647668</t>
  </si>
  <si>
    <t>13773525993</t>
  </si>
  <si>
    <t>CL-100648600</t>
  </si>
  <si>
    <t>CL-100648748</t>
  </si>
  <si>
    <t>200918213</t>
  </si>
  <si>
    <t>常州市好利莱光电科技有限公司</t>
  </si>
  <si>
    <t>潘惠娟</t>
  </si>
  <si>
    <t>051983401888</t>
  </si>
  <si>
    <t>CL-100649055</t>
  </si>
  <si>
    <t>206846592</t>
  </si>
  <si>
    <t>南通中南工业投资有限责任公司</t>
  </si>
  <si>
    <t>高松艳</t>
  </si>
  <si>
    <t>051368702555</t>
  </si>
  <si>
    <t>CL-100649473</t>
  </si>
  <si>
    <t>208065580</t>
  </si>
  <si>
    <t>苏州凯博易控驱动技术有限公司</t>
  </si>
  <si>
    <t>051262750206</t>
  </si>
  <si>
    <t>CL-100649458</t>
  </si>
  <si>
    <t>206828455</t>
  </si>
  <si>
    <t>江苏南大环保科技有限公司</t>
  </si>
  <si>
    <t>?的</t>
  </si>
  <si>
    <t>02568568037</t>
  </si>
  <si>
    <t>CL-100649811</t>
  </si>
  <si>
    <t>CL-100650442</t>
  </si>
  <si>
    <t>208573567</t>
  </si>
  <si>
    <t>江苏宝强精密制造有限公司</t>
  </si>
  <si>
    <t>18861951751</t>
  </si>
  <si>
    <t>CL-100650445</t>
  </si>
  <si>
    <t>018861951751</t>
  </si>
  <si>
    <t>CL-100650962</t>
  </si>
  <si>
    <t>CL-100650971</t>
  </si>
  <si>
    <t>CL-100650975</t>
  </si>
  <si>
    <t>CL-100650983</t>
  </si>
  <si>
    <t>CL-100650990</t>
  </si>
  <si>
    <t>CL-100651295</t>
  </si>
  <si>
    <t>206832878</t>
  </si>
  <si>
    <t>江苏红豆杉生物科技股份有限公司</t>
  </si>
  <si>
    <t>龚新度</t>
  </si>
  <si>
    <t>051066868913</t>
  </si>
  <si>
    <t>CL-100651425</t>
  </si>
  <si>
    <t>206837077</t>
  </si>
  <si>
    <t>江苏保千里视像科技集团股份有限公司</t>
  </si>
  <si>
    <t>宋工</t>
  </si>
  <si>
    <t>02583277351</t>
  </si>
  <si>
    <t>CL-100651716</t>
  </si>
  <si>
    <t>207758490</t>
  </si>
  <si>
    <t>江苏长寿集团股份有限公司</t>
  </si>
  <si>
    <t>魏祝明</t>
  </si>
  <si>
    <t>051387271888</t>
  </si>
  <si>
    <t>CL-100652208</t>
  </si>
  <si>
    <t>206821597</t>
  </si>
  <si>
    <t>江苏人人发机器制造有限公司</t>
  </si>
  <si>
    <t>15950906793</t>
  </si>
  <si>
    <t>CL-100652818</t>
  </si>
  <si>
    <t>206152639</t>
  </si>
  <si>
    <t>江苏华神电子有限公司</t>
  </si>
  <si>
    <t>徐宏登</t>
  </si>
  <si>
    <t>051257476655</t>
  </si>
  <si>
    <t>CL-100652823</t>
  </si>
  <si>
    <t>CL-100645280</t>
  </si>
  <si>
    <t>CL-100646070</t>
  </si>
  <si>
    <t>CL-100646073</t>
  </si>
  <si>
    <t>CL-100646050</t>
  </si>
  <si>
    <t>CL-100646059</t>
  </si>
  <si>
    <t>CL-100646677</t>
  </si>
  <si>
    <t>CL-100647173</t>
  </si>
  <si>
    <t>CL-100647738</t>
  </si>
  <si>
    <t>CL-100651247</t>
  </si>
  <si>
    <t>206623385</t>
  </si>
  <si>
    <t>四川弗莱戈机械设备制造有限公司</t>
  </si>
  <si>
    <t>罗慧</t>
  </si>
  <si>
    <t>13438040903</t>
  </si>
  <si>
    <t>CL-100651382</t>
  </si>
  <si>
    <t>208072167</t>
  </si>
  <si>
    <t>宁波市无线城市运营有限公司</t>
  </si>
  <si>
    <t>018868661356</t>
  </si>
  <si>
    <t>CL-100651537</t>
  </si>
  <si>
    <t>CL-100649751</t>
  </si>
  <si>
    <t>208565295</t>
  </si>
  <si>
    <t>迦德诚环球贸易(深圳)有限公司</t>
  </si>
  <si>
    <t>张碧莲</t>
  </si>
  <si>
    <t>075533360338</t>
  </si>
  <si>
    <t>CL-100649855</t>
  </si>
  <si>
    <t>207838796</t>
  </si>
  <si>
    <t>深圳市天勤创网络技术有限公司</t>
  </si>
  <si>
    <t>胡冬伟</t>
  </si>
  <si>
    <t>013922820479</t>
  </si>
  <si>
    <t>CL-100651413</t>
  </si>
  <si>
    <t>CL-100651417</t>
  </si>
  <si>
    <t>CL-100652029</t>
  </si>
  <si>
    <t>CL-100646893</t>
  </si>
  <si>
    <t>CL-100652247</t>
  </si>
  <si>
    <t>CL-100645516</t>
  </si>
  <si>
    <t>206071826</t>
  </si>
  <si>
    <t>中国国际税务咨询公司深圳分公司</t>
  </si>
  <si>
    <t>82127968</t>
  </si>
  <si>
    <t>CL-100645560</t>
  </si>
  <si>
    <t>206072170</t>
  </si>
  <si>
    <t>深圳市创建欣业房地产经纪有限公司</t>
  </si>
  <si>
    <t>李长宏</t>
  </si>
  <si>
    <t>013798469550</t>
  </si>
  <si>
    <t>CL-100645801</t>
  </si>
  <si>
    <t>206072173</t>
  </si>
  <si>
    <t>深圳市创源电子科技有限公司</t>
  </si>
  <si>
    <t>075584875186</t>
  </si>
  <si>
    <t>CL-100646114</t>
  </si>
  <si>
    <t>206072175</t>
  </si>
  <si>
    <t>深圳市大汉风广告有限公司</t>
  </si>
  <si>
    <t>何雪雄</t>
  </si>
  <si>
    <t>075589628005</t>
  </si>
  <si>
    <t>CL-100646975</t>
  </si>
  <si>
    <t>013713500706</t>
  </si>
  <si>
    <t>CL-100647057</t>
  </si>
  <si>
    <t>13713500706</t>
  </si>
  <si>
    <t>CL-100647169</t>
  </si>
  <si>
    <t>206071638</t>
  </si>
  <si>
    <t>深圳市升升物业管理有限公司</t>
  </si>
  <si>
    <t>徐晓珊</t>
  </si>
  <si>
    <t>075584636112</t>
  </si>
  <si>
    <t>CL-100647402</t>
  </si>
  <si>
    <t>206075538</t>
  </si>
  <si>
    <t>国美电器西乡河东店</t>
  </si>
  <si>
    <t>潘马尧</t>
  </si>
  <si>
    <t>075527699451</t>
  </si>
  <si>
    <t>CL-100647310</t>
  </si>
  <si>
    <t>075525015144</t>
  </si>
  <si>
    <t>CL-100647529</t>
  </si>
  <si>
    <t>075529823361</t>
  </si>
  <si>
    <t>CL-100647441</t>
  </si>
  <si>
    <t>206108557</t>
  </si>
  <si>
    <t>乐益精密工业深圳有限公司</t>
  </si>
  <si>
    <t>075527343819</t>
  </si>
  <si>
    <t>CL-100647430</t>
  </si>
  <si>
    <t>CL-100647501</t>
  </si>
  <si>
    <t>206108561</t>
  </si>
  <si>
    <t>迅达胶袋制品厂</t>
  </si>
  <si>
    <t>27148803</t>
  </si>
  <si>
    <t>CL-100648263</t>
  </si>
  <si>
    <t>206075542</t>
  </si>
  <si>
    <t>国美电器龙岗九州店</t>
  </si>
  <si>
    <t>崔宇</t>
  </si>
  <si>
    <t>075589612298</t>
  </si>
  <si>
    <t>CL-100648301</t>
  </si>
  <si>
    <t>206108564</t>
  </si>
  <si>
    <t>中通信息服务有限公司增值业务分公司</t>
  </si>
  <si>
    <t>83501305</t>
  </si>
  <si>
    <t>CL-100650550</t>
  </si>
  <si>
    <t>075526766235</t>
  </si>
  <si>
    <t>CL-100651112</t>
  </si>
  <si>
    <t>CL-100651310</t>
  </si>
  <si>
    <t>075528711958</t>
  </si>
  <si>
    <t>CL-100651431</t>
  </si>
  <si>
    <t>206077160</t>
  </si>
  <si>
    <t>深圳市万鑫辉电子有限公司</t>
  </si>
  <si>
    <t>陈桂珍</t>
  </si>
  <si>
    <t>075527191967</t>
  </si>
  <si>
    <t>CL-100651444</t>
  </si>
  <si>
    <t>CL-100651437</t>
  </si>
  <si>
    <t>CL-100651994</t>
  </si>
  <si>
    <t>206077114</t>
  </si>
  <si>
    <t>深圳市博亿嘉电子有限公司</t>
  </si>
  <si>
    <t>林正宏</t>
  </si>
  <si>
    <t>075561564162</t>
  </si>
  <si>
    <t>CL-100652177</t>
  </si>
  <si>
    <t>075521507513</t>
  </si>
  <si>
    <t>CL-100652385</t>
  </si>
  <si>
    <t>CL-100652391</t>
  </si>
  <si>
    <t>CL-100652534</t>
  </si>
  <si>
    <t>013927453018</t>
  </si>
  <si>
    <t>CL-100652541</t>
  </si>
  <si>
    <t>CL-100652547</t>
  </si>
  <si>
    <t>CL-100646997</t>
  </si>
  <si>
    <t>206240046</t>
  </si>
  <si>
    <t>宁夏绿康物产有限公司</t>
  </si>
  <si>
    <t>刘文静</t>
  </si>
  <si>
    <t>09515043803</t>
  </si>
  <si>
    <t>CL-100647025</t>
  </si>
  <si>
    <t>205872788</t>
  </si>
  <si>
    <t>重庆凯阳科技发展有限公司</t>
  </si>
  <si>
    <t>杨萍</t>
  </si>
  <si>
    <t>02361982129</t>
  </si>
  <si>
    <t>CL-100649228</t>
  </si>
  <si>
    <t>205545333</t>
  </si>
  <si>
    <t>葵花制药公司(玉一制药公司)</t>
  </si>
  <si>
    <t>02364668383</t>
  </si>
  <si>
    <t>CL-100649240</t>
  </si>
  <si>
    <t>CL-100649482</t>
  </si>
  <si>
    <t>206215028</t>
  </si>
  <si>
    <t>宝鸡市朗恒科技有限公司</t>
  </si>
  <si>
    <t>张宝君</t>
  </si>
  <si>
    <t>09173579851</t>
  </si>
  <si>
    <t>CL-100651097</t>
  </si>
  <si>
    <t>CL-100645706</t>
  </si>
  <si>
    <t>201887463</t>
  </si>
  <si>
    <t>敦煌中国国际旅行社有限责任公司</t>
  </si>
  <si>
    <t>09378886266</t>
  </si>
  <si>
    <t>CL-100645710</t>
  </si>
  <si>
    <t>09378886018</t>
  </si>
  <si>
    <t>CL-100649277</t>
  </si>
  <si>
    <t>207758526</t>
  </si>
  <si>
    <t>重庆夔门电力设备安装有限公司</t>
  </si>
  <si>
    <t>019635416768</t>
  </si>
  <si>
    <t>CL-100646839</t>
  </si>
  <si>
    <t>013554818111</t>
  </si>
  <si>
    <t>CL-100646935</t>
  </si>
  <si>
    <t>205790901</t>
  </si>
  <si>
    <t>深圳市知灼科技有限公司</t>
  </si>
  <si>
    <t>吴蓉</t>
  </si>
  <si>
    <t>075561113272</t>
  </si>
  <si>
    <t>CL-100646973</t>
  </si>
  <si>
    <t>075527495322</t>
  </si>
  <si>
    <t>CL-100647015</t>
  </si>
  <si>
    <t>205982862</t>
  </si>
  <si>
    <t>深圳市恒泰丰科技有限公司</t>
  </si>
  <si>
    <t>谭晓彤</t>
  </si>
  <si>
    <t>013175228404</t>
  </si>
  <si>
    <t>CL-100647029</t>
  </si>
  <si>
    <t>杨桂仙</t>
  </si>
  <si>
    <t>075522201033</t>
  </si>
  <si>
    <t>CL-100647036</t>
  </si>
  <si>
    <t>支永革</t>
  </si>
  <si>
    <t>013352981656</t>
  </si>
  <si>
    <t>CL-100647050</t>
  </si>
  <si>
    <t>075526743581</t>
  </si>
  <si>
    <t>CL-100647089</t>
  </si>
  <si>
    <t>206832460</t>
  </si>
  <si>
    <t>中山市维客广告传媒有限公司</t>
  </si>
  <si>
    <t>丘志峰</t>
  </si>
  <si>
    <t>CL-100647157</t>
  </si>
  <si>
    <t>013927418079</t>
  </si>
  <si>
    <t>CL-100647903</t>
  </si>
  <si>
    <t>206012809</t>
  </si>
  <si>
    <t>深圳市新国俊建筑装饰设计工程有限公司</t>
  </si>
  <si>
    <t>075583265638</t>
  </si>
  <si>
    <t>CL-100647915</t>
  </si>
  <si>
    <t>CL-100648049</t>
  </si>
  <si>
    <t>206219629</t>
  </si>
  <si>
    <t>深圳市世纪通供应链股份有限公司</t>
  </si>
  <si>
    <t>黄远超</t>
  </si>
  <si>
    <t>015818584798</t>
  </si>
  <si>
    <t>CL-100648081</t>
  </si>
  <si>
    <t>075582556863</t>
  </si>
  <si>
    <t>CL-100648260</t>
  </si>
  <si>
    <t>206646404</t>
  </si>
  <si>
    <t>深圳市泰基慧普科技有限公司</t>
  </si>
  <si>
    <t>015884528792</t>
  </si>
  <si>
    <t>CL-100648279</t>
  </si>
  <si>
    <t>15884528792</t>
  </si>
  <si>
    <t>CL-100649916</t>
  </si>
  <si>
    <t>075525135111</t>
  </si>
  <si>
    <t>CL-100651224</t>
  </si>
  <si>
    <t>CL-100651371</t>
  </si>
  <si>
    <t>CL-100651379</t>
  </si>
  <si>
    <t>018948713338</t>
  </si>
  <si>
    <t>CL-100651459</t>
  </si>
  <si>
    <t>206231038</t>
  </si>
  <si>
    <t>凯德侨香商用置业深圳有限公司</t>
  </si>
  <si>
    <t>林信威</t>
  </si>
  <si>
    <t>075582809850</t>
  </si>
  <si>
    <t>CL-100651982</t>
  </si>
  <si>
    <t>013725547490</t>
  </si>
  <si>
    <t>CL-100652366</t>
  </si>
  <si>
    <t>206218870</t>
  </si>
  <si>
    <t>深圳TCL多媒体股份有限公司</t>
  </si>
  <si>
    <t>陈都</t>
  </si>
  <si>
    <t>013923484206</t>
  </si>
  <si>
    <t>CL-100652668</t>
  </si>
  <si>
    <t>丁亚军</t>
  </si>
  <si>
    <t>017727559950</t>
  </si>
  <si>
    <t>CL-100652121</t>
  </si>
  <si>
    <t>206265945</t>
  </si>
  <si>
    <t>上海民光被单金山联营厂</t>
  </si>
  <si>
    <t>张福鑫</t>
  </si>
  <si>
    <t>02157207750</t>
  </si>
  <si>
    <t>CL-100652146</t>
  </si>
  <si>
    <t>208048734</t>
  </si>
  <si>
    <t>上海交复生物医药科技有限公司</t>
  </si>
  <si>
    <t>02168590221</t>
  </si>
  <si>
    <t>CL-100652317</t>
  </si>
  <si>
    <t>206277062</t>
  </si>
  <si>
    <t>上海亿中塑料制品有限公司</t>
  </si>
  <si>
    <t>尤德铭</t>
  </si>
  <si>
    <t>02167159399</t>
  </si>
  <si>
    <t>CL-100652351</t>
  </si>
  <si>
    <t>208056078</t>
  </si>
  <si>
    <t>嘉科工程（上海）有限公司</t>
  </si>
  <si>
    <t>02150818811656</t>
  </si>
  <si>
    <t>CL-100652417</t>
  </si>
  <si>
    <t>206271818</t>
  </si>
  <si>
    <t>上海益利企业发展有限公司</t>
  </si>
  <si>
    <t>潘雄</t>
  </si>
  <si>
    <t>02163936179</t>
  </si>
  <si>
    <t>CL-100652651</t>
  </si>
  <si>
    <t>206198543</t>
  </si>
  <si>
    <t>上海机场股份有限公司机电通信分公司</t>
  </si>
  <si>
    <t>丰收</t>
  </si>
  <si>
    <t>02168346203</t>
  </si>
  <si>
    <t>CL-100650439</t>
  </si>
  <si>
    <t>CL-100649601</t>
  </si>
  <si>
    <t>205963002</t>
  </si>
  <si>
    <t>杭州福斯特应用材料股份有限公司</t>
  </si>
  <si>
    <t>王兴</t>
  </si>
  <si>
    <t>013372524344</t>
  </si>
  <si>
    <t>CL-100645226</t>
  </si>
  <si>
    <t>CL-100645543</t>
  </si>
  <si>
    <t>206633378</t>
  </si>
  <si>
    <t>郴州小埠投资开发集团有限公司</t>
  </si>
  <si>
    <t>黎兵兵</t>
  </si>
  <si>
    <t>07352701996</t>
  </si>
  <si>
    <t>CL-100645913</t>
  </si>
  <si>
    <t>206631769</t>
  </si>
  <si>
    <t>苏州同方铭诚土地房地产评估有限公司</t>
  </si>
  <si>
    <t>郭鑫鑫</t>
  </si>
  <si>
    <t>018351667912</t>
  </si>
  <si>
    <t>CL-100646092</t>
  </si>
  <si>
    <t>CL-100646097</t>
  </si>
  <si>
    <t>CL-100646116</t>
  </si>
  <si>
    <t>206627798</t>
  </si>
  <si>
    <t>苏州仕净环保科技股份有限公司</t>
  </si>
  <si>
    <t>刘敏华</t>
  </si>
  <si>
    <t>051269570091</t>
  </si>
  <si>
    <t>CL-100647489</t>
  </si>
  <si>
    <t>073188729292</t>
  </si>
  <si>
    <t>CL-100647520</t>
  </si>
  <si>
    <t>CL-100647449</t>
  </si>
  <si>
    <t>206626714</t>
  </si>
  <si>
    <t>湖南上容信息技术有限公司</t>
  </si>
  <si>
    <t>杨洋</t>
  </si>
  <si>
    <t>CL-100648936</t>
  </si>
  <si>
    <t>0516883836161</t>
  </si>
  <si>
    <t>CL-100648897</t>
  </si>
  <si>
    <t>CL-100649302</t>
  </si>
  <si>
    <t>073188315858</t>
  </si>
  <si>
    <t>CL-100650683</t>
  </si>
  <si>
    <t>CL-100650698</t>
  </si>
  <si>
    <t>CL-100650861</t>
  </si>
  <si>
    <t>206619688</t>
  </si>
  <si>
    <t>湖南平安环保股份有限公司</t>
  </si>
  <si>
    <t>另部长</t>
  </si>
  <si>
    <t>073185121921</t>
  </si>
  <si>
    <t>CL-100651209</t>
  </si>
  <si>
    <t>206618121</t>
  </si>
  <si>
    <t>湘潭迅东机电科技有限公司</t>
  </si>
  <si>
    <t>邹先生</t>
  </si>
  <si>
    <t>073155882031</t>
  </si>
  <si>
    <t>CL-100651251</t>
  </si>
  <si>
    <t>013875987460</t>
  </si>
  <si>
    <t>CL-100651517</t>
  </si>
  <si>
    <t>CL-100649706</t>
  </si>
  <si>
    <t>206105730</t>
  </si>
  <si>
    <t>河北联冠电极股份有限公司</t>
  </si>
  <si>
    <t>03188919351</t>
  </si>
  <si>
    <t>CL-100649718</t>
  </si>
  <si>
    <t>王兰申</t>
  </si>
  <si>
    <t>03188919291</t>
  </si>
  <si>
    <t>CL-100651120</t>
  </si>
  <si>
    <t>206109953</t>
  </si>
  <si>
    <t>淄博浩霖集团有限公司</t>
  </si>
  <si>
    <t>015153307224</t>
  </si>
  <si>
    <t>CL-100652119</t>
  </si>
  <si>
    <t>206823258</t>
  </si>
  <si>
    <t>辽宁融达新材料科技有限公司</t>
  </si>
  <si>
    <t>石林</t>
  </si>
  <si>
    <t>015600509189</t>
  </si>
  <si>
    <t>CL-100652126</t>
  </si>
  <si>
    <t>04172878827</t>
  </si>
  <si>
    <t>CL-100652266</t>
  </si>
  <si>
    <t>CL-100652269</t>
  </si>
  <si>
    <t>CL-100646952</t>
  </si>
  <si>
    <t>205628438</t>
  </si>
  <si>
    <t>德清县漂莱特(中国)有限公司</t>
  </si>
  <si>
    <t>05728427810</t>
  </si>
  <si>
    <t>CL-100646977</t>
  </si>
  <si>
    <t>邓翔</t>
  </si>
  <si>
    <t>05718425042</t>
  </si>
  <si>
    <t>CL-100649309</t>
  </si>
  <si>
    <t>018657342671</t>
  </si>
  <si>
    <t>CL-100649308</t>
  </si>
  <si>
    <t>CL-100651383</t>
  </si>
  <si>
    <t>CL-100645348</t>
  </si>
  <si>
    <t>CL-100645386</t>
  </si>
  <si>
    <t>CL-100648599</t>
  </si>
  <si>
    <t>CL-100650800</t>
  </si>
  <si>
    <t>CL-100650835</t>
  </si>
  <si>
    <t>013758197300</t>
  </si>
  <si>
    <t>CL-100650840</t>
  </si>
  <si>
    <t>金总</t>
  </si>
  <si>
    <t>013757518375</t>
  </si>
  <si>
    <t>CL-100652355</t>
  </si>
  <si>
    <t>CL-100652369</t>
  </si>
  <si>
    <t>CL-100645802</t>
  </si>
  <si>
    <t>206830943</t>
  </si>
  <si>
    <t>东莞格思迈服装有限公司</t>
  </si>
  <si>
    <t>陈春燕</t>
  </si>
  <si>
    <t>076983305288</t>
  </si>
  <si>
    <t>CL-100646568</t>
  </si>
  <si>
    <t>CL-100649099</t>
  </si>
  <si>
    <t>CL-100649219</t>
  </si>
  <si>
    <t>CL-100649514</t>
  </si>
  <si>
    <t>206221600</t>
  </si>
  <si>
    <t>广东泰都钢铁实业股份有限公司</t>
  </si>
  <si>
    <t>013531988551</t>
  </si>
  <si>
    <t>CL-100649531</t>
  </si>
  <si>
    <t>陈瑞荣</t>
  </si>
  <si>
    <t>013076568890</t>
  </si>
  <si>
    <t>CL-100649550</t>
  </si>
  <si>
    <t>06638398968</t>
  </si>
  <si>
    <t>CL-100649834</t>
  </si>
  <si>
    <t>CL-100649875</t>
  </si>
  <si>
    <t>206193239</t>
  </si>
  <si>
    <t>广东安华美博置业集团有限公司(原:广东安华经济发展有限公司)</t>
  </si>
  <si>
    <t>郑河兵</t>
  </si>
  <si>
    <t>02086258925</t>
  </si>
  <si>
    <t>CL-100649821</t>
  </si>
  <si>
    <t>06633325851</t>
  </si>
  <si>
    <t>CL-100650005</t>
  </si>
  <si>
    <t>206194311</t>
  </si>
  <si>
    <t>首威贸易(深圳)有限公司</t>
  </si>
  <si>
    <t>潘有举</t>
  </si>
  <si>
    <t>013570889068</t>
  </si>
  <si>
    <t>CL-100645879</t>
  </si>
  <si>
    <t>CL-100645894</t>
  </si>
  <si>
    <t>CL-100648668</t>
  </si>
  <si>
    <t>CL-100648557</t>
  </si>
  <si>
    <t>CL-100648338</t>
  </si>
  <si>
    <t>CL-100648733</t>
  </si>
  <si>
    <t>CL-100648739</t>
  </si>
  <si>
    <t>CL-100648782</t>
  </si>
  <si>
    <t>CL-100651846</t>
  </si>
  <si>
    <t>CL-100651066</t>
  </si>
  <si>
    <t>208595273</t>
  </si>
  <si>
    <t>北京中机赛德科技有限公司</t>
  </si>
  <si>
    <t>张芳</t>
  </si>
  <si>
    <t>01058463060</t>
  </si>
  <si>
    <t>CL-100651083</t>
  </si>
  <si>
    <t>CL-100645487</t>
  </si>
  <si>
    <t>CL-100645541</t>
  </si>
  <si>
    <t>CL-100649444</t>
  </si>
  <si>
    <t>CL-100645739</t>
  </si>
  <si>
    <t>CL-100646424</t>
  </si>
  <si>
    <t>CL-100648308</t>
  </si>
  <si>
    <t>CL-100648433</t>
  </si>
  <si>
    <t>208615076</t>
  </si>
  <si>
    <t>乐贝特贸易（上海）有限公司</t>
  </si>
  <si>
    <t>钱晓蕾</t>
  </si>
  <si>
    <t>013501685937</t>
  </si>
  <si>
    <t>CL-100648526</t>
  </si>
  <si>
    <t>208615230</t>
  </si>
  <si>
    <t>三亚汽车技术有限公司</t>
  </si>
  <si>
    <t>013611857656</t>
  </si>
  <si>
    <t>CL-100649414</t>
  </si>
  <si>
    <t>CL-100649421</t>
  </si>
  <si>
    <t>02180108069</t>
  </si>
  <si>
    <t>CL-100651074</t>
  </si>
  <si>
    <t>209813356</t>
  </si>
  <si>
    <t>上海一芯生物技术有限公司</t>
  </si>
  <si>
    <t>013818251601</t>
  </si>
  <si>
    <t>CL-100651347</t>
  </si>
  <si>
    <t>CL-100652741</t>
  </si>
  <si>
    <t>CL-100650247</t>
  </si>
  <si>
    <t>205982345</t>
  </si>
  <si>
    <t>上海阳帆医药科技有限公司</t>
  </si>
  <si>
    <t>周营</t>
  </si>
  <si>
    <t>储备</t>
  </si>
  <si>
    <t>CL-100645603</t>
  </si>
  <si>
    <t>CL-100646309</t>
  </si>
  <si>
    <t>206814291</t>
  </si>
  <si>
    <t>湖北申奥信息技术有限公司</t>
  </si>
  <si>
    <t>饶轶</t>
  </si>
  <si>
    <t>018602747777</t>
  </si>
  <si>
    <t>CL-100650433</t>
  </si>
  <si>
    <t>CL-100650538</t>
  </si>
  <si>
    <t>015271689659</t>
  </si>
  <si>
    <t>CL-100647645</t>
  </si>
  <si>
    <t>210054009</t>
  </si>
  <si>
    <t>杭州昨日酒店管理有限公司</t>
  </si>
  <si>
    <t>吴礼章</t>
  </si>
  <si>
    <t>57128280000</t>
  </si>
  <si>
    <t>CL-100649700</t>
  </si>
  <si>
    <t>210053935</t>
  </si>
  <si>
    <t>杭州富合电子技术有限公司</t>
  </si>
  <si>
    <t>陈贤君</t>
  </si>
  <si>
    <t>013989856005</t>
  </si>
  <si>
    <t>CL-100649740</t>
  </si>
  <si>
    <t>210054001</t>
  </si>
  <si>
    <t>杭州营和电子商务有限公司</t>
  </si>
  <si>
    <t>朱国健</t>
  </si>
  <si>
    <t>013666608189</t>
  </si>
  <si>
    <t>CL-100645957</t>
  </si>
  <si>
    <t>018066514229</t>
  </si>
  <si>
    <t>CL-100645966</t>
  </si>
  <si>
    <t>CL-100645971</t>
  </si>
  <si>
    <t>18220861486</t>
  </si>
  <si>
    <t>CL-100648296</t>
  </si>
  <si>
    <t>206848410</t>
  </si>
  <si>
    <t>陕西九州制药有限责任公司</t>
  </si>
  <si>
    <t>王新荣</t>
  </si>
  <si>
    <t>02986033981</t>
  </si>
  <si>
    <t>CL-100649053</t>
  </si>
  <si>
    <t>206847989</t>
  </si>
  <si>
    <t>汉中大汉天一酒店发展有限公司</t>
  </si>
  <si>
    <t>邱军</t>
  </si>
  <si>
    <t>015399350011</t>
  </si>
  <si>
    <t>CL-100649512</t>
  </si>
  <si>
    <t>206847357</t>
  </si>
  <si>
    <t>陕西彬长矿业集团有限公司</t>
  </si>
  <si>
    <t>方芳</t>
  </si>
  <si>
    <t>02933186266</t>
  </si>
  <si>
    <t>CL-100649515</t>
  </si>
  <si>
    <t>02933191500</t>
  </si>
  <si>
    <t>CL-100650882</t>
  </si>
  <si>
    <t>206836733</t>
  </si>
  <si>
    <t>西安合欢信息技术有限公司</t>
  </si>
  <si>
    <t>刘光亚</t>
  </si>
  <si>
    <t>018509280581</t>
  </si>
  <si>
    <t>CL-100650964</t>
  </si>
  <si>
    <t>206833871</t>
  </si>
  <si>
    <t>榆林新兴能源化工有限公司</t>
  </si>
  <si>
    <t>乔锤</t>
  </si>
  <si>
    <t>013991099928</t>
  </si>
  <si>
    <t>CL-100651004</t>
  </si>
  <si>
    <t>13379388751</t>
  </si>
  <si>
    <t>CL-100651081</t>
  </si>
  <si>
    <t>206831492</t>
  </si>
  <si>
    <t>中国建筑股份有限公司西北区域总部</t>
  </si>
  <si>
    <t>孔西北</t>
  </si>
  <si>
    <t>CL-100646458</t>
  </si>
  <si>
    <t>CL-100647341</t>
  </si>
  <si>
    <t>CL-100647917</t>
  </si>
  <si>
    <t>13547079699</t>
  </si>
  <si>
    <t>CL-100648281</t>
  </si>
  <si>
    <t>206201239</t>
  </si>
  <si>
    <t>云南云叶化肥股份有限公司</t>
  </si>
  <si>
    <t>李丹弼</t>
  </si>
  <si>
    <t>087166146616833</t>
  </si>
  <si>
    <t>CL-100648309</t>
  </si>
  <si>
    <t>CL-100648521</t>
  </si>
  <si>
    <t>18987060399</t>
  </si>
  <si>
    <t>CL-100648498</t>
  </si>
  <si>
    <t>206237698</t>
  </si>
  <si>
    <t>成都航生通信技术有限公司</t>
  </si>
  <si>
    <t>牟小强</t>
  </si>
  <si>
    <t>86086148</t>
  </si>
  <si>
    <t>CL-100649057</t>
  </si>
  <si>
    <t>206234393</t>
  </si>
  <si>
    <t>西藏商报社</t>
  </si>
  <si>
    <t>08916345791</t>
  </si>
  <si>
    <t>CL-100649360</t>
  </si>
  <si>
    <t>08878566170</t>
  </si>
  <si>
    <t>CL-100649371</t>
  </si>
  <si>
    <t>CL-100650618</t>
  </si>
  <si>
    <t>CL-100646963</t>
  </si>
  <si>
    <t>206231750</t>
  </si>
  <si>
    <t>贵阳云岩富民村镇银行股份有限公司</t>
  </si>
  <si>
    <t>卢唯</t>
  </si>
  <si>
    <t>018593878448</t>
  </si>
  <si>
    <t>CL-100649843</t>
  </si>
  <si>
    <t>CL-100647491</t>
  </si>
  <si>
    <t>013099246474</t>
  </si>
  <si>
    <t>CL-100647678</t>
  </si>
  <si>
    <t>路江峰</t>
  </si>
  <si>
    <t>08162489432</t>
  </si>
  <si>
    <t>CL-100648752</t>
  </si>
  <si>
    <t>CL-100649427</t>
  </si>
  <si>
    <t>施涌伟</t>
  </si>
  <si>
    <t>083481888883660</t>
  </si>
  <si>
    <t>CL-100649434</t>
  </si>
  <si>
    <t>唐芳华</t>
  </si>
  <si>
    <t>083481888883961</t>
  </si>
  <si>
    <t>CL-100649649</t>
  </si>
  <si>
    <t>08302262106</t>
  </si>
  <si>
    <t>CL-100649663</t>
  </si>
  <si>
    <t>CL-100649609</t>
  </si>
  <si>
    <t>CL-100652093</t>
  </si>
  <si>
    <t>CL-100652712</t>
  </si>
  <si>
    <t>CL-100650933</t>
  </si>
  <si>
    <t>208059155</t>
  </si>
  <si>
    <t>极翼机器人（上海）有限公司</t>
  </si>
  <si>
    <t>02160780698</t>
  </si>
  <si>
    <t>CL-100650927</t>
  </si>
  <si>
    <t>CL-100650960</t>
  </si>
  <si>
    <t>CL-100650939</t>
  </si>
  <si>
    <t>CL-100647070</t>
  </si>
  <si>
    <t>CL-100647149</t>
  </si>
  <si>
    <t>15959217037</t>
  </si>
  <si>
    <t>CL-100651710</t>
  </si>
  <si>
    <t>059187529057</t>
  </si>
  <si>
    <t>CL-100645906</t>
  </si>
  <si>
    <t>CL-100646001</t>
  </si>
  <si>
    <t>206830540</t>
  </si>
  <si>
    <t>温州市鑫宁电子商务有限公司</t>
  </si>
  <si>
    <t>陈学远</t>
  </si>
  <si>
    <t>013958743900</t>
  </si>
  <si>
    <t>CL-100647234</t>
  </si>
  <si>
    <t>206827545</t>
  </si>
  <si>
    <t>绍兴市上虞瑞欣包装有限公司</t>
  </si>
  <si>
    <t>葛人杰</t>
  </si>
  <si>
    <t>013967526185</t>
  </si>
  <si>
    <t>CL-100647267</t>
  </si>
  <si>
    <t>206826488</t>
  </si>
  <si>
    <t>平阳县俊霸电子商务商行</t>
  </si>
  <si>
    <t>郑俊霸</t>
  </si>
  <si>
    <t>018857786586</t>
  </si>
  <si>
    <t>CL-100647732</t>
  </si>
  <si>
    <t>057589876718</t>
  </si>
  <si>
    <t>CL-100647893</t>
  </si>
  <si>
    <t>206826665</t>
  </si>
  <si>
    <t>龙泉市星艺青瓷厂</t>
  </si>
  <si>
    <t>013385885985</t>
  </si>
  <si>
    <t>CL-100647960</t>
  </si>
  <si>
    <t>206826678</t>
  </si>
  <si>
    <t>乐清市申开电子有限公司</t>
  </si>
  <si>
    <t>支建娜</t>
  </si>
  <si>
    <t>015382531333</t>
  </si>
  <si>
    <t>CL-100647981</t>
  </si>
  <si>
    <t>206827540</t>
  </si>
  <si>
    <t>绍兴市上虞华虞风机有限公司</t>
  </si>
  <si>
    <t>郦骏英</t>
  </si>
  <si>
    <t>057486568680</t>
  </si>
  <si>
    <t>CL-100648039</t>
  </si>
  <si>
    <t>057582431568</t>
  </si>
  <si>
    <t>CL-100647949</t>
  </si>
  <si>
    <t>057762912655</t>
  </si>
  <si>
    <t>CL-100648951</t>
  </si>
  <si>
    <t>206823529</t>
  </si>
  <si>
    <t>浙江大各紧固件有限公司</t>
  </si>
  <si>
    <t>辜小明</t>
  </si>
  <si>
    <t>015057578555</t>
  </si>
  <si>
    <t>CL-100649317</t>
  </si>
  <si>
    <t>206823203</t>
  </si>
  <si>
    <t>温州立发文化用品有限公司</t>
  </si>
  <si>
    <t>陈学浩</t>
  </si>
  <si>
    <t>013173597495</t>
  </si>
  <si>
    <t>CL-100650109</t>
  </si>
  <si>
    <t>206808775</t>
  </si>
  <si>
    <t>温州秘思薇缇生物科技有限公司</t>
  </si>
  <si>
    <t>苏强</t>
  </si>
  <si>
    <t>018106793992</t>
  </si>
  <si>
    <t>CL-100650195</t>
  </si>
  <si>
    <t>206720887</t>
  </si>
  <si>
    <t>乐清市雄力电气有限公司</t>
  </si>
  <si>
    <t>张秋寅</t>
  </si>
  <si>
    <t>013958829041</t>
  </si>
  <si>
    <t>CL-100650466</t>
  </si>
  <si>
    <t>206720881</t>
  </si>
  <si>
    <t>乐清市五星五金工具厂</t>
  </si>
  <si>
    <t>周利进</t>
  </si>
  <si>
    <t>013867770086</t>
  </si>
  <si>
    <t>CL-100650541</t>
  </si>
  <si>
    <t>206721233</t>
  </si>
  <si>
    <t>绍兴市希普纺织品有限公司</t>
  </si>
  <si>
    <t>丁天群</t>
  </si>
  <si>
    <t>057458685620</t>
  </si>
  <si>
    <t>CL-100650615</t>
  </si>
  <si>
    <t>206719710</t>
  </si>
  <si>
    <t>温州市鹿城区双屿拉佳电子商务商行</t>
  </si>
  <si>
    <t>徐煜新</t>
  </si>
  <si>
    <t>013968859705</t>
  </si>
  <si>
    <t>CL-100650569</t>
  </si>
  <si>
    <t>CL-100650676</t>
  </si>
  <si>
    <t>206647150</t>
  </si>
  <si>
    <t>浙江龙胜电器有限公司</t>
  </si>
  <si>
    <t>胡仁俊</t>
  </si>
  <si>
    <t>057756615692</t>
  </si>
  <si>
    <t>CL-100650043</t>
  </si>
  <si>
    <t>CL-100646036</t>
  </si>
  <si>
    <t>210210900</t>
  </si>
  <si>
    <t>深圳极联开发科技有限公司</t>
  </si>
  <si>
    <t>015899762266</t>
  </si>
  <si>
    <t>CL-100646042</t>
  </si>
  <si>
    <t>CL-100646044</t>
  </si>
  <si>
    <t>CL-100646393</t>
  </si>
  <si>
    <t>CL-100647364</t>
  </si>
  <si>
    <t>210479855</t>
  </si>
  <si>
    <t>深圳市光科照明有限公司</t>
  </si>
  <si>
    <t>018666228175</t>
  </si>
  <si>
    <t>CL-100647378</t>
  </si>
  <si>
    <t>CL-100647389</t>
  </si>
  <si>
    <t>CL-100649247</t>
  </si>
  <si>
    <t>CL-100652405</t>
  </si>
  <si>
    <t>206131880</t>
  </si>
  <si>
    <t>深圳市步进科技有限公司</t>
  </si>
  <si>
    <t>013926516707</t>
  </si>
  <si>
    <t>CL-100652520</t>
  </si>
  <si>
    <t>206841028</t>
  </si>
  <si>
    <t>深圳市本金机电设备有限公司</t>
  </si>
  <si>
    <t>蓝霜霖</t>
  </si>
  <si>
    <t>015112525989</t>
  </si>
  <si>
    <t>CL-100652400</t>
  </si>
  <si>
    <t>13926516707</t>
  </si>
  <si>
    <t>CL-100652524</t>
  </si>
  <si>
    <t>075533170798</t>
  </si>
  <si>
    <t>CL-100646633</t>
  </si>
  <si>
    <t>206085426</t>
  </si>
  <si>
    <t>扬州瘦西湖仪表有限公司</t>
  </si>
  <si>
    <t>顾根元</t>
  </si>
  <si>
    <t>051487636920</t>
  </si>
  <si>
    <t>CL-100646926</t>
  </si>
  <si>
    <t>CL-100646987</t>
  </si>
  <si>
    <t>206280131</t>
  </si>
  <si>
    <t>海宁市宇昌氨纶有限公司</t>
  </si>
  <si>
    <t>沈建良</t>
  </si>
  <si>
    <t>057387278818</t>
  </si>
  <si>
    <t>CL-100646940</t>
  </si>
  <si>
    <t>CL-100646946</t>
  </si>
  <si>
    <t>CL-100647280</t>
  </si>
  <si>
    <t>CL-100647278</t>
  </si>
  <si>
    <t>CL-100647465</t>
  </si>
  <si>
    <t>206265404</t>
  </si>
  <si>
    <t>宿迁华毅镀膜玻璃有限公司</t>
  </si>
  <si>
    <t>荣少兵</t>
  </si>
  <si>
    <t>052784213241</t>
  </si>
  <si>
    <t>CL-100647498</t>
  </si>
  <si>
    <t>206263530</t>
  </si>
  <si>
    <t>南京华丽化工涂料有限公司</t>
  </si>
  <si>
    <t>何安荣</t>
  </si>
  <si>
    <t>02586163406</t>
  </si>
  <si>
    <t>CL-100647908</t>
  </si>
  <si>
    <t>CL-100648213</t>
  </si>
  <si>
    <t>206721488</t>
  </si>
  <si>
    <t>义乌市冉怀工艺品厂</t>
  </si>
  <si>
    <t>苏怀林</t>
  </si>
  <si>
    <t>013486983530</t>
  </si>
  <si>
    <t>CL-100648255</t>
  </si>
  <si>
    <t>206835597</t>
  </si>
  <si>
    <t>福建省光泽县三色补丁布艺有限公司</t>
  </si>
  <si>
    <t>尹晨思</t>
  </si>
  <si>
    <t>015960998973</t>
  </si>
  <si>
    <t>CL-100648323</t>
  </si>
  <si>
    <t>206830173</t>
  </si>
  <si>
    <t>南京志绿声学科技有限公司</t>
  </si>
  <si>
    <t>刘</t>
  </si>
  <si>
    <t>02568253535</t>
  </si>
  <si>
    <t>CL-100648430</t>
  </si>
  <si>
    <t>206267835</t>
  </si>
  <si>
    <t>湛江市建筑工程集团公司路桥建设公司</t>
  </si>
  <si>
    <t>符凯翔</t>
  </si>
  <si>
    <t>07593364282</t>
  </si>
  <si>
    <t>CL-100648436</t>
  </si>
  <si>
    <t>07592234894</t>
  </si>
  <si>
    <t>CL-100648478</t>
  </si>
  <si>
    <t>206190853</t>
  </si>
  <si>
    <t>江苏华业纺织有限公司</t>
  </si>
  <si>
    <t>曹秋阳</t>
  </si>
  <si>
    <t>051385275895</t>
  </si>
  <si>
    <t>CL-100648488</t>
  </si>
  <si>
    <t>013585227692</t>
  </si>
  <si>
    <t>CL-100648523</t>
  </si>
  <si>
    <t>206188186</t>
  </si>
  <si>
    <t>华为技术有限公司西乡生产基地</t>
  </si>
  <si>
    <t>孙</t>
  </si>
  <si>
    <t>013502807753</t>
  </si>
  <si>
    <t>CL-100648539</t>
  </si>
  <si>
    <t>075526747314</t>
  </si>
  <si>
    <t>CL-100648551</t>
  </si>
  <si>
    <t>206278497</t>
  </si>
  <si>
    <t>杭州华丰曲木家具有限公司</t>
  </si>
  <si>
    <t>杜边亮</t>
  </si>
  <si>
    <t>057182407363</t>
  </si>
  <si>
    <t>CL-100648770</t>
  </si>
  <si>
    <t>206842135</t>
  </si>
  <si>
    <t>福建省晋江市立洲食品有限公司</t>
  </si>
  <si>
    <t>陈木清</t>
  </si>
  <si>
    <t>059588198233</t>
  </si>
  <si>
    <t>CL-100649070</t>
  </si>
  <si>
    <t>206835599</t>
  </si>
  <si>
    <t>台州市黄岩君伲塑料模具厂</t>
  </si>
  <si>
    <t>陈济君</t>
  </si>
  <si>
    <t>013586157097</t>
  </si>
  <si>
    <t>CL-100649084</t>
  </si>
  <si>
    <t>CL-100649347</t>
  </si>
  <si>
    <t>206831097</t>
  </si>
  <si>
    <t>嘉兴存盛进出口有限公司</t>
  </si>
  <si>
    <t>胡存豹</t>
  </si>
  <si>
    <t>018857368399</t>
  </si>
  <si>
    <t>CL-100649374</t>
  </si>
  <si>
    <t>206838628</t>
  </si>
  <si>
    <t>苏州新益丝印器材有限公司</t>
  </si>
  <si>
    <t>曹益新</t>
  </si>
  <si>
    <t>013806133732</t>
  </si>
  <si>
    <t>CL-100649394</t>
  </si>
  <si>
    <t>206809475</t>
  </si>
  <si>
    <t>常州锐赢电子商务有限公司</t>
  </si>
  <si>
    <t>段超增</t>
  </si>
  <si>
    <t>015851940110</t>
  </si>
  <si>
    <t>CL-100649525</t>
  </si>
  <si>
    <t>206835184</t>
  </si>
  <si>
    <t>宁波飞宏特种钢制品有限责任公司</t>
  </si>
  <si>
    <t>洪华</t>
  </si>
  <si>
    <t>013605880610</t>
  </si>
  <si>
    <t>CL-100649543</t>
  </si>
  <si>
    <t>CL-100650076</t>
  </si>
  <si>
    <t>057182882018</t>
  </si>
  <si>
    <t>CL-100646382</t>
  </si>
  <si>
    <t>206288127</t>
  </si>
  <si>
    <t>湖南衡阳新澧化工有限公司</t>
  </si>
  <si>
    <t>杨姐姐</t>
  </si>
  <si>
    <t>CL-100646392</t>
  </si>
  <si>
    <t>206850054</t>
  </si>
  <si>
    <t>湘潭和平建筑有限公司</t>
  </si>
  <si>
    <t>严天佑</t>
  </si>
  <si>
    <t>CL-100646334</t>
  </si>
  <si>
    <t>209822481</t>
  </si>
  <si>
    <t>杭州源叶信息科技有限公司</t>
  </si>
  <si>
    <t>07714929516</t>
  </si>
  <si>
    <t>CL-100646381</t>
  </si>
  <si>
    <t>207829376</t>
  </si>
  <si>
    <t>南通雄鹰涂料有限公司</t>
  </si>
  <si>
    <t>郭维义</t>
  </si>
  <si>
    <t>051384541811</t>
  </si>
  <si>
    <t>CL-100646394</t>
  </si>
  <si>
    <t>209822484</t>
  </si>
  <si>
    <t>合肥皖越信息技术有限公司</t>
  </si>
  <si>
    <t>055165225391</t>
  </si>
  <si>
    <t>CL-100646399</t>
  </si>
  <si>
    <t>彭震</t>
  </si>
  <si>
    <t>055165211484</t>
  </si>
  <si>
    <t>CL-100646437</t>
  </si>
  <si>
    <t>207704298</t>
  </si>
  <si>
    <t>惠州网达通通信有限公司</t>
  </si>
  <si>
    <t>013794513261</t>
  </si>
  <si>
    <t>CL-100646460</t>
  </si>
  <si>
    <t>208558292</t>
  </si>
  <si>
    <t>湖南中冶美隆纸业有限公司</t>
  </si>
  <si>
    <t>张文财</t>
  </si>
  <si>
    <t>07367501500</t>
  </si>
  <si>
    <t>CL-100646461</t>
  </si>
  <si>
    <t>13840613007</t>
  </si>
  <si>
    <t>CL-100648700</t>
  </si>
  <si>
    <t>209822563</t>
  </si>
  <si>
    <t>昆山利新汽车服务有限公司</t>
  </si>
  <si>
    <t>051255253052</t>
  </si>
  <si>
    <t>CL-100649071</t>
  </si>
  <si>
    <t>CL-100650111</t>
  </si>
  <si>
    <t>CL-100650147</t>
  </si>
  <si>
    <t>CL-100650234</t>
  </si>
  <si>
    <t>CL-100650237</t>
  </si>
  <si>
    <t>CL-100652223</t>
  </si>
  <si>
    <t>207801405</t>
  </si>
  <si>
    <t>南京晨伟医疗设备有限公司</t>
  </si>
  <si>
    <t>朱太兵</t>
  </si>
  <si>
    <t>13851879752</t>
  </si>
  <si>
    <t>CL-100652471</t>
  </si>
  <si>
    <t>209822569</t>
  </si>
  <si>
    <t>利之星江阴汽车有限公司</t>
  </si>
  <si>
    <t>051081662715</t>
  </si>
  <si>
    <t>CL-100652478</t>
  </si>
  <si>
    <t>俞连梅</t>
  </si>
  <si>
    <t>051188560005</t>
  </si>
  <si>
    <t>CL-100652460</t>
  </si>
  <si>
    <t>CL-100647885</t>
  </si>
  <si>
    <t>13845107788</t>
  </si>
  <si>
    <t>CL-100647886</t>
  </si>
  <si>
    <t>013845107788</t>
  </si>
  <si>
    <t>CL-100648244</t>
  </si>
  <si>
    <t>206827116</t>
  </si>
  <si>
    <t>双城市地果贸易有限公司</t>
  </si>
  <si>
    <t>张静红</t>
  </si>
  <si>
    <t>018686815767</t>
  </si>
  <si>
    <t>CL-100648394</t>
  </si>
  <si>
    <t>206827117</t>
  </si>
  <si>
    <t>哈尔滨新达家具有限公司</t>
  </si>
  <si>
    <t>赵长寿</t>
  </si>
  <si>
    <t>013329411698</t>
  </si>
  <si>
    <t>CL-100648800</t>
  </si>
  <si>
    <t>206835778</t>
  </si>
  <si>
    <t>秦皇岛昊格智能家居系统设计有限公司</t>
  </si>
  <si>
    <t>赵飞</t>
  </si>
  <si>
    <t>CL-100649183</t>
  </si>
  <si>
    <t>03172192329</t>
  </si>
  <si>
    <t>CL-100649100</t>
  </si>
  <si>
    <t>031188611152</t>
  </si>
  <si>
    <t>CL-100649474</t>
  </si>
  <si>
    <t>206821582</t>
  </si>
  <si>
    <t>吉林省辰建商贸有限公司</t>
  </si>
  <si>
    <t>杨宪瑞</t>
  </si>
  <si>
    <t>018686516991</t>
  </si>
  <si>
    <t>CL-100649505</t>
  </si>
  <si>
    <t>206108516</t>
  </si>
  <si>
    <t>邯郸市筑宏水泥有限责任公司</t>
  </si>
  <si>
    <t>03105286366</t>
  </si>
  <si>
    <t>CL-100649521</t>
  </si>
  <si>
    <t>肖钕诗</t>
  </si>
  <si>
    <t>03192032325</t>
  </si>
  <si>
    <t>CL-100649628</t>
  </si>
  <si>
    <t>206817456</t>
  </si>
  <si>
    <t>长春市三源脱硫催化剂厂</t>
  </si>
  <si>
    <t>程晶</t>
  </si>
  <si>
    <t>043185628456</t>
  </si>
  <si>
    <t>CL-100649555</t>
  </si>
  <si>
    <t>01392032505</t>
  </si>
  <si>
    <t>CL-100650456</t>
  </si>
  <si>
    <t>03157380777</t>
  </si>
  <si>
    <t>CL-100650527</t>
  </si>
  <si>
    <t>206844762</t>
  </si>
  <si>
    <t>霸州市易普达网络科技有限公司</t>
  </si>
  <si>
    <t>杨冬</t>
  </si>
  <si>
    <t>013716272532</t>
  </si>
  <si>
    <t>CL-100650547</t>
  </si>
  <si>
    <t>015175680188</t>
  </si>
  <si>
    <t>CL-100650794</t>
  </si>
  <si>
    <t>206830082</t>
  </si>
  <si>
    <t>陕西绿安洁新能源工程有限公司</t>
  </si>
  <si>
    <t>李小五</t>
  </si>
  <si>
    <t>015319402855</t>
  </si>
  <si>
    <t>CL-100652721</t>
  </si>
  <si>
    <t>206838634</t>
  </si>
  <si>
    <t>邯郸市岳三车厢制造有限公司</t>
  </si>
  <si>
    <t>岳文强</t>
  </si>
  <si>
    <t>CL-100646578</t>
  </si>
  <si>
    <t>210076945</t>
  </si>
  <si>
    <t>安科工程技术有限公司</t>
  </si>
  <si>
    <t>13315125736</t>
  </si>
  <si>
    <t>CL-100646582</t>
  </si>
  <si>
    <t>013315125736</t>
  </si>
  <si>
    <t>CL-100646614</t>
  </si>
  <si>
    <t>210075499</t>
  </si>
  <si>
    <t>AstraZeneca(阿斯利康)石家庄分公司</t>
  </si>
  <si>
    <t>王景乔</t>
  </si>
  <si>
    <t>013131161949</t>
  </si>
  <si>
    <t>CL-100646640</t>
  </si>
  <si>
    <t>210074679</t>
  </si>
  <si>
    <t>保定石油分公司</t>
  </si>
  <si>
    <t>013582398249</t>
  </si>
  <si>
    <t>CL-100647147</t>
  </si>
  <si>
    <t>210077012</t>
  </si>
  <si>
    <t>安平乐乐器有限公司</t>
  </si>
  <si>
    <t>王静</t>
  </si>
  <si>
    <t>013691207366</t>
  </si>
  <si>
    <t>CL-100647231</t>
  </si>
  <si>
    <t>210077017</t>
  </si>
  <si>
    <t>安平县金信诚网业有限公司</t>
  </si>
  <si>
    <t>015130863755</t>
  </si>
  <si>
    <t>CL-100647263</t>
  </si>
  <si>
    <t>15027782671</t>
  </si>
  <si>
    <t>CL-100647478</t>
  </si>
  <si>
    <t>210077018</t>
  </si>
  <si>
    <t>安平县四通广告工程公司</t>
  </si>
  <si>
    <t>宋丽莉</t>
  </si>
  <si>
    <t>013903187618</t>
  </si>
  <si>
    <t>CL-100647626</t>
  </si>
  <si>
    <t>210077020</t>
  </si>
  <si>
    <t>安平医疗科技（芜湖）有限公司</t>
  </si>
  <si>
    <t>陈益兰</t>
  </si>
  <si>
    <t>013955310757</t>
  </si>
  <si>
    <t>CL-100647741</t>
  </si>
  <si>
    <t>210075394</t>
  </si>
  <si>
    <t>保定市盛嘉商贸有限公司</t>
  </si>
  <si>
    <t>刘菲</t>
  </si>
  <si>
    <t>013191666588</t>
  </si>
  <si>
    <t>CL-100647819</t>
  </si>
  <si>
    <t>210076951</t>
  </si>
  <si>
    <t>安利（中国）日用品有限公司河北分公司保定专卖店</t>
  </si>
  <si>
    <t>张贵杰</t>
  </si>
  <si>
    <t>013463690760</t>
  </si>
  <si>
    <t>CL-100652805</t>
  </si>
  <si>
    <t>210077983</t>
  </si>
  <si>
    <t>百姓粮油有限公司</t>
  </si>
  <si>
    <t>郭红君</t>
  </si>
  <si>
    <t>013111429923</t>
  </si>
  <si>
    <t>CL-100651752</t>
  </si>
  <si>
    <t>206240427</t>
  </si>
  <si>
    <t>山西锌业集团</t>
  </si>
  <si>
    <t>03572030923</t>
  </si>
  <si>
    <t>CL-100651819</t>
  </si>
  <si>
    <t>206240429</t>
  </si>
  <si>
    <t>山西鑫邦贸易有限公司</t>
  </si>
  <si>
    <t>013834561158</t>
  </si>
  <si>
    <t>CL-100651749</t>
  </si>
  <si>
    <t>03573631273</t>
  </si>
  <si>
    <t>CL-100652064</t>
  </si>
  <si>
    <t>205719659</t>
  </si>
  <si>
    <t>山西天锦瑞华信息科技有限公司</t>
  </si>
  <si>
    <t>03517536676</t>
  </si>
  <si>
    <t>CL-100652128</t>
  </si>
  <si>
    <t>206256298</t>
  </si>
  <si>
    <t>长治市潞安矿务局有线电视台</t>
  </si>
  <si>
    <t>吴龙祥</t>
  </si>
  <si>
    <t>013834779052</t>
  </si>
  <si>
    <t>CL-100652139</t>
  </si>
  <si>
    <t>崔主任</t>
  </si>
  <si>
    <t>03555924251</t>
  </si>
  <si>
    <t>CL-100652785</t>
  </si>
  <si>
    <t>206638172</t>
  </si>
  <si>
    <t>济南魔咔工贸有限公司</t>
  </si>
  <si>
    <t>孔晶</t>
  </si>
  <si>
    <t>018753128271</t>
  </si>
  <si>
    <t>CL-100652856</t>
  </si>
  <si>
    <t>053188611892</t>
  </si>
  <si>
    <t>CL-100649215</t>
  </si>
  <si>
    <t>207764307</t>
  </si>
  <si>
    <t>奥达汽车销售服务有限公司</t>
  </si>
  <si>
    <t>姜付兴</t>
  </si>
  <si>
    <t>013506391052</t>
  </si>
  <si>
    <t>CL-100649085</t>
  </si>
  <si>
    <t>013608990857</t>
  </si>
  <si>
    <t>CL-100649304</t>
  </si>
  <si>
    <t>013791989832</t>
  </si>
  <si>
    <t>CL-100649249</t>
  </si>
  <si>
    <t>53288705000</t>
  </si>
  <si>
    <t>CL-100650669</t>
  </si>
  <si>
    <t>207842748</t>
  </si>
  <si>
    <t>青岛海纳特电子有限责任公司</t>
  </si>
  <si>
    <t>015154211875</t>
  </si>
  <si>
    <t>CL-100650692</t>
  </si>
  <si>
    <t>郭丽花</t>
  </si>
  <si>
    <t>013853280652</t>
  </si>
  <si>
    <t>CL-100650739</t>
  </si>
  <si>
    <t>207798916</t>
  </si>
  <si>
    <t>北洋设计公司</t>
  </si>
  <si>
    <t>靳水源</t>
  </si>
  <si>
    <t>013573823867</t>
  </si>
  <si>
    <t>CL-100650679</t>
  </si>
  <si>
    <t>053283842466</t>
  </si>
  <si>
    <t>CL-100650991</t>
  </si>
  <si>
    <t>013869878447</t>
  </si>
  <si>
    <t>CL-100651188</t>
  </si>
  <si>
    <t>013505438660</t>
  </si>
  <si>
    <t>CL-100651210</t>
  </si>
  <si>
    <t>013389060830</t>
  </si>
  <si>
    <t>CL-100647225</t>
  </si>
  <si>
    <t>013880849888</t>
  </si>
  <si>
    <t>CL-100647851</t>
  </si>
  <si>
    <t>53560</t>
  </si>
  <si>
    <t>达州市福源水泥有限责任公司</t>
  </si>
  <si>
    <t>赵宗山</t>
  </si>
  <si>
    <t>08188930130</t>
  </si>
  <si>
    <t>CL-100647882</t>
  </si>
  <si>
    <t>205531269</t>
  </si>
  <si>
    <t>龙泉驿区十陵镇传奇网吧</t>
  </si>
  <si>
    <t>邓代军</t>
  </si>
  <si>
    <t>84600203</t>
  </si>
  <si>
    <t>CL-100648073</t>
  </si>
  <si>
    <t>13684466930</t>
  </si>
  <si>
    <t>CL-100651862</t>
  </si>
  <si>
    <t>205840275</t>
  </si>
  <si>
    <t>自贡荣生祥新材料有限责任公司</t>
  </si>
  <si>
    <t>王典祥</t>
  </si>
  <si>
    <t>13018185111</t>
  </si>
  <si>
    <t>CL-100651869</t>
  </si>
  <si>
    <t>013018185111</t>
  </si>
  <si>
    <t>CL-100651938</t>
  </si>
  <si>
    <t>CL-100646993</t>
  </si>
  <si>
    <t>013520287247</t>
  </si>
  <si>
    <t>CL-100647287</t>
  </si>
  <si>
    <t>13661061110</t>
  </si>
  <si>
    <t>CL-100648327</t>
  </si>
  <si>
    <t>01068384413</t>
  </si>
  <si>
    <t>CL-100649830</t>
  </si>
  <si>
    <t>200952729</t>
  </si>
  <si>
    <t>北京奥的斯电梯有限公司</t>
  </si>
  <si>
    <t>韩洪建</t>
  </si>
  <si>
    <t>01065677511115</t>
  </si>
  <si>
    <t>CL-100649839</t>
  </si>
  <si>
    <t>01065540420</t>
  </si>
  <si>
    <t>CL-100650007</t>
  </si>
  <si>
    <t>200952815</t>
  </si>
  <si>
    <t>北京格瑞特汽车零部件有限公司</t>
  </si>
  <si>
    <t>刘平福</t>
  </si>
  <si>
    <t>01089099912</t>
  </si>
  <si>
    <t>CL-100650555</t>
  </si>
  <si>
    <t>013581582893</t>
  </si>
  <si>
    <t>CL-100651219</t>
  </si>
  <si>
    <t>013426015004</t>
  </si>
  <si>
    <t>CL-100651128</t>
  </si>
  <si>
    <t>206191961</t>
  </si>
  <si>
    <t>北内集团总公司</t>
  </si>
  <si>
    <t>总经办</t>
  </si>
  <si>
    <t>13910781863</t>
  </si>
  <si>
    <t>CL-100651289</t>
  </si>
  <si>
    <t>25999</t>
  </si>
  <si>
    <t>北京京雁通信设备有限公司</t>
  </si>
  <si>
    <t>何卫东</t>
  </si>
  <si>
    <t>01065236227</t>
  </si>
  <si>
    <t>CL-100652000</t>
  </si>
  <si>
    <t>206289082</t>
  </si>
  <si>
    <t>越甲科技（北京）有限公司</t>
  </si>
  <si>
    <t>开小鹏</t>
  </si>
  <si>
    <t>018924640935</t>
  </si>
  <si>
    <t>CL-100652024</t>
  </si>
  <si>
    <t>075526606041</t>
  </si>
  <si>
    <t>CL-100652302</t>
  </si>
  <si>
    <t>208563715</t>
  </si>
  <si>
    <t>北京上汽安吉汽车销售服务有限公司</t>
  </si>
  <si>
    <t>谭军霞</t>
  </si>
  <si>
    <t>013717755962</t>
  </si>
  <si>
    <t>CL-100647009</t>
  </si>
  <si>
    <t>1037934</t>
  </si>
  <si>
    <t>青岛海民工艺品有限公司</t>
  </si>
  <si>
    <t>李昌焕</t>
  </si>
  <si>
    <t>0532822317979</t>
  </si>
  <si>
    <t>CL-100647227</t>
  </si>
  <si>
    <t>206820950</t>
  </si>
  <si>
    <t>青岛宏鹏五金有限公司</t>
  </si>
  <si>
    <t>朱佩佩</t>
  </si>
  <si>
    <t>015853207773</t>
  </si>
  <si>
    <t>CL-100647556</t>
  </si>
  <si>
    <t>206188077</t>
  </si>
  <si>
    <t>聊城市神绘数控设备有限责任公司</t>
  </si>
  <si>
    <t>吉洪叶</t>
  </si>
  <si>
    <t>018953929777</t>
  </si>
  <si>
    <t>CL-100647570</t>
  </si>
  <si>
    <t>06358531668</t>
  </si>
  <si>
    <t>CL-100647657</t>
  </si>
  <si>
    <t>015275010209</t>
  </si>
  <si>
    <t>CL-100647807</t>
  </si>
  <si>
    <t>206832657</t>
  </si>
  <si>
    <t>烟台典范园林景观有限公司</t>
  </si>
  <si>
    <t>李士民</t>
  </si>
  <si>
    <t>018053585272</t>
  </si>
  <si>
    <t>CL-100647827</t>
  </si>
  <si>
    <t>05356737855</t>
  </si>
  <si>
    <t>CL-100647905</t>
  </si>
  <si>
    <t>015169178575</t>
  </si>
  <si>
    <t>CL-100648473</t>
  </si>
  <si>
    <t>CL-100648501</t>
  </si>
  <si>
    <t>05468304575</t>
  </si>
  <si>
    <t>CL-100648543</t>
  </si>
  <si>
    <t>206267616</t>
  </si>
  <si>
    <t>聊城鑫润纺织有限公司</t>
  </si>
  <si>
    <t>高纪红</t>
  </si>
  <si>
    <t>06358324050</t>
  </si>
  <si>
    <t>CL-100648654</t>
  </si>
  <si>
    <t>206267621</t>
  </si>
  <si>
    <t>莒南县建筑安装工程集团公司</t>
  </si>
  <si>
    <t>尤汉锋</t>
  </si>
  <si>
    <t>05397312348</t>
  </si>
  <si>
    <t>CL-100648679</t>
  </si>
  <si>
    <t>206267586</t>
  </si>
  <si>
    <t>日照德泰电子有限公司</t>
  </si>
  <si>
    <t>韩滨</t>
  </si>
  <si>
    <t>06338359888</t>
  </si>
  <si>
    <t>CL-100648740</t>
  </si>
  <si>
    <t>206267587</t>
  </si>
  <si>
    <t>山东日盈食品有限公司</t>
  </si>
  <si>
    <t>李福琪</t>
  </si>
  <si>
    <t>06325868543</t>
  </si>
  <si>
    <t>CL-100649696</t>
  </si>
  <si>
    <t>206842140</t>
  </si>
  <si>
    <t>烟台市博迈计量设备有限公司</t>
  </si>
  <si>
    <t>刘宏</t>
  </si>
  <si>
    <t>013864544567</t>
  </si>
  <si>
    <t>CL-100649750</t>
  </si>
  <si>
    <t>206163023</t>
  </si>
  <si>
    <t>泗水海华宾馆</t>
  </si>
  <si>
    <t>015264781680</t>
  </si>
  <si>
    <t>CL-100649779</t>
  </si>
  <si>
    <t>206834691</t>
  </si>
  <si>
    <t>芮城县圣奥化工有限公司</t>
  </si>
  <si>
    <t>03593028966</t>
  </si>
  <si>
    <t>CL-100649844</t>
  </si>
  <si>
    <t>206835748</t>
  </si>
  <si>
    <t>西安升平电子科技有限公司</t>
  </si>
  <si>
    <t>罗新光</t>
  </si>
  <si>
    <t>017702918968</t>
  </si>
  <si>
    <t>CL-100650122</t>
  </si>
  <si>
    <t>018764165171</t>
  </si>
  <si>
    <t>CL-100650632</t>
  </si>
  <si>
    <t>206268795</t>
  </si>
  <si>
    <t>青岛拓极采矿服务有限公司</t>
  </si>
  <si>
    <t>贾生生</t>
  </si>
  <si>
    <t>018678952578</t>
  </si>
  <si>
    <t>CL-100650708</t>
  </si>
  <si>
    <t>206835318</t>
  </si>
  <si>
    <t>西咸新区沣东新城恒兴金属结构厂</t>
  </si>
  <si>
    <t>段坦</t>
  </si>
  <si>
    <t>015289387867</t>
  </si>
  <si>
    <t>CL-100651351</t>
  </si>
  <si>
    <t>205546545</t>
  </si>
  <si>
    <t>济南康业电子产品有限公司</t>
  </si>
  <si>
    <t>赵休金</t>
  </si>
  <si>
    <t>053188192711</t>
  </si>
  <si>
    <t>CL-100651448</t>
  </si>
  <si>
    <t>015965080995</t>
  </si>
  <si>
    <t>CL-100651461</t>
  </si>
  <si>
    <t>05365678960</t>
  </si>
  <si>
    <t>CL-100651792</t>
  </si>
  <si>
    <t>206279012</t>
  </si>
  <si>
    <t>临朐华力艺品有限公司</t>
  </si>
  <si>
    <t>高利营</t>
  </si>
  <si>
    <t>05363212695600</t>
  </si>
  <si>
    <t>CL-100651835</t>
  </si>
  <si>
    <t>206127076</t>
  </si>
  <si>
    <t>中地装备集团山东公司</t>
  </si>
  <si>
    <t>01064843889</t>
  </si>
  <si>
    <t>CL-100651853</t>
  </si>
  <si>
    <t>013655457195</t>
  </si>
  <si>
    <t>CL-100652015</t>
  </si>
  <si>
    <t>206825151</t>
  </si>
  <si>
    <t>青岛泰山顺起重吊装有限公司</t>
  </si>
  <si>
    <t>黄飞鸿</t>
  </si>
  <si>
    <t>013255581755</t>
  </si>
  <si>
    <t>CL-100652099</t>
  </si>
  <si>
    <t>206825153</t>
  </si>
  <si>
    <t>青岛易彩九洲文化传播有限公司</t>
  </si>
  <si>
    <t>唐金州</t>
  </si>
  <si>
    <t>018669713696</t>
  </si>
  <si>
    <t>CL-100652179</t>
  </si>
  <si>
    <t>053283213808</t>
  </si>
  <si>
    <t>CL-100652435</t>
  </si>
  <si>
    <t>205546605</t>
  </si>
  <si>
    <t>济南霸王龙力液压机械有限公司</t>
  </si>
  <si>
    <t>刘希军</t>
  </si>
  <si>
    <t>053184557777</t>
  </si>
  <si>
    <t>CL-100652451</t>
  </si>
  <si>
    <t>053184557888</t>
  </si>
  <si>
    <t>CL-100652480</t>
  </si>
  <si>
    <t>206835788</t>
  </si>
  <si>
    <t>山西卓盈电子商务有限公司</t>
  </si>
  <si>
    <t>严虹</t>
  </si>
  <si>
    <t>013835775352</t>
  </si>
  <si>
    <t>CL-100652840</t>
  </si>
  <si>
    <t>206265348</t>
  </si>
  <si>
    <t>山东驰宇内燃机配件有限公司</t>
  </si>
  <si>
    <t>夏光生</t>
  </si>
  <si>
    <t>05363161216</t>
  </si>
  <si>
    <t>CL-100649323</t>
  </si>
  <si>
    <t>210074672</t>
  </si>
  <si>
    <t>大唐山东烟台电力开发有限公司</t>
  </si>
  <si>
    <t>015963582158</t>
  </si>
  <si>
    <t>CL-100648134</t>
  </si>
  <si>
    <t>03358501602</t>
  </si>
  <si>
    <t>CL-100649177</t>
  </si>
  <si>
    <t>13931548036</t>
  </si>
  <si>
    <t>CL-100649243</t>
  </si>
  <si>
    <t>200790009</t>
  </si>
  <si>
    <t>石家庄田牛正大牧业有限公司</t>
  </si>
  <si>
    <t>田月涛</t>
  </si>
  <si>
    <t>031188432629</t>
  </si>
  <si>
    <t>CL-100649607</t>
  </si>
  <si>
    <t>206290632</t>
  </si>
  <si>
    <t>河北一然生物科技有限公司</t>
  </si>
  <si>
    <t>耿先生</t>
  </si>
  <si>
    <t>015076108326</t>
  </si>
  <si>
    <t>CL-100649643</t>
  </si>
  <si>
    <t>赵林森</t>
  </si>
  <si>
    <t>031183500902</t>
  </si>
  <si>
    <t>CL-100649655</t>
  </si>
  <si>
    <t>CL-100649687</t>
  </si>
  <si>
    <t>206194478</t>
  </si>
  <si>
    <t>唐山开泰起重输送机械有限公司</t>
  </si>
  <si>
    <t>岳福军</t>
  </si>
  <si>
    <t>03158329471</t>
  </si>
  <si>
    <t>CL-100649703</t>
  </si>
  <si>
    <t>赵鹏</t>
  </si>
  <si>
    <t>018633302986</t>
  </si>
  <si>
    <t>CL-100649729</t>
  </si>
  <si>
    <t>03175606108</t>
  </si>
  <si>
    <t>CL-100649737</t>
  </si>
  <si>
    <t>13785816951</t>
  </si>
  <si>
    <t>CL-100649829</t>
  </si>
  <si>
    <t>13012027868</t>
  </si>
  <si>
    <t>CL-100650137</t>
  </si>
  <si>
    <t>017731720999</t>
  </si>
  <si>
    <t>CL-100650153</t>
  </si>
  <si>
    <t>03173518888</t>
  </si>
  <si>
    <t>CL-100650189</t>
  </si>
  <si>
    <t>206265582</t>
  </si>
  <si>
    <t>唐山建龙机械制造有限公司</t>
  </si>
  <si>
    <t>赵佳鸣</t>
  </si>
  <si>
    <t>03156640161</t>
  </si>
  <si>
    <t>CL-100650206</t>
  </si>
  <si>
    <t>03156640403</t>
  </si>
  <si>
    <t>CL-100650232</t>
  </si>
  <si>
    <t>015511909000</t>
  </si>
  <si>
    <t>CL-100650165</t>
  </si>
  <si>
    <t>03173516999</t>
  </si>
  <si>
    <t>CL-100651167</t>
  </si>
  <si>
    <t>206066650</t>
  </si>
  <si>
    <t>欧福代码技术(大连)有限公司</t>
  </si>
  <si>
    <t>韩振龙</t>
  </si>
  <si>
    <t>13795194177</t>
  </si>
  <si>
    <t>CL-100651170</t>
  </si>
  <si>
    <t>013795194177</t>
  </si>
  <si>
    <t>CL-100651206</t>
  </si>
  <si>
    <t>206191348</t>
  </si>
  <si>
    <t>沈阳十二线农副产品有限公司</t>
  </si>
  <si>
    <t>陈世明</t>
  </si>
  <si>
    <t>02423463615</t>
  </si>
  <si>
    <t>CL-100651239</t>
  </si>
  <si>
    <t>13751091635</t>
  </si>
  <si>
    <t>CL-100651245</t>
  </si>
  <si>
    <t>013751091635</t>
  </si>
  <si>
    <t>CL-100651108</t>
  </si>
  <si>
    <t>01039724856</t>
  </si>
  <si>
    <t>CL-100651429</t>
  </si>
  <si>
    <t>191927</t>
  </si>
  <si>
    <t>万莲服装(大连)有限公司</t>
  </si>
  <si>
    <t>竹田利昭</t>
  </si>
  <si>
    <t>041183450202</t>
  </si>
  <si>
    <t>CL-100651449</t>
  </si>
  <si>
    <t>03166085900</t>
  </si>
  <si>
    <t>CL-100651477</t>
  </si>
  <si>
    <t>13633161818</t>
  </si>
  <si>
    <t>CL-100651551</t>
  </si>
  <si>
    <t>200798255</t>
  </si>
  <si>
    <t>沈阳顺成服装有限公司</t>
  </si>
  <si>
    <t>宋海燕</t>
  </si>
  <si>
    <t>04153327558</t>
  </si>
  <si>
    <t>CL-100651567</t>
  </si>
  <si>
    <t>041589261843</t>
  </si>
  <si>
    <t>CL-100651578</t>
  </si>
  <si>
    <t>013940509921</t>
  </si>
  <si>
    <t>CL-100651614</t>
  </si>
  <si>
    <t>205385594</t>
  </si>
  <si>
    <t>沈阳辽冶重工机械制造有限公司</t>
  </si>
  <si>
    <t>赵丁</t>
  </si>
  <si>
    <t>02427898610</t>
  </si>
  <si>
    <t>CL-100651669</t>
  </si>
  <si>
    <t>206106212</t>
  </si>
  <si>
    <t>唐山鸿蕴塑料制品有限公司</t>
  </si>
  <si>
    <t>靳良山</t>
  </si>
  <si>
    <t>03154426258</t>
  </si>
  <si>
    <t>CL-100651740</t>
  </si>
  <si>
    <t>043264637672</t>
  </si>
  <si>
    <t>CL-100651760</t>
  </si>
  <si>
    <t>1010803</t>
  </si>
  <si>
    <t>鞍山市恒力电力设备制造有限公司</t>
  </si>
  <si>
    <t>叶松</t>
  </si>
  <si>
    <t>04128224441</t>
  </si>
  <si>
    <t>CL-100651771</t>
  </si>
  <si>
    <t>013009378640</t>
  </si>
  <si>
    <t>CL-100651821</t>
  </si>
  <si>
    <t>04125217028</t>
  </si>
  <si>
    <t>CL-100652062</t>
  </si>
  <si>
    <t>206078081</t>
  </si>
  <si>
    <t>河北五湖专用汽车制造有限公司</t>
  </si>
  <si>
    <t>佘运成</t>
  </si>
  <si>
    <t>03105725909</t>
  </si>
  <si>
    <t>CL-100652074</t>
  </si>
  <si>
    <t>13703105768</t>
  </si>
  <si>
    <t>CL-100652079</t>
  </si>
  <si>
    <t>013703105768</t>
  </si>
  <si>
    <t>CL-100652104</t>
  </si>
  <si>
    <t>1011023</t>
  </si>
  <si>
    <t>大连肯德基有限公司</t>
  </si>
  <si>
    <t>苏敬轼、马</t>
  </si>
  <si>
    <t>041139808651</t>
  </si>
  <si>
    <t>CL-100652124</t>
  </si>
  <si>
    <t>1011025</t>
  </si>
  <si>
    <t>大连辽南起重机器厂</t>
  </si>
  <si>
    <t>丛丰林</t>
  </si>
  <si>
    <t>041186233046</t>
  </si>
  <si>
    <t>CL-100652142</t>
  </si>
  <si>
    <t>张岩</t>
  </si>
  <si>
    <t>013591311729</t>
  </si>
  <si>
    <t>CL-100652496</t>
  </si>
  <si>
    <t>1011034</t>
  </si>
  <si>
    <t>大连深塑塑胶有限公司</t>
  </si>
  <si>
    <t>刘青民</t>
  </si>
  <si>
    <t>041187570318</t>
  </si>
  <si>
    <t>CL-100652511</t>
  </si>
  <si>
    <t>041183450140</t>
  </si>
  <si>
    <t>CL-100652532</t>
  </si>
  <si>
    <t>015841108577</t>
  </si>
  <si>
    <t>CL-100652558</t>
  </si>
  <si>
    <t>1011071</t>
  </si>
  <si>
    <t>丹东市安民木业有限公司</t>
  </si>
  <si>
    <t>李贵君</t>
  </si>
  <si>
    <t>04157608398</t>
  </si>
  <si>
    <t>CL-100652567</t>
  </si>
  <si>
    <t>邹本石</t>
  </si>
  <si>
    <t>04157609293</t>
  </si>
  <si>
    <t>CL-100652586</t>
  </si>
  <si>
    <t>018641531877</t>
  </si>
  <si>
    <t>CL-100652595</t>
  </si>
  <si>
    <t>013942520489</t>
  </si>
  <si>
    <t>CL-100652653</t>
  </si>
  <si>
    <t>206104906</t>
  </si>
  <si>
    <t>台安塑料制品(井陉)有限公司</t>
  </si>
  <si>
    <t>段健兵</t>
  </si>
  <si>
    <t>031182373202</t>
  </si>
  <si>
    <t>CL-100652657</t>
  </si>
  <si>
    <t>CL-100648096</t>
  </si>
  <si>
    <t>206829939</t>
  </si>
  <si>
    <t>成都市致创塑料模具有限公司</t>
  </si>
  <si>
    <t>李采购</t>
  </si>
  <si>
    <t>15882075156</t>
  </si>
  <si>
    <t>CL-100648375</t>
  </si>
  <si>
    <t>206289038</t>
  </si>
  <si>
    <t>成都知道创宇信息技术有限公司</t>
  </si>
  <si>
    <t>赵生生</t>
  </si>
  <si>
    <t>013911280883</t>
  </si>
  <si>
    <t>CL-100648737</t>
  </si>
  <si>
    <t>18982700710</t>
  </si>
  <si>
    <t>CL-100648876</t>
  </si>
  <si>
    <t>206823750</t>
  </si>
  <si>
    <t>巴中市博视广告有限公司</t>
  </si>
  <si>
    <t>015828936465</t>
  </si>
  <si>
    <t>CL-100648908</t>
  </si>
  <si>
    <t>207753686</t>
  </si>
  <si>
    <t>重庆市红岭医院有限责任公司</t>
  </si>
  <si>
    <t>02363867515</t>
  </si>
  <si>
    <t>CL-100648954</t>
  </si>
  <si>
    <t>207753689</t>
  </si>
  <si>
    <t>重庆大渡口新红岭医院有限公司</t>
  </si>
  <si>
    <t>张永年</t>
  </si>
  <si>
    <t>02368687662</t>
  </si>
  <si>
    <t>CL-100649014</t>
  </si>
  <si>
    <t>206269673</t>
  </si>
  <si>
    <t>攀枝花华电电力工程有限公司</t>
  </si>
  <si>
    <t>贺熹坤</t>
  </si>
  <si>
    <t>08125986159</t>
  </si>
  <si>
    <t>CL-100649050</t>
  </si>
  <si>
    <t>207753692</t>
  </si>
  <si>
    <t>重庆瑞恩医院管理有限公司</t>
  </si>
  <si>
    <t>朱情</t>
  </si>
  <si>
    <t>013608382446</t>
  </si>
  <si>
    <t>CL-100649133</t>
  </si>
  <si>
    <t>206845521</t>
  </si>
  <si>
    <t>重庆宝亚金融服务有限公司</t>
  </si>
  <si>
    <t>罗星</t>
  </si>
  <si>
    <t>013617602547</t>
  </si>
  <si>
    <t>CL-100649154</t>
  </si>
  <si>
    <t>206193850</t>
  </si>
  <si>
    <t>重庆市兴国金科灯具有限公司</t>
  </si>
  <si>
    <t>018696760654</t>
  </si>
  <si>
    <t>CL-100649393</t>
  </si>
  <si>
    <t>200903259</t>
  </si>
  <si>
    <t>重庆石柱飞泰猪鬃厂</t>
  </si>
  <si>
    <t>向朝平</t>
  </si>
  <si>
    <t>02373348033</t>
  </si>
  <si>
    <t>CL-100649551</t>
  </si>
  <si>
    <t>206193855</t>
  </si>
  <si>
    <t>重庆顺多利机车有限责任公司</t>
  </si>
  <si>
    <t>穆仁义</t>
  </si>
  <si>
    <t>018602307816</t>
  </si>
  <si>
    <t>CL-100649898</t>
  </si>
  <si>
    <t>207759696</t>
  </si>
  <si>
    <t>成都市现代农业发展投资有限公司</t>
  </si>
  <si>
    <t>02861069110</t>
  </si>
  <si>
    <t>CL-100650085</t>
  </si>
  <si>
    <t>206719644</t>
  </si>
  <si>
    <t>自贡市天力工具材料有限责任公司</t>
  </si>
  <si>
    <t>李燕萍</t>
  </si>
  <si>
    <t>018681396793</t>
  </si>
  <si>
    <t>CL-100650107</t>
  </si>
  <si>
    <t>200441472</t>
  </si>
  <si>
    <t>重庆洪泉物业管理有限公司</t>
  </si>
  <si>
    <t>02386276286</t>
  </si>
  <si>
    <t>CL-100650216</t>
  </si>
  <si>
    <t>206812622</t>
  </si>
  <si>
    <t>成都鑫蓉莉包装有限公司</t>
  </si>
  <si>
    <t>税彬</t>
  </si>
  <si>
    <t>18628396081</t>
  </si>
  <si>
    <t>CL-100650292</t>
  </si>
  <si>
    <t>206190982</t>
  </si>
  <si>
    <t>江电葛州坝水泥有限责任公司</t>
  </si>
  <si>
    <t>黄亮</t>
  </si>
  <si>
    <t>13885201731</t>
  </si>
  <si>
    <t>CL-100650299</t>
  </si>
  <si>
    <t>013885201731</t>
  </si>
  <si>
    <t>CL-100650501</t>
  </si>
  <si>
    <t>206190050</t>
  </si>
  <si>
    <t>重庆中翰集团实业有限公司</t>
  </si>
  <si>
    <t>013883788823</t>
  </si>
  <si>
    <t>CL-100650723</t>
  </si>
  <si>
    <t>200927296</t>
  </si>
  <si>
    <t>重庆铜梁红蝶锶业有限公司</t>
  </si>
  <si>
    <t>欧德红</t>
  </si>
  <si>
    <t>02345855073</t>
  </si>
  <si>
    <t>CL-100650783</t>
  </si>
  <si>
    <t>200927318</t>
  </si>
  <si>
    <t>成都协力魔芋科学种植加工园有限公司</t>
  </si>
  <si>
    <t>杨毅</t>
  </si>
  <si>
    <t>02883028546</t>
  </si>
  <si>
    <t>CL-100650843</t>
  </si>
  <si>
    <t>206062971</t>
  </si>
  <si>
    <t>四川博贝软件科技有限公司</t>
  </si>
  <si>
    <t>013880139523</t>
  </si>
  <si>
    <t>CL-100650857</t>
  </si>
  <si>
    <t>200903592</t>
  </si>
  <si>
    <t>佛山新美(建陶)重庆有限责任公司</t>
  </si>
  <si>
    <t>周琼梅</t>
  </si>
  <si>
    <t>02352209118</t>
  </si>
  <si>
    <t>CL-100650899</t>
  </si>
  <si>
    <t>200927348</t>
  </si>
  <si>
    <t>四川东誉食品有限公司</t>
  </si>
  <si>
    <t>02885885556</t>
  </si>
  <si>
    <t>CL-100652335</t>
  </si>
  <si>
    <t>206848950</t>
  </si>
  <si>
    <t>江油市科安机动车检测站</t>
  </si>
  <si>
    <t>陈奉平</t>
  </si>
  <si>
    <t>013881183331</t>
  </si>
  <si>
    <t>CL-100652641</t>
  </si>
  <si>
    <t>206845660</t>
  </si>
  <si>
    <t>四川苍溪国际大酒店有限公司</t>
  </si>
  <si>
    <t>018011156636</t>
  </si>
  <si>
    <t>CL-100652659</t>
  </si>
  <si>
    <t>206848940</t>
  </si>
  <si>
    <t>四川恒固建设工程检测有限公司</t>
  </si>
  <si>
    <t>向小波</t>
  </si>
  <si>
    <t>018982767662</t>
  </si>
  <si>
    <t>CL-100647311</t>
  </si>
  <si>
    <t>210053713</t>
  </si>
  <si>
    <t>广州市漫联电子有限公司</t>
  </si>
  <si>
    <t>焦金荣</t>
  </si>
  <si>
    <t>013711662544</t>
  </si>
  <si>
    <t>CL-100647345</t>
  </si>
  <si>
    <t>210053712</t>
  </si>
  <si>
    <t>广州市亮成物流信息有限公司</t>
  </si>
  <si>
    <t>林洪</t>
  </si>
  <si>
    <t>013924030330</t>
  </si>
  <si>
    <t>CL-100647363</t>
  </si>
  <si>
    <t>210053711</t>
  </si>
  <si>
    <t>广州市联骋电子科技有限公司</t>
  </si>
  <si>
    <t>邓木水</t>
  </si>
  <si>
    <t>013539722244</t>
  </si>
  <si>
    <t>CL-100647386</t>
  </si>
  <si>
    <t>210053756</t>
  </si>
  <si>
    <t>广州万思顿食品有限公司</t>
  </si>
  <si>
    <t>013825159719</t>
  </si>
  <si>
    <t>CL-100647407</t>
  </si>
  <si>
    <t>210053755</t>
  </si>
  <si>
    <t>广州万隆华江物流有限公司贵阳分公司</t>
  </si>
  <si>
    <t>018685189532</t>
  </si>
  <si>
    <t>CL-100647532</t>
  </si>
  <si>
    <t>210053705</t>
  </si>
  <si>
    <t>广州市吉安迪物流有限公司</t>
  </si>
  <si>
    <t>015102065649</t>
  </si>
  <si>
    <t>CL-100647803</t>
  </si>
  <si>
    <t>210052279</t>
  </si>
  <si>
    <t>乐津电子（中国）有限公司广州分公司</t>
  </si>
  <si>
    <t>林秋霞</t>
  </si>
  <si>
    <t>013649887822</t>
  </si>
  <si>
    <t>CL-100647821</t>
  </si>
  <si>
    <t>210053721</t>
  </si>
  <si>
    <t>广州市赛俩目食品实业发展有限公司</t>
  </si>
  <si>
    <t>朱金田</t>
  </si>
  <si>
    <t>013016004434</t>
  </si>
  <si>
    <t>CL-100647853</t>
  </si>
  <si>
    <t>210053295</t>
  </si>
  <si>
    <t>东莞徐记食品有限公司番禺分公司</t>
  </si>
  <si>
    <t>高超利</t>
  </si>
  <si>
    <t>015913545566</t>
  </si>
  <si>
    <t>CL-100648002</t>
  </si>
  <si>
    <t>210052315</t>
  </si>
  <si>
    <t>广州格律电子工业专用设备有限公司</t>
  </si>
  <si>
    <t>013726772625</t>
  </si>
  <si>
    <t>CL-100648052</t>
  </si>
  <si>
    <t>CL-100648082</t>
  </si>
  <si>
    <t>210053524</t>
  </si>
  <si>
    <t>广东佛山双鹤制药有限公司</t>
  </si>
  <si>
    <t>邓超华</t>
  </si>
  <si>
    <t>013927747708</t>
  </si>
  <si>
    <t>CL-100648107</t>
  </si>
  <si>
    <t>210053523</t>
  </si>
  <si>
    <t>广东佛山楚鑫物流有限公司</t>
  </si>
  <si>
    <t>万廷灿</t>
  </si>
  <si>
    <t>013630031088</t>
  </si>
  <si>
    <t>CL-100648135</t>
  </si>
  <si>
    <t>210053531</t>
  </si>
  <si>
    <t>广东岭南制药有限公司</t>
  </si>
  <si>
    <t>王照国</t>
  </si>
  <si>
    <t>013710729057</t>
  </si>
  <si>
    <t>CL-100649046</t>
  </si>
  <si>
    <t>13302234929</t>
  </si>
  <si>
    <t>CL-100649137</t>
  </si>
  <si>
    <t>210053659</t>
  </si>
  <si>
    <t>广州景粤物流有限公司</t>
  </si>
  <si>
    <t>徐佳俊</t>
  </si>
  <si>
    <t>015958126076</t>
  </si>
  <si>
    <t>CL-100649194</t>
  </si>
  <si>
    <t>210053660</t>
  </si>
  <si>
    <t>广州君凌电子有限公司</t>
  </si>
  <si>
    <t>李子君</t>
  </si>
  <si>
    <t>013711111494</t>
  </si>
  <si>
    <t>CL-100649637</t>
  </si>
  <si>
    <t>210053717</t>
  </si>
  <si>
    <t>广州市鹏图物流有限公司</t>
  </si>
  <si>
    <t>叶明辉</t>
  </si>
  <si>
    <t>013760792908</t>
  </si>
  <si>
    <t>CL-100649661</t>
  </si>
  <si>
    <t>210053648</t>
  </si>
  <si>
    <t>广州华建大酒店有限公司</t>
  </si>
  <si>
    <t>孟春红</t>
  </si>
  <si>
    <t>013640258813</t>
  </si>
  <si>
    <t>CL-100649682</t>
  </si>
  <si>
    <t>210053647</t>
  </si>
  <si>
    <t>广州华丰电子有限公司</t>
  </si>
  <si>
    <t>李猛</t>
  </si>
  <si>
    <t>015217213256</t>
  </si>
  <si>
    <t>CL-100649886</t>
  </si>
  <si>
    <t>210053656</t>
  </si>
  <si>
    <t>广州嘉怡国际大酒店有限公司</t>
  </si>
  <si>
    <t>程伟</t>
  </si>
  <si>
    <t>013507095915</t>
  </si>
  <si>
    <t>CL-100649904</t>
  </si>
  <si>
    <t>210053538</t>
  </si>
  <si>
    <t>广东山茂铁路股份有限公司肇庆电子中心</t>
  </si>
  <si>
    <t>王礼</t>
  </si>
  <si>
    <t>013580643546</t>
  </si>
  <si>
    <t>CL-100649933</t>
  </si>
  <si>
    <t>210053539</t>
  </si>
  <si>
    <t>广东申通物流有限公司</t>
  </si>
  <si>
    <t>018927518899</t>
  </si>
  <si>
    <t>CL-100649876</t>
  </si>
  <si>
    <t>CL-100649950</t>
  </si>
  <si>
    <t>13609736198</t>
  </si>
  <si>
    <t>CL-100651051</t>
  </si>
  <si>
    <t>210053534</t>
  </si>
  <si>
    <t>广东日美食品有限公司</t>
  </si>
  <si>
    <t>曹彼德</t>
  </si>
  <si>
    <t>013751770718</t>
  </si>
  <si>
    <t>CL-100651140</t>
  </si>
  <si>
    <t>210053691</t>
  </si>
  <si>
    <t>广州声视电子科技有限公司</t>
  </si>
  <si>
    <t>015019909919</t>
  </si>
  <si>
    <t>CL-100651161</t>
  </si>
  <si>
    <t>210053769</t>
  </si>
  <si>
    <t>广州新跃电子科技有限公司</t>
  </si>
  <si>
    <t>王仁和</t>
  </si>
  <si>
    <t>013802846150</t>
  </si>
  <si>
    <t>CL-100651177</t>
  </si>
  <si>
    <t>CL-100651350</t>
  </si>
  <si>
    <t>210053683</t>
  </si>
  <si>
    <t>广州清联电子科技有限公司</t>
  </si>
  <si>
    <t>梁奉建</t>
  </si>
  <si>
    <t>013538938260</t>
  </si>
  <si>
    <t>CL-100651359</t>
  </si>
  <si>
    <t>210053763</t>
  </si>
  <si>
    <t>广州矽丽科电子有限公司</t>
  </si>
  <si>
    <t>林瑞聪</t>
  </si>
  <si>
    <t>013922271772</t>
  </si>
  <si>
    <t>CL-100651738</t>
  </si>
  <si>
    <t>210053686</t>
  </si>
  <si>
    <t>广州汝丽多食品科技有限公司</t>
  </si>
  <si>
    <t>蒋镇</t>
  </si>
  <si>
    <t>013829711314</t>
  </si>
  <si>
    <t>CL-100651885</t>
  </si>
  <si>
    <t>13829711314</t>
  </si>
  <si>
    <t>CL-100652273</t>
  </si>
  <si>
    <t>210053775</t>
  </si>
  <si>
    <t>广州仪健电子科技有限公司</t>
  </si>
  <si>
    <t>董建新</t>
  </si>
  <si>
    <t>013126401474</t>
  </si>
  <si>
    <t>CL-100652280</t>
  </si>
  <si>
    <t>210053617</t>
  </si>
  <si>
    <t>广州倍儿悦电子愉快有限公司</t>
  </si>
  <si>
    <t>宋嘉默</t>
  </si>
  <si>
    <t>013420909342</t>
  </si>
  <si>
    <t>CL-100652296</t>
  </si>
  <si>
    <t>210053695</t>
  </si>
  <si>
    <t>广州市顶祥食品有限公司</t>
  </si>
  <si>
    <t>胡玉国</t>
  </si>
  <si>
    <t>013822219312</t>
  </si>
  <si>
    <t>CL-100652312</t>
  </si>
  <si>
    <t>CL-100652488</t>
  </si>
  <si>
    <t>210053783</t>
  </si>
  <si>
    <t>广州元田源物流有限公司</t>
  </si>
  <si>
    <t>013871101720</t>
  </si>
  <si>
    <t>CL-100652636</t>
  </si>
  <si>
    <t>210053733</t>
  </si>
  <si>
    <t>广州市雄华粮油食品有限公司</t>
  </si>
  <si>
    <t>谭俭兴</t>
  </si>
  <si>
    <t>013631300340</t>
  </si>
  <si>
    <t>CL-100652664</t>
  </si>
  <si>
    <t>210053631</t>
  </si>
  <si>
    <t>广州丰和物流有限公司</t>
  </si>
  <si>
    <t>015989088602</t>
  </si>
  <si>
    <t>CL-100652670</t>
  </si>
  <si>
    <t>210053620</t>
  </si>
  <si>
    <t>广州创可光电子有限公司</t>
  </si>
  <si>
    <t>曾达明</t>
  </si>
  <si>
    <t>015915966690</t>
  </si>
  <si>
    <t>CL-100652758</t>
  </si>
  <si>
    <t>210053701</t>
  </si>
  <si>
    <t>广州市翰城电子科技有限公司</t>
  </si>
  <si>
    <t>013824421542</t>
  </si>
  <si>
    <t>CL-100652762</t>
  </si>
  <si>
    <t>210053789</t>
  </si>
  <si>
    <t>广州中外运长航物流有限公司</t>
  </si>
  <si>
    <t>刘晓东</t>
  </si>
  <si>
    <t>018604862217</t>
  </si>
  <si>
    <t>CL-100652771</t>
  </si>
  <si>
    <t>210053745</t>
  </si>
  <si>
    <t>广州双星物流服务有限公司</t>
  </si>
  <si>
    <t>李南江</t>
  </si>
  <si>
    <t>013829768477</t>
  </si>
  <si>
    <t>CL-100652783</t>
  </si>
  <si>
    <t>210053862</t>
  </si>
  <si>
    <t>海绿思电子有限公司</t>
  </si>
  <si>
    <t>曹燕</t>
  </si>
  <si>
    <t>013026882045</t>
  </si>
  <si>
    <t>CL-100652803</t>
  </si>
  <si>
    <t>210053635</t>
  </si>
  <si>
    <t>广州高的尔电子有限公司</t>
  </si>
  <si>
    <t>董斌</t>
  </si>
  <si>
    <t>018926255555</t>
  </si>
  <si>
    <t>CL-100648203</t>
  </si>
  <si>
    <t>206263008</t>
  </si>
  <si>
    <t>佛山市顺德区均安威利实业有限公司</t>
  </si>
  <si>
    <t>欧阳仕余</t>
  </si>
  <si>
    <t>075725382954</t>
  </si>
  <si>
    <t>CL-100649313</t>
  </si>
  <si>
    <t>206083473</t>
  </si>
  <si>
    <t>佛山市豪粤电子有限公司</t>
  </si>
  <si>
    <t>董济军</t>
  </si>
  <si>
    <t>075786405968</t>
  </si>
  <si>
    <t>CL-100649325</t>
  </si>
  <si>
    <t>CL-100649330</t>
  </si>
  <si>
    <t>CL-100649341</t>
  </si>
  <si>
    <t>206083474</t>
  </si>
  <si>
    <t>佛山市昊岳机械有限公司</t>
  </si>
  <si>
    <t>张雨</t>
  </si>
  <si>
    <t>075781266896</t>
  </si>
  <si>
    <t>CL-100649348</t>
  </si>
  <si>
    <t>CL-100649365</t>
  </si>
  <si>
    <t>206083475</t>
  </si>
  <si>
    <t>佛山市火鸟电子有限公司</t>
  </si>
  <si>
    <t>盘英梅</t>
  </si>
  <si>
    <t>075783211951</t>
  </si>
  <si>
    <t>CL-100649369</t>
  </si>
  <si>
    <t>CL-100649316</t>
  </si>
  <si>
    <t>CL-100649901</t>
  </si>
  <si>
    <t>018927255691</t>
  </si>
  <si>
    <t>CL-100649895</t>
  </si>
  <si>
    <t>18927255691</t>
  </si>
  <si>
    <t>CL-100650124</t>
  </si>
  <si>
    <t>075788834634</t>
  </si>
  <si>
    <t>CL-100650128</t>
  </si>
  <si>
    <t>075766885841</t>
  </si>
  <si>
    <t>CL-100650151</t>
  </si>
  <si>
    <t>206068301</t>
  </si>
  <si>
    <t>佛山市鹰皇保温器皿有限公司</t>
  </si>
  <si>
    <t>冼广华</t>
  </si>
  <si>
    <t>075785331397</t>
  </si>
  <si>
    <t>CL-100650056</t>
  </si>
  <si>
    <t>205505960</t>
  </si>
  <si>
    <t>佛山市南海业鵬机械厂</t>
  </si>
  <si>
    <t>唐胡平（周）</t>
  </si>
  <si>
    <t>75786334877</t>
  </si>
  <si>
    <t>CL-100650065</t>
  </si>
  <si>
    <t>CL-100650068</t>
  </si>
  <si>
    <t>75783606373</t>
  </si>
  <si>
    <t>CL-100650811</t>
  </si>
  <si>
    <t>206097123</t>
  </si>
  <si>
    <t>广弘九江饲料有限公司</t>
  </si>
  <si>
    <t>洪世传</t>
  </si>
  <si>
    <t>075786556688</t>
  </si>
  <si>
    <t>CL-100650870</t>
  </si>
  <si>
    <t>13145764108</t>
  </si>
  <si>
    <t>CL-100650875</t>
  </si>
  <si>
    <t>013145764108</t>
  </si>
  <si>
    <t>CL-100650900</t>
  </si>
  <si>
    <t>206076014</t>
  </si>
  <si>
    <t>顺德区伦教林氏玻璃机械厂</t>
  </si>
  <si>
    <t>高镜林</t>
  </si>
  <si>
    <t>013715541641</t>
  </si>
  <si>
    <t>CL-100650909</t>
  </si>
  <si>
    <t>CL-100651123</t>
  </si>
  <si>
    <t>CL-100651197</t>
  </si>
  <si>
    <t>206101169</t>
  </si>
  <si>
    <t>佛山市南海区伍丰鞋业有限公司</t>
  </si>
  <si>
    <t>陈娟</t>
  </si>
  <si>
    <t>015813456722</t>
  </si>
  <si>
    <t>CL-100651201</t>
  </si>
  <si>
    <t>075786700666</t>
  </si>
  <si>
    <t>CL-100651339</t>
  </si>
  <si>
    <t>206101424</t>
  </si>
  <si>
    <t>佛山市顺德区乐从镇永昌玻璃实业公司</t>
  </si>
  <si>
    <t>苏先生</t>
  </si>
  <si>
    <t>075728913801</t>
  </si>
  <si>
    <t>CL-100651827</t>
  </si>
  <si>
    <t>205757267</t>
  </si>
  <si>
    <t>华兴玩具制品(河源)有限公司</t>
  </si>
  <si>
    <t>黄阳松</t>
  </si>
  <si>
    <t>07623268983</t>
  </si>
  <si>
    <t>CL-100651850</t>
  </si>
  <si>
    <t>CL-100652054</t>
  </si>
  <si>
    <t>205791772</t>
  </si>
  <si>
    <t>阳山县水泥厂</t>
  </si>
  <si>
    <t>刘志华</t>
  </si>
  <si>
    <t>07637882112</t>
  </si>
  <si>
    <t>CL-100652059</t>
  </si>
  <si>
    <t>CL-100652061</t>
  </si>
  <si>
    <t>07637886650</t>
  </si>
  <si>
    <t>CL-100652244</t>
  </si>
  <si>
    <t>013902521753</t>
  </si>
  <si>
    <t>CL-100652264</t>
  </si>
  <si>
    <t>CL-100652278</t>
  </si>
  <si>
    <t>205791799</t>
  </si>
  <si>
    <t>汕头松口水泥厂</t>
  </si>
  <si>
    <t>赖金泰</t>
  </si>
  <si>
    <t>07532763205</t>
  </si>
  <si>
    <t>CL-100652306</t>
  </si>
  <si>
    <t>CL-100652386</t>
  </si>
  <si>
    <t>205791803</t>
  </si>
  <si>
    <t>汕头市轻工劳动服务部</t>
  </si>
  <si>
    <t>陈蔓生</t>
  </si>
  <si>
    <t>075488275889</t>
  </si>
  <si>
    <t>CL-100652418</t>
  </si>
  <si>
    <t>205792142</t>
  </si>
  <si>
    <t>地方国营潮州市第一印刷厂</t>
  </si>
  <si>
    <t>周耀辉</t>
  </si>
  <si>
    <t>07682228495</t>
  </si>
  <si>
    <t>CL-100652433</t>
  </si>
  <si>
    <t>205791805</t>
  </si>
  <si>
    <t>汕头经济特区德源毛织服装有限公司</t>
  </si>
  <si>
    <t>陈树敏</t>
  </si>
  <si>
    <t>075486161148</t>
  </si>
  <si>
    <t>CL-100647398</t>
  </si>
  <si>
    <t>210059254</t>
  </si>
  <si>
    <t>佛山市天富电子有限公司</t>
  </si>
  <si>
    <t>雷春</t>
  </si>
  <si>
    <t>013650376974</t>
  </si>
  <si>
    <t>CL-100647488</t>
  </si>
  <si>
    <t>210058407</t>
  </si>
  <si>
    <t>跃丰食品公司</t>
  </si>
  <si>
    <t>林浩祥</t>
  </si>
  <si>
    <t>013790088306</t>
  </si>
  <si>
    <t>CL-100647502</t>
  </si>
  <si>
    <t>CL-100647525</t>
  </si>
  <si>
    <t>CL-100647248</t>
  </si>
  <si>
    <t>210059241</t>
  </si>
  <si>
    <t>博航电子技术有限公司</t>
  </si>
  <si>
    <t>李娜</t>
  </si>
  <si>
    <t>013409366088</t>
  </si>
  <si>
    <t>CL-100647331</t>
  </si>
  <si>
    <t>210058640</t>
  </si>
  <si>
    <t>郑州创汇食品有限公司</t>
  </si>
  <si>
    <t>郝婷</t>
  </si>
  <si>
    <t>013783419201</t>
  </si>
  <si>
    <t>CL-100647359</t>
  </si>
  <si>
    <t>210058653</t>
  </si>
  <si>
    <t>郑州浩丰食品科技有限公司</t>
  </si>
  <si>
    <t>张海庆</t>
  </si>
  <si>
    <t>015937165923</t>
  </si>
  <si>
    <t>CL-100647470</t>
  </si>
  <si>
    <t>210058656</t>
  </si>
  <si>
    <t>郑州鸿创电子有限公司</t>
  </si>
  <si>
    <t>李洋洋</t>
  </si>
  <si>
    <t>013838386944</t>
  </si>
  <si>
    <t>CL-100647494</t>
  </si>
  <si>
    <t>210058655</t>
  </si>
  <si>
    <t>郑州和鑫电子技术有限公司</t>
  </si>
  <si>
    <t>张勋</t>
  </si>
  <si>
    <t>013937185219</t>
  </si>
  <si>
    <t>CL-100647530</t>
  </si>
  <si>
    <t>210058657</t>
  </si>
  <si>
    <t>郑州鸿森食品有限责任公司</t>
  </si>
  <si>
    <t>王海红</t>
  </si>
  <si>
    <t>015838296245</t>
  </si>
  <si>
    <t>CL-100647566</t>
  </si>
  <si>
    <t>210052577</t>
  </si>
  <si>
    <t>邦强电子有限公司</t>
  </si>
  <si>
    <t>周礼虎</t>
  </si>
  <si>
    <t>015805813899</t>
  </si>
  <si>
    <t>CL-100647649</t>
  </si>
  <si>
    <t>210058671</t>
  </si>
  <si>
    <t>郑州瑞泰电子技术有限公司</t>
  </si>
  <si>
    <t>张予杰</t>
  </si>
  <si>
    <t>013838090917</t>
  </si>
  <si>
    <t>CL-100647991</t>
  </si>
  <si>
    <t>210058677</t>
  </si>
  <si>
    <t>郑州市东隅电子科技有限公司</t>
  </si>
  <si>
    <t>周永超</t>
  </si>
  <si>
    <t>013014624399</t>
  </si>
  <si>
    <t>CL-100648029</t>
  </si>
  <si>
    <t>CL-100648144</t>
  </si>
  <si>
    <t>210058039</t>
  </si>
  <si>
    <t>新乡市瑞杰食品有限公司</t>
  </si>
  <si>
    <t>wuzhongjie</t>
  </si>
  <si>
    <t>013503802531</t>
  </si>
  <si>
    <t>CL-100648190</t>
  </si>
  <si>
    <t>210054990</t>
  </si>
  <si>
    <t>乐霆电子音像有限公司</t>
  </si>
  <si>
    <t>陆一霆</t>
  </si>
  <si>
    <t>013735832468</t>
  </si>
  <si>
    <t>CL-100648201</t>
  </si>
  <si>
    <t>210054242</t>
  </si>
  <si>
    <t>宏凌电子有限公司</t>
  </si>
  <si>
    <t>谢小敏</t>
  </si>
  <si>
    <t>013606605659</t>
  </si>
  <si>
    <t>CL-100648215</t>
  </si>
  <si>
    <t>210055010</t>
  </si>
  <si>
    <t>连创食品有限公司</t>
  </si>
  <si>
    <t>牛先生</t>
  </si>
  <si>
    <t>013223998121</t>
  </si>
  <si>
    <t>CL-100649130</t>
  </si>
  <si>
    <t>210058936</t>
  </si>
  <si>
    <t>驻马店市华灿电子有限公司</t>
  </si>
  <si>
    <t>朱玉稀</t>
  </si>
  <si>
    <t>018272950297</t>
  </si>
  <si>
    <t>CL-100649683</t>
  </si>
  <si>
    <t>210058680</t>
  </si>
  <si>
    <t>郑州市润金坊食品有限公司</t>
  </si>
  <si>
    <t>吴付梅</t>
  </si>
  <si>
    <t>015617550013</t>
  </si>
  <si>
    <t>CL-100649792</t>
  </si>
  <si>
    <t>210052900</t>
  </si>
  <si>
    <t>晨峰电子科技公司</t>
  </si>
  <si>
    <t>陈祺</t>
  </si>
  <si>
    <t>018637265957</t>
  </si>
  <si>
    <t>CL-100645345</t>
  </si>
  <si>
    <t>206071390</t>
  </si>
  <si>
    <t>上海华特置业有限公司</t>
  </si>
  <si>
    <t>张霞红</t>
  </si>
  <si>
    <t>13585816565</t>
  </si>
  <si>
    <t>CL-100645349</t>
  </si>
  <si>
    <t>013585816565</t>
  </si>
  <si>
    <t>CL-100645369</t>
  </si>
  <si>
    <t>02159797812</t>
  </si>
  <si>
    <t>CL-100645394</t>
  </si>
  <si>
    <t>013122506002</t>
  </si>
  <si>
    <t>CL-100645489</t>
  </si>
  <si>
    <t>206071388</t>
  </si>
  <si>
    <t>上海华泾企业咨询服务中心</t>
  </si>
  <si>
    <t>02161913008</t>
  </si>
  <si>
    <t>CL-100645500</t>
  </si>
  <si>
    <t>CL-100645457</t>
  </si>
  <si>
    <t>206280922</t>
  </si>
  <si>
    <t>上海华力索菲科技有限公司</t>
  </si>
  <si>
    <t>张达中</t>
  </si>
  <si>
    <t>02164252499811</t>
  </si>
  <si>
    <t>CL-100645741</t>
  </si>
  <si>
    <t>206071387</t>
  </si>
  <si>
    <t>上海花轩房地产咨询有限公司第十四分公司</t>
  </si>
  <si>
    <t>夏小阳</t>
  </si>
  <si>
    <t>015900856213</t>
  </si>
  <si>
    <t>CL-100645736</t>
  </si>
  <si>
    <t>15900856213</t>
  </si>
  <si>
    <t>CL-100645764</t>
  </si>
  <si>
    <t>13917669392</t>
  </si>
  <si>
    <t>CL-100646004</t>
  </si>
  <si>
    <t>206078418</t>
  </si>
  <si>
    <t>上海沪乐仪表有限公司</t>
  </si>
  <si>
    <t>02164850609</t>
  </si>
  <si>
    <t>CL-100646016</t>
  </si>
  <si>
    <t>CL-100646214</t>
  </si>
  <si>
    <t>206195063</t>
  </si>
  <si>
    <t>上海虹彩塑料有限公司</t>
  </si>
  <si>
    <t>严民权</t>
  </si>
  <si>
    <t>02164091360123</t>
  </si>
  <si>
    <t>CL-100646130</t>
  </si>
  <si>
    <t>206195064</t>
  </si>
  <si>
    <t>上海鸿涛纸制品有限公司</t>
  </si>
  <si>
    <t>季荣</t>
  </si>
  <si>
    <t>0215800382880</t>
  </si>
  <si>
    <t>CL-100646280</t>
  </si>
  <si>
    <t>15900891504</t>
  </si>
  <si>
    <t>CL-100646549</t>
  </si>
  <si>
    <t>206273237</t>
  </si>
  <si>
    <t>上海弘精机电有限公司</t>
  </si>
  <si>
    <t>朱志霞</t>
  </si>
  <si>
    <t>02150861816</t>
  </si>
  <si>
    <t>CL-100646571</t>
  </si>
  <si>
    <t>206283225</t>
  </si>
  <si>
    <t>上海恒坤信息技术有限公司</t>
  </si>
  <si>
    <t>李衡</t>
  </si>
  <si>
    <t>02162459000</t>
  </si>
  <si>
    <t>CL-100646584</t>
  </si>
  <si>
    <t>206102593</t>
  </si>
  <si>
    <t>上海恒福珠宝有限公司分公司</t>
  </si>
  <si>
    <t>曲先生</t>
  </si>
  <si>
    <t>02168928752</t>
  </si>
  <si>
    <t>CL-100646610</t>
  </si>
  <si>
    <t>205338080</t>
  </si>
  <si>
    <t>上海和腾机械有限公司</t>
  </si>
  <si>
    <t>周月珍</t>
  </si>
  <si>
    <t>013917201401</t>
  </si>
  <si>
    <t>CL-100646599</t>
  </si>
  <si>
    <t>206283230</t>
  </si>
  <si>
    <t>上海和信德佳信息技术有限公司</t>
  </si>
  <si>
    <t>陶源</t>
  </si>
  <si>
    <t>02158127106</t>
  </si>
  <si>
    <t>CL-100646601</t>
  </si>
  <si>
    <t>CL-100646608</t>
  </si>
  <si>
    <t>13917201401</t>
  </si>
  <si>
    <t>CL-100646847</t>
  </si>
  <si>
    <t>13816229608</t>
  </si>
  <si>
    <t>CL-100646850</t>
  </si>
  <si>
    <t>013816229608</t>
  </si>
  <si>
    <t>CL-100646907</t>
  </si>
  <si>
    <t>206283228</t>
  </si>
  <si>
    <t>上海好业信息科技有限公司</t>
  </si>
  <si>
    <t>董远道</t>
  </si>
  <si>
    <t>02154147646</t>
  </si>
  <si>
    <t>CL-100646944</t>
  </si>
  <si>
    <t>206276361</t>
  </si>
  <si>
    <t>上海翰门皮革制品有限公司</t>
  </si>
  <si>
    <t>杨武</t>
  </si>
  <si>
    <t>02134083257</t>
  </si>
  <si>
    <t>CL-100646979</t>
  </si>
  <si>
    <t>206283231</t>
  </si>
  <si>
    <t>上海汉亚信息技术有限公司</t>
  </si>
  <si>
    <t>吴燕平</t>
  </si>
  <si>
    <t>02152520263</t>
  </si>
  <si>
    <t>CL-100646996</t>
  </si>
  <si>
    <t>206276359</t>
  </si>
  <si>
    <t>上海汉欣空调设备有限公司</t>
  </si>
  <si>
    <t>陈鹏飞</t>
  </si>
  <si>
    <t>02150550301</t>
  </si>
  <si>
    <t>CL-100647004</t>
  </si>
  <si>
    <t>206071353</t>
  </si>
  <si>
    <t>上海韩纬信息管理咨询有限公司</t>
  </si>
  <si>
    <t>02133932855</t>
  </si>
  <si>
    <t>CL-100647055</t>
  </si>
  <si>
    <t>206276353</t>
  </si>
  <si>
    <t>上海海王高级服饰有限公司</t>
  </si>
  <si>
    <t>叶可夫</t>
  </si>
  <si>
    <t>02158415048</t>
  </si>
  <si>
    <t>CL-100647152</t>
  </si>
  <si>
    <t>206071352</t>
  </si>
  <si>
    <t>上海海房房地产经纪有限公司</t>
  </si>
  <si>
    <t>刘倩</t>
  </si>
  <si>
    <t>013589141886</t>
  </si>
  <si>
    <t>CL-100647151</t>
  </si>
  <si>
    <t>13589141886</t>
  </si>
  <si>
    <t>CL-100647319</t>
  </si>
  <si>
    <t>206269951</t>
  </si>
  <si>
    <t>上海冠升工贸有限公司</t>
  </si>
  <si>
    <t>郭富美</t>
  </si>
  <si>
    <t>02169595889</t>
  </si>
  <si>
    <t>CL-100647179</t>
  </si>
  <si>
    <t>206281056</t>
  </si>
  <si>
    <t>上海国欣科技发展有限公司</t>
  </si>
  <si>
    <t>许志荣</t>
  </si>
  <si>
    <t>02151228900</t>
  </si>
  <si>
    <t>CL-100647352</t>
  </si>
  <si>
    <t>206271468</t>
  </si>
  <si>
    <t>上海冠程商贸有限公司</t>
  </si>
  <si>
    <t>方友凡</t>
  </si>
  <si>
    <t>02152530625</t>
  </si>
  <si>
    <t>CL-100647395</t>
  </si>
  <si>
    <t>206283235</t>
  </si>
  <si>
    <t>上海冠澳信息技术有限公司</t>
  </si>
  <si>
    <t>0216509039382</t>
  </si>
  <si>
    <t>CL-100647286</t>
  </si>
  <si>
    <t>13661879692</t>
  </si>
  <si>
    <t>CL-100646928</t>
  </si>
  <si>
    <t>210056509</t>
  </si>
  <si>
    <t>上海幸马电子有限公司</t>
  </si>
  <si>
    <t>王德华</t>
  </si>
  <si>
    <t>013391218858</t>
  </si>
  <si>
    <t>CL-100646949</t>
  </si>
  <si>
    <t>18721259143</t>
  </si>
  <si>
    <t>CL-100646925</t>
  </si>
  <si>
    <t>13391218858</t>
  </si>
  <si>
    <t>CL-100647054</t>
  </si>
  <si>
    <t>210056510</t>
  </si>
  <si>
    <t>上海徐扬电子科技有限公司</t>
  </si>
  <si>
    <t>徐扬</t>
  </si>
  <si>
    <t>015601988088</t>
  </si>
  <si>
    <t>CL-100647079</t>
  </si>
  <si>
    <t>210056512</t>
  </si>
  <si>
    <t>上海炫博电子有限公司</t>
  </si>
  <si>
    <t>韦昕</t>
  </si>
  <si>
    <t>13918953556</t>
  </si>
  <si>
    <t>CL-100647086</t>
  </si>
  <si>
    <t>013918953556</t>
  </si>
  <si>
    <t>CL-100647091</t>
  </si>
  <si>
    <t>210056513</t>
  </si>
  <si>
    <t>上海雪梦电子商务有限公司</t>
  </si>
  <si>
    <t>张宜军</t>
  </si>
  <si>
    <t>18930510096</t>
  </si>
  <si>
    <t>CL-100647094</t>
  </si>
  <si>
    <t>018930510096</t>
  </si>
  <si>
    <t>CL-100647107</t>
  </si>
  <si>
    <t>210056505</t>
  </si>
  <si>
    <t>上海鑫源物流有限公司</t>
  </si>
  <si>
    <t>程鹏涛</t>
  </si>
  <si>
    <t>15921185580</t>
  </si>
  <si>
    <t>CL-100647113</t>
  </si>
  <si>
    <t>015921185580</t>
  </si>
  <si>
    <t>CL-100647122</t>
  </si>
  <si>
    <t>18003062103</t>
  </si>
  <si>
    <t>CL-100647154</t>
  </si>
  <si>
    <t>210056506</t>
  </si>
  <si>
    <t>上海星多宝食品有限公司</t>
  </si>
  <si>
    <t>13601741065</t>
  </si>
  <si>
    <t>CL-100647156</t>
  </si>
  <si>
    <t>013601741065</t>
  </si>
  <si>
    <t>CL-100647051</t>
  </si>
  <si>
    <t>15601988088</t>
  </si>
  <si>
    <t>CL-100647235</t>
  </si>
  <si>
    <t>CL-100647254</t>
  </si>
  <si>
    <t>CL-100647262</t>
  </si>
  <si>
    <t>210057169</t>
  </si>
  <si>
    <t>双慧电子有限公司</t>
  </si>
  <si>
    <t>朱成文</t>
  </si>
  <si>
    <t>13816165470</t>
  </si>
  <si>
    <t>CL-100647360</t>
  </si>
  <si>
    <t>13801634900</t>
  </si>
  <si>
    <t>CL-100647448</t>
  </si>
  <si>
    <t>210058312</t>
  </si>
  <si>
    <t>鹰胜物流有限公司</t>
  </si>
  <si>
    <t>张学涛</t>
  </si>
  <si>
    <t>013122587938</t>
  </si>
  <si>
    <t>CL-100647446</t>
  </si>
  <si>
    <t>13122587938</t>
  </si>
  <si>
    <t>CL-100649580</t>
  </si>
  <si>
    <t>210074859</t>
  </si>
  <si>
    <t>北京三一工程机械有限公司</t>
  </si>
  <si>
    <t>谢刚夫</t>
  </si>
  <si>
    <t>015810010802</t>
  </si>
  <si>
    <t>CL-100649608</t>
  </si>
  <si>
    <t>210074864</t>
  </si>
  <si>
    <t>白象新技术有限公司</t>
  </si>
  <si>
    <t>薛金奎</t>
  </si>
  <si>
    <t>013371688564</t>
  </si>
  <si>
    <t>CL-100649739</t>
  </si>
  <si>
    <t>210074677</t>
  </si>
  <si>
    <t>北京世纪睿科系统技术有限公司</t>
  </si>
  <si>
    <t>王利洪</t>
  </si>
  <si>
    <t>013810677052</t>
  </si>
  <si>
    <t>CL-100650090</t>
  </si>
  <si>
    <t>210074862</t>
  </si>
  <si>
    <t>北京绿得利工贸有限公司</t>
  </si>
  <si>
    <t>王如新</t>
  </si>
  <si>
    <t>013901259106</t>
  </si>
  <si>
    <t>CL-100650157</t>
  </si>
  <si>
    <t>210074890</t>
  </si>
  <si>
    <t>北京健康在线技术开发有限公司</t>
  </si>
  <si>
    <t>齐建虎</t>
  </si>
  <si>
    <t>013691561576</t>
  </si>
  <si>
    <t>CL-100650179</t>
  </si>
  <si>
    <t>210074674</t>
  </si>
  <si>
    <t>北京阳光人寿股份有限公司</t>
  </si>
  <si>
    <t>赵象山</t>
  </si>
  <si>
    <t>015910658030</t>
  </si>
  <si>
    <t>CL-100650205</t>
  </si>
  <si>
    <t>210074891</t>
  </si>
  <si>
    <t>北京中航泰达有限公司</t>
  </si>
  <si>
    <t>任宏亮</t>
  </si>
  <si>
    <t>018047201458</t>
  </si>
  <si>
    <t>CL-100650218</t>
  </si>
  <si>
    <t>210074869</t>
  </si>
  <si>
    <t>北京中彩汇网络科技有限公司</t>
  </si>
  <si>
    <t>013810662182</t>
  </si>
  <si>
    <t>CL-100650262</t>
  </si>
  <si>
    <t>210074684</t>
  </si>
  <si>
    <t>北京华科软科技有限公司</t>
  </si>
  <si>
    <t>王宁</t>
  </si>
  <si>
    <t>013910874530</t>
  </si>
  <si>
    <t>CL-100650273</t>
  </si>
  <si>
    <t>210074682</t>
  </si>
  <si>
    <t>北京软林志科技有限公司</t>
  </si>
  <si>
    <t>013439580378</t>
  </si>
  <si>
    <t>CL-100650601</t>
  </si>
  <si>
    <t>210074690</t>
  </si>
  <si>
    <t>北京达能饮料有限公司</t>
  </si>
  <si>
    <t>018701132508</t>
  </si>
  <si>
    <t>CL-100650858</t>
  </si>
  <si>
    <t>210074695</t>
  </si>
  <si>
    <t>北京味多美公司</t>
  </si>
  <si>
    <t>杨慧频</t>
  </si>
  <si>
    <t>013370153570</t>
  </si>
  <si>
    <t>CL-100650982</t>
  </si>
  <si>
    <t>210074616</t>
  </si>
  <si>
    <t>岛津企业管理有限公司</t>
  </si>
  <si>
    <t>刘石磊</t>
  </si>
  <si>
    <t>015210988106</t>
  </si>
  <si>
    <t>CL-100651160</t>
  </si>
  <si>
    <t>210074876</t>
  </si>
  <si>
    <t>CBC北京信用管理有限公司</t>
  </si>
  <si>
    <t>013485312486</t>
  </si>
  <si>
    <t>CL-100651639</t>
  </si>
  <si>
    <t>210074593</t>
  </si>
  <si>
    <t>北京航空有限公司</t>
  </si>
  <si>
    <t>013611002123</t>
  </si>
  <si>
    <t>CL-100651737</t>
  </si>
  <si>
    <t>210075015</t>
  </si>
  <si>
    <t>北京天海航公司</t>
  </si>
  <si>
    <t>李家庆</t>
  </si>
  <si>
    <t>013910080218</t>
  </si>
  <si>
    <t>CL-100651756</t>
  </si>
  <si>
    <t>210074590</t>
  </si>
  <si>
    <t>北京第三建筑工程有限公司</t>
  </si>
  <si>
    <t>尹志松</t>
  </si>
  <si>
    <t>013366865225</t>
  </si>
  <si>
    <t>CL-100651825</t>
  </si>
  <si>
    <t>210075010</t>
  </si>
  <si>
    <t>北京市可维创业科技有限公司</t>
  </si>
  <si>
    <t>赵慧</t>
  </si>
  <si>
    <t>015811569851</t>
  </si>
  <si>
    <t>CL-100651965</t>
  </si>
  <si>
    <t>210074602</t>
  </si>
  <si>
    <t>北京城外诚休闲商务有限公司</t>
  </si>
  <si>
    <t>陈亚军</t>
  </si>
  <si>
    <t>013641175461</t>
  </si>
  <si>
    <t>CL-100651987</t>
  </si>
  <si>
    <t>210075016</t>
  </si>
  <si>
    <t>北京航天天盾安防工程有限公司</t>
  </si>
  <si>
    <t>周蓉蓉</t>
  </si>
  <si>
    <t>013683020026</t>
  </si>
  <si>
    <t>CL-100652245</t>
  </si>
  <si>
    <t>210075026</t>
  </si>
  <si>
    <t>北京咖啡之翼品牌管理有限公司</t>
  </si>
  <si>
    <t>靳志强</t>
  </si>
  <si>
    <t>013366597252</t>
  </si>
  <si>
    <t>CL-100652258</t>
  </si>
  <si>
    <t>210075029</t>
  </si>
  <si>
    <t>北京搜房技术有限公司广州分公司</t>
  </si>
  <si>
    <t>施志武</t>
  </si>
  <si>
    <t>013632448903</t>
  </si>
  <si>
    <t>CL-100652297</t>
  </si>
  <si>
    <t>210074975</t>
  </si>
  <si>
    <t>北京港经通经济信息咨询服务有限公司</t>
  </si>
  <si>
    <t>龙先生</t>
  </si>
  <si>
    <t>013641617892</t>
  </si>
  <si>
    <t>CL-100652316</t>
  </si>
  <si>
    <t>210074977</t>
  </si>
  <si>
    <t>北京华胜天信科技有限公司</t>
  </si>
  <si>
    <t>邵泽田</t>
  </si>
  <si>
    <t>013810011179</t>
  </si>
  <si>
    <t>CL-100652357</t>
  </si>
  <si>
    <t>210074973</t>
  </si>
  <si>
    <t>北京创智城科技发展有限公司</t>
  </si>
  <si>
    <t>柴先生</t>
  </si>
  <si>
    <t>018510003449</t>
  </si>
  <si>
    <t>CL-100652415</t>
  </si>
  <si>
    <t>210074974</t>
  </si>
  <si>
    <t>大思潮投资顾问有限公司</t>
  </si>
  <si>
    <t>陈颖颖</t>
  </si>
  <si>
    <t>013146280458</t>
  </si>
  <si>
    <t>CL-100652602</t>
  </si>
  <si>
    <t>210074981</t>
  </si>
  <si>
    <t>北京时代信息科技有限公司</t>
  </si>
  <si>
    <t>杨旭辉</t>
  </si>
  <si>
    <t>013811410518</t>
  </si>
  <si>
    <t>CL-100652644</t>
  </si>
  <si>
    <t>210074793</t>
  </si>
  <si>
    <t>北京金泰集团有限公司富地分公司</t>
  </si>
  <si>
    <t>013810058604</t>
  </si>
  <si>
    <t>CL-100652750</t>
  </si>
  <si>
    <t>210074978</t>
  </si>
  <si>
    <t>北京瑞驰菲思工程咨询有限责任公司</t>
  </si>
  <si>
    <t>朱德彬</t>
  </si>
  <si>
    <t>018931687324</t>
  </si>
  <si>
    <t>CL-100652861</t>
  </si>
  <si>
    <t>01059517953</t>
  </si>
  <si>
    <t>CL-100647921</t>
  </si>
  <si>
    <t>CL-100648126</t>
  </si>
  <si>
    <t>206209346</t>
  </si>
  <si>
    <t>四川荥经一名特种合金有限公司</t>
  </si>
  <si>
    <t>苏勇</t>
  </si>
  <si>
    <t>018283551651</t>
  </si>
  <si>
    <t>CL-100648130</t>
  </si>
  <si>
    <t>08357630669</t>
  </si>
  <si>
    <t>CL-100648167</t>
  </si>
  <si>
    <t>08357739432</t>
  </si>
  <si>
    <t>CL-100648964</t>
  </si>
  <si>
    <t>206209350</t>
  </si>
  <si>
    <t>四川中胜飞虹轴瓦有限公司</t>
  </si>
  <si>
    <t>刘志明</t>
  </si>
  <si>
    <t>08252317953</t>
  </si>
  <si>
    <t>CL-100649367</t>
  </si>
  <si>
    <t>6665858</t>
  </si>
  <si>
    <t>CL-100649373</t>
  </si>
  <si>
    <t>CL-100649569</t>
  </si>
  <si>
    <t>201112575</t>
  </si>
  <si>
    <t>四川省自贡市恒光运输机械设备有限公司</t>
  </si>
  <si>
    <t>王文春</t>
  </si>
  <si>
    <t>08133314319</t>
  </si>
  <si>
    <t>CL-100649576</t>
  </si>
  <si>
    <t>08133305921</t>
  </si>
  <si>
    <t>CL-100650048</t>
  </si>
  <si>
    <t>205548098</t>
  </si>
  <si>
    <t>贵州新苑婚纱摄影集团有限公司</t>
  </si>
  <si>
    <t>袁晓红</t>
  </si>
  <si>
    <t>08515830713</t>
  </si>
  <si>
    <t>CL-100650061</t>
  </si>
  <si>
    <t>CL-100650013</t>
  </si>
  <si>
    <t>CL-100650992</t>
  </si>
  <si>
    <t>205560433</t>
  </si>
  <si>
    <t>四川宏田农业科技有限公司</t>
  </si>
  <si>
    <t>肖贵银</t>
  </si>
  <si>
    <t>13795700778</t>
  </si>
  <si>
    <t>CL-100651034</t>
  </si>
  <si>
    <t>206219275</t>
  </si>
  <si>
    <t>成都汶辉青羊地产开发有限公司</t>
  </si>
  <si>
    <t>牟信川</t>
  </si>
  <si>
    <t>13880371424</t>
  </si>
  <si>
    <t>CL-100650972</t>
  </si>
  <si>
    <t>4078888</t>
  </si>
  <si>
    <t>CL-100650981</t>
  </si>
  <si>
    <t>CL-100651013</t>
  </si>
  <si>
    <t>CL-100651467</t>
  </si>
  <si>
    <t>CL-100651811</t>
  </si>
  <si>
    <t>201931990</t>
  </si>
  <si>
    <t>重庆三峡森晶实业有限公司</t>
  </si>
  <si>
    <t>袁顺全</t>
  </si>
  <si>
    <t>02368545864</t>
  </si>
  <si>
    <t>CL-100651855</t>
  </si>
  <si>
    <t>向进</t>
  </si>
  <si>
    <t>018723718106</t>
  </si>
  <si>
    <t>CL-100651864</t>
  </si>
  <si>
    <t>CL-100651867</t>
  </si>
  <si>
    <t>013609445808</t>
  </si>
  <si>
    <t>CL-100652164</t>
  </si>
  <si>
    <t>13890286114</t>
  </si>
  <si>
    <t>CL-100652870</t>
  </si>
  <si>
    <t>208054774</t>
  </si>
  <si>
    <t>四川德仁堂中药饮片有限公司</t>
  </si>
  <si>
    <t>邹康禄</t>
  </si>
  <si>
    <t>27290975</t>
  </si>
  <si>
    <t>CL-100645390</t>
  </si>
  <si>
    <t>206204433</t>
  </si>
  <si>
    <t>宜春江特机械传动有限公司</t>
  </si>
  <si>
    <t>邹林</t>
  </si>
  <si>
    <t>07953243666</t>
  </si>
  <si>
    <t>CL-100645411</t>
  </si>
  <si>
    <t>015970250257</t>
  </si>
  <si>
    <t>CL-100645507</t>
  </si>
  <si>
    <t>205847500</t>
  </si>
  <si>
    <t>江西省公路机械工程局</t>
  </si>
  <si>
    <t>游建荣</t>
  </si>
  <si>
    <t>079186665138</t>
  </si>
  <si>
    <t>CL-100645520</t>
  </si>
  <si>
    <t>079186665115</t>
  </si>
  <si>
    <t>CL-100645698</t>
  </si>
  <si>
    <t>206630604</t>
  </si>
  <si>
    <t>江西乾元机械制造有限公司</t>
  </si>
  <si>
    <t>熊传伟</t>
  </si>
  <si>
    <t>07913210198</t>
  </si>
  <si>
    <t>CL-100646504</t>
  </si>
  <si>
    <t>206206384</t>
  </si>
  <si>
    <t>江西宏磊铜业有限公司</t>
  </si>
  <si>
    <t>熊金才</t>
  </si>
  <si>
    <t>07016317869</t>
  </si>
  <si>
    <t>CL-100647355</t>
  </si>
  <si>
    <t>013607952668</t>
  </si>
  <si>
    <t>CL-100648061</t>
  </si>
  <si>
    <t>205714441</t>
  </si>
  <si>
    <t>江西技联电子有限公司</t>
  </si>
  <si>
    <t>章炳辉</t>
  </si>
  <si>
    <t>07907035222</t>
  </si>
  <si>
    <t>CL-100648194</t>
  </si>
  <si>
    <t>206634351</t>
  </si>
  <si>
    <t>江西智辰网络工程有限公司</t>
  </si>
  <si>
    <t>邹辉</t>
  </si>
  <si>
    <t>013207911168</t>
  </si>
  <si>
    <t>CL-100648554</t>
  </si>
  <si>
    <t>18069900072</t>
  </si>
  <si>
    <t>CL-100649179</t>
  </si>
  <si>
    <t>CL-100650450</t>
  </si>
  <si>
    <t>CL-100650565</t>
  </si>
  <si>
    <t>206622312</t>
  </si>
  <si>
    <t>九江市才玲信息产业有限公司</t>
  </si>
  <si>
    <t>蓝平</t>
  </si>
  <si>
    <t>015070287106</t>
  </si>
  <si>
    <t>CL-100650605</t>
  </si>
  <si>
    <t>206214802</t>
  </si>
  <si>
    <t>鹰潭市永盛商业有限公司</t>
  </si>
  <si>
    <t>魏伟</t>
  </si>
  <si>
    <t>015907015334</t>
  </si>
  <si>
    <t>CL-100650681</t>
  </si>
  <si>
    <t>205847512</t>
  </si>
  <si>
    <t>江西郁和科技中心</t>
  </si>
  <si>
    <t>许春强</t>
  </si>
  <si>
    <t>013576515206</t>
  </si>
  <si>
    <t>CL-100650697</t>
  </si>
  <si>
    <t>CL-100652381</t>
  </si>
  <si>
    <t>CL-100652416</t>
  </si>
  <si>
    <t>206206445</t>
  </si>
  <si>
    <t>江西英华科技有限公司</t>
  </si>
  <si>
    <t>刘策</t>
  </si>
  <si>
    <t>079186222792</t>
  </si>
  <si>
    <t>CL-100645679</t>
  </si>
  <si>
    <t>208618836</t>
  </si>
  <si>
    <t>重庆旭耘汽车销售有限公司</t>
  </si>
  <si>
    <t>魏琳</t>
  </si>
  <si>
    <t>02358665678</t>
  </si>
  <si>
    <t>CL-100645618</t>
  </si>
  <si>
    <t>CL-100645942</t>
  </si>
  <si>
    <t>208618827</t>
  </si>
  <si>
    <t>重庆地窝宝生物科技有限公司</t>
  </si>
  <si>
    <t>唐丽</t>
  </si>
  <si>
    <t>15310199777</t>
  </si>
  <si>
    <t>CL-100645945</t>
  </si>
  <si>
    <t>015310199777</t>
  </si>
  <si>
    <t>CL-100645964</t>
  </si>
  <si>
    <t>13896617926</t>
  </si>
  <si>
    <t>CL-100647285</t>
  </si>
  <si>
    <t>208592424</t>
  </si>
  <si>
    <t>成都铁路局铁道大酒店</t>
  </si>
  <si>
    <t>吴建章</t>
  </si>
  <si>
    <t>83177866</t>
  </si>
  <si>
    <t>CL-100647475</t>
  </si>
  <si>
    <t>208592426</t>
  </si>
  <si>
    <t>成都新蜀联大酒店</t>
  </si>
  <si>
    <t>王彬</t>
  </si>
  <si>
    <t>83172222</t>
  </si>
  <si>
    <t>CL-100647505</t>
  </si>
  <si>
    <t>208592427</t>
  </si>
  <si>
    <t>成都兴宇精密铸造有限公司</t>
  </si>
  <si>
    <t>邓芳</t>
  </si>
  <si>
    <t>84875685</t>
  </si>
  <si>
    <t>CL-100647544</t>
  </si>
  <si>
    <t>208592428</t>
  </si>
  <si>
    <t>成都正祥铸造有限责任公司</t>
  </si>
  <si>
    <t>张建祥</t>
  </si>
  <si>
    <t>82534185</t>
  </si>
  <si>
    <t>CL-100647575</t>
  </si>
  <si>
    <t>208592749</t>
  </si>
  <si>
    <t>昆明市高坡冶金铸造有限责任公司</t>
  </si>
  <si>
    <t>师唯</t>
  </si>
  <si>
    <t>08717397128</t>
  </si>
  <si>
    <t>CL-100649640</t>
  </si>
  <si>
    <t>208593258</t>
  </si>
  <si>
    <t>重庆和平大酒店</t>
  </si>
  <si>
    <t>包玉成</t>
  </si>
  <si>
    <t>02367320999</t>
  </si>
  <si>
    <t>CL-100649650</t>
  </si>
  <si>
    <t>CL-100649653</t>
  </si>
  <si>
    <t>CL-100649659</t>
  </si>
  <si>
    <t>CL-100649716</t>
  </si>
  <si>
    <t>CL-100649775</t>
  </si>
  <si>
    <t>208593259</t>
  </si>
  <si>
    <t>重庆华创俱乐部酒店</t>
  </si>
  <si>
    <t>赵迪加</t>
  </si>
  <si>
    <t>023891188888003</t>
  </si>
  <si>
    <t>CL-100649928</t>
  </si>
  <si>
    <t>208593261</t>
  </si>
  <si>
    <t>重庆南园大酒店</t>
  </si>
  <si>
    <t>龙云</t>
  </si>
  <si>
    <t>02363608888</t>
  </si>
  <si>
    <t>CL-100649788</t>
  </si>
  <si>
    <t>CL-100649785</t>
  </si>
  <si>
    <t>CL-100649974</t>
  </si>
  <si>
    <t>208593263</t>
  </si>
  <si>
    <t>重庆市新锐物业管理有限公司</t>
  </si>
  <si>
    <t>02363512223</t>
  </si>
  <si>
    <t>CL-100649860</t>
  </si>
  <si>
    <t>CL-100650045</t>
  </si>
  <si>
    <t>208565102</t>
  </si>
  <si>
    <t>重庆华瑞祥机械公司</t>
  </si>
  <si>
    <t>02366230055</t>
  </si>
  <si>
    <t>CL-100650155</t>
  </si>
  <si>
    <t>208565111</t>
  </si>
  <si>
    <t>重庆市俊发机械制造公司</t>
  </si>
  <si>
    <t>刘俊</t>
  </si>
  <si>
    <t>02367842688</t>
  </si>
  <si>
    <t>CL-100651138</t>
  </si>
  <si>
    <t>208057652</t>
  </si>
  <si>
    <t>重庆桑禾动物药业有限公司</t>
  </si>
  <si>
    <t>02386076026</t>
  </si>
  <si>
    <t>CL-100651180</t>
  </si>
  <si>
    <t>207751917</t>
  </si>
  <si>
    <t>重庆德同创业投资中心(有限合伙)</t>
  </si>
  <si>
    <t>02353835999</t>
  </si>
  <si>
    <t>CL-100652378</t>
  </si>
  <si>
    <t>207700274</t>
  </si>
  <si>
    <t>重庆煤碳设计院</t>
  </si>
  <si>
    <t>陈亚</t>
  </si>
  <si>
    <t>02364866603</t>
  </si>
  <si>
    <t>CL-100652336</t>
  </si>
  <si>
    <t>207749381</t>
  </si>
  <si>
    <t>重庆两江医院管理有限公司</t>
  </si>
  <si>
    <t>李全</t>
  </si>
  <si>
    <t>02389112988</t>
  </si>
  <si>
    <t>CL-100652344</t>
  </si>
  <si>
    <t>CL-100652347</t>
  </si>
  <si>
    <t>CL-100645746</t>
  </si>
  <si>
    <t>CL-100652611</t>
  </si>
  <si>
    <t>CL-100645405</t>
  </si>
  <si>
    <t>206844255</t>
  </si>
  <si>
    <t>陕西运才人力资源有限公司</t>
  </si>
  <si>
    <t>张飞帆</t>
  </si>
  <si>
    <t>017002588880</t>
  </si>
  <si>
    <t>CL-100645443</t>
  </si>
  <si>
    <t>206844168</t>
  </si>
  <si>
    <t>重庆司庆贸易有限公司</t>
  </si>
  <si>
    <t>罗兴立</t>
  </si>
  <si>
    <t>013101339191</t>
  </si>
  <si>
    <t>CL-100646229</t>
  </si>
  <si>
    <t>206843600</t>
  </si>
  <si>
    <t>重庆市旺弘锐汽车配件有限公司</t>
  </si>
  <si>
    <t>谭安力</t>
  </si>
  <si>
    <t>013648315250</t>
  </si>
  <si>
    <t>CL-100646263</t>
  </si>
  <si>
    <t>206843247</t>
  </si>
  <si>
    <t>重庆法狮龙进出口贸易有限公司</t>
  </si>
  <si>
    <t>彭川</t>
  </si>
  <si>
    <t>018858326218</t>
  </si>
  <si>
    <t>CL-100646548</t>
  </si>
  <si>
    <t>张IT</t>
  </si>
  <si>
    <t>CL-100646631</t>
  </si>
  <si>
    <t>206842865</t>
  </si>
  <si>
    <t>甘肃扬光金属制品有限公司</t>
  </si>
  <si>
    <t>013893225722</t>
  </si>
  <si>
    <t>CL-100646626</t>
  </si>
  <si>
    <t>206843008</t>
  </si>
  <si>
    <t>宝鸡市巨诺金属材料有限公司</t>
  </si>
  <si>
    <t>白清文</t>
  </si>
  <si>
    <t>CL-100647264</t>
  </si>
  <si>
    <t>015390078912</t>
  </si>
  <si>
    <t>CL-100647371</t>
  </si>
  <si>
    <t>206841938</t>
  </si>
  <si>
    <t>重庆灿鑫机电有限公司</t>
  </si>
  <si>
    <t>史长勇</t>
  </si>
  <si>
    <t>013996366962</t>
  </si>
  <si>
    <t>CL-100647383</t>
  </si>
  <si>
    <t>02361516189</t>
  </si>
  <si>
    <t>CL-100647454</t>
  </si>
  <si>
    <t>206841898</t>
  </si>
  <si>
    <t>重庆德华机械制造有限公司</t>
  </si>
  <si>
    <t>李朝东</t>
  </si>
  <si>
    <t>013883318682</t>
  </si>
  <si>
    <t>CL-100647545</t>
  </si>
  <si>
    <t>206842005</t>
  </si>
  <si>
    <t>重庆蓝点科技有限公司</t>
  </si>
  <si>
    <t>郝海燕</t>
  </si>
  <si>
    <t>013983610517</t>
  </si>
  <si>
    <t>CL-100647596</t>
  </si>
  <si>
    <t>206842609</t>
  </si>
  <si>
    <t>重庆豪贷汽车销售有限公司</t>
  </si>
  <si>
    <t>013320277055</t>
  </si>
  <si>
    <t>CL-100647619</t>
  </si>
  <si>
    <t>206843048</t>
  </si>
  <si>
    <t>重庆恒燊荣贸易有限公司</t>
  </si>
  <si>
    <t>朱维忠</t>
  </si>
  <si>
    <t>013452069057</t>
  </si>
  <si>
    <t>CL-100647642</t>
  </si>
  <si>
    <t>206842927</t>
  </si>
  <si>
    <t>重庆姜珊贸易有限公司</t>
  </si>
  <si>
    <t>简伟</t>
  </si>
  <si>
    <t>015102376740</t>
  </si>
  <si>
    <t>CL-100647670</t>
  </si>
  <si>
    <t>85410662</t>
  </si>
  <si>
    <t>CL-100647690</t>
  </si>
  <si>
    <t>013908238232</t>
  </si>
  <si>
    <t>CL-100647696</t>
  </si>
  <si>
    <t>CL-100651785</t>
  </si>
  <si>
    <t>206840799</t>
  </si>
  <si>
    <t>重庆恒诺水处理设备有限公司</t>
  </si>
  <si>
    <t>童计长</t>
  </si>
  <si>
    <t>02365833753</t>
  </si>
  <si>
    <t>CL-100652157</t>
  </si>
  <si>
    <t>袁华</t>
  </si>
  <si>
    <t>018725759446</t>
  </si>
  <si>
    <t>CL-100652176</t>
  </si>
  <si>
    <t>CL-100652327</t>
  </si>
  <si>
    <t>02363505457</t>
  </si>
  <si>
    <t>CL-100652343</t>
  </si>
  <si>
    <t>CL-100652495</t>
  </si>
  <si>
    <t>018580623751</t>
  </si>
  <si>
    <t>CL-100652977</t>
  </si>
  <si>
    <t>206840178</t>
  </si>
  <si>
    <t>甘肃博雅艺术景观工程有限公司</t>
  </si>
  <si>
    <t>刘博雅</t>
  </si>
  <si>
    <t>013919233808</t>
  </si>
  <si>
    <t>CL-100652980</t>
  </si>
  <si>
    <t>09318166035</t>
  </si>
  <si>
    <t>CL-100652989</t>
  </si>
  <si>
    <t>02368552019</t>
  </si>
  <si>
    <t>059585817964</t>
  </si>
  <si>
    <t>CL-100653135</t>
  </si>
  <si>
    <t>206839530</t>
  </si>
  <si>
    <t>重庆嘉丰机电科技有限公司</t>
  </si>
  <si>
    <t>陈国</t>
  </si>
  <si>
    <t>015158703918</t>
  </si>
  <si>
    <t>CL-100653137</t>
  </si>
  <si>
    <t>02341772335</t>
  </si>
  <si>
    <t>CL-100653149</t>
  </si>
  <si>
    <t>02368927195</t>
  </si>
  <si>
    <t>CL-100653167</t>
  </si>
  <si>
    <t>013609314560</t>
  </si>
  <si>
    <t>CL-100653171</t>
  </si>
  <si>
    <t>206839059</t>
  </si>
  <si>
    <t>西安全飞商贸有限公司</t>
  </si>
  <si>
    <t>015102937114</t>
  </si>
  <si>
    <t>CL-100653172</t>
  </si>
  <si>
    <t>206839148</t>
  </si>
  <si>
    <t>重庆日赛电子科技有限公司</t>
  </si>
  <si>
    <t>王成良</t>
  </si>
  <si>
    <t>013036368743</t>
  </si>
  <si>
    <t>CL-100650004</t>
  </si>
  <si>
    <t>CL-100650010</t>
  </si>
  <si>
    <t>CL-100650478</t>
  </si>
  <si>
    <t>CL-100651594</t>
  </si>
  <si>
    <t>206256991</t>
  </si>
  <si>
    <t>普天银通支付有限公司</t>
  </si>
  <si>
    <t>丛惠生</t>
  </si>
  <si>
    <t>02133677755</t>
  </si>
  <si>
    <t>CL-100651586</t>
  </si>
  <si>
    <t>02133677777</t>
  </si>
  <si>
    <t>CL-100646128</t>
  </si>
  <si>
    <t>18996265887</t>
  </si>
  <si>
    <t>CL-100646384</t>
  </si>
  <si>
    <t>207332552</t>
  </si>
  <si>
    <t>重庆金田储运有限公司</t>
  </si>
  <si>
    <t>星星</t>
  </si>
  <si>
    <t>013640531049</t>
  </si>
  <si>
    <t>CL-100646485</t>
  </si>
  <si>
    <t>206619908</t>
  </si>
  <si>
    <t>中天金融集团股份有限公司</t>
  </si>
  <si>
    <t>彭超</t>
  </si>
  <si>
    <t>085186988650</t>
  </si>
  <si>
    <t>CL-100647673</t>
  </si>
  <si>
    <t>206831749</t>
  </si>
  <si>
    <t>桂林鸿程矿山设备制造有限责任公司铜仁分公司</t>
  </si>
  <si>
    <t>廖申旭</t>
  </si>
  <si>
    <t>3568976</t>
  </si>
  <si>
    <t>CL-100647984</t>
  </si>
  <si>
    <t>018996716592</t>
  </si>
  <si>
    <t>CL-100648017</t>
  </si>
  <si>
    <t>代总</t>
  </si>
  <si>
    <t>013883267946</t>
  </si>
  <si>
    <t>CL-100648127</t>
  </si>
  <si>
    <t>013518756848</t>
  </si>
  <si>
    <t>CL-100648152</t>
  </si>
  <si>
    <t>田XX</t>
  </si>
  <si>
    <t>087166030486</t>
  </si>
  <si>
    <t>CL-100649039</t>
  </si>
  <si>
    <t>赖欣</t>
  </si>
  <si>
    <t>89038526</t>
  </si>
  <si>
    <t>CL-100651831</t>
  </si>
  <si>
    <t>207208109</t>
  </si>
  <si>
    <t>后谷咖啡有限公司</t>
  </si>
  <si>
    <t>唐锦瑞</t>
  </si>
  <si>
    <t>013608712936</t>
  </si>
  <si>
    <t>CL-100651839</t>
  </si>
  <si>
    <t>018788248909</t>
  </si>
  <si>
    <t>CL-100645566</t>
  </si>
  <si>
    <t>206073968</t>
  </si>
  <si>
    <t>东莞市承茂电子有限公司</t>
  </si>
  <si>
    <t>CL-100645578</t>
  </si>
  <si>
    <t>206191641</t>
  </si>
  <si>
    <t>清远展升纺织有限公司</t>
  </si>
  <si>
    <t>013620573594</t>
  </si>
  <si>
    <t>CL-100645583</t>
  </si>
  <si>
    <t>07635781306</t>
  </si>
  <si>
    <t>CL-100645588</t>
  </si>
  <si>
    <t>CL-100645781</t>
  </si>
  <si>
    <t>206263334</t>
  </si>
  <si>
    <t>汕头市陶瓷工艺公司</t>
  </si>
  <si>
    <t>蔡绍坚</t>
  </si>
  <si>
    <t>075488222637</t>
  </si>
  <si>
    <t>CL-100645792</t>
  </si>
  <si>
    <t>205457396</t>
  </si>
  <si>
    <t>鑫友精密包装设备有限公司</t>
  </si>
  <si>
    <t>陈伟亮</t>
  </si>
  <si>
    <t>02062767376</t>
  </si>
  <si>
    <t>CL-100646150</t>
  </si>
  <si>
    <t>013902848555</t>
  </si>
  <si>
    <t>CL-100646238</t>
  </si>
  <si>
    <t>206072456</t>
  </si>
  <si>
    <t>广州市弘如数码产品有限公司</t>
  </si>
  <si>
    <t>02083793454</t>
  </si>
  <si>
    <t>CL-100646241</t>
  </si>
  <si>
    <t>013660210193</t>
  </si>
  <si>
    <t>CL-100646233</t>
  </si>
  <si>
    <t>CL-100646500</t>
  </si>
  <si>
    <t>206190582</t>
  </si>
  <si>
    <t>佛山市好好多贸易有限公司</t>
  </si>
  <si>
    <t>075788583201</t>
  </si>
  <si>
    <t>CL-100647428</t>
  </si>
  <si>
    <t>206066528</t>
  </si>
  <si>
    <t>台湾大海科技</t>
  </si>
  <si>
    <t>郭奇兵</t>
  </si>
  <si>
    <t>018602073506</t>
  </si>
  <si>
    <t>CL-100647439</t>
  </si>
  <si>
    <t>02039148100</t>
  </si>
  <si>
    <t>CL-100647583</t>
  </si>
  <si>
    <t>200797693</t>
  </si>
  <si>
    <t>亚洲创建倍腾化工(河源)有限公司</t>
  </si>
  <si>
    <t>013827831159</t>
  </si>
  <si>
    <t>CL-100647598</t>
  </si>
  <si>
    <t>07628800308</t>
  </si>
  <si>
    <t>CL-100647606</t>
  </si>
  <si>
    <t>07628800155</t>
  </si>
  <si>
    <t>CL-100648113</t>
  </si>
  <si>
    <t>206072452</t>
  </si>
  <si>
    <t>广州市广深铁路东群实业有限公司</t>
  </si>
  <si>
    <t>02061343642</t>
  </si>
  <si>
    <t>CL-100645631</t>
  </si>
  <si>
    <t>206605382</t>
  </si>
  <si>
    <t>四川蜀创非融资性担保有限公司</t>
  </si>
  <si>
    <t>彭俊杰</t>
  </si>
  <si>
    <t>CL-100645633</t>
  </si>
  <si>
    <t>CL-100646006</t>
  </si>
  <si>
    <t>206813868</t>
  </si>
  <si>
    <t>四川千棉宏业服饰有限公司</t>
  </si>
  <si>
    <t>CL-100646315</t>
  </si>
  <si>
    <t>CL-100646380</t>
  </si>
  <si>
    <t>206612236</t>
  </si>
  <si>
    <t>成都金林嘉华置业投资有限公司</t>
  </si>
  <si>
    <t>85919770</t>
  </si>
  <si>
    <t>CL-100647404</t>
  </si>
  <si>
    <t>08162311880</t>
  </si>
  <si>
    <t>CL-100647628</t>
  </si>
  <si>
    <t>206214204</t>
  </si>
  <si>
    <t>德阳应和机械制造有限责任公司</t>
  </si>
  <si>
    <t>计算机</t>
  </si>
  <si>
    <t>08382605618</t>
  </si>
  <si>
    <t>CL-100647632</t>
  </si>
  <si>
    <t>蔡长富</t>
  </si>
  <si>
    <t>08382900163</t>
  </si>
  <si>
    <t>CL-100647714</t>
  </si>
  <si>
    <t>207933286</t>
  </si>
  <si>
    <t>四川省韬光通信有限公司</t>
  </si>
  <si>
    <t>陈采</t>
  </si>
  <si>
    <t>82876666</t>
  </si>
  <si>
    <t>CL-100647763</t>
  </si>
  <si>
    <t>13540996110</t>
  </si>
  <si>
    <t>CL-100647814</t>
  </si>
  <si>
    <t>206194329</t>
  </si>
  <si>
    <t>四川白家食品有限公司</t>
  </si>
  <si>
    <t>CL-100647858</t>
  </si>
  <si>
    <t>206815157</t>
  </si>
  <si>
    <t>新都区盛东服饰经营部</t>
  </si>
  <si>
    <t>张兰琼</t>
  </si>
  <si>
    <t>13551269661</t>
  </si>
  <si>
    <t>CL-100647899</t>
  </si>
  <si>
    <t>206821675</t>
  </si>
  <si>
    <t>新都区锦上花无纺布袋经营部</t>
  </si>
  <si>
    <t>18482111192</t>
  </si>
  <si>
    <t>CL-100648098</t>
  </si>
  <si>
    <t>206822602</t>
  </si>
  <si>
    <t>成都市郫县咪戈无纺布制品厂</t>
  </si>
  <si>
    <t>贺成</t>
  </si>
  <si>
    <t>18382480184</t>
  </si>
  <si>
    <t>CL-100648116</t>
  </si>
  <si>
    <t>206820514</t>
  </si>
  <si>
    <t>郫县兴莲纸箱厂</t>
  </si>
  <si>
    <t>兴莲</t>
  </si>
  <si>
    <t>13208105059</t>
  </si>
  <si>
    <t>CL-100648137</t>
  </si>
  <si>
    <t>206820532</t>
  </si>
  <si>
    <t>成都欧曼印务广告有限公司</t>
  </si>
  <si>
    <t>13880942488</t>
  </si>
  <si>
    <t>CL-100648155</t>
  </si>
  <si>
    <t>206821672</t>
  </si>
  <si>
    <t>成都市圣泰印务有限公司</t>
  </si>
  <si>
    <t>蒋中华</t>
  </si>
  <si>
    <t>13350063958</t>
  </si>
  <si>
    <t>CL-100648178</t>
  </si>
  <si>
    <t>87483293</t>
  </si>
  <si>
    <t>CL-100648189</t>
  </si>
  <si>
    <t>206824737</t>
  </si>
  <si>
    <t>北京市高度国际工程装饰设计股份有限公司成都分公司</t>
  </si>
  <si>
    <t>庄绪强</t>
  </si>
  <si>
    <t>18210181690</t>
  </si>
  <si>
    <t>CL-100648192</t>
  </si>
  <si>
    <t>87315827</t>
  </si>
  <si>
    <t>CL-100648340</t>
  </si>
  <si>
    <t>018210181690</t>
  </si>
  <si>
    <t>CL-100648345</t>
  </si>
  <si>
    <t>CL-100648529</t>
  </si>
  <si>
    <t>206825681</t>
  </si>
  <si>
    <t>四川晶鼎劳保用品有限公司</t>
  </si>
  <si>
    <t>文伟</t>
  </si>
  <si>
    <t>13438102682</t>
  </si>
  <si>
    <t>CL-100648550</t>
  </si>
  <si>
    <t>206846461</t>
  </si>
  <si>
    <t>四川贝瑞凯科技有限公司</t>
  </si>
  <si>
    <t>61988953</t>
  </si>
  <si>
    <t>CL-100648940</t>
  </si>
  <si>
    <t>15881900954</t>
  </si>
  <si>
    <t>CL-100649185</t>
  </si>
  <si>
    <t>206605791</t>
  </si>
  <si>
    <t>四川天牧农业集团有限公司</t>
  </si>
  <si>
    <t>08133160358</t>
  </si>
  <si>
    <t>CL-100650193</t>
  </si>
  <si>
    <t>13808117792</t>
  </si>
  <si>
    <t>CL-100650890</t>
  </si>
  <si>
    <t>13982017126</t>
  </si>
  <si>
    <t>CL-100651020</t>
  </si>
  <si>
    <t>13608145777</t>
  </si>
  <si>
    <t>CL-100651113</t>
  </si>
  <si>
    <t>200895124</t>
  </si>
  <si>
    <t>四川三高生化股份有限公司</t>
  </si>
  <si>
    <t>廖勇</t>
  </si>
  <si>
    <t>85132089</t>
  </si>
  <si>
    <t>CL-100651174</t>
  </si>
  <si>
    <t>CL-100651587</t>
  </si>
  <si>
    <t>206248755</t>
  </si>
  <si>
    <t>成都华诚信达科技有限公司</t>
  </si>
  <si>
    <t>陈小平</t>
  </si>
  <si>
    <t>13808216611</t>
  </si>
  <si>
    <t>CL-100651595</t>
  </si>
  <si>
    <t>85187821</t>
  </si>
  <si>
    <t>CL-100651761</t>
  </si>
  <si>
    <t>206289977</t>
  </si>
  <si>
    <t>筠连县木易蜀亨酒店</t>
  </si>
  <si>
    <t>汤老师</t>
  </si>
  <si>
    <t>015284181823</t>
  </si>
  <si>
    <t>CL-100651777</t>
  </si>
  <si>
    <t>CL-100651815</t>
  </si>
  <si>
    <t>206604754</t>
  </si>
  <si>
    <t>四川蓉诺科技有限公司</t>
  </si>
  <si>
    <t>俞先生</t>
  </si>
  <si>
    <t>13330948872</t>
  </si>
  <si>
    <t>CL-100651880</t>
  </si>
  <si>
    <t>206836756</t>
  </si>
  <si>
    <t>成都嘉华美实业有限公司</t>
  </si>
  <si>
    <t>赵桦林</t>
  </si>
  <si>
    <t>13438880550</t>
  </si>
  <si>
    <t>CL-100652060</t>
  </si>
  <si>
    <t>205851875</t>
  </si>
  <si>
    <t>成都海克数控科技有限公司</t>
  </si>
  <si>
    <t>汪海涛</t>
  </si>
  <si>
    <t>15882134169</t>
  </si>
  <si>
    <t>CL-100652094</t>
  </si>
  <si>
    <t>87712960</t>
  </si>
  <si>
    <t>CL-100652129</t>
  </si>
  <si>
    <t>13350808520</t>
  </si>
  <si>
    <t>CL-100652191</t>
  </si>
  <si>
    <t>206248816</t>
  </si>
  <si>
    <t>成都市金牛区英雄网吧</t>
  </si>
  <si>
    <t>87573725</t>
  </si>
  <si>
    <t>CL-100652226</t>
  </si>
  <si>
    <t>206248856</t>
  </si>
  <si>
    <t>成都为华物资贸易公司</t>
  </si>
  <si>
    <t>甘剑</t>
  </si>
  <si>
    <t>87777291</t>
  </si>
  <si>
    <t>CL-100652660</t>
  </si>
  <si>
    <t>18382660825</t>
  </si>
  <si>
    <t>CL-100652972</t>
  </si>
  <si>
    <t>206835795</t>
  </si>
  <si>
    <t>武侯区梦之兰服饰商贸部</t>
  </si>
  <si>
    <t>谢晓红</t>
  </si>
  <si>
    <t>018266295141</t>
  </si>
  <si>
    <t>CL-100652976</t>
  </si>
  <si>
    <t>206835807</t>
  </si>
  <si>
    <t>锦江区仟品集商贸部</t>
  </si>
  <si>
    <t>聂启兰</t>
  </si>
  <si>
    <t>CL-100645577</t>
  </si>
  <si>
    <t>205363458</t>
  </si>
  <si>
    <t>兰州黄河进口汽车修理公司</t>
  </si>
  <si>
    <t>013993140519</t>
  </si>
  <si>
    <t>CL-100645742</t>
  </si>
  <si>
    <t>205518400</t>
  </si>
  <si>
    <t>宏泰电子发展有限公司</t>
  </si>
  <si>
    <t>张建宏</t>
  </si>
  <si>
    <t>013991302668</t>
  </si>
  <si>
    <t>CL-100645754</t>
  </si>
  <si>
    <t>205370796</t>
  </si>
  <si>
    <t>兰州华烨科技有限公司</t>
  </si>
  <si>
    <t>王国峰</t>
  </si>
  <si>
    <t>013893266939</t>
  </si>
  <si>
    <t>CL-100645738</t>
  </si>
  <si>
    <t>13991302668</t>
  </si>
  <si>
    <t>CL-100645751</t>
  </si>
  <si>
    <t>13893266939</t>
  </si>
  <si>
    <t>CL-100645773</t>
  </si>
  <si>
    <t>206191419</t>
  </si>
  <si>
    <t>咸阳兴平贵妃泉开发有限公司</t>
  </si>
  <si>
    <t>杨跟党</t>
  </si>
  <si>
    <t>13488107119</t>
  </si>
  <si>
    <t>CL-100645787</t>
  </si>
  <si>
    <t>13759995198</t>
  </si>
  <si>
    <t>CL-100646023</t>
  </si>
  <si>
    <t>206191426</t>
  </si>
  <si>
    <t>西安庆华机电集团有限公司</t>
  </si>
  <si>
    <t>芮涛</t>
  </si>
  <si>
    <t>013155564565</t>
  </si>
  <si>
    <t>CL-100646035</t>
  </si>
  <si>
    <t>206191429</t>
  </si>
  <si>
    <t>西安江海肉类有限公司</t>
  </si>
  <si>
    <t>张俊领</t>
  </si>
  <si>
    <t>013227897853</t>
  </si>
  <si>
    <t>CL-100645974</t>
  </si>
  <si>
    <t>13649212370</t>
  </si>
  <si>
    <t>CL-100646019</t>
  </si>
  <si>
    <t>13155564565</t>
  </si>
  <si>
    <t>CL-100646154</t>
  </si>
  <si>
    <t>205664107</t>
  </si>
  <si>
    <t>陕西天地通通信发展有限公司</t>
  </si>
  <si>
    <t>姚亮</t>
  </si>
  <si>
    <t>013319206351</t>
  </si>
  <si>
    <t>CL-100646034</t>
  </si>
  <si>
    <t>13227897853</t>
  </si>
  <si>
    <t>CL-100646052</t>
  </si>
  <si>
    <t>13897093005</t>
  </si>
  <si>
    <t>CL-100646247</t>
  </si>
  <si>
    <t>CL-100646292</t>
  </si>
  <si>
    <t>205564622</t>
  </si>
  <si>
    <t>西安金地置业投资有限公司</t>
  </si>
  <si>
    <t>张卫</t>
  </si>
  <si>
    <t>02968898989852</t>
  </si>
  <si>
    <t>CL-100646244</t>
  </si>
  <si>
    <t>13709598361</t>
  </si>
  <si>
    <t>CL-100646338</t>
  </si>
  <si>
    <t>205541183</t>
  </si>
  <si>
    <t>陕西银税科技有限公司</t>
  </si>
  <si>
    <t>杨国胜</t>
  </si>
  <si>
    <t>013571801310</t>
  </si>
  <si>
    <t>CL-100646346</t>
  </si>
  <si>
    <t>205631629</t>
  </si>
  <si>
    <t>陕西森博科技有限公司</t>
  </si>
  <si>
    <t>裴晨</t>
  </si>
  <si>
    <t>013096933503</t>
  </si>
  <si>
    <t>CL-100646352</t>
  </si>
  <si>
    <t>205854650</t>
  </si>
  <si>
    <t>西安市红庆电炉电器设备厂</t>
  </si>
  <si>
    <t>祝凯</t>
  </si>
  <si>
    <t>02984202154</t>
  </si>
  <si>
    <t>CL-100646361</t>
  </si>
  <si>
    <t>205787797</t>
  </si>
  <si>
    <t>甘肃瓮福化工有限责任公司</t>
  </si>
  <si>
    <t>韩培栋</t>
  </si>
  <si>
    <t>013830595676</t>
  </si>
  <si>
    <t>CL-100646385</t>
  </si>
  <si>
    <t>205787802</t>
  </si>
  <si>
    <t>天水轩辕纸业有限公司</t>
  </si>
  <si>
    <t>南贵红</t>
  </si>
  <si>
    <t>018193860186</t>
  </si>
  <si>
    <t>CL-100646331</t>
  </si>
  <si>
    <t>206244902</t>
  </si>
  <si>
    <t>外语音像教材出版社</t>
  </si>
  <si>
    <t>黄伟（已离职）</t>
  </si>
  <si>
    <t>02985309185</t>
  </si>
  <si>
    <t>CL-100646336</t>
  </si>
  <si>
    <t>13571801310</t>
  </si>
  <si>
    <t>CL-100646383</t>
  </si>
  <si>
    <t>18193860186</t>
  </si>
  <si>
    <t>CL-100647700</t>
  </si>
  <si>
    <t>CL-100647731</t>
  </si>
  <si>
    <t>200953870</t>
  </si>
  <si>
    <t>兰州祁连山混凝土工程有限公司</t>
  </si>
  <si>
    <t>杨学文</t>
  </si>
  <si>
    <t>09312510555</t>
  </si>
  <si>
    <t>CL-100647713</t>
  </si>
  <si>
    <t>13195086656</t>
  </si>
  <si>
    <t>CL-100647884</t>
  </si>
  <si>
    <t>201081140</t>
  </si>
  <si>
    <t>陕西省西安市天硕科技发展公司</t>
  </si>
  <si>
    <t>029855490716370</t>
  </si>
  <si>
    <t>CL-100647901</t>
  </si>
  <si>
    <t>200964785</t>
  </si>
  <si>
    <t>西安天方织布厂</t>
  </si>
  <si>
    <t>唐兴安</t>
  </si>
  <si>
    <t>02983612460</t>
  </si>
  <si>
    <t>CL-100648016</t>
  </si>
  <si>
    <t>201813121</t>
  </si>
  <si>
    <t>甘肃鸿联九五信息产业有限公司</t>
  </si>
  <si>
    <t>梅楠</t>
  </si>
  <si>
    <t>09318720319</t>
  </si>
  <si>
    <t>CL-100648288</t>
  </si>
  <si>
    <t>206244944</t>
  </si>
  <si>
    <t>网信科技实业有限公司</t>
  </si>
  <si>
    <t>宋羲</t>
  </si>
  <si>
    <t>02988256760</t>
  </si>
  <si>
    <t>CL-100648297</t>
  </si>
  <si>
    <t>205578415</t>
  </si>
  <si>
    <t>西安超想科技有限责任公司</t>
  </si>
  <si>
    <t>桑春永</t>
  </si>
  <si>
    <t>02985512678</t>
  </si>
  <si>
    <t>CL-100648307</t>
  </si>
  <si>
    <t>201639029</t>
  </si>
  <si>
    <t>西安鑫鑫纸业有限公司</t>
  </si>
  <si>
    <t>罗晓婷</t>
  </si>
  <si>
    <t>02187232950</t>
  </si>
  <si>
    <t>CL-100648324</t>
  </si>
  <si>
    <t>201639990</t>
  </si>
  <si>
    <t>西安赛思通电子有限公司</t>
  </si>
  <si>
    <t>王重安</t>
  </si>
  <si>
    <t>029832357252008</t>
  </si>
  <si>
    <t>CL-100648347</t>
  </si>
  <si>
    <t>201640038</t>
  </si>
  <si>
    <t>西安市松园体育用品商店</t>
  </si>
  <si>
    <t>张广信</t>
  </si>
  <si>
    <t>02985212180</t>
  </si>
  <si>
    <t>CL-100648367</t>
  </si>
  <si>
    <t>张洪</t>
  </si>
  <si>
    <t>013609268603</t>
  </si>
  <si>
    <t>CL-100648452</t>
  </si>
  <si>
    <t>205848992</t>
  </si>
  <si>
    <t>西安安迪斯电梯有限公司</t>
  </si>
  <si>
    <t>陈文怡</t>
  </si>
  <si>
    <t>013991900744</t>
  </si>
  <si>
    <t>CL-100648462</t>
  </si>
  <si>
    <t>205841586</t>
  </si>
  <si>
    <t>陕西博达数据通信公司</t>
  </si>
  <si>
    <t>贾凌</t>
  </si>
  <si>
    <t>013991133721</t>
  </si>
  <si>
    <t>CL-100648576</t>
  </si>
  <si>
    <t>206198492</t>
  </si>
  <si>
    <t>陕西诚业科技有限公司</t>
  </si>
  <si>
    <t>013193363497</t>
  </si>
  <si>
    <t>CL-100648593</t>
  </si>
  <si>
    <t>206198493</t>
  </si>
  <si>
    <t>陕西华兴铸造有限责任公司</t>
  </si>
  <si>
    <t>015009180860</t>
  </si>
  <si>
    <t>CL-100648413</t>
  </si>
  <si>
    <t>13389218684</t>
  </si>
  <si>
    <t>CL-100648631</t>
  </si>
  <si>
    <t>200422797</t>
  </si>
  <si>
    <t>兰州强生医药有限责任公司</t>
  </si>
  <si>
    <t>张毅</t>
  </si>
  <si>
    <t>13239645739</t>
  </si>
  <si>
    <t>CL-100648637</t>
  </si>
  <si>
    <t>013239645739</t>
  </si>
  <si>
    <t>CL-100648661</t>
  </si>
  <si>
    <t>07382654766</t>
  </si>
  <si>
    <t>CL-100648672</t>
  </si>
  <si>
    <t>206107455</t>
  </si>
  <si>
    <t>陕西航天导航设备有限公司</t>
  </si>
  <si>
    <t>李一平</t>
  </si>
  <si>
    <t>013892463217</t>
  </si>
  <si>
    <t>CL-100648483</t>
  </si>
  <si>
    <t>206198491</t>
  </si>
  <si>
    <t>陕西玻璃纤维总厂</t>
  </si>
  <si>
    <t>李铁库</t>
  </si>
  <si>
    <t>13892906628</t>
  </si>
  <si>
    <t>CL-100648513</t>
  </si>
  <si>
    <t>13193363497</t>
  </si>
  <si>
    <t>CL-100648749</t>
  </si>
  <si>
    <t>206081431</t>
  </si>
  <si>
    <t>甘肃金桥水科技集团</t>
  </si>
  <si>
    <t>赵永和</t>
  </si>
  <si>
    <t>09318445635</t>
  </si>
  <si>
    <t>CL-100648762</t>
  </si>
  <si>
    <t>205366656</t>
  </si>
  <si>
    <t>陕西省国力信息技术公司</t>
  </si>
  <si>
    <t>王文成</t>
  </si>
  <si>
    <t>02988327087</t>
  </si>
  <si>
    <t>CL-100648573</t>
  </si>
  <si>
    <t>CL-100648777</t>
  </si>
  <si>
    <t>206189063</t>
  </si>
  <si>
    <t>西安大明宫建材实业有限公司</t>
  </si>
  <si>
    <t>唐晓辉</t>
  </si>
  <si>
    <t>013991176939</t>
  </si>
  <si>
    <t>CL-100648591</t>
  </si>
  <si>
    <t>15009180860</t>
  </si>
  <si>
    <t>CL-100648789</t>
  </si>
  <si>
    <t>013363923809</t>
  </si>
  <si>
    <t>CL-100648670</t>
  </si>
  <si>
    <t>13892463217</t>
  </si>
  <si>
    <t>CL-100648649</t>
  </si>
  <si>
    <t>CL-100648842</t>
  </si>
  <si>
    <t>206189065</t>
  </si>
  <si>
    <t>西安海文机电有限公司</t>
  </si>
  <si>
    <t>牛春宝</t>
  </si>
  <si>
    <t>013991230056</t>
  </si>
  <si>
    <t>CL-100648869</t>
  </si>
  <si>
    <t>206189066</t>
  </si>
  <si>
    <t>西安江海肉类加工有限公司</t>
  </si>
  <si>
    <t>013609289809</t>
  </si>
  <si>
    <t>CL-100648882</t>
  </si>
  <si>
    <t>CL-100648907</t>
  </si>
  <si>
    <t>206189067</t>
  </si>
  <si>
    <t>西安旌旗电子有限公司</t>
  </si>
  <si>
    <t>曹敏慧</t>
  </si>
  <si>
    <t>013892891381</t>
  </si>
  <si>
    <t>CL-100648774</t>
  </si>
  <si>
    <t>13991176939</t>
  </si>
  <si>
    <t>CL-100648949</t>
  </si>
  <si>
    <t>CL-100648836</t>
  </si>
  <si>
    <t>13991230056</t>
  </si>
  <si>
    <t>CL-100648866</t>
  </si>
  <si>
    <t>13609289809</t>
  </si>
  <si>
    <t>CL-100649029</t>
  </si>
  <si>
    <t>200494191</t>
  </si>
  <si>
    <t>陕西康佳电子有限公司</t>
  </si>
  <si>
    <t>薛健</t>
  </si>
  <si>
    <t>02933611271</t>
  </si>
  <si>
    <t>CL-100648904</t>
  </si>
  <si>
    <t>13892891381</t>
  </si>
  <si>
    <t>CL-100649108</t>
  </si>
  <si>
    <t>200953298</t>
  </si>
  <si>
    <t>陕西恒兴果汁饮料有限公司</t>
  </si>
  <si>
    <t>02988337210</t>
  </si>
  <si>
    <t>CL-100648944</t>
  </si>
  <si>
    <t>18966857910</t>
  </si>
  <si>
    <t>CL-100649037</t>
  </si>
  <si>
    <t>15091187381</t>
  </si>
  <si>
    <t>CL-100649251</t>
  </si>
  <si>
    <t>202734402</t>
  </si>
  <si>
    <t>西安先通电子信息有限公司</t>
  </si>
  <si>
    <t>杨雪凯</t>
  </si>
  <si>
    <t>013991873818</t>
  </si>
  <si>
    <t>CL-100649275</t>
  </si>
  <si>
    <t>200433241</t>
  </si>
  <si>
    <t>甘肃新华西北书城</t>
  </si>
  <si>
    <t>陈毅能</t>
  </si>
  <si>
    <t>09314960045</t>
  </si>
  <si>
    <t>CL-100649250</t>
  </si>
  <si>
    <t>13991873818</t>
  </si>
  <si>
    <t>CL-100649428</t>
  </si>
  <si>
    <t>202734995</t>
  </si>
  <si>
    <t>西安中阳钻采设备有限责任公司</t>
  </si>
  <si>
    <t>钱国兵</t>
  </si>
  <si>
    <t>013572179078</t>
  </si>
  <si>
    <t>CL-100649466</t>
  </si>
  <si>
    <t>205484299</t>
  </si>
  <si>
    <t>西安秉信纸业有限公司</t>
  </si>
  <si>
    <t>华小波</t>
  </si>
  <si>
    <t>02986520805819</t>
  </si>
  <si>
    <t>CL-100649293</t>
  </si>
  <si>
    <t>13709181548</t>
  </si>
  <si>
    <t>CL-100649478</t>
  </si>
  <si>
    <t>205484364</t>
  </si>
  <si>
    <t>西安西仪集成技术有限公司</t>
  </si>
  <si>
    <t>朱勇彬</t>
  </si>
  <si>
    <t>02988318198</t>
  </si>
  <si>
    <t>CL-100649539</t>
  </si>
  <si>
    <t>206180069</t>
  </si>
  <si>
    <t>陕西西环工贸有限公司</t>
  </si>
  <si>
    <t>CL-100649424</t>
  </si>
  <si>
    <t>13572179078</t>
  </si>
  <si>
    <t>CL-100649624</t>
  </si>
  <si>
    <t>200434447</t>
  </si>
  <si>
    <t>陕西三棵树超市商贸有限责任公司</t>
  </si>
  <si>
    <t>江华</t>
  </si>
  <si>
    <t>02982683388860</t>
  </si>
  <si>
    <t>CL-100649639</t>
  </si>
  <si>
    <t>206079015</t>
  </si>
  <si>
    <t>吴忠市军峰铁件制作有限公司</t>
  </si>
  <si>
    <t>马国军</t>
  </si>
  <si>
    <t>013995139878</t>
  </si>
  <si>
    <t>CL-100649532</t>
  </si>
  <si>
    <t>13759954451</t>
  </si>
  <si>
    <t>CL-100649634</t>
  </si>
  <si>
    <t>13995139878</t>
  </si>
  <si>
    <t>CL-100649657</t>
  </si>
  <si>
    <t>13895359097</t>
  </si>
  <si>
    <t>CL-100650142</t>
  </si>
  <si>
    <t>206191040</t>
  </si>
  <si>
    <t>青海龙升阁餐饮有限公司</t>
  </si>
  <si>
    <t>马忠良</t>
  </si>
  <si>
    <t>013639753432</t>
  </si>
  <si>
    <t>CL-100650188</t>
  </si>
  <si>
    <t>206290795</t>
  </si>
  <si>
    <t>西安凌志网络科技有限公司</t>
  </si>
  <si>
    <t>孟总</t>
  </si>
  <si>
    <t>018691555423</t>
  </si>
  <si>
    <t>CL-100650203</t>
  </si>
  <si>
    <t>206198201</t>
  </si>
  <si>
    <t>兰州金穗康商贸有限公司</t>
  </si>
  <si>
    <t>018809316962</t>
  </si>
  <si>
    <t>CL-100650211</t>
  </si>
  <si>
    <t>206198202</t>
  </si>
  <si>
    <t>兰州轻工业机械有限责任公司</t>
  </si>
  <si>
    <t>马小毅</t>
  </si>
  <si>
    <t>013669389586</t>
  </si>
  <si>
    <t>CL-100650141</t>
  </si>
  <si>
    <t>13639753432</t>
  </si>
  <si>
    <t>CL-100650201</t>
  </si>
  <si>
    <t>18809316962</t>
  </si>
  <si>
    <t>CL-100650559</t>
  </si>
  <si>
    <t>206190592</t>
  </si>
  <si>
    <t>陕西省烟草公司西安分公司</t>
  </si>
  <si>
    <t>015325968457</t>
  </si>
  <si>
    <t>CL-100650566</t>
  </si>
  <si>
    <t>袁文斌</t>
  </si>
  <si>
    <t>013909290899</t>
  </si>
  <si>
    <t>CL-100650597</t>
  </si>
  <si>
    <t>205372674</t>
  </si>
  <si>
    <t>兰州加华联合软件技术有限公司</t>
  </si>
  <si>
    <t>赵平元</t>
  </si>
  <si>
    <t>013893346970</t>
  </si>
  <si>
    <t>CL-100650563</t>
  </si>
  <si>
    <t>13909290899</t>
  </si>
  <si>
    <t>CL-100650586</t>
  </si>
  <si>
    <t>13919430712</t>
  </si>
  <si>
    <t>CL-100651098</t>
  </si>
  <si>
    <t>200927272</t>
  </si>
  <si>
    <t>西安科龙制冷有限公司</t>
  </si>
  <si>
    <t>茅建刚</t>
  </si>
  <si>
    <t>029883383098309</t>
  </si>
  <si>
    <t>CL-100651367</t>
  </si>
  <si>
    <t>206189486</t>
  </si>
  <si>
    <t>陕西宏沣电子科技有限公司</t>
  </si>
  <si>
    <t>杨林</t>
  </si>
  <si>
    <t>013279265910</t>
  </si>
  <si>
    <t>CL-100651303</t>
  </si>
  <si>
    <t>202728820</t>
  </si>
  <si>
    <t>西安饭庄</t>
  </si>
  <si>
    <t>曾彦</t>
  </si>
  <si>
    <t>02987680618</t>
  </si>
  <si>
    <t>CL-100651364</t>
  </si>
  <si>
    <t>13279265910</t>
  </si>
  <si>
    <t>CL-100651753</t>
  </si>
  <si>
    <t>206189487</t>
  </si>
  <si>
    <t>陕西杰讯网络科技发展有限公司</t>
  </si>
  <si>
    <t>高明</t>
  </si>
  <si>
    <t>013891935847</t>
  </si>
  <si>
    <t>CL-100651765</t>
  </si>
  <si>
    <t>205398949</t>
  </si>
  <si>
    <t>机械工业部第七设计研究院</t>
  </si>
  <si>
    <t>金泽民</t>
  </si>
  <si>
    <t>013201849990</t>
  </si>
  <si>
    <t>CL-100651782</t>
  </si>
  <si>
    <t>206189489</t>
  </si>
  <si>
    <t>陕西明创数码科技有限公司</t>
  </si>
  <si>
    <t>黄莉</t>
  </si>
  <si>
    <t>013077411007</t>
  </si>
  <si>
    <t>CL-100651750</t>
  </si>
  <si>
    <t>13891935847</t>
  </si>
  <si>
    <t>CL-100651902</t>
  </si>
  <si>
    <t>206189492</t>
  </si>
  <si>
    <t>陕西中海知易信息技术有限公司</t>
  </si>
  <si>
    <t>魏超</t>
  </si>
  <si>
    <t>013992862129</t>
  </si>
  <si>
    <t>CL-100651921</t>
  </si>
  <si>
    <t>200036617</t>
  </si>
  <si>
    <t>陕西东隆文商大厦有限责任公司</t>
  </si>
  <si>
    <t>王学国</t>
  </si>
  <si>
    <t>02987670086</t>
  </si>
  <si>
    <t>CL-100651985</t>
  </si>
  <si>
    <t>206198677</t>
  </si>
  <si>
    <t>宝鸡金牛锻压机床有限责任公司</t>
  </si>
  <si>
    <t>李会娥</t>
  </si>
  <si>
    <t>13891723229</t>
  </si>
  <si>
    <t>CL-100651857</t>
  </si>
  <si>
    <t>13325383852</t>
  </si>
  <si>
    <t>CL-100651988</t>
  </si>
  <si>
    <t>013891723229</t>
  </si>
  <si>
    <t>CL-100651898</t>
  </si>
  <si>
    <t>13992862129</t>
  </si>
  <si>
    <t>CL-100652038</t>
  </si>
  <si>
    <t>206191018</t>
  </si>
  <si>
    <t>青岛啤酒榆林有限责任公司</t>
  </si>
  <si>
    <t>纪海润</t>
  </si>
  <si>
    <t>015596062588</t>
  </si>
  <si>
    <t>CL-100651941</t>
  </si>
  <si>
    <t>13072081722</t>
  </si>
  <si>
    <t>CL-100652070</t>
  </si>
  <si>
    <t>206139184</t>
  </si>
  <si>
    <t>兰州金轮实业有限责任公司</t>
  </si>
  <si>
    <t>方皎</t>
  </si>
  <si>
    <t>018993073178</t>
  </si>
  <si>
    <t>CL-100652086</t>
  </si>
  <si>
    <t>202744069</t>
  </si>
  <si>
    <t>陕西三恒装饰工程有限公司</t>
  </si>
  <si>
    <t>黄蓬</t>
  </si>
  <si>
    <t>02982237195</t>
  </si>
  <si>
    <t>CL-100652098</t>
  </si>
  <si>
    <t>206191021</t>
  </si>
  <si>
    <t>汉中红叶大酒店有限公司</t>
  </si>
  <si>
    <t>张军科</t>
  </si>
  <si>
    <t>013060461515</t>
  </si>
  <si>
    <t>CL-100652105</t>
  </si>
  <si>
    <t>206101109</t>
  </si>
  <si>
    <t>陕西广电网络传媒股份有限公司安康分公司</t>
  </si>
  <si>
    <t>09158189031</t>
  </si>
  <si>
    <t>CL-100652130</t>
  </si>
  <si>
    <t>13571769344</t>
  </si>
  <si>
    <t>CL-100652153</t>
  </si>
  <si>
    <t>206191025</t>
  </si>
  <si>
    <t>冀东海德堡（扶风）水泥有限公司</t>
  </si>
  <si>
    <t>陈华立</t>
  </si>
  <si>
    <t>013772663191</t>
  </si>
  <si>
    <t>CL-100652172</t>
  </si>
  <si>
    <t>206191026</t>
  </si>
  <si>
    <t>陕西星王锌业股份有限公司制锌厂</t>
  </si>
  <si>
    <t>张勇生</t>
  </si>
  <si>
    <t>09175790015</t>
  </si>
  <si>
    <t>CL-100652186</t>
  </si>
  <si>
    <t>206191027</t>
  </si>
  <si>
    <t>陕西杨凌天洋光固化材料有限公司</t>
  </si>
  <si>
    <t>张纪鹏</t>
  </si>
  <si>
    <t>091789119673</t>
  </si>
  <si>
    <t>CL-100652068</t>
  </si>
  <si>
    <t>18993073178</t>
  </si>
  <si>
    <t>CL-100652096</t>
  </si>
  <si>
    <t>13060461515</t>
  </si>
  <si>
    <t>CL-100652125</t>
  </si>
  <si>
    <t>202734501</t>
  </si>
  <si>
    <t>西安市通惠环保设备厂</t>
  </si>
  <si>
    <t>02986600342</t>
  </si>
  <si>
    <t>CL-100652150</t>
  </si>
  <si>
    <t>13772663191</t>
  </si>
  <si>
    <t>CL-100652300</t>
  </si>
  <si>
    <t>200872718</t>
  </si>
  <si>
    <t>西安泾渭化工有限责任公司</t>
  </si>
  <si>
    <t>02986031508</t>
  </si>
  <si>
    <t>CL-100652230</t>
  </si>
  <si>
    <t>15809317778</t>
  </si>
  <si>
    <t>CL-100652320</t>
  </si>
  <si>
    <t>13919146717</t>
  </si>
  <si>
    <t>CL-100652482</t>
  </si>
  <si>
    <t>206111482</t>
  </si>
  <si>
    <t>兰州仪表厂</t>
  </si>
  <si>
    <t>09317932944</t>
  </si>
  <si>
    <t>CL-100652492</t>
  </si>
  <si>
    <t>205998262</t>
  </si>
  <si>
    <t>兰州美峰菜根香餐饮娱乐有限责任公司</t>
  </si>
  <si>
    <t>张国华</t>
  </si>
  <si>
    <t>013099151868</t>
  </si>
  <si>
    <t>CL-100652392</t>
  </si>
  <si>
    <t>13919295858</t>
  </si>
  <si>
    <t>CL-100652605</t>
  </si>
  <si>
    <t>205973016</t>
  </si>
  <si>
    <t>张掖市腾飞工业自动化有限公司</t>
  </si>
  <si>
    <t>张志斌</t>
  </si>
  <si>
    <t>09368294148</t>
  </si>
  <si>
    <t>CL-100652662</t>
  </si>
  <si>
    <t>202720709</t>
  </si>
  <si>
    <t>榆林市榆阳区常兴煤矿</t>
  </si>
  <si>
    <t>刘志远</t>
  </si>
  <si>
    <t>09123611398</t>
  </si>
  <si>
    <t>CL-100652667</t>
  </si>
  <si>
    <t>206241944</t>
  </si>
  <si>
    <t>新一家超市有限公司(西安财富店)</t>
  </si>
  <si>
    <t>刘云阳</t>
  </si>
  <si>
    <t>029879529298600</t>
  </si>
  <si>
    <t>CL-100652627</t>
  </si>
  <si>
    <t>205976507</t>
  </si>
  <si>
    <t>博通国际软件有限公司</t>
  </si>
  <si>
    <t>013088996251</t>
  </si>
  <si>
    <t>CL-100652731</t>
  </si>
  <si>
    <t>206241935</t>
  </si>
  <si>
    <t>新通汇有限责任公司</t>
  </si>
  <si>
    <t>范文学</t>
  </si>
  <si>
    <t>02988452651</t>
  </si>
  <si>
    <t>CL-100649213</t>
  </si>
  <si>
    <t>206812407</t>
  </si>
  <si>
    <t>湖北丽乐嘉包装制品股份有限公司</t>
  </si>
  <si>
    <t>杨芳敏</t>
  </si>
  <si>
    <t>013801110290</t>
  </si>
  <si>
    <t>CL-100649282</t>
  </si>
  <si>
    <t>206290747</t>
  </si>
  <si>
    <t>中广核风电有限公司华中分公司</t>
  </si>
  <si>
    <t>015927230850</t>
  </si>
  <si>
    <t>CL-100649890</t>
  </si>
  <si>
    <t>013907148246</t>
  </si>
  <si>
    <t>CL-100650052</t>
  </si>
  <si>
    <t>CL-100645193</t>
  </si>
  <si>
    <t>206046434</t>
  </si>
  <si>
    <t>南京沙宁申科技开发有限公司</t>
  </si>
  <si>
    <t>陈晓东</t>
  </si>
  <si>
    <t>013605177866</t>
  </si>
  <si>
    <t>CL-100645243</t>
  </si>
  <si>
    <t>206249036</t>
  </si>
  <si>
    <t>湖北省顺达航运有限公司</t>
  </si>
  <si>
    <t>洪婷</t>
  </si>
  <si>
    <t>018971084189</t>
  </si>
  <si>
    <t>CL-100645192</t>
  </si>
  <si>
    <t>13605177866</t>
  </si>
  <si>
    <t>CL-100645288</t>
  </si>
  <si>
    <t>013382797933</t>
  </si>
  <si>
    <t>CL-100645242</t>
  </si>
  <si>
    <t>18971084189</t>
  </si>
  <si>
    <t>CL-100645284</t>
  </si>
  <si>
    <t>13382797933</t>
  </si>
  <si>
    <t>CL-100645437</t>
  </si>
  <si>
    <t>CL-100645427</t>
  </si>
  <si>
    <t>13057872888</t>
  </si>
  <si>
    <t>CL-100645529</t>
  </si>
  <si>
    <t>02784973248</t>
  </si>
  <si>
    <t>CL-100645874</t>
  </si>
  <si>
    <t>013886952344</t>
  </si>
  <si>
    <t>CL-100645871</t>
  </si>
  <si>
    <t>13886952344</t>
  </si>
  <si>
    <t>CL-100646227</t>
  </si>
  <si>
    <t>CL-100646287</t>
  </si>
  <si>
    <t>CL-100647995</t>
  </si>
  <si>
    <t>CL-100649127</t>
  </si>
  <si>
    <t>CL-100649158</t>
  </si>
  <si>
    <t>CL-100645638</t>
  </si>
  <si>
    <t>208071843</t>
  </si>
  <si>
    <t>贵州银象国际大酒店有限公司瑞茂温德姆至尊豪廷大酒店</t>
  </si>
  <si>
    <t>013048524440</t>
  </si>
  <si>
    <t>CL-100645789</t>
  </si>
  <si>
    <t>208621519</t>
  </si>
  <si>
    <t>贵阳市白云区展硕房地产开发有限公司</t>
  </si>
  <si>
    <t>085183969636</t>
  </si>
  <si>
    <t>CL-100645963</t>
  </si>
  <si>
    <t>206188572</t>
  </si>
  <si>
    <t>云南通讯产业服务有限公司</t>
  </si>
  <si>
    <t>08713177882</t>
  </si>
  <si>
    <t>CL-100645973</t>
  </si>
  <si>
    <t>013888274426</t>
  </si>
  <si>
    <t>CL-100646009</t>
  </si>
  <si>
    <t>206219898</t>
  </si>
  <si>
    <t>昆明广基瑞特房地产开发有限公司</t>
  </si>
  <si>
    <t>李航</t>
  </si>
  <si>
    <t>013708898279</t>
  </si>
  <si>
    <t>CL-100646168</t>
  </si>
  <si>
    <t>CL-100646400</t>
  </si>
  <si>
    <t>CL-100646457</t>
  </si>
  <si>
    <t>CL-100646612</t>
  </si>
  <si>
    <t>田先生</t>
  </si>
  <si>
    <t>CL-100646652</t>
  </si>
  <si>
    <t>CL-100646654</t>
  </si>
  <si>
    <t>CL-100646906</t>
  </si>
  <si>
    <t>208622931</t>
  </si>
  <si>
    <t>贵州恒瑞辰机械制造有限公司</t>
  </si>
  <si>
    <t>013595066611</t>
  </si>
  <si>
    <t>CL-100646953</t>
  </si>
  <si>
    <t>208622950</t>
  </si>
  <si>
    <t>贵州启腾机械制造有限公司</t>
  </si>
  <si>
    <t>013885924802</t>
  </si>
  <si>
    <t>CL-100646990</t>
  </si>
  <si>
    <t>208622980</t>
  </si>
  <si>
    <t>贵州瑞成达机械制造有限公司</t>
  </si>
  <si>
    <t>胡思</t>
  </si>
  <si>
    <t>015772782862</t>
  </si>
  <si>
    <t>CL-100647459</t>
  </si>
  <si>
    <t>13890909511</t>
  </si>
  <si>
    <t>CL-100647854</t>
  </si>
  <si>
    <t>208622914</t>
  </si>
  <si>
    <t>长宁县八卦液酒业有限公司</t>
  </si>
  <si>
    <t>刘松平</t>
  </si>
  <si>
    <t>015520609017</t>
  </si>
  <si>
    <t>CL-100647795</t>
  </si>
  <si>
    <t>CL-100647952</t>
  </si>
  <si>
    <t>208621379</t>
  </si>
  <si>
    <t>贵州汉和丝路管理有限公司</t>
  </si>
  <si>
    <t>13984863400</t>
  </si>
  <si>
    <t>CL-100647959</t>
  </si>
  <si>
    <t>013984863400</t>
  </si>
  <si>
    <t>CL-100647848</t>
  </si>
  <si>
    <t>15520609017</t>
  </si>
  <si>
    <t>CL-100648018</t>
  </si>
  <si>
    <t>18685367888</t>
  </si>
  <si>
    <t>CL-100648055</t>
  </si>
  <si>
    <t>CL-100648731</t>
  </si>
  <si>
    <t>208615566</t>
  </si>
  <si>
    <t>四川宝路行汽车销售服务有限公司</t>
  </si>
  <si>
    <t>13350879153</t>
  </si>
  <si>
    <t>CL-100648913</t>
  </si>
  <si>
    <t>CL-100649082</t>
  </si>
  <si>
    <t>13990041998</t>
  </si>
  <si>
    <t>CL-100650079</t>
  </si>
  <si>
    <t>208554298</t>
  </si>
  <si>
    <t>贵州中磨雅美居装饰工程有限公司</t>
  </si>
  <si>
    <t>邓亚军</t>
  </si>
  <si>
    <t>013885049179</t>
  </si>
  <si>
    <t>CL-100651327</t>
  </si>
  <si>
    <t>208548753</t>
  </si>
  <si>
    <t>贵州道坦坦科技股份有限公司</t>
  </si>
  <si>
    <t>085182237508</t>
  </si>
  <si>
    <t>CL-100651344</t>
  </si>
  <si>
    <t>CL-100652043</t>
  </si>
  <si>
    <t>208533315</t>
  </si>
  <si>
    <t>成都共同制管有限公司</t>
  </si>
  <si>
    <t>肖?</t>
  </si>
  <si>
    <t>61580133</t>
  </si>
  <si>
    <t>CL-100652387</t>
  </si>
  <si>
    <t>208065777</t>
  </si>
  <si>
    <t>四川安耐吉新能源科技有限公司</t>
  </si>
  <si>
    <t>吴安</t>
  </si>
  <si>
    <t>65842176</t>
  </si>
  <si>
    <t>CL-100652573</t>
  </si>
  <si>
    <t>208057324</t>
  </si>
  <si>
    <t>贵州铁建恒发新材料科技股份有限公司</t>
  </si>
  <si>
    <t>朱红林</t>
  </si>
  <si>
    <t>013312204672</t>
  </si>
  <si>
    <t>CL-100652793</t>
  </si>
  <si>
    <t>208054564</t>
  </si>
  <si>
    <t>贵州詹阳动力重工有限公司</t>
  </si>
  <si>
    <t>085183823888</t>
  </si>
  <si>
    <t>CL-100652830</t>
  </si>
  <si>
    <t>CL-100652842</t>
  </si>
  <si>
    <t>CL-100652954</t>
  </si>
  <si>
    <t>207947468</t>
  </si>
  <si>
    <t>贵州安远新能源汽车有限公司</t>
  </si>
  <si>
    <t>刘安</t>
  </si>
  <si>
    <t>015685937775</t>
  </si>
  <si>
    <t>CL-100652957</t>
  </si>
  <si>
    <t>CL-100652960</t>
  </si>
  <si>
    <t>刘云</t>
  </si>
  <si>
    <t>018508597160</t>
  </si>
  <si>
    <t>CL-100653188</t>
  </si>
  <si>
    <t>CL-100648816</t>
  </si>
  <si>
    <t>CL-100651560</t>
  </si>
  <si>
    <t>206241877</t>
  </si>
  <si>
    <t>新疆及晨财务咨询服务有限公司</t>
  </si>
  <si>
    <t>刘丽</t>
  </si>
  <si>
    <t>09912822379</t>
  </si>
  <si>
    <t>CL-100651527</t>
  </si>
  <si>
    <t>206241871</t>
  </si>
  <si>
    <t>新疆国际大巴扎开发有限公司</t>
  </si>
  <si>
    <t>刘建</t>
  </si>
  <si>
    <t>013309919937</t>
  </si>
  <si>
    <t>CL-100651769</t>
  </si>
  <si>
    <t>CL-100652030</t>
  </si>
  <si>
    <t>206200452</t>
  </si>
  <si>
    <t>新疆龙海达工贸有限公司</t>
  </si>
  <si>
    <t>徐小毛</t>
  </si>
  <si>
    <t>013565870321</t>
  </si>
  <si>
    <t>CL-100652026</t>
  </si>
  <si>
    <t>13565870321</t>
  </si>
  <si>
    <t>CL-100652160</t>
  </si>
  <si>
    <t>206241858</t>
  </si>
  <si>
    <t>新疆城乡图文科技有限公司</t>
  </si>
  <si>
    <t>李瑞</t>
  </si>
  <si>
    <t>09918858247</t>
  </si>
  <si>
    <t>CL-100652167</t>
  </si>
  <si>
    <t>CL-100652228</t>
  </si>
  <si>
    <t>CL-100652388</t>
  </si>
  <si>
    <t>206243578</t>
  </si>
  <si>
    <t>重庆市金柯广告有限公司</t>
  </si>
  <si>
    <t>02368906585</t>
  </si>
  <si>
    <t>CL-100649379</t>
  </si>
  <si>
    <t>15210191343</t>
  </si>
  <si>
    <t>CL-100649554</t>
  </si>
  <si>
    <t>13701055831</t>
  </si>
  <si>
    <t>CL-100649698</t>
  </si>
  <si>
    <t>210079017</t>
  </si>
  <si>
    <t>北京北方佳欣环保设备有限公司</t>
  </si>
  <si>
    <t>余浩</t>
  </si>
  <si>
    <t>15110263154</t>
  </si>
  <si>
    <t>CL-100649705</t>
  </si>
  <si>
    <t>015110263154</t>
  </si>
  <si>
    <t>CL-100649731</t>
  </si>
  <si>
    <t>210078929</t>
  </si>
  <si>
    <t>北京巴士股份有限公司旅游客运分公司</t>
  </si>
  <si>
    <t>王桐伟/贾晓力</t>
  </si>
  <si>
    <t>013521926291</t>
  </si>
  <si>
    <t>CL-100649754</t>
  </si>
  <si>
    <t>210079107</t>
  </si>
  <si>
    <t>北京博大网信科技发展有限公司</t>
  </si>
  <si>
    <t>13810878963</t>
  </si>
  <si>
    <t>CL-100649805</t>
  </si>
  <si>
    <t>210078858</t>
  </si>
  <si>
    <t>北京安博拓华科技发展有限公司</t>
  </si>
  <si>
    <t>虞建光</t>
  </si>
  <si>
    <t>13601335188</t>
  </si>
  <si>
    <t>CL-100649809</t>
  </si>
  <si>
    <t>013601335188</t>
  </si>
  <si>
    <t>CL-100649727</t>
  </si>
  <si>
    <t>CL-100650462</t>
  </si>
  <si>
    <t>210079018</t>
  </si>
  <si>
    <t>北京北方巨盛科技投资有限公司</t>
  </si>
  <si>
    <t>王大鹏</t>
  </si>
  <si>
    <t>13146707660</t>
  </si>
  <si>
    <t>CL-100650463</t>
  </si>
  <si>
    <t>013146707660</t>
  </si>
  <si>
    <t>CL-100650477</t>
  </si>
  <si>
    <t>210079149</t>
  </si>
  <si>
    <t>北京博源包装制品有限公司</t>
  </si>
  <si>
    <t>韩为千</t>
  </si>
  <si>
    <t>15011452977</t>
  </si>
  <si>
    <t>CL-100650482</t>
  </si>
  <si>
    <t>015011452977</t>
  </si>
  <si>
    <t>CL-100650498</t>
  </si>
  <si>
    <t>210078856</t>
  </si>
  <si>
    <t>北京安宝房地产开发有限公司</t>
  </si>
  <si>
    <t>段静怡</t>
  </si>
  <si>
    <t>18610226949</t>
  </si>
  <si>
    <t>CL-100650502</t>
  </si>
  <si>
    <t>018610226949</t>
  </si>
  <si>
    <t>CL-100647160</t>
  </si>
  <si>
    <t>206195429</t>
  </si>
  <si>
    <t>华润雪花啤酒(山西)有限公司(太原)</t>
  </si>
  <si>
    <t>庞尔超</t>
  </si>
  <si>
    <t>18636886555</t>
  </si>
  <si>
    <t>CL-100647167</t>
  </si>
  <si>
    <t>018636886555</t>
  </si>
  <si>
    <t>CL-100647276</t>
  </si>
  <si>
    <t>206079734</t>
  </si>
  <si>
    <t>邹平县亨通化工有限公司</t>
  </si>
  <si>
    <t>王长征</t>
  </si>
  <si>
    <t>05434501401</t>
  </si>
  <si>
    <t>CL-100647321</t>
  </si>
  <si>
    <t>13563575050</t>
  </si>
  <si>
    <t>CL-100647366</t>
  </si>
  <si>
    <t>013563522705</t>
  </si>
  <si>
    <t>CL-100647247</t>
  </si>
  <si>
    <t>206825161</t>
  </si>
  <si>
    <t>青岛衣舒美服饰有限公司</t>
  </si>
  <si>
    <t>侯现彬</t>
  </si>
  <si>
    <t>18661723001</t>
  </si>
  <si>
    <t>CL-100647382</t>
  </si>
  <si>
    <t>06356555071</t>
  </si>
  <si>
    <t>CL-100647239</t>
  </si>
  <si>
    <t>206825156</t>
  </si>
  <si>
    <t>青岛鑫龙海商贸有限公司</t>
  </si>
  <si>
    <t>冯雷</t>
  </si>
  <si>
    <t>018653233077</t>
  </si>
  <si>
    <t>CL-100647399</t>
  </si>
  <si>
    <t>205364620</t>
  </si>
  <si>
    <t>西安市亿利达网络信息技术有限公司</t>
  </si>
  <si>
    <t>罗艳春</t>
  </si>
  <si>
    <t>15829341500</t>
  </si>
  <si>
    <t>CL-100647408</t>
  </si>
  <si>
    <t>015829341500</t>
  </si>
  <si>
    <t>CL-100647257</t>
  </si>
  <si>
    <t>206825162</t>
  </si>
  <si>
    <t>青岛左右服装有限公司</t>
  </si>
  <si>
    <t>高凯敏</t>
  </si>
  <si>
    <t>18353204252</t>
  </si>
  <si>
    <t>CL-100647414</t>
  </si>
  <si>
    <t>029883299348823</t>
  </si>
  <si>
    <t>CL-100647429</t>
  </si>
  <si>
    <t>205364627</t>
  </si>
  <si>
    <t>西安焱晟科技有限公司</t>
  </si>
  <si>
    <t>张旭东</t>
  </si>
  <si>
    <t>02988248426</t>
  </si>
  <si>
    <t>CL-100647504</t>
  </si>
  <si>
    <t>207927097</t>
  </si>
  <si>
    <t>青岛洪海龙腾电子商务有限公司</t>
  </si>
  <si>
    <t>张立海</t>
  </si>
  <si>
    <t>018953272022</t>
  </si>
  <si>
    <t>CL-100647513</t>
  </si>
  <si>
    <t>CL-100649738</t>
  </si>
  <si>
    <t>1062729</t>
  </si>
  <si>
    <t>山西常平集团三铁有限公司</t>
  </si>
  <si>
    <t>盖德有</t>
  </si>
  <si>
    <t>03558677183</t>
  </si>
  <si>
    <t>CL-100649757</t>
  </si>
  <si>
    <t>王仁龙</t>
  </si>
  <si>
    <t>03558677553</t>
  </si>
  <si>
    <t>CL-100649767</t>
  </si>
  <si>
    <t>于主任</t>
  </si>
  <si>
    <t>03558778215</t>
  </si>
  <si>
    <t>CL-100649778</t>
  </si>
  <si>
    <t>03558667130</t>
  </si>
  <si>
    <t>CL-100649795</t>
  </si>
  <si>
    <t>207930789</t>
  </si>
  <si>
    <t>青岛达贝斯数据技术有限公司</t>
  </si>
  <si>
    <t>于雷</t>
  </si>
  <si>
    <t>013864089933</t>
  </si>
  <si>
    <t>CL-100649825</t>
  </si>
  <si>
    <t>206842427</t>
  </si>
  <si>
    <t>运城市广涛环保科技有限公司</t>
  </si>
  <si>
    <t>芦文亮</t>
  </si>
  <si>
    <t>013834700999</t>
  </si>
  <si>
    <t>CL-100649893</t>
  </si>
  <si>
    <t>202743422</t>
  </si>
  <si>
    <t>太原怡泰源科技有限责任公司</t>
  </si>
  <si>
    <t>屈小龙</t>
  </si>
  <si>
    <t>013633473788</t>
  </si>
  <si>
    <t>CL-100649749</t>
  </si>
  <si>
    <t>CL-100649726</t>
  </si>
  <si>
    <t>200852465</t>
  </si>
  <si>
    <t>拓展-帕攀博格泰尔托机械有限公司</t>
  </si>
  <si>
    <t>张永顺</t>
  </si>
  <si>
    <t>05342757386</t>
  </si>
  <si>
    <t>CL-100650110</t>
  </si>
  <si>
    <t>1038805</t>
  </si>
  <si>
    <t>诸城市环球木业有限责任公司</t>
  </si>
  <si>
    <t>孙志刚</t>
  </si>
  <si>
    <t>05366491265</t>
  </si>
  <si>
    <t>CL-100650152</t>
  </si>
  <si>
    <t>202738899</t>
  </si>
  <si>
    <t>青岛元海工贸有限公司</t>
  </si>
  <si>
    <t>裴长勇</t>
  </si>
  <si>
    <t>053285849921</t>
  </si>
  <si>
    <t>CL-100650181</t>
  </si>
  <si>
    <t>206841621</t>
  </si>
  <si>
    <t>山西欣泽宇环保科技有限公司</t>
  </si>
  <si>
    <t>马娟英</t>
  </si>
  <si>
    <t>013834153114</t>
  </si>
  <si>
    <t>CL-100650161</t>
  </si>
  <si>
    <t>202738911</t>
  </si>
  <si>
    <t>济南昇华创新科贸有限公司</t>
  </si>
  <si>
    <t>王世忠</t>
  </si>
  <si>
    <t>05316865658</t>
  </si>
  <si>
    <t>CL-100650194</t>
  </si>
  <si>
    <t>206823522</t>
  </si>
  <si>
    <t>深圳晨曦智能设备有限公司日照分公司</t>
  </si>
  <si>
    <t>何玉开</t>
  </si>
  <si>
    <t>15628616363</t>
  </si>
  <si>
    <t>CL-100650214</t>
  </si>
  <si>
    <t>206831333</t>
  </si>
  <si>
    <t>青岛优格电商服务有限公司</t>
  </si>
  <si>
    <t>马红玲</t>
  </si>
  <si>
    <t>CL-100650617</t>
  </si>
  <si>
    <t>206194952</t>
  </si>
  <si>
    <t>山西潞安益民金属制品有限责任公司</t>
  </si>
  <si>
    <t>曹巍巍</t>
  </si>
  <si>
    <t>03555926277</t>
  </si>
  <si>
    <t>CL-100650647</t>
  </si>
  <si>
    <t>200830993</t>
  </si>
  <si>
    <t>山东中豪海宇科技发展有限公司</t>
  </si>
  <si>
    <t>王延海</t>
  </si>
  <si>
    <t>05342752688</t>
  </si>
  <si>
    <t>CL-100650662</t>
  </si>
  <si>
    <t>206277078</t>
  </si>
  <si>
    <t>青岛棉花纤维有限公司</t>
  </si>
  <si>
    <t>徐杨洙</t>
  </si>
  <si>
    <t>053286461160</t>
  </si>
  <si>
    <t>CL-100650787</t>
  </si>
  <si>
    <t>206841824</t>
  </si>
  <si>
    <t>孝义市齐益标环保材料有限公司</t>
  </si>
  <si>
    <t>高其胜</t>
  </si>
  <si>
    <t>018735857777</t>
  </si>
  <si>
    <t>CL-100650834</t>
  </si>
  <si>
    <t>200825277</t>
  </si>
  <si>
    <t>蒙阴县精诚玛钢制品有限公司</t>
  </si>
  <si>
    <t>王焕明</t>
  </si>
  <si>
    <t>05394643789</t>
  </si>
  <si>
    <t>CL-100651213</t>
  </si>
  <si>
    <t>206263790</t>
  </si>
  <si>
    <t>青岛海尔数码智能科技有限公司</t>
  </si>
  <si>
    <t>齐海燕</t>
  </si>
  <si>
    <t>053288935171</t>
  </si>
  <si>
    <t>CL-100652445</t>
  </si>
  <si>
    <t>22692</t>
  </si>
  <si>
    <t>西安渭水园温泉度假村有限公司</t>
  </si>
  <si>
    <t>鲁彩丽</t>
  </si>
  <si>
    <t>02986601181</t>
  </si>
  <si>
    <t>CL-100652447</t>
  </si>
  <si>
    <t>02986601358</t>
  </si>
  <si>
    <t>CL-100652479</t>
  </si>
  <si>
    <t>13032940697</t>
  </si>
  <si>
    <t>CL-100646921</t>
  </si>
  <si>
    <t>210079484</t>
  </si>
  <si>
    <t>北京东方风光新能源技术有限公司</t>
  </si>
  <si>
    <t>刘志艳</t>
  </si>
  <si>
    <t>13581706720</t>
  </si>
  <si>
    <t>CL-100646929</t>
  </si>
  <si>
    <t>013581706720</t>
  </si>
  <si>
    <t>CL-100647026</t>
  </si>
  <si>
    <t>210079466</t>
  </si>
  <si>
    <t>北京鼎新隆文化发展有限公司</t>
  </si>
  <si>
    <t>边满丽</t>
  </si>
  <si>
    <t>15210421937</t>
  </si>
  <si>
    <t>CL-100647028</t>
  </si>
  <si>
    <t>015210421937</t>
  </si>
  <si>
    <t>CL-100647047</t>
  </si>
  <si>
    <t>210079401</t>
  </si>
  <si>
    <t>北京德瑞安矿业技术有限公司</t>
  </si>
  <si>
    <t>慕广斌</t>
  </si>
  <si>
    <t>13911755145</t>
  </si>
  <si>
    <t>CL-100647049</t>
  </si>
  <si>
    <t>013911755145</t>
  </si>
  <si>
    <t>CL-100647001</t>
  </si>
  <si>
    <t>13146528809</t>
  </si>
  <si>
    <t>CL-100647135</t>
  </si>
  <si>
    <t>210079485</t>
  </si>
  <si>
    <t>北京东方福禄不锈钢有限公司</t>
  </si>
  <si>
    <t>亚建军</t>
  </si>
  <si>
    <t>013911659062</t>
  </si>
  <si>
    <t>CL-100647110</t>
  </si>
  <si>
    <t>13911659062</t>
  </si>
  <si>
    <t>CL-100647255</t>
  </si>
  <si>
    <t>206086973</t>
  </si>
  <si>
    <t>海南广信联置业有限公司</t>
  </si>
  <si>
    <t>唐源</t>
  </si>
  <si>
    <t>089868536510</t>
  </si>
  <si>
    <t>CL-100647261</t>
  </si>
  <si>
    <t>206086974</t>
  </si>
  <si>
    <t>海南国尹装饰工程有限公司</t>
  </si>
  <si>
    <t>严朝川</t>
  </si>
  <si>
    <t>089866702985</t>
  </si>
  <si>
    <t>CL-100647301</t>
  </si>
  <si>
    <t>089866704355</t>
  </si>
  <si>
    <t>CL-100647380</t>
  </si>
  <si>
    <t>206086977</t>
  </si>
  <si>
    <t>海南海峰工程有限公司</t>
  </si>
  <si>
    <t>潘倩倩</t>
  </si>
  <si>
    <t>089866290085</t>
  </si>
  <si>
    <t>CL-100647422</t>
  </si>
  <si>
    <t>206086979</t>
  </si>
  <si>
    <t>海南恒景装饰工程公司</t>
  </si>
  <si>
    <t>日金辉</t>
  </si>
  <si>
    <t>089865365291</t>
  </si>
  <si>
    <t>CL-100647457</t>
  </si>
  <si>
    <t>206086980</t>
  </si>
  <si>
    <t>海南恒泰装饰工程有限公司琼海分公司</t>
  </si>
  <si>
    <t>潘明</t>
  </si>
  <si>
    <t>089862926611</t>
  </si>
  <si>
    <t>CL-100647348</t>
  </si>
  <si>
    <t>206086976</t>
  </si>
  <si>
    <t>海南海大资产管理有限公司</t>
  </si>
  <si>
    <t>黄文洁</t>
  </si>
  <si>
    <t>089866273570</t>
  </si>
  <si>
    <t>CL-100647708</t>
  </si>
  <si>
    <t>206086982</t>
  </si>
  <si>
    <t>海南鸿力冷气冷冻工程有限公司</t>
  </si>
  <si>
    <t>王海菊</t>
  </si>
  <si>
    <t>089866769639</t>
  </si>
  <si>
    <t>CL-100647986</t>
  </si>
  <si>
    <t>206195609</t>
  </si>
  <si>
    <t>海南椰晖旅行社有限公司</t>
  </si>
  <si>
    <t>莫先生</t>
  </si>
  <si>
    <t>089866515919805</t>
  </si>
  <si>
    <t>CL-100647996</t>
  </si>
  <si>
    <t>015289843024</t>
  </si>
  <si>
    <t>CL-100648019</t>
  </si>
  <si>
    <t>206195611</t>
  </si>
  <si>
    <t>海南智海王潮会议展览有限公司</t>
  </si>
  <si>
    <t>黎涛波</t>
  </si>
  <si>
    <t>089866778156</t>
  </si>
  <si>
    <t>CL-100648580</t>
  </si>
  <si>
    <t>CL-100648741</t>
  </si>
  <si>
    <t>206087012</t>
  </si>
  <si>
    <t>海南申亚实业股份有限公司</t>
  </si>
  <si>
    <t>089888568999</t>
  </si>
  <si>
    <t>CL-100651802</t>
  </si>
  <si>
    <t>CL-100652809</t>
  </si>
  <si>
    <t>206087637</t>
  </si>
  <si>
    <t>三亚市金岛嘉宁海景酒店有限公司</t>
  </si>
  <si>
    <t>陈国亮</t>
  </si>
  <si>
    <t>089888216783</t>
  </si>
  <si>
    <t>CL-100652828</t>
  </si>
  <si>
    <t>206087851</t>
  </si>
  <si>
    <t>海南诚芯科技有限公司</t>
  </si>
  <si>
    <t>李昌儒</t>
  </si>
  <si>
    <t>089866717766</t>
  </si>
  <si>
    <t>CL-100652838</t>
  </si>
  <si>
    <t>206087562</t>
  </si>
  <si>
    <t>海南京钢实业有限公司</t>
  </si>
  <si>
    <t>089868529217</t>
  </si>
  <si>
    <t>CL-100652846</t>
  </si>
  <si>
    <t>206087852</t>
  </si>
  <si>
    <t>海南东禾园艺有限公司</t>
  </si>
  <si>
    <t>黎奋</t>
  </si>
  <si>
    <t>089866726166</t>
  </si>
  <si>
    <t>CL-100652858</t>
  </si>
  <si>
    <t>206087564</t>
  </si>
  <si>
    <t>海南慧宝信息科技有限公司</t>
  </si>
  <si>
    <t>郭求为</t>
  </si>
  <si>
    <t>089868543977</t>
  </si>
  <si>
    <t>CL-100652872</t>
  </si>
  <si>
    <t>206087565</t>
  </si>
  <si>
    <t>海南嘉德广告有限公司</t>
  </si>
  <si>
    <t>终小伟</t>
  </si>
  <si>
    <t>089868553009</t>
  </si>
  <si>
    <t>CL-100652877</t>
  </si>
  <si>
    <t>206087853</t>
  </si>
  <si>
    <t>海南富美嘉商务有限公司</t>
  </si>
  <si>
    <t>089866729325</t>
  </si>
  <si>
    <t>CL-100647222</t>
  </si>
  <si>
    <t>210075496</t>
  </si>
  <si>
    <t>APAC有限公司</t>
  </si>
  <si>
    <t>015915769426</t>
  </si>
  <si>
    <t>CL-100649368</t>
  </si>
  <si>
    <t>210075765</t>
  </si>
  <si>
    <t>阿斯莫（广州)微电机有限公司</t>
  </si>
  <si>
    <t>杜晋锋</t>
  </si>
  <si>
    <t>013570326871</t>
  </si>
  <si>
    <t>CL-100649364</t>
  </si>
  <si>
    <t>13570326871</t>
  </si>
  <si>
    <t>CL-100649708</t>
  </si>
  <si>
    <t>210059263</t>
  </si>
  <si>
    <t>广州广电运通经营电子股份有限公司</t>
  </si>
  <si>
    <t>013824434440</t>
  </si>
  <si>
    <t>CL-100649870</t>
  </si>
  <si>
    <t>210059134</t>
  </si>
  <si>
    <t>金鹏电子信息有限公司</t>
  </si>
  <si>
    <t>苏本礼</t>
  </si>
  <si>
    <t>018666073500</t>
  </si>
  <si>
    <t>CL-100649912</t>
  </si>
  <si>
    <t>210059276</t>
  </si>
  <si>
    <t>广州金微电子有限公司</t>
  </si>
  <si>
    <t>宋波</t>
  </si>
  <si>
    <t>013725184758</t>
  </si>
  <si>
    <t>CL-100650593</t>
  </si>
  <si>
    <t>210074985</t>
  </si>
  <si>
    <t>超越影视文化传播有限公司</t>
  </si>
  <si>
    <t>黄绍信</t>
  </si>
  <si>
    <t>76982307800</t>
  </si>
  <si>
    <t>CL-100651642</t>
  </si>
  <si>
    <t>206071187</t>
  </si>
  <si>
    <t>汕头市弘泰电子有限公司</t>
  </si>
  <si>
    <t>075488395645</t>
  </si>
  <si>
    <t>CL-100649790</t>
  </si>
  <si>
    <t>210055444</t>
  </si>
  <si>
    <t>宁波金禾电子有限公司</t>
  </si>
  <si>
    <t>017816877336</t>
  </si>
  <si>
    <t>CL-100650199</t>
  </si>
  <si>
    <t>210055515</t>
  </si>
  <si>
    <t>培康食品有限公责任公司</t>
  </si>
  <si>
    <t>陈秀灵</t>
  </si>
  <si>
    <t>013336156915</t>
  </si>
  <si>
    <t>CL-100652050</t>
  </si>
  <si>
    <t>210055457</t>
  </si>
  <si>
    <t>宁波十目伊町食品有限公司</t>
  </si>
  <si>
    <t>方伟利</t>
  </si>
  <si>
    <t>013736165494</t>
  </si>
  <si>
    <t>CL-100652131</t>
  </si>
  <si>
    <t>210055337</t>
  </si>
  <si>
    <t>南京小河物流仓储有限公司</t>
  </si>
  <si>
    <t>陈华为</t>
  </si>
  <si>
    <t>CL-100647000</t>
  </si>
  <si>
    <t>205342647</t>
  </si>
  <si>
    <t>上海天庆工程塑料制品有限公司</t>
  </si>
  <si>
    <t>02166379363</t>
  </si>
  <si>
    <t>CL-100647013</t>
  </si>
  <si>
    <t>015601937900</t>
  </si>
  <si>
    <t>CL-100647087</t>
  </si>
  <si>
    <t>02157724646</t>
  </si>
  <si>
    <t>CL-100647433</t>
  </si>
  <si>
    <t>02159528297</t>
  </si>
  <si>
    <t>CL-100647588</t>
  </si>
  <si>
    <t>206279666</t>
  </si>
  <si>
    <t>上海高宇宙电脑有限公司</t>
  </si>
  <si>
    <t>印秀娟</t>
  </si>
  <si>
    <t>02159911052</t>
  </si>
  <si>
    <t>CL-100647666</t>
  </si>
  <si>
    <t>206282990</t>
  </si>
  <si>
    <t>上海奇正信息电子科技有限公司</t>
  </si>
  <si>
    <t>黄琴</t>
  </si>
  <si>
    <t>02157151415</t>
  </si>
  <si>
    <t>CL-100647681</t>
  </si>
  <si>
    <t>胡鹏</t>
  </si>
  <si>
    <t>02154482994</t>
  </si>
  <si>
    <t>CL-100647740</t>
  </si>
  <si>
    <t>206282707</t>
  </si>
  <si>
    <t>上海美神广告有限公司</t>
  </si>
  <si>
    <t>潘瑶捷</t>
  </si>
  <si>
    <t>02162838349</t>
  </si>
  <si>
    <t>CL-100647772</t>
  </si>
  <si>
    <t>206282610</t>
  </si>
  <si>
    <t>上海市天易律师事务所</t>
  </si>
  <si>
    <t>郭国汀</t>
  </si>
  <si>
    <t>02168760077</t>
  </si>
  <si>
    <t>CL-100647759</t>
  </si>
  <si>
    <t>CL-100648728</t>
  </si>
  <si>
    <t>206278953</t>
  </si>
  <si>
    <t>上海奋鑫包装技术有限公司</t>
  </si>
  <si>
    <t>李洁</t>
  </si>
  <si>
    <t>015921131572</t>
  </si>
  <si>
    <t>CL-100648744</t>
  </si>
  <si>
    <t>206071364</t>
  </si>
  <si>
    <t>上海世鑫房地产经纪有限公司第二分公司</t>
  </si>
  <si>
    <t>013661400487</t>
  </si>
  <si>
    <t>CL-100648778</t>
  </si>
  <si>
    <t>206279667</t>
  </si>
  <si>
    <t>上海丁昱电脑科技有限公司</t>
  </si>
  <si>
    <t>唐以菲</t>
  </si>
  <si>
    <t>02162206640</t>
  </si>
  <si>
    <t>CL-100648787</t>
  </si>
  <si>
    <t>206274612</t>
  </si>
  <si>
    <t>上海中港工艺五金厂</t>
  </si>
  <si>
    <t>刘长林</t>
  </si>
  <si>
    <t>02158051485</t>
  </si>
  <si>
    <t>CL-100648845</t>
  </si>
  <si>
    <t>205335191</t>
  </si>
  <si>
    <t>上海德司达有限公司</t>
  </si>
  <si>
    <t>蔡云辉</t>
  </si>
  <si>
    <t>02150643616</t>
  </si>
  <si>
    <t>CL-100648976</t>
  </si>
  <si>
    <t>206279669</t>
  </si>
  <si>
    <t>上海风驰电脑有限公司</t>
  </si>
  <si>
    <t>张秀龙</t>
  </si>
  <si>
    <t>02164121018</t>
  </si>
  <si>
    <t>CL-100648826</t>
  </si>
  <si>
    <t>206282991</t>
  </si>
  <si>
    <t>上海交大电子信息有限公司</t>
  </si>
  <si>
    <t>刘洪福</t>
  </si>
  <si>
    <t>02164270834</t>
  </si>
  <si>
    <t>CL-100649024</t>
  </si>
  <si>
    <t>206282993</t>
  </si>
  <si>
    <t>上海开辰电子信息有限公司</t>
  </si>
  <si>
    <t>黄宏</t>
  </si>
  <si>
    <t>02159743099</t>
  </si>
  <si>
    <t>CL-100649203</t>
  </si>
  <si>
    <t>206272970</t>
  </si>
  <si>
    <t>上海琨博电子科技有限公司</t>
  </si>
  <si>
    <t>续贤芳</t>
  </si>
  <si>
    <t>02164281662</t>
  </si>
  <si>
    <t>CL-100649229</t>
  </si>
  <si>
    <t>206277505</t>
  </si>
  <si>
    <t>上海万兴丰田汽车销售服务有限公司</t>
  </si>
  <si>
    <t>梁青</t>
  </si>
  <si>
    <t>02135120546</t>
  </si>
  <si>
    <t>CL-100649287</t>
  </si>
  <si>
    <t>206278048</t>
  </si>
  <si>
    <t>上海岱硕通讯设备有限公司</t>
  </si>
  <si>
    <t>唐劲</t>
  </si>
  <si>
    <t>013916681618</t>
  </si>
  <si>
    <t>CL-100649138</t>
  </si>
  <si>
    <t>206273338</t>
  </si>
  <si>
    <t>上海卓天机电科技有限公司</t>
  </si>
  <si>
    <t>宣军强</t>
  </si>
  <si>
    <t>02158340609</t>
  </si>
  <si>
    <t>CL-100649324</t>
  </si>
  <si>
    <t>206278667</t>
  </si>
  <si>
    <t>上海华弛印刷有限公司</t>
  </si>
  <si>
    <t>胡金明</t>
  </si>
  <si>
    <t>02157102380</t>
  </si>
  <si>
    <t>CL-100650317</t>
  </si>
  <si>
    <t>206271930</t>
  </si>
  <si>
    <t>上海共鸣制冷工程有限公司</t>
  </si>
  <si>
    <t>013061735725</t>
  </si>
  <si>
    <t>CL-100650219</t>
  </si>
  <si>
    <t>206278668</t>
  </si>
  <si>
    <t>上海佳合工艺品有限公司</t>
  </si>
  <si>
    <t>程现贵</t>
  </si>
  <si>
    <t>02164503169</t>
  </si>
  <si>
    <t>CL-100650475</t>
  </si>
  <si>
    <t>206278960</t>
  </si>
  <si>
    <t>上海长塘绣花商标有限公司</t>
  </si>
  <si>
    <t>郑翘汉</t>
  </si>
  <si>
    <t>02157796390</t>
  </si>
  <si>
    <t>CL-100650518</t>
  </si>
  <si>
    <t>206279675</t>
  </si>
  <si>
    <t>上海好快修电脑科技有限公司</t>
  </si>
  <si>
    <t>陈耀杰</t>
  </si>
  <si>
    <t>013318080290</t>
  </si>
  <si>
    <t>CL-100650534</t>
  </si>
  <si>
    <t>205336164</t>
  </si>
  <si>
    <t>上海阿泰克照明有限公司</t>
  </si>
  <si>
    <t>沈涛</t>
  </si>
  <si>
    <t>02156382251</t>
  </si>
  <si>
    <t>CL-100650792</t>
  </si>
  <si>
    <t>206271325</t>
  </si>
  <si>
    <t>上海杰茨达贸易有限公司</t>
  </si>
  <si>
    <t>王兰霞</t>
  </si>
  <si>
    <t>013122488706</t>
  </si>
  <si>
    <t>CL-100650822</t>
  </si>
  <si>
    <t>206273073</t>
  </si>
  <si>
    <t>上海益莹电子有限公司</t>
  </si>
  <si>
    <t>徐德维</t>
  </si>
  <si>
    <t>02163908271</t>
  </si>
  <si>
    <t>CL-100650778</t>
  </si>
  <si>
    <t>206269517</t>
  </si>
  <si>
    <t>上海先达条码技术有限公司</t>
  </si>
  <si>
    <t>成浩</t>
  </si>
  <si>
    <t>02164717171</t>
  </si>
  <si>
    <t>CL-100651908</t>
  </si>
  <si>
    <t>206270029</t>
  </si>
  <si>
    <t>上海民华机电工贸有限公司</t>
  </si>
  <si>
    <t>02157601505</t>
  </si>
  <si>
    <t>CL-100651948</t>
  </si>
  <si>
    <t>206273506</t>
  </si>
  <si>
    <t>上海国安灯具电器厂</t>
  </si>
  <si>
    <t>俞厚良</t>
  </si>
  <si>
    <t>02158703121</t>
  </si>
  <si>
    <t>CL-100651959</t>
  </si>
  <si>
    <t>206274621</t>
  </si>
  <si>
    <t>上海欣基金属构件有限公司</t>
  </si>
  <si>
    <t>汤阿根</t>
  </si>
  <si>
    <t>02159143075</t>
  </si>
  <si>
    <t>CL-100651989</t>
  </si>
  <si>
    <t>206282733</t>
  </si>
  <si>
    <t>上海桃悦餐饮管理有限公司</t>
  </si>
  <si>
    <t>乐贝雅</t>
  </si>
  <si>
    <t>02162677678</t>
  </si>
  <si>
    <t>CL-100652016</t>
  </si>
  <si>
    <t>206279676</t>
  </si>
  <si>
    <t>上海恒梭电脑科技有限公司</t>
  </si>
  <si>
    <t>季彬</t>
  </si>
  <si>
    <t>02158399127</t>
  </si>
  <si>
    <t>CL-100652042</t>
  </si>
  <si>
    <t>CL-100652531</t>
  </si>
  <si>
    <t>206273962</t>
  </si>
  <si>
    <t>上海舒维特制衣有限公司</t>
  </si>
  <si>
    <t>郁建明</t>
  </si>
  <si>
    <t>02168267454</t>
  </si>
  <si>
    <t>CL-100649822</t>
  </si>
  <si>
    <t>210076501</t>
  </si>
  <si>
    <t>安徽三联科技有限公司</t>
  </si>
  <si>
    <t>013500751777</t>
  </si>
  <si>
    <t>CL-100649845</t>
  </si>
  <si>
    <t>210076724</t>
  </si>
  <si>
    <t>安徽皖科绿色板业有限公司</t>
  </si>
  <si>
    <t>013855103421</t>
  </si>
  <si>
    <t>CL-100649859</t>
  </si>
  <si>
    <t>210076720</t>
  </si>
  <si>
    <t>安徽铜陵市有色公司</t>
  </si>
  <si>
    <t>邓冬水</t>
  </si>
  <si>
    <t>013534264786</t>
  </si>
  <si>
    <t>CL-100653265</t>
  </si>
  <si>
    <t>qijk</t>
  </si>
  <si>
    <t>qijingkang</t>
  </si>
  <si>
    <t>018631086707</t>
  </si>
  <si>
    <t>CL-100652569</t>
  </si>
  <si>
    <t>CL-100651504</t>
  </si>
  <si>
    <t>013917774128</t>
  </si>
  <si>
    <t>CL-100651511</t>
  </si>
  <si>
    <t>CL-100645307</t>
  </si>
  <si>
    <t>CL-100645398</t>
  </si>
  <si>
    <t>018150607388</t>
  </si>
  <si>
    <t>CL-100645409</t>
  </si>
  <si>
    <t>059528058379</t>
  </si>
  <si>
    <t>CL-100645462</t>
  </si>
  <si>
    <t>CL-100645482</t>
  </si>
  <si>
    <t>CL-100645590</t>
  </si>
  <si>
    <t>017759326322</t>
  </si>
  <si>
    <t>CL-100645991</t>
  </si>
  <si>
    <t>015305969485</t>
  </si>
  <si>
    <t>CL-100646489</t>
  </si>
  <si>
    <t>018150396597</t>
  </si>
  <si>
    <t>CL-100647306</t>
  </si>
  <si>
    <t>015056167766</t>
  </si>
  <si>
    <t>CL-100647346</t>
  </si>
  <si>
    <t>CL-100647440</t>
  </si>
  <si>
    <t>013763816160</t>
  </si>
  <si>
    <t>CL-100647591</t>
  </si>
  <si>
    <t>CL-100648067</t>
  </si>
  <si>
    <t>CL-100648120</t>
  </si>
  <si>
    <t>017317182109</t>
  </si>
  <si>
    <t>CL-100648140</t>
  </si>
  <si>
    <t>02166318853</t>
  </si>
  <si>
    <t>CL-100648198</t>
  </si>
  <si>
    <t>013850070724</t>
  </si>
  <si>
    <t>CL-100648604</t>
  </si>
  <si>
    <t>CL-100653205</t>
  </si>
  <si>
    <t>059183370204</t>
  </si>
  <si>
    <t>CL-100652497</t>
  </si>
  <si>
    <t>018060568281</t>
  </si>
  <si>
    <t>CL-100653251</t>
  </si>
  <si>
    <t>018906028811</t>
  </si>
  <si>
    <t>CL-100645183</t>
  </si>
  <si>
    <t>CL-100645196</t>
  </si>
  <si>
    <t>CL-100645162</t>
  </si>
  <si>
    <t>02986597060</t>
  </si>
  <si>
    <t>CL-100645537</t>
  </si>
  <si>
    <t>CL-100645530</t>
  </si>
  <si>
    <t>CL-100645699</t>
  </si>
  <si>
    <t>CL-100647554</t>
  </si>
  <si>
    <t>CL-100648682</t>
  </si>
  <si>
    <t>2785775108</t>
  </si>
  <si>
    <t>CL-100648783</t>
  </si>
  <si>
    <t>051983200023</t>
  </si>
  <si>
    <t>CL-100648742</t>
  </si>
  <si>
    <t>51983401888</t>
  </si>
  <si>
    <t>CL-100648859</t>
  </si>
  <si>
    <t>51388786105</t>
  </si>
  <si>
    <t>CL-100648950</t>
  </si>
  <si>
    <t>51262605103</t>
  </si>
  <si>
    <t>CL-100649132</t>
  </si>
  <si>
    <t>02557796080</t>
  </si>
  <si>
    <t>CL-100649214</t>
  </si>
  <si>
    <t>051986531411</t>
  </si>
  <si>
    <t>CL-100649054</t>
  </si>
  <si>
    <t>CL-100649405</t>
  </si>
  <si>
    <t>2568568062</t>
  </si>
  <si>
    <t>CL-100649408</t>
  </si>
  <si>
    <t>02568568062</t>
  </si>
  <si>
    <t>CL-100649490</t>
  </si>
  <si>
    <t>051263631010</t>
  </si>
  <si>
    <t>CL-100649495</t>
  </si>
  <si>
    <t>CL-100649500</t>
  </si>
  <si>
    <t>CL-100649449</t>
  </si>
  <si>
    <t>CL-100649807</t>
  </si>
  <si>
    <t>51485165888</t>
  </si>
  <si>
    <t>CL-100650813</t>
  </si>
  <si>
    <t>CL-100650757</t>
  </si>
  <si>
    <t>51080292976</t>
  </si>
  <si>
    <t>CL-100650786</t>
  </si>
  <si>
    <t>CL-100651420</t>
  </si>
  <si>
    <t>2583277351</t>
  </si>
  <si>
    <t>CL-100651620</t>
  </si>
  <si>
    <t>51263118860</t>
  </si>
  <si>
    <t>CL-100651915</t>
  </si>
  <si>
    <t>CL-100652185</t>
  </si>
  <si>
    <t>051257176333</t>
  </si>
  <si>
    <t>CL-100652193</t>
  </si>
  <si>
    <t>CL-100652196</t>
  </si>
  <si>
    <t>CL-100653212</t>
  </si>
  <si>
    <t>CL-100652114</t>
  </si>
  <si>
    <t>51385332933</t>
  </si>
  <si>
    <t>CL-100652199</t>
  </si>
  <si>
    <t>CL-100652358</t>
  </si>
  <si>
    <t>051568667823</t>
  </si>
  <si>
    <t>CL-100652356</t>
  </si>
  <si>
    <t>51568667823</t>
  </si>
  <si>
    <t>CL-100653254</t>
  </si>
  <si>
    <t>CL-100653256</t>
  </si>
  <si>
    <t>CL-100646719</t>
  </si>
  <si>
    <t>CL-100645730</t>
  </si>
  <si>
    <t>0130020022080</t>
  </si>
  <si>
    <t>CL-100646747</t>
  </si>
  <si>
    <t>CL-100646749</t>
  </si>
  <si>
    <t>CL-100650320</t>
  </si>
  <si>
    <t>CL-100650347</t>
  </si>
  <si>
    <t>CL-100650348</t>
  </si>
  <si>
    <t>CL-100647171</t>
  </si>
  <si>
    <t>CL-100648489</t>
  </si>
  <si>
    <t>CL-100651101</t>
  </si>
  <si>
    <t>CL-100646665</t>
  </si>
  <si>
    <t>13817797019</t>
  </si>
  <si>
    <t>CL-100647288</t>
  </si>
  <si>
    <t>018011308555</t>
  </si>
  <si>
    <t>CL-100652430</t>
  </si>
  <si>
    <t>CL-100645678</t>
  </si>
  <si>
    <t>CL-100647185</t>
  </si>
  <si>
    <t>05926512881</t>
  </si>
  <si>
    <t>CL-100650377</t>
  </si>
  <si>
    <t>059588129076</t>
  </si>
  <si>
    <t>CL-100648317</t>
  </si>
  <si>
    <t>059522137888</t>
  </si>
  <si>
    <t>CL-100648614</t>
  </si>
  <si>
    <t>059183662395</t>
  </si>
  <si>
    <t>CL-100648627</t>
  </si>
  <si>
    <t>CL-100649118</t>
  </si>
  <si>
    <t>018205936638</t>
  </si>
  <si>
    <t>CL-100649456</t>
  </si>
  <si>
    <t>059585753087</t>
  </si>
  <si>
    <t>CL-100649707</t>
  </si>
  <si>
    <t>059522998778</t>
  </si>
  <si>
    <t>CL-100649948</t>
  </si>
  <si>
    <t>013906943111</t>
  </si>
  <si>
    <t>CL-100650088</t>
  </si>
  <si>
    <t>013767889881</t>
  </si>
  <si>
    <t>CL-100650106</t>
  </si>
  <si>
    <t>CL-100650174</t>
  </si>
  <si>
    <t>07918063682</t>
  </si>
  <si>
    <t>CL-100650183</t>
  </si>
  <si>
    <t>CL-100650246</t>
  </si>
  <si>
    <t>079188865028</t>
  </si>
  <si>
    <t>CL-100650283</t>
  </si>
  <si>
    <t>07918865066</t>
  </si>
  <si>
    <t>CL-100650974</t>
  </si>
  <si>
    <t>018770033135</t>
  </si>
  <si>
    <t>CL-100651089</t>
  </si>
  <si>
    <t>079186268948</t>
  </si>
  <si>
    <t>CL-100651158</t>
  </si>
  <si>
    <t>07918383026</t>
  </si>
  <si>
    <t>CL-100651288</t>
  </si>
  <si>
    <t>079186589642</t>
  </si>
  <si>
    <t>CL-100651318</t>
  </si>
  <si>
    <t>07916732643</t>
  </si>
  <si>
    <t>CL-100651329</t>
  </si>
  <si>
    <t>079186732643</t>
  </si>
  <si>
    <t>CL-100651346</t>
  </si>
  <si>
    <t>CL-100651399</t>
  </si>
  <si>
    <t>079188556655</t>
  </si>
  <si>
    <t>CL-100651405</t>
  </si>
  <si>
    <t>07918556698</t>
  </si>
  <si>
    <t>CL-100651423</t>
  </si>
  <si>
    <t>013970903988</t>
  </si>
  <si>
    <t>CL-100651797</t>
  </si>
  <si>
    <t>079186225340</t>
  </si>
  <si>
    <t>CL-100651911</t>
  </si>
  <si>
    <t>CL-100651925</t>
  </si>
  <si>
    <t>07916216578</t>
  </si>
  <si>
    <t>CL-100651931</t>
  </si>
  <si>
    <t>CL-100651947</t>
  </si>
  <si>
    <t>CL-100651961</t>
  </si>
  <si>
    <t>CL-100653260</t>
  </si>
  <si>
    <t>CL-100646544</t>
  </si>
  <si>
    <t>CL-100649106</t>
  </si>
  <si>
    <t>CL-100650516</t>
  </si>
  <si>
    <t>057589077636</t>
  </si>
  <si>
    <t>CL-100653057</t>
  </si>
  <si>
    <t>013362905701</t>
  </si>
  <si>
    <t>CL-100650633</t>
  </si>
  <si>
    <t>013736132230</t>
  </si>
  <si>
    <t>CL-100650949</t>
  </si>
  <si>
    <t>015397051179</t>
  </si>
  <si>
    <t>CL-100650970</t>
  </si>
  <si>
    <t>018357226928</t>
  </si>
  <si>
    <t>CL-100653089</t>
  </si>
  <si>
    <t>CL-100651697</t>
  </si>
  <si>
    <t>015968098158</t>
  </si>
  <si>
    <t>CL-100647018</t>
  </si>
  <si>
    <t>018583682347</t>
  </si>
  <si>
    <t>CL-100647274</t>
  </si>
  <si>
    <t>CL-100647603</t>
  </si>
  <si>
    <t>CL-100647662</t>
  </si>
  <si>
    <t>CL-100648097</t>
  </si>
  <si>
    <t>0755417409670</t>
  </si>
  <si>
    <t>CL-100648175</t>
  </si>
  <si>
    <t>075582212878</t>
  </si>
  <si>
    <t>CL-100648207</t>
  </si>
  <si>
    <t>075582212877</t>
  </si>
  <si>
    <t>CL-100648292</t>
  </si>
  <si>
    <t>075582310291</t>
  </si>
  <si>
    <t>CL-100648379</t>
  </si>
  <si>
    <t>018797766417</t>
  </si>
  <si>
    <t>CL-100648830</t>
  </si>
  <si>
    <t>015112369468</t>
  </si>
  <si>
    <t>CL-100649582</t>
  </si>
  <si>
    <t>CL-100651016</t>
  </si>
  <si>
    <t>CL-100653219</t>
  </si>
  <si>
    <t>CL-100651968</t>
  </si>
  <si>
    <t>CL-100647164</t>
  </si>
  <si>
    <t>CL-100649853</t>
  </si>
  <si>
    <t>13922820479</t>
  </si>
  <si>
    <t>CL-100653101</t>
  </si>
  <si>
    <t>CL-100652566</t>
  </si>
  <si>
    <t>017095317706</t>
  </si>
  <si>
    <t>CL-100647052</t>
  </si>
  <si>
    <t>CL-100648141</t>
  </si>
  <si>
    <t>15800031443</t>
  </si>
  <si>
    <t>CL-100648166</t>
  </si>
  <si>
    <t>CL-100648170</t>
  </si>
  <si>
    <t>CL-100652025</t>
  </si>
  <si>
    <t>CL-100652728</t>
  </si>
  <si>
    <t>CL-100652984</t>
  </si>
  <si>
    <t>017345067615</t>
  </si>
  <si>
    <t>CL-100652985</t>
  </si>
  <si>
    <t>CL-100645814</t>
  </si>
  <si>
    <t>CL-100645923</t>
  </si>
  <si>
    <t>02885155837</t>
  </si>
  <si>
    <t>CL-100646765</t>
  </si>
  <si>
    <t>685155837</t>
  </si>
  <si>
    <t>CL-100645930</t>
  </si>
  <si>
    <t>CL-100645941</t>
  </si>
  <si>
    <t>CL-100645928</t>
  </si>
  <si>
    <t>CL-100646157</t>
  </si>
  <si>
    <t>CL-100650346</t>
  </si>
  <si>
    <t>CL-100647193</t>
  </si>
  <si>
    <t>013798518522</t>
  </si>
  <si>
    <t>CL-100650381</t>
  </si>
  <si>
    <t>CL-100650491</t>
  </si>
  <si>
    <t>CL-100652701</t>
  </si>
  <si>
    <t>CL-100652702</t>
  </si>
  <si>
    <t>CL-100652023</t>
  </si>
  <si>
    <t>015797768834</t>
  </si>
  <si>
    <t>CL-100652616</t>
  </si>
  <si>
    <t>013732561339</t>
  </si>
  <si>
    <t>CL-100652727</t>
  </si>
  <si>
    <t>013566856557</t>
  </si>
  <si>
    <t>CL-100652797</t>
  </si>
  <si>
    <t>013732188548</t>
  </si>
  <si>
    <t>CL-100652845</t>
  </si>
  <si>
    <t>057156838743</t>
  </si>
  <si>
    <t>CL-100646096</t>
  </si>
  <si>
    <t>CL-100646131</t>
  </si>
  <si>
    <t>CL-100646348</t>
  </si>
  <si>
    <t>CL-100649345</t>
  </si>
  <si>
    <t>CL-100649350</t>
  </si>
  <si>
    <t>CL-100649768</t>
  </si>
  <si>
    <t>CL-100649755</t>
  </si>
  <si>
    <t>02985544912</t>
  </si>
  <si>
    <t>CL-100651701</t>
  </si>
  <si>
    <t>CL-100652465</t>
  </si>
  <si>
    <t>CL-100652832</t>
  </si>
  <si>
    <t>13983105314</t>
  </si>
  <si>
    <t>CL-100645670</t>
  </si>
  <si>
    <t>013996701067</t>
  </si>
  <si>
    <t>CL-100645731</t>
  </si>
  <si>
    <t>093788422427</t>
  </si>
  <si>
    <t>CL-100645734</t>
  </si>
  <si>
    <t>09378840863</t>
  </si>
  <si>
    <t>CL-100645806</t>
  </si>
  <si>
    <t>CL-100648312</t>
  </si>
  <si>
    <t>CL-100648999</t>
  </si>
  <si>
    <t>15214063886</t>
  </si>
  <si>
    <t>CL-100649101</t>
  </si>
  <si>
    <t>18702866134</t>
  </si>
  <si>
    <t>CL-100649678</t>
  </si>
  <si>
    <t>09558736800</t>
  </si>
  <si>
    <t>CL-100649717</t>
  </si>
  <si>
    <t>09555032333</t>
  </si>
  <si>
    <t>CL-100649791</t>
  </si>
  <si>
    <t>018095594777</t>
  </si>
  <si>
    <t>CL-100649777</t>
  </si>
  <si>
    <t>09555689999</t>
  </si>
  <si>
    <t>CL-100650718</t>
  </si>
  <si>
    <t>CL-100653063</t>
  </si>
  <si>
    <t>015281065003</t>
  </si>
  <si>
    <t>CL-100653072</t>
  </si>
  <si>
    <t>CL-100650748</t>
  </si>
  <si>
    <t>CL-100646887</t>
  </si>
  <si>
    <t>013923713823</t>
  </si>
  <si>
    <t>CL-100646959</t>
  </si>
  <si>
    <t>CL-100650362</t>
  </si>
  <si>
    <t>CL-100647396</t>
  </si>
  <si>
    <t>CL-100647458</t>
  </si>
  <si>
    <t>025527151988</t>
  </si>
  <si>
    <t>CL-100653016</t>
  </si>
  <si>
    <t>018938092988</t>
  </si>
  <si>
    <t>CL-100648251</t>
  </si>
  <si>
    <t>CL-100649244</t>
  </si>
  <si>
    <t>CL-100650037</t>
  </si>
  <si>
    <t>075533556333</t>
  </si>
  <si>
    <t>CL-100649987</t>
  </si>
  <si>
    <t>05316658617</t>
  </si>
  <si>
    <t>CL-100653096</t>
  </si>
  <si>
    <t>018911970725</t>
  </si>
  <si>
    <t>CL-100651416</t>
  </si>
  <si>
    <t>075536886260</t>
  </si>
  <si>
    <t>CL-100651538</t>
  </si>
  <si>
    <t>075526993489</t>
  </si>
  <si>
    <t>CL-100651666</t>
  </si>
  <si>
    <t>075586673901</t>
  </si>
  <si>
    <t>CL-100653204</t>
  </si>
  <si>
    <t>075583637791</t>
  </si>
  <si>
    <t>CL-100651882</t>
  </si>
  <si>
    <t>CL-100646589</t>
  </si>
  <si>
    <t>CL-100647056</t>
  </si>
  <si>
    <t>CL-100648465</t>
  </si>
  <si>
    <t>02165878380</t>
  </si>
  <si>
    <t>CL-100648466</t>
  </si>
  <si>
    <t>CL-100648479</t>
  </si>
  <si>
    <t>CL-100649748</t>
  </si>
  <si>
    <t>02157725900</t>
  </si>
  <si>
    <t>CL-100650274</t>
  </si>
  <si>
    <t>02134289000</t>
  </si>
  <si>
    <t>CL-100651069</t>
  </si>
  <si>
    <t>02155231526</t>
  </si>
  <si>
    <t>CL-100651942</t>
  </si>
  <si>
    <t>02162668421</t>
  </si>
  <si>
    <t>CL-100651992</t>
  </si>
  <si>
    <t>02162861584</t>
  </si>
  <si>
    <t>CL-100652704</t>
  </si>
  <si>
    <t>02160269051</t>
  </si>
  <si>
    <t>CL-100645838</t>
  </si>
  <si>
    <t>CL-100646858</t>
  </si>
  <si>
    <t>05196645753</t>
  </si>
  <si>
    <t>CL-100646859</t>
  </si>
  <si>
    <t>CL-100646863</t>
  </si>
  <si>
    <t>05195115601</t>
  </si>
  <si>
    <t>CL-100646869</t>
  </si>
  <si>
    <t>05198835366</t>
  </si>
  <si>
    <t>CL-100646874</t>
  </si>
  <si>
    <t>05193432855</t>
  </si>
  <si>
    <t>CL-100646879</t>
  </si>
  <si>
    <t>051262997553</t>
  </si>
  <si>
    <t>CL-100646883</t>
  </si>
  <si>
    <t>051263965138</t>
  </si>
  <si>
    <t>CL-100650342</t>
  </si>
  <si>
    <t>051267905021</t>
  </si>
  <si>
    <t>CL-100646882</t>
  </si>
  <si>
    <t>CL-100647168</t>
  </si>
  <si>
    <t>013962670460</t>
  </si>
  <si>
    <t>CL-100647194</t>
  </si>
  <si>
    <t>013862044496</t>
  </si>
  <si>
    <t>CL-100647412</t>
  </si>
  <si>
    <t>051262805858</t>
  </si>
  <si>
    <t>CL-100647815</t>
  </si>
  <si>
    <t>013771700263</t>
  </si>
  <si>
    <t>CL-100648084</t>
  </si>
  <si>
    <t>051267067101</t>
  </si>
  <si>
    <t>CL-100648122</t>
  </si>
  <si>
    <t>051262111092</t>
  </si>
  <si>
    <t>CL-100648522</t>
  </si>
  <si>
    <t>013222297318</t>
  </si>
  <si>
    <t>CL-100648645</t>
  </si>
  <si>
    <t>018611181775</t>
  </si>
  <si>
    <t>CL-100648937</t>
  </si>
  <si>
    <t>051262837278</t>
  </si>
  <si>
    <t>CL-100648974</t>
  </si>
  <si>
    <t>013906132106</t>
  </si>
  <si>
    <t>CL-100649051</t>
  </si>
  <si>
    <t>018912799457</t>
  </si>
  <si>
    <t>CL-100649339</t>
  </si>
  <si>
    <t>051981687569</t>
  </si>
  <si>
    <t>CL-100649448</t>
  </si>
  <si>
    <t>015722776916</t>
  </si>
  <si>
    <t>CL-100649494</t>
  </si>
  <si>
    <t>051981581152</t>
  </si>
  <si>
    <t>CL-100650024</t>
  </si>
  <si>
    <t>051988708961</t>
  </si>
  <si>
    <t>CL-100650044</t>
  </si>
  <si>
    <t>051988775828</t>
  </si>
  <si>
    <t>CL-100650049</t>
  </si>
  <si>
    <t>051968896599</t>
  </si>
  <si>
    <t>CL-100650453</t>
  </si>
  <si>
    <t>051986806292</t>
  </si>
  <si>
    <t>CL-100651185</t>
  </si>
  <si>
    <t>CL-100651324</t>
  </si>
  <si>
    <t>051986380698</t>
  </si>
  <si>
    <t>CL-100651366</t>
  </si>
  <si>
    <t>051986237078</t>
  </si>
  <si>
    <t>CL-100653106</t>
  </si>
  <si>
    <t>051982691275</t>
  </si>
  <si>
    <t>CL-100651360</t>
  </si>
  <si>
    <t>CL-100651523</t>
  </si>
  <si>
    <t>051982369818</t>
  </si>
  <si>
    <t>CL-100651564</t>
  </si>
  <si>
    <t>051982990666</t>
  </si>
  <si>
    <t>CL-100650334</t>
  </si>
  <si>
    <t>01057263337</t>
  </si>
  <si>
    <t>CL-100647711</t>
  </si>
  <si>
    <t>CL-100647800</t>
  </si>
  <si>
    <t>01057295730</t>
  </si>
  <si>
    <t>CL-100647845</t>
  </si>
  <si>
    <t>CL-100647939</t>
  </si>
  <si>
    <t>CL-100649552</t>
  </si>
  <si>
    <t>CL-100650244</t>
  </si>
  <si>
    <t>CL-100646106</t>
  </si>
  <si>
    <t>CL-100646136</t>
  </si>
  <si>
    <t>018967207703</t>
  </si>
  <si>
    <t>CL-100647146</t>
  </si>
  <si>
    <t>013757356060</t>
  </si>
  <si>
    <t>CL-100647817</t>
  </si>
  <si>
    <t>018379253620</t>
  </si>
  <si>
    <t>CL-100647869</t>
  </si>
  <si>
    <t>018069795449</t>
  </si>
  <si>
    <t>CL-100647896</t>
  </si>
  <si>
    <t>CL-100649548</t>
  </si>
  <si>
    <t>013957803323</t>
  </si>
  <si>
    <t>CL-100649614</t>
  </si>
  <si>
    <t>CL-100650412</t>
  </si>
  <si>
    <t>013656698981</t>
  </si>
  <si>
    <t>CL-100651790</t>
  </si>
  <si>
    <t>013017957777</t>
  </si>
  <si>
    <t>CL-100651934</t>
  </si>
  <si>
    <t>CL-100645407</t>
  </si>
  <si>
    <t>015850713607</t>
  </si>
  <si>
    <t>CL-100646152</t>
  </si>
  <si>
    <t>051265996560</t>
  </si>
  <si>
    <t>CL-100646155</t>
  </si>
  <si>
    <t>CL-100646175</t>
  </si>
  <si>
    <t>051288158318</t>
  </si>
  <si>
    <t>CL-100646170</t>
  </si>
  <si>
    <t>CL-100648265</t>
  </si>
  <si>
    <t>073188835991</t>
  </si>
  <si>
    <t>CL-100648268</t>
  </si>
  <si>
    <t>CL-100648500</t>
  </si>
  <si>
    <t>07312888199</t>
  </si>
  <si>
    <t>CL-100648568</t>
  </si>
  <si>
    <t>07312888158</t>
  </si>
  <si>
    <t>CL-100648588</t>
  </si>
  <si>
    <t>073189925093</t>
  </si>
  <si>
    <t>CL-100648541</t>
  </si>
  <si>
    <t>CL-100648517</t>
  </si>
  <si>
    <t>07315861543</t>
  </si>
  <si>
    <t>CL-100648547</t>
  </si>
  <si>
    <t>CL-100648562</t>
  </si>
  <si>
    <t>CL-100648952</t>
  </si>
  <si>
    <t>15052082618</t>
  </si>
  <si>
    <t>CL-100650613</t>
  </si>
  <si>
    <t>051269220373</t>
  </si>
  <si>
    <t>CL-100653061</t>
  </si>
  <si>
    <t>CL-100653074</t>
  </si>
  <si>
    <t>CL-100645732</t>
  </si>
  <si>
    <t>01069481499</t>
  </si>
  <si>
    <t>CL-100645744</t>
  </si>
  <si>
    <t>01069481858</t>
  </si>
  <si>
    <t>CL-100645664</t>
  </si>
  <si>
    <t>CL-100645901</t>
  </si>
  <si>
    <t>CL-100645877</t>
  </si>
  <si>
    <t>CL-100645895</t>
  </si>
  <si>
    <t>CL-100645984</t>
  </si>
  <si>
    <t>01056407795</t>
  </si>
  <si>
    <t>CL-100646194</t>
  </si>
  <si>
    <t>01069481799</t>
  </si>
  <si>
    <t>CL-100647469</t>
  </si>
  <si>
    <t>01088377506</t>
  </si>
  <si>
    <t>CL-100647354</t>
  </si>
  <si>
    <t>CL-100647358</t>
  </si>
  <si>
    <t>CL-100647361</t>
  </si>
  <si>
    <t>CL-100647462</t>
  </si>
  <si>
    <t>01051502288</t>
  </si>
  <si>
    <t>CL-100647880</t>
  </si>
  <si>
    <t>CL-100647873</t>
  </si>
  <si>
    <t>CL-100649520</t>
  </si>
  <si>
    <t>01083533159</t>
  </si>
  <si>
    <t>CL-100649892</t>
  </si>
  <si>
    <t>013910114147</t>
  </si>
  <si>
    <t>CL-100650173</t>
  </si>
  <si>
    <t>01082873308</t>
  </si>
  <si>
    <t>CL-100650170</t>
  </si>
  <si>
    <t>CL-100650673</t>
  </si>
  <si>
    <t>01052436739</t>
  </si>
  <si>
    <t>CL-100650702</t>
  </si>
  <si>
    <t>013501265661</t>
  </si>
  <si>
    <t>CL-100650764</t>
  </si>
  <si>
    <t>013601030086</t>
  </si>
  <si>
    <t>CL-100651036</t>
  </si>
  <si>
    <t>01088202322</t>
  </si>
  <si>
    <t>CL-100651054</t>
  </si>
  <si>
    <t>CL-100651473</t>
  </si>
  <si>
    <t>CL-100651563</t>
  </si>
  <si>
    <t>01062138258</t>
  </si>
  <si>
    <t>CL-100651427</t>
  </si>
  <si>
    <t>01850092322</t>
  </si>
  <si>
    <t>CL-100651631</t>
  </si>
  <si>
    <t>013311339841</t>
  </si>
  <si>
    <t>CL-100651548</t>
  </si>
  <si>
    <t>01062191326</t>
  </si>
  <si>
    <t>CL-100651540</t>
  </si>
  <si>
    <t>1062191326</t>
  </si>
  <si>
    <t>CL-100651543</t>
  </si>
  <si>
    <t>CL-100651557</t>
  </si>
  <si>
    <t>CL-100651766</t>
  </si>
  <si>
    <t>01052890990</t>
  </si>
  <si>
    <t>CL-100651952</t>
  </si>
  <si>
    <t>CL-100652027</t>
  </si>
  <si>
    <t>018735599329</t>
  </si>
  <si>
    <t>CL-100652047</t>
  </si>
  <si>
    <t>015513708820</t>
  </si>
  <si>
    <t>CL-100652076</t>
  </si>
  <si>
    <t>018234222955</t>
  </si>
  <si>
    <t>CL-100652115</t>
  </si>
  <si>
    <t>013593077170</t>
  </si>
  <si>
    <t>CL-100652249</t>
  </si>
  <si>
    <t>013994257946</t>
  </si>
  <si>
    <t>CL-100652255</t>
  </si>
  <si>
    <t>015235553155</t>
  </si>
  <si>
    <t>CL-100652341</t>
  </si>
  <si>
    <t>015835668962</t>
  </si>
  <si>
    <t>CL-100652375</t>
  </si>
  <si>
    <t>01056645039</t>
  </si>
  <si>
    <t>CL-100652703</t>
  </si>
  <si>
    <t>01064685839</t>
  </si>
  <si>
    <t>CL-100645308</t>
  </si>
  <si>
    <t>01065418170</t>
  </si>
  <si>
    <t>CL-100645350</t>
  </si>
  <si>
    <t>CL-100645353</t>
  </si>
  <si>
    <t>CL-100645360</t>
  </si>
  <si>
    <t>CL-100646104</t>
  </si>
  <si>
    <t>CL-100648280</t>
  </si>
  <si>
    <t>01052702903</t>
  </si>
  <si>
    <t>CL-100651618</t>
  </si>
  <si>
    <t>0290560304</t>
  </si>
  <si>
    <t>CL-100652409</t>
  </si>
  <si>
    <t>05462560188</t>
  </si>
  <si>
    <t>CL-100652549</t>
  </si>
  <si>
    <t>013563289123</t>
  </si>
  <si>
    <t>CL-100652571</t>
  </si>
  <si>
    <t>02131587815</t>
  </si>
  <si>
    <t>CL-100652585</t>
  </si>
  <si>
    <t>013518180941</t>
  </si>
  <si>
    <t>CL-100652590</t>
  </si>
  <si>
    <t>13518180941</t>
  </si>
  <si>
    <t>CL-100652961</t>
  </si>
  <si>
    <t>CL-100652763</t>
  </si>
  <si>
    <t>079657295730</t>
  </si>
  <si>
    <t>CL-100652767</t>
  </si>
  <si>
    <t>CL-100652781</t>
  </si>
  <si>
    <t>079639028044</t>
  </si>
  <si>
    <t>CL-100652899</t>
  </si>
  <si>
    <t>CL-100652913</t>
  </si>
  <si>
    <t>CL-100652959</t>
  </si>
  <si>
    <t>CL-100651237</t>
  </si>
  <si>
    <t>57685386183</t>
  </si>
  <si>
    <t>CL-100645317</t>
  </si>
  <si>
    <t>CL-100647691</t>
  </si>
  <si>
    <t>CL-100648677</t>
  </si>
  <si>
    <t>CL-100650050</t>
  </si>
  <si>
    <t>CL-100645424</t>
  </si>
  <si>
    <t>CL-100650484</t>
  </si>
  <si>
    <t>018027316155</t>
  </si>
  <si>
    <t>CL-100650519</t>
  </si>
  <si>
    <t>013710649811</t>
  </si>
  <si>
    <t>CL-100650531</t>
  </si>
  <si>
    <t>02085514051</t>
  </si>
  <si>
    <t>CL-100650654</t>
  </si>
  <si>
    <t>013825029063</t>
  </si>
  <si>
    <t>CL-100650677</t>
  </si>
  <si>
    <t>02083369202</t>
  </si>
  <si>
    <t>CL-100650892</t>
  </si>
  <si>
    <t>02039992538</t>
  </si>
  <si>
    <t>CL-100651175</t>
  </si>
  <si>
    <t>013602293455</t>
  </si>
  <si>
    <t>CL-100651155</t>
  </si>
  <si>
    <t>CL-100651478</t>
  </si>
  <si>
    <t>075487296639</t>
  </si>
  <si>
    <t>CL-100649180</t>
  </si>
  <si>
    <t>CL-100651795</t>
  </si>
  <si>
    <t>013425138862</t>
  </si>
  <si>
    <t>CL-100646312</t>
  </si>
  <si>
    <t>CL-100648053</t>
  </si>
  <si>
    <t>CL-100648060</t>
  </si>
  <si>
    <t>CL-100650000</t>
  </si>
  <si>
    <t>13570889068</t>
  </si>
  <si>
    <t>CL-100649463</t>
  </si>
  <si>
    <t>015813320033</t>
  </si>
  <si>
    <t>CL-100649534</t>
  </si>
  <si>
    <t>013322851128</t>
  </si>
  <si>
    <t>CL-100650227</t>
  </si>
  <si>
    <t>CL-100651774</t>
  </si>
  <si>
    <t>013809268484</t>
  </si>
  <si>
    <t>CL-100651805</t>
  </si>
  <si>
    <t>07623881819</t>
  </si>
  <si>
    <t>CL-100652434</t>
  </si>
  <si>
    <t>013433203265</t>
  </si>
  <si>
    <t>CL-100652468</t>
  </si>
  <si>
    <t>013600293719</t>
  </si>
  <si>
    <t>CL-100650364</t>
  </si>
  <si>
    <t>CL-100647624</t>
  </si>
  <si>
    <t>CL-100652937</t>
  </si>
  <si>
    <t>018911775172</t>
  </si>
  <si>
    <t>CL-100653132</t>
  </si>
  <si>
    <t>CL-100649899</t>
  </si>
  <si>
    <t>02034521667</t>
  </si>
  <si>
    <t>CL-100648536</t>
  </si>
  <si>
    <t>CL-100653121</t>
  </si>
  <si>
    <t>CL-100645584</t>
  </si>
  <si>
    <t>CL-100649664</t>
  </si>
  <si>
    <t>CL-100653123</t>
  </si>
  <si>
    <t>018907130806</t>
  </si>
  <si>
    <t>CL-100651273</t>
  </si>
  <si>
    <t>CL-100650625</t>
  </si>
  <si>
    <t>CL-100646782</t>
  </si>
  <si>
    <t>CL-100646783</t>
  </si>
  <si>
    <t>CL-100650327</t>
  </si>
  <si>
    <t>013881758089</t>
  </si>
  <si>
    <t>CL-100650328</t>
  </si>
  <si>
    <t>CL-100650329</t>
  </si>
  <si>
    <t>CL-100650341</t>
  </si>
  <si>
    <t>CL-100648419</t>
  </si>
  <si>
    <t>013911748700</t>
  </si>
  <si>
    <t>CL-100648428</t>
  </si>
  <si>
    <t>CL-100648440</t>
  </si>
  <si>
    <t>CL-100651053</t>
  </si>
  <si>
    <t>CL-100650366</t>
  </si>
  <si>
    <t>CL-100647764</t>
  </si>
  <si>
    <t>CL-100646197</t>
  </si>
  <si>
    <t>CL-100646201</t>
  </si>
  <si>
    <t>CL-100646204</t>
  </si>
  <si>
    <t>CL-100646206</t>
  </si>
  <si>
    <t>CL-100648364</t>
  </si>
  <si>
    <t>CL-100648409</t>
  </si>
  <si>
    <t>013651338788</t>
  </si>
  <si>
    <t>CL-100646024</t>
  </si>
  <si>
    <t>CL-100647636</t>
  </si>
  <si>
    <t>CL-100647833</t>
  </si>
  <si>
    <t>015154462286</t>
  </si>
  <si>
    <t>CL-100647877</t>
  </si>
  <si>
    <t>013562635568</t>
  </si>
  <si>
    <t>CL-100647948</t>
  </si>
  <si>
    <t>CL-100653029</t>
  </si>
  <si>
    <t>019806191927</t>
  </si>
  <si>
    <t>CL-100653031</t>
  </si>
  <si>
    <t>CL-100648408</t>
  </si>
  <si>
    <t>CL-100648355</t>
  </si>
  <si>
    <t>CL-100648368</t>
  </si>
  <si>
    <t>CL-100653042</t>
  </si>
  <si>
    <t>CL-100648849</t>
  </si>
  <si>
    <t>CL-100648846</t>
  </si>
  <si>
    <t>CL-100649528</t>
  </si>
  <si>
    <t>CL-100651340</t>
  </si>
  <si>
    <t>018843153317</t>
  </si>
  <si>
    <t>CL-100653186</t>
  </si>
  <si>
    <t>CL-100650380</t>
  </si>
  <si>
    <t>CL-100647483</t>
  </si>
  <si>
    <t>CL-100649435</t>
  </si>
  <si>
    <t>CL-100646738</t>
  </si>
  <si>
    <t>013608055510</t>
  </si>
  <si>
    <t>CL-100645990</t>
  </si>
  <si>
    <t>CL-100646000</t>
  </si>
  <si>
    <t>13608055510</t>
  </si>
  <si>
    <t>CL-100645987</t>
  </si>
  <si>
    <t>CL-100652263</t>
  </si>
  <si>
    <t>015097628819</t>
  </si>
  <si>
    <t>CL-100652285</t>
  </si>
  <si>
    <t>CL-100650360</t>
  </si>
  <si>
    <t>CL-100647749</t>
  </si>
  <si>
    <t>02160524592</t>
  </si>
  <si>
    <t>CL-100648253</t>
  </si>
  <si>
    <t>02161088282</t>
  </si>
  <si>
    <t>CL-100648285</t>
  </si>
  <si>
    <t>CL-100648454</t>
  </si>
  <si>
    <t>02158888400</t>
  </si>
  <si>
    <t>CL-100648313</t>
  </si>
  <si>
    <t>CL-100649704</t>
  </si>
  <si>
    <t>02158981154</t>
  </si>
  <si>
    <t>CL-100651499</t>
  </si>
  <si>
    <t>02150808522</t>
  </si>
  <si>
    <t>CL-100651870</t>
  </si>
  <si>
    <t>02164081222</t>
  </si>
  <si>
    <t>CL-100646721</t>
  </si>
  <si>
    <t>CL-100648351</t>
  </si>
  <si>
    <t>013311778853</t>
  </si>
  <si>
    <t>CL-100646664</t>
  </si>
  <si>
    <t>018101022978</t>
  </si>
  <si>
    <t>CL-100647843</t>
  </si>
  <si>
    <t>CL-100648545</t>
  </si>
  <si>
    <t>02150165704</t>
  </si>
  <si>
    <t>CL-100649097</t>
  </si>
  <si>
    <t>02180229886</t>
  </si>
  <si>
    <t>CL-100651064</t>
  </si>
  <si>
    <t>CL-100652646</t>
  </si>
  <si>
    <t>CL-100646088</t>
  </si>
  <si>
    <t>CL-100647555</t>
  </si>
  <si>
    <t>064429999</t>
  </si>
  <si>
    <t>CL-100648159</t>
  </si>
  <si>
    <t>018201010068</t>
  </si>
  <si>
    <t>CL-100648254</t>
  </si>
  <si>
    <t>013248070006</t>
  </si>
  <si>
    <t>CL-100648321</t>
  </si>
  <si>
    <t>013918556336</t>
  </si>
  <si>
    <t>CL-100648361</t>
  </si>
  <si>
    <t>013801673072</t>
  </si>
  <si>
    <t>CL-100648344</t>
  </si>
  <si>
    <t>02156711153</t>
  </si>
  <si>
    <t>CL-100648346</t>
  </si>
  <si>
    <t>CL-100648349</t>
  </si>
  <si>
    <t>CL-100650731</t>
  </si>
  <si>
    <t>015902131931</t>
  </si>
  <si>
    <t>CL-100645513</t>
  </si>
  <si>
    <t>CL-100645867</t>
  </si>
  <si>
    <t>CL-100645892</t>
  </si>
  <si>
    <t>CL-100647971</t>
  </si>
  <si>
    <t>CL-100648230</t>
  </si>
  <si>
    <t>02125053072</t>
  </si>
  <si>
    <t>CL-100648261</t>
  </si>
  <si>
    <t>02125053115</t>
  </si>
  <si>
    <t>CL-100648249</t>
  </si>
  <si>
    <t>02150750916</t>
  </si>
  <si>
    <t>CL-100648252</t>
  </si>
  <si>
    <t>CL-100648482</t>
  </si>
  <si>
    <t>13764744626</t>
  </si>
  <si>
    <t>CL-100648941</t>
  </si>
  <si>
    <t>CL-100649016</t>
  </si>
  <si>
    <t>CL-100649386</t>
  </si>
  <si>
    <t>018317046282</t>
  </si>
  <si>
    <t>CL-100650479</t>
  </si>
  <si>
    <t>02150800788</t>
  </si>
  <si>
    <t>CL-100650544</t>
  </si>
  <si>
    <t>013818412542</t>
  </si>
  <si>
    <t>CL-100650556</t>
  </si>
  <si>
    <t>CL-100650738</t>
  </si>
  <si>
    <t>CL-100645085</t>
  </si>
  <si>
    <t>CL-100645851</t>
  </si>
  <si>
    <t>CL-100646988</t>
  </si>
  <si>
    <t>CL-100650032</t>
  </si>
  <si>
    <t>CL-100651500</t>
  </si>
  <si>
    <t>CL-100652713</t>
  </si>
  <si>
    <t>CL-100652881</t>
  </si>
  <si>
    <t>CL-100647298</t>
  </si>
  <si>
    <t>CL-100647342</t>
  </si>
  <si>
    <t>18913388841</t>
  </si>
  <si>
    <t>CL-100647353</t>
  </si>
  <si>
    <t>CL-100650382</t>
  </si>
  <si>
    <t>05925182795</t>
  </si>
  <si>
    <t>CL-100647752</t>
  </si>
  <si>
    <t>057182593880</t>
  </si>
  <si>
    <t>CL-100647805</t>
  </si>
  <si>
    <t>067186987691</t>
  </si>
  <si>
    <t>CL-100649021</t>
  </si>
  <si>
    <t>057387987113</t>
  </si>
  <si>
    <t>CL-100648987</t>
  </si>
  <si>
    <t>057387988130</t>
  </si>
  <si>
    <t>CL-100649289</t>
  </si>
  <si>
    <t>02784799521</t>
  </si>
  <si>
    <t>CL-100649685</t>
  </si>
  <si>
    <t>057123282189</t>
  </si>
  <si>
    <t>CL-100649723</t>
  </si>
  <si>
    <t>057181703623</t>
  </si>
  <si>
    <t>CL-100651588</t>
  </si>
  <si>
    <t>059163000765</t>
  </si>
  <si>
    <t>CL-100651613</t>
  </si>
  <si>
    <t>059183210025</t>
  </si>
  <si>
    <t>CL-100651686</t>
  </si>
  <si>
    <t>057187558053</t>
  </si>
  <si>
    <t>CL-100653133</t>
  </si>
  <si>
    <t>CL-100645416</t>
  </si>
  <si>
    <t>CL-100645804</t>
  </si>
  <si>
    <t>013928009812</t>
  </si>
  <si>
    <t>CL-100646305</t>
  </si>
  <si>
    <t>076988015591</t>
  </si>
  <si>
    <t>CL-100647863</t>
  </si>
  <si>
    <t>013928039302</t>
  </si>
  <si>
    <t>CL-100647871</t>
  </si>
  <si>
    <t>CL-100653010</t>
  </si>
  <si>
    <t>CL-100651674</t>
  </si>
  <si>
    <t>079682689033</t>
  </si>
  <si>
    <t>CL-100653259</t>
  </si>
  <si>
    <t>CL-100647640</t>
  </si>
  <si>
    <t>02989137173</t>
  </si>
  <si>
    <t>CL-100653032</t>
  </si>
  <si>
    <t>CL-100649508</t>
  </si>
  <si>
    <t>2933186266</t>
  </si>
  <si>
    <t>CL-100649366</t>
  </si>
  <si>
    <t>015619961252</t>
  </si>
  <si>
    <t>CL-100650788</t>
  </si>
  <si>
    <t>09173608189</t>
  </si>
  <si>
    <t>CL-100650785</t>
  </si>
  <si>
    <t>9173608189</t>
  </si>
  <si>
    <t>CL-100651065</t>
  </si>
  <si>
    <t>CL-100645447</t>
  </si>
  <si>
    <t>CL-100646748</t>
  </si>
  <si>
    <t>18018981129127</t>
  </si>
  <si>
    <t>CL-100646051</t>
  </si>
  <si>
    <t>CL-100646462</t>
  </si>
  <si>
    <t>CL-100646476</t>
  </si>
  <si>
    <t>1388008295</t>
  </si>
  <si>
    <t>CL-100646483</t>
  </si>
  <si>
    <t>CL-100646983</t>
  </si>
  <si>
    <t>CL-100647534</t>
  </si>
  <si>
    <t>8916325020</t>
  </si>
  <si>
    <t>CL-100648302</t>
  </si>
  <si>
    <t>87166146616</t>
  </si>
  <si>
    <t>CL-100652836</t>
  </si>
  <si>
    <t>CL-100647579</t>
  </si>
  <si>
    <t>018980695912</t>
  </si>
  <si>
    <t>CL-100648239</t>
  </si>
  <si>
    <t>CL-100653034</t>
  </si>
  <si>
    <t>CL-100652138</t>
  </si>
  <si>
    <t>CL-100652411</t>
  </si>
  <si>
    <t>CL-100653237</t>
  </si>
  <si>
    <t>13852608076</t>
  </si>
  <si>
    <t>CL-100652559</t>
  </si>
  <si>
    <t>CL-100653250</t>
  </si>
  <si>
    <t>CL-100653196</t>
  </si>
  <si>
    <t>CL-100653253</t>
  </si>
  <si>
    <t>CL-100646727</t>
  </si>
  <si>
    <t>CL-100651958</t>
  </si>
  <si>
    <t>CL-100645156</t>
  </si>
  <si>
    <t>015692168166</t>
  </si>
  <si>
    <t>CL-100645159</t>
  </si>
  <si>
    <t>CL-100645163</t>
  </si>
  <si>
    <t>CL-100645404</t>
  </si>
  <si>
    <t>CL-100653257</t>
  </si>
  <si>
    <t>CL-100647810</t>
  </si>
  <si>
    <t>05922273296</t>
  </si>
  <si>
    <t>CL-100647867</t>
  </si>
  <si>
    <t>05922230233</t>
  </si>
  <si>
    <t>CL-100647938</t>
  </si>
  <si>
    <t>05925859888</t>
  </si>
  <si>
    <t>CL-100647985</t>
  </si>
  <si>
    <t>05925892356</t>
  </si>
  <si>
    <t>CL-100648001</t>
  </si>
  <si>
    <t>CL-100649604</t>
  </si>
  <si>
    <t>05922291620</t>
  </si>
  <si>
    <t>CL-100649642</t>
  </si>
  <si>
    <t>05922291720</t>
  </si>
  <si>
    <t>CL-100649769</t>
  </si>
  <si>
    <t>013860176525</t>
  </si>
  <si>
    <t>CL-100649714</t>
  </si>
  <si>
    <t>CL-100650192</t>
  </si>
  <si>
    <t>05925556185</t>
  </si>
  <si>
    <t>CL-100650146</t>
  </si>
  <si>
    <t>0595556185</t>
  </si>
  <si>
    <t>CL-100650158</t>
  </si>
  <si>
    <t>CL-100650730</t>
  </si>
  <si>
    <t>05925707988</t>
  </si>
  <si>
    <t>CL-100650740</t>
  </si>
  <si>
    <t>CL-100650859</t>
  </si>
  <si>
    <t>05925862900</t>
  </si>
  <si>
    <t>CL-100653252</t>
  </si>
  <si>
    <t>18958008054</t>
  </si>
  <si>
    <t>CL-100646752</t>
  </si>
  <si>
    <t>CL-100646209</t>
  </si>
  <si>
    <t>057762212300</t>
  </si>
  <si>
    <t>CL-100646220</t>
  </si>
  <si>
    <t>018158303223</t>
  </si>
  <si>
    <t>CL-100646250</t>
  </si>
  <si>
    <t>018958890879</t>
  </si>
  <si>
    <t>CL-100646191</t>
  </si>
  <si>
    <t>CL-100647630</t>
  </si>
  <si>
    <t>057585156646</t>
  </si>
  <si>
    <t>CL-100647667</t>
  </si>
  <si>
    <t>CL-100648079</t>
  </si>
  <si>
    <t>057582431578</t>
  </si>
  <si>
    <t>CL-100648926</t>
  </si>
  <si>
    <t>013957526630</t>
  </si>
  <si>
    <t>CL-100649000</t>
  </si>
  <si>
    <t>015658621665</t>
  </si>
  <si>
    <t>CL-100649019</t>
  </si>
  <si>
    <t>013989300066</t>
  </si>
  <si>
    <t>CL-100649131</t>
  </si>
  <si>
    <t>018105776306</t>
  </si>
  <si>
    <t>CL-100653037</t>
  </si>
  <si>
    <t>CL-100649509</t>
  </si>
  <si>
    <t>013758003519</t>
  </si>
  <si>
    <t>CL-100649789</t>
  </si>
  <si>
    <t>018757507539</t>
  </si>
  <si>
    <t>CL-100653094</t>
  </si>
  <si>
    <t>018258893222</t>
  </si>
  <si>
    <t>CL-100650023</t>
  </si>
  <si>
    <t>013356116761</t>
  </si>
  <si>
    <t>CL-100650066</t>
  </si>
  <si>
    <t>05783318196</t>
  </si>
  <si>
    <t>CL-100650674</t>
  </si>
  <si>
    <t>055756615888</t>
  </si>
  <si>
    <t>CL-100651249</t>
  </si>
  <si>
    <t>057588226627</t>
  </si>
  <si>
    <t>CL-100651259</t>
  </si>
  <si>
    <t>057588157697</t>
  </si>
  <si>
    <t>CL-100651550</t>
  </si>
  <si>
    <t>018858536266</t>
  </si>
  <si>
    <t>CL-100651641</t>
  </si>
  <si>
    <t>013575518265</t>
  </si>
  <si>
    <t>CL-100651751</t>
  </si>
  <si>
    <t>05722605786</t>
  </si>
  <si>
    <t>CL-100651793</t>
  </si>
  <si>
    <t>013306727888</t>
  </si>
  <si>
    <t>CL-100651830</t>
  </si>
  <si>
    <t>057588157595</t>
  </si>
  <si>
    <t>CL-100652008</t>
  </si>
  <si>
    <t>057589073399</t>
  </si>
  <si>
    <t>CL-100652046</t>
  </si>
  <si>
    <t>057580720523</t>
  </si>
  <si>
    <t>CL-100653124</t>
  </si>
  <si>
    <t>CL-100645677</t>
  </si>
  <si>
    <t>01083411000</t>
  </si>
  <si>
    <t>CL-100645869</t>
  </si>
  <si>
    <t>01058051860</t>
  </si>
  <si>
    <t>CL-100646438</t>
  </si>
  <si>
    <t>03127119777</t>
  </si>
  <si>
    <t>CL-100646443</t>
  </si>
  <si>
    <t>CL-100647638</t>
  </si>
  <si>
    <t>18483679600</t>
  </si>
  <si>
    <t>CL-100648556</t>
  </si>
  <si>
    <t>03127114211</t>
  </si>
  <si>
    <t>CL-100649165</t>
  </si>
  <si>
    <t>03123321991</t>
  </si>
  <si>
    <t>CL-100649205</t>
  </si>
  <si>
    <t>03128857772</t>
  </si>
  <si>
    <t>CL-100650543</t>
  </si>
  <si>
    <t>03123426555</t>
  </si>
  <si>
    <t>CL-100650978</t>
  </si>
  <si>
    <t>03123361228</t>
  </si>
  <si>
    <t>CL-100651005</t>
  </si>
  <si>
    <t>03123100369</t>
  </si>
  <si>
    <t>CL-100651031</t>
  </si>
  <si>
    <t>03122172535</t>
  </si>
  <si>
    <t>CL-100651050</t>
  </si>
  <si>
    <t>03123891002</t>
  </si>
  <si>
    <t>CL-100651039</t>
  </si>
  <si>
    <t>CL-100651029</t>
  </si>
  <si>
    <t>CL-100651715</t>
  </si>
  <si>
    <t>CL-100645256</t>
  </si>
  <si>
    <t>CL-100645279</t>
  </si>
  <si>
    <t>CL-100645311</t>
  </si>
  <si>
    <t>075526853313</t>
  </si>
  <si>
    <t>CL-100645558</t>
  </si>
  <si>
    <t>075561866608</t>
  </si>
  <si>
    <t>CL-100645626</t>
  </si>
  <si>
    <t>075582665399</t>
  </si>
  <si>
    <t>CL-100645683</t>
  </si>
  <si>
    <t>015989344782</t>
  </si>
  <si>
    <t>CL-100645843</t>
  </si>
  <si>
    <t>075523148110</t>
  </si>
  <si>
    <t>CL-100646603</t>
  </si>
  <si>
    <t>075586700100</t>
  </si>
  <si>
    <t>CL-100646625</t>
  </si>
  <si>
    <t>075586589289</t>
  </si>
  <si>
    <t>CL-100646637</t>
  </si>
  <si>
    <t>075526916170</t>
  </si>
  <si>
    <t>CL-100647150</t>
  </si>
  <si>
    <t>CL-100647190</t>
  </si>
  <si>
    <t>CL-100647420</t>
  </si>
  <si>
    <t>CL-100647804</t>
  </si>
  <si>
    <t>CL-100647841</t>
  </si>
  <si>
    <t>CL-100648618</t>
  </si>
  <si>
    <t>CL-100648785</t>
  </si>
  <si>
    <t>CL-100648835</t>
  </si>
  <si>
    <t>CL-100648860</t>
  </si>
  <si>
    <t>CL-100648881</t>
  </si>
  <si>
    <t>CL-100648945</t>
  </si>
  <si>
    <t>CL-100649264</t>
  </si>
  <si>
    <t>CL-100649306</t>
  </si>
  <si>
    <t>075526482210</t>
  </si>
  <si>
    <t>CL-100649174</t>
  </si>
  <si>
    <t>CL-100649178</t>
  </si>
  <si>
    <t>CL-100649181</t>
  </si>
  <si>
    <t>CL-100649392</t>
  </si>
  <si>
    <t>CL-100649871</t>
  </si>
  <si>
    <t>015999521117</t>
  </si>
  <si>
    <t>CL-100649894</t>
  </si>
  <si>
    <t>CL-100650782</t>
  </si>
  <si>
    <t>CL-100653210</t>
  </si>
  <si>
    <t>13424182669</t>
  </si>
  <si>
    <t>CL-100651899</t>
  </si>
  <si>
    <t>CL-100651954</t>
  </si>
  <si>
    <t>075586962301</t>
  </si>
  <si>
    <t>CL-100651892</t>
  </si>
  <si>
    <t>CL-100653224</t>
  </si>
  <si>
    <t>CL-100652439</t>
  </si>
  <si>
    <t>075527555785</t>
  </si>
  <si>
    <t>CL-100652459</t>
  </si>
  <si>
    <t>075527555069</t>
  </si>
  <si>
    <t>CL-100652537</t>
  </si>
  <si>
    <t>075529672028</t>
  </si>
  <si>
    <t>CL-100652581</t>
  </si>
  <si>
    <t>CL-100646303</t>
  </si>
  <si>
    <t>018199602265</t>
  </si>
  <si>
    <t>CL-100650352</t>
  </si>
  <si>
    <t>CL-100647735</t>
  </si>
  <si>
    <t>CL-100647653</t>
  </si>
  <si>
    <t>5707063663</t>
  </si>
  <si>
    <t>CL-100648747</t>
  </si>
  <si>
    <t>CL-100653113</t>
  </si>
  <si>
    <t>CL-100649496</t>
  </si>
  <si>
    <t>CL-100650277</t>
  </si>
  <si>
    <t>CL-100652955</t>
  </si>
  <si>
    <t>CL-100646350</t>
  </si>
  <si>
    <t>5513604978</t>
  </si>
  <si>
    <t>CL-100646358</t>
  </si>
  <si>
    <t>05513604978</t>
  </si>
  <si>
    <t>CL-100646775</t>
  </si>
  <si>
    <t>CL-100648105</t>
  </si>
  <si>
    <t>CL-100648606</t>
  </si>
  <si>
    <t>CL-100653012</t>
  </si>
  <si>
    <t>CL-100653023</t>
  </si>
  <si>
    <t>CL-100653024</t>
  </si>
  <si>
    <t>CL-100648711</t>
  </si>
  <si>
    <t>CL-100648704</t>
  </si>
  <si>
    <t>CL-100648713</t>
  </si>
  <si>
    <t>CL-100653015</t>
  </si>
  <si>
    <t>CL-100653017</t>
  </si>
  <si>
    <t>CL-100649015</t>
  </si>
  <si>
    <t>CL-100650104</t>
  </si>
  <si>
    <t>075728305908821</t>
  </si>
  <si>
    <t>CL-100650399</t>
  </si>
  <si>
    <t>31183999810</t>
  </si>
  <si>
    <t>CL-100650400</t>
  </si>
  <si>
    <t>3153200831</t>
  </si>
  <si>
    <t>CL-100646574</t>
  </si>
  <si>
    <t>CL-100646593</t>
  </si>
  <si>
    <t>CL-100650345</t>
  </si>
  <si>
    <t>3128719041</t>
  </si>
  <si>
    <t>CL-100646958</t>
  </si>
  <si>
    <t>CL-100646960</t>
  </si>
  <si>
    <t>CL-100647195</t>
  </si>
  <si>
    <t>01088424763</t>
  </si>
  <si>
    <t>CL-100647664</t>
  </si>
  <si>
    <t>05535963839</t>
  </si>
  <si>
    <t>CL-100647875</t>
  </si>
  <si>
    <t>013801390839</t>
  </si>
  <si>
    <t>CL-100647922</t>
  </si>
  <si>
    <t>CL-100648209</t>
  </si>
  <si>
    <t>045184375922</t>
  </si>
  <si>
    <t>CL-100648221</t>
  </si>
  <si>
    <t>013936306168</t>
  </si>
  <si>
    <t>CL-100648278</t>
  </si>
  <si>
    <t>013303638888</t>
  </si>
  <si>
    <t>CL-100648283</t>
  </si>
  <si>
    <t>045185500000</t>
  </si>
  <si>
    <t>CL-100648363</t>
  </si>
  <si>
    <t>CL-100648481</t>
  </si>
  <si>
    <t>013804526439</t>
  </si>
  <si>
    <t>CL-100648540</t>
  </si>
  <si>
    <t>CL-100648548</t>
  </si>
  <si>
    <t>CL-100653019</t>
  </si>
  <si>
    <t>15133112395</t>
  </si>
  <si>
    <t>CL-100649430</t>
  </si>
  <si>
    <t>018677752525</t>
  </si>
  <si>
    <t>CL-100650058</t>
  </si>
  <si>
    <t>013845955979</t>
  </si>
  <si>
    <t>CL-100650102</t>
  </si>
  <si>
    <t>013901382644</t>
  </si>
  <si>
    <t>CL-100650465</t>
  </si>
  <si>
    <t>013013231777</t>
  </si>
  <si>
    <t>CL-100650765</t>
  </si>
  <si>
    <t>015045100742</t>
  </si>
  <si>
    <t>CL-100650838</t>
  </si>
  <si>
    <t>013933155733</t>
  </si>
  <si>
    <t>CL-100650897</t>
  </si>
  <si>
    <t>013171901719</t>
  </si>
  <si>
    <t>CL-100650941</t>
  </si>
  <si>
    <t>018031289373</t>
  </si>
  <si>
    <t>CL-100652437</t>
  </si>
  <si>
    <t>013704818088</t>
  </si>
  <si>
    <t>CL-100652685</t>
  </si>
  <si>
    <t>013603619580</t>
  </si>
  <si>
    <t>CL-100647415</t>
  </si>
  <si>
    <t>015288811180</t>
  </si>
  <si>
    <t>CL-100647941</t>
  </si>
  <si>
    <t>CL-100648125</t>
  </si>
  <si>
    <t>013361038372</t>
  </si>
  <si>
    <t>CL-100648257</t>
  </si>
  <si>
    <t>CL-100648289</t>
  </si>
  <si>
    <t>CL-100648405</t>
  </si>
  <si>
    <t>013453681177</t>
  </si>
  <si>
    <t>CL-100648793</t>
  </si>
  <si>
    <t>053167880032</t>
  </si>
  <si>
    <t>CL-100652997</t>
  </si>
  <si>
    <t>013895081462</t>
  </si>
  <si>
    <t>CL-100648903</t>
  </si>
  <si>
    <t>CL-100649259</t>
  </si>
  <si>
    <t>053288705000</t>
  </si>
  <si>
    <t>CL-100649747</t>
  </si>
  <si>
    <t>053188969210</t>
  </si>
  <si>
    <t>CL-100649766</t>
  </si>
  <si>
    <t>053166594968</t>
  </si>
  <si>
    <t>CL-100649736</t>
  </si>
  <si>
    <t>53188969210</t>
  </si>
  <si>
    <t>CL-100650745</t>
  </si>
  <si>
    <t>053268729999</t>
  </si>
  <si>
    <t>CL-100650803</t>
  </si>
  <si>
    <t>053268729862</t>
  </si>
  <si>
    <t>CL-100651151</t>
  </si>
  <si>
    <t>018661852890</t>
  </si>
  <si>
    <t>CL-100653225</t>
  </si>
  <si>
    <t>03515220065</t>
  </si>
  <si>
    <t>CL-100652204</t>
  </si>
  <si>
    <t>013602056987</t>
  </si>
  <si>
    <t>CL-100652251</t>
  </si>
  <si>
    <t>013516278986</t>
  </si>
  <si>
    <t>CL-100646829</t>
  </si>
  <si>
    <t>18908080310</t>
  </si>
  <si>
    <t>CL-100646878</t>
  </si>
  <si>
    <t>18001191773</t>
  </si>
  <si>
    <t>CL-100646927</t>
  </si>
  <si>
    <t>CL-100647790</t>
  </si>
  <si>
    <t>CL-100649417</t>
  </si>
  <si>
    <t>86275926</t>
  </si>
  <si>
    <t>CL-100649564</t>
  </si>
  <si>
    <t>67678012</t>
  </si>
  <si>
    <t>CL-100649693</t>
  </si>
  <si>
    <t>CL-100649877</t>
  </si>
  <si>
    <t>84965262</t>
  </si>
  <si>
    <t>CL-100649975</t>
  </si>
  <si>
    <t>83419968</t>
  </si>
  <si>
    <t>CL-100650074</t>
  </si>
  <si>
    <t>02787320009</t>
  </si>
  <si>
    <t>CL-100650108</t>
  </si>
  <si>
    <t>08885369777</t>
  </si>
  <si>
    <t>CL-100650687</t>
  </si>
  <si>
    <t>CL-100650825</t>
  </si>
  <si>
    <t>CL-100652091</t>
  </si>
  <si>
    <t>CL-100652149</t>
  </si>
  <si>
    <t>014708235118</t>
  </si>
  <si>
    <t>CL-100652169</t>
  </si>
  <si>
    <t>018628871550</t>
  </si>
  <si>
    <t>CL-100652281</t>
  </si>
  <si>
    <t>013920465974</t>
  </si>
  <si>
    <t>CL-100652305</t>
  </si>
  <si>
    <t>013662141481</t>
  </si>
  <si>
    <t>CL-100652333</t>
  </si>
  <si>
    <t>013116139829</t>
  </si>
  <si>
    <t>CL-100652359</t>
  </si>
  <si>
    <t>013652132406</t>
  </si>
  <si>
    <t>CL-100652475</t>
  </si>
  <si>
    <t>CL-100652514</t>
  </si>
  <si>
    <t>017612229872</t>
  </si>
  <si>
    <t>CL-100652725</t>
  </si>
  <si>
    <t>CL-100652882</t>
  </si>
  <si>
    <t>CL-100646656</t>
  </si>
  <si>
    <t>CL-100648384</t>
  </si>
  <si>
    <t>013488789675</t>
  </si>
  <si>
    <t>CL-100648468</t>
  </si>
  <si>
    <t>CL-100649592</t>
  </si>
  <si>
    <t>013901119011</t>
  </si>
  <si>
    <t>CL-100649713</t>
  </si>
  <si>
    <t>013810558653</t>
  </si>
  <si>
    <t>CL-100650166</t>
  </si>
  <si>
    <t>018810802143</t>
  </si>
  <si>
    <t>CL-100653262</t>
  </si>
  <si>
    <t>CL-100651270</t>
  </si>
  <si>
    <t>01060214070</t>
  </si>
  <si>
    <t>CL-100651778</t>
  </si>
  <si>
    <t>013911468377</t>
  </si>
  <si>
    <t>CL-100647836</t>
  </si>
  <si>
    <t>CL-100649319</t>
  </si>
  <si>
    <t>CL-100649812</t>
  </si>
  <si>
    <t>015635934988</t>
  </si>
  <si>
    <t>CL-100650239</t>
  </si>
  <si>
    <t>018092243928</t>
  </si>
  <si>
    <t>CL-100653091</t>
  </si>
  <si>
    <t>013325275822</t>
  </si>
  <si>
    <t>CL-100653093</t>
  </si>
  <si>
    <t>13325275822</t>
  </si>
  <si>
    <t>CL-100651153</t>
  </si>
  <si>
    <t>CL-100651999</t>
  </si>
  <si>
    <t>018561595599</t>
  </si>
  <si>
    <t>CL-100652033</t>
  </si>
  <si>
    <t>015615723503</t>
  </si>
  <si>
    <t>CL-100653228</t>
  </si>
  <si>
    <t>CL-100653208</t>
  </si>
  <si>
    <t>018763006276</t>
  </si>
  <si>
    <t>CL-100652117</t>
  </si>
  <si>
    <t>CL-100652267</t>
  </si>
  <si>
    <t>CL-100652292</t>
  </si>
  <si>
    <t>013606391463</t>
  </si>
  <si>
    <t>CL-100653266</t>
  </si>
  <si>
    <t>CL-100652693</t>
  </si>
  <si>
    <t>CL-100652755</t>
  </si>
  <si>
    <t>CL-100649171</t>
  </si>
  <si>
    <t>03152269671</t>
  </si>
  <si>
    <t>CL-100653038</t>
  </si>
  <si>
    <t>013111529225</t>
  </si>
  <si>
    <t>CL-100649630</t>
  </si>
  <si>
    <t>031188762606</t>
  </si>
  <si>
    <t>CL-100649635</t>
  </si>
  <si>
    <t>031183500967</t>
  </si>
  <si>
    <t>CL-100652991</t>
  </si>
  <si>
    <t>CL-100649927</t>
  </si>
  <si>
    <t>18927518899</t>
  </si>
  <si>
    <t>CL-100651260</t>
  </si>
  <si>
    <t>13710389087</t>
  </si>
  <si>
    <t>CL-100653120</t>
  </si>
  <si>
    <t>013751728792</t>
  </si>
  <si>
    <t>CL-100653207</t>
  </si>
  <si>
    <t>CL-100647197</t>
  </si>
  <si>
    <t>CL-100647294</t>
  </si>
  <si>
    <t>CL-100647316</t>
  </si>
  <si>
    <t>18086615836</t>
  </si>
  <si>
    <t>CL-100647324</t>
  </si>
  <si>
    <t>018086615836</t>
  </si>
  <si>
    <t>CL-100650354</t>
  </si>
  <si>
    <t>CL-100647322</t>
  </si>
  <si>
    <t>CL-100649837</t>
  </si>
  <si>
    <t>017796011009</t>
  </si>
  <si>
    <t>CL-100649850</t>
  </si>
  <si>
    <t>CL-100649915</t>
  </si>
  <si>
    <t>17796011009</t>
  </si>
  <si>
    <t>CL-100649922</t>
  </si>
  <si>
    <t>CL-100650077</t>
  </si>
  <si>
    <t>13336428439</t>
  </si>
  <si>
    <t>CL-100650078</t>
  </si>
  <si>
    <t>013336428439</t>
  </si>
  <si>
    <t>CL-100653067</t>
  </si>
  <si>
    <t>075786564176</t>
  </si>
  <si>
    <t>CL-100653230</t>
  </si>
  <si>
    <t>07548664888</t>
  </si>
  <si>
    <t>CL-100652888</t>
  </si>
  <si>
    <t>013671071818</t>
  </si>
  <si>
    <t>CL-100652895</t>
  </si>
  <si>
    <t>013185984312</t>
  </si>
  <si>
    <t>CL-100653075</t>
  </si>
  <si>
    <t>013525559267</t>
  </si>
  <si>
    <t>CL-100649971</t>
  </si>
  <si>
    <t>017608457240</t>
  </si>
  <si>
    <t>CL-100650186</t>
  </si>
  <si>
    <t>013278883116</t>
  </si>
  <si>
    <t>CL-100650198</t>
  </si>
  <si>
    <t>013030792167</t>
  </si>
  <si>
    <t>CL-100650208</t>
  </si>
  <si>
    <t>017839566927</t>
  </si>
  <si>
    <t>CL-100650528</t>
  </si>
  <si>
    <t>015209869672</t>
  </si>
  <si>
    <t>CL-100650545</t>
  </si>
  <si>
    <t>CL-100650642</t>
  </si>
  <si>
    <t>CL-100650651</t>
  </si>
  <si>
    <t>CL-100650850</t>
  </si>
  <si>
    <t>013707152807</t>
  </si>
  <si>
    <t>CL-100650877</t>
  </si>
  <si>
    <t>CL-100650937</t>
  </si>
  <si>
    <t>015220205691</t>
  </si>
  <si>
    <t>CL-100650979</t>
  </si>
  <si>
    <t>CL-100651786</t>
  </si>
  <si>
    <t>018701869441</t>
  </si>
  <si>
    <t>CL-100651794</t>
  </si>
  <si>
    <t>CL-100651809</t>
  </si>
  <si>
    <t>013889852587</t>
  </si>
  <si>
    <t>CL-100651842</t>
  </si>
  <si>
    <t>013976103033</t>
  </si>
  <si>
    <t>CL-100652034</t>
  </si>
  <si>
    <t>015969835625</t>
  </si>
  <si>
    <t>CL-100652071</t>
  </si>
  <si>
    <t>CL-100652288</t>
  </si>
  <si>
    <t>CL-100652457</t>
  </si>
  <si>
    <t>018638180456</t>
  </si>
  <si>
    <t>CL-100652466</t>
  </si>
  <si>
    <t>CL-100652526</t>
  </si>
  <si>
    <t>015996078816</t>
  </si>
  <si>
    <t>CL-100652533</t>
  </si>
  <si>
    <t>CL-100652539</t>
  </si>
  <si>
    <t>CL-100652576</t>
  </si>
  <si>
    <t>013808411698</t>
  </si>
  <si>
    <t>CL-100652686</t>
  </si>
  <si>
    <t>013942100326</t>
  </si>
  <si>
    <t>CL-100648865</t>
  </si>
  <si>
    <t>013688029508</t>
  </si>
  <si>
    <t>CL-100648870</t>
  </si>
  <si>
    <t>CL-100648932</t>
  </si>
  <si>
    <t>017797756980</t>
  </si>
  <si>
    <t>CL-100648938</t>
  </si>
  <si>
    <t>CL-100648994</t>
  </si>
  <si>
    <t>CL-100649266</t>
  </si>
  <si>
    <t>018526088273</t>
  </si>
  <si>
    <t>CL-100649719</t>
  </si>
  <si>
    <t>CL-100649735</t>
  </si>
  <si>
    <t>CL-100649787</t>
  </si>
  <si>
    <t>019983557007</t>
  </si>
  <si>
    <t>CL-100650167</t>
  </si>
  <si>
    <t>013611668950</t>
  </si>
  <si>
    <t>CL-100650215</t>
  </si>
  <si>
    <t>015190126543</t>
  </si>
  <si>
    <t>CL-100650895</t>
  </si>
  <si>
    <t>015511895876</t>
  </si>
  <si>
    <t>CL-100650976</t>
  </si>
  <si>
    <t>015903656791</t>
  </si>
  <si>
    <t>CL-100651008</t>
  </si>
  <si>
    <t>013768404014</t>
  </si>
  <si>
    <t>CL-100651023</t>
  </si>
  <si>
    <t>018918449297</t>
  </si>
  <si>
    <t>CL-100651193</t>
  </si>
  <si>
    <t>013560288805</t>
  </si>
  <si>
    <t>CL-100651314</t>
  </si>
  <si>
    <t>018677717173</t>
  </si>
  <si>
    <t>CL-100653111</t>
  </si>
  <si>
    <t>CL-100651566</t>
  </si>
  <si>
    <t>CL-100651854</t>
  </si>
  <si>
    <t>CL-100652188</t>
  </si>
  <si>
    <t>CL-100652210</t>
  </si>
  <si>
    <t>CL-100652368</t>
  </si>
  <si>
    <t>CL-100652394</t>
  </si>
  <si>
    <t>CL-100652408</t>
  </si>
  <si>
    <t>CL-100652426</t>
  </si>
  <si>
    <t>CL-100652449</t>
  </si>
  <si>
    <t>CL-100652463</t>
  </si>
  <si>
    <t>CL-100652487</t>
  </si>
  <si>
    <t>CL-100652625</t>
  </si>
  <si>
    <t>CL-100652640</t>
  </si>
  <si>
    <t>CL-100646730</t>
  </si>
  <si>
    <t>CL-100653255</t>
  </si>
  <si>
    <t>CL-100646014</t>
  </si>
  <si>
    <t>013631758888</t>
  </si>
  <si>
    <t>CL-100646751</t>
  </si>
  <si>
    <t>13916986908</t>
  </si>
  <si>
    <t>CL-100646077</t>
  </si>
  <si>
    <t>CL-100646222</t>
  </si>
  <si>
    <t>02164091360</t>
  </si>
  <si>
    <t>CL-100646766</t>
  </si>
  <si>
    <t>CL-100646243</t>
  </si>
  <si>
    <t>13301994033</t>
  </si>
  <si>
    <t>CL-100650402</t>
  </si>
  <si>
    <t>CL-100646622</t>
  </si>
  <si>
    <t>02156996006</t>
  </si>
  <si>
    <t>CL-100646854</t>
  </si>
  <si>
    <t>02156390588</t>
  </si>
  <si>
    <t>CL-100646855</t>
  </si>
  <si>
    <t>CL-100647471</t>
  </si>
  <si>
    <t>02161525698</t>
  </si>
  <si>
    <t>CL-100647486</t>
  </si>
  <si>
    <t>CL-100647511</t>
  </si>
  <si>
    <t>CL-100647537</t>
  </si>
  <si>
    <t>02180161377</t>
  </si>
  <si>
    <t>CL-100647578</t>
  </si>
  <si>
    <t>CL-100647652</t>
  </si>
  <si>
    <t>CL-100647674</t>
  </si>
  <si>
    <t>CL-100647524</t>
  </si>
  <si>
    <t>02161117701</t>
  </si>
  <si>
    <t>CL-100647701</t>
  </si>
  <si>
    <t>02166957666</t>
  </si>
  <si>
    <t>CL-100647718</t>
  </si>
  <si>
    <t>CL-100647748</t>
  </si>
  <si>
    <t>CL-100647785</t>
  </si>
  <si>
    <t>CL-100647793</t>
  </si>
  <si>
    <t>02131269588</t>
  </si>
  <si>
    <t>CL-100647736</t>
  </si>
  <si>
    <t>CL-100647812</t>
  </si>
  <si>
    <t>01250585353</t>
  </si>
  <si>
    <t>CL-100647879</t>
  </si>
  <si>
    <t>02153011861</t>
  </si>
  <si>
    <t>CL-100648208</t>
  </si>
  <si>
    <t>02167896610</t>
  </si>
  <si>
    <t>CL-100648434</t>
  </si>
  <si>
    <t>02180287650</t>
  </si>
  <si>
    <t>CL-100648788</t>
  </si>
  <si>
    <t>02131668804</t>
  </si>
  <si>
    <t>CL-100648812</t>
  </si>
  <si>
    <t>02162260000</t>
  </si>
  <si>
    <t>CL-100648695</t>
  </si>
  <si>
    <t>02150590259</t>
  </si>
  <si>
    <t>CL-100648911</t>
  </si>
  <si>
    <t>02152991126</t>
  </si>
  <si>
    <t>CL-100648956</t>
  </si>
  <si>
    <t>02161111054</t>
  </si>
  <si>
    <t>CL-100648801</t>
  </si>
  <si>
    <t>02154733915</t>
  </si>
  <si>
    <t>CL-100648995</t>
  </si>
  <si>
    <t>CL-100649008</t>
  </si>
  <si>
    <t>13564014820</t>
  </si>
  <si>
    <t>CL-100648872</t>
  </si>
  <si>
    <t>CL-100648893</t>
  </si>
  <si>
    <t>CL-100648875</t>
  </si>
  <si>
    <t>CL-100648877</t>
  </si>
  <si>
    <t>CL-100648887</t>
  </si>
  <si>
    <t>CL-100648896</t>
  </si>
  <si>
    <t>CL-100649852</t>
  </si>
  <si>
    <t>013811487967</t>
  </si>
  <si>
    <t>CL-100650561</t>
  </si>
  <si>
    <t>02161075668</t>
  </si>
  <si>
    <t>CL-100650636</t>
  </si>
  <si>
    <t>02154590223</t>
  </si>
  <si>
    <t>CL-100650533</t>
  </si>
  <si>
    <t>CL-100650987</t>
  </si>
  <si>
    <t>018601710603</t>
  </si>
  <si>
    <t>CL-100651017</t>
  </si>
  <si>
    <t>013671869068</t>
  </si>
  <si>
    <t>CL-100651046</t>
  </si>
  <si>
    <t>013636378909</t>
  </si>
  <si>
    <t>CL-100650973</t>
  </si>
  <si>
    <t>02157796068</t>
  </si>
  <si>
    <t>CL-100651032</t>
  </si>
  <si>
    <t>02135312627</t>
  </si>
  <si>
    <t>CL-100650343</t>
  </si>
  <si>
    <t>CL-100650361</t>
  </si>
  <si>
    <t>CL-100650379</t>
  </si>
  <si>
    <t>CL-100647558</t>
  </si>
  <si>
    <t>18958190603</t>
  </si>
  <si>
    <t>CL-100647561</t>
  </si>
  <si>
    <t>018958190603</t>
  </si>
  <si>
    <t>CL-100647608</t>
  </si>
  <si>
    <t>018246020700</t>
  </si>
  <si>
    <t>CL-100647659</t>
  </si>
  <si>
    <t>013656868877</t>
  </si>
  <si>
    <t>CL-100647676</t>
  </si>
  <si>
    <t>013071877979</t>
  </si>
  <si>
    <t>CL-100647774</t>
  </si>
  <si>
    <t>013735210001</t>
  </si>
  <si>
    <t>CL-100647825</t>
  </si>
  <si>
    <t>015988471385</t>
  </si>
  <si>
    <t>CL-100648048</t>
  </si>
  <si>
    <t>013588809165</t>
  </si>
  <si>
    <t>CL-100648094</t>
  </si>
  <si>
    <t>013549383885</t>
  </si>
  <si>
    <t>CL-100648287</t>
  </si>
  <si>
    <t>013867400088</t>
  </si>
  <si>
    <t>CL-100648320</t>
  </si>
  <si>
    <t>015068709212</t>
  </si>
  <si>
    <t>CL-100648373</t>
  </si>
  <si>
    <t>013429565552</t>
  </si>
  <si>
    <t>CL-100648410</t>
  </si>
  <si>
    <t>018657368682</t>
  </si>
  <si>
    <t>CL-100648435</t>
  </si>
  <si>
    <t>013868587837</t>
  </si>
  <si>
    <t>CL-100648699</t>
  </si>
  <si>
    <t>013735698867</t>
  </si>
  <si>
    <t>CL-100648900</t>
  </si>
  <si>
    <t>CL-100649081</t>
  </si>
  <si>
    <t>015867019783</t>
  </si>
  <si>
    <t>CL-100649122</t>
  </si>
  <si>
    <t>015727943747</t>
  </si>
  <si>
    <t>CL-100653022</t>
  </si>
  <si>
    <t>013882284663</t>
  </si>
  <si>
    <t>CL-100649162</t>
  </si>
  <si>
    <t>13882284663</t>
  </si>
  <si>
    <t>CL-100649985</t>
  </si>
  <si>
    <t>018767125910</t>
  </si>
  <si>
    <t>CL-100650229</t>
  </si>
  <si>
    <t>CL-100650291</t>
  </si>
  <si>
    <t>013957406184</t>
  </si>
  <si>
    <t>CL-100651049</t>
  </si>
  <si>
    <t>CL-100653085</t>
  </si>
  <si>
    <t>057182768965</t>
  </si>
  <si>
    <t>CL-100651127</t>
  </si>
  <si>
    <t>15157465589</t>
  </si>
  <si>
    <t>CL-100651298</t>
  </si>
  <si>
    <t>CL-100653127</t>
  </si>
  <si>
    <t>013666727519</t>
  </si>
  <si>
    <t>CL-100651386</t>
  </si>
  <si>
    <t>015867116363</t>
  </si>
  <si>
    <t>CL-100651443</t>
  </si>
  <si>
    <t>013777894672</t>
  </si>
  <si>
    <t>CL-100651541</t>
  </si>
  <si>
    <t>017681826002</t>
  </si>
  <si>
    <t>CL-100653198</t>
  </si>
  <si>
    <t>013819006686</t>
  </si>
  <si>
    <t>CL-100652017</t>
  </si>
  <si>
    <t>015700053620</t>
  </si>
  <si>
    <t>CL-100652279</t>
  </si>
  <si>
    <t>CL-100653221</t>
  </si>
  <si>
    <t>CL-100652390</t>
  </si>
  <si>
    <t>013605709825</t>
  </si>
  <si>
    <t>CL-100652304</t>
  </si>
  <si>
    <t>CL-100652863</t>
  </si>
  <si>
    <t>01059517949</t>
  </si>
  <si>
    <t>CL-100650357</t>
  </si>
  <si>
    <t>829888882671</t>
  </si>
  <si>
    <t>CL-100647418</t>
  </si>
  <si>
    <t>CL-100649351</t>
  </si>
  <si>
    <t>66658588561</t>
  </si>
  <si>
    <t>CL-100649388</t>
  </si>
  <si>
    <t>CL-100649896</t>
  </si>
  <si>
    <t>015825928833</t>
  </si>
  <si>
    <t>CL-100649906</t>
  </si>
  <si>
    <t>CL-100650071</t>
  </si>
  <si>
    <t>085185830713</t>
  </si>
  <si>
    <t>CL-100650113</t>
  </si>
  <si>
    <t>85322222280100</t>
  </si>
  <si>
    <t>CL-100650896</t>
  </si>
  <si>
    <t>013880768086</t>
  </si>
  <si>
    <t>CL-100653079</t>
  </si>
  <si>
    <t>CL-100652037</t>
  </si>
  <si>
    <t>CL-100652080</t>
  </si>
  <si>
    <t>018002359616</t>
  </si>
  <si>
    <t>CL-100652739</t>
  </si>
  <si>
    <t>015839071180</t>
  </si>
  <si>
    <t>CL-100652753</t>
  </si>
  <si>
    <t>015539220522</t>
  </si>
  <si>
    <t>CL-100652847</t>
  </si>
  <si>
    <t>CL-100645492</t>
  </si>
  <si>
    <t>07916665138</t>
  </si>
  <si>
    <t>CL-100645610</t>
  </si>
  <si>
    <t>CL-100645994</t>
  </si>
  <si>
    <t>CL-100646028</t>
  </si>
  <si>
    <t>CL-100646043</t>
  </si>
  <si>
    <t>CL-100646080</t>
  </si>
  <si>
    <t>CL-100646117</t>
  </si>
  <si>
    <t>CL-100646772</t>
  </si>
  <si>
    <t>CL-100646370</t>
  </si>
  <si>
    <t>CL-100646465</t>
  </si>
  <si>
    <t>07956800636</t>
  </si>
  <si>
    <t>CL-100646503</t>
  </si>
  <si>
    <t>CL-100648009</t>
  </si>
  <si>
    <t>057463012870</t>
  </si>
  <si>
    <t>CL-100648080</t>
  </si>
  <si>
    <t>013507901915</t>
  </si>
  <si>
    <t>CL-100648161</t>
  </si>
  <si>
    <t>079186662958</t>
  </si>
  <si>
    <t>CL-100648356</t>
  </si>
  <si>
    <t>075186711171</t>
  </si>
  <si>
    <t>CL-100648376</t>
  </si>
  <si>
    <t>CL-100653045</t>
  </si>
  <si>
    <t>CL-100648353</t>
  </si>
  <si>
    <t>CL-100648624</t>
  </si>
  <si>
    <t>057982791056</t>
  </si>
  <si>
    <t>CL-100649212</t>
  </si>
  <si>
    <t>CL-100649268</t>
  </si>
  <si>
    <t>018679015599</t>
  </si>
  <si>
    <t>CL-100649363</t>
  </si>
  <si>
    <t>013777920069</t>
  </si>
  <si>
    <t>CL-100649476</t>
  </si>
  <si>
    <t>CL-100649492</t>
  </si>
  <si>
    <t>CL-100649945</t>
  </si>
  <si>
    <t>CL-100649979</t>
  </si>
  <si>
    <t>057455875396</t>
  </si>
  <si>
    <t>CL-100650311</t>
  </si>
  <si>
    <t>CL-100650713</t>
  </si>
  <si>
    <t>013576523304</t>
  </si>
  <si>
    <t>CL-100651561</t>
  </si>
  <si>
    <t>07933819389</t>
  </si>
  <si>
    <t>CL-100652262</t>
  </si>
  <si>
    <t>057488266712</t>
  </si>
  <si>
    <t>CL-100652554</t>
  </si>
  <si>
    <t>CL-100652587</t>
  </si>
  <si>
    <t>CL-100646810</t>
  </si>
  <si>
    <t>CL-100647074</t>
  </si>
  <si>
    <t>02165041950</t>
  </si>
  <si>
    <t>CL-100647072</t>
  </si>
  <si>
    <t>CL-100647214</t>
  </si>
  <si>
    <t>02164856603</t>
  </si>
  <si>
    <t>CL-100647078</t>
  </si>
  <si>
    <t>CL-100647220</t>
  </si>
  <si>
    <t>02160454784</t>
  </si>
  <si>
    <t>CL-100647275</t>
  </si>
  <si>
    <t>CL-100647379</t>
  </si>
  <si>
    <t>02134780000</t>
  </si>
  <si>
    <t>CL-100647397</t>
  </si>
  <si>
    <t>02133752078</t>
  </si>
  <si>
    <t>CL-100647539</t>
  </si>
  <si>
    <t>017717512292</t>
  </si>
  <si>
    <t>CL-100647926</t>
  </si>
  <si>
    <t>CL-100647920</t>
  </si>
  <si>
    <t>CL-100648703</t>
  </si>
  <si>
    <t>02151827892</t>
  </si>
  <si>
    <t>CL-100648721</t>
  </si>
  <si>
    <t>02161524222</t>
  </si>
  <si>
    <t>CL-100648735</t>
  </si>
  <si>
    <t>02165650091</t>
  </si>
  <si>
    <t>CL-100648792</t>
  </si>
  <si>
    <t>02136359363</t>
  </si>
  <si>
    <t>CL-100648918</t>
  </si>
  <si>
    <t>CL-100649190</t>
  </si>
  <si>
    <t>02164016736</t>
  </si>
  <si>
    <t>CL-100649254</t>
  </si>
  <si>
    <t>CL-100653112</t>
  </si>
  <si>
    <t>02151099995</t>
  </si>
  <si>
    <t>CL-100649544</t>
  </si>
  <si>
    <t>CL-100649571</t>
  </si>
  <si>
    <t>02161636355</t>
  </si>
  <si>
    <t>CL-100649593</t>
  </si>
  <si>
    <t>018071031219</t>
  </si>
  <si>
    <t>CL-100649611</t>
  </si>
  <si>
    <t>018621537337</t>
  </si>
  <si>
    <t>CL-100649629</t>
  </si>
  <si>
    <t>013818181338</t>
  </si>
  <si>
    <t>CL-100649914</t>
  </si>
  <si>
    <t>018516031829</t>
  </si>
  <si>
    <t>CL-100649944</t>
  </si>
  <si>
    <t>02162036760</t>
  </si>
  <si>
    <t>CL-100649956</t>
  </si>
  <si>
    <t>013801618633</t>
  </si>
  <si>
    <t>CL-100649972</t>
  </si>
  <si>
    <t>013761435531</t>
  </si>
  <si>
    <t>CL-100650125</t>
  </si>
  <si>
    <t>02160578000</t>
  </si>
  <si>
    <t>CL-100650315</t>
  </si>
  <si>
    <t>02152378515</t>
  </si>
  <si>
    <t>CL-100650656</t>
  </si>
  <si>
    <t>013917181368</t>
  </si>
  <si>
    <t>CL-100650729</t>
  </si>
  <si>
    <t>018621781086</t>
  </si>
  <si>
    <t>CL-100650770</t>
  </si>
  <si>
    <t>02160352908</t>
  </si>
  <si>
    <t>CL-100650824</t>
  </si>
  <si>
    <t>02156295537</t>
  </si>
  <si>
    <t>CL-100651010</t>
  </si>
  <si>
    <t>02160475618</t>
  </si>
  <si>
    <t>CL-100651143</t>
  </si>
  <si>
    <t>015905288325</t>
  </si>
  <si>
    <t>CL-100651166</t>
  </si>
  <si>
    <t>02138111113</t>
  </si>
  <si>
    <t>CL-100651308</t>
  </si>
  <si>
    <t>02150276760</t>
  </si>
  <si>
    <t>CL-100651336</t>
  </si>
  <si>
    <t>02164135891</t>
  </si>
  <si>
    <t>CL-100651471</t>
  </si>
  <si>
    <t>CL-100652087</t>
  </si>
  <si>
    <t>02161768195</t>
  </si>
  <si>
    <t>CL-100646741</t>
  </si>
  <si>
    <t>CL-100647129</t>
  </si>
  <si>
    <t>08718720648</t>
  </si>
  <si>
    <t>CL-100647617</t>
  </si>
  <si>
    <t>08513809131</t>
  </si>
  <si>
    <t>CL-100647631</t>
  </si>
  <si>
    <t>085183809131</t>
  </si>
  <si>
    <t>CL-100647683</t>
  </si>
  <si>
    <t>08576617121</t>
  </si>
  <si>
    <t>CL-100648461</t>
  </si>
  <si>
    <t>83378860</t>
  </si>
  <si>
    <t>CL-100653261</t>
  </si>
  <si>
    <t>856500088017</t>
  </si>
  <si>
    <t>CL-100653007</t>
  </si>
  <si>
    <t>CL-100653008</t>
  </si>
  <si>
    <t>CL-100648611</t>
  </si>
  <si>
    <t>CL-100648648</t>
  </si>
  <si>
    <t>CL-100648620</t>
  </si>
  <si>
    <t>CL-100648626</t>
  </si>
  <si>
    <t>CL-100648659</t>
  </si>
  <si>
    <t>CL-100648633</t>
  </si>
  <si>
    <t>CL-100648667</t>
  </si>
  <si>
    <t>CL-100648641</t>
  </si>
  <si>
    <t>CL-100648644</t>
  </si>
  <si>
    <t>CL-100648655</t>
  </si>
  <si>
    <t>CL-100648665</t>
  </si>
  <si>
    <t>CL-100648669</t>
  </si>
  <si>
    <t>CL-100653018</t>
  </si>
  <si>
    <t>CL-100649112</t>
  </si>
  <si>
    <t>CL-100653069</t>
  </si>
  <si>
    <t>CL-100653070</t>
  </si>
  <si>
    <t>CL-100653071</t>
  </si>
  <si>
    <t>CL-100653081</t>
  </si>
  <si>
    <t>CL-100650017</t>
  </si>
  <si>
    <t>02363311362</t>
  </si>
  <si>
    <t>CL-100650228</t>
  </si>
  <si>
    <t>02368820160</t>
  </si>
  <si>
    <t>CL-100652206</t>
  </si>
  <si>
    <t>013532327885</t>
  </si>
  <si>
    <t>CL-100652321</t>
  </si>
  <si>
    <t>CL-100646377</t>
  </si>
  <si>
    <t>CL-100646405</t>
  </si>
  <si>
    <t>CL-100646413</t>
  </si>
  <si>
    <t>CL-100646439</t>
  </si>
  <si>
    <t>02154613717</t>
  </si>
  <si>
    <t>CL-100648879</t>
  </si>
  <si>
    <t>02122626880</t>
  </si>
  <si>
    <t>CL-100653000</t>
  </si>
  <si>
    <t>02161004701</t>
  </si>
  <si>
    <t>CL-100649346</t>
  </si>
  <si>
    <t>02120221665</t>
  </si>
  <si>
    <t>CL-100649260</t>
  </si>
  <si>
    <t>CL-100649465</t>
  </si>
  <si>
    <t>CL-100649645</t>
  </si>
  <si>
    <t>02151308701</t>
  </si>
  <si>
    <t>CL-100649884</t>
  </si>
  <si>
    <t>02163178866</t>
  </si>
  <si>
    <t>CL-100650288</t>
  </si>
  <si>
    <t>CL-100650304</t>
  </si>
  <si>
    <t>02168827380</t>
  </si>
  <si>
    <t>CL-100650526</t>
  </si>
  <si>
    <t>02180125996</t>
  </si>
  <si>
    <t>CL-100650558</t>
  </si>
  <si>
    <t>02160798113</t>
  </si>
  <si>
    <t>CL-100650743</t>
  </si>
  <si>
    <t>02160670208</t>
  </si>
  <si>
    <t>CL-100650724</t>
  </si>
  <si>
    <t>CL-100650732</t>
  </si>
  <si>
    <t>CL-100651082</t>
  </si>
  <si>
    <t>02150893027</t>
  </si>
  <si>
    <t>CL-100651099</t>
  </si>
  <si>
    <t>CL-100651164</t>
  </si>
  <si>
    <t>02133680798</t>
  </si>
  <si>
    <t>CL-100651171</t>
  </si>
  <si>
    <t>02156771359</t>
  </si>
  <si>
    <t>CL-100651241</t>
  </si>
  <si>
    <t>CL-100651278</t>
  </si>
  <si>
    <t>02152260359</t>
  </si>
  <si>
    <t>CL-100651381</t>
  </si>
  <si>
    <t>02164263122</t>
  </si>
  <si>
    <t>CL-100651294</t>
  </si>
  <si>
    <t>CL-100651302</t>
  </si>
  <si>
    <t>CL-100651847</t>
  </si>
  <si>
    <t>02151532157</t>
  </si>
  <si>
    <t>CL-100651856</t>
  </si>
  <si>
    <t>02164666530</t>
  </si>
  <si>
    <t>CL-100652265</t>
  </si>
  <si>
    <t>01838710799</t>
  </si>
  <si>
    <t>CL-100652633</t>
  </si>
  <si>
    <t>CL-100652642</t>
  </si>
  <si>
    <t>018930876985</t>
  </si>
  <si>
    <t>CL-100646237</t>
  </si>
  <si>
    <t>02368345828</t>
  </si>
  <si>
    <t>CL-100646254</t>
  </si>
  <si>
    <t>CL-100646621</t>
  </si>
  <si>
    <t>CL-100650404</t>
  </si>
  <si>
    <t>CL-100650405</t>
  </si>
  <si>
    <t>CL-100646636</t>
  </si>
  <si>
    <t>CL-100647394</t>
  </si>
  <si>
    <t>013350315422</t>
  </si>
  <si>
    <t>CL-100647560</t>
  </si>
  <si>
    <t>02368661052</t>
  </si>
  <si>
    <t>CL-100647481</t>
  </si>
  <si>
    <t>02385008867</t>
  </si>
  <si>
    <t>CL-100653202</t>
  </si>
  <si>
    <t>018223021508</t>
  </si>
  <si>
    <t>CL-100652883</t>
  </si>
  <si>
    <t>02386878933</t>
  </si>
  <si>
    <t>CL-100653175</t>
  </si>
  <si>
    <t>144166</t>
  </si>
  <si>
    <t>CL-100653176</t>
  </si>
  <si>
    <t>166144</t>
  </si>
  <si>
    <t>CL-100645960</t>
  </si>
  <si>
    <t>02161100565</t>
  </si>
  <si>
    <t>CL-100645976</t>
  </si>
  <si>
    <t>CL-100646323</t>
  </si>
  <si>
    <t>02136042214</t>
  </si>
  <si>
    <t>CL-100646408</t>
  </si>
  <si>
    <t>02150798500</t>
  </si>
  <si>
    <t>CL-100646875</t>
  </si>
  <si>
    <t>02134712636</t>
  </si>
  <si>
    <t>CL-100646876</t>
  </si>
  <si>
    <t>CL-100647400</t>
  </si>
  <si>
    <t>CL-100649147</t>
  </si>
  <si>
    <t>02150563821</t>
  </si>
  <si>
    <t>CL-100653095</t>
  </si>
  <si>
    <t>CL-100653097</t>
  </si>
  <si>
    <t>CL-100652165</t>
  </si>
  <si>
    <t>02150753278</t>
  </si>
  <si>
    <t>CL-100652171</t>
  </si>
  <si>
    <t>CL-100645570</t>
  </si>
  <si>
    <t>CL-100646415</t>
  </si>
  <si>
    <t>67527279</t>
  </si>
  <si>
    <t>CL-100647438</t>
  </si>
  <si>
    <t>013883171819</t>
  </si>
  <si>
    <t>CL-100647594</t>
  </si>
  <si>
    <t>15078309909</t>
  </si>
  <si>
    <t>CL-100648332</t>
  </si>
  <si>
    <t>02368570321</t>
  </si>
  <si>
    <t>CL-100648328</t>
  </si>
  <si>
    <t>02364760011</t>
  </si>
  <si>
    <t>CL-100649034</t>
  </si>
  <si>
    <t>CL-100650025</t>
  </si>
  <si>
    <t>02368912650</t>
  </si>
  <si>
    <t>CL-100653062</t>
  </si>
  <si>
    <t>18683832314</t>
  </si>
  <si>
    <t>CL-100651387</t>
  </si>
  <si>
    <t>13981754266</t>
  </si>
  <si>
    <t>CL-100651408</t>
  </si>
  <si>
    <t>018981030740</t>
  </si>
  <si>
    <t>CL-100651434</t>
  </si>
  <si>
    <t>08382803260</t>
  </si>
  <si>
    <t>CL-100651474</t>
  </si>
  <si>
    <t>013594265220</t>
  </si>
  <si>
    <t>CL-100651489</t>
  </si>
  <si>
    <t>84215980</t>
  </si>
  <si>
    <t>CL-100651573</t>
  </si>
  <si>
    <t>018048615740</t>
  </si>
  <si>
    <t>CL-100651592</t>
  </si>
  <si>
    <t>013848016774</t>
  </si>
  <si>
    <t>CL-100651636</t>
  </si>
  <si>
    <t>015391036033</t>
  </si>
  <si>
    <t>CL-100651810</t>
  </si>
  <si>
    <t>02368699165</t>
  </si>
  <si>
    <t>CL-100651926</t>
  </si>
  <si>
    <t>018725822076</t>
  </si>
  <si>
    <t>CL-100651975</t>
  </si>
  <si>
    <t>02367061666</t>
  </si>
  <si>
    <t>CL-100652232</t>
  </si>
  <si>
    <t>015823084375</t>
  </si>
  <si>
    <t>CL-100652284</t>
  </si>
  <si>
    <t>CL-100652342</t>
  </si>
  <si>
    <t>13708350777</t>
  </si>
  <si>
    <t>CL-100653222</t>
  </si>
  <si>
    <t>02389258888810</t>
  </si>
  <si>
    <t>CL-100652365</t>
  </si>
  <si>
    <t>CL-100652523</t>
  </si>
  <si>
    <t>CL-100652560</t>
  </si>
  <si>
    <t>CL-100646403</t>
  </si>
  <si>
    <t>CL-100645490</t>
  </si>
  <si>
    <t>CL-100645629</t>
  </si>
  <si>
    <t>CL-100646277</t>
  </si>
  <si>
    <t>CL-100646556</t>
  </si>
  <si>
    <t>18708153219</t>
  </si>
  <si>
    <t>CL-100650368</t>
  </si>
  <si>
    <t>CL-100647798</t>
  </si>
  <si>
    <t>CL-100653028</t>
  </si>
  <si>
    <t>CL-100648333</t>
  </si>
  <si>
    <t>CL-100648578</t>
  </si>
  <si>
    <t>CL-100653098</t>
  </si>
  <si>
    <t>CL-100653099</t>
  </si>
  <si>
    <t>013881182643</t>
  </si>
  <si>
    <t>CL-100651604</t>
  </si>
  <si>
    <t>2868681010</t>
  </si>
  <si>
    <t>CL-100651611</t>
  </si>
  <si>
    <t>2868681818</t>
  </si>
  <si>
    <t>CL-100651788</t>
  </si>
  <si>
    <t>18980796805</t>
  </si>
  <si>
    <t>CL-100651808</t>
  </si>
  <si>
    <t>018980796805</t>
  </si>
  <si>
    <t>CL-100651823</t>
  </si>
  <si>
    <t>61376881</t>
  </si>
  <si>
    <t>CL-100652155</t>
  </si>
  <si>
    <t>85016151</t>
  </si>
  <si>
    <t>CL-100653242</t>
  </si>
  <si>
    <t>15089017436</t>
  </si>
  <si>
    <t>CL-100653131</t>
  </si>
  <si>
    <t>015089017436</t>
  </si>
  <si>
    <t>CL-100653130</t>
  </si>
  <si>
    <t>CL-100646731</t>
  </si>
  <si>
    <t>CL-100646732</t>
  </si>
  <si>
    <t>CL-100646733</t>
  </si>
  <si>
    <t>CL-100646734</t>
  </si>
  <si>
    <t>013488107119</t>
  </si>
  <si>
    <t>CL-100646737</t>
  </si>
  <si>
    <t>CL-100646736</t>
  </si>
  <si>
    <t>CL-100646742</t>
  </si>
  <si>
    <t>CL-100646745</t>
  </si>
  <si>
    <t>CL-100646768</t>
  </si>
  <si>
    <t>13993486083</t>
  </si>
  <si>
    <t>CL-100646755</t>
  </si>
  <si>
    <t>13992863600</t>
  </si>
  <si>
    <t>CL-100646211</t>
  </si>
  <si>
    <t>CL-100646773</t>
  </si>
  <si>
    <t>CL-100650365</t>
  </si>
  <si>
    <t>CL-100647872</t>
  </si>
  <si>
    <t>02985512220</t>
  </si>
  <si>
    <t>CL-100648118</t>
  </si>
  <si>
    <t>CL-100653033</t>
  </si>
  <si>
    <t>CL-100648439</t>
  </si>
  <si>
    <t>CL-100653002</t>
  </si>
  <si>
    <t>CL-100653003</t>
  </si>
  <si>
    <t>CL-100653004</t>
  </si>
  <si>
    <t>CL-100653009</t>
  </si>
  <si>
    <t>CL-100653035</t>
  </si>
  <si>
    <t>CL-100652995</t>
  </si>
  <si>
    <t>CL-100652999</t>
  </si>
  <si>
    <t>CL-100648986</t>
  </si>
  <si>
    <t>015389245979</t>
  </si>
  <si>
    <t>CL-100653013</t>
  </si>
  <si>
    <t>15389245979</t>
  </si>
  <si>
    <t>CL-100649006</t>
  </si>
  <si>
    <t>CL-100648983</t>
  </si>
  <si>
    <t>CL-100649002</t>
  </si>
  <si>
    <t>CL-100653030</t>
  </si>
  <si>
    <t>CL-100649491</t>
  </si>
  <si>
    <t>CL-100649562</t>
  </si>
  <si>
    <t>15529286087</t>
  </si>
  <si>
    <t>CL-100653047</t>
  </si>
  <si>
    <t>CL-100653129</t>
  </si>
  <si>
    <t>CL-100650512</t>
  </si>
  <si>
    <t>013919285293</t>
  </si>
  <si>
    <t>CL-100653058</t>
  </si>
  <si>
    <t>CL-100653059</t>
  </si>
  <si>
    <t>CL-100651044</t>
  </si>
  <si>
    <t>02985537565</t>
  </si>
  <si>
    <t>CL-100653087</t>
  </si>
  <si>
    <t>CL-100653200</t>
  </si>
  <si>
    <t>CL-100653211</t>
  </si>
  <si>
    <t>CL-100653216</t>
  </si>
  <si>
    <t>CL-100652057</t>
  </si>
  <si>
    <t>013914111666</t>
  </si>
  <si>
    <t>CL-100653263</t>
  </si>
  <si>
    <t>CL-100652052</t>
  </si>
  <si>
    <t>13914111666</t>
  </si>
  <si>
    <t>CL-100653214</t>
  </si>
  <si>
    <t>CL-100653223</t>
  </si>
  <si>
    <t>CL-100653248</t>
  </si>
  <si>
    <t>CL-100653249</t>
  </si>
  <si>
    <t>CL-100652632</t>
  </si>
  <si>
    <t>013991921587</t>
  </si>
  <si>
    <t>CL-100652623</t>
  </si>
  <si>
    <t>CL-100652621</t>
  </si>
  <si>
    <t>CL-100646890</t>
  </si>
  <si>
    <t>CL-100647424</t>
  </si>
  <si>
    <t>CL-100647472</t>
  </si>
  <si>
    <t>CL-100647479</t>
  </si>
  <si>
    <t>013908672820</t>
  </si>
  <si>
    <t>CL-100647508</t>
  </si>
  <si>
    <t>013972978760</t>
  </si>
  <si>
    <t>CL-100647709</t>
  </si>
  <si>
    <t>CL-100647750</t>
  </si>
  <si>
    <t>013085200531</t>
  </si>
  <si>
    <t>CL-100647799</t>
  </si>
  <si>
    <t>18772274333</t>
  </si>
  <si>
    <t>CL-100647839</t>
  </si>
  <si>
    <t>013907238875</t>
  </si>
  <si>
    <t>CL-100647974</t>
  </si>
  <si>
    <t>07143089139</t>
  </si>
  <si>
    <t>CL-100653025</t>
  </si>
  <si>
    <t>CL-100648470</t>
  </si>
  <si>
    <t>018971421986</t>
  </si>
  <si>
    <t>CL-100648291</t>
  </si>
  <si>
    <t>CL-100648822</t>
  </si>
  <si>
    <t>CL-100649561</t>
  </si>
  <si>
    <t>CL-100650508</t>
  </si>
  <si>
    <t>013773113557</t>
  </si>
  <si>
    <t>CL-100651509</t>
  </si>
  <si>
    <t>CL-100651693</t>
  </si>
  <si>
    <t>02759368671</t>
  </si>
  <si>
    <t>CL-100646724</t>
  </si>
  <si>
    <t>CL-100646708</t>
  </si>
  <si>
    <t>CL-100645233</t>
  </si>
  <si>
    <t>CL-100646778</t>
  </si>
  <si>
    <t>CL-100645231</t>
  </si>
  <si>
    <t>CL-100645392</t>
  </si>
  <si>
    <t>CL-100645415</t>
  </si>
  <si>
    <t>015387123620</t>
  </si>
  <si>
    <t>CL-100645574</t>
  </si>
  <si>
    <t>CL-100646757</t>
  </si>
  <si>
    <t>CL-100646228</t>
  </si>
  <si>
    <t>CL-100646410</t>
  </si>
  <si>
    <t>CL-100646478</t>
  </si>
  <si>
    <t>018972289830</t>
  </si>
  <si>
    <t>CL-100646488</t>
  </si>
  <si>
    <t>013227261290</t>
  </si>
  <si>
    <t>CL-100646569</t>
  </si>
  <si>
    <t>CL-100646806</t>
  </si>
  <si>
    <t>CL-100646807</t>
  </si>
  <si>
    <t>CL-100646843</t>
  </si>
  <si>
    <t>013317555523</t>
  </si>
  <si>
    <t>CL-100646844</t>
  </si>
  <si>
    <t>CL-100646852</t>
  </si>
  <si>
    <t>CL-100646857</t>
  </si>
  <si>
    <t>018171297156</t>
  </si>
  <si>
    <t>CL-100646870</t>
  </si>
  <si>
    <t>CL-100646892</t>
  </si>
  <si>
    <t>CL-100646911</t>
  </si>
  <si>
    <t>02788711258</t>
  </si>
  <si>
    <t>CL-100647413</t>
  </si>
  <si>
    <t>CL-100650358</t>
  </si>
  <si>
    <t>CL-100647547</t>
  </si>
  <si>
    <t>CL-100647572</t>
  </si>
  <si>
    <t>CL-100650376</t>
  </si>
  <si>
    <t>CL-100648065</t>
  </si>
  <si>
    <t>CL-100648119</t>
  </si>
  <si>
    <t>CL-100648187</t>
  </si>
  <si>
    <t>018163555763</t>
  </si>
  <si>
    <t>CL-100648441</t>
  </si>
  <si>
    <t>17736328936</t>
  </si>
  <si>
    <t>CL-100648447</t>
  </si>
  <si>
    <t>CL-100648533</t>
  </si>
  <si>
    <t>CL-100648404</t>
  </si>
  <si>
    <t>02788076680</t>
  </si>
  <si>
    <t>CL-100648411</t>
  </si>
  <si>
    <t>CL-100649211</t>
  </si>
  <si>
    <t>CL-100649269</t>
  </si>
  <si>
    <t>015717191621</t>
  </si>
  <si>
    <t>CL-100649378</t>
  </si>
  <si>
    <t>013871998618</t>
  </si>
  <si>
    <t>CL-100649410</t>
  </si>
  <si>
    <t>CL-100651787</t>
  </si>
  <si>
    <t>CL-100652039</t>
  </si>
  <si>
    <t>CL-100652178</t>
  </si>
  <si>
    <t>CL-100652214</t>
  </si>
  <si>
    <t>015071814397</t>
  </si>
  <si>
    <t>CL-100652242</t>
  </si>
  <si>
    <t>CL-100652310</t>
  </si>
  <si>
    <t>CL-100652324</t>
  </si>
  <si>
    <t>017771457787</t>
  </si>
  <si>
    <t>CL-100652467</t>
  </si>
  <si>
    <t>071281715733</t>
  </si>
  <si>
    <t>CL-100652493</t>
  </si>
  <si>
    <t>CL-100652481</t>
  </si>
  <si>
    <t>CL-100652612</t>
  </si>
  <si>
    <t>CL-100652509</t>
  </si>
  <si>
    <t>CL-100652692</t>
  </si>
  <si>
    <t>013297657928</t>
  </si>
  <si>
    <t>CL-100652720</t>
  </si>
  <si>
    <t>CL-100652918</t>
  </si>
  <si>
    <t>CL-100652935</t>
  </si>
  <si>
    <t>013297904671</t>
  </si>
  <si>
    <t>CL-100652949</t>
  </si>
  <si>
    <t>015827444831</t>
  </si>
  <si>
    <t>CL-100645179</t>
  </si>
  <si>
    <t>013962504415</t>
  </si>
  <si>
    <t>CL-100645187</t>
  </si>
  <si>
    <t>13777118435</t>
  </si>
  <si>
    <t>CL-100645189</t>
  </si>
  <si>
    <t>013777118435</t>
  </si>
  <si>
    <t>CL-100645202</t>
  </si>
  <si>
    <t>051268255528</t>
  </si>
  <si>
    <t>CL-100645258</t>
  </si>
  <si>
    <t>051252539958</t>
  </si>
  <si>
    <t>CL-100645298</t>
  </si>
  <si>
    <t>052168257828</t>
  </si>
  <si>
    <t>CL-100645310</t>
  </si>
  <si>
    <t>051263400666</t>
  </si>
  <si>
    <t>CL-100645334</t>
  </si>
  <si>
    <t>13092631583</t>
  </si>
  <si>
    <t>CL-100645335</t>
  </si>
  <si>
    <t>013092631583</t>
  </si>
  <si>
    <t>CL-100645356</t>
  </si>
  <si>
    <t>CL-100646723</t>
  </si>
  <si>
    <t>13241870060</t>
  </si>
  <si>
    <t>CL-100645713</t>
  </si>
  <si>
    <t>075557479393</t>
  </si>
  <si>
    <t>CL-100645672</t>
  </si>
  <si>
    <t>CL-100646746</t>
  </si>
  <si>
    <t>051262882860808</t>
  </si>
  <si>
    <t>CL-100645831</t>
  </si>
  <si>
    <t>05126288286</t>
  </si>
  <si>
    <t>CL-100645846</t>
  </si>
  <si>
    <t>CL-100645828</t>
  </si>
  <si>
    <t>051262882860</t>
  </si>
  <si>
    <t>CL-100645830</t>
  </si>
  <si>
    <t>CL-100645854</t>
  </si>
  <si>
    <t>13771888318</t>
  </si>
  <si>
    <t>CL-100646743</t>
  </si>
  <si>
    <t>13901578825</t>
  </si>
  <si>
    <t>CL-100646074</t>
  </si>
  <si>
    <t>051252630659</t>
  </si>
  <si>
    <t>CL-100646111</t>
  </si>
  <si>
    <t>02568838881</t>
  </si>
  <si>
    <t>CL-100646758</t>
  </si>
  <si>
    <t>13390878151</t>
  </si>
  <si>
    <t>CL-100646025</t>
  </si>
  <si>
    <t>CL-100646140</t>
  </si>
  <si>
    <t>CL-100646322</t>
  </si>
  <si>
    <t>CL-100646325</t>
  </si>
  <si>
    <t>CL-100646344</t>
  </si>
  <si>
    <t>051250132138</t>
  </si>
  <si>
    <t>CL-100646366</t>
  </si>
  <si>
    <t>015950910191</t>
  </si>
  <si>
    <t>CL-100646774</t>
  </si>
  <si>
    <t>15995808187</t>
  </si>
  <si>
    <t>CL-100646362</t>
  </si>
  <si>
    <t>15950910191</t>
  </si>
  <si>
    <t>CL-100646386</t>
  </si>
  <si>
    <t>CL-100646814</t>
  </si>
  <si>
    <t>051268076333</t>
  </si>
  <si>
    <t>CL-100646815</t>
  </si>
  <si>
    <t>018112648886</t>
  </si>
  <si>
    <t>CL-100646818</t>
  </si>
  <si>
    <t>CL-100650335</t>
  </si>
  <si>
    <t>CL-100646827</t>
  </si>
  <si>
    <t>CL-100646825</t>
  </si>
  <si>
    <t>CL-100646832</t>
  </si>
  <si>
    <t>CL-100650338</t>
  </si>
  <si>
    <t>CL-100646916</t>
  </si>
  <si>
    <t>CL-100647138</t>
  </si>
  <si>
    <t>CL-100650349</t>
  </si>
  <si>
    <t>CL-100647183</t>
  </si>
  <si>
    <t>CL-100647191</t>
  </si>
  <si>
    <t>CL-100647228</t>
  </si>
  <si>
    <t>013872903678</t>
  </si>
  <si>
    <t>CL-100647246</t>
  </si>
  <si>
    <t>015826719958</t>
  </si>
  <si>
    <t>CL-100647279</t>
  </si>
  <si>
    <t>CL-100647180</t>
  </si>
  <si>
    <t>CL-100648045</t>
  </si>
  <si>
    <t>013962616922</t>
  </si>
  <si>
    <t>CL-100648272</t>
  </si>
  <si>
    <t>051262375089</t>
  </si>
  <si>
    <t>CL-100653027</t>
  </si>
  <si>
    <t>13506138959</t>
  </si>
  <si>
    <t>CL-100648330</t>
  </si>
  <si>
    <t>CL-100648707</t>
  </si>
  <si>
    <t>CL-100648885</t>
  </si>
  <si>
    <t>013770998835</t>
  </si>
  <si>
    <t>CL-100648933</t>
  </si>
  <si>
    <t>018351227970</t>
  </si>
  <si>
    <t>CL-100649056</t>
  </si>
  <si>
    <t>051088698000</t>
  </si>
  <si>
    <t>CL-100648931</t>
  </si>
  <si>
    <t>18351227970</t>
  </si>
  <si>
    <t>CL-100649192</t>
  </si>
  <si>
    <t>051085115166</t>
  </si>
  <si>
    <t>CL-100648997</t>
  </si>
  <si>
    <t>051082733900</t>
  </si>
  <si>
    <t>CL-100649010</t>
  </si>
  <si>
    <t>CL-100649314</t>
  </si>
  <si>
    <t>18051599920</t>
  </si>
  <si>
    <t>CL-100649344</t>
  </si>
  <si>
    <t>018051599920</t>
  </si>
  <si>
    <t>CL-100649416</t>
  </si>
  <si>
    <t>CL-100649447</t>
  </si>
  <si>
    <t>051088685199</t>
  </si>
  <si>
    <t>CL-100649310</t>
  </si>
  <si>
    <t>051085505668</t>
  </si>
  <si>
    <t>CL-100649579</t>
  </si>
  <si>
    <t>13705132553</t>
  </si>
  <si>
    <t>CL-100650033</t>
  </si>
  <si>
    <t>13907308846</t>
  </si>
  <si>
    <t>CL-100650003</t>
  </si>
  <si>
    <t>13045618176</t>
  </si>
  <si>
    <t>CL-100650955</t>
  </si>
  <si>
    <t>05125828138</t>
  </si>
  <si>
    <t>CL-100650993</t>
  </si>
  <si>
    <t>18120188886</t>
  </si>
  <si>
    <t>CL-100651002</t>
  </si>
  <si>
    <t>018120188886</t>
  </si>
  <si>
    <t>CL-100651037</t>
  </si>
  <si>
    <t>CL-100650946</t>
  </si>
  <si>
    <t>CL-100651343</t>
  </si>
  <si>
    <t>013795381001</t>
  </si>
  <si>
    <t>CL-100653103</t>
  </si>
  <si>
    <t>013306110731</t>
  </si>
  <si>
    <t>CL-100651508</t>
  </si>
  <si>
    <t>013812177121</t>
  </si>
  <si>
    <t>CL-100651576</t>
  </si>
  <si>
    <t>013585277369</t>
  </si>
  <si>
    <t>CL-100651651</t>
  </si>
  <si>
    <t>051083630032</t>
  </si>
  <si>
    <t>CL-100651712</t>
  </si>
  <si>
    <t>018913571071</t>
  </si>
  <si>
    <t>CL-100651798</t>
  </si>
  <si>
    <t>051066818815</t>
  </si>
  <si>
    <t>CL-100651820</t>
  </si>
  <si>
    <t>017706173675</t>
  </si>
  <si>
    <t>CL-100651888</t>
  </si>
  <si>
    <t>018915502092</t>
  </si>
  <si>
    <t>CL-100652028</t>
  </si>
  <si>
    <t>CL-100652606</t>
  </si>
  <si>
    <t>CL-100645414</t>
  </si>
  <si>
    <t>CL-100645451</t>
  </si>
  <si>
    <t>CL-100645807</t>
  </si>
  <si>
    <t>018787184502</t>
  </si>
  <si>
    <t>CL-100645824</t>
  </si>
  <si>
    <t>015087008925</t>
  </si>
  <si>
    <t>CL-100646018</t>
  </si>
  <si>
    <t>087163648217</t>
  </si>
  <si>
    <t>CL-100646053</t>
  </si>
  <si>
    <t>CL-100646067</t>
  </si>
  <si>
    <t>013708732781</t>
  </si>
  <si>
    <t>CL-100646463</t>
  </si>
  <si>
    <t>CL-100646536</t>
  </si>
  <si>
    <t>CL-100646770</t>
  </si>
  <si>
    <t>08722162921</t>
  </si>
  <si>
    <t>CL-100650398</t>
  </si>
  <si>
    <t>087221918882182</t>
  </si>
  <si>
    <t>CL-100650407</t>
  </si>
  <si>
    <t>CL-100647010</t>
  </si>
  <si>
    <t>013638576866</t>
  </si>
  <si>
    <t>CL-100650370</t>
  </si>
  <si>
    <t>CL-100650629</t>
  </si>
  <si>
    <t>015285850809</t>
  </si>
  <si>
    <t>CL-100653084</t>
  </si>
  <si>
    <t>CL-100651522</t>
  </si>
  <si>
    <t>013008860765</t>
  </si>
  <si>
    <t>CL-100651986</t>
  </si>
  <si>
    <t>CL-100652609</t>
  </si>
  <si>
    <t>085138108177</t>
  </si>
  <si>
    <t>CL-100652852</t>
  </si>
  <si>
    <t>CL-100652894</t>
  </si>
  <si>
    <t>087168331603</t>
  </si>
  <si>
    <t>CL-100652922</t>
  </si>
  <si>
    <t>087163822407</t>
  </si>
  <si>
    <t>CL-100645681</t>
  </si>
  <si>
    <t>CL-100645946</t>
  </si>
  <si>
    <t>013999683629</t>
  </si>
  <si>
    <t>CL-100645955</t>
  </si>
  <si>
    <t>013993161848</t>
  </si>
  <si>
    <t>CL-100646037</t>
  </si>
  <si>
    <t>015209988818</t>
  </si>
  <si>
    <t>CL-100646085</t>
  </si>
  <si>
    <t>015099656417</t>
  </si>
  <si>
    <t>CL-100646482</t>
  </si>
  <si>
    <t>015226220392</t>
  </si>
  <si>
    <t>CL-100646496</t>
  </si>
  <si>
    <t>013519465301</t>
  </si>
  <si>
    <t>CL-100646481</t>
  </si>
  <si>
    <t>15226220392</t>
  </si>
  <si>
    <t>CL-100646831</t>
  </si>
  <si>
    <t>013571720233</t>
  </si>
  <si>
    <t>CL-100647671</t>
  </si>
  <si>
    <t>015109262230</t>
  </si>
  <si>
    <t>CL-100648145</t>
  </si>
  <si>
    <t>018119300510</t>
  </si>
  <si>
    <t>CL-100653011</t>
  </si>
  <si>
    <t>029891870940</t>
  </si>
  <si>
    <t>CL-100648264</t>
  </si>
  <si>
    <t>02988322777</t>
  </si>
  <si>
    <t>CL-100648284</t>
  </si>
  <si>
    <t>017756221176</t>
  </si>
  <si>
    <t>CL-100648176</t>
  </si>
  <si>
    <t>13893308240</t>
  </si>
  <si>
    <t>CL-100648352</t>
  </si>
  <si>
    <t>015200916857</t>
  </si>
  <si>
    <t>CL-100648223</t>
  </si>
  <si>
    <t>CL-100653041</t>
  </si>
  <si>
    <t>CL-100649745</t>
  </si>
  <si>
    <t>CL-100649784</t>
  </si>
  <si>
    <t>CL-100649879</t>
  </si>
  <si>
    <t>13139225679</t>
  </si>
  <si>
    <t>CL-100650123</t>
  </si>
  <si>
    <t>013992172378</t>
  </si>
  <si>
    <t>CL-100650160</t>
  </si>
  <si>
    <t>09113630112</t>
  </si>
  <si>
    <t>CL-100651439</t>
  </si>
  <si>
    <t>013700256470</t>
  </si>
  <si>
    <t>CL-100651494</t>
  </si>
  <si>
    <t>CL-100653109</t>
  </si>
  <si>
    <t>CL-100653114</t>
  </si>
  <si>
    <t>CL-100651484</t>
  </si>
  <si>
    <t>13309919937</t>
  </si>
  <si>
    <t>CL-100651657</t>
  </si>
  <si>
    <t>CL-100651690</t>
  </si>
  <si>
    <t>CL-100651706</t>
  </si>
  <si>
    <t>CL-100651583</t>
  </si>
  <si>
    <t>CL-100652058</t>
  </si>
  <si>
    <t>09914161279</t>
  </si>
  <si>
    <t>CL-100653213</t>
  </si>
  <si>
    <t>CL-100652293</t>
  </si>
  <si>
    <t>013891871754</t>
  </si>
  <si>
    <t>CL-100652939</t>
  </si>
  <si>
    <t>CL-100647140</t>
  </si>
  <si>
    <t>013963075112</t>
  </si>
  <si>
    <t>CL-100647165</t>
  </si>
  <si>
    <t>013292726909</t>
  </si>
  <si>
    <t>CL-100647187</t>
  </si>
  <si>
    <t>015501069658</t>
  </si>
  <si>
    <t>CL-100647722</t>
  </si>
  <si>
    <t>018101322960</t>
  </si>
  <si>
    <t>CL-100647746</t>
  </si>
  <si>
    <t>018615402111</t>
  </si>
  <si>
    <t>CL-100648169</t>
  </si>
  <si>
    <t>018654806988</t>
  </si>
  <si>
    <t>CL-100649720</t>
  </si>
  <si>
    <t>13521926291</t>
  </si>
  <si>
    <t>CL-100649765</t>
  </si>
  <si>
    <t>013810878963</t>
  </si>
  <si>
    <t>CL-100650709</t>
  </si>
  <si>
    <t>013054573612</t>
  </si>
  <si>
    <t>CL-100650737</t>
  </si>
  <si>
    <t>013615451303</t>
  </si>
  <si>
    <t>CL-100650986</t>
  </si>
  <si>
    <t>CL-100651281</t>
  </si>
  <si>
    <t>CL-100651497</t>
  </si>
  <si>
    <t>013263427476</t>
  </si>
  <si>
    <t>CL-100651535</t>
  </si>
  <si>
    <t>017151688409</t>
  </si>
  <si>
    <t>CL-100651647</t>
  </si>
  <si>
    <t>013908291002</t>
  </si>
  <si>
    <t>CL-100653122</t>
  </si>
  <si>
    <t>015504479721</t>
  </si>
  <si>
    <t>CL-100651699</t>
  </si>
  <si>
    <t>CL-100646995</t>
  </si>
  <si>
    <t>01051455501</t>
  </si>
  <si>
    <t>CL-100650359</t>
  </si>
  <si>
    <t>CL-100646980</t>
  </si>
  <si>
    <t>1051455501</t>
  </si>
  <si>
    <t>CL-100646982</t>
  </si>
  <si>
    <t>CL-100647035</t>
  </si>
  <si>
    <t>1068478848</t>
  </si>
  <si>
    <t>CL-100647141</t>
  </si>
  <si>
    <t>1051207110</t>
  </si>
  <si>
    <t>CL-100648038</t>
  </si>
  <si>
    <t>013908075745</t>
  </si>
  <si>
    <t>CL-100648142</t>
  </si>
  <si>
    <t>018285184112</t>
  </si>
  <si>
    <t>CL-100648179</t>
  </si>
  <si>
    <t>015383586559</t>
  </si>
  <si>
    <t>CL-100648197</t>
  </si>
  <si>
    <t>015004262069</t>
  </si>
  <si>
    <t>CL-100648978</t>
  </si>
  <si>
    <t>018633726860</t>
  </si>
  <si>
    <t>CL-100649025</t>
  </si>
  <si>
    <t>013555155582</t>
  </si>
  <si>
    <t>CL-100649040</t>
  </si>
  <si>
    <t>018908019490</t>
  </si>
  <si>
    <t>CL-100649231</t>
  </si>
  <si>
    <t>018615798881</t>
  </si>
  <si>
    <t>CL-100649241</t>
  </si>
  <si>
    <t>18615798881</t>
  </si>
  <si>
    <t>CL-100649263</t>
  </si>
  <si>
    <t>013734005140</t>
  </si>
  <si>
    <t>CL-100649294</t>
  </si>
  <si>
    <t>018953758993</t>
  </si>
  <si>
    <t>CL-100653052</t>
  </si>
  <si>
    <t>CL-100649349</t>
  </si>
  <si>
    <t>013989683738</t>
  </si>
  <si>
    <t>CL-100649472</t>
  </si>
  <si>
    <t>015264886506</t>
  </si>
  <si>
    <t>CL-100649335</t>
  </si>
  <si>
    <t>CL-100649556</t>
  </si>
  <si>
    <t>015954629011</t>
  </si>
  <si>
    <t>CL-100649575</t>
  </si>
  <si>
    <t>015318858510</t>
  </si>
  <si>
    <t>CL-100649606</t>
  </si>
  <si>
    <t>015127481033</t>
  </si>
  <si>
    <t>CL-100649618</t>
  </si>
  <si>
    <t>CL-100649632</t>
  </si>
  <si>
    <t>018092715100</t>
  </si>
  <si>
    <t>CL-100649692</t>
  </si>
  <si>
    <t>018311282695</t>
  </si>
  <si>
    <t>CL-100651446</t>
  </si>
  <si>
    <t>013354309538</t>
  </si>
  <si>
    <t>CL-100651462</t>
  </si>
  <si>
    <t>018645035133</t>
  </si>
  <si>
    <t>CL-100651469</t>
  </si>
  <si>
    <t>013869003132</t>
  </si>
  <si>
    <t>CL-100647142</t>
  </si>
  <si>
    <t>CL-100647208</t>
  </si>
  <si>
    <t>2039799936</t>
  </si>
  <si>
    <t>CL-100647216</t>
  </si>
  <si>
    <t>02039799936</t>
  </si>
  <si>
    <t>CL-100647313</t>
  </si>
  <si>
    <t>CL-100647641</t>
  </si>
  <si>
    <t>013807539659</t>
  </si>
  <si>
    <t>CL-100647719</t>
  </si>
  <si>
    <t>013976693250</t>
  </si>
  <si>
    <t>CL-100647955</t>
  </si>
  <si>
    <t>013322033067</t>
  </si>
  <si>
    <t>CL-100647813</t>
  </si>
  <si>
    <t>013876696942</t>
  </si>
  <si>
    <t>CL-100648535</t>
  </si>
  <si>
    <t>089866819969</t>
  </si>
  <si>
    <t>CL-100648642</t>
  </si>
  <si>
    <t>CL-100648857</t>
  </si>
  <si>
    <t>CL-100653053</t>
  </si>
  <si>
    <t>CL-100649557</t>
  </si>
  <si>
    <t>02034150358</t>
  </si>
  <si>
    <t>CL-100649589</t>
  </si>
  <si>
    <t>CL-100649677</t>
  </si>
  <si>
    <t>07522201981</t>
  </si>
  <si>
    <t>CL-100649497</t>
  </si>
  <si>
    <t>075488850353</t>
  </si>
  <si>
    <t>CL-100649929</t>
  </si>
  <si>
    <t>CL-100649977</t>
  </si>
  <si>
    <t>013322019759</t>
  </si>
  <si>
    <t>CL-100649994</t>
  </si>
  <si>
    <t>CL-100650316</t>
  </si>
  <si>
    <t>CL-100650410</t>
  </si>
  <si>
    <t>CL-100650419</t>
  </si>
  <si>
    <t>CL-100650472</t>
  </si>
  <si>
    <t>CL-100650600</t>
  </si>
  <si>
    <t>CL-100650606</t>
  </si>
  <si>
    <t>CL-100650686</t>
  </si>
  <si>
    <t>CL-100650894</t>
  </si>
  <si>
    <t>CL-100651569</t>
  </si>
  <si>
    <t>07566113255</t>
  </si>
  <si>
    <t>CL-100651688</t>
  </si>
  <si>
    <t>07566189955</t>
  </si>
  <si>
    <t>CL-100651714</t>
  </si>
  <si>
    <t>07568199150</t>
  </si>
  <si>
    <t>CL-100651721</t>
  </si>
  <si>
    <t>015989784545</t>
  </si>
  <si>
    <t>CL-100651833</t>
  </si>
  <si>
    <t>013518836820</t>
  </si>
  <si>
    <t>CL-100651894</t>
  </si>
  <si>
    <t>018789821110</t>
  </si>
  <si>
    <t>CL-100651907</t>
  </si>
  <si>
    <t>013907583936</t>
  </si>
  <si>
    <t>CL-100651974</t>
  </si>
  <si>
    <t>CL-100653229</t>
  </si>
  <si>
    <t>CL-100652243</t>
  </si>
  <si>
    <t>CL-100652259</t>
  </si>
  <si>
    <t>013876211777</t>
  </si>
  <si>
    <t>CL-100652156</t>
  </si>
  <si>
    <t>CL-100652299</t>
  </si>
  <si>
    <t>013379916299</t>
  </si>
  <si>
    <t>CL-100652314</t>
  </si>
  <si>
    <t>013811125775</t>
  </si>
  <si>
    <t>CL-100652348</t>
  </si>
  <si>
    <t>CL-100652372</t>
  </si>
  <si>
    <t>CL-100652452</t>
  </si>
  <si>
    <t>018389689327</t>
  </si>
  <si>
    <t>CL-100652865</t>
  </si>
  <si>
    <t>CL-100653236</t>
  </si>
  <si>
    <t>018907573611</t>
  </si>
  <si>
    <t>CL-100652924</t>
  </si>
  <si>
    <t>CL-100646387</t>
  </si>
  <si>
    <t>07582718896</t>
  </si>
  <si>
    <t>CL-100646414</t>
  </si>
  <si>
    <t>076023832938</t>
  </si>
  <si>
    <t>CL-100646942</t>
  </si>
  <si>
    <t>07526120855</t>
  </si>
  <si>
    <t>CL-100647021</t>
  </si>
  <si>
    <t>02084481278</t>
  </si>
  <si>
    <t>CL-100647172</t>
  </si>
  <si>
    <t>075782121093</t>
  </si>
  <si>
    <t>CL-100647182</t>
  </si>
  <si>
    <t>07567622111</t>
  </si>
  <si>
    <t>CL-100647918</t>
  </si>
  <si>
    <t>051268120328</t>
  </si>
  <si>
    <t>CL-100648341</t>
  </si>
  <si>
    <t>076985918310</t>
  </si>
  <si>
    <t>CL-100648350</t>
  </si>
  <si>
    <t>07522029900</t>
  </si>
  <si>
    <t>CL-100648650</t>
  </si>
  <si>
    <t>07697775513</t>
  </si>
  <si>
    <t>CL-100648746</t>
  </si>
  <si>
    <t>CL-100649710</t>
  </si>
  <si>
    <t>CL-100649857</t>
  </si>
  <si>
    <t>02037408454</t>
  </si>
  <si>
    <t>CL-100649986</t>
  </si>
  <si>
    <t>07563981912</t>
  </si>
  <si>
    <t>CL-100651142</t>
  </si>
  <si>
    <t>076985812550</t>
  </si>
  <si>
    <t>CL-100651705</t>
  </si>
  <si>
    <t>076022213702</t>
  </si>
  <si>
    <t>CL-100651979</t>
  </si>
  <si>
    <t>02089534735</t>
  </si>
  <si>
    <t>CL-100652180</t>
  </si>
  <si>
    <t>07697916200</t>
  </si>
  <si>
    <t>CL-100652257</t>
  </si>
  <si>
    <t>076923024363</t>
  </si>
  <si>
    <t>CL-100652700</t>
  </si>
  <si>
    <t>076986993166</t>
  </si>
  <si>
    <t>CL-100652776</t>
  </si>
  <si>
    <t>07522522605</t>
  </si>
  <si>
    <t>CL-100652792</t>
  </si>
  <si>
    <t>CL-100652795</t>
  </si>
  <si>
    <t>CL-100652849</t>
  </si>
  <si>
    <t>CL-100652851</t>
  </si>
  <si>
    <t>CL-100652859</t>
  </si>
  <si>
    <t>CL-100652864</t>
  </si>
  <si>
    <t>CL-100652868</t>
  </si>
  <si>
    <t>CL-100652896</t>
  </si>
  <si>
    <t>CL-100652902</t>
  </si>
  <si>
    <t>CL-100652906</t>
  </si>
  <si>
    <t>CL-100652910</t>
  </si>
  <si>
    <t>CL-100652914</t>
  </si>
  <si>
    <t>CL-100652916</t>
  </si>
  <si>
    <t>CL-100652853</t>
  </si>
  <si>
    <t>CL-100652855</t>
  </si>
  <si>
    <t>CL-100652932</t>
  </si>
  <si>
    <t>CL-100652879</t>
  </si>
  <si>
    <t>CL-100652947</t>
  </si>
  <si>
    <t>CL-100652952</t>
  </si>
  <si>
    <t>CL-100652886</t>
  </si>
  <si>
    <t>CL-100652951</t>
  </si>
  <si>
    <t>CL-100646391</t>
  </si>
  <si>
    <t>02038202900101</t>
  </si>
  <si>
    <t>CL-100646397</t>
  </si>
  <si>
    <t>015214300001</t>
  </si>
  <si>
    <t>CL-100646427</t>
  </si>
  <si>
    <t>02087553818</t>
  </si>
  <si>
    <t>CL-100646429</t>
  </si>
  <si>
    <t>02038783062</t>
  </si>
  <si>
    <t>CL-100646445</t>
  </si>
  <si>
    <t>013826243833</t>
  </si>
  <si>
    <t>CL-100646491</t>
  </si>
  <si>
    <t>013612611673</t>
  </si>
  <si>
    <t>CL-100646495</t>
  </si>
  <si>
    <t>CL-100646501</t>
  </si>
  <si>
    <t>CL-100646508</t>
  </si>
  <si>
    <t>02087333209</t>
  </si>
  <si>
    <t>CL-100646662</t>
  </si>
  <si>
    <t>CL-100646924</t>
  </si>
  <si>
    <t>013802883008</t>
  </si>
  <si>
    <t>CL-100647112</t>
  </si>
  <si>
    <t>076987912990</t>
  </si>
  <si>
    <t>CL-100647121</t>
  </si>
  <si>
    <t>075688866280</t>
  </si>
  <si>
    <t>CL-100647162</t>
  </si>
  <si>
    <t>CL-100647296</t>
  </si>
  <si>
    <t>02087766999</t>
  </si>
  <si>
    <t>CL-100647189</t>
  </si>
  <si>
    <t>07567261188243</t>
  </si>
  <si>
    <t>CL-100647455</t>
  </si>
  <si>
    <t>075727838192</t>
  </si>
  <si>
    <t>CL-100647512</t>
  </si>
  <si>
    <t>076985587950</t>
  </si>
  <si>
    <t>CL-100647577</t>
  </si>
  <si>
    <t>02038802433</t>
  </si>
  <si>
    <t>CL-100647587</t>
  </si>
  <si>
    <t>076922381941288</t>
  </si>
  <si>
    <t>CL-100647669</t>
  </si>
  <si>
    <t>02085560838</t>
  </si>
  <si>
    <t>CL-100647679</t>
  </si>
  <si>
    <t>02085560861</t>
  </si>
  <si>
    <t>CL-100647852</t>
  </si>
  <si>
    <t>018928103888</t>
  </si>
  <si>
    <t>CL-100648206</t>
  </si>
  <si>
    <t>CL-100648558</t>
  </si>
  <si>
    <t>018922202270</t>
  </si>
  <si>
    <t>CL-100648575</t>
  </si>
  <si>
    <t>013922947845</t>
  </si>
  <si>
    <t>CL-100648586</t>
  </si>
  <si>
    <t>02038499993</t>
  </si>
  <si>
    <t>CL-100648639</t>
  </si>
  <si>
    <t>02038031310</t>
  </si>
  <si>
    <t>CL-100648647</t>
  </si>
  <si>
    <t>013702910077</t>
  </si>
  <si>
    <t>CL-100648696</t>
  </si>
  <si>
    <t>CL-100649612</t>
  </si>
  <si>
    <t>015815855827</t>
  </si>
  <si>
    <t>CL-100649667</t>
  </si>
  <si>
    <t>02039931699</t>
  </si>
  <si>
    <t>CL-100649689</t>
  </si>
  <si>
    <t>02080533810</t>
  </si>
  <si>
    <t>CL-100649596</t>
  </si>
  <si>
    <t>CL-100649846</t>
  </si>
  <si>
    <t>076987061828</t>
  </si>
  <si>
    <t>CL-100650818</t>
  </si>
  <si>
    <t>075236189808969</t>
  </si>
  <si>
    <t>CL-100650830</t>
  </si>
  <si>
    <t>07523618850</t>
  </si>
  <si>
    <t>CL-100650837</t>
  </si>
  <si>
    <t>013650708208</t>
  </si>
  <si>
    <t>CL-100652517</t>
  </si>
  <si>
    <t>075787213240</t>
  </si>
  <si>
    <t>CL-100652538</t>
  </si>
  <si>
    <t>075787518188</t>
  </si>
  <si>
    <t>CL-100652645</t>
  </si>
  <si>
    <t>013682209843</t>
  </si>
  <si>
    <t>CL-100646472</t>
  </si>
  <si>
    <t>CL-100646487</t>
  </si>
  <si>
    <t>CL-100646505</t>
  </si>
  <si>
    <t>CL-100646527</t>
  </si>
  <si>
    <t>CL-100646566</t>
  </si>
  <si>
    <t>CL-100646609</t>
  </si>
  <si>
    <t>CL-100646629</t>
  </si>
  <si>
    <t>CL-100646939</t>
  </si>
  <si>
    <t>018938599968</t>
  </si>
  <si>
    <t>CL-100646999</t>
  </si>
  <si>
    <t>CL-100647077</t>
  </si>
  <si>
    <t>013415149625</t>
  </si>
  <si>
    <t>CL-100647109</t>
  </si>
  <si>
    <t>013510096200</t>
  </si>
  <si>
    <t>CL-100647114</t>
  </si>
  <si>
    <t>07628828227</t>
  </si>
  <si>
    <t>CL-100647153</t>
  </si>
  <si>
    <t>076922482536</t>
  </si>
  <si>
    <t>CL-100647178</t>
  </si>
  <si>
    <t>013005503944</t>
  </si>
  <si>
    <t>CL-100647416</t>
  </si>
  <si>
    <t>013928078083</t>
  </si>
  <si>
    <t>CL-100647283</t>
  </si>
  <si>
    <t>076988233068</t>
  </si>
  <si>
    <t>CL-100647277</t>
  </si>
  <si>
    <t>CL-100647474</t>
  </si>
  <si>
    <t>051081155412</t>
  </si>
  <si>
    <t>CL-100647543</t>
  </si>
  <si>
    <t>CL-100647580</t>
  </si>
  <si>
    <t>076088329700</t>
  </si>
  <si>
    <t>CL-100647694</t>
  </si>
  <si>
    <t>CL-100647699</t>
  </si>
  <si>
    <t>02086169825</t>
  </si>
  <si>
    <t>CL-100647720</t>
  </si>
  <si>
    <t>07535743607</t>
  </si>
  <si>
    <t>CL-100647737</t>
  </si>
  <si>
    <t>076938819061</t>
  </si>
  <si>
    <t>CL-100647784</t>
  </si>
  <si>
    <t>07623832668</t>
  </si>
  <si>
    <t>CL-100647820</t>
  </si>
  <si>
    <t>076987880225</t>
  </si>
  <si>
    <t>CL-100647824</t>
  </si>
  <si>
    <t>076987880237</t>
  </si>
  <si>
    <t>CL-100647846</t>
  </si>
  <si>
    <t>051386222001</t>
  </si>
  <si>
    <t>CL-100647914</t>
  </si>
  <si>
    <t>015365533968</t>
  </si>
  <si>
    <t>CL-100647953</t>
  </si>
  <si>
    <t>015997775868</t>
  </si>
  <si>
    <t>CL-100647972</t>
  </si>
  <si>
    <t>CL-100647988</t>
  </si>
  <si>
    <t>013432217497</t>
  </si>
  <si>
    <t>CL-100647942</t>
  </si>
  <si>
    <t>51386571458</t>
  </si>
  <si>
    <t>CL-100648750</t>
  </si>
  <si>
    <t>013584687733</t>
  </si>
  <si>
    <t>CL-100648773</t>
  </si>
  <si>
    <t>013585248203</t>
  </si>
  <si>
    <t>CL-100648840</t>
  </si>
  <si>
    <t>013955811598</t>
  </si>
  <si>
    <t>CL-100648858</t>
  </si>
  <si>
    <t>015057918666</t>
  </si>
  <si>
    <t>CL-100648905</t>
  </si>
  <si>
    <t>018688178588</t>
  </si>
  <si>
    <t>CL-100648928</t>
  </si>
  <si>
    <t>CL-100649069</t>
  </si>
  <si>
    <t>CL-100649080</t>
  </si>
  <si>
    <t>CL-100649126</t>
  </si>
  <si>
    <t>013485290934</t>
  </si>
  <si>
    <t>CL-100649281</t>
  </si>
  <si>
    <t>013776125832</t>
  </si>
  <si>
    <t>CL-100649320</t>
  </si>
  <si>
    <t>013773620051</t>
  </si>
  <si>
    <t>CL-100649370</t>
  </si>
  <si>
    <t>018688806851</t>
  </si>
  <si>
    <t>CL-100649384</t>
  </si>
  <si>
    <t>013953990353</t>
  </si>
  <si>
    <t>CL-100649415</t>
  </si>
  <si>
    <t>018957410802</t>
  </si>
  <si>
    <t>CL-100649462</t>
  </si>
  <si>
    <t>CL-100649485</t>
  </si>
  <si>
    <t>013912554788</t>
  </si>
  <si>
    <t>CL-100649337</t>
  </si>
  <si>
    <t>CL-100649506</t>
  </si>
  <si>
    <t>013516881986</t>
  </si>
  <si>
    <t>CL-100649524</t>
  </si>
  <si>
    <t>076986293629</t>
  </si>
  <si>
    <t>CL-100649419</t>
  </si>
  <si>
    <t>57487995999</t>
  </si>
  <si>
    <t>CL-100649626</t>
  </si>
  <si>
    <t>013813277929</t>
  </si>
  <si>
    <t>CL-100649744</t>
  </si>
  <si>
    <t>015995138791</t>
  </si>
  <si>
    <t>CL-100649820</t>
  </si>
  <si>
    <t>018652979621</t>
  </si>
  <si>
    <t>CL-100650267</t>
  </si>
  <si>
    <t>013626858672</t>
  </si>
  <si>
    <t>CL-100650596</t>
  </si>
  <si>
    <t>CL-100650610</t>
  </si>
  <si>
    <t>013925546291</t>
  </si>
  <si>
    <t>CL-100650628</t>
  </si>
  <si>
    <t>015058468394</t>
  </si>
  <si>
    <t>CL-100650653</t>
  </si>
  <si>
    <t>013517799030</t>
  </si>
  <si>
    <t>CL-100650734</t>
  </si>
  <si>
    <t>018906683738</t>
  </si>
  <si>
    <t>CL-100650640</t>
  </si>
  <si>
    <t>57486227727</t>
  </si>
  <si>
    <t>CL-100650876</t>
  </si>
  <si>
    <t>013736141873</t>
  </si>
  <si>
    <t>CL-100650938</t>
  </si>
  <si>
    <t>013729806109</t>
  </si>
  <si>
    <t>CL-100650940</t>
  </si>
  <si>
    <t>CL-100650980</t>
  </si>
  <si>
    <t>013703848083</t>
  </si>
  <si>
    <t>CL-100651085</t>
  </si>
  <si>
    <t>018211501455</t>
  </si>
  <si>
    <t>CL-100651103</t>
  </si>
  <si>
    <t>013957801679</t>
  </si>
  <si>
    <t>CL-100651506</t>
  </si>
  <si>
    <t>013912973158</t>
  </si>
  <si>
    <t>CL-100651558</t>
  </si>
  <si>
    <t>076987738800</t>
  </si>
  <si>
    <t>CL-100651606</t>
  </si>
  <si>
    <t>013827390358</t>
  </si>
  <si>
    <t>CL-100651628</t>
  </si>
  <si>
    <t>CL-100651762</t>
  </si>
  <si>
    <t>013750405100</t>
  </si>
  <si>
    <t>CL-100651832</t>
  </si>
  <si>
    <t>013567828763</t>
  </si>
  <si>
    <t>CL-100651945</t>
  </si>
  <si>
    <t>013815863344</t>
  </si>
  <si>
    <t>CL-100652001</t>
  </si>
  <si>
    <t>018955551717</t>
  </si>
  <si>
    <t>CL-100652110</t>
  </si>
  <si>
    <t>013606846860</t>
  </si>
  <si>
    <t>CL-100652145</t>
  </si>
  <si>
    <t>018607573993</t>
  </si>
  <si>
    <t>CL-100652158</t>
  </si>
  <si>
    <t>CL-100652235</t>
  </si>
  <si>
    <t>013053200722</t>
  </si>
  <si>
    <t>CL-100652404</t>
  </si>
  <si>
    <t>013777279623</t>
  </si>
  <si>
    <t>CL-100652649</t>
  </si>
  <si>
    <t>013507539559</t>
  </si>
  <si>
    <t>CL-100653264</t>
  </si>
  <si>
    <t>18006585866</t>
  </si>
  <si>
    <t>CL-100652901</t>
  </si>
  <si>
    <t>CL-100653234</t>
  </si>
  <si>
    <t>07752970267</t>
  </si>
  <si>
    <t>CL-100647499</t>
  </si>
  <si>
    <t>CL-100647522</t>
  </si>
  <si>
    <t>CL-100647571</t>
  </si>
  <si>
    <t>CL-100647589</t>
  </si>
  <si>
    <t>CL-100647685</t>
  </si>
  <si>
    <t>CL-100648228</t>
  </si>
  <si>
    <t>013338022635</t>
  </si>
  <si>
    <t>CL-100648243</t>
  </si>
  <si>
    <t>02557930031</t>
  </si>
  <si>
    <t>CL-100648348</t>
  </si>
  <si>
    <t>013613985699</t>
  </si>
  <si>
    <t>CL-100653044</t>
  </si>
  <si>
    <t>018260001496</t>
  </si>
  <si>
    <t>CL-100648502</t>
  </si>
  <si>
    <t>013815482486</t>
  </si>
  <si>
    <t>CL-100648552</t>
  </si>
  <si>
    <t>051068776608</t>
  </si>
  <si>
    <t>CL-100648930</t>
  </si>
  <si>
    <t>013665656725</t>
  </si>
  <si>
    <t>CL-100648966</t>
  </si>
  <si>
    <t>015312851895</t>
  </si>
  <si>
    <t>CL-100649125</t>
  </si>
  <si>
    <t>018801542687</t>
  </si>
  <si>
    <t>CL-100649168</t>
  </si>
  <si>
    <t>018252177580</t>
  </si>
  <si>
    <t>CL-100649204</t>
  </si>
  <si>
    <t>CL-100649230</t>
  </si>
  <si>
    <t>013951009604</t>
  </si>
  <si>
    <t>CL-100649262</t>
  </si>
  <si>
    <t>013961898659</t>
  </si>
  <si>
    <t>CL-100649358</t>
  </si>
  <si>
    <t>018762627899</t>
  </si>
  <si>
    <t>CL-100649397</t>
  </si>
  <si>
    <t>013605246595</t>
  </si>
  <si>
    <t>CL-100649422</t>
  </si>
  <si>
    <t>017755152116</t>
  </si>
  <si>
    <t>CL-100649527</t>
  </si>
  <si>
    <t>013866106375</t>
  </si>
  <si>
    <t>CL-100649412</t>
  </si>
  <si>
    <t>CL-100649641</t>
  </si>
  <si>
    <t>017318546080</t>
  </si>
  <si>
    <t>CL-100649673</t>
  </si>
  <si>
    <t>018917300235</t>
  </si>
  <si>
    <t>CL-100649819</t>
  </si>
  <si>
    <t>CL-100649827</t>
  </si>
  <si>
    <t>015850529802</t>
  </si>
  <si>
    <t>CL-100649838</t>
  </si>
  <si>
    <t>CL-100649913</t>
  </si>
  <si>
    <t>013527857340</t>
  </si>
  <si>
    <t>CL-100649931</t>
  </si>
  <si>
    <t>013851457601</t>
  </si>
  <si>
    <t>CL-100649940</t>
  </si>
  <si>
    <t>018661164278</t>
  </si>
  <si>
    <t>CL-100649973</t>
  </si>
  <si>
    <t>018015687900</t>
  </si>
  <si>
    <t>CL-100649997</t>
  </si>
  <si>
    <t>015862676398</t>
  </si>
  <si>
    <t>CL-100650011</t>
  </si>
  <si>
    <t>CL-100650444</t>
  </si>
  <si>
    <t>CL-100650455</t>
  </si>
  <si>
    <t>CL-100650874</t>
  </si>
  <si>
    <t>055165862903</t>
  </si>
  <si>
    <t>CL-100650907</t>
  </si>
  <si>
    <t>017196346108</t>
  </si>
  <si>
    <t>CL-100650925</t>
  </si>
  <si>
    <t>013092379881</t>
  </si>
  <si>
    <t>CL-100650932</t>
  </si>
  <si>
    <t>018551818466</t>
  </si>
  <si>
    <t>CL-100650967</t>
  </si>
  <si>
    <t>013921196687</t>
  </si>
  <si>
    <t>CL-100651003</t>
  </si>
  <si>
    <t>013915651232</t>
  </si>
  <si>
    <t>CL-100651052</t>
  </si>
  <si>
    <t>013605186524</t>
  </si>
  <si>
    <t>CL-100651068</t>
  </si>
  <si>
    <t>018115789789</t>
  </si>
  <si>
    <t>CL-100651218</t>
  </si>
  <si>
    <t>013812742072</t>
  </si>
  <si>
    <t>CL-100651254</t>
  </si>
  <si>
    <t>CL-100651194</t>
  </si>
  <si>
    <t>051486972304</t>
  </si>
  <si>
    <t>CL-100651199</t>
  </si>
  <si>
    <t>CL-100652584</t>
  </si>
  <si>
    <t>CL-100652615</t>
  </si>
  <si>
    <t>018962207321</t>
  </si>
  <si>
    <t>CL-100652628</t>
  </si>
  <si>
    <t>018621365776</t>
  </si>
  <si>
    <t>CL-100652601</t>
  </si>
  <si>
    <t>013813891355</t>
  </si>
  <si>
    <t>CL-100646981</t>
  </si>
  <si>
    <t>015921279564</t>
  </si>
  <si>
    <t>CL-100647158</t>
  </si>
  <si>
    <t>018150168425</t>
  </si>
  <si>
    <t>CL-100647338</t>
  </si>
  <si>
    <t>013788932733</t>
  </si>
  <si>
    <t>CL-100650355</t>
  </si>
  <si>
    <t>CL-100647411</t>
  </si>
  <si>
    <t>018350597109</t>
  </si>
  <si>
    <t>CL-100647456</t>
  </si>
  <si>
    <t>015618015626</t>
  </si>
  <si>
    <t>CL-100647492</t>
  </si>
  <si>
    <t>018006983391</t>
  </si>
  <si>
    <t>CL-100647356</t>
  </si>
  <si>
    <t>CL-100647687</t>
  </si>
  <si>
    <t>015026600490</t>
  </si>
  <si>
    <t>CL-100647855</t>
  </si>
  <si>
    <t>018964077840</t>
  </si>
  <si>
    <t>CL-100647902</t>
  </si>
  <si>
    <t>013817856994</t>
  </si>
  <si>
    <t>CL-100648275</t>
  </si>
  <si>
    <t>013681901994</t>
  </si>
  <si>
    <t>CL-100648331</t>
  </si>
  <si>
    <t>02162189526</t>
  </si>
  <si>
    <t>CL-100648399</t>
  </si>
  <si>
    <t>013918559359</t>
  </si>
  <si>
    <t>CL-100648475</t>
  </si>
  <si>
    <t>013615024349</t>
  </si>
  <si>
    <t>CL-100648534</t>
  </si>
  <si>
    <t>018357576265</t>
  </si>
  <si>
    <t>CL-100648605</t>
  </si>
  <si>
    <t>013398853359</t>
  </si>
  <si>
    <t>CL-100648653</t>
  </si>
  <si>
    <t>059138253944</t>
  </si>
  <si>
    <t>CL-100648963</t>
  </si>
  <si>
    <t>018615133170</t>
  </si>
  <si>
    <t>CL-100649020</t>
  </si>
  <si>
    <t>CL-100649063</t>
  </si>
  <si>
    <t>013774346143</t>
  </si>
  <si>
    <t>CL-100649253</t>
  </si>
  <si>
    <t>018968506263</t>
  </si>
  <si>
    <t>CL-100649436</t>
  </si>
  <si>
    <t>CL-100649464</t>
  </si>
  <si>
    <t>CL-100649477</t>
  </si>
  <si>
    <t>CL-100649487</t>
  </si>
  <si>
    <t>CL-100649489</t>
  </si>
  <si>
    <t>CL-100649498</t>
  </si>
  <si>
    <t>CL-100649503</t>
  </si>
  <si>
    <t>CL-100649516</t>
  </si>
  <si>
    <t>CL-100649908</t>
  </si>
  <si>
    <t>013564121716</t>
  </si>
  <si>
    <t>CL-100650163</t>
  </si>
  <si>
    <t>018516142402</t>
  </si>
  <si>
    <t>CL-100650231</t>
  </si>
  <si>
    <t>018616160763</t>
  </si>
  <si>
    <t>CL-100650275</t>
  </si>
  <si>
    <t>013489118069</t>
  </si>
  <si>
    <t>CL-100650279</t>
  </si>
  <si>
    <t>CL-100650298</t>
  </si>
  <si>
    <t>CL-100650306</t>
  </si>
  <si>
    <t>CL-100650318</t>
  </si>
  <si>
    <t>CL-100650390</t>
  </si>
  <si>
    <t>CL-100650415</t>
  </si>
  <si>
    <t>CL-100650580</t>
  </si>
  <si>
    <t>013917027136</t>
  </si>
  <si>
    <t>CL-100650667</t>
  </si>
  <si>
    <t>013950333955</t>
  </si>
  <si>
    <t>CL-100650727</t>
  </si>
  <si>
    <t>013706605608</t>
  </si>
  <si>
    <t>CL-100650805</t>
  </si>
  <si>
    <t>018965109368</t>
  </si>
  <si>
    <t>CL-100651479</t>
  </si>
  <si>
    <t>015921417860</t>
  </si>
  <si>
    <t>CL-100646964</t>
  </si>
  <si>
    <t>02151168790</t>
  </si>
  <si>
    <t>CL-100647635</t>
  </si>
  <si>
    <t>021888645555</t>
  </si>
  <si>
    <t>CL-100653005</t>
  </si>
  <si>
    <t>02157136833</t>
  </si>
  <si>
    <t>CL-100649387</t>
  </si>
  <si>
    <t>02158562133</t>
  </si>
  <si>
    <t>CL-100650880</t>
  </si>
  <si>
    <t>018516172045</t>
  </si>
  <si>
    <t>CL-100650773</t>
  </si>
  <si>
    <t>CL-100651096</t>
  </si>
  <si>
    <t>CL-100651419</t>
  </si>
  <si>
    <t>018616181240</t>
  </si>
  <si>
    <t>Daily-话务-11/19</t>
    <phoneticPr fontId="2" type="noConversion"/>
  </si>
  <si>
    <t>自挖掘商机-11/19</t>
    <phoneticPr fontId="2" type="noConversion"/>
  </si>
  <si>
    <t>weekly-话务-W8</t>
    <phoneticPr fontId="2" type="noConversion"/>
  </si>
  <si>
    <t>自挖掘商机-W8</t>
    <phoneticPr fontId="2" type="noConversion"/>
  </si>
  <si>
    <t>肖潇</t>
    <phoneticPr fontId="2" type="noConversion"/>
  </si>
  <si>
    <t>xiaoxiao15</t>
    <phoneticPr fontId="2" type="noConversion"/>
  </si>
  <si>
    <t>蒲丽丹</t>
    <phoneticPr fontId="2" type="noConversion"/>
  </si>
  <si>
    <t>puld1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</si>
</sst>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_);[Red]\(0\)"/>
    <numFmt numFmtId="177" formatCode="[$-F400]h:mm:ss\ AM/PM"/>
    <numFmt numFmtId="178" formatCode="_ * #,##0_ ;_ * \-#,##0_ ;_ * &quot;-&quot;??_ ;_ @_ "/>
    <numFmt numFmtId="179" formatCode="0.0"/>
    <numFmt numFmtId="180" formatCode="_ * #,##0.0_ ;_ * \-#,##0.0_ ;_ * &quot;-&quot;??_ ;_ @_ "/>
  </numFmts>
  <fonts count="3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0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b/>
      <sz val="8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b/>
      <sz val="10"/>
      <color rgb="FFFFFFFF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微软雅黑"/>
      <family val="2"/>
      <charset val="134"/>
    </font>
    <font>
      <b/>
      <sz val="8"/>
      <color theme="0"/>
      <name val="微软雅黑"/>
      <family val="2"/>
      <charset val="134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name val="Arial"/>
      <family val="2"/>
    </font>
    <font>
      <b/>
      <sz val="9"/>
      <color theme="0"/>
      <name val="Arial"/>
      <family val="2"/>
    </font>
    <font>
      <b/>
      <sz val="9"/>
      <color rgb="FF000000"/>
      <name val="微软雅黑"/>
      <family val="2"/>
      <charset val="134"/>
    </font>
    <font>
      <sz val="9"/>
      <color rgb="FF00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8"/>
      <color theme="1" tint="0.34998626667073579"/>
      <name val="微软雅黑"/>
      <family val="2"/>
      <charset val="134"/>
    </font>
    <font>
      <b/>
      <sz val="8"/>
      <color theme="1" tint="0.249977111117893"/>
      <name val="微软雅黑"/>
      <family val="2"/>
      <charset val="134"/>
    </font>
    <font>
      <sz val="9"/>
      <color rgb="FF000000"/>
      <name val="宋体"/>
      <family val="3"/>
      <charset val="134"/>
    </font>
    <font>
      <sz val="9"/>
      <name val="宋体"/>
      <family val="2"/>
      <charset val="134"/>
    </font>
    <font>
      <sz val="9"/>
      <name val="宋体"/>
      <family val="3"/>
      <charset val="134"/>
      <scheme val="minor"/>
    </font>
    <font>
      <b/>
      <sz val="9"/>
      <color rgb="FFFFFFFF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宋体"/>
      <family val="2"/>
      <scheme val="minor"/>
    </font>
    <font>
      <sz val="9"/>
      <name val="微软雅黑"/>
      <family val="2"/>
      <charset val="134"/>
    </font>
    <font>
      <b/>
      <sz val="10"/>
      <name val="微软雅黑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rgb="FFC65D5A"/>
        <bgColor rgb="FF000000"/>
      </patternFill>
    </fill>
    <fill>
      <patternFill patternType="solid">
        <fgColor rgb="FFACEBEA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theme="6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">
    <xf numFmtId="177" fontId="0" fillId="0" borderId="0">
      <alignment vertical="center"/>
    </xf>
    <xf numFmtId="177" fontId="4" fillId="0" borderId="0">
      <alignment vertical="center"/>
    </xf>
    <xf numFmtId="177" fontId="7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177" fontId="13" fillId="0" borderId="0"/>
    <xf numFmtId="9" fontId="11" fillId="0" borderId="0" applyFont="0" applyFill="0" applyBorder="0" applyAlignment="0" applyProtection="0">
      <alignment vertical="center"/>
    </xf>
  </cellStyleXfs>
  <cellXfs count="244">
    <xf numFmtId="177" fontId="0" fillId="0" borderId="0" xfId="0">
      <alignment vertical="center"/>
    </xf>
    <xf numFmtId="177" fontId="5" fillId="0" borderId="0" xfId="0" applyFont="1">
      <alignment vertical="center"/>
    </xf>
    <xf numFmtId="177" fontId="8" fillId="0" borderId="1" xfId="0" applyFont="1" applyFill="1" applyBorder="1" applyAlignment="1">
      <alignment horizontal="center" vertical="center"/>
    </xf>
    <xf numFmtId="176" fontId="9" fillId="4" borderId="1" xfId="2" applyNumberFormat="1" applyFont="1" applyFill="1" applyBorder="1" applyAlignment="1">
      <alignment horizontal="center" vertical="center"/>
    </xf>
    <xf numFmtId="177" fontId="7" fillId="2" borderId="6" xfId="0" applyFont="1" applyFill="1" applyBorder="1">
      <alignment vertical="center"/>
    </xf>
    <xf numFmtId="177" fontId="7" fillId="2" borderId="7" xfId="0" applyFont="1" applyFill="1" applyBorder="1">
      <alignment vertical="center"/>
    </xf>
    <xf numFmtId="177" fontId="7" fillId="2" borderId="1" xfId="0" applyFont="1" applyFill="1" applyBorder="1" applyAlignment="1">
      <alignment vertical="center"/>
    </xf>
    <xf numFmtId="177" fontId="7" fillId="2" borderId="9" xfId="0" applyFont="1" applyFill="1" applyBorder="1">
      <alignment vertical="center"/>
    </xf>
    <xf numFmtId="177" fontId="7" fillId="2" borderId="1" xfId="0" applyFont="1" applyFill="1" applyBorder="1">
      <alignment vertical="center"/>
    </xf>
    <xf numFmtId="177" fontId="7" fillId="2" borderId="11" xfId="0" applyFont="1" applyFill="1" applyBorder="1">
      <alignment vertical="center"/>
    </xf>
    <xf numFmtId="177" fontId="7" fillId="2" borderId="12" xfId="0" applyFont="1" applyFill="1" applyBorder="1">
      <alignment vertical="center"/>
    </xf>
    <xf numFmtId="177" fontId="3" fillId="2" borderId="4" xfId="0" applyFont="1" applyFill="1" applyBorder="1">
      <alignment vertical="center"/>
    </xf>
    <xf numFmtId="176" fontId="8" fillId="0" borderId="1" xfId="0" applyNumberFormat="1" applyFont="1" applyBorder="1" applyAlignment="1">
      <alignment horizontal="center" vertical="center" wrapText="1"/>
    </xf>
    <xf numFmtId="176" fontId="8" fillId="0" borderId="1" xfId="0" applyNumberFormat="1" applyFont="1" applyFill="1" applyBorder="1" applyAlignment="1">
      <alignment horizontal="center" vertical="center" wrapText="1"/>
    </xf>
    <xf numFmtId="176" fontId="9" fillId="4" borderId="1" xfId="0" applyNumberFormat="1" applyFont="1" applyFill="1" applyBorder="1" applyAlignment="1">
      <alignment horizontal="center" vertical="center"/>
    </xf>
    <xf numFmtId="176" fontId="8" fillId="0" borderId="0" xfId="0" applyNumberFormat="1" applyFont="1" applyAlignment="1">
      <alignment horizontal="center" vertical="center" wrapText="1"/>
    </xf>
    <xf numFmtId="176" fontId="9" fillId="6" borderId="1" xfId="0" applyNumberFormat="1" applyFont="1" applyFill="1" applyBorder="1" applyAlignment="1">
      <alignment horizontal="center" vertical="center" wrapText="1"/>
    </xf>
    <xf numFmtId="21" fontId="10" fillId="6" borderId="1" xfId="0" applyNumberFormat="1" applyFont="1" applyFill="1" applyBorder="1" applyAlignment="1" applyProtection="1">
      <alignment horizontal="center" vertical="center" wrapText="1"/>
      <protection locked="0"/>
    </xf>
    <xf numFmtId="176" fontId="10" fillId="6" borderId="1" xfId="0" applyNumberFormat="1" applyFont="1" applyFill="1" applyBorder="1" applyAlignment="1" applyProtection="1">
      <alignment horizontal="center" vertical="center" wrapText="1"/>
      <protection locked="0"/>
    </xf>
    <xf numFmtId="177" fontId="10" fillId="6" borderId="1" xfId="0" applyNumberFormat="1" applyFont="1" applyFill="1" applyBorder="1" applyAlignment="1" applyProtection="1">
      <alignment horizontal="center" vertical="center" wrapText="1"/>
      <protection locked="0"/>
    </xf>
    <xf numFmtId="176" fontId="10" fillId="6" borderId="1" xfId="0" applyNumberFormat="1" applyFont="1" applyFill="1" applyBorder="1" applyAlignment="1">
      <alignment horizontal="center" vertical="center" wrapText="1"/>
    </xf>
    <xf numFmtId="177" fontId="7" fillId="3" borderId="0" xfId="0" applyFont="1" applyFill="1">
      <alignment vertical="center"/>
    </xf>
    <xf numFmtId="177" fontId="7" fillId="0" borderId="0" xfId="0" applyFont="1" applyAlignment="1"/>
    <xf numFmtId="177" fontId="7" fillId="0" borderId="0" xfId="0" applyFont="1" applyFill="1" applyAlignment="1"/>
    <xf numFmtId="177" fontId="7" fillId="3" borderId="0" xfId="0" applyFont="1" applyFill="1" applyAlignment="1"/>
    <xf numFmtId="14" fontId="7" fillId="0" borderId="0" xfId="0" applyNumberFormat="1" applyFont="1" applyFill="1" applyAlignment="1"/>
    <xf numFmtId="177" fontId="7" fillId="0" borderId="0" xfId="0" applyNumberFormat="1" applyFont="1" applyFill="1" applyAlignment="1"/>
    <xf numFmtId="177" fontId="7" fillId="0" borderId="0" xfId="0" applyFont="1">
      <alignment vertical="center"/>
    </xf>
    <xf numFmtId="14" fontId="7" fillId="0" borderId="0" xfId="0" applyNumberFormat="1" applyFont="1">
      <alignment vertical="center"/>
    </xf>
    <xf numFmtId="177" fontId="7" fillId="0" borderId="0" xfId="0" applyNumberFormat="1" applyFont="1">
      <alignment vertical="center"/>
    </xf>
    <xf numFmtId="46" fontId="9" fillId="4" borderId="1" xfId="0" applyNumberFormat="1" applyFont="1" applyFill="1" applyBorder="1" applyAlignment="1">
      <alignment horizontal="center" vertical="center"/>
    </xf>
    <xf numFmtId="178" fontId="9" fillId="4" borderId="1" xfId="3" applyNumberFormat="1" applyFont="1" applyFill="1" applyBorder="1" applyAlignment="1">
      <alignment horizontal="center" vertical="center"/>
    </xf>
    <xf numFmtId="177" fontId="9" fillId="4" borderId="1" xfId="0" applyNumberFormat="1" applyFont="1" applyFill="1" applyBorder="1" applyAlignment="1">
      <alignment horizontal="center" vertical="center"/>
    </xf>
    <xf numFmtId="46" fontId="8" fillId="0" borderId="1" xfId="0" applyNumberFormat="1" applyFont="1" applyFill="1" applyBorder="1" applyAlignment="1">
      <alignment horizontal="center" vertical="center"/>
    </xf>
    <xf numFmtId="46" fontId="8" fillId="0" borderId="1" xfId="0" applyNumberFormat="1" applyFont="1" applyBorder="1" applyAlignment="1">
      <alignment horizontal="center" vertical="center"/>
    </xf>
    <xf numFmtId="177" fontId="8" fillId="0" borderId="1" xfId="0" applyNumberFormat="1" applyFont="1" applyFill="1" applyBorder="1" applyAlignment="1">
      <alignment horizontal="center" vertical="center" wrapText="1"/>
    </xf>
    <xf numFmtId="177" fontId="8" fillId="0" borderId="1" xfId="0" applyNumberFormat="1" applyFont="1" applyBorder="1" applyAlignment="1">
      <alignment horizontal="center" vertical="center" wrapText="1"/>
    </xf>
    <xf numFmtId="178" fontId="8" fillId="0" borderId="1" xfId="3" applyNumberFormat="1" applyFont="1" applyBorder="1" applyAlignment="1">
      <alignment horizontal="center" vertical="center"/>
    </xf>
    <xf numFmtId="177" fontId="9" fillId="6" borderId="1" xfId="0" applyNumberFormat="1" applyFont="1" applyFill="1" applyBorder="1" applyAlignment="1">
      <alignment horizontal="center" vertical="center"/>
    </xf>
    <xf numFmtId="177" fontId="9" fillId="6" borderId="1" xfId="0" applyNumberFormat="1" applyFont="1" applyFill="1" applyBorder="1" applyAlignment="1">
      <alignment horizontal="center" vertical="center" wrapText="1"/>
    </xf>
    <xf numFmtId="178" fontId="9" fillId="6" borderId="1" xfId="3" applyNumberFormat="1" applyFont="1" applyFill="1" applyBorder="1" applyAlignment="1">
      <alignment horizontal="center" vertical="center"/>
    </xf>
    <xf numFmtId="46" fontId="9" fillId="6" borderId="1" xfId="0" applyNumberFormat="1" applyFont="1" applyFill="1" applyBorder="1" applyAlignment="1">
      <alignment horizontal="center" vertical="center"/>
    </xf>
    <xf numFmtId="176" fontId="9" fillId="6" borderId="1" xfId="0" applyNumberFormat="1" applyFont="1" applyFill="1" applyBorder="1" applyAlignment="1">
      <alignment horizontal="center" vertical="center"/>
    </xf>
    <xf numFmtId="177" fontId="8" fillId="0" borderId="0" xfId="0" applyFont="1" applyAlignment="1">
      <alignment horizontal="center" vertical="center"/>
    </xf>
    <xf numFmtId="177" fontId="8" fillId="0" borderId="0" xfId="0" applyFont="1" applyAlignment="1">
      <alignment horizontal="center" vertical="center" wrapText="1"/>
    </xf>
    <xf numFmtId="177" fontId="8" fillId="0" borderId="0" xfId="0" applyNumberFormat="1" applyFont="1" applyAlignment="1">
      <alignment horizontal="center" vertical="center" wrapText="1"/>
    </xf>
    <xf numFmtId="178" fontId="8" fillId="0" borderId="0" xfId="3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9" fillId="6" borderId="1" xfId="0" applyFont="1" applyFill="1" applyBorder="1" applyAlignment="1">
      <alignment horizontal="center" vertical="center"/>
    </xf>
    <xf numFmtId="178" fontId="17" fillId="10" borderId="1" xfId="3" applyNumberFormat="1" applyFont="1" applyFill="1" applyBorder="1" applyAlignment="1">
      <alignment horizontal="center" vertical="center" wrapText="1"/>
    </xf>
    <xf numFmtId="177" fontId="8" fillId="0" borderId="0" xfId="0" applyFont="1" applyAlignment="1">
      <alignment horizontal="left" vertical="center"/>
    </xf>
    <xf numFmtId="177" fontId="8" fillId="0" borderId="0" xfId="0" applyNumberFormat="1" applyFont="1" applyAlignment="1">
      <alignment horizontal="center" vertical="center"/>
    </xf>
    <xf numFmtId="177" fontId="16" fillId="0" borderId="1" xfId="0" applyFont="1" applyFill="1" applyBorder="1" applyAlignment="1">
      <alignment horizontal="center" vertical="center"/>
    </xf>
    <xf numFmtId="177" fontId="10" fillId="6" borderId="1" xfId="0" applyNumberFormat="1" applyFont="1" applyFill="1" applyBorder="1" applyAlignment="1">
      <alignment horizontal="center" vertical="center" wrapText="1"/>
    </xf>
    <xf numFmtId="1" fontId="9" fillId="4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9" fillId="6" borderId="1" xfId="0" applyNumberFormat="1" applyFont="1" applyFill="1" applyBorder="1" applyAlignment="1">
      <alignment horizontal="center" vertical="center"/>
    </xf>
    <xf numFmtId="177" fontId="7" fillId="2" borderId="21" xfId="0" applyFont="1" applyFill="1" applyBorder="1">
      <alignment vertical="center"/>
    </xf>
    <xf numFmtId="177" fontId="7" fillId="2" borderId="22" xfId="0" applyFont="1" applyFill="1" applyBorder="1">
      <alignment vertical="center"/>
    </xf>
    <xf numFmtId="176" fontId="26" fillId="8" borderId="1" xfId="0" applyNumberFormat="1" applyFont="1" applyFill="1" applyBorder="1" applyAlignment="1">
      <alignment horizontal="center" vertical="center"/>
    </xf>
    <xf numFmtId="178" fontId="26" fillId="8" borderId="1" xfId="3" applyNumberFormat="1" applyFont="1" applyFill="1" applyBorder="1" applyAlignment="1">
      <alignment horizontal="center" vertical="center"/>
    </xf>
    <xf numFmtId="177" fontId="26" fillId="8" borderId="1" xfId="0" applyNumberFormat="1" applyFont="1" applyFill="1" applyBorder="1" applyAlignment="1">
      <alignment horizontal="center" vertical="center"/>
    </xf>
    <xf numFmtId="176" fontId="25" fillId="8" borderId="1" xfId="2" applyNumberFormat="1" applyFont="1" applyFill="1" applyBorder="1" applyAlignment="1">
      <alignment horizontal="center" vertical="center"/>
    </xf>
    <xf numFmtId="46" fontId="25" fillId="8" borderId="1" xfId="0" applyNumberFormat="1" applyFont="1" applyFill="1" applyBorder="1" applyAlignment="1">
      <alignment horizontal="center" vertical="center"/>
    </xf>
    <xf numFmtId="1" fontId="25" fillId="8" borderId="1" xfId="0" applyNumberFormat="1" applyFont="1" applyFill="1" applyBorder="1" applyAlignment="1">
      <alignment horizontal="center" vertical="center"/>
    </xf>
    <xf numFmtId="176" fontId="25" fillId="8" borderId="1" xfId="0" applyNumberFormat="1" applyFont="1" applyFill="1" applyBorder="1" applyAlignment="1">
      <alignment horizontal="center" vertical="center"/>
    </xf>
    <xf numFmtId="178" fontId="25" fillId="8" borderId="1" xfId="3" applyNumberFormat="1" applyFont="1" applyFill="1" applyBorder="1" applyAlignment="1">
      <alignment horizontal="center" vertical="center"/>
    </xf>
    <xf numFmtId="177" fontId="25" fillId="8" borderId="1" xfId="0" applyNumberFormat="1" applyFont="1" applyFill="1" applyBorder="1" applyAlignment="1">
      <alignment horizontal="center" vertical="center"/>
    </xf>
    <xf numFmtId="177" fontId="8" fillId="0" borderId="0" xfId="0" applyFont="1" applyFill="1" applyAlignment="1">
      <alignment horizontal="center" vertical="center"/>
    </xf>
    <xf numFmtId="177" fontId="7" fillId="0" borderId="0" xfId="0" applyNumberFormat="1" applyFont="1" applyFill="1" applyAlignment="1"/>
    <xf numFmtId="177" fontId="7" fillId="0" borderId="0" xfId="0" applyNumberFormat="1" applyFont="1">
      <alignment vertical="center"/>
    </xf>
    <xf numFmtId="177" fontId="8" fillId="0" borderId="0" xfId="0" applyNumberFormat="1" applyFont="1" applyAlignment="1">
      <alignment horizontal="center" vertical="center"/>
    </xf>
    <xf numFmtId="177" fontId="10" fillId="6" borderId="1" xfId="0" applyFont="1" applyFill="1" applyBorder="1" applyAlignment="1">
      <alignment horizontal="center" vertical="center" wrapText="1"/>
    </xf>
    <xf numFmtId="177" fontId="10" fillId="6" borderId="1" xfId="0" applyNumberFormat="1" applyFont="1" applyFill="1" applyBorder="1" applyAlignment="1">
      <alignment horizontal="center" vertical="center" wrapText="1"/>
    </xf>
    <xf numFmtId="179" fontId="9" fillId="4" borderId="1" xfId="0" applyNumberFormat="1" applyFont="1" applyFill="1" applyBorder="1" applyAlignment="1">
      <alignment horizontal="center" vertical="center"/>
    </xf>
    <xf numFmtId="179" fontId="9" fillId="4" borderId="1" xfId="3" applyNumberFormat="1" applyFont="1" applyFill="1" applyBorder="1" applyAlignment="1">
      <alignment horizontal="center" vertical="center"/>
    </xf>
    <xf numFmtId="179" fontId="9" fillId="6" borderId="1" xfId="0" applyNumberFormat="1" applyFont="1" applyFill="1" applyBorder="1" applyAlignment="1">
      <alignment horizontal="center" vertical="center"/>
    </xf>
    <xf numFmtId="177" fontId="10" fillId="13" borderId="1" xfId="0" applyNumberFormat="1" applyFont="1" applyFill="1" applyBorder="1" applyAlignment="1" applyProtection="1">
      <alignment horizontal="center" vertical="center" wrapText="1"/>
      <protection locked="0"/>
    </xf>
    <xf numFmtId="176" fontId="10" fillId="13" borderId="1" xfId="0" applyNumberFormat="1" applyFont="1" applyFill="1" applyBorder="1" applyAlignment="1" applyProtection="1">
      <alignment horizontal="center" vertical="center" wrapText="1"/>
      <protection locked="0"/>
    </xf>
    <xf numFmtId="14" fontId="8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6" fontId="9" fillId="14" borderId="1" xfId="2" applyNumberFormat="1" applyFont="1" applyFill="1" applyBorder="1" applyAlignment="1">
      <alignment horizontal="center" vertical="center"/>
    </xf>
    <xf numFmtId="46" fontId="9" fillId="14" borderId="1" xfId="0" applyNumberFormat="1" applyFont="1" applyFill="1" applyBorder="1" applyAlignment="1">
      <alignment horizontal="center" vertical="center"/>
    </xf>
    <xf numFmtId="1" fontId="9" fillId="14" borderId="1" xfId="0" applyNumberFormat="1" applyFont="1" applyFill="1" applyBorder="1" applyAlignment="1">
      <alignment horizontal="center" vertical="center"/>
    </xf>
    <xf numFmtId="176" fontId="9" fillId="14" borderId="1" xfId="0" applyNumberFormat="1" applyFont="1" applyFill="1" applyBorder="1" applyAlignment="1">
      <alignment horizontal="center" vertical="center"/>
    </xf>
    <xf numFmtId="1" fontId="10" fillId="13" borderId="1" xfId="0" applyNumberFormat="1" applyFont="1" applyFill="1" applyBorder="1" applyAlignment="1" applyProtection="1">
      <alignment horizontal="center" vertical="center" wrapText="1"/>
      <protection locked="0"/>
    </xf>
    <xf numFmtId="177" fontId="10" fillId="13" borderId="1" xfId="3" applyNumberFormat="1" applyFont="1" applyFill="1" applyBorder="1" applyAlignment="1" applyProtection="1">
      <alignment horizontal="center" vertical="center" wrapText="1"/>
      <protection locked="0"/>
    </xf>
    <xf numFmtId="177" fontId="8" fillId="0" borderId="0" xfId="3" applyNumberFormat="1" applyFont="1" applyAlignment="1">
      <alignment horizontal="center" vertical="center"/>
    </xf>
    <xf numFmtId="177" fontId="8" fillId="0" borderId="0" xfId="3" applyNumberFormat="1" applyFont="1" applyAlignment="1">
      <alignment horizontal="center" vertical="center" wrapText="1"/>
    </xf>
    <xf numFmtId="1" fontId="8" fillId="0" borderId="1" xfId="3" applyNumberFormat="1" applyFont="1" applyBorder="1" applyAlignment="1">
      <alignment horizontal="center" vertical="center"/>
    </xf>
    <xf numFmtId="1" fontId="8" fillId="0" borderId="1" xfId="3" applyNumberFormat="1" applyFont="1" applyBorder="1" applyAlignment="1">
      <alignment horizontal="center" vertical="center" wrapText="1"/>
    </xf>
    <xf numFmtId="1" fontId="9" fillId="14" borderId="1" xfId="3" applyNumberFormat="1" applyFont="1" applyFill="1" applyBorder="1" applyAlignment="1">
      <alignment horizontal="center" vertical="center"/>
    </xf>
    <xf numFmtId="1" fontId="10" fillId="13" borderId="1" xfId="3" applyNumberFormat="1" applyFont="1" applyFill="1" applyBorder="1" applyAlignment="1" applyProtection="1">
      <alignment horizontal="center" vertical="center" wrapText="1"/>
      <protection locked="0"/>
    </xf>
    <xf numFmtId="179" fontId="8" fillId="0" borderId="1" xfId="0" applyNumberFormat="1" applyFont="1" applyFill="1" applyBorder="1" applyAlignment="1">
      <alignment horizontal="center" vertical="center" wrapText="1"/>
    </xf>
    <xf numFmtId="179" fontId="8" fillId="0" borderId="0" xfId="0" applyNumberFormat="1" applyFont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 wrapText="1"/>
    </xf>
    <xf numFmtId="1" fontId="8" fillId="0" borderId="0" xfId="0" applyNumberFormat="1" applyFont="1" applyAlignment="1">
      <alignment horizontal="center" vertical="center"/>
    </xf>
    <xf numFmtId="9" fontId="9" fillId="4" borderId="1" xfId="5" applyFont="1" applyFill="1" applyBorder="1" applyAlignment="1">
      <alignment horizontal="center" vertical="center"/>
    </xf>
    <xf numFmtId="9" fontId="8" fillId="0" borderId="1" xfId="5" applyFont="1" applyBorder="1" applyAlignment="1">
      <alignment horizontal="center" vertical="center"/>
    </xf>
    <xf numFmtId="9" fontId="26" fillId="8" borderId="1" xfId="5" applyFont="1" applyFill="1" applyBorder="1" applyAlignment="1">
      <alignment horizontal="center" vertical="center"/>
    </xf>
    <xf numFmtId="9" fontId="9" fillId="6" borderId="1" xfId="5" applyFont="1" applyFill="1" applyBorder="1" applyAlignment="1">
      <alignment horizontal="center" vertical="center"/>
    </xf>
    <xf numFmtId="9" fontId="10" fillId="13" borderId="1" xfId="5" applyFont="1" applyFill="1" applyBorder="1" applyAlignment="1" applyProtection="1">
      <alignment horizontal="center" vertical="center" wrapText="1"/>
      <protection locked="0"/>
    </xf>
    <xf numFmtId="9" fontId="8" fillId="0" borderId="1" xfId="5" applyFont="1" applyBorder="1" applyAlignment="1">
      <alignment horizontal="center" vertical="center" wrapText="1"/>
    </xf>
    <xf numFmtId="9" fontId="8" fillId="0" borderId="0" xfId="5" applyFont="1" applyAlignment="1">
      <alignment horizontal="center" vertical="center" wrapText="1"/>
    </xf>
    <xf numFmtId="9" fontId="9" fillId="14" borderId="1" xfId="5" applyFont="1" applyFill="1" applyBorder="1" applyAlignment="1">
      <alignment horizontal="center" vertical="center"/>
    </xf>
    <xf numFmtId="9" fontId="8" fillId="0" borderId="0" xfId="5" applyFont="1" applyAlignment="1">
      <alignment horizontal="center" vertical="center"/>
    </xf>
    <xf numFmtId="179" fontId="9" fillId="14" borderId="1" xfId="0" applyNumberFormat="1" applyFont="1" applyFill="1" applyBorder="1" applyAlignment="1">
      <alignment horizontal="center" vertical="center"/>
    </xf>
    <xf numFmtId="179" fontId="10" fillId="13" borderId="1" xfId="0" applyNumberFormat="1" applyFont="1" applyFill="1" applyBorder="1" applyAlignment="1" applyProtection="1">
      <alignment horizontal="center" vertical="center" wrapText="1"/>
      <protection locked="0"/>
    </xf>
    <xf numFmtId="177" fontId="8" fillId="0" borderId="0" xfId="0" applyFont="1" applyFill="1" applyAlignment="1">
      <alignment horizontal="left" vertical="center"/>
    </xf>
    <xf numFmtId="46" fontId="9" fillId="13" borderId="1" xfId="0" applyNumberFormat="1" applyFont="1" applyFill="1" applyBorder="1" applyAlignment="1">
      <alignment horizontal="center" vertical="center"/>
    </xf>
    <xf numFmtId="177" fontId="8" fillId="5" borderId="1" xfId="0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9" fillId="14" borderId="1" xfId="0" applyNumberFormat="1" applyFont="1" applyFill="1" applyBorder="1" applyAlignment="1">
      <alignment horizontal="center" vertical="center"/>
    </xf>
    <xf numFmtId="0" fontId="10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0" applyNumberFormat="1" applyFont="1" applyAlignment="1">
      <alignment horizontal="center" vertical="center"/>
    </xf>
    <xf numFmtId="0" fontId="5" fillId="0" borderId="0" xfId="0" applyNumberFormat="1" applyFont="1">
      <alignment vertical="center"/>
    </xf>
    <xf numFmtId="0" fontId="31" fillId="5" borderId="1" xfId="0" applyNumberFormat="1" applyFont="1" applyFill="1" applyBorder="1" applyAlignment="1">
      <alignment horizontal="center" vertical="center"/>
    </xf>
    <xf numFmtId="0" fontId="31" fillId="17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0" fontId="31" fillId="8" borderId="1" xfId="2" applyNumberFormat="1" applyFont="1" applyFill="1" applyBorder="1" applyAlignment="1">
      <alignment horizontal="center" vertical="center"/>
    </xf>
    <xf numFmtId="0" fontId="31" fillId="17" borderId="1" xfId="2" applyNumberFormat="1" applyFont="1" applyFill="1" applyBorder="1" applyAlignment="1">
      <alignment horizontal="center" vertical="center"/>
    </xf>
    <xf numFmtId="0" fontId="32" fillId="0" borderId="0" xfId="0" applyNumberFormat="1" applyFont="1" applyAlignment="1"/>
    <xf numFmtId="0" fontId="7" fillId="0" borderId="0" xfId="0" applyNumberFormat="1" applyFont="1" applyAlignment="1"/>
    <xf numFmtId="180" fontId="9" fillId="15" borderId="1" xfId="3" applyNumberFormat="1" applyFont="1" applyFill="1" applyBorder="1" applyAlignment="1">
      <alignment horizontal="center" vertical="center" wrapText="1"/>
    </xf>
    <xf numFmtId="180" fontId="8" fillId="0" borderId="1" xfId="3" applyNumberFormat="1" applyFont="1" applyBorder="1" applyAlignment="1">
      <alignment horizontal="center" vertical="center"/>
    </xf>
    <xf numFmtId="180" fontId="9" fillId="14" borderId="1" xfId="3" applyNumberFormat="1" applyFont="1" applyFill="1" applyBorder="1" applyAlignment="1">
      <alignment horizontal="center" vertical="center"/>
    </xf>
    <xf numFmtId="180" fontId="10" fillId="13" borderId="1" xfId="3" applyNumberFormat="1" applyFont="1" applyFill="1" applyBorder="1" applyAlignment="1" applyProtection="1">
      <alignment horizontal="center" vertical="center" wrapText="1"/>
      <protection locked="0"/>
    </xf>
    <xf numFmtId="180" fontId="8" fillId="0" borderId="0" xfId="3" applyNumberFormat="1" applyFont="1" applyAlignment="1">
      <alignment horizontal="center" vertical="center"/>
    </xf>
    <xf numFmtId="0" fontId="17" fillId="10" borderId="1" xfId="0" applyNumberFormat="1" applyFont="1" applyFill="1" applyBorder="1" applyAlignment="1">
      <alignment horizontal="center" vertical="center" wrapText="1"/>
    </xf>
    <xf numFmtId="0" fontId="9" fillId="4" borderId="1" xfId="0" applyNumberFormat="1" applyFont="1" applyFill="1" applyBorder="1" applyAlignment="1">
      <alignment horizontal="center" vertical="center"/>
    </xf>
    <xf numFmtId="0" fontId="25" fillId="8" borderId="1" xfId="0" applyNumberFormat="1" applyFont="1" applyFill="1" applyBorder="1" applyAlignment="1">
      <alignment horizontal="center" vertical="center"/>
    </xf>
    <xf numFmtId="0" fontId="9" fillId="6" borderId="1" xfId="0" applyNumberFormat="1" applyFont="1" applyFill="1" applyBorder="1" applyAlignment="1">
      <alignment horizontal="center" vertical="center"/>
    </xf>
    <xf numFmtId="0" fontId="26" fillId="8" borderId="1" xfId="0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18" fillId="0" borderId="1" xfId="0" applyNumberFormat="1" applyFont="1" applyFill="1" applyBorder="1" applyAlignment="1">
      <alignment horizontal="center" vertical="center"/>
    </xf>
    <xf numFmtId="0" fontId="19" fillId="16" borderId="1" xfId="0" applyNumberFormat="1" applyFont="1" applyFill="1" applyBorder="1" applyAlignment="1">
      <alignment horizontal="center" vertical="center"/>
    </xf>
    <xf numFmtId="0" fontId="30" fillId="12" borderId="1" xfId="0" applyNumberFormat="1" applyFont="1" applyFill="1" applyBorder="1" applyAlignment="1">
      <alignment horizontal="center" vertical="center"/>
    </xf>
    <xf numFmtId="0" fontId="19" fillId="11" borderId="19" xfId="0" applyNumberFormat="1" applyFont="1" applyFill="1" applyBorder="1" applyAlignment="1">
      <alignment horizontal="center" vertical="center"/>
    </xf>
    <xf numFmtId="0" fontId="20" fillId="0" borderId="19" xfId="0" applyNumberFormat="1" applyFont="1" applyFill="1" applyBorder="1" applyAlignment="1">
      <alignment horizontal="center" vertical="center"/>
    </xf>
    <xf numFmtId="0" fontId="21" fillId="12" borderId="19" xfId="3" applyNumberFormat="1" applyFont="1" applyFill="1" applyBorder="1" applyAlignment="1">
      <alignment horizontal="center" vertical="center"/>
    </xf>
    <xf numFmtId="0" fontId="18" fillId="0" borderId="19" xfId="0" applyNumberFormat="1" applyFont="1" applyFill="1" applyBorder="1" applyAlignment="1">
      <alignment horizontal="center" vertical="center"/>
    </xf>
    <xf numFmtId="0" fontId="24" fillId="5" borderId="0" xfId="0" applyNumberFormat="1" applyFont="1" applyFill="1">
      <alignment vertical="center"/>
    </xf>
    <xf numFmtId="0" fontId="5" fillId="0" borderId="0" xfId="3" applyNumberFormat="1" applyFont="1">
      <alignment vertical="center"/>
    </xf>
    <xf numFmtId="0" fontId="5" fillId="0" borderId="0" xfId="0" applyNumberFormat="1" applyFont="1" applyAlignment="1">
      <alignment horizontal="left" vertical="center"/>
    </xf>
    <xf numFmtId="0" fontId="5" fillId="5" borderId="0" xfId="0" applyNumberFormat="1" applyFont="1" applyFill="1">
      <alignment vertical="center"/>
    </xf>
    <xf numFmtId="0" fontId="18" fillId="0" borderId="1" xfId="3" applyNumberFormat="1" applyFont="1" applyFill="1" applyBorder="1" applyAlignment="1">
      <alignment horizontal="center" vertical="center"/>
    </xf>
    <xf numFmtId="0" fontId="15" fillId="0" borderId="15" xfId="3" applyNumberFormat="1" applyFont="1" applyFill="1" applyBorder="1" applyAlignment="1">
      <alignment horizontal="center" vertical="center"/>
    </xf>
    <xf numFmtId="0" fontId="19" fillId="16" borderId="1" xfId="0" applyNumberFormat="1" applyFont="1" applyFill="1" applyBorder="1" applyAlignment="1">
      <alignment horizontal="left" vertical="center"/>
    </xf>
    <xf numFmtId="0" fontId="14" fillId="0" borderId="23" xfId="0" applyNumberFormat="1" applyFont="1" applyBorder="1" applyAlignment="1">
      <alignment horizontal="right" vertical="center"/>
    </xf>
    <xf numFmtId="0" fontId="30" fillId="12" borderId="1" xfId="0" applyNumberFormat="1" applyFont="1" applyFill="1" applyBorder="1" applyAlignment="1">
      <alignment horizontal="left" vertical="center"/>
    </xf>
    <xf numFmtId="0" fontId="15" fillId="0" borderId="15" xfId="3" applyNumberFormat="1" applyFont="1" applyFill="1" applyBorder="1" applyAlignment="1">
      <alignment horizontal="left" vertical="center"/>
    </xf>
    <xf numFmtId="0" fontId="14" fillId="8" borderId="15" xfId="3" applyNumberFormat="1" applyFont="1" applyFill="1" applyBorder="1" applyAlignment="1">
      <alignment horizontal="center" vertical="center"/>
    </xf>
    <xf numFmtId="0" fontId="14" fillId="8" borderId="15" xfId="3" applyNumberFormat="1" applyFont="1" applyFill="1" applyBorder="1" applyAlignment="1">
      <alignment horizontal="left" vertical="center"/>
    </xf>
    <xf numFmtId="0" fontId="23" fillId="0" borderId="1" xfId="0" applyNumberFormat="1" applyFont="1" applyFill="1" applyBorder="1" applyAlignment="1">
      <alignment horizontal="center" vertical="center"/>
    </xf>
    <xf numFmtId="0" fontId="19" fillId="16" borderId="1" xfId="3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18" fillId="5" borderId="1" xfId="0" applyNumberFormat="1" applyFont="1" applyFill="1" applyBorder="1" applyAlignment="1">
      <alignment horizontal="center" vertical="center"/>
    </xf>
    <xf numFmtId="0" fontId="30" fillId="12" borderId="1" xfId="3" applyNumberFormat="1" applyFont="1" applyFill="1" applyBorder="1" applyAlignment="1">
      <alignment horizontal="center" vertical="center"/>
    </xf>
    <xf numFmtId="0" fontId="19" fillId="11" borderId="19" xfId="3" applyNumberFormat="1" applyFont="1" applyFill="1" applyBorder="1" applyAlignment="1">
      <alignment horizontal="center" vertical="center"/>
    </xf>
    <xf numFmtId="0" fontId="18" fillId="0" borderId="19" xfId="3" applyNumberFormat="1" applyFont="1" applyFill="1" applyBorder="1" applyAlignment="1">
      <alignment horizontal="center" vertical="center"/>
    </xf>
    <xf numFmtId="0" fontId="22" fillId="11" borderId="19" xfId="0" applyNumberFormat="1" applyFont="1" applyFill="1" applyBorder="1" applyAlignment="1">
      <alignment horizontal="center" vertical="center"/>
    </xf>
    <xf numFmtId="0" fontId="27" fillId="0" borderId="19" xfId="0" applyNumberFormat="1" applyFont="1" applyFill="1" applyBorder="1" applyAlignment="1">
      <alignment horizontal="center" vertical="center"/>
    </xf>
    <xf numFmtId="0" fontId="23" fillId="0" borderId="19" xfId="0" applyNumberFormat="1" applyFont="1" applyFill="1" applyBorder="1" applyAlignment="1">
      <alignment horizontal="center" vertical="center"/>
    </xf>
    <xf numFmtId="0" fontId="14" fillId="9" borderId="15" xfId="3" applyNumberFormat="1" applyFont="1" applyFill="1" applyBorder="1" applyAlignment="1">
      <alignment horizontal="center" vertical="center"/>
    </xf>
    <xf numFmtId="0" fontId="14" fillId="9" borderId="15" xfId="3" applyNumberFormat="1" applyFont="1" applyFill="1" applyBorder="1" applyAlignment="1">
      <alignment horizontal="left" vertical="center"/>
    </xf>
    <xf numFmtId="0" fontId="7" fillId="0" borderId="19" xfId="0" applyNumberFormat="1" applyFont="1" applyFill="1" applyBorder="1" applyAlignment="1">
      <alignment horizontal="center" vertical="center"/>
    </xf>
    <xf numFmtId="9" fontId="19" fillId="16" borderId="1" xfId="5" applyFont="1" applyFill="1" applyBorder="1" applyAlignment="1">
      <alignment horizontal="center" vertical="center"/>
    </xf>
    <xf numFmtId="9" fontId="30" fillId="12" borderId="1" xfId="5" applyFont="1" applyFill="1" applyBorder="1" applyAlignment="1">
      <alignment horizontal="center" vertical="center"/>
    </xf>
    <xf numFmtId="177" fontId="7" fillId="5" borderId="0" xfId="0" applyFont="1" applyFill="1">
      <alignment vertical="center"/>
    </xf>
    <xf numFmtId="177" fontId="7" fillId="17" borderId="0" xfId="0" applyFont="1" applyFill="1">
      <alignment vertical="center"/>
    </xf>
    <xf numFmtId="14" fontId="7" fillId="17" borderId="0" xfId="0" applyNumberFormat="1" applyFont="1" applyFill="1">
      <alignment vertical="center"/>
    </xf>
    <xf numFmtId="0" fontId="7" fillId="0" borderId="0" xfId="0" applyNumberFormat="1" applyFont="1">
      <alignment vertical="center"/>
    </xf>
    <xf numFmtId="0" fontId="7" fillId="0" borderId="1" xfId="0" pivotButton="1" applyNumberFormat="1" applyFont="1" applyBorder="1">
      <alignment vertical="center"/>
    </xf>
    <xf numFmtId="0" fontId="7" fillId="0" borderId="1" xfId="0" applyNumberFormat="1" applyFont="1" applyBorder="1">
      <alignment vertical="center"/>
    </xf>
    <xf numFmtId="0" fontId="7" fillId="0" borderId="1" xfId="0" applyNumberFormat="1" applyFont="1" applyBorder="1" applyAlignment="1">
      <alignment horizontal="left" vertical="center"/>
    </xf>
    <xf numFmtId="0" fontId="7" fillId="0" borderId="1" xfId="0" applyNumberFormat="1" applyFont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10" fillId="13" borderId="1" xfId="5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5" applyNumberFormat="1" applyFont="1" applyBorder="1" applyAlignment="1">
      <alignment horizontal="center" vertical="center" wrapText="1"/>
    </xf>
    <xf numFmtId="0" fontId="8" fillId="0" borderId="0" xfId="5" applyNumberFormat="1" applyFont="1" applyAlignment="1">
      <alignment horizontal="center" vertical="center" wrapText="1"/>
    </xf>
    <xf numFmtId="0" fontId="8" fillId="0" borderId="0" xfId="5" applyNumberFormat="1" applyFont="1" applyAlignment="1">
      <alignment horizontal="center" vertical="center"/>
    </xf>
    <xf numFmtId="1" fontId="8" fillId="0" borderId="1" xfId="5" applyNumberFormat="1" applyFont="1" applyBorder="1" applyAlignment="1">
      <alignment horizontal="center" vertical="center" wrapText="1"/>
    </xf>
    <xf numFmtId="1" fontId="9" fillId="14" borderId="1" xfId="5" applyNumberFormat="1" applyFont="1" applyFill="1" applyBorder="1" applyAlignment="1">
      <alignment horizontal="center" vertical="center"/>
    </xf>
    <xf numFmtId="1" fontId="10" fillId="13" borderId="1" xfId="5" applyNumberFormat="1" applyFont="1" applyFill="1" applyBorder="1" applyAlignment="1" applyProtection="1">
      <alignment horizontal="center" vertical="center" wrapText="1"/>
      <protection locked="0"/>
    </xf>
    <xf numFmtId="0" fontId="9" fillId="14" borderId="1" xfId="2" applyNumberFormat="1" applyFont="1" applyFill="1" applyBorder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177" fontId="7" fillId="0" borderId="1" xfId="0" applyFont="1" applyFill="1" applyBorder="1" applyAlignment="1">
      <alignment horizontal="center" vertical="center"/>
    </xf>
    <xf numFmtId="176" fontId="31" fillId="8" borderId="1" xfId="2" applyNumberFormat="1" applyFont="1" applyFill="1" applyBorder="1" applyAlignment="1">
      <alignment horizontal="center" vertical="center"/>
    </xf>
    <xf numFmtId="177" fontId="33" fillId="0" borderId="1" xfId="0" applyFont="1" applyFill="1" applyBorder="1" applyAlignment="1">
      <alignment horizontal="center" vertical="center"/>
    </xf>
    <xf numFmtId="176" fontId="31" fillId="17" borderId="1" xfId="2" applyNumberFormat="1" applyFont="1" applyFill="1" applyBorder="1" applyAlignment="1">
      <alignment horizontal="center" vertical="center"/>
    </xf>
    <xf numFmtId="178" fontId="7" fillId="0" borderId="1" xfId="3" applyNumberFormat="1" applyFont="1" applyFill="1" applyBorder="1" applyAlignment="1">
      <alignment horizontal="center" vertical="center"/>
    </xf>
    <xf numFmtId="178" fontId="31" fillId="8" borderId="1" xfId="3" applyNumberFormat="1" applyFont="1" applyFill="1" applyBorder="1" applyAlignment="1">
      <alignment horizontal="center" vertical="center"/>
    </xf>
    <xf numFmtId="178" fontId="31" fillId="17" borderId="1" xfId="3" applyNumberFormat="1" applyFont="1" applyFill="1" applyBorder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/>
    </xf>
    <xf numFmtId="1" fontId="9" fillId="13" borderId="1" xfId="0" applyNumberFormat="1" applyFont="1" applyFill="1" applyBorder="1" applyAlignment="1">
      <alignment horizontal="center" vertical="center"/>
    </xf>
    <xf numFmtId="0" fontId="1" fillId="0" borderId="0" xfId="0" pivotButton="1" applyNumberFormat="1" applyFont="1">
      <alignment vertical="center"/>
    </xf>
    <xf numFmtId="0" fontId="1" fillId="0" borderId="0" xfId="0" applyNumberFormat="1" applyFont="1">
      <alignment vertical="center"/>
    </xf>
    <xf numFmtId="0" fontId="1" fillId="0" borderId="0" xfId="0" applyNumberFormat="1" applyFont="1" applyAlignment="1">
      <alignment horizontal="left" vertical="center"/>
    </xf>
    <xf numFmtId="177" fontId="7" fillId="0" borderId="1" xfId="0" applyFont="1" applyBorder="1" applyAlignment="1">
      <alignment horizontal="center"/>
    </xf>
    <xf numFmtId="177" fontId="7" fillId="0" borderId="1" xfId="0" applyFont="1" applyFill="1" applyBorder="1" applyAlignment="1">
      <alignment horizontal="center"/>
    </xf>
    <xf numFmtId="46" fontId="7" fillId="5" borderId="0" xfId="0" applyNumberFormat="1" applyFont="1" applyFill="1" applyAlignment="1"/>
    <xf numFmtId="46" fontId="7" fillId="0" borderId="0" xfId="0" applyNumberFormat="1" applyFont="1">
      <alignment vertical="center"/>
    </xf>
    <xf numFmtId="0" fontId="31" fillId="17" borderId="1" xfId="0" applyNumberFormat="1" applyFont="1" applyFill="1" applyBorder="1" applyAlignment="1">
      <alignment vertical="center"/>
    </xf>
    <xf numFmtId="0" fontId="31" fillId="17" borderId="16" xfId="0" applyNumberFormat="1" applyFont="1" applyFill="1" applyBorder="1" applyAlignment="1">
      <alignment vertical="center"/>
    </xf>
    <xf numFmtId="0" fontId="31" fillId="17" borderId="17" xfId="0" applyNumberFormat="1" applyFont="1" applyFill="1" applyBorder="1" applyAlignment="1">
      <alignment vertical="center"/>
    </xf>
    <xf numFmtId="1" fontId="8" fillId="0" borderId="1" xfId="3" applyNumberFormat="1" applyFont="1" applyFill="1" applyBorder="1" applyAlignment="1">
      <alignment horizontal="center" vertical="center"/>
    </xf>
    <xf numFmtId="1" fontId="8" fillId="0" borderId="1" xfId="3" applyNumberFormat="1" applyFont="1" applyFill="1" applyBorder="1" applyAlignment="1">
      <alignment horizontal="center" vertical="center" wrapText="1"/>
    </xf>
    <xf numFmtId="9" fontId="8" fillId="0" borderId="1" xfId="5" applyFont="1" applyFill="1" applyBorder="1" applyAlignment="1">
      <alignment horizontal="center" vertical="center" wrapText="1"/>
    </xf>
    <xf numFmtId="0" fontId="8" fillId="0" borderId="1" xfId="5" applyNumberFormat="1" applyFont="1" applyFill="1" applyBorder="1" applyAlignment="1">
      <alignment horizontal="center" vertical="center" wrapText="1"/>
    </xf>
    <xf numFmtId="180" fontId="8" fillId="0" borderId="1" xfId="3" applyNumberFormat="1" applyFont="1" applyFill="1" applyBorder="1" applyAlignment="1">
      <alignment horizontal="center" vertical="center"/>
    </xf>
    <xf numFmtId="1" fontId="8" fillId="0" borderId="1" xfId="5" applyNumberFormat="1" applyFont="1" applyFill="1" applyBorder="1" applyAlignment="1">
      <alignment horizontal="center" vertical="center" wrapText="1"/>
    </xf>
    <xf numFmtId="177" fontId="34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1" xfId="0" applyNumberFormat="1" applyFont="1" applyFill="1" applyBorder="1" applyAlignment="1">
      <alignment horizontal="center" vertical="center"/>
    </xf>
    <xf numFmtId="177" fontId="3" fillId="2" borderId="13" xfId="0" applyFont="1" applyFill="1" applyBorder="1" applyAlignment="1">
      <alignment horizontal="center" vertical="center"/>
    </xf>
    <xf numFmtId="177" fontId="3" fillId="2" borderId="14" xfId="0" applyFont="1" applyFill="1" applyBorder="1" applyAlignment="1">
      <alignment horizontal="center" vertical="center"/>
    </xf>
    <xf numFmtId="177" fontId="6" fillId="2" borderId="2" xfId="0" applyFont="1" applyFill="1" applyBorder="1" applyAlignment="1">
      <alignment horizontal="center" vertical="center"/>
    </xf>
    <xf numFmtId="177" fontId="6" fillId="2" borderId="3" xfId="0" applyFont="1" applyFill="1" applyBorder="1" applyAlignment="1">
      <alignment horizontal="center" vertical="center"/>
    </xf>
    <xf numFmtId="177" fontId="6" fillId="2" borderId="4" xfId="0" applyFont="1" applyFill="1" applyBorder="1" applyAlignment="1">
      <alignment horizontal="center" vertical="center"/>
    </xf>
    <xf numFmtId="177" fontId="7" fillId="2" borderId="5" xfId="0" applyFont="1" applyFill="1" applyBorder="1" applyAlignment="1">
      <alignment horizontal="center" vertical="center"/>
    </xf>
    <xf numFmtId="177" fontId="7" fillId="2" borderId="20" xfId="0" applyFont="1" applyFill="1" applyBorder="1" applyAlignment="1">
      <alignment horizontal="center" vertical="center"/>
    </xf>
    <xf numFmtId="177" fontId="7" fillId="2" borderId="8" xfId="0" applyFont="1" applyFill="1" applyBorder="1" applyAlignment="1">
      <alignment horizontal="center" vertical="center"/>
    </xf>
    <xf numFmtId="177" fontId="7" fillId="2" borderId="10" xfId="0" applyFont="1" applyFill="1" applyBorder="1" applyAlignment="1">
      <alignment horizontal="center" vertical="center"/>
    </xf>
    <xf numFmtId="177" fontId="17" fillId="10" borderId="16" xfId="0" applyFont="1" applyFill="1" applyBorder="1" applyAlignment="1">
      <alignment horizontal="center" vertical="center"/>
    </xf>
    <xf numFmtId="177" fontId="17" fillId="10" borderId="18" xfId="0" applyFont="1" applyFill="1" applyBorder="1" applyAlignment="1">
      <alignment horizontal="center" vertical="center"/>
    </xf>
    <xf numFmtId="177" fontId="10" fillId="6" borderId="16" xfId="0" applyFont="1" applyFill="1" applyBorder="1" applyAlignment="1">
      <alignment horizontal="center" vertical="center"/>
    </xf>
    <xf numFmtId="177" fontId="10" fillId="6" borderId="17" xfId="0" applyFont="1" applyFill="1" applyBorder="1" applyAlignment="1">
      <alignment horizontal="center" vertical="center"/>
    </xf>
    <xf numFmtId="177" fontId="10" fillId="6" borderId="18" xfId="0" applyFont="1" applyFill="1" applyBorder="1" applyAlignment="1">
      <alignment horizontal="center" vertical="center"/>
    </xf>
    <xf numFmtId="177" fontId="17" fillId="10" borderId="1" xfId="0" applyFont="1" applyFill="1" applyBorder="1" applyAlignment="1">
      <alignment horizontal="center" vertical="center"/>
    </xf>
    <xf numFmtId="177" fontId="10" fillId="6" borderId="24" xfId="0" applyFont="1" applyFill="1" applyBorder="1" applyAlignment="1">
      <alignment horizontal="center" vertical="center" wrapText="1"/>
    </xf>
    <xf numFmtId="177" fontId="10" fillId="6" borderId="21" xfId="0" applyFont="1" applyFill="1" applyBorder="1" applyAlignment="1">
      <alignment horizontal="center" vertical="center" wrapText="1"/>
    </xf>
    <xf numFmtId="177" fontId="10" fillId="6" borderId="24" xfId="0" applyNumberFormat="1" applyFont="1" applyFill="1" applyBorder="1" applyAlignment="1">
      <alignment horizontal="center" vertical="center" wrapText="1"/>
    </xf>
    <xf numFmtId="177" fontId="10" fillId="6" borderId="21" xfId="0" applyNumberFormat="1" applyFont="1" applyFill="1" applyBorder="1" applyAlignment="1">
      <alignment horizontal="center" vertical="center" wrapText="1"/>
    </xf>
    <xf numFmtId="0" fontId="9" fillId="15" borderId="16" xfId="0" applyNumberFormat="1" applyFont="1" applyFill="1" applyBorder="1" applyAlignment="1">
      <alignment horizontal="center" vertical="center"/>
    </xf>
    <xf numFmtId="0" fontId="9" fillId="15" borderId="18" xfId="0" applyNumberFormat="1" applyFont="1" applyFill="1" applyBorder="1" applyAlignment="1">
      <alignment horizontal="center" vertical="center"/>
    </xf>
    <xf numFmtId="177" fontId="10" fillId="13" borderId="24" xfId="0" applyNumberFormat="1" applyFont="1" applyFill="1" applyBorder="1" applyAlignment="1" applyProtection="1">
      <alignment horizontal="center" vertical="center" wrapText="1"/>
      <protection locked="0"/>
    </xf>
    <xf numFmtId="177" fontId="10" fillId="13" borderId="21" xfId="0" applyNumberFormat="1" applyFont="1" applyFill="1" applyBorder="1" applyAlignment="1" applyProtection="1">
      <alignment horizontal="center" vertical="center" wrapText="1"/>
      <protection locked="0"/>
    </xf>
    <xf numFmtId="0" fontId="10" fillId="13" borderId="24" xfId="0" applyNumberFormat="1" applyFont="1" applyFill="1" applyBorder="1" applyAlignment="1" applyProtection="1">
      <alignment horizontal="center" vertical="center" wrapText="1"/>
      <protection locked="0"/>
    </xf>
    <xf numFmtId="0" fontId="10" fillId="13" borderId="21" xfId="0" applyNumberFormat="1" applyFont="1" applyFill="1" applyBorder="1" applyAlignment="1" applyProtection="1">
      <alignment horizontal="center" vertical="center" wrapText="1"/>
      <protection locked="0"/>
    </xf>
    <xf numFmtId="177" fontId="10" fillId="13" borderId="16" xfId="0" applyNumberFormat="1" applyFont="1" applyFill="1" applyBorder="1" applyAlignment="1" applyProtection="1">
      <alignment horizontal="center" vertical="center" wrapText="1"/>
      <protection locked="0"/>
    </xf>
    <xf numFmtId="177" fontId="10" fillId="13" borderId="17" xfId="0" applyNumberFormat="1" applyFont="1" applyFill="1" applyBorder="1" applyAlignment="1" applyProtection="1">
      <alignment horizontal="center" vertical="center" wrapText="1"/>
      <protection locked="0"/>
    </xf>
    <xf numFmtId="177" fontId="10" fillId="13" borderId="18" xfId="0" applyNumberFormat="1" applyFont="1" applyFill="1" applyBorder="1" applyAlignment="1" applyProtection="1">
      <alignment horizontal="center" vertical="center" wrapText="1"/>
      <protection locked="0"/>
    </xf>
    <xf numFmtId="0" fontId="12" fillId="7" borderId="15" xfId="0" applyNumberFormat="1" applyFont="1" applyFill="1" applyBorder="1" applyAlignment="1">
      <alignment horizontal="center" vertical="center"/>
    </xf>
  </cellXfs>
  <cellStyles count="6">
    <cellStyle name="百分比" xfId="5" builtinId="5"/>
    <cellStyle name="常规" xfId="0" builtinId="0"/>
    <cellStyle name="常规 2 2" xfId="1"/>
    <cellStyle name="常规 2 3" xfId="4"/>
    <cellStyle name="常规 4" xfId="2"/>
    <cellStyle name="千位分隔" xfId="3" builtinId="3"/>
  </cellStyles>
  <dxfs count="80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CEBEA"/>
      <color rgb="FF339933"/>
      <color rgb="FFFFCC00"/>
      <color rgb="FFA50021"/>
      <color rgb="FF009900"/>
      <color rgb="FFFF7C80"/>
      <color rgb="FFFF9966"/>
      <color rgb="FFD1FBFD"/>
      <color rgb="FF33CCCC"/>
      <color rgb="FF29B9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ujuan8/Documents/tencent%20files/1615722403/filerecv/Q3W6&#32771;&#21220;-1107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W6"/>
      <sheetName val="Sheet3"/>
      <sheetName val="报备明细"/>
    </sheetNames>
    <sheetDataSet>
      <sheetData sheetId="0">
        <row r="2">
          <cell r="C2" t="str">
            <v>IS-ID</v>
          </cell>
          <cell r="D2" t="str">
            <v>本周出勤天数</v>
          </cell>
        </row>
        <row r="3">
          <cell r="C3" t="str">
            <v>zhongys2</v>
          </cell>
          <cell r="D3">
            <v>3</v>
          </cell>
        </row>
        <row r="4">
          <cell r="C4" t="str">
            <v>wangting18</v>
          </cell>
          <cell r="D4">
            <v>3</v>
          </cell>
        </row>
        <row r="5">
          <cell r="C5" t="str">
            <v>dimx1</v>
          </cell>
          <cell r="D5">
            <v>3</v>
          </cell>
        </row>
        <row r="6">
          <cell r="C6" t="str">
            <v>zhangyun8</v>
          </cell>
          <cell r="D6">
            <v>2.5</v>
          </cell>
        </row>
        <row r="7">
          <cell r="C7" t="str">
            <v>aozr1</v>
          </cell>
          <cell r="D7">
            <v>3</v>
          </cell>
        </row>
        <row r="8">
          <cell r="C8" t="str">
            <v>wangshuai17</v>
          </cell>
          <cell r="D8">
            <v>3</v>
          </cell>
        </row>
        <row r="9">
          <cell r="C9" t="str">
            <v>xiefl3</v>
          </cell>
          <cell r="D9">
            <v>3</v>
          </cell>
        </row>
        <row r="10">
          <cell r="C10" t="str">
            <v>zhulp5</v>
          </cell>
          <cell r="D10">
            <v>3</v>
          </cell>
        </row>
        <row r="11">
          <cell r="C11" t="str">
            <v>zengbl2</v>
          </cell>
          <cell r="D11">
            <v>3</v>
          </cell>
        </row>
        <row r="12">
          <cell r="C12" t="str">
            <v>houyq2</v>
          </cell>
          <cell r="D12">
            <v>3</v>
          </cell>
        </row>
        <row r="13">
          <cell r="C13" t="str">
            <v>liupu1</v>
          </cell>
          <cell r="D13">
            <v>2.5</v>
          </cell>
        </row>
        <row r="14">
          <cell r="C14" t="str">
            <v>dengkun2</v>
          </cell>
          <cell r="D14">
            <v>3</v>
          </cell>
        </row>
        <row r="15">
          <cell r="C15" t="str">
            <v>xulin9</v>
          </cell>
          <cell r="D15">
            <v>3</v>
          </cell>
        </row>
        <row r="16">
          <cell r="C16" t="str">
            <v>wangzhi10</v>
          </cell>
          <cell r="D16">
            <v>3</v>
          </cell>
        </row>
        <row r="17">
          <cell r="C17" t="str">
            <v>zengsx1</v>
          </cell>
          <cell r="D17">
            <v>2</v>
          </cell>
        </row>
        <row r="18">
          <cell r="C18" t="str">
            <v>fengwei5</v>
          </cell>
          <cell r="D18">
            <v>2</v>
          </cell>
        </row>
        <row r="19">
          <cell r="C19" t="str">
            <v>duxue1</v>
          </cell>
          <cell r="D19">
            <v>3</v>
          </cell>
        </row>
        <row r="20">
          <cell r="C20" t="str">
            <v>liujc7</v>
          </cell>
          <cell r="D20">
            <v>3</v>
          </cell>
        </row>
        <row r="21">
          <cell r="C21" t="str">
            <v>zhanglh15</v>
          </cell>
          <cell r="D21">
            <v>3</v>
          </cell>
        </row>
        <row r="22">
          <cell r="C22" t="str">
            <v>lixy51</v>
          </cell>
          <cell r="D22">
            <v>2</v>
          </cell>
        </row>
        <row r="23">
          <cell r="C23" t="str">
            <v>wangjj22</v>
          </cell>
          <cell r="D23">
            <v>2</v>
          </cell>
        </row>
        <row r="24">
          <cell r="C24" t="str">
            <v>zhanghq12</v>
          </cell>
          <cell r="D24">
            <v>3</v>
          </cell>
        </row>
        <row r="25">
          <cell r="C25" t="str">
            <v>chenhm7</v>
          </cell>
          <cell r="D25">
            <v>3</v>
          </cell>
        </row>
        <row r="26">
          <cell r="C26" t="str">
            <v>renjing2</v>
          </cell>
          <cell r="D26">
            <v>3</v>
          </cell>
        </row>
        <row r="27">
          <cell r="C27" t="str">
            <v>liuyang86</v>
          </cell>
          <cell r="D27">
            <v>3</v>
          </cell>
        </row>
        <row r="28">
          <cell r="C28" t="str">
            <v>liulb5</v>
          </cell>
          <cell r="D28">
            <v>3</v>
          </cell>
        </row>
        <row r="29">
          <cell r="C29" t="str">
            <v>lancw1</v>
          </cell>
          <cell r="D29">
            <v>3</v>
          </cell>
        </row>
        <row r="30">
          <cell r="C30" t="str">
            <v>liulu16</v>
          </cell>
          <cell r="D30">
            <v>3</v>
          </cell>
        </row>
        <row r="31">
          <cell r="C31" t="str">
            <v>linh4</v>
          </cell>
          <cell r="D31">
            <v>3</v>
          </cell>
        </row>
        <row r="32">
          <cell r="C32" t="str">
            <v>xiening1</v>
          </cell>
          <cell r="D32">
            <v>2.5</v>
          </cell>
        </row>
        <row r="33">
          <cell r="C33" t="str">
            <v>minqp1</v>
          </cell>
          <cell r="D33">
            <v>3</v>
          </cell>
        </row>
        <row r="34">
          <cell r="C34" t="str">
            <v>gaohz1</v>
          </cell>
          <cell r="D34">
            <v>3</v>
          </cell>
        </row>
        <row r="35">
          <cell r="C35" t="str">
            <v>leiml2</v>
          </cell>
          <cell r="D35">
            <v>3</v>
          </cell>
        </row>
        <row r="36">
          <cell r="C36" t="str">
            <v>zhangjy37</v>
          </cell>
          <cell r="D36">
            <v>3</v>
          </cell>
        </row>
        <row r="37">
          <cell r="C37" t="str">
            <v>sunjia4</v>
          </cell>
          <cell r="D37">
            <v>2.5</v>
          </cell>
        </row>
        <row r="38">
          <cell r="C38" t="str">
            <v>wanghe3</v>
          </cell>
          <cell r="D38">
            <v>3</v>
          </cell>
        </row>
        <row r="39">
          <cell r="C39" t="str">
            <v>yuexiao1</v>
          </cell>
          <cell r="D39">
            <v>3</v>
          </cell>
        </row>
        <row r="40">
          <cell r="C40" t="str">
            <v>kangqy1</v>
          </cell>
          <cell r="D40">
            <v>3</v>
          </cell>
        </row>
        <row r="41">
          <cell r="C41" t="str">
            <v>chenchong5</v>
          </cell>
          <cell r="D41">
            <v>3</v>
          </cell>
        </row>
        <row r="42">
          <cell r="C42" t="str">
            <v>wangxx22</v>
          </cell>
          <cell r="D42">
            <v>3</v>
          </cell>
        </row>
        <row r="43">
          <cell r="C43" t="str">
            <v>luokan2</v>
          </cell>
          <cell r="D43">
            <v>3</v>
          </cell>
        </row>
        <row r="44">
          <cell r="C44" t="str">
            <v>xutai1</v>
          </cell>
          <cell r="D44">
            <v>3</v>
          </cell>
        </row>
        <row r="45">
          <cell r="C45" t="str">
            <v>weixm8</v>
          </cell>
          <cell r="D45">
            <v>3</v>
          </cell>
        </row>
        <row r="46">
          <cell r="C46" t="str">
            <v>chenwei56</v>
          </cell>
          <cell r="D46">
            <v>2</v>
          </cell>
        </row>
        <row r="47">
          <cell r="C47" t="str">
            <v>yuym5</v>
          </cell>
          <cell r="D47">
            <v>3</v>
          </cell>
        </row>
        <row r="48">
          <cell r="C48" t="str">
            <v>yangkn1</v>
          </cell>
          <cell r="D48">
            <v>3</v>
          </cell>
        </row>
        <row r="49">
          <cell r="C49" t="str">
            <v>dengfei8</v>
          </cell>
          <cell r="D49">
            <v>3</v>
          </cell>
        </row>
        <row r="50">
          <cell r="C50" t="str">
            <v>yangchao16</v>
          </cell>
          <cell r="D50">
            <v>3</v>
          </cell>
        </row>
        <row r="51">
          <cell r="C51" t="str">
            <v>wenxq1</v>
          </cell>
          <cell r="D51">
            <v>3</v>
          </cell>
        </row>
        <row r="52">
          <cell r="C52" t="str">
            <v>yangwj11</v>
          </cell>
          <cell r="D52">
            <v>3</v>
          </cell>
        </row>
        <row r="53">
          <cell r="C53" t="str">
            <v>luoxia1</v>
          </cell>
          <cell r="D53">
            <v>3</v>
          </cell>
        </row>
        <row r="54">
          <cell r="C54" t="str">
            <v>qianyx4</v>
          </cell>
          <cell r="D54">
            <v>1</v>
          </cell>
        </row>
        <row r="55">
          <cell r="C55" t="str">
            <v>zhull8</v>
          </cell>
          <cell r="D55">
            <v>2</v>
          </cell>
        </row>
        <row r="56">
          <cell r="C56" t="str">
            <v>yangpeng10</v>
          </cell>
          <cell r="D56">
            <v>2</v>
          </cell>
        </row>
        <row r="57">
          <cell r="C57" t="str">
            <v>zhengxh8</v>
          </cell>
          <cell r="D57">
            <v>2</v>
          </cell>
        </row>
        <row r="58">
          <cell r="C58" t="str">
            <v>wubg1</v>
          </cell>
          <cell r="D58">
            <v>3</v>
          </cell>
        </row>
        <row r="59">
          <cell r="C59" t="str">
            <v>tanlei2</v>
          </cell>
          <cell r="D59">
            <v>3</v>
          </cell>
        </row>
        <row r="60">
          <cell r="C60" t="str">
            <v>zhaohj4</v>
          </cell>
          <cell r="D60">
            <v>3</v>
          </cell>
        </row>
        <row r="61">
          <cell r="C61" t="str">
            <v>wangqing17</v>
          </cell>
          <cell r="D61">
            <v>3</v>
          </cell>
        </row>
        <row r="62">
          <cell r="C62" t="str">
            <v>gaoyi10</v>
          </cell>
          <cell r="D62">
            <v>3</v>
          </cell>
        </row>
        <row r="63">
          <cell r="C63" t="str">
            <v>zhangqin7</v>
          </cell>
          <cell r="D63">
            <v>3</v>
          </cell>
        </row>
        <row r="64">
          <cell r="C64" t="str">
            <v>renqy1</v>
          </cell>
          <cell r="D64">
            <v>3</v>
          </cell>
        </row>
        <row r="65">
          <cell r="C65" t="str">
            <v>zhangxin37</v>
          </cell>
          <cell r="D65">
            <v>3</v>
          </cell>
        </row>
        <row r="66">
          <cell r="C66" t="str">
            <v>zhangyx37</v>
          </cell>
          <cell r="D66">
            <v>3</v>
          </cell>
        </row>
        <row r="67">
          <cell r="C67" t="str">
            <v>liuyz7</v>
          </cell>
          <cell r="D67">
            <v>3</v>
          </cell>
        </row>
        <row r="68">
          <cell r="C68" t="str">
            <v>sunac1</v>
          </cell>
          <cell r="D68">
            <v>2</v>
          </cell>
        </row>
        <row r="69">
          <cell r="C69" t="str">
            <v>dengjb2</v>
          </cell>
          <cell r="D69">
            <v>3</v>
          </cell>
        </row>
        <row r="70">
          <cell r="C70" t="str">
            <v>tangting2</v>
          </cell>
          <cell r="D70">
            <v>3</v>
          </cell>
        </row>
        <row r="71">
          <cell r="C71" t="str">
            <v>zhangbo18</v>
          </cell>
          <cell r="D71">
            <v>3</v>
          </cell>
        </row>
        <row r="72">
          <cell r="C72" t="str">
            <v>litc1</v>
          </cell>
          <cell r="D72">
            <v>3</v>
          </cell>
        </row>
        <row r="73">
          <cell r="C73" t="str">
            <v>libo34</v>
          </cell>
          <cell r="D73">
            <v>3</v>
          </cell>
        </row>
        <row r="74">
          <cell r="C74" t="str">
            <v>hugq1</v>
          </cell>
          <cell r="D74">
            <v>3</v>
          </cell>
        </row>
        <row r="75">
          <cell r="C75" t="str">
            <v>luody2</v>
          </cell>
          <cell r="D75">
            <v>3</v>
          </cell>
        </row>
        <row r="76">
          <cell r="C76" t="str">
            <v>zhangxy40</v>
          </cell>
          <cell r="D76">
            <v>2</v>
          </cell>
        </row>
        <row r="77">
          <cell r="C77" t="str">
            <v>puyp1</v>
          </cell>
          <cell r="D77">
            <v>3</v>
          </cell>
        </row>
        <row r="78">
          <cell r="C78" t="str">
            <v>zhangxi15</v>
          </cell>
          <cell r="D78">
            <v>3</v>
          </cell>
        </row>
        <row r="79">
          <cell r="C79" t="str">
            <v>fenglan1</v>
          </cell>
          <cell r="D79">
            <v>2.5</v>
          </cell>
        </row>
        <row r="80">
          <cell r="C80" t="str">
            <v>liheng6</v>
          </cell>
          <cell r="D80">
            <v>3</v>
          </cell>
        </row>
        <row r="81">
          <cell r="C81" t="str">
            <v>zhangyue35</v>
          </cell>
          <cell r="D81">
            <v>3</v>
          </cell>
        </row>
        <row r="82">
          <cell r="C82" t="str">
            <v>tanglin2</v>
          </cell>
          <cell r="D82">
            <v>2</v>
          </cell>
        </row>
        <row r="83">
          <cell r="C83" t="str">
            <v>zhoujc1</v>
          </cell>
          <cell r="D83">
            <v>3</v>
          </cell>
        </row>
        <row r="84">
          <cell r="C84" t="str">
            <v>qingpan1</v>
          </cell>
          <cell r="D84">
            <v>3</v>
          </cell>
        </row>
        <row r="85">
          <cell r="C85" t="str">
            <v>ganxing1</v>
          </cell>
          <cell r="D85">
            <v>3</v>
          </cell>
        </row>
        <row r="86">
          <cell r="C86" t="str">
            <v>chenpan3</v>
          </cell>
          <cell r="D86">
            <v>3</v>
          </cell>
        </row>
        <row r="87">
          <cell r="C87" t="str">
            <v>yinyy8</v>
          </cell>
          <cell r="D87">
            <v>3</v>
          </cell>
        </row>
        <row r="88">
          <cell r="C88" t="str">
            <v>wujuan5</v>
          </cell>
          <cell r="D88">
            <v>3</v>
          </cell>
        </row>
        <row r="89">
          <cell r="C89" t="str">
            <v>laipy1</v>
          </cell>
          <cell r="D89">
            <v>3</v>
          </cell>
        </row>
        <row r="90">
          <cell r="C90" t="str">
            <v>tangyf5</v>
          </cell>
          <cell r="D90">
            <v>3</v>
          </cell>
        </row>
        <row r="91">
          <cell r="C91" t="str">
            <v>yanqin2</v>
          </cell>
          <cell r="D91">
            <v>3</v>
          </cell>
        </row>
        <row r="92">
          <cell r="C92" t="str">
            <v>luoyf4</v>
          </cell>
          <cell r="D92">
            <v>3</v>
          </cell>
        </row>
        <row r="93">
          <cell r="C93" t="str">
            <v>zengxin6</v>
          </cell>
          <cell r="D93">
            <v>3</v>
          </cell>
        </row>
        <row r="94">
          <cell r="C94" t="str">
            <v>libl7</v>
          </cell>
          <cell r="D94">
            <v>3</v>
          </cell>
        </row>
        <row r="95">
          <cell r="C95" t="str">
            <v>longyan3</v>
          </cell>
          <cell r="D95">
            <v>1</v>
          </cell>
        </row>
        <row r="96">
          <cell r="C96" t="str">
            <v>wangdi26</v>
          </cell>
          <cell r="D96">
            <v>0</v>
          </cell>
        </row>
        <row r="97">
          <cell r="C97" t="str">
            <v>caiks1</v>
          </cell>
          <cell r="D97">
            <v>1</v>
          </cell>
        </row>
        <row r="98">
          <cell r="C98" t="str">
            <v>zhouling8</v>
          </cell>
          <cell r="D98">
            <v>1</v>
          </cell>
        </row>
        <row r="99">
          <cell r="C99" t="str">
            <v>wangkun26</v>
          </cell>
          <cell r="D99">
            <v>1</v>
          </cell>
        </row>
        <row r="100">
          <cell r="C100" t="str">
            <v>yangchuan3</v>
          </cell>
          <cell r="D100">
            <v>1</v>
          </cell>
        </row>
        <row r="101">
          <cell r="C101" t="str">
            <v>heyc5</v>
          </cell>
          <cell r="D101">
            <v>1</v>
          </cell>
        </row>
        <row r="102">
          <cell r="C102" t="str">
            <v>gongsy4</v>
          </cell>
          <cell r="D102">
            <v>1</v>
          </cell>
        </row>
        <row r="103">
          <cell r="C103" t="str">
            <v>yangfan39</v>
          </cell>
          <cell r="D103">
            <v>1</v>
          </cell>
        </row>
        <row r="104">
          <cell r="C104" t="str">
            <v>luoyc1</v>
          </cell>
          <cell r="D104">
            <v>1</v>
          </cell>
        </row>
        <row r="105">
          <cell r="C105" t="str">
            <v>chenjh23</v>
          </cell>
          <cell r="D105">
            <v>1</v>
          </cell>
        </row>
        <row r="106">
          <cell r="C106" t="str">
            <v>fangsy3</v>
          </cell>
          <cell r="D106">
            <v>1</v>
          </cell>
        </row>
        <row r="107">
          <cell r="C107" t="str">
            <v>wangbm1</v>
          </cell>
          <cell r="D107">
            <v>1</v>
          </cell>
        </row>
        <row r="108">
          <cell r="C108" t="str">
            <v>renyi4</v>
          </cell>
          <cell r="D108">
            <v>1</v>
          </cell>
        </row>
        <row r="109">
          <cell r="C109" t="str">
            <v>xiangyc1</v>
          </cell>
          <cell r="D109">
            <v>1</v>
          </cell>
        </row>
        <row r="110">
          <cell r="C110" t="str">
            <v>wuchao7</v>
          </cell>
          <cell r="D110">
            <v>1</v>
          </cell>
        </row>
        <row r="111">
          <cell r="C111" t="str">
            <v>shengyy1</v>
          </cell>
          <cell r="D111">
            <v>1</v>
          </cell>
        </row>
        <row r="112">
          <cell r="C112" t="str">
            <v>libl10</v>
          </cell>
          <cell r="D112">
            <v>1</v>
          </cell>
        </row>
        <row r="113">
          <cell r="C113" t="str">
            <v>shiyue4</v>
          </cell>
          <cell r="D113">
            <v>1</v>
          </cell>
        </row>
        <row r="114">
          <cell r="C114" t="str">
            <v>shifz1</v>
          </cell>
          <cell r="D114">
            <v>1</v>
          </cell>
        </row>
        <row r="115">
          <cell r="C115" t="str">
            <v>dongkb1</v>
          </cell>
          <cell r="D115">
            <v>1</v>
          </cell>
        </row>
        <row r="116">
          <cell r="C116" t="str">
            <v>tengqx1</v>
          </cell>
          <cell r="D116">
            <v>1</v>
          </cell>
        </row>
        <row r="117">
          <cell r="C117" t="str">
            <v>yangqin5</v>
          </cell>
          <cell r="D117">
            <v>1</v>
          </cell>
        </row>
        <row r="118">
          <cell r="C118" t="str">
            <v>luogj2</v>
          </cell>
          <cell r="D118">
            <v>1</v>
          </cell>
        </row>
      </sheetData>
      <sheetData sheetId="1" refreshError="1"/>
      <sheetData sheetId="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吴娟" refreshedDate="43412.449336574071" backgroundQuery="1" createdVersion="5" refreshedVersion="5" minRefreshableVersion="3" recordCount="0" supportSubquery="1" supportAdvancedDrill="1">
  <cacheSource type="external" connectionId="1"/>
  <cacheFields count="4">
    <cacheField name="[区域].[ISRITCode].[ISRITCode]" caption="ISRITCode" numFmtId="177" hierarchy="3" level="1">
      <sharedItems count="106">
        <s v="aoyx1"/>
        <s v="aozr1"/>
        <s v="caiks1"/>
        <s v="chenhm7"/>
        <s v="chenjh23"/>
        <s v="chenli19"/>
        <s v="chenly13"/>
        <s v="chenrui9"/>
        <s v="chenyh23"/>
        <s v="dengfei8"/>
        <s v="duxue1"/>
        <s v="fangsy3"/>
        <s v="fangting3"/>
        <s v="fenglan1"/>
        <s v="fengwei5"/>
        <s v="gaohz1"/>
        <s v="gongsy4"/>
        <s v="heyao2"/>
        <s v="heyc5"/>
        <s v="houyq2"/>
        <s v="huangzhe2"/>
        <s v="hukun3"/>
        <s v="jiangho1"/>
        <s v="kangqy1"/>
        <s v="leiml2"/>
        <s v="linzx3"/>
        <s v="litao25"/>
        <s v="liujc7"/>
        <s v="liulb5"/>
        <s v="liuyang86"/>
        <s v="liuyz7"/>
        <s v="lixy51"/>
        <s v="longyan3"/>
        <s v="luokan2"/>
        <s v="luoyc1"/>
        <s v="luoyf4"/>
        <s v="miaohm1"/>
        <s v="minqp1"/>
        <s v="mujing1"/>
        <s v="puld1"/>
        <s v="puyp1"/>
        <s v="qianyx4"/>
        <s v="qingpan1"/>
        <s v="renjing2"/>
        <s v="renqy1"/>
        <s v="shiyue4"/>
        <s v="sunac1"/>
        <s v="sunjia4"/>
        <s v="tanglin2"/>
        <s v="wangbm1"/>
        <s v="wanghe3"/>
        <s v="wanghl31"/>
        <s v="wangjj22"/>
        <s v="wangkun26"/>
        <s v="wangpeng48"/>
        <s v="wangqing17"/>
        <s v="wangshuai17"/>
        <s v="wangsx7"/>
        <s v="wangting18"/>
        <s v="wangwt12"/>
        <s v="wangxx22"/>
        <s v="wangzhi10"/>
        <s v="weixm8"/>
        <s v="wenxq1"/>
        <s v="wuzs2"/>
        <s v="xiangyc1"/>
        <s v="xiefl3"/>
        <s v="xiening1"/>
        <s v="xiewei4"/>
        <s v="xieyq3"/>
        <s v="xiongnq1"/>
        <s v="xulin9"/>
        <s v="xutai1"/>
        <s v="yangchao16"/>
        <s v="yangchuan3"/>
        <s v="yangfan39"/>
        <s v="yangkai16"/>
        <s v="yangpeng10"/>
        <s v="yangqin5"/>
        <s v="yuexiao1"/>
        <s v="yuym5"/>
        <s v="zengbl2"/>
        <s v="zengsl2"/>
        <s v="zengsx1"/>
        <s v="zhanghq12"/>
        <s v="zhangjy37"/>
        <s v="zhangqin7"/>
        <s v="zhangxi15"/>
        <s v="zhangxin37"/>
        <s v="zhangxy40"/>
        <s v="zhangyf20"/>
        <s v="zhangyun8"/>
        <s v="zhangyx37"/>
        <s v="zhaohj4"/>
        <s v="zhengxh8"/>
        <s v="zhongys2"/>
        <s v="zhoujc1"/>
        <s v="zhouling8"/>
        <s v="zhouyj10"/>
        <s v="zhuby4"/>
        <s v="zhull8"/>
        <s v="zhulp5"/>
        <s v="chenshuang4" u="1"/>
        <s v="chenwei56" u="1"/>
        <s v="liangyu3" u="1"/>
        <s v="qijk" u="1"/>
      </sharedItems>
    </cacheField>
    <cacheField name="[Measures].[以下项目的非重复计数客户全称]" caption="以下项目的非重复计数客户全称" numFmtId="177" hierarchy="56" level="32767"/>
    <cacheField name="[区域].[是否为客户].[是否为客户]" caption="是否为客户" numFmtId="177" hierarchy="6" level="1">
      <sharedItems containsSemiMixedTypes="0" containsNonDate="0" containsString="0"/>
    </cacheField>
    <cacheField name="[区域].[是否有效].[是否有效]" caption="是否有效" numFmtId="177" hierarchy="12" level="1">
      <sharedItems count="2">
        <s v="否"/>
        <s v="是"/>
      </sharedItems>
    </cacheField>
  </cacheFields>
  <cacheHierarchies count="65">
    <cacheHierarchy uniqueName="[区域].[日]" caption="日" attribute="1" defaultMemberUniqueName="[区域].[日].[All]" allUniqueName="[区域].[日].[All]" dimensionUniqueName="[区域]" displayFolder="" count="0" memberValueDatatype="130" unbalanced="0"/>
    <cacheHierarchy uniqueName="[区域].[Call List NO.]" caption="Call List NO." attribute="1" defaultMemberUniqueName="[区域].[Call List NO.].[All]" allUniqueName="[区域].[Call List NO.].[All]" dimensionUniqueName="[区域]" displayFolder="" count="0" memberValueDatatype="130" unbalanced="0"/>
    <cacheHierarchy uniqueName="[区域].[业务处]" caption="业务处" attribute="1" defaultMemberUniqueName="[区域].[业务处].[All]" allUniqueName="[区域].[业务处].[All]" dimensionUniqueName="[区域]" displayFolder="" count="0" memberValueDatatype="130" unbalanced="0"/>
    <cacheHierarchy uniqueName="[区域].[ISRITCode]" caption="ISRITCode" attribute="1" defaultMemberUniqueName="[区域].[ISRITCode].[All]" allUniqueName="[区域].[ISRITCode].[All]" dimensionUniqueName="[区域]" displayFolder="" count="2" memberValueDatatype="130" unbalanced="0">
      <fieldsUsage count="2">
        <fieldUsage x="-1"/>
        <fieldUsage x="0"/>
      </fieldsUsage>
    </cacheHierarchy>
    <cacheHierarchy uniqueName="[区域].[CDBID]" caption="CDBID" attribute="1" defaultMemberUniqueName="[区域].[CDBID].[All]" allUniqueName="[区域].[CDBID].[All]" dimensionUniqueName="[区域]" displayFolder="" count="0" memberValueDatatype="130" unbalanced="0"/>
    <cacheHierarchy uniqueName="[区域].[客户全称]" caption="客户全称" attribute="1" defaultMemberUniqueName="[区域].[客户全称].[All]" allUniqueName="[区域].[客户全称].[All]" dimensionUniqueName="[区域]" displayFolder="" count="0" memberValueDatatype="130" unbalanced="0"/>
    <cacheHierarchy uniqueName="[区域].[是否为客户]" caption="是否为客户" attribute="1" defaultMemberUniqueName="[区域].[是否为客户].[All]" allUniqueName="[区域].[是否为客户].[All]" dimensionUniqueName="[区域]" displayFolder="" count="2" memberValueDatatype="130" unbalanced="0">
      <fieldsUsage count="2">
        <fieldUsage x="-1"/>
        <fieldUsage x="2"/>
      </fieldsUsage>
    </cacheHierarchy>
    <cacheHierarchy uniqueName="[区域].[联系人:全名]" caption="联系人:全名" attribute="1" defaultMemberUniqueName="[区域].[联系人:全名].[All]" allUniqueName="[区域].[联系人:全名].[All]" dimensionUniqueName="[区域]" displayFolder="" count="0" memberValueDatatype="130" unbalanced="0"/>
    <cacheHierarchy uniqueName="[区域].[开始时间]" caption="开始时间" attribute="1" time="1" defaultMemberUniqueName="[区域].[开始时间].[All]" allUniqueName="[区域].[开始时间].[All]" dimensionUniqueName="[区域]" displayFolder="" count="0" memberValueDatatype="7" unbalanced="0"/>
    <cacheHierarchy uniqueName="[区域].[结束时间]" caption="结束时间" attribute="1" time="1" defaultMemberUniqueName="[区域].[结束时间].[All]" allUniqueName="[区域].[结束时间].[All]" dimensionUniqueName="[区域]" displayFolder="" count="0" memberValueDatatype="7" unbalanced="0"/>
    <cacheHierarchy uniqueName="[区域].[持续时间]" caption="持续时间" attribute="1" time="1" defaultMemberUniqueName="[区域].[持续时间].[All]" allUniqueName="[区域].[持续时间].[All]" dimensionUniqueName="[区域]" displayFolder="" count="0" memberValueDatatype="7" unbalanced="0"/>
    <cacheHierarchy uniqueName="[区域].[是否接通]" caption="是否接通" attribute="1" defaultMemberUniqueName="[区域].[是否接通].[All]" allUniqueName="[区域].[是否接通].[All]" dimensionUniqueName="[区域]" displayFolder="" count="0" memberValueDatatype="130" unbalanced="0"/>
    <cacheHierarchy uniqueName="[区域].[是否有效]" caption="是否有效" attribute="1" defaultMemberUniqueName="[区域].[是否有效].[All]" allUniqueName="[区域].[是否有效].[All]" dimensionUniqueName="[区域]" displayFolder="" count="2" memberValueDatatype="130" unbalanced="0">
      <fieldsUsage count="2">
        <fieldUsage x="-1"/>
        <fieldUsage x="3"/>
      </fieldsUsage>
    </cacheHierarchy>
    <cacheHierarchy uniqueName="[区域1].[日]" caption="日" attribute="1" defaultMemberUniqueName="[区域1].[日].[All]" allUniqueName="[区域1].[日].[All]" dimensionUniqueName="[区域1]" displayFolder="" count="0" memberValueDatatype="130" unbalanced="0"/>
    <cacheHierarchy uniqueName="[区域1].[Call List NO.]" caption="Call List NO." attribute="1" defaultMemberUniqueName="[区域1].[Call List NO.].[All]" allUniqueName="[区域1].[Call List NO.].[All]" dimensionUniqueName="[区域1]" displayFolder="" count="0" memberValueDatatype="130" unbalanced="0"/>
    <cacheHierarchy uniqueName="[区域1].[业务处]" caption="业务处" attribute="1" defaultMemberUniqueName="[区域1].[业务处].[All]" allUniqueName="[区域1].[业务处].[All]" dimensionUniqueName="[区域1]" displayFolder="" count="0" memberValueDatatype="130" unbalanced="0"/>
    <cacheHierarchy uniqueName="[区域1].[ISRITCode]" caption="ISRITCode" attribute="1" defaultMemberUniqueName="[区域1].[ISRITCode].[All]" allUniqueName="[区域1].[ISRITCode].[All]" dimensionUniqueName="[区域1]" displayFolder="" count="0" memberValueDatatype="130" unbalanced="0"/>
    <cacheHierarchy uniqueName="[区域1].[CDBID]" caption="CDBID" attribute="1" defaultMemberUniqueName="[区域1].[CDBID].[All]" allUniqueName="[区域1].[CDBID].[All]" dimensionUniqueName="[区域1]" displayFolder="" count="0" memberValueDatatype="130" unbalanced="0"/>
    <cacheHierarchy uniqueName="[区域1].[客户全称]" caption="客户全称" attribute="1" defaultMemberUniqueName="[区域1].[客户全称].[All]" allUniqueName="[区域1].[客户全称].[All]" dimensionUniqueName="[区域1]" displayFolder="" count="0" memberValueDatatype="130" unbalanced="0"/>
    <cacheHierarchy uniqueName="[区域1].[是否为客户]" caption="是否为客户" attribute="1" defaultMemberUniqueName="[区域1].[是否为客户].[All]" allUniqueName="[区域1].[是否为客户].[All]" dimensionUniqueName="[区域1]" displayFolder="" count="0" memberValueDatatype="130" unbalanced="0"/>
    <cacheHierarchy uniqueName="[区域1].[联系人:全名]" caption="联系人:全名" attribute="1" defaultMemberUniqueName="[区域1].[联系人:全名].[All]" allUniqueName="[区域1].[联系人:全名].[All]" dimensionUniqueName="[区域1]" displayFolder="" count="0" memberValueDatatype="130" unbalanced="0"/>
    <cacheHierarchy uniqueName="[区域1].[开始时间]" caption="开始时间" attribute="1" time="1" defaultMemberUniqueName="[区域1].[开始时间].[All]" allUniqueName="[区域1].[开始时间].[All]" dimensionUniqueName="[区域1]" displayFolder="" count="0" memberValueDatatype="7" unbalanced="0"/>
    <cacheHierarchy uniqueName="[区域1].[结束时间]" caption="结束时间" attribute="1" time="1" defaultMemberUniqueName="[区域1].[结束时间].[All]" allUniqueName="[区域1].[结束时间].[All]" dimensionUniqueName="[区域1]" displayFolder="" count="0" memberValueDatatype="7" unbalanced="0"/>
    <cacheHierarchy uniqueName="[区域1].[持续时间]" caption="持续时间" attribute="1" time="1" defaultMemberUniqueName="[区域1].[持续时间].[All]" allUniqueName="[区域1].[持续时间].[All]" dimensionUniqueName="[区域1]" displayFolder="" count="0" memberValueDatatype="7" unbalanced="0"/>
    <cacheHierarchy uniqueName="[区域1].[是否接通]" caption="是否接通" attribute="1" defaultMemberUniqueName="[区域1].[是否接通].[All]" allUniqueName="[区域1].[是否接通].[All]" dimensionUniqueName="[区域1]" displayFolder="" count="0" memberValueDatatype="130" unbalanced="0"/>
    <cacheHierarchy uniqueName="[区域1].[是否有效]" caption="是否有效" attribute="1" defaultMemberUniqueName="[区域1].[是否有效].[All]" allUniqueName="[区域1].[是否有效].[All]" dimensionUniqueName="[区域1]" displayFolder="" count="0" memberValueDatatype="130" unbalanced="0"/>
    <cacheHierarchy uniqueName="[区域1].[状态]" caption="状态" attribute="1" defaultMemberUniqueName="[区域1].[状态].[All]" allUniqueName="[区域1].[状态].[All]" dimensionUniqueName="[区域1]" displayFolder="" count="0" memberValueDatatype="130" unbalanced="0"/>
    <cacheHierarchy uniqueName="[区域1].[所有人:全名]" caption="所有人:全名" attribute="1" defaultMemberUniqueName="[区域1].[所有人:全名].[All]" allUniqueName="[区域1].[所有人:全名].[All]" dimensionUniqueName="[区域1]" displayFolder="" count="0" memberValueDatatype="130" unbalanced="0"/>
    <cacheHierarchy uniqueName="[区域1].[客户:客户归属]" caption="客户:客户归属" attribute="1" defaultMemberUniqueName="[区域1].[客户:客户归属].[All]" allUniqueName="[区域1].[客户:客户归属].[All]" dimensionUniqueName="[区域1]" displayFolder="" count="0" memberValueDatatype="130" unbalanced="0"/>
    <cacheHierarchy uniqueName="[区域1].[经理点评]" caption="经理点评" attribute="1" defaultMemberUniqueName="[区域1].[经理点评].[All]" allUniqueName="[区域1].[经理点评].[All]" dimensionUniqueName="[区域1]" displayFolder="" count="0" memberValueDatatype="130" unbalanced="0"/>
    <cacheHierarchy uniqueName="[区域1].[满意度评分]" caption="满意度评分" attribute="1" time="1" defaultMemberUniqueName="[区域1].[满意度评分].[All]" allUniqueName="[区域1].[满意度评分].[All]" dimensionUniqueName="[区域1]" displayFolder="" count="0" memberValueDatatype="7" unbalanced="0"/>
    <cacheHierarchy uniqueName="[区域1].[客户时长]" caption="客户时长" attribute="1" defaultMemberUniqueName="[区域1].[客户时长].[All]" allUniqueName="[区域1].[客户时长].[All]" dimensionUniqueName="[区域1]" displayFolder="" count="0" memberValueDatatype="130" unbalanced="0"/>
    <cacheHierarchy uniqueName="[区域1].[客户有效时长]" caption="客户有效时长" attribute="1" defaultMemberUniqueName="[区域1].[客户有效时长].[All]" allUniqueName="[区域1].[客户有效时长].[All]" dimensionUniqueName="[区域1]" displayFolder="" count="0" memberValueDatatype="130" unbalanced="0"/>
    <cacheHierarchy uniqueName="[区域1].[来电号码]" caption="来电号码" attribute="1" defaultMemberUniqueName="[区域1].[来电号码].[All]" allUniqueName="[区域1].[来电号码].[All]" dimensionUniqueName="[区域1]" displayFolder="" count="0" memberValueDatatype="130" unbalanced="0"/>
    <cacheHierarchy uniqueName="[区域2].[日]" caption="日" attribute="1" defaultMemberUniqueName="[区域2].[日].[All]" allUniqueName="[区域2].[日].[All]" dimensionUniqueName="[区域2]" displayFolder="" count="0" memberValueDatatype="130" unbalanced="0"/>
    <cacheHierarchy uniqueName="[区域2].[Call List NO.]" caption="Call List NO." attribute="1" defaultMemberUniqueName="[区域2].[Call List NO.].[All]" allUniqueName="[区域2].[Call List NO.].[All]" dimensionUniqueName="[区域2]" displayFolder="" count="0" memberValueDatatype="130" unbalanced="0"/>
    <cacheHierarchy uniqueName="[区域2].[业务处]" caption="业务处" attribute="1" defaultMemberUniqueName="[区域2].[业务处].[All]" allUniqueName="[区域2].[业务处].[All]" dimensionUniqueName="[区域2]" displayFolder="" count="0" memberValueDatatype="130" unbalanced="0"/>
    <cacheHierarchy uniqueName="[区域2].[ISRITCode]" caption="ISRITCode" attribute="1" defaultMemberUniqueName="[区域2].[ISRITCode].[All]" allUniqueName="[区域2].[ISRITCode].[All]" dimensionUniqueName="[区域2]" displayFolder="" count="0" memberValueDatatype="130" unbalanced="0"/>
    <cacheHierarchy uniqueName="[区域2].[CDBID]" caption="CDBID" attribute="1" defaultMemberUniqueName="[区域2].[CDBID].[All]" allUniqueName="[区域2].[CDBID].[All]" dimensionUniqueName="[区域2]" displayFolder="" count="0" memberValueDatatype="130" unbalanced="0"/>
    <cacheHierarchy uniqueName="[区域2].[客户全称]" caption="客户全称" attribute="1" defaultMemberUniqueName="[区域2].[客户全称].[All]" allUniqueName="[区域2].[客户全称].[All]" dimensionUniqueName="[区域2]" displayFolder="" count="0" memberValueDatatype="130" unbalanced="0"/>
    <cacheHierarchy uniqueName="[区域2].[是否为客户]" caption="是否为客户" attribute="1" defaultMemberUniqueName="[区域2].[是否为客户].[All]" allUniqueName="[区域2].[是否为客户].[All]" dimensionUniqueName="[区域2]" displayFolder="" count="0" memberValueDatatype="130" unbalanced="0"/>
    <cacheHierarchy uniqueName="[区域2].[联系人:全名]" caption="联系人:全名" attribute="1" defaultMemberUniqueName="[区域2].[联系人:全名].[All]" allUniqueName="[区域2].[联系人:全名].[All]" dimensionUniqueName="[区域2]" displayFolder="" count="0" memberValueDatatype="130" unbalanced="0"/>
    <cacheHierarchy uniqueName="[区域2].[开始时间]" caption="开始时间" attribute="1" time="1" defaultMemberUniqueName="[区域2].[开始时间].[All]" allUniqueName="[区域2].[开始时间].[All]" dimensionUniqueName="[区域2]" displayFolder="" count="0" memberValueDatatype="7" unbalanced="0"/>
    <cacheHierarchy uniqueName="[区域2].[结束时间]" caption="结束时间" attribute="1" time="1" defaultMemberUniqueName="[区域2].[结束时间].[All]" allUniqueName="[区域2].[结束时间].[All]" dimensionUniqueName="[区域2]" displayFolder="" count="0" memberValueDatatype="7" unbalanced="0"/>
    <cacheHierarchy uniqueName="[区域2].[持续时间]" caption="持续时间" attribute="1" time="1" defaultMemberUniqueName="[区域2].[持续时间].[All]" allUniqueName="[区域2].[持续时间].[All]" dimensionUniqueName="[区域2]" displayFolder="" count="0" memberValueDatatype="7" unbalanced="0"/>
    <cacheHierarchy uniqueName="[区域2].[是否接通]" caption="是否接通" attribute="1" defaultMemberUniqueName="[区域2].[是否接通].[All]" allUniqueName="[区域2].[是否接通].[All]" dimensionUniqueName="[区域2]" displayFolder="" count="0" memberValueDatatype="130" unbalanced="0"/>
    <cacheHierarchy uniqueName="[区域2].[是否有效]" caption="是否有效" attribute="1" defaultMemberUniqueName="[区域2].[是否有效].[All]" allUniqueName="[区域2].[是否有效].[All]" dimensionUniqueName="[区域2]" displayFolder="" count="0" memberValueDatatype="130" unbalanced="0"/>
    <cacheHierarchy uniqueName="[区域2].[状态]" caption="状态" attribute="1" defaultMemberUniqueName="[区域2].[状态].[All]" allUniqueName="[区域2].[状态].[All]" dimensionUniqueName="[区域2]" displayFolder="" count="0" memberValueDatatype="130" unbalanced="0"/>
    <cacheHierarchy uniqueName="[区域2].[所有人:全名]" caption="所有人:全名" attribute="1" defaultMemberUniqueName="[区域2].[所有人:全名].[All]" allUniqueName="[区域2].[所有人:全名].[All]" dimensionUniqueName="[区域2]" displayFolder="" count="0" memberValueDatatype="130" unbalanced="0"/>
    <cacheHierarchy uniqueName="[区域2].[客户:客户归属]" caption="客户:客户归属" attribute="1" defaultMemberUniqueName="[区域2].[客户:客户归属].[All]" allUniqueName="[区域2].[客户:客户归属].[All]" dimensionUniqueName="[区域2]" displayFolder="" count="0" memberValueDatatype="130" unbalanced="0"/>
    <cacheHierarchy uniqueName="[区域2].[经理点评]" caption="经理点评" attribute="1" defaultMemberUniqueName="[区域2].[经理点评].[All]" allUniqueName="[区域2].[经理点评].[All]" dimensionUniqueName="[区域2]" displayFolder="" count="0" memberValueDatatype="130" unbalanced="0"/>
    <cacheHierarchy uniqueName="[区域2].[满意度评分]" caption="满意度评分" attribute="1" time="1" defaultMemberUniqueName="[区域2].[满意度评分].[All]" allUniqueName="[区域2].[满意度评分].[All]" dimensionUniqueName="[区域2]" displayFolder="" count="0" memberValueDatatype="7" unbalanced="0"/>
    <cacheHierarchy uniqueName="[区域2].[客户时长]" caption="客户时长" attribute="1" defaultMemberUniqueName="[区域2].[客户时长].[All]" allUniqueName="[区域2].[客户时长].[All]" dimensionUniqueName="[区域2]" displayFolder="" count="0" memberValueDatatype="130" unbalanced="0"/>
    <cacheHierarchy uniqueName="[区域2].[客户有效时长]" caption="客户有效时长" attribute="1" defaultMemberUniqueName="[区域2].[客户有效时长].[All]" allUniqueName="[区域2].[客户有效时长].[All]" dimensionUniqueName="[区域2]" displayFolder="" count="0" memberValueDatatype="130" unbalanced="0"/>
    <cacheHierarchy uniqueName="[区域2].[来电号码]" caption="来电号码" attribute="1" defaultMemberUniqueName="[区域2].[来电号码].[All]" allUniqueName="[区域2].[来电号码].[All]" dimensionUniqueName="[区域2]" displayFolder="" count="0" memberValueDatatype="130" unbalanced="0"/>
    <cacheHierarchy uniqueName="[Measures].[以下项目的计数客户全称]" caption="以下项目的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非重复计数客户全称]" caption="以下项目的非重复计数客户全称" measure="1" displayFolder="" measureGroup="区域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计数来电号码]" caption="以下项目的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非重复计数来电号码]" caption="以下项目的非重复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计数客户全称 2]" caption="以下项目的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以下项目的非重复计数客户全称 2]" caption="以下项目的非重复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区域2]" caption="__XL_Count 区域2" measure="1" displayFolder="" measureGroup="区域2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区域" uniqueName="[区域]" caption="区域"/>
    <dimension name="区域1" uniqueName="[区域1]" caption="区域1"/>
    <dimension name="区域2" uniqueName="[区域2]" caption="区域2"/>
  </dimensions>
  <measureGroups count="3">
    <measureGroup name="区域" caption="区域"/>
    <measureGroup name="区域1" caption="区域1"/>
    <measureGroup name="区域2" caption="区域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吴娟" refreshedDate="43412.449338888888" backgroundQuery="1" createdVersion="5" refreshedVersion="5" minRefreshableVersion="3" recordCount="0" supportSubquery="1" supportAdvancedDrill="1">
  <cacheSource type="external" connectionId="1"/>
  <cacheFields count="5">
    <cacheField name="[区域].[是否为客户].[是否为客户]" caption="是否为客户" numFmtId="177" hierarchy="6" level="1">
      <sharedItems containsSemiMixedTypes="0" containsNonDate="0" containsString="0"/>
    </cacheField>
    <cacheField name="[区域].[ISRITCode].[ISRITCode]" caption="ISRITCode" numFmtId="177" hierarchy="3" level="1">
      <sharedItems count="98">
        <s v="aoyx1"/>
        <s v="aozr1"/>
        <s v="caiks1"/>
        <s v="chenhm7"/>
        <s v="chenjh23"/>
        <s v="chenli19"/>
        <s v="chenly13"/>
        <s v="chenrui9"/>
        <s v="chenyh23"/>
        <s v="dengfei8"/>
        <s v="duxue1"/>
        <s v="fangsy3"/>
        <s v="fangting3"/>
        <s v="fenglan1"/>
        <s v="fengwei5"/>
        <s v="gongsy4"/>
        <s v="heyc5"/>
        <s v="houyq2"/>
        <s v="huangzhe2"/>
        <s v="hukun3"/>
        <s v="jiangho1"/>
        <s v="kangqy1"/>
        <s v="leiml2"/>
        <s v="linzx3"/>
        <s v="litao25"/>
        <s v="liulb5"/>
        <s v="liuyang86"/>
        <s v="longyan3"/>
        <s v="luokan2"/>
        <s v="luoyc1"/>
        <s v="luoyf4"/>
        <s v="minqp1"/>
        <s v="mujing1"/>
        <s v="puld1"/>
        <s v="puyp1"/>
        <s v="qingpan1"/>
        <s v="renjing2"/>
        <s v="renqy1"/>
        <s v="shiyue4"/>
        <s v="sunac1"/>
        <s v="sunjia4"/>
        <s v="tanglin2"/>
        <s v="wangbm1"/>
        <s v="wanghe3"/>
        <s v="wanghl31"/>
        <s v="wangjj22"/>
        <s v="wangkun26"/>
        <s v="wangpeng48"/>
        <s v="wangshuai17"/>
        <s v="wangsx7"/>
        <s v="wangting18"/>
        <s v="wangwt12"/>
        <s v="wangxx22"/>
        <s v="wangzhi10"/>
        <s v="weixm8"/>
        <s v="wenxq1"/>
        <s v="wuzs2"/>
        <s v="xiefl3"/>
        <s v="xiewei4"/>
        <s v="xieyq3"/>
        <s v="xiongnq1"/>
        <s v="xulin9"/>
        <s v="xutai1"/>
        <s v="yangchao16"/>
        <s v="yangchuan3"/>
        <s v="yangfan39"/>
        <s v="yangkai16"/>
        <s v="yangpeng10"/>
        <s v="yangqin5"/>
        <s v="yuexiao1"/>
        <s v="yuym5"/>
        <s v="zengbl2"/>
        <s v="zengsx1"/>
        <s v="zhangjy37"/>
        <s v="zhangqin7"/>
        <s v="zhangxi15"/>
        <s v="zhangxin37"/>
        <s v="zhangxy40"/>
        <s v="zhangyf20"/>
        <s v="zhangyun8"/>
        <s v="zhaohj4"/>
        <s v="zhengxh8"/>
        <s v="zhongys2"/>
        <s v="zhoujc1"/>
        <s v="zhouling8"/>
        <s v="zhouyj10"/>
        <s v="zhuby4"/>
        <s v="zhull8"/>
        <s v="zhulp5"/>
        <s v="gaohz1" u="1"/>
        <s v="liuyz7" u="1"/>
        <s v="qianyx4" u="1"/>
        <s v="wangqing17" u="1"/>
        <s v="xiening1" u="1"/>
        <s v="zhanghq12" u="1"/>
        <s v="chenshuang4" u="1"/>
        <s v="chenwei56" u="1"/>
        <s v="heyao2" u="1"/>
      </sharedItems>
    </cacheField>
    <cacheField name="[Measures].[以下项目的非重复计数客户全称]" caption="以下项目的非重复计数客户全称" numFmtId="177" hierarchy="56" level="32767"/>
    <cacheField name="[区域].[日].[日]" caption="日" numFmtId="177" level="1">
      <sharedItems containsSemiMixedTypes="0" containsNonDate="0" containsString="0"/>
    </cacheField>
    <cacheField name="[区域].[是否有效].[是否有效]" caption="是否有效" numFmtId="177" hierarchy="12" level="1">
      <sharedItems count="2">
        <s v="否"/>
        <s v="是"/>
      </sharedItems>
    </cacheField>
  </cacheFields>
  <cacheHierarchies count="65">
    <cacheHierarchy uniqueName="[区域].[日]" caption="日" attribute="1" defaultMemberUniqueName="[区域].[日].[All]" allUniqueName="[区域].[日].[All]" dimensionUniqueName="[区域]" displayFolder="" count="2" memberValueDatatype="130" unbalanced="0">
      <fieldsUsage count="2">
        <fieldUsage x="-1"/>
        <fieldUsage x="3"/>
      </fieldsUsage>
    </cacheHierarchy>
    <cacheHierarchy uniqueName="[区域].[Call List NO.]" caption="Call List NO." attribute="1" defaultMemberUniqueName="[区域].[Call List NO.].[All]" allUniqueName="[区域].[Call List NO.].[All]" dimensionUniqueName="[区域]" displayFolder="" count="0" memberValueDatatype="130" unbalanced="0"/>
    <cacheHierarchy uniqueName="[区域].[业务处]" caption="业务处" attribute="1" defaultMemberUniqueName="[区域].[业务处].[All]" allUniqueName="[区域].[业务处].[All]" dimensionUniqueName="[区域]" displayFolder="" count="0" memberValueDatatype="130" unbalanced="0"/>
    <cacheHierarchy uniqueName="[区域].[ISRITCode]" caption="ISRITCode" attribute="1" defaultMemberUniqueName="[区域].[ISRITCode].[All]" allUniqueName="[区域].[ISRITCode].[All]" dimensionUniqueName="[区域]" displayFolder="" count="2" memberValueDatatype="130" unbalanced="0">
      <fieldsUsage count="2">
        <fieldUsage x="-1"/>
        <fieldUsage x="1"/>
      </fieldsUsage>
    </cacheHierarchy>
    <cacheHierarchy uniqueName="[区域].[CDBID]" caption="CDBID" attribute="1" defaultMemberUniqueName="[区域].[CDBID].[All]" allUniqueName="[区域].[CDBID].[All]" dimensionUniqueName="[区域]" displayFolder="" count="0" memberValueDatatype="130" unbalanced="0"/>
    <cacheHierarchy uniqueName="[区域].[客户全称]" caption="客户全称" attribute="1" defaultMemberUniqueName="[区域].[客户全称].[All]" allUniqueName="[区域].[客户全称].[All]" dimensionUniqueName="[区域]" displayFolder="" count="0" memberValueDatatype="130" unbalanced="0"/>
    <cacheHierarchy uniqueName="[区域].[是否为客户]" caption="是否为客户" attribute="1" defaultMemberUniqueName="[区域].[是否为客户].[All]" allUniqueName="[区域].[是否为客户].[All]" dimensionUniqueName="[区域]" displayFolder="" count="2" memberValueDatatype="130" unbalanced="0">
      <fieldsUsage count="2">
        <fieldUsage x="-1"/>
        <fieldUsage x="0"/>
      </fieldsUsage>
    </cacheHierarchy>
    <cacheHierarchy uniqueName="[区域].[联系人:全名]" caption="联系人:全名" attribute="1" defaultMemberUniqueName="[区域].[联系人:全名].[All]" allUniqueName="[区域].[联系人:全名].[All]" dimensionUniqueName="[区域]" displayFolder="" count="0" memberValueDatatype="130" unbalanced="0"/>
    <cacheHierarchy uniqueName="[区域].[开始时间]" caption="开始时间" attribute="1" time="1" defaultMemberUniqueName="[区域].[开始时间].[All]" allUniqueName="[区域].[开始时间].[All]" dimensionUniqueName="[区域]" displayFolder="" count="0" memberValueDatatype="7" unbalanced="0"/>
    <cacheHierarchy uniqueName="[区域].[结束时间]" caption="结束时间" attribute="1" time="1" defaultMemberUniqueName="[区域].[结束时间].[All]" allUniqueName="[区域].[结束时间].[All]" dimensionUniqueName="[区域]" displayFolder="" count="0" memberValueDatatype="7" unbalanced="0"/>
    <cacheHierarchy uniqueName="[区域].[持续时间]" caption="持续时间" attribute="1" time="1" defaultMemberUniqueName="[区域].[持续时间].[All]" allUniqueName="[区域].[持续时间].[All]" dimensionUniqueName="[区域]" displayFolder="" count="0" memberValueDatatype="7" unbalanced="0"/>
    <cacheHierarchy uniqueName="[区域].[是否接通]" caption="是否接通" attribute="1" defaultMemberUniqueName="[区域].[是否接通].[All]" allUniqueName="[区域].[是否接通].[All]" dimensionUniqueName="[区域]" displayFolder="" count="0" memberValueDatatype="130" unbalanced="0"/>
    <cacheHierarchy uniqueName="[区域].[是否有效]" caption="是否有效" attribute="1" defaultMemberUniqueName="[区域].[是否有效].[All]" allUniqueName="[区域].[是否有效].[All]" dimensionUniqueName="[区域]" displayFolder="" count="2" memberValueDatatype="130" unbalanced="0">
      <fieldsUsage count="2">
        <fieldUsage x="-1"/>
        <fieldUsage x="4"/>
      </fieldsUsage>
    </cacheHierarchy>
    <cacheHierarchy uniqueName="[区域1].[日]" caption="日" attribute="1" defaultMemberUniqueName="[区域1].[日].[All]" allUniqueName="[区域1].[日].[All]" dimensionUniqueName="[区域1]" displayFolder="" count="0" memberValueDatatype="130" unbalanced="0"/>
    <cacheHierarchy uniqueName="[区域1].[Call List NO.]" caption="Call List NO." attribute="1" defaultMemberUniqueName="[区域1].[Call List NO.].[All]" allUniqueName="[区域1].[Call List NO.].[All]" dimensionUniqueName="[区域1]" displayFolder="" count="0" memberValueDatatype="130" unbalanced="0"/>
    <cacheHierarchy uniqueName="[区域1].[业务处]" caption="业务处" attribute="1" defaultMemberUniqueName="[区域1].[业务处].[All]" allUniqueName="[区域1].[业务处].[All]" dimensionUniqueName="[区域1]" displayFolder="" count="0" memberValueDatatype="130" unbalanced="0"/>
    <cacheHierarchy uniqueName="[区域1].[ISRITCode]" caption="ISRITCode" attribute="1" defaultMemberUniqueName="[区域1].[ISRITCode].[All]" allUniqueName="[区域1].[ISRITCode].[All]" dimensionUniqueName="[区域1]" displayFolder="" count="0" memberValueDatatype="130" unbalanced="0"/>
    <cacheHierarchy uniqueName="[区域1].[CDBID]" caption="CDBID" attribute="1" defaultMemberUniqueName="[区域1].[CDBID].[All]" allUniqueName="[区域1].[CDBID].[All]" dimensionUniqueName="[区域1]" displayFolder="" count="0" memberValueDatatype="130" unbalanced="0"/>
    <cacheHierarchy uniqueName="[区域1].[客户全称]" caption="客户全称" attribute="1" defaultMemberUniqueName="[区域1].[客户全称].[All]" allUniqueName="[区域1].[客户全称].[All]" dimensionUniqueName="[区域1]" displayFolder="" count="0" memberValueDatatype="130" unbalanced="0"/>
    <cacheHierarchy uniqueName="[区域1].[是否为客户]" caption="是否为客户" attribute="1" defaultMemberUniqueName="[区域1].[是否为客户].[All]" allUniqueName="[区域1].[是否为客户].[All]" dimensionUniqueName="[区域1]" displayFolder="" count="0" memberValueDatatype="130" unbalanced="0"/>
    <cacheHierarchy uniqueName="[区域1].[联系人:全名]" caption="联系人:全名" attribute="1" defaultMemberUniqueName="[区域1].[联系人:全名].[All]" allUniqueName="[区域1].[联系人:全名].[All]" dimensionUniqueName="[区域1]" displayFolder="" count="0" memberValueDatatype="130" unbalanced="0"/>
    <cacheHierarchy uniqueName="[区域1].[开始时间]" caption="开始时间" attribute="1" time="1" defaultMemberUniqueName="[区域1].[开始时间].[All]" allUniqueName="[区域1].[开始时间].[All]" dimensionUniqueName="[区域1]" displayFolder="" count="0" memberValueDatatype="7" unbalanced="0"/>
    <cacheHierarchy uniqueName="[区域1].[结束时间]" caption="结束时间" attribute="1" time="1" defaultMemberUniqueName="[区域1].[结束时间].[All]" allUniqueName="[区域1].[结束时间].[All]" dimensionUniqueName="[区域1]" displayFolder="" count="0" memberValueDatatype="7" unbalanced="0"/>
    <cacheHierarchy uniqueName="[区域1].[持续时间]" caption="持续时间" attribute="1" time="1" defaultMemberUniqueName="[区域1].[持续时间].[All]" allUniqueName="[区域1].[持续时间].[All]" dimensionUniqueName="[区域1]" displayFolder="" count="0" memberValueDatatype="7" unbalanced="0"/>
    <cacheHierarchy uniqueName="[区域1].[是否接通]" caption="是否接通" attribute="1" defaultMemberUniqueName="[区域1].[是否接通].[All]" allUniqueName="[区域1].[是否接通].[All]" dimensionUniqueName="[区域1]" displayFolder="" count="0" memberValueDatatype="130" unbalanced="0"/>
    <cacheHierarchy uniqueName="[区域1].[是否有效]" caption="是否有效" attribute="1" defaultMemberUniqueName="[区域1].[是否有效].[All]" allUniqueName="[区域1].[是否有效].[All]" dimensionUniqueName="[区域1]" displayFolder="" count="0" memberValueDatatype="130" unbalanced="0"/>
    <cacheHierarchy uniqueName="[区域1].[状态]" caption="状态" attribute="1" defaultMemberUniqueName="[区域1].[状态].[All]" allUniqueName="[区域1].[状态].[All]" dimensionUniqueName="[区域1]" displayFolder="" count="0" memberValueDatatype="130" unbalanced="0"/>
    <cacheHierarchy uniqueName="[区域1].[所有人:全名]" caption="所有人:全名" attribute="1" defaultMemberUniqueName="[区域1].[所有人:全名].[All]" allUniqueName="[区域1].[所有人:全名].[All]" dimensionUniqueName="[区域1]" displayFolder="" count="0" memberValueDatatype="130" unbalanced="0"/>
    <cacheHierarchy uniqueName="[区域1].[客户:客户归属]" caption="客户:客户归属" attribute="1" defaultMemberUniqueName="[区域1].[客户:客户归属].[All]" allUniqueName="[区域1].[客户:客户归属].[All]" dimensionUniqueName="[区域1]" displayFolder="" count="0" memberValueDatatype="130" unbalanced="0"/>
    <cacheHierarchy uniqueName="[区域1].[经理点评]" caption="经理点评" attribute="1" defaultMemberUniqueName="[区域1].[经理点评].[All]" allUniqueName="[区域1].[经理点评].[All]" dimensionUniqueName="[区域1]" displayFolder="" count="0" memberValueDatatype="130" unbalanced="0"/>
    <cacheHierarchy uniqueName="[区域1].[满意度评分]" caption="满意度评分" attribute="1" time="1" defaultMemberUniqueName="[区域1].[满意度评分].[All]" allUniqueName="[区域1].[满意度评分].[All]" dimensionUniqueName="[区域1]" displayFolder="" count="0" memberValueDatatype="7" unbalanced="0"/>
    <cacheHierarchy uniqueName="[区域1].[客户时长]" caption="客户时长" attribute="1" defaultMemberUniqueName="[区域1].[客户时长].[All]" allUniqueName="[区域1].[客户时长].[All]" dimensionUniqueName="[区域1]" displayFolder="" count="0" memberValueDatatype="130" unbalanced="0"/>
    <cacheHierarchy uniqueName="[区域1].[客户有效时长]" caption="客户有效时长" attribute="1" defaultMemberUniqueName="[区域1].[客户有效时长].[All]" allUniqueName="[区域1].[客户有效时长].[All]" dimensionUniqueName="[区域1]" displayFolder="" count="0" memberValueDatatype="130" unbalanced="0"/>
    <cacheHierarchy uniqueName="[区域1].[来电号码]" caption="来电号码" attribute="1" defaultMemberUniqueName="[区域1].[来电号码].[All]" allUniqueName="[区域1].[来电号码].[All]" dimensionUniqueName="[区域1]" displayFolder="" count="0" memberValueDatatype="130" unbalanced="0"/>
    <cacheHierarchy uniqueName="[区域2].[日]" caption="日" attribute="1" defaultMemberUniqueName="[区域2].[日].[All]" allUniqueName="[区域2].[日].[All]" dimensionUniqueName="[区域2]" displayFolder="" count="0" memberValueDatatype="130" unbalanced="0"/>
    <cacheHierarchy uniqueName="[区域2].[Call List NO.]" caption="Call List NO." attribute="1" defaultMemberUniqueName="[区域2].[Call List NO.].[All]" allUniqueName="[区域2].[Call List NO.].[All]" dimensionUniqueName="[区域2]" displayFolder="" count="0" memberValueDatatype="130" unbalanced="0"/>
    <cacheHierarchy uniqueName="[区域2].[业务处]" caption="业务处" attribute="1" defaultMemberUniqueName="[区域2].[业务处].[All]" allUniqueName="[区域2].[业务处].[All]" dimensionUniqueName="[区域2]" displayFolder="" count="0" memberValueDatatype="130" unbalanced="0"/>
    <cacheHierarchy uniqueName="[区域2].[ISRITCode]" caption="ISRITCode" attribute="1" defaultMemberUniqueName="[区域2].[ISRITCode].[All]" allUniqueName="[区域2].[ISRITCode].[All]" dimensionUniqueName="[区域2]" displayFolder="" count="0" memberValueDatatype="130" unbalanced="0"/>
    <cacheHierarchy uniqueName="[区域2].[CDBID]" caption="CDBID" attribute="1" defaultMemberUniqueName="[区域2].[CDBID].[All]" allUniqueName="[区域2].[CDBID].[All]" dimensionUniqueName="[区域2]" displayFolder="" count="0" memberValueDatatype="130" unbalanced="0"/>
    <cacheHierarchy uniqueName="[区域2].[客户全称]" caption="客户全称" attribute="1" defaultMemberUniqueName="[区域2].[客户全称].[All]" allUniqueName="[区域2].[客户全称].[All]" dimensionUniqueName="[区域2]" displayFolder="" count="0" memberValueDatatype="130" unbalanced="0"/>
    <cacheHierarchy uniqueName="[区域2].[是否为客户]" caption="是否为客户" attribute="1" defaultMemberUniqueName="[区域2].[是否为客户].[All]" allUniqueName="[区域2].[是否为客户].[All]" dimensionUniqueName="[区域2]" displayFolder="" count="0" memberValueDatatype="130" unbalanced="0"/>
    <cacheHierarchy uniqueName="[区域2].[联系人:全名]" caption="联系人:全名" attribute="1" defaultMemberUniqueName="[区域2].[联系人:全名].[All]" allUniqueName="[区域2].[联系人:全名].[All]" dimensionUniqueName="[区域2]" displayFolder="" count="0" memberValueDatatype="130" unbalanced="0"/>
    <cacheHierarchy uniqueName="[区域2].[开始时间]" caption="开始时间" attribute="1" time="1" defaultMemberUniqueName="[区域2].[开始时间].[All]" allUniqueName="[区域2].[开始时间].[All]" dimensionUniqueName="[区域2]" displayFolder="" count="0" memberValueDatatype="7" unbalanced="0"/>
    <cacheHierarchy uniqueName="[区域2].[结束时间]" caption="结束时间" attribute="1" time="1" defaultMemberUniqueName="[区域2].[结束时间].[All]" allUniqueName="[区域2].[结束时间].[All]" dimensionUniqueName="[区域2]" displayFolder="" count="0" memberValueDatatype="7" unbalanced="0"/>
    <cacheHierarchy uniqueName="[区域2].[持续时间]" caption="持续时间" attribute="1" time="1" defaultMemberUniqueName="[区域2].[持续时间].[All]" allUniqueName="[区域2].[持续时间].[All]" dimensionUniqueName="[区域2]" displayFolder="" count="0" memberValueDatatype="7" unbalanced="0"/>
    <cacheHierarchy uniqueName="[区域2].[是否接通]" caption="是否接通" attribute="1" defaultMemberUniqueName="[区域2].[是否接通].[All]" allUniqueName="[区域2].[是否接通].[All]" dimensionUniqueName="[区域2]" displayFolder="" count="0" memberValueDatatype="130" unbalanced="0"/>
    <cacheHierarchy uniqueName="[区域2].[是否有效]" caption="是否有效" attribute="1" defaultMemberUniqueName="[区域2].[是否有效].[All]" allUniqueName="[区域2].[是否有效].[All]" dimensionUniqueName="[区域2]" displayFolder="" count="0" memberValueDatatype="130" unbalanced="0"/>
    <cacheHierarchy uniqueName="[区域2].[状态]" caption="状态" attribute="1" defaultMemberUniqueName="[区域2].[状态].[All]" allUniqueName="[区域2].[状态].[All]" dimensionUniqueName="[区域2]" displayFolder="" count="0" memberValueDatatype="130" unbalanced="0"/>
    <cacheHierarchy uniqueName="[区域2].[所有人:全名]" caption="所有人:全名" attribute="1" defaultMemberUniqueName="[区域2].[所有人:全名].[All]" allUniqueName="[区域2].[所有人:全名].[All]" dimensionUniqueName="[区域2]" displayFolder="" count="0" memberValueDatatype="130" unbalanced="0"/>
    <cacheHierarchy uniqueName="[区域2].[客户:客户归属]" caption="客户:客户归属" attribute="1" defaultMemberUniqueName="[区域2].[客户:客户归属].[All]" allUniqueName="[区域2].[客户:客户归属].[All]" dimensionUniqueName="[区域2]" displayFolder="" count="0" memberValueDatatype="130" unbalanced="0"/>
    <cacheHierarchy uniqueName="[区域2].[经理点评]" caption="经理点评" attribute="1" defaultMemberUniqueName="[区域2].[经理点评].[All]" allUniqueName="[区域2].[经理点评].[All]" dimensionUniqueName="[区域2]" displayFolder="" count="0" memberValueDatatype="130" unbalanced="0"/>
    <cacheHierarchy uniqueName="[区域2].[满意度评分]" caption="满意度评分" attribute="1" time="1" defaultMemberUniqueName="[区域2].[满意度评分].[All]" allUniqueName="[区域2].[满意度评分].[All]" dimensionUniqueName="[区域2]" displayFolder="" count="0" memberValueDatatype="7" unbalanced="0"/>
    <cacheHierarchy uniqueName="[区域2].[客户时长]" caption="客户时长" attribute="1" defaultMemberUniqueName="[区域2].[客户时长].[All]" allUniqueName="[区域2].[客户时长].[All]" dimensionUniqueName="[区域2]" displayFolder="" count="0" memberValueDatatype="130" unbalanced="0"/>
    <cacheHierarchy uniqueName="[区域2].[客户有效时长]" caption="客户有效时长" attribute="1" defaultMemberUniqueName="[区域2].[客户有效时长].[All]" allUniqueName="[区域2].[客户有效时长].[All]" dimensionUniqueName="[区域2]" displayFolder="" count="0" memberValueDatatype="130" unbalanced="0"/>
    <cacheHierarchy uniqueName="[区域2].[来电号码]" caption="来电号码" attribute="1" defaultMemberUniqueName="[区域2].[来电号码].[All]" allUniqueName="[区域2].[来电号码].[All]" dimensionUniqueName="[区域2]" displayFolder="" count="0" memberValueDatatype="130" unbalanced="0"/>
    <cacheHierarchy uniqueName="[Measures].[以下项目的计数客户全称]" caption="以下项目的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非重复计数客户全称]" caption="以下项目的非重复计数客户全称" measure="1" displayFolder="" measureGroup="区域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计数来电号码]" caption="以下项目的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非重复计数来电号码]" caption="以下项目的非重复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计数客户全称 2]" caption="以下项目的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以下项目的非重复计数客户全称 2]" caption="以下项目的非重复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区域2]" caption="__XL_Count 区域2" measure="1" displayFolder="" measureGroup="区域2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区域" uniqueName="[区域]" caption="区域"/>
    <dimension name="区域1" uniqueName="[区域1]" caption="区域1"/>
    <dimension name="区域2" uniqueName="[区域2]" caption="区域2"/>
  </dimensions>
  <measureGroups count="3">
    <measureGroup name="区域" caption="区域"/>
    <measureGroup name="区域1" caption="区域1"/>
    <measureGroup name="区域2" caption="区域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Xiangrong XR3 Chen" refreshedDate="43424.39462013889" backgroundQuery="1" createdVersion="5" refreshedVersion="5" minRefreshableVersion="3" recordCount="0" supportSubquery="1" supportAdvancedDrill="1">
  <cacheSource type="external" connectionId="1"/>
  <cacheFields count="5">
    <cacheField name="[区域1].[日].[日]" caption="日" numFmtId="177" hierarchy="13" level="1">
      <sharedItems containsSemiMixedTypes="0" containsNonDate="0" containsString="0"/>
    </cacheField>
    <cacheField name="[区域1].[ISRITCode].[ISRITCode]" caption="ISRITCode" numFmtId="177" hierarchy="16" level="1">
      <sharedItems containsBlank="1" count="105">
        <s v="aoyx1"/>
        <s v="aozr1"/>
        <s v="caiks1"/>
        <s v="chenhm7"/>
        <s v="chenli19"/>
        <s v="chenshuang4"/>
        <s v="chenyh23"/>
        <s v="dengfei8"/>
        <s v="duxue1"/>
        <s v="fangsy3"/>
        <s v="fangting3"/>
        <s v="fenglan1"/>
        <s v="fengwei5"/>
        <s v="gaohz1"/>
        <s v="gongsy4"/>
        <s v="heyao2"/>
        <s v="heyc5"/>
        <s v="houmj1"/>
        <s v="houyq2"/>
        <s v="huangzhe2"/>
        <s v="hukun3"/>
        <s v="kangqy1"/>
        <s v="leiml2"/>
        <s v="liangyu3"/>
        <s v="liby11"/>
        <s v="linzx3"/>
        <s v="litao25"/>
        <s v="liujc7"/>
        <s v="liuna10"/>
        <s v="liupu1"/>
        <s v="liuyang86"/>
        <s v="liuyz7"/>
        <s v="lixy51"/>
        <s v="longyan3"/>
        <s v="luokan2"/>
        <s v="luoyc1"/>
        <s v="luoyf4"/>
        <s v="minqp1"/>
        <s v="mujing1"/>
        <s v="puyp1"/>
        <s v="puyu1"/>
        <s v="qianyx4"/>
        <s v="qingpan1"/>
        <s v="qinjq1"/>
        <s v="qinss3"/>
        <s v="renls1"/>
        <s v="renqy1"/>
        <s v="renyi4"/>
        <s v="sangrl1"/>
        <s v="shengyy1"/>
        <s v="shiyue4"/>
        <s v="sunac1"/>
        <s v="sunjia4"/>
        <s v="tangjia2"/>
        <s v="tanglin2"/>
        <s v="wangbm1"/>
        <s v="wangdi26"/>
        <s v="wanghe3"/>
        <s v="wanghl31"/>
        <s v="wangjj22"/>
        <s v="wangkun26"/>
        <s v="wangqing17"/>
        <s v="wangshuai17"/>
        <s v="wangsx7"/>
        <s v="wangting18"/>
        <s v="wangwei119"/>
        <s v="wangwt12"/>
        <s v="wangxx22"/>
        <s v="wangzhi10"/>
        <s v="weixm8"/>
        <s v="wenxq1"/>
        <s v="wuzs2"/>
        <s v="xiangyc1"/>
        <s v="xiefl3"/>
        <s v="xiening1"/>
        <s v="xiewei4"/>
        <s v="xiongnq1"/>
        <s v="xulin9"/>
        <s v="xutai1"/>
        <s v="yangchao16"/>
        <s v="yangfan39"/>
        <s v="yangkai16"/>
        <s v="yangqin5"/>
        <s v="yuexiao1"/>
        <s v="yuym5"/>
        <s v="zengbl2"/>
        <s v="zengsl2"/>
        <s v="zengsx1"/>
        <s v="zhanghq12"/>
        <s v="zhangjy37"/>
        <s v="zhangqin7"/>
        <s v="zhangxi15"/>
        <s v="zhangxin37"/>
        <s v="zhangxy40"/>
        <s v="zhangyf20"/>
        <s v="zhangyun8"/>
        <s v="zhaohj4"/>
        <s v="zhengxh8"/>
        <s v="zhongys2"/>
        <s v="zhoujc1"/>
        <s v="zhouling8"/>
        <s v="zhull8"/>
        <s v="zhulp5"/>
        <s v="zhurf1"/>
        <m u="1"/>
      </sharedItems>
    </cacheField>
    <cacheField name="[区域1].[是否有效].[是否有效]" caption="是否有效" numFmtId="177" hierarchy="25" level="1">
      <sharedItems count="2">
        <s v="否"/>
        <s v="是"/>
      </sharedItems>
    </cacheField>
    <cacheField name="[Measures].[以下项目的非重复计数来电号码]" caption="以下项目的非重复计数来电号码" numFmtId="177" hierarchy="58" level="32767"/>
    <cacheField name="[区域1].[是否接通].[是否接通]" caption="是否接通" numFmtId="177" hierarchy="24" level="1">
      <sharedItems containsSemiMixedTypes="0" containsNonDate="0" containsString="0"/>
    </cacheField>
  </cacheFields>
  <cacheHierarchies count="65">
    <cacheHierarchy uniqueName="[区域].[日]" caption="日" attribute="1" defaultMemberUniqueName="[区域].[日].[All]" allUniqueName="[区域].[日].[All]" dimensionUniqueName="[区域]" displayFolder="" count="0" memberValueDatatype="130" unbalanced="0"/>
    <cacheHierarchy uniqueName="[区域].[Call List NO.]" caption="Call List NO." attribute="1" defaultMemberUniqueName="[区域].[Call List NO.].[All]" allUniqueName="[区域].[Call List NO.].[All]" dimensionUniqueName="[区域]" displayFolder="" count="0" memberValueDatatype="130" unbalanced="0"/>
    <cacheHierarchy uniqueName="[区域].[业务处]" caption="业务处" attribute="1" defaultMemberUniqueName="[区域].[业务处].[All]" allUniqueName="[区域].[业务处].[All]" dimensionUniqueName="[区域]" displayFolder="" count="0" memberValueDatatype="130" unbalanced="0"/>
    <cacheHierarchy uniqueName="[区域].[ISRITCode]" caption="ISRITCode" attribute="1" defaultMemberUniqueName="[区域].[ISRITCode].[All]" allUniqueName="[区域].[ISRITCode].[All]" dimensionUniqueName="[区域]" displayFolder="" count="0" memberValueDatatype="130" unbalanced="0"/>
    <cacheHierarchy uniqueName="[区域].[CDBID]" caption="CDBID" attribute="1" defaultMemberUniqueName="[区域].[CDBID].[All]" allUniqueName="[区域].[CDBID].[All]" dimensionUniqueName="[区域]" displayFolder="" count="0" memberValueDatatype="130" unbalanced="0"/>
    <cacheHierarchy uniqueName="[区域].[客户全称]" caption="客户全称" attribute="1" defaultMemberUniqueName="[区域].[客户全称].[All]" allUniqueName="[区域].[客户全称].[All]" dimensionUniqueName="[区域]" displayFolder="" count="0" memberValueDatatype="130" unbalanced="0"/>
    <cacheHierarchy uniqueName="[区域].[是否为客户]" caption="是否为客户" attribute="1" defaultMemberUniqueName="[区域].[是否为客户].[All]" allUniqueName="[区域].[是否为客户].[All]" dimensionUniqueName="[区域]" displayFolder="" count="0" memberValueDatatype="130" unbalanced="0"/>
    <cacheHierarchy uniqueName="[区域].[联系人:全名]" caption="联系人:全名" attribute="1" defaultMemberUniqueName="[区域].[联系人:全名].[All]" allUniqueName="[区域].[联系人:全名].[All]" dimensionUniqueName="[区域]" displayFolder="" count="0" memberValueDatatype="130" unbalanced="0"/>
    <cacheHierarchy uniqueName="[区域].[开始时间]" caption="开始时间" attribute="1" time="1" defaultMemberUniqueName="[区域].[开始时间].[All]" allUniqueName="[区域].[开始时间].[All]" dimensionUniqueName="[区域]" displayFolder="" count="0" memberValueDatatype="7" unbalanced="0"/>
    <cacheHierarchy uniqueName="[区域].[结束时间]" caption="结束时间" attribute="1" time="1" defaultMemberUniqueName="[区域].[结束时间].[All]" allUniqueName="[区域].[结束时间].[All]" dimensionUniqueName="[区域]" displayFolder="" count="0" memberValueDatatype="7" unbalanced="0"/>
    <cacheHierarchy uniqueName="[区域].[持续时间]" caption="持续时间" attribute="1" time="1" defaultMemberUniqueName="[区域].[持续时间].[All]" allUniqueName="[区域].[持续时间].[All]" dimensionUniqueName="[区域]" displayFolder="" count="0" memberValueDatatype="7" unbalanced="0"/>
    <cacheHierarchy uniqueName="[区域].[是否接通]" caption="是否接通" attribute="1" defaultMemberUniqueName="[区域].[是否接通].[All]" allUniqueName="[区域].[是否接通].[All]" dimensionUniqueName="[区域]" displayFolder="" count="0" memberValueDatatype="130" unbalanced="0"/>
    <cacheHierarchy uniqueName="[区域].[是否有效]" caption="是否有效" attribute="1" defaultMemberUniqueName="[区域].[是否有效].[All]" allUniqueName="[区域].[是否有效].[All]" dimensionUniqueName="[区域]" displayFolder="" count="0" memberValueDatatype="130" unbalanced="0"/>
    <cacheHierarchy uniqueName="[区域1].[日]" caption="日" attribute="1" defaultMemberUniqueName="[区域1].[日].[All]" allUniqueName="[区域1].[日].[All]" dimensionUniqueName="[区域1]" displayFolder="" count="2" memberValueDatatype="130" unbalanced="0">
      <fieldsUsage count="2">
        <fieldUsage x="-1"/>
        <fieldUsage x="0"/>
      </fieldsUsage>
    </cacheHierarchy>
    <cacheHierarchy uniqueName="[区域1].[Call List NO.]" caption="Call List NO." attribute="1" defaultMemberUniqueName="[区域1].[Call List NO.].[All]" allUniqueName="[区域1].[Call List NO.].[All]" dimensionUniqueName="[区域1]" displayFolder="" count="0" memberValueDatatype="130" unbalanced="0"/>
    <cacheHierarchy uniqueName="[区域1].[业务处]" caption="业务处" attribute="1" defaultMemberUniqueName="[区域1].[业务处].[All]" allUniqueName="[区域1].[业务处].[All]" dimensionUniqueName="[区域1]" displayFolder="" count="0" memberValueDatatype="130" unbalanced="0"/>
    <cacheHierarchy uniqueName="[区域1].[ISRITCode]" caption="ISRITCode" attribute="1" defaultMemberUniqueName="[区域1].[ISRITCode].[All]" allUniqueName="[区域1].[ISRITCode].[All]" dimensionUniqueName="[区域1]" displayFolder="" count="2" memberValueDatatype="130" unbalanced="0">
      <fieldsUsage count="2">
        <fieldUsage x="-1"/>
        <fieldUsage x="1"/>
      </fieldsUsage>
    </cacheHierarchy>
    <cacheHierarchy uniqueName="[区域1].[CDBID]" caption="CDBID" attribute="1" defaultMemberUniqueName="[区域1].[CDBID].[All]" allUniqueName="[区域1].[CDBID].[All]" dimensionUniqueName="[区域1]" displayFolder="" count="0" memberValueDatatype="130" unbalanced="0"/>
    <cacheHierarchy uniqueName="[区域1].[客户全称]" caption="客户全称" attribute="1" defaultMemberUniqueName="[区域1].[客户全称].[All]" allUniqueName="[区域1].[客户全称].[All]" dimensionUniqueName="[区域1]" displayFolder="" count="0" memberValueDatatype="130" unbalanced="0"/>
    <cacheHierarchy uniqueName="[区域1].[是否为客户]" caption="是否为客户" attribute="1" defaultMemberUniqueName="[区域1].[是否为客户].[All]" allUniqueName="[区域1].[是否为客户].[All]" dimensionUniqueName="[区域1]" displayFolder="" count="0" memberValueDatatype="130" unbalanced="0"/>
    <cacheHierarchy uniqueName="[区域1].[联系人:全名]" caption="联系人:全名" attribute="1" defaultMemberUniqueName="[区域1].[联系人:全名].[All]" allUniqueName="[区域1].[联系人:全名].[All]" dimensionUniqueName="[区域1]" displayFolder="" count="0" memberValueDatatype="130" unbalanced="0"/>
    <cacheHierarchy uniqueName="[区域1].[开始时间]" caption="开始时间" attribute="1" time="1" defaultMemberUniqueName="[区域1].[开始时间].[All]" allUniqueName="[区域1].[开始时间].[All]" dimensionUniqueName="[区域1]" displayFolder="" count="0" memberValueDatatype="7" unbalanced="0"/>
    <cacheHierarchy uniqueName="[区域1].[结束时间]" caption="结束时间" attribute="1" time="1" defaultMemberUniqueName="[区域1].[结束时间].[All]" allUniqueName="[区域1].[结束时间].[All]" dimensionUniqueName="[区域1]" displayFolder="" count="0" memberValueDatatype="7" unbalanced="0"/>
    <cacheHierarchy uniqueName="[区域1].[持续时间]" caption="持续时间" attribute="1" time="1" defaultMemberUniqueName="[区域1].[持续时间].[All]" allUniqueName="[区域1].[持续时间].[All]" dimensionUniqueName="[区域1]" displayFolder="" count="0" memberValueDatatype="7" unbalanced="0"/>
    <cacheHierarchy uniqueName="[区域1].[是否接通]" caption="是否接通" attribute="1" defaultMemberUniqueName="[区域1].[是否接通].[All]" allUniqueName="[区域1].[是否接通].[All]" dimensionUniqueName="[区域1]" displayFolder="" count="2" memberValueDatatype="130" unbalanced="0">
      <fieldsUsage count="2">
        <fieldUsage x="-1"/>
        <fieldUsage x="4"/>
      </fieldsUsage>
    </cacheHierarchy>
    <cacheHierarchy uniqueName="[区域1].[是否有效]" caption="是否有效" attribute="1" defaultMemberUniqueName="[区域1].[是否有效].[All]" allUniqueName="[区域1].[是否有效].[All]" dimensionUniqueName="[区域1]" displayFolder="" count="2" memberValueDatatype="130" unbalanced="0">
      <fieldsUsage count="2">
        <fieldUsage x="-1"/>
        <fieldUsage x="2"/>
      </fieldsUsage>
    </cacheHierarchy>
    <cacheHierarchy uniqueName="[区域1].[状态]" caption="状态" attribute="1" defaultMemberUniqueName="[区域1].[状态].[All]" allUniqueName="[区域1].[状态].[All]" dimensionUniqueName="[区域1]" displayFolder="" count="0" memberValueDatatype="130" unbalanced="0"/>
    <cacheHierarchy uniqueName="[区域1].[所有人:全名]" caption="所有人:全名" attribute="1" defaultMemberUniqueName="[区域1].[所有人:全名].[All]" allUniqueName="[区域1].[所有人:全名].[All]" dimensionUniqueName="[区域1]" displayFolder="" count="0" memberValueDatatype="130" unbalanced="0"/>
    <cacheHierarchy uniqueName="[区域1].[客户:客户归属]" caption="客户:客户归属" attribute="1" defaultMemberUniqueName="[区域1].[客户:客户归属].[All]" allUniqueName="[区域1].[客户:客户归属].[All]" dimensionUniqueName="[区域1]" displayFolder="" count="0" memberValueDatatype="130" unbalanced="0"/>
    <cacheHierarchy uniqueName="[区域1].[经理点评]" caption="经理点评" attribute="1" defaultMemberUniqueName="[区域1].[经理点评].[All]" allUniqueName="[区域1].[经理点评].[All]" dimensionUniqueName="[区域1]" displayFolder="" count="0" memberValueDatatype="130" unbalanced="0"/>
    <cacheHierarchy uniqueName="[区域1].[满意度评分]" caption="满意度评分" attribute="1" time="1" defaultMemberUniqueName="[区域1].[满意度评分].[All]" allUniqueName="[区域1].[满意度评分].[All]" dimensionUniqueName="[区域1]" displayFolder="" count="0" memberValueDatatype="7" unbalanced="0"/>
    <cacheHierarchy uniqueName="[区域1].[客户时长]" caption="客户时长" attribute="1" defaultMemberUniqueName="[区域1].[客户时长].[All]" allUniqueName="[区域1].[客户时长].[All]" dimensionUniqueName="[区域1]" displayFolder="" count="0" memberValueDatatype="130" unbalanced="0"/>
    <cacheHierarchy uniqueName="[区域1].[客户有效时长]" caption="客户有效时长" attribute="1" defaultMemberUniqueName="[区域1].[客户有效时长].[All]" allUniqueName="[区域1].[客户有效时长].[All]" dimensionUniqueName="[区域1]" displayFolder="" count="0" memberValueDatatype="130" unbalanced="0"/>
    <cacheHierarchy uniqueName="[区域1].[来电号码]" caption="来电号码" attribute="1" defaultMemberUniqueName="[区域1].[来电号码].[All]" allUniqueName="[区域1].[来电号码].[All]" dimensionUniqueName="[区域1]" displayFolder="" count="0" memberValueDatatype="130" unbalanced="0"/>
    <cacheHierarchy uniqueName="[区域2].[日]" caption="日" attribute="1" defaultMemberUniqueName="[区域2].[日].[All]" allUniqueName="[区域2].[日].[All]" dimensionUniqueName="[区域2]" displayFolder="" count="0" memberValueDatatype="130" unbalanced="0"/>
    <cacheHierarchy uniqueName="[区域2].[Call List NO.]" caption="Call List NO." attribute="1" defaultMemberUniqueName="[区域2].[Call List NO.].[All]" allUniqueName="[区域2].[Call List NO.].[All]" dimensionUniqueName="[区域2]" displayFolder="" count="0" memberValueDatatype="130" unbalanced="0"/>
    <cacheHierarchy uniqueName="[区域2].[业务处]" caption="业务处" attribute="1" defaultMemberUniqueName="[区域2].[业务处].[All]" allUniqueName="[区域2].[业务处].[All]" dimensionUniqueName="[区域2]" displayFolder="" count="0" memberValueDatatype="130" unbalanced="0"/>
    <cacheHierarchy uniqueName="[区域2].[ISRITCode]" caption="ISRITCode" attribute="1" defaultMemberUniqueName="[区域2].[ISRITCode].[All]" allUniqueName="[区域2].[ISRITCode].[All]" dimensionUniqueName="[区域2]" displayFolder="" count="0" memberValueDatatype="130" unbalanced="0"/>
    <cacheHierarchy uniqueName="[区域2].[CDBID]" caption="CDBID" attribute="1" defaultMemberUniqueName="[区域2].[CDBID].[All]" allUniqueName="[区域2].[CDBID].[All]" dimensionUniqueName="[区域2]" displayFolder="" count="0" memberValueDatatype="130" unbalanced="0"/>
    <cacheHierarchy uniqueName="[区域2].[客户全称]" caption="客户全称" attribute="1" defaultMemberUniqueName="[区域2].[客户全称].[All]" allUniqueName="[区域2].[客户全称].[All]" dimensionUniqueName="[区域2]" displayFolder="" count="0" memberValueDatatype="130" unbalanced="0"/>
    <cacheHierarchy uniqueName="[区域2].[是否为客户]" caption="是否为客户" attribute="1" defaultMemberUniqueName="[区域2].[是否为客户].[All]" allUniqueName="[区域2].[是否为客户].[All]" dimensionUniqueName="[区域2]" displayFolder="" count="0" memberValueDatatype="130" unbalanced="0"/>
    <cacheHierarchy uniqueName="[区域2].[联系人:全名]" caption="联系人:全名" attribute="1" defaultMemberUniqueName="[区域2].[联系人:全名].[All]" allUniqueName="[区域2].[联系人:全名].[All]" dimensionUniqueName="[区域2]" displayFolder="" count="0" memberValueDatatype="130" unbalanced="0"/>
    <cacheHierarchy uniqueName="[区域2].[开始时间]" caption="开始时间" attribute="1" time="1" defaultMemberUniqueName="[区域2].[开始时间].[All]" allUniqueName="[区域2].[开始时间].[All]" dimensionUniqueName="[区域2]" displayFolder="" count="0" memberValueDatatype="7" unbalanced="0"/>
    <cacheHierarchy uniqueName="[区域2].[结束时间]" caption="结束时间" attribute="1" time="1" defaultMemberUniqueName="[区域2].[结束时间].[All]" allUniqueName="[区域2].[结束时间].[All]" dimensionUniqueName="[区域2]" displayFolder="" count="0" memberValueDatatype="7" unbalanced="0"/>
    <cacheHierarchy uniqueName="[区域2].[持续时间]" caption="持续时间" attribute="1" time="1" defaultMemberUniqueName="[区域2].[持续时间].[All]" allUniqueName="[区域2].[持续时间].[All]" dimensionUniqueName="[区域2]" displayFolder="" count="0" memberValueDatatype="7" unbalanced="0"/>
    <cacheHierarchy uniqueName="[区域2].[是否接通]" caption="是否接通" attribute="1" defaultMemberUniqueName="[区域2].[是否接通].[All]" allUniqueName="[区域2].[是否接通].[All]" dimensionUniqueName="[区域2]" displayFolder="" count="0" memberValueDatatype="130" unbalanced="0"/>
    <cacheHierarchy uniqueName="[区域2].[是否有效]" caption="是否有效" attribute="1" defaultMemberUniqueName="[区域2].[是否有效].[All]" allUniqueName="[区域2].[是否有效].[All]" dimensionUniqueName="[区域2]" displayFolder="" count="0" memberValueDatatype="130" unbalanced="0"/>
    <cacheHierarchy uniqueName="[区域2].[状态]" caption="状态" attribute="1" defaultMemberUniqueName="[区域2].[状态].[All]" allUniqueName="[区域2].[状态].[All]" dimensionUniqueName="[区域2]" displayFolder="" count="0" memberValueDatatype="130" unbalanced="0"/>
    <cacheHierarchy uniqueName="[区域2].[所有人:全名]" caption="所有人:全名" attribute="1" defaultMemberUniqueName="[区域2].[所有人:全名].[All]" allUniqueName="[区域2].[所有人:全名].[All]" dimensionUniqueName="[区域2]" displayFolder="" count="0" memberValueDatatype="130" unbalanced="0"/>
    <cacheHierarchy uniqueName="[区域2].[客户:客户归属]" caption="客户:客户归属" attribute="1" defaultMemberUniqueName="[区域2].[客户:客户归属].[All]" allUniqueName="[区域2].[客户:客户归属].[All]" dimensionUniqueName="[区域2]" displayFolder="" count="0" memberValueDatatype="130" unbalanced="0"/>
    <cacheHierarchy uniqueName="[区域2].[经理点评]" caption="经理点评" attribute="1" defaultMemberUniqueName="[区域2].[经理点评].[All]" allUniqueName="[区域2].[经理点评].[All]" dimensionUniqueName="[区域2]" displayFolder="" count="0" memberValueDatatype="130" unbalanced="0"/>
    <cacheHierarchy uniqueName="[区域2].[满意度评分]" caption="满意度评分" attribute="1" time="1" defaultMemberUniqueName="[区域2].[满意度评分].[All]" allUniqueName="[区域2].[满意度评分].[All]" dimensionUniqueName="[区域2]" displayFolder="" count="0" memberValueDatatype="7" unbalanced="0"/>
    <cacheHierarchy uniqueName="[区域2].[客户时长]" caption="客户时长" attribute="1" defaultMemberUniqueName="[区域2].[客户时长].[All]" allUniqueName="[区域2].[客户时长].[All]" dimensionUniqueName="[区域2]" displayFolder="" count="0" memberValueDatatype="130" unbalanced="0"/>
    <cacheHierarchy uniqueName="[区域2].[客户有效时长]" caption="客户有效时长" attribute="1" defaultMemberUniqueName="[区域2].[客户有效时长].[All]" allUniqueName="[区域2].[客户有效时长].[All]" dimensionUniqueName="[区域2]" displayFolder="" count="0" memberValueDatatype="130" unbalanced="0"/>
    <cacheHierarchy uniqueName="[区域2].[来电号码]" caption="来电号码" attribute="1" defaultMemberUniqueName="[区域2].[来电号码].[All]" allUniqueName="[区域2].[来电号码].[All]" dimensionUniqueName="[区域2]" displayFolder="" count="0" memberValueDatatype="130" unbalanced="0"/>
    <cacheHierarchy uniqueName="[Measures].[以下项目的计数客户全称]" caption="以下项目的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非重复计数客户全称]" caption="以下项目的非重复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计数来电号码]" caption="以下项目的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非重复计数来电号码]" caption="以下项目的非重复计数来电号码" measure="1" displayFolder="" measureGroup="区域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计数客户全称 2]" caption="以下项目的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以下项目的非重复计数客户全称 2]" caption="以下项目的非重复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区域2]" caption="__XL_Count 区域2" measure="1" displayFolder="" measureGroup="区域2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区域" uniqueName="[区域]" caption="区域"/>
    <dimension name="区域1" uniqueName="[区域1]" caption="区域1"/>
    <dimension name="区域2" uniqueName="[区域2]" caption="区域2"/>
  </dimensions>
  <measureGroups count="3">
    <measureGroup name="区域" caption="区域"/>
    <measureGroup name="区域1" caption="区域1"/>
    <measureGroup name="区域2" caption="区域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Xiangrong XR3 Chen" refreshedDate="43424.394621643522" backgroundQuery="1" createdVersion="5" refreshedVersion="5" minRefreshableVersion="3" recordCount="0" supportSubquery="1" supportAdvancedDrill="1">
  <cacheSource type="external" connectionId="1"/>
  <cacheFields count="5">
    <cacheField name="[区域1].[日].[日]" caption="日" numFmtId="177" hierarchy="13" level="1">
      <sharedItems containsSemiMixedTypes="0" containsNonDate="0" containsString="0"/>
    </cacheField>
    <cacheField name="[区域1].[ISRITCode].[ISRITCode]" caption="ISRITCode" numFmtId="177" hierarchy="16" level="1">
      <sharedItems count="104">
        <s v="aoyx1"/>
        <s v="aozr1"/>
        <s v="caiks1"/>
        <s v="chenhm7"/>
        <s v="chenli19"/>
        <s v="chenshuang4"/>
        <s v="chenyh23"/>
        <s v="dengfei8"/>
        <s v="duxue1"/>
        <s v="fangsy3"/>
        <s v="fangting3"/>
        <s v="fenglan1"/>
        <s v="fengwei5"/>
        <s v="gaohz1"/>
        <s v="gongsy4"/>
        <s v="heyao2"/>
        <s v="heyc5"/>
        <s v="houmj1"/>
        <s v="houyq2"/>
        <s v="huangzhe2"/>
        <s v="hukun3"/>
        <s v="kangqy1"/>
        <s v="leiml2"/>
        <s v="liangyu3"/>
        <s v="liby11"/>
        <s v="linzx3"/>
        <s v="litao25"/>
        <s v="liujc7"/>
        <s v="liuna10"/>
        <s v="liupu1"/>
        <s v="liuyang86"/>
        <s v="liuyz7"/>
        <s v="lixy51"/>
        <s v="longyan3"/>
        <s v="luokan2"/>
        <s v="luoyc1"/>
        <s v="luoyf4"/>
        <s v="minqp1"/>
        <s v="mujing1"/>
        <s v="puyp1"/>
        <s v="puyu1"/>
        <s v="qianyx4"/>
        <s v="qingpan1"/>
        <s v="qinjq1"/>
        <s v="qinss3"/>
        <s v="renls1"/>
        <s v="renqy1"/>
        <s v="renyi4"/>
        <s v="sangrl1"/>
        <s v="shengyy1"/>
        <s v="shiyue4"/>
        <s v="sunac1"/>
        <s v="sunjia4"/>
        <s v="tangjia2"/>
        <s v="tanglin2"/>
        <s v="wangbm1"/>
        <s v="wangdi26"/>
        <s v="wanghe3"/>
        <s v="wanghl31"/>
        <s v="wangjj22"/>
        <s v="wangkun26"/>
        <s v="wangqing17"/>
        <s v="wangshuai17"/>
        <s v="wangsx7"/>
        <s v="wangting18"/>
        <s v="wangwei119"/>
        <s v="wangwt12"/>
        <s v="wangxx22"/>
        <s v="wangzhi10"/>
        <s v="weixm8"/>
        <s v="wenxq1"/>
        <s v="wuzs2"/>
        <s v="xiangyc1"/>
        <s v="xiefl3"/>
        <s v="xiening1"/>
        <s v="xiewei4"/>
        <s v="xiongnq1"/>
        <s v="xulin9"/>
        <s v="xutai1"/>
        <s v="yangchao16"/>
        <s v="yangfan39"/>
        <s v="yangkai16"/>
        <s v="yangqin5"/>
        <s v="yuexiao1"/>
        <s v="yuym5"/>
        <s v="zengbl2"/>
        <s v="zengsl2"/>
        <s v="zengsx1"/>
        <s v="zhanghq12"/>
        <s v="zhangjy37"/>
        <s v="zhangqin7"/>
        <s v="zhangxi15"/>
        <s v="zhangxin37"/>
        <s v="zhangxy40"/>
        <s v="zhangyf20"/>
        <s v="zhangyun8"/>
        <s v="zhaohj4"/>
        <s v="zhengxh8"/>
        <s v="zhongys2"/>
        <s v="zhoujc1"/>
        <s v="zhouling8"/>
        <s v="zhull8"/>
        <s v="zhulp5"/>
        <s v="zhurf1"/>
      </sharedItems>
    </cacheField>
    <cacheField name="[区域1].[是否有效].[是否有效]" caption="是否有效" numFmtId="177" hierarchy="25" level="1">
      <sharedItems count="2">
        <s v="否"/>
        <s v="是"/>
      </sharedItems>
    </cacheField>
    <cacheField name="[Measures].[以下项目的非重复计数来电号码]" caption="以下项目的非重复计数来电号码" numFmtId="177" hierarchy="58" level="32767"/>
    <cacheField name="[区域1].[是否接通].[是否接通]" caption="是否接通" numFmtId="177" hierarchy="24" level="1">
      <sharedItems containsSemiMixedTypes="0" containsNonDate="0" containsString="0"/>
    </cacheField>
  </cacheFields>
  <cacheHierarchies count="65">
    <cacheHierarchy uniqueName="[区域].[日]" caption="日" attribute="1" defaultMemberUniqueName="[区域].[日].[All]" allUniqueName="[区域].[日].[All]" dimensionUniqueName="[区域]" displayFolder="" count="0" memberValueDatatype="130" unbalanced="0"/>
    <cacheHierarchy uniqueName="[区域].[Call List NO.]" caption="Call List NO." attribute="1" defaultMemberUniqueName="[区域].[Call List NO.].[All]" allUniqueName="[区域].[Call List NO.].[All]" dimensionUniqueName="[区域]" displayFolder="" count="0" memberValueDatatype="130" unbalanced="0"/>
    <cacheHierarchy uniqueName="[区域].[业务处]" caption="业务处" attribute="1" defaultMemberUniqueName="[区域].[业务处].[All]" allUniqueName="[区域].[业务处].[All]" dimensionUniqueName="[区域]" displayFolder="" count="0" memberValueDatatype="130" unbalanced="0"/>
    <cacheHierarchy uniqueName="[区域].[ISRITCode]" caption="ISRITCode" attribute="1" defaultMemberUniqueName="[区域].[ISRITCode].[All]" allUniqueName="[区域].[ISRITCode].[All]" dimensionUniqueName="[区域]" displayFolder="" count="0" memberValueDatatype="130" unbalanced="0"/>
    <cacheHierarchy uniqueName="[区域].[CDBID]" caption="CDBID" attribute="1" defaultMemberUniqueName="[区域].[CDBID].[All]" allUniqueName="[区域].[CDBID].[All]" dimensionUniqueName="[区域]" displayFolder="" count="0" memberValueDatatype="130" unbalanced="0"/>
    <cacheHierarchy uniqueName="[区域].[客户全称]" caption="客户全称" attribute="1" defaultMemberUniqueName="[区域].[客户全称].[All]" allUniqueName="[区域].[客户全称].[All]" dimensionUniqueName="[区域]" displayFolder="" count="0" memberValueDatatype="130" unbalanced="0"/>
    <cacheHierarchy uniqueName="[区域].[是否为客户]" caption="是否为客户" attribute="1" defaultMemberUniqueName="[区域].[是否为客户].[All]" allUniqueName="[区域].[是否为客户].[All]" dimensionUniqueName="[区域]" displayFolder="" count="0" memberValueDatatype="130" unbalanced="0"/>
    <cacheHierarchy uniqueName="[区域].[联系人:全名]" caption="联系人:全名" attribute="1" defaultMemberUniqueName="[区域].[联系人:全名].[All]" allUniqueName="[区域].[联系人:全名].[All]" dimensionUniqueName="[区域]" displayFolder="" count="0" memberValueDatatype="130" unbalanced="0"/>
    <cacheHierarchy uniqueName="[区域].[开始时间]" caption="开始时间" attribute="1" time="1" defaultMemberUniqueName="[区域].[开始时间].[All]" allUniqueName="[区域].[开始时间].[All]" dimensionUniqueName="[区域]" displayFolder="" count="0" memberValueDatatype="7" unbalanced="0"/>
    <cacheHierarchy uniqueName="[区域].[结束时间]" caption="结束时间" attribute="1" time="1" defaultMemberUniqueName="[区域].[结束时间].[All]" allUniqueName="[区域].[结束时间].[All]" dimensionUniqueName="[区域]" displayFolder="" count="0" memberValueDatatype="7" unbalanced="0"/>
    <cacheHierarchy uniqueName="[区域].[持续时间]" caption="持续时间" attribute="1" time="1" defaultMemberUniqueName="[区域].[持续时间].[All]" allUniqueName="[区域].[持续时间].[All]" dimensionUniqueName="[区域]" displayFolder="" count="0" memberValueDatatype="7" unbalanced="0"/>
    <cacheHierarchy uniqueName="[区域].[是否接通]" caption="是否接通" attribute="1" defaultMemberUniqueName="[区域].[是否接通].[All]" allUniqueName="[区域].[是否接通].[All]" dimensionUniqueName="[区域]" displayFolder="" count="0" memberValueDatatype="130" unbalanced="0"/>
    <cacheHierarchy uniqueName="[区域].[是否有效]" caption="是否有效" attribute="1" defaultMemberUniqueName="[区域].[是否有效].[All]" allUniqueName="[区域].[是否有效].[All]" dimensionUniqueName="[区域]" displayFolder="" count="0" memberValueDatatype="130" unbalanced="0"/>
    <cacheHierarchy uniqueName="[区域1].[日]" caption="日" attribute="1" defaultMemberUniqueName="[区域1].[日].[All]" allUniqueName="[区域1].[日].[All]" dimensionUniqueName="[区域1]" displayFolder="" count="2" memberValueDatatype="130" unbalanced="0">
      <fieldsUsage count="2">
        <fieldUsage x="-1"/>
        <fieldUsage x="0"/>
      </fieldsUsage>
    </cacheHierarchy>
    <cacheHierarchy uniqueName="[区域1].[Call List NO.]" caption="Call List NO." attribute="1" defaultMemberUniqueName="[区域1].[Call List NO.].[All]" allUniqueName="[区域1].[Call List NO.].[All]" dimensionUniqueName="[区域1]" displayFolder="" count="0" memberValueDatatype="130" unbalanced="0"/>
    <cacheHierarchy uniqueName="[区域1].[业务处]" caption="业务处" attribute="1" defaultMemberUniqueName="[区域1].[业务处].[All]" allUniqueName="[区域1].[业务处].[All]" dimensionUniqueName="[区域1]" displayFolder="" count="0" memberValueDatatype="130" unbalanced="0"/>
    <cacheHierarchy uniqueName="[区域1].[ISRITCode]" caption="ISRITCode" attribute="1" defaultMemberUniqueName="[区域1].[ISRITCode].[All]" allUniqueName="[区域1].[ISRITCode].[All]" dimensionUniqueName="[区域1]" displayFolder="" count="2" memberValueDatatype="130" unbalanced="0">
      <fieldsUsage count="2">
        <fieldUsage x="-1"/>
        <fieldUsage x="1"/>
      </fieldsUsage>
    </cacheHierarchy>
    <cacheHierarchy uniqueName="[区域1].[CDBID]" caption="CDBID" attribute="1" defaultMemberUniqueName="[区域1].[CDBID].[All]" allUniqueName="[区域1].[CDBID].[All]" dimensionUniqueName="[区域1]" displayFolder="" count="0" memberValueDatatype="130" unbalanced="0"/>
    <cacheHierarchy uniqueName="[区域1].[客户全称]" caption="客户全称" attribute="1" defaultMemberUniqueName="[区域1].[客户全称].[All]" allUniqueName="[区域1].[客户全称].[All]" dimensionUniqueName="[区域1]" displayFolder="" count="0" memberValueDatatype="130" unbalanced="0"/>
    <cacheHierarchy uniqueName="[区域1].[是否为客户]" caption="是否为客户" attribute="1" defaultMemberUniqueName="[区域1].[是否为客户].[All]" allUniqueName="[区域1].[是否为客户].[All]" dimensionUniqueName="[区域1]" displayFolder="" count="0" memberValueDatatype="130" unbalanced="0"/>
    <cacheHierarchy uniqueName="[区域1].[联系人:全名]" caption="联系人:全名" attribute="1" defaultMemberUniqueName="[区域1].[联系人:全名].[All]" allUniqueName="[区域1].[联系人:全名].[All]" dimensionUniqueName="[区域1]" displayFolder="" count="0" memberValueDatatype="130" unbalanced="0"/>
    <cacheHierarchy uniqueName="[区域1].[开始时间]" caption="开始时间" attribute="1" time="1" defaultMemberUniqueName="[区域1].[开始时间].[All]" allUniqueName="[区域1].[开始时间].[All]" dimensionUniqueName="[区域1]" displayFolder="" count="0" memberValueDatatype="7" unbalanced="0"/>
    <cacheHierarchy uniqueName="[区域1].[结束时间]" caption="结束时间" attribute="1" time="1" defaultMemberUniqueName="[区域1].[结束时间].[All]" allUniqueName="[区域1].[结束时间].[All]" dimensionUniqueName="[区域1]" displayFolder="" count="0" memberValueDatatype="7" unbalanced="0"/>
    <cacheHierarchy uniqueName="[区域1].[持续时间]" caption="持续时间" attribute="1" time="1" defaultMemberUniqueName="[区域1].[持续时间].[All]" allUniqueName="[区域1].[持续时间].[All]" dimensionUniqueName="[区域1]" displayFolder="" count="0" memberValueDatatype="7" unbalanced="0"/>
    <cacheHierarchy uniqueName="[区域1].[是否接通]" caption="是否接通" attribute="1" defaultMemberUniqueName="[区域1].[是否接通].[All]" allUniqueName="[区域1].[是否接通].[All]" dimensionUniqueName="[区域1]" displayFolder="" count="2" memberValueDatatype="130" unbalanced="0">
      <fieldsUsage count="2">
        <fieldUsage x="-1"/>
        <fieldUsage x="4"/>
      </fieldsUsage>
    </cacheHierarchy>
    <cacheHierarchy uniqueName="[区域1].[是否有效]" caption="是否有效" attribute="1" defaultMemberUniqueName="[区域1].[是否有效].[All]" allUniqueName="[区域1].[是否有效].[All]" dimensionUniqueName="[区域1]" displayFolder="" count="2" memberValueDatatype="130" unbalanced="0">
      <fieldsUsage count="2">
        <fieldUsage x="-1"/>
        <fieldUsage x="2"/>
      </fieldsUsage>
    </cacheHierarchy>
    <cacheHierarchy uniqueName="[区域1].[状态]" caption="状态" attribute="1" defaultMemberUniqueName="[区域1].[状态].[All]" allUniqueName="[区域1].[状态].[All]" dimensionUniqueName="[区域1]" displayFolder="" count="0" memberValueDatatype="130" unbalanced="0"/>
    <cacheHierarchy uniqueName="[区域1].[所有人:全名]" caption="所有人:全名" attribute="1" defaultMemberUniqueName="[区域1].[所有人:全名].[All]" allUniqueName="[区域1].[所有人:全名].[All]" dimensionUniqueName="[区域1]" displayFolder="" count="0" memberValueDatatype="130" unbalanced="0"/>
    <cacheHierarchy uniqueName="[区域1].[客户:客户归属]" caption="客户:客户归属" attribute="1" defaultMemberUniqueName="[区域1].[客户:客户归属].[All]" allUniqueName="[区域1].[客户:客户归属].[All]" dimensionUniqueName="[区域1]" displayFolder="" count="0" memberValueDatatype="130" unbalanced="0"/>
    <cacheHierarchy uniqueName="[区域1].[经理点评]" caption="经理点评" attribute="1" defaultMemberUniqueName="[区域1].[经理点评].[All]" allUniqueName="[区域1].[经理点评].[All]" dimensionUniqueName="[区域1]" displayFolder="" count="0" memberValueDatatype="130" unbalanced="0"/>
    <cacheHierarchy uniqueName="[区域1].[满意度评分]" caption="满意度评分" attribute="1" time="1" defaultMemberUniqueName="[区域1].[满意度评分].[All]" allUniqueName="[区域1].[满意度评分].[All]" dimensionUniqueName="[区域1]" displayFolder="" count="0" memberValueDatatype="7" unbalanced="0"/>
    <cacheHierarchy uniqueName="[区域1].[客户时长]" caption="客户时长" attribute="1" defaultMemberUniqueName="[区域1].[客户时长].[All]" allUniqueName="[区域1].[客户时长].[All]" dimensionUniqueName="[区域1]" displayFolder="" count="0" memberValueDatatype="130" unbalanced="0"/>
    <cacheHierarchy uniqueName="[区域1].[客户有效时长]" caption="客户有效时长" attribute="1" defaultMemberUniqueName="[区域1].[客户有效时长].[All]" allUniqueName="[区域1].[客户有效时长].[All]" dimensionUniqueName="[区域1]" displayFolder="" count="0" memberValueDatatype="130" unbalanced="0"/>
    <cacheHierarchy uniqueName="[区域1].[来电号码]" caption="来电号码" attribute="1" defaultMemberUniqueName="[区域1].[来电号码].[All]" allUniqueName="[区域1].[来电号码].[All]" dimensionUniqueName="[区域1]" displayFolder="" count="0" memberValueDatatype="130" unbalanced="0"/>
    <cacheHierarchy uniqueName="[区域2].[日]" caption="日" attribute="1" defaultMemberUniqueName="[区域2].[日].[All]" allUniqueName="[区域2].[日].[All]" dimensionUniqueName="[区域2]" displayFolder="" count="0" memberValueDatatype="130" unbalanced="0"/>
    <cacheHierarchy uniqueName="[区域2].[Call List NO.]" caption="Call List NO." attribute="1" defaultMemberUniqueName="[区域2].[Call List NO.].[All]" allUniqueName="[区域2].[Call List NO.].[All]" dimensionUniqueName="[区域2]" displayFolder="" count="0" memberValueDatatype="130" unbalanced="0"/>
    <cacheHierarchy uniqueName="[区域2].[业务处]" caption="业务处" attribute="1" defaultMemberUniqueName="[区域2].[业务处].[All]" allUniqueName="[区域2].[业务处].[All]" dimensionUniqueName="[区域2]" displayFolder="" count="0" memberValueDatatype="130" unbalanced="0"/>
    <cacheHierarchy uniqueName="[区域2].[ISRITCode]" caption="ISRITCode" attribute="1" defaultMemberUniqueName="[区域2].[ISRITCode].[All]" allUniqueName="[区域2].[ISRITCode].[All]" dimensionUniqueName="[区域2]" displayFolder="" count="0" memberValueDatatype="130" unbalanced="0"/>
    <cacheHierarchy uniqueName="[区域2].[CDBID]" caption="CDBID" attribute="1" defaultMemberUniqueName="[区域2].[CDBID].[All]" allUniqueName="[区域2].[CDBID].[All]" dimensionUniqueName="[区域2]" displayFolder="" count="0" memberValueDatatype="130" unbalanced="0"/>
    <cacheHierarchy uniqueName="[区域2].[客户全称]" caption="客户全称" attribute="1" defaultMemberUniqueName="[区域2].[客户全称].[All]" allUniqueName="[区域2].[客户全称].[All]" dimensionUniqueName="[区域2]" displayFolder="" count="0" memberValueDatatype="130" unbalanced="0"/>
    <cacheHierarchy uniqueName="[区域2].[是否为客户]" caption="是否为客户" attribute="1" defaultMemberUniqueName="[区域2].[是否为客户].[All]" allUniqueName="[区域2].[是否为客户].[All]" dimensionUniqueName="[区域2]" displayFolder="" count="0" memberValueDatatype="130" unbalanced="0"/>
    <cacheHierarchy uniqueName="[区域2].[联系人:全名]" caption="联系人:全名" attribute="1" defaultMemberUniqueName="[区域2].[联系人:全名].[All]" allUniqueName="[区域2].[联系人:全名].[All]" dimensionUniqueName="[区域2]" displayFolder="" count="0" memberValueDatatype="130" unbalanced="0"/>
    <cacheHierarchy uniqueName="[区域2].[开始时间]" caption="开始时间" attribute="1" time="1" defaultMemberUniqueName="[区域2].[开始时间].[All]" allUniqueName="[区域2].[开始时间].[All]" dimensionUniqueName="[区域2]" displayFolder="" count="0" memberValueDatatype="7" unbalanced="0"/>
    <cacheHierarchy uniqueName="[区域2].[结束时间]" caption="结束时间" attribute="1" time="1" defaultMemberUniqueName="[区域2].[结束时间].[All]" allUniqueName="[区域2].[结束时间].[All]" dimensionUniqueName="[区域2]" displayFolder="" count="0" memberValueDatatype="7" unbalanced="0"/>
    <cacheHierarchy uniqueName="[区域2].[持续时间]" caption="持续时间" attribute="1" time="1" defaultMemberUniqueName="[区域2].[持续时间].[All]" allUniqueName="[区域2].[持续时间].[All]" dimensionUniqueName="[区域2]" displayFolder="" count="0" memberValueDatatype="7" unbalanced="0"/>
    <cacheHierarchy uniqueName="[区域2].[是否接通]" caption="是否接通" attribute="1" defaultMemberUniqueName="[区域2].[是否接通].[All]" allUniqueName="[区域2].[是否接通].[All]" dimensionUniqueName="[区域2]" displayFolder="" count="0" memberValueDatatype="130" unbalanced="0"/>
    <cacheHierarchy uniqueName="[区域2].[是否有效]" caption="是否有效" attribute="1" defaultMemberUniqueName="[区域2].[是否有效].[All]" allUniqueName="[区域2].[是否有效].[All]" dimensionUniqueName="[区域2]" displayFolder="" count="0" memberValueDatatype="130" unbalanced="0"/>
    <cacheHierarchy uniqueName="[区域2].[状态]" caption="状态" attribute="1" defaultMemberUniqueName="[区域2].[状态].[All]" allUniqueName="[区域2].[状态].[All]" dimensionUniqueName="[区域2]" displayFolder="" count="0" memberValueDatatype="130" unbalanced="0"/>
    <cacheHierarchy uniqueName="[区域2].[所有人:全名]" caption="所有人:全名" attribute="1" defaultMemberUniqueName="[区域2].[所有人:全名].[All]" allUniqueName="[区域2].[所有人:全名].[All]" dimensionUniqueName="[区域2]" displayFolder="" count="0" memberValueDatatype="130" unbalanced="0"/>
    <cacheHierarchy uniqueName="[区域2].[客户:客户归属]" caption="客户:客户归属" attribute="1" defaultMemberUniqueName="[区域2].[客户:客户归属].[All]" allUniqueName="[区域2].[客户:客户归属].[All]" dimensionUniqueName="[区域2]" displayFolder="" count="0" memberValueDatatype="130" unbalanced="0"/>
    <cacheHierarchy uniqueName="[区域2].[经理点评]" caption="经理点评" attribute="1" defaultMemberUniqueName="[区域2].[经理点评].[All]" allUniqueName="[区域2].[经理点评].[All]" dimensionUniqueName="[区域2]" displayFolder="" count="0" memberValueDatatype="130" unbalanced="0"/>
    <cacheHierarchy uniqueName="[区域2].[满意度评分]" caption="满意度评分" attribute="1" time="1" defaultMemberUniqueName="[区域2].[满意度评分].[All]" allUniqueName="[区域2].[满意度评分].[All]" dimensionUniqueName="[区域2]" displayFolder="" count="0" memberValueDatatype="7" unbalanced="0"/>
    <cacheHierarchy uniqueName="[区域2].[客户时长]" caption="客户时长" attribute="1" defaultMemberUniqueName="[区域2].[客户时长].[All]" allUniqueName="[区域2].[客户时长].[All]" dimensionUniqueName="[区域2]" displayFolder="" count="0" memberValueDatatype="130" unbalanced="0"/>
    <cacheHierarchy uniqueName="[区域2].[客户有效时长]" caption="客户有效时长" attribute="1" defaultMemberUniqueName="[区域2].[客户有效时长].[All]" allUniqueName="[区域2].[客户有效时长].[All]" dimensionUniqueName="[区域2]" displayFolder="" count="0" memberValueDatatype="130" unbalanced="0"/>
    <cacheHierarchy uniqueName="[区域2].[来电号码]" caption="来电号码" attribute="1" defaultMemberUniqueName="[区域2].[来电号码].[All]" allUniqueName="[区域2].[来电号码].[All]" dimensionUniqueName="[区域2]" displayFolder="" count="0" memberValueDatatype="130" unbalanced="0"/>
    <cacheHierarchy uniqueName="[Measures].[以下项目的计数客户全称]" caption="以下项目的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非重复计数客户全称]" caption="以下项目的非重复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计数来电号码]" caption="以下项目的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非重复计数来电号码]" caption="以下项目的非重复计数来电号码" measure="1" displayFolder="" measureGroup="区域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计数客户全称 2]" caption="以下项目的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以下项目的非重复计数客户全称 2]" caption="以下项目的非重复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区域2]" caption="__XL_Count 区域2" measure="1" displayFolder="" measureGroup="区域2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区域" uniqueName="[区域]" caption="区域"/>
    <dimension name="区域1" uniqueName="[区域1]" caption="区域1"/>
    <dimension name="区域2" uniqueName="[区域2]" caption="区域2"/>
  </dimensions>
  <measureGroups count="3">
    <measureGroup name="区域" caption="区域"/>
    <measureGroup name="区域1" caption="区域1"/>
    <measureGroup name="区域2" caption="区域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Xiangrong XR3 Chen" refreshedDate="43424.394760416668" backgroundQuery="1" createdVersion="5" refreshedVersion="5" minRefreshableVersion="3" recordCount="0" supportSubquery="1" supportAdvancedDrill="1">
  <cacheSource type="external" connectionId="1"/>
  <cacheFields count="6">
    <cacheField name="[区域2].[是否接通].[是否接通]" caption="是否接通" numFmtId="0" hierarchy="45" level="1">
      <sharedItems containsBlank="1" count="3">
        <s v="否"/>
        <s v="是"/>
        <m u="1"/>
      </sharedItems>
    </cacheField>
    <cacheField name="[区域2].[ISRITCode].[ISRITCode]" caption="ISRITCode" numFmtId="0" hierarchy="37" level="1">
      <sharedItems count="95">
        <s v="aoyx1"/>
        <s v="aozr1"/>
        <s v="caiks1"/>
        <s v="chenhm7"/>
        <s v="chenshuang4"/>
        <s v="chenyh23"/>
        <s v="dengfei8"/>
        <s v="duxue1"/>
        <s v="fangsy3"/>
        <s v="fangting3"/>
        <s v="fenglan1"/>
        <s v="fengwei5"/>
        <s v="gaohz1"/>
        <s v="gongsy4"/>
        <s v="heyao2"/>
        <s v="heyc5"/>
        <s v="houmj1"/>
        <s v="houyq2"/>
        <s v="huangzhe2"/>
        <s v="kangqy1"/>
        <s v="leiml2"/>
        <s v="liangyu3"/>
        <s v="liby11"/>
        <s v="linzx3"/>
        <s v="litao25"/>
        <s v="liujc7"/>
        <s v="liupu1"/>
        <s v="liuyang86"/>
        <s v="liuyz7"/>
        <s v="lixy51"/>
        <s v="longyan3"/>
        <s v="luokan2"/>
        <s v="luoyc1"/>
        <s v="luoyf4"/>
        <s v="minqp1"/>
        <s v="mujing1"/>
        <s v="puyp1"/>
        <s v="qianyx4"/>
        <s v="qingpan1"/>
        <s v="qinss3"/>
        <s v="renls1"/>
        <s v="renqy1"/>
        <s v="renyi4"/>
        <s v="sangrl1"/>
        <s v="shiyue4"/>
        <s v="sunac1"/>
        <s v="sunjia4"/>
        <s v="tangjia2"/>
        <s v="tanglin2"/>
        <s v="wangbm1"/>
        <s v="wangdi26"/>
        <s v="wanghe3"/>
        <s v="wanghl31"/>
        <s v="wangjj22"/>
        <s v="wangkun26"/>
        <s v="wangqing17"/>
        <s v="wangshuai17"/>
        <s v="wangsx7"/>
        <s v="wangting18"/>
        <s v="wangwt12"/>
        <s v="wangxx22"/>
        <s v="wangzhi10"/>
        <s v="weixm8"/>
        <s v="wenxq1"/>
        <s v="wuzs2"/>
        <s v="xiangyc1"/>
        <s v="xiefl3"/>
        <s v="xiening1"/>
        <s v="xiewei4"/>
        <s v="xiongnq1"/>
        <s v="xulin9"/>
        <s v="xutai1"/>
        <s v="yangchao16"/>
        <s v="yangfan39"/>
        <s v="yangkai16"/>
        <s v="yangqin5"/>
        <s v="yuexiao1"/>
        <s v="yuym5"/>
        <s v="zengbl2"/>
        <s v="zengsl2"/>
        <s v="zhangjy37"/>
        <s v="zhangqin7"/>
        <s v="zhangxi15"/>
        <s v="zhangxin37"/>
        <s v="zhangxy40"/>
        <s v="zhangyf20"/>
        <s v="zhangyun8"/>
        <s v="zhaohj4"/>
        <s v="zhengxh8"/>
        <s v="zhongys2"/>
        <s v="zhoujc1"/>
        <s v="zhouling8"/>
        <s v="zhull8"/>
        <s v="zhulp5"/>
        <s v="zhurf1"/>
      </sharedItems>
    </cacheField>
    <cacheField name="[区域2].[是否为客户].[是否为客户]" caption="是否为客户" numFmtId="0" hierarchy="40" level="1">
      <sharedItems containsSemiMixedTypes="0" containsNonDate="0" containsString="0"/>
    </cacheField>
    <cacheField name="[区域2].[日].[日]" caption="日" numFmtId="0" hierarchy="34" level="1">
      <sharedItems containsSemiMixedTypes="0" containsNonDate="0" containsString="0"/>
    </cacheField>
    <cacheField name="[Measures].[以下项目的非重复计数客户全称 2]" caption="以下项目的非重复计数客户全称 2" numFmtId="0" hierarchy="60" level="32767"/>
    <cacheField name="[区域2].[是否有效].[是否有效]" caption="是否有效" numFmtId="0" hierarchy="46" level="1">
      <sharedItems containsBlank="1" count="3">
        <s v="否"/>
        <s v="是"/>
        <m u="1"/>
      </sharedItems>
    </cacheField>
  </cacheFields>
  <cacheHierarchies count="65">
    <cacheHierarchy uniqueName="[区域].[日]" caption="日" attribute="1" defaultMemberUniqueName="[区域].[日].[All]" allUniqueName="[区域].[日].[All]" dimensionUniqueName="[区域]" displayFolder="" count="0" memberValueDatatype="130" unbalanced="0"/>
    <cacheHierarchy uniqueName="[区域].[Call List NO.]" caption="Call List NO." attribute="1" defaultMemberUniqueName="[区域].[Call List NO.].[All]" allUniqueName="[区域].[Call List NO.].[All]" dimensionUniqueName="[区域]" displayFolder="" count="0" memberValueDatatype="130" unbalanced="0"/>
    <cacheHierarchy uniqueName="[区域].[业务处]" caption="业务处" attribute="1" defaultMemberUniqueName="[区域].[业务处].[All]" allUniqueName="[区域].[业务处].[All]" dimensionUniqueName="[区域]" displayFolder="" count="0" memberValueDatatype="130" unbalanced="0"/>
    <cacheHierarchy uniqueName="[区域].[ISRITCode]" caption="ISRITCode" attribute="1" defaultMemberUniqueName="[区域].[ISRITCode].[All]" allUniqueName="[区域].[ISRITCode].[All]" dimensionUniqueName="[区域]" displayFolder="" count="0" memberValueDatatype="130" unbalanced="0"/>
    <cacheHierarchy uniqueName="[区域].[CDBID]" caption="CDBID" attribute="1" defaultMemberUniqueName="[区域].[CDBID].[All]" allUniqueName="[区域].[CDBID].[All]" dimensionUniqueName="[区域]" displayFolder="" count="0" memberValueDatatype="130" unbalanced="0"/>
    <cacheHierarchy uniqueName="[区域].[客户全称]" caption="客户全称" attribute="1" defaultMemberUniqueName="[区域].[客户全称].[All]" allUniqueName="[区域].[客户全称].[All]" dimensionUniqueName="[区域]" displayFolder="" count="0" memberValueDatatype="130" unbalanced="0"/>
    <cacheHierarchy uniqueName="[区域].[是否为客户]" caption="是否为客户" attribute="1" defaultMemberUniqueName="[区域].[是否为客户].[All]" allUniqueName="[区域].[是否为客户].[All]" dimensionUniqueName="[区域]" displayFolder="" count="0" memberValueDatatype="130" unbalanced="0"/>
    <cacheHierarchy uniqueName="[区域].[联系人:全名]" caption="联系人:全名" attribute="1" defaultMemberUniqueName="[区域].[联系人:全名].[All]" allUniqueName="[区域].[联系人:全名].[All]" dimensionUniqueName="[区域]" displayFolder="" count="0" memberValueDatatype="130" unbalanced="0"/>
    <cacheHierarchy uniqueName="[区域].[开始时间]" caption="开始时间" attribute="1" time="1" defaultMemberUniqueName="[区域].[开始时间].[All]" allUniqueName="[区域].[开始时间].[All]" dimensionUniqueName="[区域]" displayFolder="" count="0" memberValueDatatype="7" unbalanced="0"/>
    <cacheHierarchy uniqueName="[区域].[结束时间]" caption="结束时间" attribute="1" time="1" defaultMemberUniqueName="[区域].[结束时间].[All]" allUniqueName="[区域].[结束时间].[All]" dimensionUniqueName="[区域]" displayFolder="" count="0" memberValueDatatype="7" unbalanced="0"/>
    <cacheHierarchy uniqueName="[区域].[持续时间]" caption="持续时间" attribute="1" time="1" defaultMemberUniqueName="[区域].[持续时间].[All]" allUniqueName="[区域].[持续时间].[All]" dimensionUniqueName="[区域]" displayFolder="" count="0" memberValueDatatype="7" unbalanced="0"/>
    <cacheHierarchy uniqueName="[区域].[是否接通]" caption="是否接通" attribute="1" defaultMemberUniqueName="[区域].[是否接通].[All]" allUniqueName="[区域].[是否接通].[All]" dimensionUniqueName="[区域]" displayFolder="" count="0" memberValueDatatype="130" unbalanced="0"/>
    <cacheHierarchy uniqueName="[区域].[是否有效]" caption="是否有效" attribute="1" defaultMemberUniqueName="[区域].[是否有效].[All]" allUniqueName="[区域].[是否有效].[All]" dimensionUniqueName="[区域]" displayFolder="" count="0" memberValueDatatype="130" unbalanced="0"/>
    <cacheHierarchy uniqueName="[区域1].[日]" caption="日" attribute="1" defaultMemberUniqueName="[区域1].[日].[All]" allUniqueName="[区域1].[日].[All]" dimensionUniqueName="[区域1]" displayFolder="" count="0" memberValueDatatype="130" unbalanced="0"/>
    <cacheHierarchy uniqueName="[区域1].[Call List NO.]" caption="Call List NO." attribute="1" defaultMemberUniqueName="[区域1].[Call List NO.].[All]" allUniqueName="[区域1].[Call List NO.].[All]" dimensionUniqueName="[区域1]" displayFolder="" count="0" memberValueDatatype="130" unbalanced="0"/>
    <cacheHierarchy uniqueName="[区域1].[业务处]" caption="业务处" attribute="1" defaultMemberUniqueName="[区域1].[业务处].[All]" allUniqueName="[区域1].[业务处].[All]" dimensionUniqueName="[区域1]" displayFolder="" count="0" memberValueDatatype="130" unbalanced="0"/>
    <cacheHierarchy uniqueName="[区域1].[ISRITCode]" caption="ISRITCode" attribute="1" defaultMemberUniqueName="[区域1].[ISRITCode].[All]" allUniqueName="[区域1].[ISRITCode].[All]" dimensionUniqueName="[区域1]" displayFolder="" count="0" memberValueDatatype="130" unbalanced="0"/>
    <cacheHierarchy uniqueName="[区域1].[CDBID]" caption="CDBID" attribute="1" defaultMemberUniqueName="[区域1].[CDBID].[All]" allUniqueName="[区域1].[CDBID].[All]" dimensionUniqueName="[区域1]" displayFolder="" count="0" memberValueDatatype="130" unbalanced="0"/>
    <cacheHierarchy uniqueName="[区域1].[客户全称]" caption="客户全称" attribute="1" defaultMemberUniqueName="[区域1].[客户全称].[All]" allUniqueName="[区域1].[客户全称].[All]" dimensionUniqueName="[区域1]" displayFolder="" count="0" memberValueDatatype="130" unbalanced="0"/>
    <cacheHierarchy uniqueName="[区域1].[是否为客户]" caption="是否为客户" attribute="1" defaultMemberUniqueName="[区域1].[是否为客户].[All]" allUniqueName="[区域1].[是否为客户].[All]" dimensionUniqueName="[区域1]" displayFolder="" count="0" memberValueDatatype="130" unbalanced="0"/>
    <cacheHierarchy uniqueName="[区域1].[联系人:全名]" caption="联系人:全名" attribute="1" defaultMemberUniqueName="[区域1].[联系人:全名].[All]" allUniqueName="[区域1].[联系人:全名].[All]" dimensionUniqueName="[区域1]" displayFolder="" count="0" memberValueDatatype="130" unbalanced="0"/>
    <cacheHierarchy uniqueName="[区域1].[开始时间]" caption="开始时间" attribute="1" time="1" defaultMemberUniqueName="[区域1].[开始时间].[All]" allUniqueName="[区域1].[开始时间].[All]" dimensionUniqueName="[区域1]" displayFolder="" count="0" memberValueDatatype="7" unbalanced="0"/>
    <cacheHierarchy uniqueName="[区域1].[结束时间]" caption="结束时间" attribute="1" time="1" defaultMemberUniqueName="[区域1].[结束时间].[All]" allUniqueName="[区域1].[结束时间].[All]" dimensionUniqueName="[区域1]" displayFolder="" count="0" memberValueDatatype="7" unbalanced="0"/>
    <cacheHierarchy uniqueName="[区域1].[持续时间]" caption="持续时间" attribute="1" time="1" defaultMemberUniqueName="[区域1].[持续时间].[All]" allUniqueName="[区域1].[持续时间].[All]" dimensionUniqueName="[区域1]" displayFolder="" count="0" memberValueDatatype="7" unbalanced="0"/>
    <cacheHierarchy uniqueName="[区域1].[是否接通]" caption="是否接通" attribute="1" defaultMemberUniqueName="[区域1].[是否接通].[All]" allUniqueName="[区域1].[是否接通].[All]" dimensionUniqueName="[区域1]" displayFolder="" count="0" memberValueDatatype="130" unbalanced="0"/>
    <cacheHierarchy uniqueName="[区域1].[是否有效]" caption="是否有效" attribute="1" defaultMemberUniqueName="[区域1].[是否有效].[All]" allUniqueName="[区域1].[是否有效].[All]" dimensionUniqueName="[区域1]" displayFolder="" count="0" memberValueDatatype="130" unbalanced="0"/>
    <cacheHierarchy uniqueName="[区域1].[状态]" caption="状态" attribute="1" defaultMemberUniqueName="[区域1].[状态].[All]" allUniqueName="[区域1].[状态].[All]" dimensionUniqueName="[区域1]" displayFolder="" count="0" memberValueDatatype="130" unbalanced="0"/>
    <cacheHierarchy uniqueName="[区域1].[所有人:全名]" caption="所有人:全名" attribute="1" defaultMemberUniqueName="[区域1].[所有人:全名].[All]" allUniqueName="[区域1].[所有人:全名].[All]" dimensionUniqueName="[区域1]" displayFolder="" count="0" memberValueDatatype="130" unbalanced="0"/>
    <cacheHierarchy uniqueName="[区域1].[客户:客户归属]" caption="客户:客户归属" attribute="1" defaultMemberUniqueName="[区域1].[客户:客户归属].[All]" allUniqueName="[区域1].[客户:客户归属].[All]" dimensionUniqueName="[区域1]" displayFolder="" count="0" memberValueDatatype="130" unbalanced="0"/>
    <cacheHierarchy uniqueName="[区域1].[经理点评]" caption="经理点评" attribute="1" defaultMemberUniqueName="[区域1].[经理点评].[All]" allUniqueName="[区域1].[经理点评].[All]" dimensionUniqueName="[区域1]" displayFolder="" count="0" memberValueDatatype="130" unbalanced="0"/>
    <cacheHierarchy uniqueName="[区域1].[满意度评分]" caption="满意度评分" attribute="1" time="1" defaultMemberUniqueName="[区域1].[满意度评分].[All]" allUniqueName="[区域1].[满意度评分].[All]" dimensionUniqueName="[区域1]" displayFolder="" count="0" memberValueDatatype="7" unbalanced="0"/>
    <cacheHierarchy uniqueName="[区域1].[客户时长]" caption="客户时长" attribute="1" defaultMemberUniqueName="[区域1].[客户时长].[All]" allUniqueName="[区域1].[客户时长].[All]" dimensionUniqueName="[区域1]" displayFolder="" count="0" memberValueDatatype="130" unbalanced="0"/>
    <cacheHierarchy uniqueName="[区域1].[客户有效时长]" caption="客户有效时长" attribute="1" defaultMemberUniqueName="[区域1].[客户有效时长].[All]" allUniqueName="[区域1].[客户有效时长].[All]" dimensionUniqueName="[区域1]" displayFolder="" count="0" memberValueDatatype="130" unbalanced="0"/>
    <cacheHierarchy uniqueName="[区域1].[来电号码]" caption="来电号码" attribute="1" defaultMemberUniqueName="[区域1].[来电号码].[All]" allUniqueName="[区域1].[来电号码].[All]" dimensionUniqueName="[区域1]" displayFolder="" count="0" memberValueDatatype="130" unbalanced="0"/>
    <cacheHierarchy uniqueName="[区域2].[日]" caption="日" attribute="1" defaultMemberUniqueName="[区域2].[日].[All]" allUniqueName="[区域2].[日].[All]" dimensionUniqueName="[区域2]" displayFolder="" count="2" memberValueDatatype="130" unbalanced="0">
      <fieldsUsage count="2">
        <fieldUsage x="-1"/>
        <fieldUsage x="3"/>
      </fieldsUsage>
    </cacheHierarchy>
    <cacheHierarchy uniqueName="[区域2].[Call List NO.]" caption="Call List NO." attribute="1" defaultMemberUniqueName="[区域2].[Call List NO.].[All]" allUniqueName="[区域2].[Call List NO.].[All]" dimensionUniqueName="[区域2]" displayFolder="" count="0" memberValueDatatype="130" unbalanced="0"/>
    <cacheHierarchy uniqueName="[区域2].[业务处]" caption="业务处" attribute="1" defaultMemberUniqueName="[区域2].[业务处].[All]" allUniqueName="[区域2].[业务处].[All]" dimensionUniqueName="[区域2]" displayFolder="" count="0" memberValueDatatype="130" unbalanced="0"/>
    <cacheHierarchy uniqueName="[区域2].[ISRITCode]" caption="ISRITCode" attribute="1" defaultMemberUniqueName="[区域2].[ISRITCode].[All]" allUniqueName="[区域2].[ISRITCode].[All]" dimensionUniqueName="[区域2]" displayFolder="" count="2" memberValueDatatype="130" unbalanced="0">
      <fieldsUsage count="2">
        <fieldUsage x="-1"/>
        <fieldUsage x="1"/>
      </fieldsUsage>
    </cacheHierarchy>
    <cacheHierarchy uniqueName="[区域2].[CDBID]" caption="CDBID" attribute="1" defaultMemberUniqueName="[区域2].[CDBID].[All]" allUniqueName="[区域2].[CDBID].[All]" dimensionUniqueName="[区域2]" displayFolder="" count="0" memberValueDatatype="130" unbalanced="0"/>
    <cacheHierarchy uniqueName="[区域2].[客户全称]" caption="客户全称" attribute="1" defaultMemberUniqueName="[区域2].[客户全称].[All]" allUniqueName="[区域2].[客户全称].[All]" dimensionUniqueName="[区域2]" displayFolder="" count="0" memberValueDatatype="130" unbalanced="0"/>
    <cacheHierarchy uniqueName="[区域2].[是否为客户]" caption="是否为客户" attribute="1" defaultMemberUniqueName="[区域2].[是否为客户].[All]" allUniqueName="[区域2].[是否为客户].[All]" dimensionUniqueName="[区域2]" displayFolder="" count="2" memberValueDatatype="130" unbalanced="0">
      <fieldsUsage count="2">
        <fieldUsage x="-1"/>
        <fieldUsage x="2"/>
      </fieldsUsage>
    </cacheHierarchy>
    <cacheHierarchy uniqueName="[区域2].[联系人:全名]" caption="联系人:全名" attribute="1" defaultMemberUniqueName="[区域2].[联系人:全名].[All]" allUniqueName="[区域2].[联系人:全名].[All]" dimensionUniqueName="[区域2]" displayFolder="" count="0" memberValueDatatype="130" unbalanced="0"/>
    <cacheHierarchy uniqueName="[区域2].[开始时间]" caption="开始时间" attribute="1" time="1" defaultMemberUniqueName="[区域2].[开始时间].[All]" allUniqueName="[区域2].[开始时间].[All]" dimensionUniqueName="[区域2]" displayFolder="" count="0" memberValueDatatype="7" unbalanced="0"/>
    <cacheHierarchy uniqueName="[区域2].[结束时间]" caption="结束时间" attribute="1" time="1" defaultMemberUniqueName="[区域2].[结束时间].[All]" allUniqueName="[区域2].[结束时间].[All]" dimensionUniqueName="[区域2]" displayFolder="" count="0" memberValueDatatype="7" unbalanced="0"/>
    <cacheHierarchy uniqueName="[区域2].[持续时间]" caption="持续时间" attribute="1" time="1" defaultMemberUniqueName="[区域2].[持续时间].[All]" allUniqueName="[区域2].[持续时间].[All]" dimensionUniqueName="[区域2]" displayFolder="" count="0" memberValueDatatype="7" unbalanced="0"/>
    <cacheHierarchy uniqueName="[区域2].[是否接通]" caption="是否接通" attribute="1" defaultMemberUniqueName="[区域2].[是否接通].[All]" allUniqueName="[区域2].[是否接通].[All]" dimensionUniqueName="[区域2]" displayFolder="" count="2" memberValueDatatype="130" unbalanced="0">
      <fieldsUsage count="2">
        <fieldUsage x="-1"/>
        <fieldUsage x="0"/>
      </fieldsUsage>
    </cacheHierarchy>
    <cacheHierarchy uniqueName="[区域2].[是否有效]" caption="是否有效" attribute="1" defaultMemberUniqueName="[区域2].[是否有效].[All]" allUniqueName="[区域2].[是否有效].[All]" dimensionUniqueName="[区域2]" displayFolder="" count="2" memberValueDatatype="130" unbalanced="0">
      <fieldsUsage count="2">
        <fieldUsage x="-1"/>
        <fieldUsage x="5"/>
      </fieldsUsage>
    </cacheHierarchy>
    <cacheHierarchy uniqueName="[区域2].[状态]" caption="状态" attribute="1" defaultMemberUniqueName="[区域2].[状态].[All]" allUniqueName="[区域2].[状态].[All]" dimensionUniqueName="[区域2]" displayFolder="" count="0" memberValueDatatype="130" unbalanced="0"/>
    <cacheHierarchy uniqueName="[区域2].[所有人:全名]" caption="所有人:全名" attribute="1" defaultMemberUniqueName="[区域2].[所有人:全名].[All]" allUniqueName="[区域2].[所有人:全名].[All]" dimensionUniqueName="[区域2]" displayFolder="" count="0" memberValueDatatype="130" unbalanced="0"/>
    <cacheHierarchy uniqueName="[区域2].[客户:客户归属]" caption="客户:客户归属" attribute="1" defaultMemberUniqueName="[区域2].[客户:客户归属].[All]" allUniqueName="[区域2].[客户:客户归属].[All]" dimensionUniqueName="[区域2]" displayFolder="" count="0" memberValueDatatype="130" unbalanced="0"/>
    <cacheHierarchy uniqueName="[区域2].[经理点评]" caption="经理点评" attribute="1" defaultMemberUniqueName="[区域2].[经理点评].[All]" allUniqueName="[区域2].[经理点评].[All]" dimensionUniqueName="[区域2]" displayFolder="" count="0" memberValueDatatype="130" unbalanced="0"/>
    <cacheHierarchy uniqueName="[区域2].[满意度评分]" caption="满意度评分" attribute="1" time="1" defaultMemberUniqueName="[区域2].[满意度评分].[All]" allUniqueName="[区域2].[满意度评分].[All]" dimensionUniqueName="[区域2]" displayFolder="" count="0" memberValueDatatype="7" unbalanced="0"/>
    <cacheHierarchy uniqueName="[区域2].[客户时长]" caption="客户时长" attribute="1" defaultMemberUniqueName="[区域2].[客户时长].[All]" allUniqueName="[区域2].[客户时长].[All]" dimensionUniqueName="[区域2]" displayFolder="" count="0" memberValueDatatype="130" unbalanced="0"/>
    <cacheHierarchy uniqueName="[区域2].[客户有效时长]" caption="客户有效时长" attribute="1" defaultMemberUniqueName="[区域2].[客户有效时长].[All]" allUniqueName="[区域2].[客户有效时长].[All]" dimensionUniqueName="[区域2]" displayFolder="" count="0" memberValueDatatype="130" unbalanced="0"/>
    <cacheHierarchy uniqueName="[区域2].[来电号码]" caption="来电号码" attribute="1" defaultMemberUniqueName="[区域2].[来电号码].[All]" allUniqueName="[区域2].[来电号码].[All]" dimensionUniqueName="[区域2]" displayFolder="" count="0" memberValueDatatype="130" unbalanced="0"/>
    <cacheHierarchy uniqueName="[Measures].[以下项目的计数客户全称]" caption="以下项目的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非重复计数客户全称]" caption="以下项目的非重复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计数来电号码]" caption="以下项目的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非重复计数来电号码]" caption="以下项目的非重复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计数客户全称 2]" caption="以下项目的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以下项目的非重复计数客户全称 2]" caption="以下项目的非重复计数客户全称 2" measure="1" displayFolder="" measureGroup="区域2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区域2]" caption="__XL_Count 区域2" measure="1" displayFolder="" measureGroup="区域2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区域" uniqueName="[区域]" caption="区域"/>
    <dimension name="区域1" uniqueName="[区域1]" caption="区域1"/>
    <dimension name="区域2" uniqueName="[区域2]" caption="区域2"/>
  </dimensions>
  <measureGroups count="3">
    <measureGroup name="区域" caption="区域"/>
    <measureGroup name="区域1" caption="区域1"/>
    <measureGroup name="区域2" caption="区域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Xiangrong XR3 Chen" refreshedDate="43424.394762152777" backgroundQuery="1" createdVersion="5" refreshedVersion="5" minRefreshableVersion="3" recordCount="0" supportSubquery="1" supportAdvancedDrill="1">
  <cacheSource type="external" connectionId="1"/>
  <cacheFields count="6">
    <cacheField name="[区域2].[是否接通].[是否接通]" caption="是否接通" numFmtId="0" hierarchy="45" level="1">
      <sharedItems containsBlank="1" count="3">
        <s v="否"/>
        <s v="是"/>
        <m u="1"/>
      </sharedItems>
    </cacheField>
    <cacheField name="[区域2].[ISRITCode].[ISRITCode]" caption="ISRITCode" numFmtId="0" hierarchy="37" level="1">
      <sharedItems count="95">
        <s v="aoyx1"/>
        <s v="aozr1"/>
        <s v="caiks1"/>
        <s v="chenhm7"/>
        <s v="chenshuang4"/>
        <s v="chenyh23"/>
        <s v="dengfei8"/>
        <s v="duxue1"/>
        <s v="fangsy3"/>
        <s v="fangting3"/>
        <s v="fenglan1"/>
        <s v="fengwei5"/>
        <s v="gaohz1"/>
        <s v="gongsy4"/>
        <s v="heyao2"/>
        <s v="heyc5"/>
        <s v="houmj1"/>
        <s v="houyq2"/>
        <s v="huangzhe2"/>
        <s v="kangqy1"/>
        <s v="leiml2"/>
        <s v="liangyu3"/>
        <s v="liby11"/>
        <s v="linzx3"/>
        <s v="litao25"/>
        <s v="liujc7"/>
        <s v="liupu1"/>
        <s v="liuyang86"/>
        <s v="liuyz7"/>
        <s v="lixy51"/>
        <s v="longyan3"/>
        <s v="luokan2"/>
        <s v="luoyc1"/>
        <s v="luoyf4"/>
        <s v="minqp1"/>
        <s v="mujing1"/>
        <s v="puyp1"/>
        <s v="qianyx4"/>
        <s v="qingpan1"/>
        <s v="qinss3"/>
        <s v="renls1"/>
        <s v="renqy1"/>
        <s v="renyi4"/>
        <s v="sangrl1"/>
        <s v="shiyue4"/>
        <s v="sunac1"/>
        <s v="sunjia4"/>
        <s v="tangjia2"/>
        <s v="tanglin2"/>
        <s v="wangbm1"/>
        <s v="wangdi26"/>
        <s v="wanghe3"/>
        <s v="wanghl31"/>
        <s v="wangjj22"/>
        <s v="wangkun26"/>
        <s v="wangqing17"/>
        <s v="wangshuai17"/>
        <s v="wangsx7"/>
        <s v="wangting18"/>
        <s v="wangwt12"/>
        <s v="wangxx22"/>
        <s v="wangzhi10"/>
        <s v="weixm8"/>
        <s v="wenxq1"/>
        <s v="wuzs2"/>
        <s v="xiangyc1"/>
        <s v="xiefl3"/>
        <s v="xiening1"/>
        <s v="xiewei4"/>
        <s v="xiongnq1"/>
        <s v="xulin9"/>
        <s v="xutai1"/>
        <s v="yangchao16"/>
        <s v="yangfan39"/>
        <s v="yangkai16"/>
        <s v="yangqin5"/>
        <s v="yuexiao1"/>
        <s v="yuym5"/>
        <s v="zengbl2"/>
        <s v="zengsl2"/>
        <s v="zhangjy37"/>
        <s v="zhangqin7"/>
        <s v="zhangxi15"/>
        <s v="zhangxin37"/>
        <s v="zhangxy40"/>
        <s v="zhangyf20"/>
        <s v="zhangyun8"/>
        <s v="zhaohj4"/>
        <s v="zhengxh8"/>
        <s v="zhongys2"/>
        <s v="zhoujc1"/>
        <s v="zhouling8"/>
        <s v="zhull8"/>
        <s v="zhulp5"/>
        <s v="zhurf1"/>
      </sharedItems>
    </cacheField>
    <cacheField name="[区域2].[是否为客户].[是否为客户]" caption="是否为客户" numFmtId="0" hierarchy="40" level="1">
      <sharedItems containsSemiMixedTypes="0" containsNonDate="0" containsString="0"/>
    </cacheField>
    <cacheField name="[区域2].[日].[日]" caption="日" numFmtId="0" hierarchy="34" level="1">
      <sharedItems containsSemiMixedTypes="0" containsNonDate="0" containsString="0"/>
    </cacheField>
    <cacheField name="[Measures].[以下项目的非重复计数客户全称 2]" caption="以下项目的非重复计数客户全称 2" numFmtId="0" hierarchy="60" level="32767"/>
    <cacheField name="[区域2].[是否有效].[是否有效]" caption="是否有效" numFmtId="0" hierarchy="46" level="1">
      <sharedItems containsBlank="1" count="3">
        <s v="否"/>
        <s v="是"/>
        <m u="1"/>
      </sharedItems>
    </cacheField>
  </cacheFields>
  <cacheHierarchies count="65">
    <cacheHierarchy uniqueName="[区域].[日]" caption="日" attribute="1" defaultMemberUniqueName="[区域].[日].[All]" allUniqueName="[区域].[日].[All]" dimensionUniqueName="[区域]" displayFolder="" count="0" memberValueDatatype="130" unbalanced="0"/>
    <cacheHierarchy uniqueName="[区域].[Call List NO.]" caption="Call List NO." attribute="1" defaultMemberUniqueName="[区域].[Call List NO.].[All]" allUniqueName="[区域].[Call List NO.].[All]" dimensionUniqueName="[区域]" displayFolder="" count="0" memberValueDatatype="130" unbalanced="0"/>
    <cacheHierarchy uniqueName="[区域].[业务处]" caption="业务处" attribute="1" defaultMemberUniqueName="[区域].[业务处].[All]" allUniqueName="[区域].[业务处].[All]" dimensionUniqueName="[区域]" displayFolder="" count="0" memberValueDatatype="130" unbalanced="0"/>
    <cacheHierarchy uniqueName="[区域].[ISRITCode]" caption="ISRITCode" attribute="1" defaultMemberUniqueName="[区域].[ISRITCode].[All]" allUniqueName="[区域].[ISRITCode].[All]" dimensionUniqueName="[区域]" displayFolder="" count="0" memberValueDatatype="130" unbalanced="0"/>
    <cacheHierarchy uniqueName="[区域].[CDBID]" caption="CDBID" attribute="1" defaultMemberUniqueName="[区域].[CDBID].[All]" allUniqueName="[区域].[CDBID].[All]" dimensionUniqueName="[区域]" displayFolder="" count="0" memberValueDatatype="130" unbalanced="0"/>
    <cacheHierarchy uniqueName="[区域].[客户全称]" caption="客户全称" attribute="1" defaultMemberUniqueName="[区域].[客户全称].[All]" allUniqueName="[区域].[客户全称].[All]" dimensionUniqueName="[区域]" displayFolder="" count="0" memberValueDatatype="130" unbalanced="0"/>
    <cacheHierarchy uniqueName="[区域].[是否为客户]" caption="是否为客户" attribute="1" defaultMemberUniqueName="[区域].[是否为客户].[All]" allUniqueName="[区域].[是否为客户].[All]" dimensionUniqueName="[区域]" displayFolder="" count="0" memberValueDatatype="130" unbalanced="0"/>
    <cacheHierarchy uniqueName="[区域].[联系人:全名]" caption="联系人:全名" attribute="1" defaultMemberUniqueName="[区域].[联系人:全名].[All]" allUniqueName="[区域].[联系人:全名].[All]" dimensionUniqueName="[区域]" displayFolder="" count="0" memberValueDatatype="130" unbalanced="0"/>
    <cacheHierarchy uniqueName="[区域].[开始时间]" caption="开始时间" attribute="1" time="1" defaultMemberUniqueName="[区域].[开始时间].[All]" allUniqueName="[区域].[开始时间].[All]" dimensionUniqueName="[区域]" displayFolder="" count="0" memberValueDatatype="7" unbalanced="0"/>
    <cacheHierarchy uniqueName="[区域].[结束时间]" caption="结束时间" attribute="1" time="1" defaultMemberUniqueName="[区域].[结束时间].[All]" allUniqueName="[区域].[结束时间].[All]" dimensionUniqueName="[区域]" displayFolder="" count="0" memberValueDatatype="7" unbalanced="0"/>
    <cacheHierarchy uniqueName="[区域].[持续时间]" caption="持续时间" attribute="1" time="1" defaultMemberUniqueName="[区域].[持续时间].[All]" allUniqueName="[区域].[持续时间].[All]" dimensionUniqueName="[区域]" displayFolder="" count="0" memberValueDatatype="7" unbalanced="0"/>
    <cacheHierarchy uniqueName="[区域].[是否接通]" caption="是否接通" attribute="1" defaultMemberUniqueName="[区域].[是否接通].[All]" allUniqueName="[区域].[是否接通].[All]" dimensionUniqueName="[区域]" displayFolder="" count="0" memberValueDatatype="130" unbalanced="0"/>
    <cacheHierarchy uniqueName="[区域].[是否有效]" caption="是否有效" attribute="1" defaultMemberUniqueName="[区域].[是否有效].[All]" allUniqueName="[区域].[是否有效].[All]" dimensionUniqueName="[区域]" displayFolder="" count="0" memberValueDatatype="130" unbalanced="0"/>
    <cacheHierarchy uniqueName="[区域1].[日]" caption="日" attribute="1" defaultMemberUniqueName="[区域1].[日].[All]" allUniqueName="[区域1].[日].[All]" dimensionUniqueName="[区域1]" displayFolder="" count="0" memberValueDatatype="130" unbalanced="0"/>
    <cacheHierarchy uniqueName="[区域1].[Call List NO.]" caption="Call List NO." attribute="1" defaultMemberUniqueName="[区域1].[Call List NO.].[All]" allUniqueName="[区域1].[Call List NO.].[All]" dimensionUniqueName="[区域1]" displayFolder="" count="0" memberValueDatatype="130" unbalanced="0"/>
    <cacheHierarchy uniqueName="[区域1].[业务处]" caption="业务处" attribute="1" defaultMemberUniqueName="[区域1].[业务处].[All]" allUniqueName="[区域1].[业务处].[All]" dimensionUniqueName="[区域1]" displayFolder="" count="0" memberValueDatatype="130" unbalanced="0"/>
    <cacheHierarchy uniqueName="[区域1].[ISRITCode]" caption="ISRITCode" attribute="1" defaultMemberUniqueName="[区域1].[ISRITCode].[All]" allUniqueName="[区域1].[ISRITCode].[All]" dimensionUniqueName="[区域1]" displayFolder="" count="0" memberValueDatatype="130" unbalanced="0"/>
    <cacheHierarchy uniqueName="[区域1].[CDBID]" caption="CDBID" attribute="1" defaultMemberUniqueName="[区域1].[CDBID].[All]" allUniqueName="[区域1].[CDBID].[All]" dimensionUniqueName="[区域1]" displayFolder="" count="0" memberValueDatatype="130" unbalanced="0"/>
    <cacheHierarchy uniqueName="[区域1].[客户全称]" caption="客户全称" attribute="1" defaultMemberUniqueName="[区域1].[客户全称].[All]" allUniqueName="[区域1].[客户全称].[All]" dimensionUniqueName="[区域1]" displayFolder="" count="0" memberValueDatatype="130" unbalanced="0"/>
    <cacheHierarchy uniqueName="[区域1].[是否为客户]" caption="是否为客户" attribute="1" defaultMemberUniqueName="[区域1].[是否为客户].[All]" allUniqueName="[区域1].[是否为客户].[All]" dimensionUniqueName="[区域1]" displayFolder="" count="0" memberValueDatatype="130" unbalanced="0"/>
    <cacheHierarchy uniqueName="[区域1].[联系人:全名]" caption="联系人:全名" attribute="1" defaultMemberUniqueName="[区域1].[联系人:全名].[All]" allUniqueName="[区域1].[联系人:全名].[All]" dimensionUniqueName="[区域1]" displayFolder="" count="0" memberValueDatatype="130" unbalanced="0"/>
    <cacheHierarchy uniqueName="[区域1].[开始时间]" caption="开始时间" attribute="1" time="1" defaultMemberUniqueName="[区域1].[开始时间].[All]" allUniqueName="[区域1].[开始时间].[All]" dimensionUniqueName="[区域1]" displayFolder="" count="0" memberValueDatatype="7" unbalanced="0"/>
    <cacheHierarchy uniqueName="[区域1].[结束时间]" caption="结束时间" attribute="1" time="1" defaultMemberUniqueName="[区域1].[结束时间].[All]" allUniqueName="[区域1].[结束时间].[All]" dimensionUniqueName="[区域1]" displayFolder="" count="0" memberValueDatatype="7" unbalanced="0"/>
    <cacheHierarchy uniqueName="[区域1].[持续时间]" caption="持续时间" attribute="1" time="1" defaultMemberUniqueName="[区域1].[持续时间].[All]" allUniqueName="[区域1].[持续时间].[All]" dimensionUniqueName="[区域1]" displayFolder="" count="0" memberValueDatatype="7" unbalanced="0"/>
    <cacheHierarchy uniqueName="[区域1].[是否接通]" caption="是否接通" attribute="1" defaultMemberUniqueName="[区域1].[是否接通].[All]" allUniqueName="[区域1].[是否接通].[All]" dimensionUniqueName="[区域1]" displayFolder="" count="0" memberValueDatatype="130" unbalanced="0"/>
    <cacheHierarchy uniqueName="[区域1].[是否有效]" caption="是否有效" attribute="1" defaultMemberUniqueName="[区域1].[是否有效].[All]" allUniqueName="[区域1].[是否有效].[All]" dimensionUniqueName="[区域1]" displayFolder="" count="0" memberValueDatatype="130" unbalanced="0"/>
    <cacheHierarchy uniqueName="[区域1].[状态]" caption="状态" attribute="1" defaultMemberUniqueName="[区域1].[状态].[All]" allUniqueName="[区域1].[状态].[All]" dimensionUniqueName="[区域1]" displayFolder="" count="0" memberValueDatatype="130" unbalanced="0"/>
    <cacheHierarchy uniqueName="[区域1].[所有人:全名]" caption="所有人:全名" attribute="1" defaultMemberUniqueName="[区域1].[所有人:全名].[All]" allUniqueName="[区域1].[所有人:全名].[All]" dimensionUniqueName="[区域1]" displayFolder="" count="0" memberValueDatatype="130" unbalanced="0"/>
    <cacheHierarchy uniqueName="[区域1].[客户:客户归属]" caption="客户:客户归属" attribute="1" defaultMemberUniqueName="[区域1].[客户:客户归属].[All]" allUniqueName="[区域1].[客户:客户归属].[All]" dimensionUniqueName="[区域1]" displayFolder="" count="0" memberValueDatatype="130" unbalanced="0"/>
    <cacheHierarchy uniqueName="[区域1].[经理点评]" caption="经理点评" attribute="1" defaultMemberUniqueName="[区域1].[经理点评].[All]" allUniqueName="[区域1].[经理点评].[All]" dimensionUniqueName="[区域1]" displayFolder="" count="0" memberValueDatatype="130" unbalanced="0"/>
    <cacheHierarchy uniqueName="[区域1].[满意度评分]" caption="满意度评分" attribute="1" time="1" defaultMemberUniqueName="[区域1].[满意度评分].[All]" allUniqueName="[区域1].[满意度评分].[All]" dimensionUniqueName="[区域1]" displayFolder="" count="0" memberValueDatatype="7" unbalanced="0"/>
    <cacheHierarchy uniqueName="[区域1].[客户时长]" caption="客户时长" attribute="1" defaultMemberUniqueName="[区域1].[客户时长].[All]" allUniqueName="[区域1].[客户时长].[All]" dimensionUniqueName="[区域1]" displayFolder="" count="0" memberValueDatatype="130" unbalanced="0"/>
    <cacheHierarchy uniqueName="[区域1].[客户有效时长]" caption="客户有效时长" attribute="1" defaultMemberUniqueName="[区域1].[客户有效时长].[All]" allUniqueName="[区域1].[客户有效时长].[All]" dimensionUniqueName="[区域1]" displayFolder="" count="0" memberValueDatatype="130" unbalanced="0"/>
    <cacheHierarchy uniqueName="[区域1].[来电号码]" caption="来电号码" attribute="1" defaultMemberUniqueName="[区域1].[来电号码].[All]" allUniqueName="[区域1].[来电号码].[All]" dimensionUniqueName="[区域1]" displayFolder="" count="0" memberValueDatatype="130" unbalanced="0"/>
    <cacheHierarchy uniqueName="[区域2].[日]" caption="日" attribute="1" defaultMemberUniqueName="[区域2].[日].[All]" allUniqueName="[区域2].[日].[All]" dimensionUniqueName="[区域2]" displayFolder="" count="2" memberValueDatatype="130" unbalanced="0">
      <fieldsUsage count="2">
        <fieldUsage x="-1"/>
        <fieldUsage x="3"/>
      </fieldsUsage>
    </cacheHierarchy>
    <cacheHierarchy uniqueName="[区域2].[Call List NO.]" caption="Call List NO." attribute="1" defaultMemberUniqueName="[区域2].[Call List NO.].[All]" allUniqueName="[区域2].[Call List NO.].[All]" dimensionUniqueName="[区域2]" displayFolder="" count="0" memberValueDatatype="130" unbalanced="0"/>
    <cacheHierarchy uniqueName="[区域2].[业务处]" caption="业务处" attribute="1" defaultMemberUniqueName="[区域2].[业务处].[All]" allUniqueName="[区域2].[业务处].[All]" dimensionUniqueName="[区域2]" displayFolder="" count="0" memberValueDatatype="130" unbalanced="0"/>
    <cacheHierarchy uniqueName="[区域2].[ISRITCode]" caption="ISRITCode" attribute="1" defaultMemberUniqueName="[区域2].[ISRITCode].[All]" allUniqueName="[区域2].[ISRITCode].[All]" dimensionUniqueName="[区域2]" displayFolder="" count="2" memberValueDatatype="130" unbalanced="0">
      <fieldsUsage count="2">
        <fieldUsage x="-1"/>
        <fieldUsage x="1"/>
      </fieldsUsage>
    </cacheHierarchy>
    <cacheHierarchy uniqueName="[区域2].[CDBID]" caption="CDBID" attribute="1" defaultMemberUniqueName="[区域2].[CDBID].[All]" allUniqueName="[区域2].[CDBID].[All]" dimensionUniqueName="[区域2]" displayFolder="" count="0" memberValueDatatype="130" unbalanced="0"/>
    <cacheHierarchy uniqueName="[区域2].[客户全称]" caption="客户全称" attribute="1" defaultMemberUniqueName="[区域2].[客户全称].[All]" allUniqueName="[区域2].[客户全称].[All]" dimensionUniqueName="[区域2]" displayFolder="" count="0" memberValueDatatype="130" unbalanced="0"/>
    <cacheHierarchy uniqueName="[区域2].[是否为客户]" caption="是否为客户" attribute="1" defaultMemberUniqueName="[区域2].[是否为客户].[All]" allUniqueName="[区域2].[是否为客户].[All]" dimensionUniqueName="[区域2]" displayFolder="" count="2" memberValueDatatype="130" unbalanced="0">
      <fieldsUsage count="2">
        <fieldUsage x="-1"/>
        <fieldUsage x="2"/>
      </fieldsUsage>
    </cacheHierarchy>
    <cacheHierarchy uniqueName="[区域2].[联系人:全名]" caption="联系人:全名" attribute="1" defaultMemberUniqueName="[区域2].[联系人:全名].[All]" allUniqueName="[区域2].[联系人:全名].[All]" dimensionUniqueName="[区域2]" displayFolder="" count="0" memberValueDatatype="130" unbalanced="0"/>
    <cacheHierarchy uniqueName="[区域2].[开始时间]" caption="开始时间" attribute="1" time="1" defaultMemberUniqueName="[区域2].[开始时间].[All]" allUniqueName="[区域2].[开始时间].[All]" dimensionUniqueName="[区域2]" displayFolder="" count="0" memberValueDatatype="7" unbalanced="0"/>
    <cacheHierarchy uniqueName="[区域2].[结束时间]" caption="结束时间" attribute="1" time="1" defaultMemberUniqueName="[区域2].[结束时间].[All]" allUniqueName="[区域2].[结束时间].[All]" dimensionUniqueName="[区域2]" displayFolder="" count="0" memberValueDatatype="7" unbalanced="0"/>
    <cacheHierarchy uniqueName="[区域2].[持续时间]" caption="持续时间" attribute="1" time="1" defaultMemberUniqueName="[区域2].[持续时间].[All]" allUniqueName="[区域2].[持续时间].[All]" dimensionUniqueName="[区域2]" displayFolder="" count="0" memberValueDatatype="7" unbalanced="0"/>
    <cacheHierarchy uniqueName="[区域2].[是否接通]" caption="是否接通" attribute="1" defaultMemberUniqueName="[区域2].[是否接通].[All]" allUniqueName="[区域2].[是否接通].[All]" dimensionUniqueName="[区域2]" displayFolder="" count="2" memberValueDatatype="130" unbalanced="0">
      <fieldsUsage count="2">
        <fieldUsage x="-1"/>
        <fieldUsage x="0"/>
      </fieldsUsage>
    </cacheHierarchy>
    <cacheHierarchy uniqueName="[区域2].[是否有效]" caption="是否有效" attribute="1" defaultMemberUniqueName="[区域2].[是否有效].[All]" allUniqueName="[区域2].[是否有效].[All]" dimensionUniqueName="[区域2]" displayFolder="" count="2" memberValueDatatype="130" unbalanced="0">
      <fieldsUsage count="2">
        <fieldUsage x="-1"/>
        <fieldUsage x="5"/>
      </fieldsUsage>
    </cacheHierarchy>
    <cacheHierarchy uniqueName="[区域2].[状态]" caption="状态" attribute="1" defaultMemberUniqueName="[区域2].[状态].[All]" allUniqueName="[区域2].[状态].[All]" dimensionUniqueName="[区域2]" displayFolder="" count="0" memberValueDatatype="130" unbalanced="0"/>
    <cacheHierarchy uniqueName="[区域2].[所有人:全名]" caption="所有人:全名" attribute="1" defaultMemberUniqueName="[区域2].[所有人:全名].[All]" allUniqueName="[区域2].[所有人:全名].[All]" dimensionUniqueName="[区域2]" displayFolder="" count="0" memberValueDatatype="130" unbalanced="0"/>
    <cacheHierarchy uniqueName="[区域2].[客户:客户归属]" caption="客户:客户归属" attribute="1" defaultMemberUniqueName="[区域2].[客户:客户归属].[All]" allUniqueName="[区域2].[客户:客户归属].[All]" dimensionUniqueName="[区域2]" displayFolder="" count="0" memberValueDatatype="130" unbalanced="0"/>
    <cacheHierarchy uniqueName="[区域2].[经理点评]" caption="经理点评" attribute="1" defaultMemberUniqueName="[区域2].[经理点评].[All]" allUniqueName="[区域2].[经理点评].[All]" dimensionUniqueName="[区域2]" displayFolder="" count="0" memberValueDatatype="130" unbalanced="0"/>
    <cacheHierarchy uniqueName="[区域2].[满意度评分]" caption="满意度评分" attribute="1" time="1" defaultMemberUniqueName="[区域2].[满意度评分].[All]" allUniqueName="[区域2].[满意度评分].[All]" dimensionUniqueName="[区域2]" displayFolder="" count="0" memberValueDatatype="7" unbalanced="0"/>
    <cacheHierarchy uniqueName="[区域2].[客户时长]" caption="客户时长" attribute="1" defaultMemberUniqueName="[区域2].[客户时长].[All]" allUniqueName="[区域2].[客户时长].[All]" dimensionUniqueName="[区域2]" displayFolder="" count="0" memberValueDatatype="130" unbalanced="0"/>
    <cacheHierarchy uniqueName="[区域2].[客户有效时长]" caption="客户有效时长" attribute="1" defaultMemberUniqueName="[区域2].[客户有效时长].[All]" allUniqueName="[区域2].[客户有效时长].[All]" dimensionUniqueName="[区域2]" displayFolder="" count="0" memberValueDatatype="130" unbalanced="0"/>
    <cacheHierarchy uniqueName="[区域2].[来电号码]" caption="来电号码" attribute="1" defaultMemberUniqueName="[区域2].[来电号码].[All]" allUniqueName="[区域2].[来电号码].[All]" dimensionUniqueName="[区域2]" displayFolder="" count="0" memberValueDatatype="130" unbalanced="0"/>
    <cacheHierarchy uniqueName="[Measures].[以下项目的计数客户全称]" caption="以下项目的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非重复计数客户全称]" caption="以下项目的非重复计数客户全称" measure="1" displayFolder="" measureGroup="区域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以下项目的计数来电号码]" caption="以下项目的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非重复计数来电号码]" caption="以下项目的非重复计数来电号码" measure="1" displayFolder="" measureGroup="区域1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以下项目的计数客户全称 2]" caption="以下项目的计数客户全称 2" measure="1" displayFolder="" measureGroup="区域2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以下项目的非重复计数客户全称 2]" caption="以下项目的非重复计数客户全称 2" measure="1" displayFolder="" measureGroup="区域2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区域2]" caption="__XL_Count 区域2" measure="1" displayFolder="" measureGroup="区域2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区域" uniqueName="[区域]" caption="区域"/>
    <dimension name="区域1" uniqueName="[区域1]" caption="区域1"/>
    <dimension name="区域2" uniqueName="[区域2]" caption="区域2"/>
  </dimensions>
  <measureGroups count="3">
    <measureGroup name="区域" caption="区域"/>
    <measureGroup name="区域1" caption="区域1"/>
    <measureGroup name="区域2" caption="区域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数据透视表10" cacheId="179" applyNumberFormats="0" applyBorderFormats="0" applyFontFormats="0" applyPatternFormats="0" applyAlignmentFormats="0" applyWidthHeightFormats="1" dataCaption="值" updatedVersion="5" minRefreshableVersion="3" useAutoFormatting="1" subtotalHiddenItems="1" itemPrintTitles="1" createdVersion="5" indent="0" outline="1" outlineData="1" multipleFieldFilters="0">
  <location ref="F3:I107" firstHeaderRow="1" firstDataRow="2" firstDataCol="1" rowPageCount="1" colPageCount="1"/>
  <pivotFields count="4">
    <pivotField axis="axisRow" allDrilled="1" numFmtId="177" showAll="0" dataSourceSort="1" defaultAttributeDrillState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numFmtId="177" showAll="0"/>
    <pivotField axis="axisPage" allDrilled="1" numFmtId="177" showAll="0" dataSourceSort="1" defaultAttributeDrillState="1">
      <items count="1">
        <item t="default"/>
      </items>
    </pivotField>
    <pivotField axis="axisCol" allDrilled="1" numFmtId="177" showAll="0" dataSourceSort="1" defaultAttributeDrillState="1">
      <items count="3">
        <item x="0"/>
        <item x="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hier="6" name="[区域].[是否为客户].&amp;[Y]" cap="Y"/>
  </pageFields>
  <dataFields count="1">
    <dataField name="以下项目的非重复计数:客户全称" fld="1" subtotal="count" baseField="0" baseItem="4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7">
    <format dxfId="569">
      <pivotArea type="all" dataOnly="0" outline="0" fieldPosition="0"/>
    </format>
    <format dxfId="568">
      <pivotArea outline="0" collapsedLevelsAreSubtotals="1" fieldPosition="0"/>
    </format>
    <format dxfId="567">
      <pivotArea dataOnly="0" labelOnly="1" fieldPosition="0">
        <references count="1">
          <reference field="0" count="1">
            <x v="41"/>
          </reference>
        </references>
      </pivotArea>
    </format>
    <format dxfId="566">
      <pivotArea dataOnly="0" labelOnly="1" grandRow="1" outline="0" fieldPosition="0"/>
    </format>
    <format dxfId="565">
      <pivotArea dataOnly="0" labelOnly="1" grandCol="1" outline="0" fieldPosition="0"/>
    </format>
    <format dxfId="564">
      <pivotArea type="all" dataOnly="0" outline="0" fieldPosition="0"/>
    </format>
    <format dxfId="563">
      <pivotArea outline="0" collapsedLevelsAreSubtotals="1" fieldPosition="0"/>
    </format>
    <format dxfId="562">
      <pivotArea dataOnly="0" labelOnly="1" fieldPosition="0">
        <references count="1">
          <reference field="0" count="1">
            <x v="41"/>
          </reference>
        </references>
      </pivotArea>
    </format>
    <format dxfId="561">
      <pivotArea dataOnly="0" labelOnly="1" grandRow="1" outline="0" fieldPosition="0"/>
    </format>
    <format dxfId="560">
      <pivotArea dataOnly="0" labelOnly="1" grandCol="1" outline="0" fieldPosition="0"/>
    </format>
    <format dxfId="559">
      <pivotArea type="all" dataOnly="0" outline="0" fieldPosition="0"/>
    </format>
    <format dxfId="558">
      <pivotArea outline="0" collapsedLevelsAreSubtotals="1" fieldPosition="0"/>
    </format>
    <format dxfId="557">
      <pivotArea dataOnly="0" labelOnly="1" fieldPosition="0">
        <references count="1">
          <reference field="0" count="38">
            <x v="1"/>
            <x v="3"/>
            <x v="5"/>
            <x v="6"/>
            <x v="7"/>
            <x v="9"/>
            <x v="10"/>
            <x v="12"/>
            <x v="13"/>
            <x v="14"/>
            <x v="15"/>
            <x v="17"/>
            <x v="19"/>
            <x v="20"/>
            <x v="21"/>
            <x v="22"/>
            <x v="23"/>
            <x v="24"/>
            <x v="28"/>
            <x v="29"/>
            <x v="30"/>
            <x v="31"/>
            <x v="33"/>
            <x v="35"/>
            <x v="37"/>
            <x v="38"/>
            <x v="40"/>
            <x v="41"/>
            <x v="42"/>
            <x v="43"/>
            <x v="44"/>
            <x v="46"/>
            <x v="47"/>
            <x v="48"/>
            <x v="102"/>
            <x v="103"/>
            <x v="104"/>
            <x v="105"/>
          </reference>
        </references>
      </pivotArea>
    </format>
    <format dxfId="556">
      <pivotArea dataOnly="0" labelOnly="1" fieldPosition="0">
        <references count="1">
          <reference field="0" count="35">
            <x v="50"/>
            <x v="52"/>
            <x v="55"/>
            <x v="56"/>
            <x v="58"/>
            <x v="59"/>
            <x v="60"/>
            <x v="61"/>
            <x v="62"/>
            <x v="63"/>
            <x v="64"/>
            <x v="66"/>
            <x v="67"/>
            <x v="68"/>
            <x v="70"/>
            <x v="71"/>
            <x v="73"/>
            <x v="77"/>
            <x v="79"/>
            <x v="80"/>
            <x v="81"/>
            <x v="83"/>
            <x v="84"/>
            <x v="85"/>
            <x v="86"/>
            <x v="87"/>
            <x v="88"/>
            <x v="89"/>
            <x v="91"/>
            <x v="93"/>
            <x v="94"/>
            <x v="95"/>
            <x v="96"/>
            <x v="100"/>
            <x v="101"/>
          </reference>
        </references>
      </pivotArea>
    </format>
    <format dxfId="555">
      <pivotArea dataOnly="0" labelOnly="1" grandRow="1" outline="0" fieldPosition="0"/>
    </format>
    <format dxfId="554">
      <pivotArea dataOnly="0" labelOnly="1" fieldPosition="0">
        <references count="1">
          <reference field="3" count="0"/>
        </references>
      </pivotArea>
    </format>
    <format dxfId="553">
      <pivotArea dataOnly="0" labelOnly="1" grandCol="1" outline="0" fieldPosition="0"/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外呼明细!$A:$AE">
        <x15:activeTabTopLevelEntity name="[区域]"/>
      </x15:pivotTableUISettings>
    </ext>
  </extLst>
</pivotTableDefinition>
</file>

<file path=xl/pivotTables/pivotTable2.xml><?xml version="1.0" encoding="utf-8"?>
<pivotTableDefinition xmlns="http://schemas.openxmlformats.org/spreadsheetml/2006/main" name="数据透视表1" cacheId="180" applyNumberFormats="0" applyBorderFormats="0" applyFontFormats="0" applyPatternFormats="0" applyAlignmentFormats="0" applyWidthHeightFormats="1" dataCaption="值" updatedVersion="5" minRefreshableVersion="3" useAutoFormatting="1" subtotalHiddenItems="1" itemPrintTitles="1" createdVersion="5" indent="0" outline="1" outlineData="1" multipleFieldFilters="0">
  <location ref="A5:D96" firstHeaderRow="1" firstDataRow="2" firstDataCol="1" rowPageCount="2" colPageCount="1"/>
  <pivotFields count="5">
    <pivotField axis="axisPage" allDrilled="1" numFmtId="177" showAll="0" dataSourceSort="1" defaultAttributeDrillState="1">
      <items count="1">
        <item t="default"/>
      </items>
    </pivotField>
    <pivotField axis="axisRow" allDrilled="1" numFmtId="177" showAll="0" dataSourceSort="1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numFmtId="177" showAll="0"/>
    <pivotField axis="axisPage" allDrilled="1" numFmtId="177" showAll="0" dataSourceSort="1" defaultAttributeDrillState="1">
      <items count="1">
        <item t="default"/>
      </items>
    </pivotField>
    <pivotField axis="axisCol" allDrilled="1" numFmtId="177" showAll="0" dataSourceSort="1" defaultAttributeDrillState="1">
      <items count="3">
        <item x="0"/>
        <item x="1"/>
        <item t="default"/>
      </items>
    </pivotField>
  </pivotFields>
  <rowFields count="1">
    <field x="1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2">
    <pageField fld="0" hier="6" name="[区域].[是否为客户].&amp;[Y]" cap="Y"/>
    <pageField fld="3" hier="0" name="[区域].[日].&amp;[daily]" cap="daily"/>
  </pageFields>
  <dataFields count="1">
    <dataField name="以下项目的非重复计数:客户全称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5">
    <format dxfId="584">
      <pivotArea type="all" dataOnly="0" outline="0" fieldPosition="0"/>
    </format>
    <format dxfId="583">
      <pivotArea outline="0" collapsedLevelsAreSubtotals="1" fieldPosition="0"/>
    </format>
    <format dxfId="582">
      <pivotArea dataOnly="0" labelOnly="1" grandRow="1" outline="0" fieldPosition="0"/>
    </format>
    <format dxfId="581">
      <pivotArea dataOnly="0" labelOnly="1" grandCol="1" outline="0" fieldPosition="0"/>
    </format>
    <format dxfId="580">
      <pivotArea type="all" dataOnly="0" outline="0" fieldPosition="0"/>
    </format>
    <format dxfId="579">
      <pivotArea outline="0" collapsedLevelsAreSubtotals="1" fieldPosition="0"/>
    </format>
    <format dxfId="578">
      <pivotArea dataOnly="0" labelOnly="1" grandRow="1" outline="0" fieldPosition="0"/>
    </format>
    <format dxfId="577">
      <pivotArea dataOnly="0" labelOnly="1" grandCol="1" outline="0" fieldPosition="0"/>
    </format>
    <format dxfId="576">
      <pivotArea type="all" dataOnly="0" outline="0" fieldPosition="0"/>
    </format>
    <format dxfId="575">
      <pivotArea outline="0" collapsedLevelsAreSubtotals="1" fieldPosition="0"/>
    </format>
    <format dxfId="574">
      <pivotArea dataOnly="0" labelOnly="1" fieldPosition="0">
        <references count="1">
          <reference field="1" count="36">
            <x v="1"/>
            <x v="5"/>
            <x v="6"/>
            <x v="7"/>
            <x v="10"/>
            <x v="12"/>
            <x v="13"/>
            <x v="14"/>
            <x v="17"/>
            <x v="18"/>
            <x v="20"/>
            <x v="21"/>
            <x v="22"/>
            <x v="25"/>
            <x v="26"/>
            <x v="28"/>
            <x v="30"/>
            <x v="31"/>
            <x v="32"/>
            <x v="34"/>
            <x v="35"/>
            <x v="36"/>
            <x v="37"/>
            <x v="39"/>
            <x v="40"/>
            <x v="41"/>
            <x v="43"/>
            <x v="45"/>
            <x v="48"/>
            <x v="89"/>
            <x v="90"/>
            <x v="91"/>
            <x v="92"/>
            <x v="95"/>
            <x v="96"/>
            <x v="97"/>
          </reference>
        </references>
      </pivotArea>
    </format>
    <format dxfId="573">
      <pivotArea dataOnly="0" labelOnly="1" fieldPosition="0">
        <references count="1">
          <reference field="1" count="26">
            <x v="50"/>
            <x v="51"/>
            <x v="52"/>
            <x v="55"/>
            <x v="56"/>
            <x v="57"/>
            <x v="60"/>
            <x v="61"/>
            <x v="63"/>
            <x v="69"/>
            <x v="70"/>
            <x v="71"/>
            <x v="72"/>
            <x v="73"/>
            <x v="74"/>
            <x v="75"/>
            <x v="76"/>
            <x v="77"/>
            <x v="79"/>
            <x v="80"/>
            <x v="81"/>
            <x v="82"/>
            <x v="87"/>
            <x v="88"/>
            <x v="93"/>
            <x v="94"/>
          </reference>
        </references>
      </pivotArea>
    </format>
    <format dxfId="572">
      <pivotArea dataOnly="0" labelOnly="1" grandRow="1" outline="0" fieldPosition="0"/>
    </format>
    <format dxfId="571">
      <pivotArea dataOnly="0" labelOnly="1" fieldPosition="0">
        <references count="1">
          <reference field="4" count="0"/>
        </references>
      </pivotArea>
    </format>
    <format dxfId="570">
      <pivotArea dataOnly="0" labelOnly="1" grandCol="1" outline="0" fieldPosition="0"/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外呼明细!$A:$AE">
        <x15:activeTabTopLevelEntity name="[区域]"/>
      </x15:pivotTableUISettings>
    </ext>
  </extLst>
</pivotTableDefinition>
</file>

<file path=xl/pivotTables/pivotTable3.xml><?xml version="1.0" encoding="utf-8"?>
<pivotTableDefinition xmlns="http://schemas.openxmlformats.org/spreadsheetml/2006/main" name="数据透视表4" cacheId="18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G4:J110" firstHeaderRow="1" firstDataRow="2" firstDataCol="1" rowPageCount="2" colPageCount="1"/>
  <pivotFields count="5">
    <pivotField axis="axisPage" allDrilled="1" numFmtId="177" showAll="0" dataSourceSort="1" defaultAttributeDrillState="1">
      <items count="1">
        <item t="default"/>
      </items>
    </pivotField>
    <pivotField axis="axisRow" allDrilled="1" numFmtId="177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numFmtId="177" showAll="0" dataSourceSort="1" defaultAttributeDrillState="1">
      <items count="3">
        <item x="0"/>
        <item x="1"/>
        <item t="default"/>
      </items>
    </pivotField>
    <pivotField dataField="1" numFmtId="177" showAll="0"/>
    <pivotField axis="axisPage" allDrilled="1" numFmtId="177" showAll="0" dataSourceSort="1" defaultAttributeDrillState="1">
      <items count="1">
        <item t="default"/>
      </items>
    </pivotField>
  </pivotFields>
  <rowFields count="1">
    <field x="1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0" hier="13" name="[区域1].[日].[All]" cap="All"/>
    <pageField fld="4" hier="24" name="[区域1].[是否接通].&amp;[是]" cap="是"/>
  </pageFields>
  <dataFields count="1">
    <dataField name="以下项目的非重复计数:来电号码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1">
    <format dxfId="462">
      <pivotArea type="all" dataOnly="0" outline="0" fieldPosition="0"/>
    </format>
    <format dxfId="461">
      <pivotArea outline="0" collapsedLevelsAreSubtotals="1" fieldPosition="0"/>
    </format>
    <format dxfId="460">
      <pivotArea dataOnly="0" labelOnly="1" fieldPosition="0">
        <references count="1">
          <reference field="1" count="29">
            <x v="1"/>
            <x v="3"/>
            <x v="7"/>
            <x v="8"/>
            <x v="11"/>
            <x v="12"/>
            <x v="17"/>
            <x v="18"/>
            <x v="19"/>
            <x v="20"/>
            <x v="21"/>
            <x v="22"/>
            <x v="23"/>
            <x v="26"/>
            <x v="27"/>
            <x v="30"/>
            <x v="31"/>
            <x v="34"/>
            <x v="37"/>
            <x v="38"/>
            <x v="39"/>
            <x v="41"/>
            <x v="42"/>
            <x v="46"/>
            <x v="51"/>
            <x v="52"/>
            <x v="54"/>
            <x v="57"/>
            <x v="104"/>
          </reference>
        </references>
      </pivotArea>
    </format>
    <format dxfId="459">
      <pivotArea dataOnly="0" labelOnly="1" fieldPosition="0">
        <references count="1">
          <reference field="1" count="31">
            <x v="61"/>
            <x v="62"/>
            <x v="64"/>
            <x v="66"/>
            <x v="67"/>
            <x v="68"/>
            <x v="69"/>
            <x v="70"/>
            <x v="71"/>
            <x v="73"/>
            <x v="74"/>
            <x v="78"/>
            <x v="79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5"/>
            <x v="98"/>
            <x v="99"/>
            <x v="101"/>
            <x v="102"/>
            <x v="103"/>
          </reference>
        </references>
      </pivotArea>
    </format>
    <format dxfId="458">
      <pivotArea dataOnly="0" labelOnly="1" grandRow="1" outline="0" fieldPosition="0"/>
    </format>
    <format dxfId="457">
      <pivotArea dataOnly="0" labelOnly="1" fieldPosition="0">
        <references count="1">
          <reference field="2" count="0"/>
        </references>
      </pivotArea>
    </format>
    <format dxfId="456">
      <pivotArea dataOnly="0" labelOnly="1" grandCol="1" outline="0" fieldPosition="0"/>
    </format>
    <format dxfId="455">
      <pivotArea type="all" dataOnly="0" outline="0" fieldPosition="0"/>
    </format>
    <format dxfId="454">
      <pivotArea outline="0" collapsedLevelsAreSubtotals="1" fieldPosition="0"/>
    </format>
    <format dxfId="453">
      <pivotArea dataOnly="0" labelOnly="1" fieldPosition="0">
        <references count="1">
          <reference field="1" count="28">
            <x v="1"/>
            <x v="3"/>
            <x v="5"/>
            <x v="7"/>
            <x v="8"/>
            <x v="11"/>
            <x v="12"/>
            <x v="17"/>
            <x v="18"/>
            <x v="19"/>
            <x v="20"/>
            <x v="21"/>
            <x v="22"/>
            <x v="23"/>
            <x v="26"/>
            <x v="27"/>
            <x v="29"/>
            <x v="30"/>
            <x v="31"/>
            <x v="34"/>
            <x v="37"/>
            <x v="38"/>
            <x v="39"/>
            <x v="41"/>
            <x v="42"/>
            <x v="46"/>
            <x v="51"/>
            <x v="104"/>
          </reference>
        </references>
      </pivotArea>
    </format>
    <format dxfId="452">
      <pivotArea dataOnly="0" labelOnly="1" fieldPosition="0">
        <references count="1">
          <reference field="1" count="34">
            <x v="52"/>
            <x v="54"/>
            <x v="57"/>
            <x v="59"/>
            <x v="61"/>
            <x v="62"/>
            <x v="64"/>
            <x v="66"/>
            <x v="67"/>
            <x v="68"/>
            <x v="69"/>
            <x v="70"/>
            <x v="71"/>
            <x v="73"/>
            <x v="74"/>
            <x v="75"/>
            <x v="76"/>
            <x v="78"/>
            <x v="79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8"/>
          </reference>
        </references>
      </pivotArea>
    </format>
    <format dxfId="451">
      <pivotArea dataOnly="0" labelOnly="1" fieldPosition="0">
        <references count="1">
          <reference field="1" count="4">
            <x v="99"/>
            <x v="101"/>
            <x v="102"/>
            <x v="103"/>
          </reference>
        </references>
      </pivotArea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2" count="0"/>
        </references>
      </pivotArea>
    </format>
    <format dxfId="448">
      <pivotArea dataOnly="0" labelOnly="1" grandCol="1" outline="0" fieldPosition="0"/>
    </format>
    <format dxfId="447">
      <pivotArea type="all" dataOnly="0" outline="0" fieldPosition="0"/>
    </format>
    <format dxfId="446">
      <pivotArea outline="0" collapsedLevelsAreSubtotals="1" fieldPosition="0"/>
    </format>
    <format dxfId="445">
      <pivotArea dataOnly="0" labelOnly="1" fieldPosition="0">
        <references count="1">
          <reference field="1" count="28">
            <x v="1"/>
            <x v="3"/>
            <x v="5"/>
            <x v="7"/>
            <x v="8"/>
            <x v="11"/>
            <x v="12"/>
            <x v="17"/>
            <x v="18"/>
            <x v="19"/>
            <x v="20"/>
            <x v="21"/>
            <x v="22"/>
            <x v="23"/>
            <x v="26"/>
            <x v="27"/>
            <x v="29"/>
            <x v="30"/>
            <x v="31"/>
            <x v="34"/>
            <x v="37"/>
            <x v="38"/>
            <x v="39"/>
            <x v="41"/>
            <x v="42"/>
            <x v="46"/>
            <x v="51"/>
            <x v="104"/>
          </reference>
        </references>
      </pivotArea>
    </format>
    <format dxfId="444">
      <pivotArea dataOnly="0" labelOnly="1" fieldPosition="0">
        <references count="1">
          <reference field="1" count="34">
            <x v="52"/>
            <x v="54"/>
            <x v="57"/>
            <x v="59"/>
            <x v="61"/>
            <x v="62"/>
            <x v="64"/>
            <x v="66"/>
            <x v="67"/>
            <x v="68"/>
            <x v="69"/>
            <x v="70"/>
            <x v="71"/>
            <x v="73"/>
            <x v="74"/>
            <x v="75"/>
            <x v="76"/>
            <x v="78"/>
            <x v="79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8"/>
          </reference>
        </references>
      </pivotArea>
    </format>
    <format dxfId="443">
      <pivotArea dataOnly="0" labelOnly="1" fieldPosition="0">
        <references count="1">
          <reference field="1" count="4">
            <x v="99"/>
            <x v="101"/>
            <x v="102"/>
            <x v="103"/>
          </reference>
        </references>
      </pivotArea>
    </format>
    <format dxfId="442">
      <pivotArea dataOnly="0" labelOnly="1" grandRow="1" outline="0" fieldPosition="0"/>
    </format>
    <format dxfId="441">
      <pivotArea dataOnly="0" labelOnly="1" fieldPosition="0">
        <references count="1">
          <reference field="2" count="0"/>
        </references>
      </pivotArea>
    </format>
    <format dxfId="440">
      <pivotArea dataOnly="0" labelOnly="1" grandCol="1" outline="0" fieldPosition="0"/>
    </format>
    <format dxfId="439">
      <pivotArea type="all" dataOnly="0" outline="0" fieldPosition="0"/>
    </format>
    <format dxfId="438">
      <pivotArea outline="0" collapsedLevelsAreSubtotals="1" fieldPosition="0"/>
    </format>
    <format dxfId="437">
      <pivotArea dataOnly="0" labelOnly="1" fieldPosition="0">
        <references count="1">
          <reference field="1" count="31">
            <x v="1"/>
            <x v="3"/>
            <x v="4"/>
            <x v="5"/>
            <x v="7"/>
            <x v="8"/>
            <x v="11"/>
            <x v="12"/>
            <x v="13"/>
            <x v="15"/>
            <x v="17"/>
            <x v="18"/>
            <x v="19"/>
            <x v="20"/>
            <x v="21"/>
            <x v="22"/>
            <x v="23"/>
            <x v="26"/>
            <x v="27"/>
            <x v="29"/>
            <x v="30"/>
            <x v="31"/>
            <x v="32"/>
            <x v="34"/>
            <x v="36"/>
            <x v="37"/>
            <x v="38"/>
            <x v="39"/>
            <x v="41"/>
            <x v="42"/>
            <x v="43"/>
          </reference>
        </references>
      </pivotArea>
    </format>
    <format dxfId="436">
      <pivotArea dataOnly="0" labelOnly="1" fieldPosition="0">
        <references count="1">
          <reference field="1" count="30">
            <x v="46"/>
            <x v="51"/>
            <x v="52"/>
            <x v="54"/>
            <x v="57"/>
            <x v="59"/>
            <x v="61"/>
            <x v="62"/>
            <x v="64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1"/>
            <x v="83"/>
            <x v="84"/>
            <x v="85"/>
            <x v="86"/>
            <x v="87"/>
            <x v="88"/>
            <x v="89"/>
          </reference>
        </references>
      </pivotArea>
    </format>
    <format dxfId="435">
      <pivotArea dataOnly="0" labelOnly="1" fieldPosition="0">
        <references count="1">
          <reference field="1" count="12">
            <x v="90"/>
            <x v="91"/>
            <x v="92"/>
            <x v="93"/>
            <x v="94"/>
            <x v="95"/>
            <x v="96"/>
            <x v="98"/>
            <x v="99"/>
            <x v="101"/>
            <x v="102"/>
            <x v="103"/>
          </reference>
        </references>
      </pivotArea>
    </format>
    <format dxfId="434">
      <pivotArea dataOnly="0" labelOnly="1" grandRow="1" outline="0" fieldPosition="0"/>
    </format>
    <format dxfId="433">
      <pivotArea dataOnly="0" labelOnly="1" fieldPosition="0">
        <references count="1">
          <reference field="2" count="0"/>
        </references>
      </pivotArea>
    </format>
    <format dxfId="432">
      <pivotArea dataOnly="0" labelOnly="1" grandCol="1" outline="0" fieldPosition="0"/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外呼明细!$A:$P">
        <x15:activeTabTopLevelEntity name="[区域1]"/>
      </x15:pivotTableUISettings>
    </ext>
  </extLst>
</pivotTableDefinition>
</file>

<file path=xl/pivotTables/pivotTable4.xml><?xml version="1.0" encoding="utf-8"?>
<pivotTableDefinition xmlns="http://schemas.openxmlformats.org/spreadsheetml/2006/main" name="数据透视表3" cacheId="18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4:D110" firstHeaderRow="1" firstDataRow="2" firstDataCol="1" rowPageCount="2" colPageCount="1"/>
  <pivotFields count="5">
    <pivotField axis="axisPage" allDrilled="1" numFmtId="177" showAll="0" dataSourceSort="1" defaultAttributeDrillState="1">
      <items count="1">
        <item t="default"/>
      </items>
    </pivotField>
    <pivotField axis="axisRow" allDrilled="1" numFmtId="177" showAll="0" dataSourceSort="1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axis="axisCol" allDrilled="1" numFmtId="177" showAll="0" dataSourceSort="1" defaultAttributeDrillState="1">
      <items count="3">
        <item x="0"/>
        <item x="1"/>
        <item t="default"/>
      </items>
    </pivotField>
    <pivotField dataField="1" numFmtId="177" showAll="0"/>
    <pivotField axis="axisPage" allDrilled="1" numFmtId="177" showAll="0" dataSourceSort="1" defaultAttributeDrillState="1">
      <items count="1">
        <item t="default"/>
      </items>
    </pivotField>
  </pivotFields>
  <rowFields count="1">
    <field x="1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0" hier="13" name="[区域1].[日].&amp;[daily]" cap="daily"/>
    <pageField fld="4" hier="24" name="[区域1].[是否接通].&amp;[是]" cap="是"/>
  </pageFields>
  <dataFields count="1">
    <dataField name="以下项目的非重复计数:来电号码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0">
    <format dxfId="482">
      <pivotArea type="all" dataOnly="0" outline="0" fieldPosition="0"/>
    </format>
    <format dxfId="481">
      <pivotArea outline="0" collapsedLevelsAreSubtotals="1" fieldPosition="0"/>
    </format>
    <format dxfId="480">
      <pivotArea dataOnly="0" labelOnly="1" grandRow="1" outline="0" fieldPosition="0"/>
    </format>
    <format dxfId="479">
      <pivotArea dataOnly="0" labelOnly="1" grandCol="1" outline="0" fieldPosition="0"/>
    </format>
    <format dxfId="478">
      <pivotArea type="all" dataOnly="0" outline="0" fieldPosition="0"/>
    </format>
    <format dxfId="477">
      <pivotArea outline="0" collapsedLevelsAreSubtotals="1" fieldPosition="0"/>
    </format>
    <format dxfId="476">
      <pivotArea dataOnly="0" labelOnly="1" grandRow="1" outline="0" fieldPosition="0"/>
    </format>
    <format dxfId="475">
      <pivotArea dataOnly="0" labelOnly="1" grandCol="1" outline="0" fieldPosition="0"/>
    </format>
    <format dxfId="474">
      <pivotArea type="all" dataOnly="0" outline="0" fieldPosition="0"/>
    </format>
    <format dxfId="473">
      <pivotArea outline="0" collapsedLevelsAreSubtotals="1" fieldPosition="0"/>
    </format>
    <format dxfId="472">
      <pivotArea dataOnly="0" labelOnly="1" grandRow="1" outline="0" fieldPosition="0"/>
    </format>
    <format dxfId="471">
      <pivotArea dataOnly="0" labelOnly="1" grandCol="1" outline="0" fieldPosition="0"/>
    </format>
    <format dxfId="470">
      <pivotArea type="all" dataOnly="0" outline="0" fieldPosition="0"/>
    </format>
    <format dxfId="469">
      <pivotArea outline="0" collapsedLevelsAreSubtotals="1" fieldPosition="0"/>
    </format>
    <format dxfId="468">
      <pivotArea dataOnly="0" labelOnly="1" fieldPosition="0">
        <references count="1">
          <reference field="1" count="31">
            <x v="1"/>
            <x v="3"/>
            <x v="4"/>
            <x v="5"/>
            <x v="7"/>
            <x v="8"/>
            <x v="11"/>
            <x v="12"/>
            <x v="13"/>
            <x v="15"/>
            <x v="17"/>
            <x v="18"/>
            <x v="19"/>
            <x v="20"/>
            <x v="21"/>
            <x v="22"/>
            <x v="23"/>
            <x v="26"/>
            <x v="27"/>
            <x v="29"/>
            <x v="30"/>
            <x v="31"/>
            <x v="34"/>
            <x v="36"/>
            <x v="37"/>
            <x v="38"/>
            <x v="39"/>
            <x v="41"/>
            <x v="42"/>
            <x v="43"/>
            <x v="46"/>
          </reference>
        </references>
      </pivotArea>
    </format>
    <format dxfId="467">
      <pivotArea dataOnly="0" labelOnly="1" fieldPosition="0">
        <references count="1">
          <reference field="1" count="31">
            <x v="51"/>
            <x v="52"/>
            <x v="54"/>
            <x v="57"/>
            <x v="59"/>
            <x v="61"/>
            <x v="62"/>
            <x v="64"/>
            <x v="66"/>
            <x v="67"/>
            <x v="68"/>
            <x v="69"/>
            <x v="70"/>
            <x v="71"/>
            <x v="73"/>
            <x v="74"/>
            <x v="75"/>
            <x v="76"/>
            <x v="77"/>
            <x v="78"/>
            <x v="79"/>
            <x v="81"/>
            <x v="83"/>
            <x v="84"/>
            <x v="85"/>
            <x v="86"/>
            <x v="87"/>
            <x v="88"/>
            <x v="89"/>
            <x v="90"/>
            <x v="91"/>
          </reference>
        </references>
      </pivotArea>
    </format>
    <format dxfId="466">
      <pivotArea dataOnly="0" labelOnly="1" fieldPosition="0">
        <references count="1">
          <reference field="1" count="10">
            <x v="92"/>
            <x v="93"/>
            <x v="94"/>
            <x v="95"/>
            <x v="96"/>
            <x v="98"/>
            <x v="99"/>
            <x v="101"/>
            <x v="102"/>
            <x v="103"/>
          </reference>
        </references>
      </pivotArea>
    </format>
    <format dxfId="465">
      <pivotArea dataOnly="0" labelOnly="1" grandRow="1" outline="0" fieldPosition="0"/>
    </format>
    <format dxfId="464">
      <pivotArea dataOnly="0" labelOnly="1" fieldPosition="0">
        <references count="1">
          <reference field="2" count="0"/>
        </references>
      </pivotArea>
    </format>
    <format dxfId="463">
      <pivotArea dataOnly="0" labelOnly="1" grandCol="1" outline="0" fieldPosition="0"/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外呼明细!$A:$P">
        <x15:activeTabTopLevelEntity name="[区域1]"/>
      </x15:pivotTableUISettings>
    </ext>
  </extLst>
</pivotTableDefinition>
</file>

<file path=xl/pivotTables/pivotTable5.xml><?xml version="1.0" encoding="utf-8"?>
<pivotTableDefinition xmlns="http://schemas.openxmlformats.org/spreadsheetml/2006/main" name="数据透视表2" cacheId="18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V4:AB102" firstHeaderRow="1" firstDataRow="3" firstDataCol="1" rowPageCount="2" colPageCount="1"/>
  <pivotFields count="6">
    <pivotField axis="axisCol" subtotalCaption="汇总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Col" allDrilled="1" showAll="0" dataSourceSort="1" defaultAttributeDrillState="1">
      <items count="4">
        <item x="0"/>
        <item n="有效" x="1"/>
        <item x="2"/>
        <item t="default"/>
      </items>
    </pivotField>
  </pivotFields>
  <rowFields count="1">
    <field x="1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2">
    <field x="0"/>
    <field x="5"/>
  </colFields>
  <colItems count="6">
    <i>
      <x/>
      <x/>
    </i>
    <i t="default">
      <x/>
    </i>
    <i>
      <x v="1"/>
      <x/>
    </i>
    <i r="1">
      <x v="1"/>
    </i>
    <i t="default">
      <x v="1"/>
    </i>
    <i t="grand">
      <x/>
    </i>
  </colItems>
  <pageFields count="2">
    <pageField fld="2" hier="40" name="[区域2].[是否为客户].&amp;[Y]" cap="Y"/>
    <pageField fld="3" hier="34" name="[区域2].[日].[All]" cap="All"/>
  </pageFields>
  <dataFields count="1">
    <dataField name="以下项目的非重复计数:客户全称" fld="4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5">
    <format dxfId="517">
      <pivotArea type="all" dataOnly="0" outline="0" fieldPosition="0"/>
    </format>
    <format dxfId="516">
      <pivotArea outline="0" collapsedLevelsAreSubtotals="1" fieldPosition="0"/>
    </format>
    <format dxfId="515">
      <pivotArea dataOnly="0" labelOnly="1" fieldPosition="0">
        <references count="1">
          <reference field="1" count="0"/>
        </references>
      </pivotArea>
    </format>
    <format dxfId="514">
      <pivotArea dataOnly="0" labelOnly="1" grandRow="1" outline="0" fieldPosition="0"/>
    </format>
    <format dxfId="513">
      <pivotArea dataOnly="0" labelOnly="1" fieldPosition="0">
        <references count="1">
          <reference field="0" count="0"/>
        </references>
      </pivotArea>
    </format>
    <format dxfId="512">
      <pivotArea dataOnly="0" labelOnly="1" fieldPosition="0">
        <references count="1">
          <reference field="0" count="0" defaultSubtotal="1"/>
        </references>
      </pivotArea>
    </format>
    <format dxfId="511">
      <pivotArea dataOnly="0" labelOnly="1" grandCol="1" outline="0" fieldPosition="0"/>
    </format>
    <format dxfId="510">
      <pivotArea dataOnly="0" labelOnly="1" fieldPosition="0">
        <references count="2">
          <reference field="0" count="1" selected="0">
            <x v="2"/>
          </reference>
          <reference field="5" count="1">
            <x v="2"/>
          </reference>
        </references>
      </pivotArea>
    </format>
    <format dxfId="509">
      <pivotArea dataOnly="0" labelOnly="1" fieldPosition="0">
        <references count="2">
          <reference field="0" count="1" selected="0">
            <x v="0"/>
          </reference>
          <reference field="5" count="2">
            <x v="0"/>
            <x v="1"/>
          </reference>
        </references>
      </pivotArea>
    </format>
    <format dxfId="508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507">
      <pivotArea type="all" dataOnly="0" outline="0" fieldPosition="0"/>
    </format>
    <format dxfId="506">
      <pivotArea outline="0" collapsedLevelsAreSubtotals="1" fieldPosition="0"/>
    </format>
    <format dxfId="505">
      <pivotArea dataOnly="0" labelOnly="1" fieldPosition="0">
        <references count="1">
          <reference field="1" count="0"/>
        </references>
      </pivotArea>
    </format>
    <format dxfId="504">
      <pivotArea dataOnly="0" labelOnly="1" grandRow="1" outline="0" fieldPosition="0"/>
    </format>
    <format dxfId="503">
      <pivotArea dataOnly="0" labelOnly="1" fieldPosition="0">
        <references count="1">
          <reference field="0" count="0"/>
        </references>
      </pivotArea>
    </format>
    <format dxfId="502">
      <pivotArea dataOnly="0" labelOnly="1" fieldPosition="0">
        <references count="1">
          <reference field="0" count="0" defaultSubtotal="1"/>
        </references>
      </pivotArea>
    </format>
    <format dxfId="501">
      <pivotArea dataOnly="0" labelOnly="1" grandCol="1" outline="0" fieldPosition="0"/>
    </format>
    <format dxfId="500">
      <pivotArea dataOnly="0" labelOnly="1" fieldPosition="0">
        <references count="2">
          <reference field="0" count="1" selected="0">
            <x v="2"/>
          </reference>
          <reference field="5" count="1">
            <x v="2"/>
          </reference>
        </references>
      </pivotArea>
    </format>
    <format dxfId="499">
      <pivotArea dataOnly="0" labelOnly="1" fieldPosition="0">
        <references count="2">
          <reference field="0" count="1" selected="0">
            <x v="0"/>
          </reference>
          <reference field="5" count="2">
            <x v="0"/>
            <x v="1"/>
          </reference>
        </references>
      </pivotArea>
    </format>
    <format dxfId="498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497">
      <pivotArea type="all" dataOnly="0" outline="0" fieldPosition="0"/>
    </format>
    <format dxfId="496">
      <pivotArea outline="0" collapsedLevelsAreSubtotals="1" fieldPosition="0"/>
    </format>
    <format dxfId="495">
      <pivotArea dataOnly="0" labelOnly="1" fieldPosition="0">
        <references count="1">
          <reference field="1" count="0"/>
        </references>
      </pivotArea>
    </format>
    <format dxfId="494">
      <pivotArea dataOnly="0" labelOnly="1" grandRow="1" outline="0" fieldPosition="0"/>
    </format>
    <format dxfId="493">
      <pivotArea dataOnly="0" labelOnly="1" fieldPosition="0">
        <references count="1">
          <reference field="0" count="0"/>
        </references>
      </pivotArea>
    </format>
    <format dxfId="492">
      <pivotArea dataOnly="0" labelOnly="1" fieldPosition="0">
        <references count="1">
          <reference field="0" count="0" defaultSubtotal="1"/>
        </references>
      </pivotArea>
    </format>
    <format dxfId="491">
      <pivotArea dataOnly="0" labelOnly="1" grandCol="1" outline="0" fieldPosition="0"/>
    </format>
    <format dxfId="490">
      <pivotArea dataOnly="0" labelOnly="1" fieldPosition="0">
        <references count="2">
          <reference field="0" count="1" selected="0">
            <x v="2"/>
          </reference>
          <reference field="5" count="1">
            <x v="2"/>
          </reference>
        </references>
      </pivotArea>
    </format>
    <format dxfId="489">
      <pivotArea dataOnly="0" labelOnly="1" fieldPosition="0">
        <references count="2">
          <reference field="0" count="1" selected="0">
            <x v="0"/>
          </reference>
          <reference field="5" count="2">
            <x v="0"/>
            <x v="1"/>
          </reference>
        </references>
      </pivotArea>
    </format>
    <format dxfId="488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487">
      <pivotArea dataOnly="0" labelOnly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486">
      <pivotArea type="all" dataOnly="0" outline="0" fieldPosition="0"/>
    </format>
    <format dxfId="485">
      <pivotArea dataOnly="0" labelOnly="1" fieldPosition="0">
        <references count="1">
          <reference field="0" count="1">
            <x v="1"/>
          </reference>
        </references>
      </pivotArea>
    </format>
    <format dxfId="484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483">
      <pivotArea dataOnly="0" labelOnly="1" fieldPosition="0">
        <references count="1">
          <reference field="0" count="1" defaultSubtotal="1">
            <x v="1"/>
          </reference>
        </references>
      </pivotArea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区域2].[是否为客户].&amp;[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2">
    <colHierarchyUsage hierarchyUsage="45"/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计算接通率!$A:$U">
        <x15:activeTabTopLevelEntity name="[区域2]"/>
      </x15:pivotTableUISettings>
    </ext>
  </extLst>
</pivotTableDefinition>
</file>

<file path=xl/pivotTables/pivotTable6.xml><?xml version="1.0" encoding="utf-8"?>
<pivotTableDefinition xmlns="http://schemas.openxmlformats.org/spreadsheetml/2006/main" name="数据透视表1" cacheId="18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M4:S102" firstHeaderRow="1" firstDataRow="3" firstDataCol="1" rowPageCount="2" colPageCount="1"/>
  <pivotFields count="6">
    <pivotField axis="axisCol" subtotalCaption="汇总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Col" allDrilled="1" showAll="0" dataSourceSort="1" defaultAttributeDrillState="1">
      <items count="4">
        <item x="0"/>
        <item n="有效" x="1"/>
        <item x="2"/>
        <item t="default"/>
      </items>
    </pivotField>
  </pivotFields>
  <rowFields count="1">
    <field x="1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2">
    <field x="0"/>
    <field x="5"/>
  </colFields>
  <colItems count="6">
    <i>
      <x/>
      <x/>
    </i>
    <i t="default">
      <x/>
    </i>
    <i>
      <x v="1"/>
      <x/>
    </i>
    <i r="1">
      <x v="1"/>
    </i>
    <i t="default">
      <x v="1"/>
    </i>
    <i t="grand">
      <x/>
    </i>
  </colItems>
  <pageFields count="2">
    <pageField fld="2" hier="40" name="[区域2].[是否为客户].&amp;[Y]" cap="Y"/>
    <pageField fld="3" hier="34" name="[区域2].[日].&amp;[daily]" cap="daily"/>
  </pageFields>
  <dataFields count="1">
    <dataField name="以下项目的非重复计数:客户全称" fld="4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5">
    <format dxfId="552">
      <pivotArea type="all" dataOnly="0" outline="0" fieldPosition="0"/>
    </format>
    <format dxfId="551">
      <pivotArea outline="0" collapsedLevelsAreSubtotals="1" fieldPosition="0"/>
    </format>
    <format dxfId="550">
      <pivotArea dataOnly="0" labelOnly="1" fieldPosition="0">
        <references count="1">
          <reference field="1" count="0"/>
        </references>
      </pivotArea>
    </format>
    <format dxfId="549">
      <pivotArea dataOnly="0" labelOnly="1" grandRow="1" outline="0" fieldPosition="0"/>
    </format>
    <format dxfId="548">
      <pivotArea dataOnly="0" labelOnly="1" fieldPosition="0">
        <references count="1">
          <reference field="0" count="0"/>
        </references>
      </pivotArea>
    </format>
    <format dxfId="547">
      <pivotArea dataOnly="0" labelOnly="1" fieldPosition="0">
        <references count="1">
          <reference field="0" count="0" defaultSubtotal="1"/>
        </references>
      </pivotArea>
    </format>
    <format dxfId="546">
      <pivotArea dataOnly="0" labelOnly="1" grandCol="1" outline="0" fieldPosition="0"/>
    </format>
    <format dxfId="545">
      <pivotArea dataOnly="0" labelOnly="1" fieldPosition="0">
        <references count="2">
          <reference field="0" count="1" selected="0">
            <x v="2"/>
          </reference>
          <reference field="5" count="1">
            <x v="2"/>
          </reference>
        </references>
      </pivotArea>
    </format>
    <format dxfId="544">
      <pivotArea dataOnly="0" labelOnly="1" fieldPosition="0">
        <references count="2">
          <reference field="0" count="1" selected="0">
            <x v="0"/>
          </reference>
          <reference field="5" count="2">
            <x v="0"/>
            <x v="1"/>
          </reference>
        </references>
      </pivotArea>
    </format>
    <format dxfId="543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542">
      <pivotArea type="all" dataOnly="0" outline="0" fieldPosition="0"/>
    </format>
    <format dxfId="541">
      <pivotArea outline="0" collapsedLevelsAreSubtotals="1" fieldPosition="0"/>
    </format>
    <format dxfId="540">
      <pivotArea dataOnly="0" labelOnly="1" fieldPosition="0">
        <references count="1">
          <reference field="1" count="0"/>
        </references>
      </pivotArea>
    </format>
    <format dxfId="539">
      <pivotArea dataOnly="0" labelOnly="1" grandRow="1" outline="0" fieldPosition="0"/>
    </format>
    <format dxfId="538">
      <pivotArea dataOnly="0" labelOnly="1" fieldPosition="0">
        <references count="1">
          <reference field="0" count="0"/>
        </references>
      </pivotArea>
    </format>
    <format dxfId="537">
      <pivotArea dataOnly="0" labelOnly="1" fieldPosition="0">
        <references count="1">
          <reference field="0" count="0" defaultSubtotal="1"/>
        </references>
      </pivotArea>
    </format>
    <format dxfId="536">
      <pivotArea dataOnly="0" labelOnly="1" grandCol="1" outline="0" fieldPosition="0"/>
    </format>
    <format dxfId="535">
      <pivotArea dataOnly="0" labelOnly="1" fieldPosition="0">
        <references count="2">
          <reference field="0" count="1" selected="0">
            <x v="2"/>
          </reference>
          <reference field="5" count="1">
            <x v="2"/>
          </reference>
        </references>
      </pivotArea>
    </format>
    <format dxfId="534">
      <pivotArea dataOnly="0" labelOnly="1" fieldPosition="0">
        <references count="2">
          <reference field="0" count="1" selected="0">
            <x v="0"/>
          </reference>
          <reference field="5" count="2">
            <x v="0"/>
            <x v="1"/>
          </reference>
        </references>
      </pivotArea>
    </format>
    <format dxfId="533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532">
      <pivotArea type="all" dataOnly="0" outline="0" fieldPosition="0"/>
    </format>
    <format dxfId="531">
      <pivotArea outline="0" collapsedLevelsAreSubtotals="1" fieldPosition="0"/>
    </format>
    <format dxfId="530">
      <pivotArea dataOnly="0" labelOnly="1" fieldPosition="0">
        <references count="1">
          <reference field="1" count="0"/>
        </references>
      </pivotArea>
    </format>
    <format dxfId="529">
      <pivotArea dataOnly="0" labelOnly="1" grandRow="1" outline="0" fieldPosition="0"/>
    </format>
    <format dxfId="528">
      <pivotArea dataOnly="0" labelOnly="1" fieldPosition="0">
        <references count="1">
          <reference field="0" count="0"/>
        </references>
      </pivotArea>
    </format>
    <format dxfId="527">
      <pivotArea dataOnly="0" labelOnly="1" fieldPosition="0">
        <references count="1">
          <reference field="0" count="0" defaultSubtotal="1"/>
        </references>
      </pivotArea>
    </format>
    <format dxfId="526">
      <pivotArea dataOnly="0" labelOnly="1" grandCol="1" outline="0" fieldPosition="0"/>
    </format>
    <format dxfId="525">
      <pivotArea dataOnly="0" labelOnly="1" fieldPosition="0">
        <references count="2">
          <reference field="0" count="1" selected="0">
            <x v="2"/>
          </reference>
          <reference field="5" count="1">
            <x v="2"/>
          </reference>
        </references>
      </pivotArea>
    </format>
    <format dxfId="524">
      <pivotArea dataOnly="0" labelOnly="1" fieldPosition="0">
        <references count="2">
          <reference field="0" count="1" selected="0">
            <x v="0"/>
          </reference>
          <reference field="5" count="2">
            <x v="0"/>
            <x v="1"/>
          </reference>
        </references>
      </pivotArea>
    </format>
    <format dxfId="523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522">
      <pivotArea dataOnly="0" labelOnly="1" fieldPosition="0">
        <references count="2">
          <reference field="0" count="1" selected="0">
            <x v="1"/>
          </reference>
          <reference field="5" count="1">
            <x v="0"/>
          </reference>
        </references>
      </pivotArea>
    </format>
    <format dxfId="521">
      <pivotArea type="all" dataOnly="0" outline="0" fieldPosition="0"/>
    </format>
    <format dxfId="520">
      <pivotArea dataOnly="0" labelOnly="1" fieldPosition="0">
        <references count="1">
          <reference field="0" count="1">
            <x v="1"/>
          </reference>
        </references>
      </pivotArea>
    </format>
    <format dxfId="519">
      <pivotArea dataOnly="0" labelOnly="1" fieldPosition="0">
        <references count="2">
          <reference field="0" count="1" selected="0">
            <x v="1"/>
          </reference>
          <reference field="5" count="2">
            <x v="0"/>
            <x v="1"/>
          </reference>
        </references>
      </pivotArea>
    </format>
    <format dxfId="518">
      <pivotArea dataOnly="0" labelOnly="1" fieldPosition="0">
        <references count="1">
          <reference field="0" count="1" defaultSubtotal="1">
            <x v="1"/>
          </reference>
        </references>
      </pivotArea>
    </format>
  </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区域2].[是否为客户].&amp;[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2">
    <colHierarchyUsage hierarchyUsage="45"/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计算接通率!$A:$U">
        <x15:activeTabTopLevelEntity name="[区域2]"/>
      </x15:pivotTableUISettings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showGridLines="0" workbookViewId="0">
      <selection activeCell="C11" sqref="C11"/>
    </sheetView>
  </sheetViews>
  <sheetFormatPr defaultRowHeight="16.5" x14ac:dyDescent="0.15"/>
  <cols>
    <col min="1" max="1" width="23.75" style="1" customWidth="1"/>
    <col min="2" max="2" width="35.75" style="1" customWidth="1"/>
    <col min="3" max="3" width="79.625" style="1" customWidth="1"/>
    <col min="4" max="16384" width="9" style="1"/>
  </cols>
  <sheetData>
    <row r="1" spans="1:3" ht="44.25" customHeight="1" thickBot="1" x14ac:dyDescent="0.2">
      <c r="A1" s="217" t="s">
        <v>447</v>
      </c>
      <c r="B1" s="218"/>
      <c r="C1" s="219"/>
    </row>
    <row r="2" spans="1:3" ht="17.25" thickBot="1" x14ac:dyDescent="0.2">
      <c r="A2" s="215" t="s">
        <v>448</v>
      </c>
      <c r="B2" s="216"/>
      <c r="C2" s="11" t="s">
        <v>9</v>
      </c>
    </row>
    <row r="3" spans="1:3" x14ac:dyDescent="0.15">
      <c r="A3" s="220" t="s">
        <v>449</v>
      </c>
      <c r="B3" s="4" t="s">
        <v>0</v>
      </c>
      <c r="C3" s="5" t="s">
        <v>450</v>
      </c>
    </row>
    <row r="4" spans="1:3" x14ac:dyDescent="0.15">
      <c r="A4" s="221"/>
      <c r="B4" s="58" t="s">
        <v>451</v>
      </c>
      <c r="C4" s="59" t="s">
        <v>452</v>
      </c>
    </row>
    <row r="5" spans="1:3" x14ac:dyDescent="0.15">
      <c r="A5" s="222"/>
      <c r="B5" s="8" t="s">
        <v>453</v>
      </c>
      <c r="C5" s="7" t="s">
        <v>454</v>
      </c>
    </row>
    <row r="6" spans="1:3" x14ac:dyDescent="0.15">
      <c r="A6" s="222"/>
      <c r="B6" s="8" t="s">
        <v>2</v>
      </c>
      <c r="C6" s="7" t="s">
        <v>455</v>
      </c>
    </row>
    <row r="7" spans="1:3" x14ac:dyDescent="0.15">
      <c r="A7" s="222"/>
      <c r="B7" s="8" t="s">
        <v>456</v>
      </c>
      <c r="C7" s="7" t="s">
        <v>457</v>
      </c>
    </row>
    <row r="8" spans="1:3" x14ac:dyDescent="0.15">
      <c r="A8" s="222"/>
      <c r="B8" s="8" t="s">
        <v>458</v>
      </c>
      <c r="C8" s="7" t="s">
        <v>459</v>
      </c>
    </row>
    <row r="9" spans="1:3" x14ac:dyDescent="0.15">
      <c r="A9" s="222"/>
      <c r="B9" s="8" t="s">
        <v>460</v>
      </c>
      <c r="C9" s="7" t="s">
        <v>461</v>
      </c>
    </row>
    <row r="10" spans="1:3" x14ac:dyDescent="0.15">
      <c r="A10" s="222"/>
      <c r="B10" s="8" t="s">
        <v>462</v>
      </c>
      <c r="C10" s="7" t="s">
        <v>6</v>
      </c>
    </row>
    <row r="11" spans="1:3" x14ac:dyDescent="0.15">
      <c r="A11" s="222"/>
      <c r="B11" s="8" t="s">
        <v>463</v>
      </c>
      <c r="C11" s="7" t="s">
        <v>464</v>
      </c>
    </row>
    <row r="12" spans="1:3" x14ac:dyDescent="0.15">
      <c r="A12" s="222"/>
      <c r="B12" s="8" t="s">
        <v>5</v>
      </c>
      <c r="C12" s="7" t="s">
        <v>8</v>
      </c>
    </row>
    <row r="13" spans="1:3" x14ac:dyDescent="0.15">
      <c r="A13" s="222" t="s">
        <v>10</v>
      </c>
      <c r="B13" s="8" t="s">
        <v>4</v>
      </c>
      <c r="C13" s="7" t="s">
        <v>465</v>
      </c>
    </row>
    <row r="14" spans="1:3" x14ac:dyDescent="0.15">
      <c r="A14" s="222"/>
      <c r="B14" s="6" t="s">
        <v>7</v>
      </c>
      <c r="C14" s="7" t="s">
        <v>466</v>
      </c>
    </row>
    <row r="15" spans="1:3" x14ac:dyDescent="0.15">
      <c r="A15" s="222"/>
      <c r="B15" s="8" t="s">
        <v>72</v>
      </c>
      <c r="C15" s="7" t="s">
        <v>467</v>
      </c>
    </row>
    <row r="16" spans="1:3" ht="17.25" thickBot="1" x14ac:dyDescent="0.2">
      <c r="A16" s="223"/>
      <c r="B16" s="9" t="s">
        <v>5</v>
      </c>
      <c r="C16" s="10" t="s">
        <v>468</v>
      </c>
    </row>
  </sheetData>
  <mergeCells count="4">
    <mergeCell ref="A2:B2"/>
    <mergeCell ref="A1:C1"/>
    <mergeCell ref="A3:A12"/>
    <mergeCell ref="A13:A16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9"/>
  <sheetViews>
    <sheetView showGridLines="0" zoomScaleNormal="100" workbookViewId="0">
      <pane xSplit="4" ySplit="2" topLeftCell="E3" activePane="bottomRight" state="frozen"/>
      <selection activeCell="C11" sqref="C11"/>
      <selection pane="topRight" activeCell="C11" sqref="C11"/>
      <selection pane="bottomLeft" activeCell="C11" sqref="C11"/>
      <selection pane="bottomRight" activeCell="L53" sqref="L53"/>
    </sheetView>
  </sheetViews>
  <sheetFormatPr defaultColWidth="0" defaultRowHeight="13.5" outlineLevelRow="1" outlineLevelCol="1" x14ac:dyDescent="0.15"/>
  <cols>
    <col min="1" max="1" width="5.125" style="43" customWidth="1"/>
    <col min="2" max="2" width="14.25" style="43" customWidth="1"/>
    <col min="3" max="3" width="8.875" style="43" customWidth="1"/>
    <col min="4" max="4" width="9.625" style="43" customWidth="1"/>
    <col min="5" max="5" width="8.375" style="81" customWidth="1"/>
    <col min="6" max="6" width="8.75" style="45" customWidth="1"/>
    <col min="7" max="7" width="8.375" style="15" customWidth="1"/>
    <col min="8" max="8" width="7" style="45" customWidth="1"/>
    <col min="9" max="9" width="7" style="15" customWidth="1"/>
    <col min="10" max="10" width="7.125" style="43" customWidth="1"/>
    <col min="11" max="11" width="7.125" style="72" customWidth="1"/>
    <col min="12" max="12" width="8.375" style="15" customWidth="1" outlineLevel="1"/>
    <col min="13" max="13" width="7" style="45" customWidth="1" outlineLevel="1"/>
    <col min="14" max="14" width="6.625" style="116" customWidth="1"/>
    <col min="15" max="15" width="6.625" style="46" customWidth="1"/>
    <col min="16" max="16" width="7" style="48" customWidth="1"/>
    <col min="17" max="17" width="7" style="47" customWidth="1"/>
    <col min="18" max="18" width="7" style="48" customWidth="1"/>
    <col min="19" max="19" width="7" style="47" customWidth="1"/>
    <col min="20" max="20" width="8.75" style="43" customWidth="1"/>
    <col min="21" max="21" width="8.75" style="52" customWidth="1"/>
    <col min="22" max="22" width="7" style="43" customWidth="1" outlineLevel="1"/>
    <col min="23" max="23" width="7" style="47" customWidth="1" outlineLevel="1"/>
    <col min="24" max="24" width="7.875" style="116" customWidth="1"/>
    <col min="25" max="26" width="8" style="46" customWidth="1"/>
    <col min="27" max="33" width="9" style="43" customWidth="1"/>
    <col min="34" max="34" width="0" style="43" hidden="1" customWidth="1"/>
    <col min="35" max="16384" width="0" style="43" hidden="1"/>
  </cols>
  <sheetData>
    <row r="1" spans="1:26" ht="18" customHeight="1" x14ac:dyDescent="0.15">
      <c r="B1" s="230" t="s">
        <v>99</v>
      </c>
      <c r="C1" s="230" t="s">
        <v>131</v>
      </c>
      <c r="D1" s="230" t="s">
        <v>3</v>
      </c>
      <c r="E1" s="232" t="s">
        <v>64</v>
      </c>
      <c r="F1" s="226" t="s">
        <v>1389</v>
      </c>
      <c r="G1" s="227"/>
      <c r="H1" s="227"/>
      <c r="I1" s="227"/>
      <c r="J1" s="227"/>
      <c r="K1" s="227"/>
      <c r="L1" s="227"/>
      <c r="M1" s="228"/>
      <c r="N1" s="224" t="s">
        <v>876</v>
      </c>
      <c r="O1" s="225"/>
      <c r="P1" s="226" t="s">
        <v>640</v>
      </c>
      <c r="Q1" s="227"/>
      <c r="R1" s="227"/>
      <c r="S1" s="227"/>
      <c r="T1" s="227"/>
      <c r="U1" s="227"/>
      <c r="V1" s="227"/>
      <c r="W1" s="228"/>
      <c r="X1" s="229" t="s">
        <v>641</v>
      </c>
      <c r="Y1" s="229"/>
      <c r="Z1" s="229"/>
    </row>
    <row r="2" spans="1:26" s="44" customFormat="1" ht="37.5" customHeight="1" x14ac:dyDescent="0.15">
      <c r="B2" s="231"/>
      <c r="C2" s="231"/>
      <c r="D2" s="231"/>
      <c r="E2" s="233"/>
      <c r="F2" s="20" t="s">
        <v>185</v>
      </c>
      <c r="G2" s="20" t="s">
        <v>1</v>
      </c>
      <c r="H2" s="54" t="s">
        <v>103</v>
      </c>
      <c r="I2" s="20" t="s">
        <v>104</v>
      </c>
      <c r="J2" s="73" t="s">
        <v>100</v>
      </c>
      <c r="K2" s="74" t="s">
        <v>129</v>
      </c>
      <c r="L2" s="18" t="s">
        <v>101</v>
      </c>
      <c r="M2" s="19" t="s">
        <v>102</v>
      </c>
      <c r="N2" s="130" t="s">
        <v>105</v>
      </c>
      <c r="O2" s="50" t="s">
        <v>106</v>
      </c>
      <c r="P2" s="19" t="s">
        <v>110</v>
      </c>
      <c r="Q2" s="18" t="s">
        <v>111</v>
      </c>
      <c r="R2" s="19" t="s">
        <v>112</v>
      </c>
      <c r="S2" s="18" t="s">
        <v>113</v>
      </c>
      <c r="T2" s="73" t="s">
        <v>107</v>
      </c>
      <c r="U2" s="54" t="s">
        <v>130</v>
      </c>
      <c r="V2" s="17" t="s">
        <v>108</v>
      </c>
      <c r="W2" s="18" t="s">
        <v>109</v>
      </c>
      <c r="X2" s="130" t="s">
        <v>105</v>
      </c>
      <c r="Y2" s="50" t="s">
        <v>114</v>
      </c>
      <c r="Z2" s="50" t="s">
        <v>341</v>
      </c>
    </row>
    <row r="3" spans="1:26" ht="21.95" hidden="1" customHeight="1" outlineLevel="1" x14ac:dyDescent="0.15">
      <c r="A3" s="80"/>
      <c r="B3" s="2" t="s">
        <v>287</v>
      </c>
      <c r="C3" s="2" t="s">
        <v>50</v>
      </c>
      <c r="D3" s="2" t="s">
        <v>51</v>
      </c>
      <c r="E3" s="94">
        <f>VLOOKUP(D3,[1]Q3W6!$C:$D,2,0)</f>
        <v>3</v>
      </c>
      <c r="F3" s="36">
        <f>SUMIFS(外呼明细!$K:$K,外呼明细!$D:$D,'Daily-话务看板'!$D3,外呼明细!$G:$G,"Y",外呼明细!$A:$A,"daily")</f>
        <v>1.3287037037037036E-2</v>
      </c>
      <c r="G3" s="12">
        <f>IFERROR(VLOOKUP($D3,外呼客户数及商机!$A:$D,4,0),0)</f>
        <v>2</v>
      </c>
      <c r="H3" s="36">
        <f>SUMIFS(外呼明细!$K:$K,外呼明细!$D:$D,'Daily-话务看板'!$D3,外呼明细!$M:$M,"是",外呼明细!$A:$A,"daily",外呼明细!$G:$G,"Y")</f>
        <v>1.3287037037037036E-2</v>
      </c>
      <c r="I3" s="12">
        <f>IFERROR(VLOOKUP($D3,外呼客户数及商机!$A:$D,3,0),0)</f>
        <v>0</v>
      </c>
      <c r="J3" s="34">
        <f>SUMIFS(外呼明细!$K:$K,外呼明细!$D:$D,'Daily-话务看板'!$D3,外呼明细!$A:$A,"daily")</f>
        <v>1.590277777777778E-2</v>
      </c>
      <c r="K3" s="56">
        <f>COUNTIFS(外呼明细!D:D,'Daily-话务看板'!D3,外呼明细!A:A,"daily")</f>
        <v>4</v>
      </c>
      <c r="L3" s="12">
        <f>COUNTIFS(外呼明细!$M:$M,"是",外呼明细!$A:$A,"daily",外呼明细!$D:$D,'Daily-话务看板'!$D3)</f>
        <v>1</v>
      </c>
      <c r="M3" s="36">
        <f>SUMIFS(外呼明细!$K:$K,外呼明细!$M:$M,"是",外呼明细!$D:$D,'Daily-话务看板'!$D3,外呼明细!A:A,"daily")</f>
        <v>1.3287037037037036E-2</v>
      </c>
      <c r="N3" s="113">
        <f>IFERROR(VLOOKUP($D3,外呼客户数及商机!$M:$Q,4,0),0)</f>
        <v>0</v>
      </c>
      <c r="O3" s="37">
        <f>IFERROR(VLOOKUP($D3,外呼客户数及商机!$M:$Q,5,0),0)</f>
        <v>0</v>
      </c>
      <c r="P3" s="36">
        <f>IFERROR(SUMIFS(外呼明细!$K:$K,外呼明细!$D:$D,'Daily-话务看板'!$D3,外呼明细!$G:$G,"Y")/E3,0)</f>
        <v>4.4290123456790119E-3</v>
      </c>
      <c r="Q3" s="12">
        <f>IFERROR(IFERROR(VLOOKUP(D3,外呼客户数及商机!F:I,4,0),0)/E3,0)</f>
        <v>0.66666666666666663</v>
      </c>
      <c r="R3" s="36">
        <f>IFERROR(SUMIFS(外呼明细!$K:$K,外呼明细!$D:$D,'Daily-话务看板'!$D3,外呼明细!$M:$M,"是",外呼明细!$G:$G,"Y")/E3,0)</f>
        <v>4.4290123456790119E-3</v>
      </c>
      <c r="S3" s="12">
        <f>IFERROR(IFERROR(VLOOKUP(D3,外呼客户数及商机!F:H,3,0),0)/E3,0)</f>
        <v>0</v>
      </c>
      <c r="T3" s="34">
        <f>IF(E3&gt;0,SUMIFS(外呼明细!$K:$K,外呼明细!$D:$D,'Daily-话务看板'!$D3)/E3,0)</f>
        <v>5.3009259259259268E-3</v>
      </c>
      <c r="U3" s="56">
        <f>IFERROR(COUNTIF(外呼明细!D:D,'Daily-话务看板'!D3)/'Daily-话务看板'!E3,0)</f>
        <v>1.3333333333333333</v>
      </c>
      <c r="V3" s="36">
        <f>IF(E3&gt;0,SUMIFS(外呼明细!$K:$K,外呼明细!$M:$M,"是",外呼明细!$D:$D,'Daily-话务看板'!$D3)/E3,0)</f>
        <v>4.4290123456790119E-3</v>
      </c>
      <c r="W3" s="12">
        <f>IF(E3&gt;0,COUNTIFS(外呼明细!D:D,'Daily-话务看板'!D3,外呼明细!M:M,"是")/E3,0)</f>
        <v>0.33333333333333331</v>
      </c>
      <c r="X3" s="113">
        <f>IFERROR(VLOOKUP($D3,外呼客户数及商机!$M:$Q,2,0),0)</f>
        <v>0</v>
      </c>
      <c r="Y3" s="37">
        <f>IFERROR(VLOOKUP($D3,外呼客户数及商机!$M:$Q,3,0),0)</f>
        <v>0</v>
      </c>
      <c r="Z3" s="37"/>
    </row>
    <row r="4" spans="1:26" ht="21.95" hidden="1" customHeight="1" outlineLevel="1" x14ac:dyDescent="0.15">
      <c r="A4" s="80"/>
      <c r="B4" s="2" t="s">
        <v>286</v>
      </c>
      <c r="C4" s="2" t="s">
        <v>44</v>
      </c>
      <c r="D4" s="2" t="s">
        <v>45</v>
      </c>
      <c r="E4" s="94">
        <f>VLOOKUP(D4,[1]Q3W6!$C:$D,2,0)</f>
        <v>3</v>
      </c>
      <c r="F4" s="36">
        <f>SUMIFS(外呼明细!$K:$K,外呼明细!$D:$D,'Daily-话务看板'!$D4,外呼明细!$G:$G,"Y",外呼明细!A:A,"daily")</f>
        <v>4.7337962962962958E-3</v>
      </c>
      <c r="G4" s="12">
        <f>IFERROR(VLOOKUP($D4,外呼客户数及商机!$A:$D,4,0),0)</f>
        <v>2</v>
      </c>
      <c r="H4" s="36">
        <f>SUMIFS(外呼明细!$K:$K,外呼明细!$D:$D,'Daily-话务看板'!$D4,外呼明细!$M:$M,"是",外呼明细!$A:$A,"daily",外呼明细!$G:$G,"Y")</f>
        <v>4.7337962962962958E-3</v>
      </c>
      <c r="I4" s="12">
        <f>IFERROR(VLOOKUP($D4,外呼客户数及商机!$A:$D,3,0),0)</f>
        <v>0</v>
      </c>
      <c r="J4" s="34">
        <f>SUMIFS(外呼明细!K:K,外呼明细!D:D,'Daily-话务看板'!D4,外呼明细!A:A,"daily")</f>
        <v>3.1157407407407398E-2</v>
      </c>
      <c r="K4" s="56">
        <f>COUNTIFS(外呼明细!D:D,'Daily-话务看板'!D4,外呼明细!A:A,"daily")</f>
        <v>23</v>
      </c>
      <c r="L4" s="12">
        <f>COUNTIFS(外呼明细!$M:$M,"是",外呼明细!$A:$A,"daily",外呼明细!$D:$D,'Daily-话务看板'!$D4)</f>
        <v>6</v>
      </c>
      <c r="M4" s="36">
        <f>SUMIFS(外呼明细!$K:$K,外呼明细!$M:$M,"是",外呼明细!$D:$D,'Daily-话务看板'!$D4,外呼明细!A:A,"daily")</f>
        <v>1.5520833333333333E-2</v>
      </c>
      <c r="N4" s="113">
        <f>IFERROR(VLOOKUP($D4,外呼客户数及商机!$M:$Q,4,0),0)</f>
        <v>0</v>
      </c>
      <c r="O4" s="37">
        <f>IFERROR(VLOOKUP($D4,外呼客户数及商机!$M:$Q,5,0),0)</f>
        <v>0</v>
      </c>
      <c r="P4" s="36">
        <f>IFERROR(SUMIFS(外呼明细!$K:$K,外呼明细!$D:$D,'Daily-话务看板'!$D4,外呼明细!$G:$G,"Y")/E4,0)</f>
        <v>1.577932098765432E-3</v>
      </c>
      <c r="Q4" s="12">
        <f>IFERROR(IFERROR(VLOOKUP(D4,外呼客户数及商机!F:I,4,0),0)/E4,0)</f>
        <v>0.66666666666666663</v>
      </c>
      <c r="R4" s="36">
        <f>IFERROR(SUMIFS(外呼明细!$K:$K,外呼明细!$D:$D,'Daily-话务看板'!$D4,外呼明细!$M:$M,"是",外呼明细!$G:$G,"Y")/E4,0)</f>
        <v>1.577932098765432E-3</v>
      </c>
      <c r="S4" s="12">
        <f>IFERROR(IFERROR(VLOOKUP(D4,外呼客户数及商机!F:H,3,0),0)/E4,0)</f>
        <v>0.33333333333333331</v>
      </c>
      <c r="T4" s="34">
        <f>IF(E4&gt;0,SUMIFS(外呼明细!$K:$K,外呼明细!$D:$D,'Daily-话务看板'!$D4)/E4,0)</f>
        <v>1.0385802469135799E-2</v>
      </c>
      <c r="U4" s="56">
        <f>IFERROR(COUNTIF(外呼明细!D:D,'Daily-话务看板'!D4)/'Daily-话务看板'!E4,0)</f>
        <v>7.666666666666667</v>
      </c>
      <c r="V4" s="36">
        <f>IF(E4&gt;0,SUMIFS(外呼明细!$K:$K,外呼明细!$M:$M,"是",外呼明细!$D:$D,'Daily-话务看板'!$D4)/E4,0)</f>
        <v>5.1736111111111106E-3</v>
      </c>
      <c r="W4" s="12">
        <f>IF(E4&gt;0,COUNTIFS(外呼明细!D:D,'Daily-话务看板'!D4,外呼明细!M:M,"是")/E4,0)</f>
        <v>2</v>
      </c>
      <c r="X4" s="113">
        <f>IFERROR(VLOOKUP($D4,外呼客户数及商机!$M:$Q,2,0),0)</f>
        <v>0</v>
      </c>
      <c r="Y4" s="37">
        <f>IFERROR(VLOOKUP($D4,外呼客户数及商机!$M:$Q,3,0),0)</f>
        <v>0</v>
      </c>
      <c r="Z4" s="37"/>
    </row>
    <row r="5" spans="1:26" ht="21.95" hidden="1" customHeight="1" outlineLevel="1" x14ac:dyDescent="0.15">
      <c r="A5" s="80"/>
      <c r="B5" s="2" t="s">
        <v>286</v>
      </c>
      <c r="C5" s="2" t="s">
        <v>52</v>
      </c>
      <c r="D5" s="2" t="s">
        <v>53</v>
      </c>
      <c r="E5" s="94">
        <f>VLOOKUP(D5,[1]Q3W6!$C:$D,2,0)</f>
        <v>2</v>
      </c>
      <c r="F5" s="36">
        <f>SUMIFS(外呼明细!$K:$K,外呼明细!$D:$D,'Daily-话务看板'!$D5,外呼明细!$G:$G,"Y",外呼明细!A:A,"daily")</f>
        <v>0</v>
      </c>
      <c r="G5" s="12">
        <f>IFERROR(VLOOKUP($D5,外呼客户数及商机!$A:$D,4,0),0)</f>
        <v>2</v>
      </c>
      <c r="H5" s="36">
        <f>SUMIFS(外呼明细!$K:$K,外呼明细!$D:$D,'Daily-话务看板'!$D5,外呼明细!$M:$M,"是",外呼明细!$A:$A,"daily",外呼明细!$G:$G,"Y")</f>
        <v>0</v>
      </c>
      <c r="I5" s="12">
        <f>IFERROR(VLOOKUP($D5,外呼客户数及商机!$A:$D,3,0),0)</f>
        <v>2</v>
      </c>
      <c r="J5" s="33">
        <f>SUMIFS(外呼明细!K:K,外呼明细!D:D,'Daily-话务看板'!D5,外呼明细!A:A,"daily")</f>
        <v>3.5081018518518518E-2</v>
      </c>
      <c r="K5" s="56">
        <f>COUNTIFS(外呼明细!D:D,'Daily-话务看板'!D5,外呼明细!A:A,"daily")</f>
        <v>10</v>
      </c>
      <c r="L5" s="13">
        <f>COUNTIFS(外呼明细!$M:$M,"是",外呼明细!$A:$A,"daily",外呼明细!$D:$D,'Daily-话务看板'!$D5)</f>
        <v>5</v>
      </c>
      <c r="M5" s="35">
        <f>SUMIFS(外呼明细!$K:$K,外呼明细!$M:$M,"是",外呼明细!$D:$D,'Daily-话务看板'!$D5,外呼明细!A:A,"daily")</f>
        <v>2.9178240740740741E-2</v>
      </c>
      <c r="N5" s="113">
        <f>IFERROR(VLOOKUP($D5,外呼客户数及商机!$M:$Q,4,0),0)</f>
        <v>0</v>
      </c>
      <c r="O5" s="37">
        <f>IFERROR(VLOOKUP($D5,外呼客户数及商机!$M:$Q,5,0),0)</f>
        <v>0</v>
      </c>
      <c r="P5" s="36">
        <f>IFERROR(SUMIFS(外呼明细!$K:$K,外呼明细!$D:$D,'Daily-话务看板'!$D5,外呼明细!$G:$G,"Y")/E5,0)</f>
        <v>0</v>
      </c>
      <c r="Q5" s="12">
        <f>IFERROR(IFERROR(VLOOKUP(D5,外呼客户数及商机!F:I,4,0),0)/E5,0)</f>
        <v>1.5</v>
      </c>
      <c r="R5" s="36">
        <f>IFERROR(SUMIFS(外呼明细!$K:$K,外呼明细!$D:$D,'Daily-话务看板'!$D5,外呼明细!$M:$M,"是",外呼明细!$G:$G,"Y")/E5,0)</f>
        <v>0</v>
      </c>
      <c r="S5" s="12">
        <f>IFERROR(IFERROR(VLOOKUP(D5,外呼客户数及商机!F:H,3,0),0)/E5,0)</f>
        <v>1.5</v>
      </c>
      <c r="T5" s="33">
        <f>IF(E5&gt;0,SUMIFS(外呼明细!$K:$K,外呼明细!$D:$D,'Daily-话务看板'!$D5)/E5,0)</f>
        <v>1.7540509259259259E-2</v>
      </c>
      <c r="U5" s="56">
        <f>IFERROR(COUNTIF(外呼明细!D:D,'Daily-话务看板'!D5)/'Daily-话务看板'!E5,0)</f>
        <v>5</v>
      </c>
      <c r="V5" s="35">
        <f>IF(E5&gt;0,SUMIFS(外呼明细!$K:$K,外呼明细!$M:$M,"是",外呼明细!$D:$D,'Daily-话务看板'!$D5)/E5,0)</f>
        <v>1.458912037037037E-2</v>
      </c>
      <c r="W5" s="13">
        <f>IF(E5&gt;0,COUNTIFS(外呼明细!D:D,'Daily-话务看板'!D5,外呼明细!M:M,"是")/E5,0)</f>
        <v>2.5</v>
      </c>
      <c r="X5" s="113">
        <f>IFERROR(VLOOKUP($D5,外呼客户数及商机!$M:$Q,2,0),0)</f>
        <v>0</v>
      </c>
      <c r="Y5" s="37">
        <f>IFERROR(VLOOKUP($D5,外呼客户数及商机!$M:$Q,3,0),0)</f>
        <v>0</v>
      </c>
      <c r="Z5" s="37"/>
    </row>
    <row r="6" spans="1:26" ht="21.95" hidden="1" customHeight="1" outlineLevel="1" x14ac:dyDescent="0.15">
      <c r="A6" s="80"/>
      <c r="B6" s="2" t="s">
        <v>286</v>
      </c>
      <c r="C6" s="2" t="s">
        <v>118</v>
      </c>
      <c r="D6" s="2" t="s">
        <v>119</v>
      </c>
      <c r="E6" s="94">
        <f>VLOOKUP(D6,[1]Q3W6!$C:$D,2,0)</f>
        <v>2</v>
      </c>
      <c r="F6" s="36">
        <f>SUMIFS(外呼明细!$K:$K,外呼明细!$D:$D,'Daily-话务看板'!$D6,外呼明细!$G:$G,"Y",外呼明细!A:A,"daily")</f>
        <v>2.5335648148148145E-2</v>
      </c>
      <c r="G6" s="12">
        <f>IFERROR(VLOOKUP($D6,外呼客户数及商机!$A:$D,4,0),0)</f>
        <v>1</v>
      </c>
      <c r="H6" s="36">
        <f>SUMIFS(外呼明细!$K:$K,外呼明细!$D:$D,'Daily-话务看板'!$D6,外呼明细!$M:$M,"是",外呼明细!$A:$A,"daily",外呼明细!$G:$G,"Y")</f>
        <v>2.4664351851851851E-2</v>
      </c>
      <c r="I6" s="12">
        <f>IFERROR(VLOOKUP($D6,外呼客户数及商机!$A:$D,3,0),0)</f>
        <v>1</v>
      </c>
      <c r="J6" s="33">
        <f>SUMIFS(外呼明细!K:K,外呼明细!D:D,'Daily-话务看板'!D6,外呼明细!A:A,"daily")</f>
        <v>5.4629629629629625E-2</v>
      </c>
      <c r="K6" s="56">
        <f>COUNTIFS(外呼明细!D:D,'Daily-话务看板'!D6,外呼明细!A:A,"daily")</f>
        <v>14</v>
      </c>
      <c r="L6" s="13">
        <f>COUNTIFS(外呼明细!$M:$M,"是",外呼明细!$A:$A,"daily",外呼明细!$D:$D,'Daily-话务看板'!$D6)</f>
        <v>4</v>
      </c>
      <c r="M6" s="35">
        <f>SUMIFS(外呼明细!$K:$K,外呼明细!$M:$M,"是",外呼明细!$D:$D,'Daily-话务看板'!$D6,外呼明细!A:A,"daily")</f>
        <v>4.4444444444444446E-2</v>
      </c>
      <c r="N6" s="113">
        <f>IFERROR(VLOOKUP($D6,外呼客户数及商机!$M:$Q,4,0),0)</f>
        <v>2</v>
      </c>
      <c r="O6" s="37">
        <f>IFERROR(VLOOKUP($D6,外呼客户数及商机!$M:$Q,5,0),0)</f>
        <v>56</v>
      </c>
      <c r="P6" s="36">
        <f>IFERROR(SUMIFS(外呼明细!$K:$K,外呼明细!$D:$D,'Daily-话务看板'!$D6,外呼明细!$G:$G,"Y")/E6,0)</f>
        <v>1.2667824074074073E-2</v>
      </c>
      <c r="Q6" s="12">
        <f>IFERROR(IFERROR(VLOOKUP(D6,外呼客户数及商机!F:I,4,0),0)/E6,0)</f>
        <v>4</v>
      </c>
      <c r="R6" s="36">
        <f>IFERROR(SUMIFS(外呼明细!$K:$K,外呼明细!$D:$D,'Daily-话务看板'!$D6,外呼明细!$M:$M,"是",外呼明细!$G:$G,"Y")/E6,0)</f>
        <v>1.2332175925925925E-2</v>
      </c>
      <c r="S6" s="12">
        <f>IFERROR(IFERROR(VLOOKUP(D6,外呼客户数及商机!F:H,3,0),0)/E6,0)</f>
        <v>2.5</v>
      </c>
      <c r="T6" s="33">
        <f>IF(E6&gt;0,SUMIFS(外呼明细!$K:$K,外呼明细!$D:$D,'Daily-话务看板'!$D6)/E6,0)</f>
        <v>2.7314814814814813E-2</v>
      </c>
      <c r="U6" s="56">
        <f>IFERROR(COUNTIF(外呼明细!D:D,'Daily-话务看板'!D6)/'Daily-话务看板'!E6,0)</f>
        <v>7</v>
      </c>
      <c r="V6" s="35">
        <f>IF(E6&gt;0,SUMIFS(外呼明细!$K:$K,外呼明细!$M:$M,"是",外呼明细!$D:$D,'Daily-话务看板'!$D6)/E6,0)</f>
        <v>2.2222222222222223E-2</v>
      </c>
      <c r="W6" s="13">
        <f>IF(E6&gt;0,COUNTIFS(外呼明细!D:D,'Daily-话务看板'!D6,外呼明细!M:M,"是")/E6,0)</f>
        <v>2</v>
      </c>
      <c r="X6" s="113">
        <f>IFERROR(VLOOKUP($D6,外呼客户数及商机!$M:$Q,2,0),0)</f>
        <v>6</v>
      </c>
      <c r="Y6" s="37">
        <f>IFERROR(VLOOKUP($D6,外呼客户数及商机!$M:$Q,3,0),0)</f>
        <v>94</v>
      </c>
      <c r="Z6" s="37"/>
    </row>
    <row r="7" spans="1:26" ht="21.95" hidden="1" customHeight="1" outlineLevel="1" x14ac:dyDescent="0.15">
      <c r="A7" s="80"/>
      <c r="B7" s="2" t="s">
        <v>286</v>
      </c>
      <c r="C7" s="2" t="s">
        <v>18</v>
      </c>
      <c r="D7" s="2" t="s">
        <v>19</v>
      </c>
      <c r="E7" s="94">
        <f>VLOOKUP(D7,[1]Q3W6!$C:$D,2,0)</f>
        <v>3</v>
      </c>
      <c r="F7" s="36">
        <f>SUMIFS(外呼明细!$K:$K,外呼明细!$D:$D,'Daily-话务看板'!$D7,外呼明细!$G:$G,"Y",外呼明细!A:A,"daily")</f>
        <v>8.2175925925925917E-4</v>
      </c>
      <c r="G7" s="12">
        <f>IFERROR(VLOOKUP($D7,外呼客户数及商机!$A:$D,4,0),0)</f>
        <v>2</v>
      </c>
      <c r="H7" s="36">
        <f>SUMIFS(外呼明细!$K:$K,外呼明细!$D:$D,'Daily-话务看板'!$D7,外呼明细!$M:$M,"是",外呼明细!$A:$A,"daily",外呼明细!$G:$G,"Y")</f>
        <v>0</v>
      </c>
      <c r="I7" s="12">
        <f>IFERROR(VLOOKUP($D7,外呼客户数及商机!$A:$D,3,0),0)</f>
        <v>1</v>
      </c>
      <c r="J7" s="33">
        <f>SUMIFS(外呼明细!K:K,外呼明细!D:D,'Daily-话务看板'!D7,外呼明细!A:A,"daily")</f>
        <v>4.8032407407407407E-3</v>
      </c>
      <c r="K7" s="56">
        <f>COUNTIFS(外呼明细!D:D,'Daily-话务看板'!D7,外呼明细!A:A,"daily")</f>
        <v>4</v>
      </c>
      <c r="L7" s="13">
        <f>COUNTIFS(外呼明细!$M:$M,"是",外呼明细!$A:$A,"daily",外呼明细!$D:$D,'Daily-话务看板'!$D7)</f>
        <v>0</v>
      </c>
      <c r="M7" s="35">
        <f>SUMIFS(外呼明细!$K:$K,外呼明细!$M:$M,"是",外呼明细!$D:$D,'Daily-话务看板'!$D7,外呼明细!A:A,"daily")</f>
        <v>0</v>
      </c>
      <c r="N7" s="113">
        <f>IFERROR(VLOOKUP($D7,外呼客户数及商机!$M:$Q,4,0),0)</f>
        <v>0</v>
      </c>
      <c r="O7" s="37">
        <f>IFERROR(VLOOKUP($D7,外呼客户数及商机!$M:$Q,5,0),0)</f>
        <v>0</v>
      </c>
      <c r="P7" s="36">
        <f>IFERROR(SUMIFS(外呼明细!$K:$K,外呼明细!$D:$D,'Daily-话务看板'!$D7,外呼明细!$G:$G,"Y")/E7,0)</f>
        <v>2.7391975308641974E-4</v>
      </c>
      <c r="Q7" s="12">
        <f>IFERROR(IFERROR(VLOOKUP(D7,外呼客户数及商机!F:I,4,0),0)/E7,0)</f>
        <v>6</v>
      </c>
      <c r="R7" s="36">
        <f>IFERROR(SUMIFS(外呼明细!$K:$K,外呼明细!$D:$D,'Daily-话务看板'!$D7,外呼明细!$M:$M,"是",外呼明细!$G:$G,"Y")/E7,0)</f>
        <v>0</v>
      </c>
      <c r="S7" s="12">
        <f>IFERROR(IFERROR(VLOOKUP(D7,外呼客户数及商机!F:H,3,0),0)/E7,0)</f>
        <v>1.6666666666666667</v>
      </c>
      <c r="T7" s="33">
        <f>IF(E7&gt;0,SUMIFS(外呼明细!$K:$K,外呼明细!$D:$D,'Daily-话务看板'!$D7)/E7,0)</f>
        <v>1.6010802469135802E-3</v>
      </c>
      <c r="U7" s="56">
        <f>IFERROR(COUNTIF(外呼明细!D:D,'Daily-话务看板'!D7)/'Daily-话务看板'!E7,0)</f>
        <v>1.3333333333333333</v>
      </c>
      <c r="V7" s="35">
        <f>IF(E7&gt;0,SUMIFS(外呼明细!$K:$K,外呼明细!$M:$M,"是",外呼明细!$D:$D,'Daily-话务看板'!$D7)/E7,0)</f>
        <v>0</v>
      </c>
      <c r="W7" s="13">
        <f>IF(E7&gt;0,COUNTIFS(外呼明细!D:D,'Daily-话务看板'!D7,外呼明细!M:M,"是")/E7,0)</f>
        <v>0</v>
      </c>
      <c r="X7" s="113">
        <f>IFERROR(VLOOKUP($D7,外呼客户数及商机!$M:$Q,2,0),0)</f>
        <v>0</v>
      </c>
      <c r="Y7" s="37">
        <f>IFERROR(VLOOKUP($D7,外呼客户数及商机!$M:$Q,3,0),0)</f>
        <v>0</v>
      </c>
      <c r="Z7" s="37"/>
    </row>
    <row r="8" spans="1:26" ht="21.95" hidden="1" customHeight="1" outlineLevel="1" x14ac:dyDescent="0.15">
      <c r="A8" s="80"/>
      <c r="B8" s="2" t="s">
        <v>286</v>
      </c>
      <c r="C8" s="2" t="s">
        <v>24</v>
      </c>
      <c r="D8" s="2" t="s">
        <v>25</v>
      </c>
      <c r="E8" s="94">
        <f>VLOOKUP(D8,[1]Q3W6!$C:$D,2,0)</f>
        <v>3</v>
      </c>
      <c r="F8" s="36">
        <f>SUMIFS(外呼明细!$K:$K,外呼明细!$D:$D,'Daily-话务看板'!$D8,外呼明细!$G:$G,"Y",外呼明细!A:A,"daily")</f>
        <v>0</v>
      </c>
      <c r="G8" s="12">
        <f>IFERROR(VLOOKUP($D8,外呼客户数及商机!$A:$D,4,0),0)</f>
        <v>0</v>
      </c>
      <c r="H8" s="36">
        <f>SUMIFS(外呼明细!$K:$K,外呼明细!$D:$D,'Daily-话务看板'!$D8,外呼明细!$M:$M,"是",外呼明细!$A:$A,"daily",外呼明细!$G:$G,"Y")</f>
        <v>0</v>
      </c>
      <c r="I8" s="12">
        <f>IFERROR(VLOOKUP($D8,外呼客户数及商机!$A:$D,3,0),0)</f>
        <v>0</v>
      </c>
      <c r="J8" s="33">
        <f>SUMIFS(外呼明细!K:K,外呼明细!D:D,'Daily-话务看板'!D8,外呼明细!A:A,"daily")</f>
        <v>2.3518518518518518E-2</v>
      </c>
      <c r="K8" s="56">
        <f>COUNTIFS(外呼明细!D:D,'Daily-话务看板'!D8,外呼明细!A:A,"daily")</f>
        <v>11</v>
      </c>
      <c r="L8" s="13">
        <f>COUNTIFS(外呼明细!$M:$M,"是",外呼明细!$A:$A,"daily",外呼明细!$D:$D,'Daily-话务看板'!$D8)</f>
        <v>3</v>
      </c>
      <c r="M8" s="35">
        <f>SUMIFS(外呼明细!$K:$K,外呼明细!$M:$M,"是",外呼明细!$D:$D,'Daily-话务看板'!$D8,外呼明细!A:A,"daily")</f>
        <v>1.8796296296296297E-2</v>
      </c>
      <c r="N8" s="113">
        <f>IFERROR(VLOOKUP($D8,外呼客户数及商机!$M:$Q,4,0),0)</f>
        <v>0</v>
      </c>
      <c r="O8" s="37">
        <f>IFERROR(VLOOKUP($D8,外呼客户数及商机!$M:$Q,5,0),0)</f>
        <v>0</v>
      </c>
      <c r="P8" s="36">
        <f>IFERROR(SUMIFS(外呼明细!$K:$K,外呼明细!$D:$D,'Daily-话务看板'!$D8,外呼明细!$G:$G,"Y")/E8,0)</f>
        <v>0</v>
      </c>
      <c r="Q8" s="12">
        <f>IFERROR(IFERROR(VLOOKUP(D8,外呼客户数及商机!F:I,4,0),0)/E8,0)</f>
        <v>1</v>
      </c>
      <c r="R8" s="36">
        <f>IFERROR(SUMIFS(外呼明细!$K:$K,外呼明细!$D:$D,'Daily-话务看板'!$D8,外呼明细!$M:$M,"是",外呼明细!$G:$G,"Y")/E8,0)</f>
        <v>0</v>
      </c>
      <c r="S8" s="12">
        <f>IFERROR(IFERROR(VLOOKUP(D8,外呼客户数及商机!F:H,3,0),0)/E8,0)</f>
        <v>0</v>
      </c>
      <c r="T8" s="33">
        <f>IF(E8&gt;0,SUMIFS(外呼明细!$K:$K,外呼明细!$D:$D,'Daily-话务看板'!$D8)/E8,0)</f>
        <v>7.8395061728395062E-3</v>
      </c>
      <c r="U8" s="56">
        <f>IFERROR(COUNTIF(外呼明细!D:D,'Daily-话务看板'!D8)/'Daily-话务看板'!E8,0)</f>
        <v>3.6666666666666665</v>
      </c>
      <c r="V8" s="35">
        <f>IF(E8&gt;0,SUMIFS(外呼明细!$K:$K,外呼明细!$M:$M,"是",外呼明细!$D:$D,'Daily-话务看板'!$D8)/E8,0)</f>
        <v>6.2654320987654321E-3</v>
      </c>
      <c r="W8" s="13">
        <f>IF(E8&gt;0,COUNTIFS(外呼明细!D:D,'Daily-话务看板'!D8,外呼明细!M:M,"是")/E8,0)</f>
        <v>1</v>
      </c>
      <c r="X8" s="113">
        <f>IFERROR(VLOOKUP($D8,外呼客户数及商机!$M:$Q,2,0),0)</f>
        <v>2</v>
      </c>
      <c r="Y8" s="37">
        <f>IFERROR(VLOOKUP($D8,外呼客户数及商机!$M:$Q,3,0),0)</f>
        <v>35</v>
      </c>
      <c r="Z8" s="37"/>
    </row>
    <row r="9" spans="1:26" ht="21.95" hidden="1" customHeight="1" outlineLevel="1" x14ac:dyDescent="0.15">
      <c r="A9" s="80"/>
      <c r="B9" s="2" t="s">
        <v>286</v>
      </c>
      <c r="C9" s="2" t="s">
        <v>125</v>
      </c>
      <c r="D9" s="2" t="s">
        <v>126</v>
      </c>
      <c r="E9" s="94">
        <f>VLOOKUP(D9,[1]Q3W6!$C:$D,2,0)</f>
        <v>2</v>
      </c>
      <c r="F9" s="36">
        <f>SUMIFS(外呼明细!$K:$K,外呼明细!$D:$D,'Daily-话务看板'!$D9,外呼明细!$G:$G,"Y",外呼明细!A:A,"daily")</f>
        <v>2.2858796296296294E-2</v>
      </c>
      <c r="G9" s="12">
        <f>IFERROR(VLOOKUP($D9,外呼客户数及商机!$A:$D,4,0),0)</f>
        <v>0</v>
      </c>
      <c r="H9" s="36">
        <f>SUMIFS(外呼明细!$K:$K,外呼明细!$D:$D,'Daily-话务看板'!$D9,外呼明细!$M:$M,"是",外呼明细!$A:$A,"daily",外呼明细!$G:$G,"Y")</f>
        <v>2.2858796296296294E-2</v>
      </c>
      <c r="I9" s="12">
        <f>IFERROR(VLOOKUP($D9,外呼客户数及商机!$A:$D,3,0),0)</f>
        <v>0</v>
      </c>
      <c r="J9" s="33">
        <f>SUMIFS(外呼明细!K:K,外呼明细!D:D,'Daily-话务看板'!D9,外呼明细!A:A,"daily")</f>
        <v>5.4895833333333324E-2</v>
      </c>
      <c r="K9" s="56">
        <f>COUNTIFS(外呼明细!D:D,'Daily-话务看板'!D9,外呼明细!A:A,"daily")</f>
        <v>7</v>
      </c>
      <c r="L9" s="13">
        <f>COUNTIFS(外呼明细!$M:$M,"是",外呼明细!$A:$A,"daily",外呼明细!$D:$D,'Daily-话务看板'!$D9)</f>
        <v>6</v>
      </c>
      <c r="M9" s="35">
        <f>SUMIFS(外呼明细!$K:$K,外呼明细!$M:$M,"是",外呼明细!$D:$D,'Daily-话务看板'!$D9,外呼明细!A:A,"daily")</f>
        <v>5.3263888888888881E-2</v>
      </c>
      <c r="N9" s="113">
        <f>IFERROR(VLOOKUP($D9,外呼客户数及商机!$M:$Q,4,0),0)</f>
        <v>1</v>
      </c>
      <c r="O9" s="37">
        <f>IFERROR(VLOOKUP($D9,外呼客户数及商机!$M:$Q,5,0),0)</f>
        <v>1</v>
      </c>
      <c r="P9" s="36">
        <f>IFERROR(SUMIFS(外呼明细!$K:$K,外呼明细!$D:$D,'Daily-话务看板'!$D9,外呼明细!$G:$G,"Y")/E9,0)</f>
        <v>1.1429398148148147E-2</v>
      </c>
      <c r="Q9" s="12">
        <f>IFERROR(IFERROR(VLOOKUP(D9,外呼客户数及商机!F:I,4,0),0)/E9,0)</f>
        <v>3.5</v>
      </c>
      <c r="R9" s="36">
        <f>IFERROR(SUMIFS(外呼明细!$K:$K,外呼明细!$D:$D,'Daily-话务看板'!$D9,外呼明细!$M:$M,"是",外呼明细!$G:$G,"Y")/E9,0)</f>
        <v>1.1429398148148147E-2</v>
      </c>
      <c r="S9" s="12">
        <f>IFERROR(IFERROR(VLOOKUP(D9,外呼客户数及商机!F:H,3,0),0)/E9,0)</f>
        <v>2.5</v>
      </c>
      <c r="T9" s="33">
        <f>IF(E9&gt;0,SUMIFS(外呼明细!$K:$K,外呼明细!$D:$D,'Daily-话务看板'!$D9)/E9,0)</f>
        <v>2.7447916666666662E-2</v>
      </c>
      <c r="U9" s="56">
        <f>IFERROR(COUNTIF(外呼明细!D:D,'Daily-话务看板'!D9)/'Daily-话务看板'!E9,0)</f>
        <v>3.5</v>
      </c>
      <c r="V9" s="35">
        <f>IF(E9&gt;0,SUMIFS(外呼明细!$K:$K,外呼明细!$M:$M,"是",外呼明细!$D:$D,'Daily-话务看板'!$D9)/E9,0)</f>
        <v>2.6631944444444441E-2</v>
      </c>
      <c r="W9" s="13">
        <f>IF(E9&gt;0,COUNTIFS(外呼明细!D:D,'Daily-话务看板'!D9,外呼明细!M:M,"是")/E9,0)</f>
        <v>3</v>
      </c>
      <c r="X9" s="113">
        <f>IFERROR(VLOOKUP($D9,外呼客户数及商机!$M:$Q,2,0),0)</f>
        <v>3</v>
      </c>
      <c r="Y9" s="37">
        <f>IFERROR(VLOOKUP($D9,外呼客户数及商机!$M:$Q,3,0),0)</f>
        <v>33</v>
      </c>
      <c r="Z9" s="37"/>
    </row>
    <row r="10" spans="1:26" ht="21.95" hidden="1" customHeight="1" outlineLevel="1" x14ac:dyDescent="0.15">
      <c r="A10" s="80"/>
      <c r="B10" s="2" t="s">
        <v>286</v>
      </c>
      <c r="C10" s="2" t="s">
        <v>172</v>
      </c>
      <c r="D10" s="2" t="s">
        <v>174</v>
      </c>
      <c r="E10" s="94">
        <f>VLOOKUP(D10,[1]Q3W6!$C:$D,2,0)</f>
        <v>2</v>
      </c>
      <c r="F10" s="36">
        <f>SUMIFS(外呼明细!$K:$K,外呼明细!$D:$D,'Daily-话务看板'!$D10,外呼明细!$G:$G,"Y",外呼明细!A:A,"daily")</f>
        <v>8.4143518518518517E-3</v>
      </c>
      <c r="G10" s="12">
        <f>IFERROR(VLOOKUP($D10,外呼客户数及商机!$A:$D,4,0),0)</f>
        <v>19</v>
      </c>
      <c r="H10" s="36">
        <f>SUMIFS(外呼明细!$K:$K,外呼明细!$D:$D,'Daily-话务看板'!$D10,外呼明细!$M:$M,"是",外呼明细!$A:$A,"daily",外呼明细!$G:$G,"Y")</f>
        <v>8.4143518518518517E-3</v>
      </c>
      <c r="I10" s="12">
        <f>IFERROR(VLOOKUP($D10,外呼客户数及商机!$A:$D,3,0),0)</f>
        <v>7</v>
      </c>
      <c r="J10" s="33">
        <f>SUMIFS(外呼明细!K:K,外呼明细!D:D,'Daily-话务看板'!D10,外呼明细!A:A,"daily")</f>
        <v>1.7094907407407406E-2</v>
      </c>
      <c r="K10" s="56">
        <f>COUNTIFS(外呼明细!D:D,'Daily-话务看板'!D10,外呼明细!A:A,"daily")</f>
        <v>7</v>
      </c>
      <c r="L10" s="13">
        <f>COUNTIFS(外呼明细!$M:$M,"是",外呼明细!$A:$A,"daily",外呼明细!$D:$D,'Daily-话务看板'!$D10)</f>
        <v>4</v>
      </c>
      <c r="M10" s="35">
        <f>SUMIFS(外呼明细!$K:$K,外呼明细!$M:$M,"是",外呼明细!$D:$D,'Daily-话务看板'!$D10,外呼明细!A:A,"daily")</f>
        <v>1.3645833333333333E-2</v>
      </c>
      <c r="N10" s="113">
        <f>IFERROR(VLOOKUP($D10,外呼客户数及商机!$M:$Q,4,0),0)</f>
        <v>0</v>
      </c>
      <c r="O10" s="37">
        <f>IFERROR(VLOOKUP($D10,外呼客户数及商机!$M:$Q,5,0),0)</f>
        <v>0</v>
      </c>
      <c r="P10" s="36">
        <f>IFERROR(SUMIFS(外呼明细!$K:$K,外呼明细!$D:$D,'Daily-话务看板'!$D10,外呼明细!$G:$G,"Y")/E10,0)</f>
        <v>4.2071759259259258E-3</v>
      </c>
      <c r="Q10" s="12">
        <f>IFERROR(IFERROR(VLOOKUP(D10,外呼客户数及商机!F:I,4,0),0)/E10,0)</f>
        <v>19</v>
      </c>
      <c r="R10" s="36">
        <f>IFERROR(SUMIFS(外呼明细!$K:$K,外呼明细!$D:$D,'Daily-话务看板'!$D10,外呼明细!$M:$M,"是",外呼明细!$G:$G,"Y")/E10,0)</f>
        <v>4.2071759259259258E-3</v>
      </c>
      <c r="S10" s="12">
        <f>IFERROR(IFERROR(VLOOKUP(D10,外呼客户数及商机!F:H,3,0),0)/E10,0)</f>
        <v>5</v>
      </c>
      <c r="T10" s="33">
        <f>IF(E10&gt;0,SUMIFS(外呼明细!$K:$K,外呼明细!$D:$D,'Daily-话务看板'!$D10)/E10,0)</f>
        <v>8.5474537037037029E-3</v>
      </c>
      <c r="U10" s="56">
        <f>IFERROR(COUNTIF(外呼明细!D:D,'Daily-话务看板'!D10)/'Daily-话务看板'!E10,0)</f>
        <v>3.5</v>
      </c>
      <c r="V10" s="35">
        <f>IF(E10&gt;0,SUMIFS(外呼明细!$K:$K,外呼明细!$M:$M,"是",外呼明细!$D:$D,'Daily-话务看板'!$D10)/E10,0)</f>
        <v>6.8229166666666664E-3</v>
      </c>
      <c r="W10" s="13">
        <f>IF(E10&gt;0,COUNTIFS(外呼明细!D:D,'Daily-话务看板'!D10,外呼明细!M:M,"是")/E10,0)</f>
        <v>2</v>
      </c>
      <c r="X10" s="113">
        <f>IFERROR(VLOOKUP($D10,外呼客户数及商机!$M:$Q,2,0),0)</f>
        <v>1</v>
      </c>
      <c r="Y10" s="37">
        <f>IFERROR(VLOOKUP($D10,外呼客户数及商机!$M:$Q,3,0),0)</f>
        <v>3</v>
      </c>
      <c r="Z10" s="37"/>
    </row>
    <row r="11" spans="1:26" ht="21.95" hidden="1" customHeight="1" outlineLevel="1" x14ac:dyDescent="0.15">
      <c r="A11" s="80"/>
      <c r="B11" s="2" t="s">
        <v>286</v>
      </c>
      <c r="C11" s="2" t="s">
        <v>220</v>
      </c>
      <c r="D11" s="2" t="s">
        <v>221</v>
      </c>
      <c r="E11" s="94">
        <f>VLOOKUP(D11,[1]Q3W6!$C:$D,2,0)</f>
        <v>3</v>
      </c>
      <c r="F11" s="36">
        <f>SUMIFS(外呼明细!$K:$K,外呼明细!$D:$D,'Daily-话务看板'!$D11,外呼明细!$G:$G,"Y",外呼明细!A:A,"daily")</f>
        <v>0</v>
      </c>
      <c r="G11" s="12">
        <f>IFERROR(VLOOKUP($D11,外呼客户数及商机!$A:$D,4,0),0)</f>
        <v>0</v>
      </c>
      <c r="H11" s="36">
        <f>SUMIFS(外呼明细!$K:$K,外呼明细!$D:$D,'Daily-话务看板'!$D11,外呼明细!$M:$M,"是",外呼明细!$A:$A,"daily",外呼明细!$G:$G,"Y")</f>
        <v>0</v>
      </c>
      <c r="I11" s="12">
        <f>IFERROR(VLOOKUP($D11,外呼客户数及商机!$A:$D,3,0),0)</f>
        <v>0</v>
      </c>
      <c r="J11" s="33">
        <f>SUMIFS(外呼明细!K:K,外呼明细!D:D,'Daily-话务看板'!D11,外呼明细!A:A,"daily")</f>
        <v>6.5104166666666657E-2</v>
      </c>
      <c r="K11" s="56">
        <f>COUNTIFS(外呼明细!D:D,'Daily-话务看板'!D11,外呼明细!A:A,"daily")</f>
        <v>43</v>
      </c>
      <c r="L11" s="13">
        <f>COUNTIFS(外呼明细!$M:$M,"是",外呼明细!$A:$A,"daily",外呼明细!$D:$D,'Daily-话务看板'!$D11)</f>
        <v>5</v>
      </c>
      <c r="M11" s="35">
        <f>SUMIFS(外呼明细!$K:$K,外呼明细!$M:$M,"是",外呼明细!$D:$D,'Daily-话务看板'!$D11,外呼明细!A:A,"daily")</f>
        <v>3.6805555555555557E-2</v>
      </c>
      <c r="N11" s="113">
        <f>IFERROR(VLOOKUP($D11,外呼客户数及商机!$M:$Q,4,0),0)</f>
        <v>0</v>
      </c>
      <c r="O11" s="37">
        <f>IFERROR(VLOOKUP($D11,外呼客户数及商机!$M:$Q,5,0),0)</f>
        <v>0</v>
      </c>
      <c r="P11" s="36">
        <f>IFERROR(SUMIFS(外呼明细!$K:$K,外呼明细!$D:$D,'Daily-话务看板'!$D11,外呼明细!$G:$G,"Y")/E11,0)</f>
        <v>0</v>
      </c>
      <c r="Q11" s="12">
        <f>IFERROR(IFERROR(VLOOKUP(D11,外呼客户数及商机!F:I,4,0),0)/E11,0)</f>
        <v>4.333333333333333</v>
      </c>
      <c r="R11" s="36">
        <f>IFERROR(SUMIFS(外呼明细!$K:$K,外呼明细!$D:$D,'Daily-话务看板'!$D11,外呼明细!$M:$M,"是",外呼明细!$G:$G,"Y")/E11,0)</f>
        <v>0</v>
      </c>
      <c r="S11" s="12">
        <f>IFERROR(IFERROR(VLOOKUP(D11,外呼客户数及商机!F:H,3,0),0)/E11,0)</f>
        <v>1.3333333333333333</v>
      </c>
      <c r="T11" s="33">
        <f>IF(E11&gt;0,SUMIFS(外呼明细!$K:$K,外呼明细!$D:$D,'Daily-话务看板'!$D11)/E11,0)</f>
        <v>2.1701388888888885E-2</v>
      </c>
      <c r="U11" s="56">
        <f>IFERROR(COUNTIF(外呼明细!D:D,'Daily-话务看板'!D11)/'Daily-话务看板'!E11,0)</f>
        <v>14.333333333333334</v>
      </c>
      <c r="V11" s="35">
        <f>IF(E11&gt;0,SUMIFS(外呼明细!$K:$K,外呼明细!$M:$M,"是",外呼明细!$D:$D,'Daily-话务看板'!$D11)/E11,0)</f>
        <v>1.2268518518518519E-2</v>
      </c>
      <c r="W11" s="13">
        <f>IF(E11&gt;0,COUNTIFS(外呼明细!D:D,'Daily-话务看板'!D11,外呼明细!M:M,"是")/E11,0)</f>
        <v>1.6666666666666667</v>
      </c>
      <c r="X11" s="113">
        <f>IFERROR(VLOOKUP($D11,外呼客户数及商机!$M:$Q,2,0),0)</f>
        <v>0</v>
      </c>
      <c r="Y11" s="37">
        <f>IFERROR(VLOOKUP($D11,外呼客户数及商机!$M:$Q,3,0),0)</f>
        <v>0</v>
      </c>
      <c r="Z11" s="37"/>
    </row>
    <row r="12" spans="1:26" ht="21.95" hidden="1" customHeight="1" outlineLevel="1" x14ac:dyDescent="0.15">
      <c r="A12" s="80"/>
      <c r="B12" s="2" t="s">
        <v>286</v>
      </c>
      <c r="C12" s="2" t="s">
        <v>79</v>
      </c>
      <c r="D12" s="2" t="s">
        <v>80</v>
      </c>
      <c r="E12" s="94">
        <f>VLOOKUP(D12,[1]Q3W6!$C:$D,2,0)</f>
        <v>3</v>
      </c>
      <c r="F12" s="36">
        <f>SUMIFS(外呼明细!$K:$K,外呼明细!$D:$D,'Daily-话务看板'!$D12,外呼明细!$G:$G,"Y",外呼明细!A:A,"daily")</f>
        <v>4.9768518518518521E-4</v>
      </c>
      <c r="G12" s="12">
        <f>IFERROR(VLOOKUP($D12,外呼客户数及商机!$A:$D,4,0),0)</f>
        <v>1</v>
      </c>
      <c r="H12" s="36">
        <f>SUMIFS(外呼明细!$K:$K,外呼明细!$D:$D,'Daily-话务看板'!$D12,外呼明细!$M:$M,"是",外呼明细!$A:$A,"daily",外呼明细!$G:$G,"Y")</f>
        <v>0</v>
      </c>
      <c r="I12" s="12">
        <f>IFERROR(VLOOKUP($D12,外呼客户数及商机!$A:$D,3,0),0)</f>
        <v>1</v>
      </c>
      <c r="J12" s="33">
        <f>SUMIFS(外呼明细!K:K,外呼明细!D:D,'Daily-话务看板'!D12,外呼明细!A:A,"daily")</f>
        <v>4.1550925925925929E-2</v>
      </c>
      <c r="K12" s="56">
        <f>COUNTIFS(外呼明细!D:D,'Daily-话务看板'!D12,外呼明细!A:A,"daily")</f>
        <v>34</v>
      </c>
      <c r="L12" s="13">
        <f>COUNTIFS(外呼明细!$M:$M,"是",外呼明细!$A:$A,"daily",外呼明细!$D:$D,'Daily-话务看板'!$D12)</f>
        <v>6</v>
      </c>
      <c r="M12" s="35">
        <f>SUMIFS(外呼明细!$K:$K,外呼明细!$M:$M,"是",外呼明细!$D:$D,'Daily-话务看板'!$D12,外呼明细!A:A,"daily")</f>
        <v>2.315972222222222E-2</v>
      </c>
      <c r="N12" s="113">
        <f>IFERROR(VLOOKUP($D12,外呼客户数及商机!$M:$Q,4,0),0)</f>
        <v>0</v>
      </c>
      <c r="O12" s="37">
        <f>IFERROR(VLOOKUP($D12,外呼客户数及商机!$M:$Q,5,0),0)</f>
        <v>0</v>
      </c>
      <c r="P12" s="36">
        <f>IFERROR(SUMIFS(外呼明细!$K:$K,外呼明细!$D:$D,'Daily-话务看板'!$D12,外呼明细!$G:$G,"Y")/E12,0)</f>
        <v>1.6589506172839507E-4</v>
      </c>
      <c r="Q12" s="12">
        <f>IFERROR(IFERROR(VLOOKUP(D12,外呼客户数及商机!F:I,4,0),0)/E12,0)</f>
        <v>2.3333333333333335</v>
      </c>
      <c r="R12" s="36">
        <f>IFERROR(SUMIFS(外呼明细!$K:$K,外呼明细!$D:$D,'Daily-话务看板'!$D12,外呼明细!$M:$M,"是",外呼明细!$G:$G,"Y")/E12,0)</f>
        <v>0</v>
      </c>
      <c r="S12" s="12">
        <f>IFERROR(IFERROR(VLOOKUP(D12,外呼客户数及商机!F:H,3,0),0)/E12,0)</f>
        <v>1</v>
      </c>
      <c r="T12" s="33">
        <f>IF(E12&gt;0,SUMIFS(外呼明细!$K:$K,外呼明细!$D:$D,'Daily-话务看板'!$D12)/E12,0)</f>
        <v>1.385030864197531E-2</v>
      </c>
      <c r="U12" s="56">
        <f>IFERROR(COUNTIF(外呼明细!D:D,'Daily-话务看板'!D12)/'Daily-话务看板'!E12,0)</f>
        <v>11.333333333333334</v>
      </c>
      <c r="V12" s="35">
        <f>IF(E12&gt;0,SUMIFS(外呼明细!$K:$K,外呼明细!$M:$M,"是",外呼明细!$D:$D,'Daily-话务看板'!$D12)/E12,0)</f>
        <v>7.7199074074074071E-3</v>
      </c>
      <c r="W12" s="13">
        <f>IF(E12&gt;0,COUNTIFS(外呼明细!D:D,'Daily-话务看板'!D12,外呼明细!M:M,"是")/E12,0)</f>
        <v>2</v>
      </c>
      <c r="X12" s="113">
        <f>IFERROR(VLOOKUP($D12,外呼客户数及商机!$M:$Q,2,0),0)</f>
        <v>0</v>
      </c>
      <c r="Y12" s="37">
        <f>IFERROR(VLOOKUP($D12,外呼客户数及商机!$M:$Q,3,0),0)</f>
        <v>0</v>
      </c>
      <c r="Z12" s="37"/>
    </row>
    <row r="13" spans="1:26" ht="21.95" hidden="1" customHeight="1" outlineLevel="1" x14ac:dyDescent="0.15">
      <c r="A13" s="80"/>
      <c r="B13" s="2" t="s">
        <v>286</v>
      </c>
      <c r="C13" s="2" t="s">
        <v>91</v>
      </c>
      <c r="D13" s="2" t="s">
        <v>92</v>
      </c>
      <c r="E13" s="94">
        <f>VLOOKUP(D13,[1]Q3W6!$C:$D,2,0)</f>
        <v>3</v>
      </c>
      <c r="F13" s="36">
        <f>SUMIFS(外呼明细!$K:$K,外呼明细!$D:$D,'Daily-话务看板'!$D13,外呼明细!$G:$G,"Y",外呼明细!A:A,"daily")</f>
        <v>0</v>
      </c>
      <c r="G13" s="12">
        <f>IFERROR(VLOOKUP($D13,外呼客户数及商机!$A:$D,4,0),0)</f>
        <v>1</v>
      </c>
      <c r="H13" s="36">
        <f>SUMIFS(外呼明细!$K:$K,外呼明细!$D:$D,'Daily-话务看板'!$D13,外呼明细!$M:$M,"是",外呼明细!$A:$A,"daily",外呼明细!$G:$G,"Y")</f>
        <v>0</v>
      </c>
      <c r="I13" s="12">
        <f>IFERROR(VLOOKUP($D13,外呼客户数及商机!$A:$D,3,0),0)</f>
        <v>0</v>
      </c>
      <c r="J13" s="33">
        <f>SUMIFS(外呼明细!K:K,外呼明细!D:D,'Daily-话务看板'!D13,外呼明细!A:A,"daily")</f>
        <v>0</v>
      </c>
      <c r="K13" s="56">
        <f>COUNTIFS(外呼明细!D:D,'Daily-话务看板'!D13,外呼明细!A:A,"daily")</f>
        <v>0</v>
      </c>
      <c r="L13" s="13">
        <f>COUNTIFS(外呼明细!$M:$M,"是",外呼明细!$A:$A,"daily",外呼明细!$D:$D,'Daily-话务看板'!$D13)</f>
        <v>0</v>
      </c>
      <c r="M13" s="35">
        <f>SUMIFS(外呼明细!$K:$K,外呼明细!$M:$M,"是",外呼明细!$D:$D,'Daily-话务看板'!$D13,外呼明细!A:A,"daily")</f>
        <v>0</v>
      </c>
      <c r="N13" s="113">
        <f>IFERROR(VLOOKUP($D13,外呼客户数及商机!$M:$Q,4,0),0)</f>
        <v>1</v>
      </c>
      <c r="O13" s="37">
        <f>IFERROR(VLOOKUP($D13,外呼客户数及商机!$M:$Q,5,0),0)</f>
        <v>1</v>
      </c>
      <c r="P13" s="36">
        <f>IFERROR(SUMIFS(外呼明细!$K:$K,外呼明细!$D:$D,'Daily-话务看板'!$D13,外呼明细!$G:$G,"Y")/E13,0)</f>
        <v>0</v>
      </c>
      <c r="Q13" s="12">
        <f>IFERROR(IFERROR(VLOOKUP(D13,外呼客户数及商机!F:I,4,0),0)/E13,0)</f>
        <v>4.333333333333333</v>
      </c>
      <c r="R13" s="36">
        <f>IFERROR(SUMIFS(外呼明细!$K:$K,外呼明细!$D:$D,'Daily-话务看板'!$D13,外呼明细!$M:$M,"是",外呼明细!$G:$G,"Y")/E13,0)</f>
        <v>0</v>
      </c>
      <c r="S13" s="12">
        <f>IFERROR(IFERROR(VLOOKUP(D13,外呼客户数及商机!F:H,3,0),0)/E13,0)</f>
        <v>0.66666666666666663</v>
      </c>
      <c r="T13" s="33">
        <f>IF(E13&gt;0,SUMIFS(外呼明细!$K:$K,外呼明细!$D:$D,'Daily-话务看板'!$D13)/E13,0)</f>
        <v>0</v>
      </c>
      <c r="U13" s="56">
        <f>IFERROR(COUNTIF(外呼明细!D:D,'Daily-话务看板'!D13)/'Daily-话务看板'!E13,0)</f>
        <v>0</v>
      </c>
      <c r="V13" s="35">
        <f>IF(E13&gt;0,SUMIFS(外呼明细!$K:$K,外呼明细!$M:$M,"是",外呼明细!$D:$D,'Daily-话务看板'!$D13)/E13,0)</f>
        <v>0</v>
      </c>
      <c r="W13" s="13">
        <f>IF(E13&gt;0,COUNTIFS(外呼明细!D:D,'Daily-话务看板'!D13,外呼明细!M:M,"是")/E13,0)</f>
        <v>0</v>
      </c>
      <c r="X13" s="113">
        <f>IFERROR(VLOOKUP($D13,外呼客户数及商机!$M:$Q,2,0),0)</f>
        <v>3</v>
      </c>
      <c r="Y13" s="37">
        <f>IFERROR(VLOOKUP($D13,外呼客户数及商机!$M:$Q,3,0),0)</f>
        <v>3.5</v>
      </c>
      <c r="Z13" s="37"/>
    </row>
    <row r="14" spans="1:26" ht="21.95" hidden="1" customHeight="1" outlineLevel="1" x14ac:dyDescent="0.15">
      <c r="A14" s="80"/>
      <c r="B14" s="2" t="s">
        <v>286</v>
      </c>
      <c r="C14" s="2" t="s">
        <v>97</v>
      </c>
      <c r="D14" s="2" t="s">
        <v>98</v>
      </c>
      <c r="E14" s="94">
        <f>VLOOKUP(D14,[1]Q3W6!$C:$D,2,0)</f>
        <v>3</v>
      </c>
      <c r="F14" s="36">
        <f>SUMIFS(外呼明细!$K:$K,外呼明细!$D:$D,'Daily-话务看板'!$D14,外呼明细!$G:$G,"Y",外呼明细!A:A,"daily")</f>
        <v>1.6099537037037037E-2</v>
      </c>
      <c r="G14" s="12">
        <f>IFERROR(VLOOKUP($D14,外呼客户数及商机!$A:$D,4,0),0)</f>
        <v>1</v>
      </c>
      <c r="H14" s="36">
        <f>SUMIFS(外呼明细!$K:$K,外呼明细!$D:$D,'Daily-话务看板'!$D14,外呼明细!$M:$M,"是",外呼明细!$A:$A,"daily",外呼明细!$G:$G,"Y")</f>
        <v>1.2349537037037037E-2</v>
      </c>
      <c r="I14" s="12">
        <f>IFERROR(VLOOKUP($D14,外呼客户数及商机!$A:$D,3,0),0)</f>
        <v>0</v>
      </c>
      <c r="J14" s="33">
        <f>SUMIFS(外呼明细!K:K,外呼明细!D:D,'Daily-话务看板'!D14,外呼明细!A:A,"daily")</f>
        <v>5.0173611111111106E-2</v>
      </c>
      <c r="K14" s="56">
        <f>COUNTIFS(外呼明细!D:D,'Daily-话务看板'!D14,外呼明细!A:A,"daily")</f>
        <v>24</v>
      </c>
      <c r="L14" s="13">
        <f>COUNTIFS(外呼明细!$M:$M,"是",外呼明细!$A:$A,"daily",外呼明细!$D:$D,'Daily-话务看板'!$D14)</f>
        <v>9</v>
      </c>
      <c r="M14" s="35">
        <f>SUMIFS(外呼明细!$K:$K,外呼明细!$M:$M,"是",外呼明细!$D:$D,'Daily-话务看板'!$D14,外呼明细!A:A,"daily")</f>
        <v>3.8831018518518515E-2</v>
      </c>
      <c r="N14" s="113">
        <f>IFERROR(VLOOKUP($D14,外呼客户数及商机!$M:$Q,4,0),0)</f>
        <v>1</v>
      </c>
      <c r="O14" s="37">
        <f>IFERROR(VLOOKUP($D14,外呼客户数及商机!$M:$Q,5,0),0)</f>
        <v>3</v>
      </c>
      <c r="P14" s="36">
        <f>IFERROR(SUMIFS(外呼明细!$K:$K,外呼明细!$D:$D,'Daily-话务看板'!$D14,外呼明细!$G:$G,"Y")/E14,0)</f>
        <v>5.3665123456790127E-3</v>
      </c>
      <c r="Q14" s="12">
        <f>IFERROR(IFERROR(VLOOKUP(D14,外呼客户数及商机!F:I,4,0),0)/E14,0)</f>
        <v>0.66666666666666663</v>
      </c>
      <c r="R14" s="36">
        <f>IFERROR(SUMIFS(外呼明细!$K:$K,外呼明细!$D:$D,'Daily-话务看板'!$D14,外呼明细!$M:$M,"是",外呼明细!$G:$G,"Y")/E14,0)</f>
        <v>4.1165123456790124E-3</v>
      </c>
      <c r="S14" s="12">
        <f>IFERROR(IFERROR(VLOOKUP(D14,外呼客户数及商机!F:H,3,0),0)/E14,0)</f>
        <v>0</v>
      </c>
      <c r="T14" s="33">
        <f>IF(E14&gt;0,SUMIFS(外呼明细!$K:$K,外呼明细!$D:$D,'Daily-话务看板'!$D14)/E14,0)</f>
        <v>1.6724537037037034E-2</v>
      </c>
      <c r="U14" s="56">
        <f>IFERROR(COUNTIF(外呼明细!D:D,'Daily-话务看板'!D14)/'Daily-话务看板'!E14,0)</f>
        <v>8</v>
      </c>
      <c r="V14" s="35">
        <f>IF(E14&gt;0,SUMIFS(外呼明细!$K:$K,外呼明细!$M:$M,"是",外呼明细!$D:$D,'Daily-话务看板'!$D14)/E14,0)</f>
        <v>1.2943672839506171E-2</v>
      </c>
      <c r="W14" s="13">
        <f>IF(E14&gt;0,COUNTIFS(外呼明细!D:D,'Daily-话务看板'!D14,外呼明细!M:M,"是")/E14,0)</f>
        <v>3</v>
      </c>
      <c r="X14" s="113">
        <f>IFERROR(VLOOKUP($D14,外呼客户数及商机!$M:$Q,2,0),0)</f>
        <v>1</v>
      </c>
      <c r="Y14" s="37">
        <f>IFERROR(VLOOKUP($D14,外呼客户数及商机!$M:$Q,3,0),0)</f>
        <v>3</v>
      </c>
      <c r="Z14" s="37"/>
    </row>
    <row r="15" spans="1:26" ht="21.95" hidden="1" customHeight="1" outlineLevel="1" x14ac:dyDescent="0.15">
      <c r="A15" s="80"/>
      <c r="B15" s="2" t="s">
        <v>286</v>
      </c>
      <c r="C15" s="2" t="s">
        <v>153</v>
      </c>
      <c r="D15" s="2" t="s">
        <v>154</v>
      </c>
      <c r="E15" s="94">
        <f>VLOOKUP(D15,[1]Q3W6!$C:$D,2,0)</f>
        <v>3</v>
      </c>
      <c r="F15" s="36">
        <f>SUMIFS(外呼明细!$K:$K,外呼明细!$D:$D,'Daily-话务看板'!$D15,外呼明细!$G:$G,"Y",外呼明细!A:A,"daily")</f>
        <v>0</v>
      </c>
      <c r="G15" s="12">
        <f>IFERROR(VLOOKUP($D15,外呼客户数及商机!$A:$D,4,0),0)</f>
        <v>13</v>
      </c>
      <c r="H15" s="36">
        <f>SUMIFS(外呼明细!$K:$K,外呼明细!$D:$D,'Daily-话务看板'!$D15,外呼明细!$M:$M,"是",外呼明细!$A:$A,"daily",外呼明细!$G:$G,"Y")</f>
        <v>0</v>
      </c>
      <c r="I15" s="12">
        <f>IFERROR(VLOOKUP($D15,外呼客户数及商机!$A:$D,3,0),0)</f>
        <v>5</v>
      </c>
      <c r="J15" s="33">
        <f>SUMIFS(外呼明细!K:K,外呼明细!D:D,'Daily-话务看板'!D15,外呼明细!A:A,"daily")</f>
        <v>0</v>
      </c>
      <c r="K15" s="56">
        <f>COUNTIFS(外呼明细!D:D,'Daily-话务看板'!D15,外呼明细!A:A,"daily")</f>
        <v>0</v>
      </c>
      <c r="L15" s="13">
        <f>COUNTIFS(外呼明细!$M:$M,"是",外呼明细!$A:$A,"daily",外呼明细!$D:$D,'Daily-话务看板'!$D15)</f>
        <v>0</v>
      </c>
      <c r="M15" s="35">
        <f>SUMIFS(外呼明细!$K:$K,外呼明细!$M:$M,"是",外呼明细!$D:$D,'Daily-话务看板'!$D15,外呼明细!A:A,"daily")</f>
        <v>0</v>
      </c>
      <c r="N15" s="113">
        <f>IFERROR(VLOOKUP($D15,外呼客户数及商机!$M:$Q,4,0),0)</f>
        <v>0</v>
      </c>
      <c r="O15" s="37">
        <f>IFERROR(VLOOKUP($D15,外呼客户数及商机!$M:$Q,5,0),0)</f>
        <v>0</v>
      </c>
      <c r="P15" s="36">
        <f>IFERROR(SUMIFS(外呼明细!$K:$K,外呼明细!$D:$D,'Daily-话务看板'!$D15,外呼明细!$G:$G,"Y")/E15,0)</f>
        <v>0</v>
      </c>
      <c r="Q15" s="12">
        <f>IFERROR(IFERROR(VLOOKUP(D15,外呼客户数及商机!F:I,4,0),0)/E15,0)</f>
        <v>17</v>
      </c>
      <c r="R15" s="36">
        <f>IFERROR(SUMIFS(外呼明细!$K:$K,外呼明细!$D:$D,'Daily-话务看板'!$D15,外呼明细!$M:$M,"是",外呼明细!$G:$G,"Y")/E15,0)</f>
        <v>0</v>
      </c>
      <c r="S15" s="12">
        <f>IFERROR(IFERROR(VLOOKUP(D15,外呼客户数及商机!F:H,3,0),0)/E15,0)</f>
        <v>5</v>
      </c>
      <c r="T15" s="33">
        <f>IF(E15&gt;0,SUMIFS(外呼明细!$K:$K,外呼明细!$D:$D,'Daily-话务看板'!$D15)/E15,0)</f>
        <v>0</v>
      </c>
      <c r="U15" s="56">
        <f>IFERROR(COUNTIF(外呼明细!D:D,'Daily-话务看板'!D15)/'Daily-话务看板'!E15,0)</f>
        <v>0</v>
      </c>
      <c r="V15" s="35">
        <f>IF(E15&gt;0,SUMIFS(外呼明细!$K:$K,外呼明细!$M:$M,"是",外呼明细!$D:$D,'Daily-话务看板'!$D15)/E15,0)</f>
        <v>0</v>
      </c>
      <c r="W15" s="13">
        <f>IF(E15&gt;0,COUNTIFS(外呼明细!D:D,'Daily-话务看板'!D15,外呼明细!M:M,"是")/E15,0)</f>
        <v>0</v>
      </c>
      <c r="X15" s="113">
        <f>IFERROR(VLOOKUP($D15,外呼客户数及商机!$M:$Q,2,0),0)</f>
        <v>0</v>
      </c>
      <c r="Y15" s="37">
        <f>IFERROR(VLOOKUP($D15,外呼客户数及商机!$M:$Q,3,0),0)</f>
        <v>0</v>
      </c>
      <c r="Z15" s="37"/>
    </row>
    <row r="16" spans="1:26" ht="21.95" hidden="1" customHeight="1" outlineLevel="1" x14ac:dyDescent="0.15">
      <c r="A16" s="80"/>
      <c r="B16" s="2" t="s">
        <v>286</v>
      </c>
      <c r="C16" s="2" t="s">
        <v>852</v>
      </c>
      <c r="D16" s="2" t="s">
        <v>851</v>
      </c>
      <c r="E16" s="94">
        <f>VLOOKUP(D16,[1]Q3W6!$C:$D,2,0)</f>
        <v>1</v>
      </c>
      <c r="F16" s="36">
        <f>SUMIFS(外呼明细!$K:$K,外呼明细!$D:$D,'Daily-话务看板'!$D16,外呼明细!$G:$G,"Y",外呼明细!A:A,"daily")</f>
        <v>0</v>
      </c>
      <c r="G16" s="12">
        <f>IFERROR(VLOOKUP($D16,外呼客户数及商机!$A:$D,4,0),0)</f>
        <v>0</v>
      </c>
      <c r="H16" s="36">
        <f>SUMIFS(外呼明细!$K:$K,外呼明细!$D:$D,'Daily-话务看板'!$D16,外呼明细!$M:$M,"是",外呼明细!$A:$A,"daily",外呼明细!$G:$G,"Y")</f>
        <v>0</v>
      </c>
      <c r="I16" s="12">
        <f>IFERROR(VLOOKUP($D16,外呼客户数及商机!$A:$D,3,0),0)</f>
        <v>0</v>
      </c>
      <c r="J16" s="33">
        <f>SUMIFS(外呼明细!K:K,外呼明细!D:D,'Daily-话务看板'!D16,外呼明细!A:A,"daily")</f>
        <v>0</v>
      </c>
      <c r="K16" s="56">
        <f>COUNTIFS(外呼明细!D:D,'Daily-话务看板'!D16,外呼明细!A:A,"daily")</f>
        <v>0</v>
      </c>
      <c r="L16" s="13">
        <f>COUNTIFS(外呼明细!$M:$M,"是",外呼明细!$A:$A,"daily",外呼明细!$D:$D,'Daily-话务看板'!$D16)</f>
        <v>0</v>
      </c>
      <c r="M16" s="35">
        <f>SUMIFS(外呼明细!$K:$K,外呼明细!$M:$M,"是",外呼明细!$D:$D,'Daily-话务看板'!$D16,外呼明细!A:A,"daily")</f>
        <v>0</v>
      </c>
      <c r="N16" s="113">
        <f>IFERROR(VLOOKUP($D16,外呼客户数及商机!$M:$Q,4,0),0)</f>
        <v>2</v>
      </c>
      <c r="O16" s="37">
        <f>IFERROR(VLOOKUP($D16,外呼客户数及商机!$M:$Q,5,0),0)</f>
        <v>15</v>
      </c>
      <c r="P16" s="36">
        <f>IFERROR(SUMIFS(外呼明细!$K:$K,外呼明细!$D:$D,'Daily-话务看板'!$D16,外呼明细!$G:$G,"Y")/E16,0)</f>
        <v>0</v>
      </c>
      <c r="Q16" s="12">
        <f>IFERROR(IFERROR(VLOOKUP(D16,外呼客户数及商机!F:I,4,0),0)/E16,0)</f>
        <v>0</v>
      </c>
      <c r="R16" s="36">
        <f>IFERROR(SUMIFS(外呼明细!$K:$K,外呼明细!$D:$D,'Daily-话务看板'!$D16,外呼明细!$M:$M,"是",外呼明细!$G:$G,"Y")/E16,0)</f>
        <v>0</v>
      </c>
      <c r="S16" s="12">
        <f>IFERROR(IFERROR(VLOOKUP(D16,外呼客户数及商机!F:H,3,0),0)/E16,0)</f>
        <v>0</v>
      </c>
      <c r="T16" s="33">
        <f>IF(E16&gt;0,SUMIFS(外呼明细!$K:$K,外呼明细!$D:$D,'Daily-话务看板'!$D16)/E16,0)</f>
        <v>0</v>
      </c>
      <c r="U16" s="56">
        <f>IFERROR(COUNTIF(外呼明细!D:D,'Daily-话务看板'!D16)/'Daily-话务看板'!E16,0)</f>
        <v>0</v>
      </c>
      <c r="V16" s="35">
        <f>IF(E16&gt;0,SUMIFS(外呼明细!$K:$K,外呼明细!$M:$M,"是",外呼明细!$D:$D,'Daily-话务看板'!$D16)/E16,0)</f>
        <v>0</v>
      </c>
      <c r="W16" s="13">
        <f>IF(E16&gt;0,COUNTIFS(外呼明细!D:D,'Daily-话务看板'!D16,外呼明细!M:M,"是")/E16,0)</f>
        <v>0</v>
      </c>
      <c r="X16" s="113">
        <f>IFERROR(VLOOKUP($D16,外呼客户数及商机!$M:$Q,2,0),0)</f>
        <v>2</v>
      </c>
      <c r="Y16" s="37">
        <f>IFERROR(VLOOKUP($D16,外呼客户数及商机!$M:$Q,3,0),0)</f>
        <v>15</v>
      </c>
      <c r="Z16" s="37"/>
    </row>
    <row r="17" spans="1:26" ht="21.95" customHeight="1" collapsed="1" x14ac:dyDescent="0.15">
      <c r="A17" s="80"/>
      <c r="B17" s="3" t="s">
        <v>286</v>
      </c>
      <c r="C17" s="3" t="s">
        <v>237</v>
      </c>
      <c r="D17" s="3" t="s">
        <v>238</v>
      </c>
      <c r="E17" s="75">
        <f>AVERAGE(E4:E16)</f>
        <v>2.5384615384615383</v>
      </c>
      <c r="F17" s="30">
        <f>AVERAGE(F3:F16)</f>
        <v>6.5749007936507934E-3</v>
      </c>
      <c r="G17" s="14">
        <f t="shared" ref="G17:M17" si="0">AVERAGE(G3:G16)</f>
        <v>3.1428571428571428</v>
      </c>
      <c r="H17" s="30">
        <f t="shared" si="0"/>
        <v>6.1648478835978834E-3</v>
      </c>
      <c r="I17" s="14">
        <f t="shared" si="0"/>
        <v>1.2142857142857142</v>
      </c>
      <c r="J17" s="30">
        <f t="shared" si="0"/>
        <v>2.8136574074074074E-2</v>
      </c>
      <c r="K17" s="55">
        <f t="shared" si="0"/>
        <v>12.928571428571429</v>
      </c>
      <c r="L17" s="14">
        <f t="shared" si="0"/>
        <v>3.5</v>
      </c>
      <c r="M17" s="30">
        <f t="shared" si="0"/>
        <v>2.0495205026455025E-2</v>
      </c>
      <c r="N17" s="131">
        <f>SUM(N3:N16)</f>
        <v>7</v>
      </c>
      <c r="O17" s="31">
        <f>SUM(O3:O16)</f>
        <v>76</v>
      </c>
      <c r="P17" s="32">
        <f>AVERAGE(P3:P16)</f>
        <v>2.8655478395061725E-3</v>
      </c>
      <c r="Q17" s="14">
        <f t="shared" ref="Q17:W17" si="1">AVERAGE(Q3:Q16)</f>
        <v>4.6428571428571432</v>
      </c>
      <c r="R17" s="32">
        <f t="shared" si="1"/>
        <v>2.7208719135802467E-3</v>
      </c>
      <c r="S17" s="14">
        <f t="shared" si="1"/>
        <v>1.5357142857142858</v>
      </c>
      <c r="T17" s="30">
        <f t="shared" si="1"/>
        <v>1.1303874559082891E-2</v>
      </c>
      <c r="U17" s="55">
        <f t="shared" si="1"/>
        <v>4.7619047619047619</v>
      </c>
      <c r="V17" s="30">
        <f t="shared" si="1"/>
        <v>8.5047398589065265E-3</v>
      </c>
      <c r="W17" s="14">
        <f t="shared" si="1"/>
        <v>1.3928571428571428</v>
      </c>
      <c r="X17" s="131">
        <f>SUM(X3:X16)</f>
        <v>18</v>
      </c>
      <c r="Y17" s="31">
        <f>SUM(Y3:Y16)</f>
        <v>186.5</v>
      </c>
      <c r="Z17" s="98">
        <f>VLOOKUP(B17,外呼客户数及商机!T:U,2,0)</f>
        <v>0.1865</v>
      </c>
    </row>
    <row r="18" spans="1:26" ht="21.95" hidden="1" customHeight="1" outlineLevel="1" x14ac:dyDescent="0.15">
      <c r="A18" s="80"/>
      <c r="B18" s="2" t="s">
        <v>188</v>
      </c>
      <c r="C18" s="2" t="s">
        <v>58</v>
      </c>
      <c r="D18" s="2" t="s">
        <v>59</v>
      </c>
      <c r="E18" s="94">
        <f>VLOOKUP(D18,[1]Q3W6!$C:$D,2,0)</f>
        <v>3</v>
      </c>
      <c r="F18" s="36">
        <f>SUMIFS(外呼明细!$K:$K,外呼明细!$D:$D,'Daily-话务看板'!$D18,外呼明细!$G:$G,"Y",外呼明细!A:A,"daily")</f>
        <v>2.0902777777777777E-2</v>
      </c>
      <c r="G18" s="12">
        <f>IFERROR(VLOOKUP($D18,外呼客户数及商机!$A:$D,4,0),0)</f>
        <v>1</v>
      </c>
      <c r="H18" s="36">
        <f>SUMIFS(外呼明细!$K:$K,外呼明细!$D:$D,'Daily-话务看板'!$D18,外呼明细!$M:$M,"是",外呼明细!$A:$A,"daily",外呼明细!$G:$G,"Y")</f>
        <v>2.0902777777777777E-2</v>
      </c>
      <c r="I18" s="12">
        <f>IFERROR(VLOOKUP($D18,外呼客户数及商机!$A:$D,3,0),0)</f>
        <v>1</v>
      </c>
      <c r="J18" s="33">
        <f>SUMIFS(外呼明细!K:K,外呼明细!D:D,'Daily-话务看板'!D18,外呼明细!A:A,"daily")</f>
        <v>4.1365740740740745E-2</v>
      </c>
      <c r="K18" s="56">
        <f>COUNTIFS(外呼明细!D:D,'Daily-话务看板'!D18,外呼明细!A:A,"daily")</f>
        <v>15</v>
      </c>
      <c r="L18" s="13">
        <f>COUNTIFS(外呼明细!$M:$M,"是",外呼明细!$A:$A,"daily",外呼明细!$D:$D,'Daily-话务看板'!$D18)</f>
        <v>6</v>
      </c>
      <c r="M18" s="35">
        <f>SUMIFS(外呼明细!$K:$K,外呼明细!$M:$M,"是",外呼明细!$D:$D,'Daily-话务看板'!$D18,外呼明细!A:A,"daily")</f>
        <v>3.335648148148148E-2</v>
      </c>
      <c r="N18" s="113">
        <f>IFERROR(VLOOKUP($D18,外呼客户数及商机!$M:$Q,4,0),0)</f>
        <v>1</v>
      </c>
      <c r="O18" s="37">
        <f>IFERROR(VLOOKUP($D18,外呼客户数及商机!$M:$Q,5,0),0)</f>
        <v>50</v>
      </c>
      <c r="P18" s="35">
        <f>IFERROR(SUMIFS(外呼明细!$K:$K,外呼明细!$D:$D,'Daily-话务看板'!$D18,外呼明细!$G:$G,"Y")/E18,0)</f>
        <v>6.9675925925925921E-3</v>
      </c>
      <c r="Q18" s="13">
        <f>IFERROR(IFERROR(VLOOKUP(D18,外呼客户数及商机!F:I,4,0),0)/E18,0)</f>
        <v>0.66666666666666663</v>
      </c>
      <c r="R18" s="35">
        <f>IFERROR(SUMIFS(外呼明细!$K:$K,外呼明细!$D:$D,'Daily-话务看板'!$D18,外呼明细!$M:$M,"是",外呼明细!$G:$G,"Y")/E18,0)</f>
        <v>6.9675925925925921E-3</v>
      </c>
      <c r="S18" s="13">
        <f>IFERROR(IFERROR(VLOOKUP(D18,外呼客户数及商机!F:H,3,0),0)/E18,0)</f>
        <v>0.66666666666666663</v>
      </c>
      <c r="T18" s="33">
        <f>IF(E18&gt;0,SUMIFS(外呼明细!$K:$K,外呼明细!$D:$D,'Daily-话务看板'!$D18)/E18,0)</f>
        <v>1.3788580246913582E-2</v>
      </c>
      <c r="U18" s="56">
        <f>IFERROR(COUNTIF(外呼明细!D:D,'Daily-话务看板'!D18)/'Daily-话务看板'!E18,0)</f>
        <v>5</v>
      </c>
      <c r="V18" s="35">
        <f>IF(E18&gt;0,SUMIFS(外呼明细!$K:$K,外呼明细!$M:$M,"是",外呼明细!$D:$D,'Daily-话务看板'!$D18)/E18,0)</f>
        <v>1.1118827160493826E-2</v>
      </c>
      <c r="W18" s="13">
        <f>IF(E18&gt;0,COUNTIFS(外呼明细!D:D,'Daily-话务看板'!D18,外呼明细!M:M,"是")/E18,0)</f>
        <v>2</v>
      </c>
      <c r="X18" s="113">
        <f>IFERROR(VLOOKUP($D18,外呼客户数及商机!$M:$Q,2,0),0)</f>
        <v>2</v>
      </c>
      <c r="Y18" s="37">
        <f>IFERROR(VLOOKUP($D18,外呼客户数及商机!$M:$Q,3,0),0)</f>
        <v>60</v>
      </c>
      <c r="Z18" s="99"/>
    </row>
    <row r="19" spans="1:26" ht="21.95" hidden="1" customHeight="1" outlineLevel="1" x14ac:dyDescent="0.15">
      <c r="A19" s="80"/>
      <c r="B19" s="2" t="s">
        <v>188</v>
      </c>
      <c r="C19" s="2" t="s">
        <v>38</v>
      </c>
      <c r="D19" s="2" t="s">
        <v>39</v>
      </c>
      <c r="E19" s="94">
        <f>VLOOKUP(D19,[1]Q3W6!$C:$D,2,0)</f>
        <v>3</v>
      </c>
      <c r="F19" s="36">
        <f>SUMIFS(外呼明细!$K:$K,外呼明细!$D:$D,'Daily-话务看板'!$D19,外呼明细!$G:$G,"Y",外呼明细!A:A,"daily")</f>
        <v>1.8634259259259259E-3</v>
      </c>
      <c r="G19" s="12">
        <f>IFERROR(VLOOKUP($D19,外呼客户数及商机!$A:$D,4,0),0)</f>
        <v>0</v>
      </c>
      <c r="H19" s="36">
        <f>SUMIFS(外呼明细!$K:$K,外呼明细!$D:$D,'Daily-话务看板'!$D19,外呼明细!$M:$M,"是",外呼明细!$A:$A,"daily",外呼明细!$G:$G,"Y")</f>
        <v>0</v>
      </c>
      <c r="I19" s="12">
        <f>IFERROR(VLOOKUP($D19,外呼客户数及商机!$A:$D,3,0),0)</f>
        <v>0</v>
      </c>
      <c r="J19" s="33">
        <f>SUMIFS(外呼明细!K:K,外呼明细!D:D,'Daily-话务看板'!D19,外呼明细!A:A,"daily")</f>
        <v>1.7754629629629631E-2</v>
      </c>
      <c r="K19" s="56">
        <f>COUNTIFS(外呼明细!D:D,'Daily-话务看板'!D19,外呼明细!A:A,"daily")</f>
        <v>8</v>
      </c>
      <c r="L19" s="13">
        <f>COUNTIFS(外呼明细!$M:$M,"是",外呼明细!$A:$A,"daily",外呼明细!$D:$D,'Daily-话务看板'!$D19)</f>
        <v>3</v>
      </c>
      <c r="M19" s="35">
        <f>SUMIFS(外呼明细!$K:$K,外呼明细!$M:$M,"是",外呼明细!$D:$D,'Daily-话务看板'!$D19,外呼明细!A:A,"daily")</f>
        <v>1.2060185185185184E-2</v>
      </c>
      <c r="N19" s="113">
        <f>IFERROR(VLOOKUP($D19,外呼客户数及商机!$M:$Q,4,0),0)</f>
        <v>0</v>
      </c>
      <c r="O19" s="37">
        <f>IFERROR(VLOOKUP($D19,外呼客户数及商机!$M:$Q,5,0),0)</f>
        <v>0</v>
      </c>
      <c r="P19" s="35">
        <f>IFERROR(SUMIFS(外呼明细!$K:$K,外呼明细!$D:$D,'Daily-话务看板'!$D19,外呼明细!$G:$G,"Y")/E19,0)</f>
        <v>6.2114197530864198E-4</v>
      </c>
      <c r="Q19" s="13">
        <f>IFERROR(IFERROR(VLOOKUP(D19,外呼客户数及商机!F:I,4,0),0)/E19,0)</f>
        <v>0.33333333333333331</v>
      </c>
      <c r="R19" s="35">
        <f>IFERROR(SUMIFS(外呼明细!$K:$K,外呼明细!$D:$D,'Daily-话务看板'!$D19,外呼明细!$M:$M,"是",外呼明细!$G:$G,"Y")/E19,0)</f>
        <v>0</v>
      </c>
      <c r="S19" s="13">
        <f>IFERROR(IFERROR(VLOOKUP(D19,外呼客户数及商机!F:H,3,0),0)/E19,0)</f>
        <v>0</v>
      </c>
      <c r="T19" s="33">
        <f>IF(E19&gt;0,SUMIFS(外呼明细!$K:$K,外呼明细!$D:$D,'Daily-话务看板'!$D19)/E19,0)</f>
        <v>5.9182098765432102E-3</v>
      </c>
      <c r="U19" s="56">
        <f>IFERROR(COUNTIF(外呼明细!D:D,'Daily-话务看板'!D19)/'Daily-话务看板'!E19,0)</f>
        <v>2.6666666666666665</v>
      </c>
      <c r="V19" s="35">
        <f>IF(E19&gt;0,SUMIFS(外呼明细!$K:$K,外呼明细!$M:$M,"是",外呼明细!$D:$D,'Daily-话务看板'!$D19)/E19,0)</f>
        <v>4.0200617283950614E-3</v>
      </c>
      <c r="W19" s="13">
        <f>IF(E19&gt;0,COUNTIFS(外呼明细!D:D,'Daily-话务看板'!D19,外呼明细!M:M,"是")/E19,0)</f>
        <v>1</v>
      </c>
      <c r="X19" s="113">
        <f>IFERROR(VLOOKUP($D19,外呼客户数及商机!$M:$Q,2,0),0)</f>
        <v>0</v>
      </c>
      <c r="Y19" s="37">
        <f>IFERROR(VLOOKUP($D19,外呼客户数及商机!$M:$Q,3,0),0)</f>
        <v>0</v>
      </c>
      <c r="Z19" s="99"/>
    </row>
    <row r="20" spans="1:26" ht="21.95" hidden="1" customHeight="1" outlineLevel="1" x14ac:dyDescent="0.15">
      <c r="A20" s="80"/>
      <c r="B20" s="53" t="s">
        <v>188</v>
      </c>
      <c r="C20" s="2" t="s">
        <v>54</v>
      </c>
      <c r="D20" s="2" t="s">
        <v>55</v>
      </c>
      <c r="E20" s="94">
        <f>VLOOKUP(D20,[1]Q3W6!$C:$D,2,0)</f>
        <v>3</v>
      </c>
      <c r="F20" s="36">
        <f>SUMIFS(外呼明细!$K:$K,外呼明细!$D:$D,'Daily-话务看板'!$D20,外呼明细!$G:$G,"Y",外呼明细!A:A,"daily")</f>
        <v>2.013888888888889E-2</v>
      </c>
      <c r="G20" s="12">
        <f>IFERROR(VLOOKUP($D20,外呼客户数及商机!$A:$D,4,0),0)</f>
        <v>4</v>
      </c>
      <c r="H20" s="36">
        <f>SUMIFS(外呼明细!$K:$K,外呼明细!$D:$D,'Daily-话务看板'!$D20,外呼明细!$M:$M,"是",外呼明细!$A:$A,"daily",外呼明细!$G:$G,"Y")</f>
        <v>1.0613425925925925E-2</v>
      </c>
      <c r="I20" s="12">
        <f>IFERROR(VLOOKUP($D20,外呼客户数及商机!$A:$D,3,0),0)</f>
        <v>2</v>
      </c>
      <c r="J20" s="33">
        <f>SUMIFS(外呼明细!K:K,外呼明细!D:D,'Daily-话务看板'!D20,外呼明细!A:A,"daily")</f>
        <v>4.8136574074074082E-2</v>
      </c>
      <c r="K20" s="56">
        <f>COUNTIFS(外呼明细!D:D,'Daily-话务看板'!D20,外呼明细!A:A,"daily")</f>
        <v>33</v>
      </c>
      <c r="L20" s="13">
        <f>COUNTIFS(外呼明细!$M:$M,"是",外呼明细!$A:$A,"daily",外呼明细!$D:$D,'Daily-话务看板'!$D20)</f>
        <v>9</v>
      </c>
      <c r="M20" s="35">
        <f>SUMIFS(外呼明细!$K:$K,外呼明细!$M:$M,"是",外呼明细!$D:$D,'Daily-话务看板'!$D20,外呼明细!A:A,"daily")</f>
        <v>3.050925925925926E-2</v>
      </c>
      <c r="N20" s="113">
        <f>IFERROR(VLOOKUP($D20,外呼客户数及商机!$M:$Q,4,0),0)</f>
        <v>3</v>
      </c>
      <c r="O20" s="37">
        <f>IFERROR(VLOOKUP($D20,外呼客户数及商机!$M:$Q,5,0),0)</f>
        <v>45.5</v>
      </c>
      <c r="P20" s="35">
        <f>IFERROR(SUMIFS(外呼明细!$K:$K,外呼明细!$D:$D,'Daily-话务看板'!$D20,外呼明细!$G:$G,"Y")/E20,0)</f>
        <v>6.7129629629629631E-3</v>
      </c>
      <c r="Q20" s="13">
        <f>IFERROR(IFERROR(VLOOKUP(D20,外呼客户数及商机!F:I,4,0),0)/E20,0)</f>
        <v>4</v>
      </c>
      <c r="R20" s="35">
        <f>IFERROR(SUMIFS(外呼明细!$K:$K,外呼明细!$D:$D,'Daily-话务看板'!$D20,外呼明细!$M:$M,"是",外呼明细!$G:$G,"Y")/E20,0)</f>
        <v>3.5378086419753083E-3</v>
      </c>
      <c r="S20" s="13">
        <f>IFERROR(IFERROR(VLOOKUP(D20,外呼客户数及商机!F:H,3,0),0)/E20,0)</f>
        <v>1</v>
      </c>
      <c r="T20" s="33">
        <f>IF(E20&gt;0,SUMIFS(外呼明细!$K:$K,外呼明细!$D:$D,'Daily-话务看板'!$D20)/E20,0)</f>
        <v>1.6045524691358028E-2</v>
      </c>
      <c r="U20" s="56">
        <f>IFERROR(COUNTIF(外呼明细!D:D,'Daily-话务看板'!D20)/'Daily-话务看板'!E20,0)</f>
        <v>11</v>
      </c>
      <c r="V20" s="35">
        <f>IF(E20&gt;0,SUMIFS(外呼明细!$K:$K,外呼明细!$M:$M,"是",外呼明细!$D:$D,'Daily-话务看板'!$D20)/E20,0)</f>
        <v>1.0169753086419753E-2</v>
      </c>
      <c r="W20" s="13">
        <f>IF(E20&gt;0,COUNTIFS(外呼明细!D:D,'Daily-话务看板'!D20,外呼明细!M:M,"是")/E20,0)</f>
        <v>3</v>
      </c>
      <c r="X20" s="113">
        <f>IFERROR(VLOOKUP($D20,外呼客户数及商机!$M:$Q,2,0),0)</f>
        <v>3</v>
      </c>
      <c r="Y20" s="37">
        <f>IFERROR(VLOOKUP($D20,外呼客户数及商机!$M:$Q,3,0),0)</f>
        <v>45.5</v>
      </c>
      <c r="Z20" s="99"/>
    </row>
    <row r="21" spans="1:26" ht="21.95" hidden="1" customHeight="1" outlineLevel="1" x14ac:dyDescent="0.15">
      <c r="A21" s="80"/>
      <c r="B21" s="2" t="s">
        <v>188</v>
      </c>
      <c r="C21" s="2" t="s">
        <v>89</v>
      </c>
      <c r="D21" s="2" t="s">
        <v>90</v>
      </c>
      <c r="E21" s="94">
        <f>VLOOKUP(D21,[1]Q3W6!$C:$D,2,0)</f>
        <v>3</v>
      </c>
      <c r="F21" s="36">
        <f>SUMIFS(外呼明细!$K:$K,外呼明细!$D:$D,'Daily-话务看板'!$D21,外呼明细!$G:$G,"Y",外呼明细!A:A,"daily")</f>
        <v>1.8437499999999999E-2</v>
      </c>
      <c r="G21" s="12">
        <f>IFERROR(VLOOKUP($D21,外呼客户数及商机!$A:$D,4,0),0)</f>
        <v>2</v>
      </c>
      <c r="H21" s="36">
        <f>SUMIFS(外呼明细!$K:$K,外呼明细!$D:$D,'Daily-话务看板'!$D21,外呼明细!$M:$M,"是",外呼明细!$A:$A,"daily",外呼明细!$G:$G,"Y")</f>
        <v>1.8437499999999999E-2</v>
      </c>
      <c r="I21" s="12">
        <f>IFERROR(VLOOKUP($D21,外呼客户数及商机!$A:$D,3,0),0)</f>
        <v>1</v>
      </c>
      <c r="J21" s="33">
        <f>SUMIFS(外呼明细!K:K,外呼明细!D:D,'Daily-话务看板'!D21,外呼明细!A:A,"daily")</f>
        <v>6.9374999999999992E-2</v>
      </c>
      <c r="K21" s="56">
        <f>COUNTIFS(外呼明细!D:D,'Daily-话务看板'!D21,外呼明细!A:A,"daily")</f>
        <v>24</v>
      </c>
      <c r="L21" s="13">
        <f>COUNTIFS(外呼明细!$M:$M,"是",外呼明细!$A:$A,"daily",外呼明细!$D:$D,'Daily-话务看板'!$D21)</f>
        <v>10</v>
      </c>
      <c r="M21" s="35">
        <f>SUMIFS(外呼明细!$K:$K,外呼明细!$M:$M,"是",外呼明细!$D:$D,'Daily-话务看板'!$D21,外呼明细!A:A,"daily")</f>
        <v>5.7349537037037039E-2</v>
      </c>
      <c r="N21" s="113">
        <f>IFERROR(VLOOKUP($D21,外呼客户数及商机!$M:$Q,4,0),0)</f>
        <v>0</v>
      </c>
      <c r="O21" s="37">
        <f>IFERROR(VLOOKUP($D21,外呼客户数及商机!$M:$Q,5,0),0)</f>
        <v>0</v>
      </c>
      <c r="P21" s="35">
        <f>IFERROR(SUMIFS(外呼明细!$K:$K,外呼明细!$D:$D,'Daily-话务看板'!$D21,外呼明细!$G:$G,"Y")/E21,0)</f>
        <v>6.145833333333333E-3</v>
      </c>
      <c r="Q21" s="13">
        <f>IFERROR(IFERROR(VLOOKUP(D21,外呼客户数及商机!F:I,4,0),0)/E21,0)</f>
        <v>1.3333333333333333</v>
      </c>
      <c r="R21" s="35">
        <f>IFERROR(SUMIFS(外呼明细!$K:$K,外呼明细!$D:$D,'Daily-话务看板'!$D21,外呼明细!$M:$M,"是",外呼明细!$G:$G,"Y")/E21,0)</f>
        <v>6.145833333333333E-3</v>
      </c>
      <c r="S21" s="13">
        <f>IFERROR(IFERROR(VLOOKUP(D21,外呼客户数及商机!F:H,3,0),0)/E21,0)</f>
        <v>1</v>
      </c>
      <c r="T21" s="33">
        <f>IF(E21&gt;0,SUMIFS(外呼明细!$K:$K,外呼明细!$D:$D,'Daily-话务看板'!$D21)/E21,0)</f>
        <v>2.3124999999999996E-2</v>
      </c>
      <c r="U21" s="56">
        <f>IFERROR(COUNTIF(外呼明细!D:D,'Daily-话务看板'!D21)/'Daily-话务看板'!E21,0)</f>
        <v>8</v>
      </c>
      <c r="V21" s="35">
        <f>IF(E21&gt;0,SUMIFS(外呼明细!$K:$K,外呼明细!$M:$M,"是",外呼明细!$D:$D,'Daily-话务看板'!$D21)/E21,0)</f>
        <v>1.9116512345679012E-2</v>
      </c>
      <c r="W21" s="13">
        <f>IF(E21&gt;0,COUNTIFS(外呼明细!D:D,'Daily-话务看板'!D21,外呼明细!M:M,"是")/E21,0)</f>
        <v>3.3333333333333335</v>
      </c>
      <c r="X21" s="113">
        <f>IFERROR(VLOOKUP($D21,外呼客户数及商机!$M:$Q,2,0),0)</f>
        <v>1</v>
      </c>
      <c r="Y21" s="37">
        <f>IFERROR(VLOOKUP($D21,外呼客户数及商机!$M:$Q,3,0),0)</f>
        <v>11.5</v>
      </c>
      <c r="Z21" s="99"/>
    </row>
    <row r="22" spans="1:26" ht="21.95" hidden="1" customHeight="1" outlineLevel="1" x14ac:dyDescent="0.15">
      <c r="A22" s="80"/>
      <c r="B22" s="2" t="s">
        <v>188</v>
      </c>
      <c r="C22" s="2" t="s">
        <v>117</v>
      </c>
      <c r="D22" s="2" t="s">
        <v>121</v>
      </c>
      <c r="E22" s="94">
        <f>VLOOKUP(D22,[1]Q3W6!$C:$D,2,0)</f>
        <v>3</v>
      </c>
      <c r="F22" s="36">
        <f>SUMIFS(外呼明细!$K:$K,外呼明细!$D:$D,'Daily-话务看板'!$D22,外呼明细!$G:$G,"Y",外呼明细!A:A,"daily")</f>
        <v>1.0590277777777777E-2</v>
      </c>
      <c r="G22" s="12">
        <f>IFERROR(VLOOKUP($D22,外呼客户数及商机!$A:$D,4,0),0)</f>
        <v>2</v>
      </c>
      <c r="H22" s="36">
        <f>SUMIFS(外呼明细!$K:$K,外呼明细!$D:$D,'Daily-话务看板'!$D22,外呼明细!$M:$M,"是",外呼明细!$A:$A,"daily",外呼明细!$G:$G,"Y")</f>
        <v>1.0590277777777777E-2</v>
      </c>
      <c r="I22" s="12">
        <f>IFERROR(VLOOKUP($D22,外呼客户数及商机!$A:$D,3,0),0)</f>
        <v>2</v>
      </c>
      <c r="J22" s="33">
        <f>SUMIFS(外呼明细!K:K,外呼明细!D:D,'Daily-话务看板'!D22,外呼明细!A:A,"daily")</f>
        <v>6.5439814814814798E-2</v>
      </c>
      <c r="K22" s="56">
        <f>COUNTIFS(外呼明细!D:D,'Daily-话务看板'!D22,外呼明细!A:A,"daily")</f>
        <v>27</v>
      </c>
      <c r="L22" s="13">
        <f>COUNTIFS(外呼明细!$M:$M,"是",外呼明细!$A:$A,"daily",外呼明细!$D:$D,'Daily-话务看板'!$D22)</f>
        <v>11</v>
      </c>
      <c r="M22" s="35">
        <f>SUMIFS(外呼明细!$K:$K,外呼明细!$M:$M,"是",外呼明细!$D:$D,'Daily-话务看板'!$D22,外呼明细!A:A,"daily")</f>
        <v>5.7083333333333326E-2</v>
      </c>
      <c r="N22" s="113">
        <f>IFERROR(VLOOKUP($D22,外呼客户数及商机!$M:$Q,4,0),0)</f>
        <v>0</v>
      </c>
      <c r="O22" s="37">
        <f>IFERROR(VLOOKUP($D22,外呼客户数及商机!$M:$Q,5,0),0)</f>
        <v>0</v>
      </c>
      <c r="P22" s="35">
        <f>IFERROR(SUMIFS(外呼明细!$K:$K,外呼明细!$D:$D,'Daily-话务看板'!$D22,外呼明细!$G:$G,"Y")/E22,0)</f>
        <v>3.530092592592592E-3</v>
      </c>
      <c r="Q22" s="13">
        <f>IFERROR(IFERROR(VLOOKUP(D22,外呼客户数及商机!F:I,4,0),0)/E22,0)</f>
        <v>5.666666666666667</v>
      </c>
      <c r="R22" s="35">
        <f>IFERROR(SUMIFS(外呼明细!$K:$K,外呼明细!$D:$D,'Daily-话务看板'!$D22,外呼明细!$M:$M,"是",外呼明细!$G:$G,"Y")/E22,0)</f>
        <v>3.530092592592592E-3</v>
      </c>
      <c r="S22" s="13">
        <f>IFERROR(IFERROR(VLOOKUP(D22,外呼客户数及商机!F:H,3,0),0)/E22,0)</f>
        <v>1.6666666666666667</v>
      </c>
      <c r="T22" s="33">
        <f>IF(E22&gt;0,SUMIFS(外呼明细!$K:$K,外呼明细!$D:$D,'Daily-话务看板'!$D22)/E22,0)</f>
        <v>2.1813271604938265E-2</v>
      </c>
      <c r="U22" s="56">
        <f>IFERROR(COUNTIF(外呼明细!D:D,'Daily-话务看板'!D22)/'Daily-话务看板'!E22,0)</f>
        <v>9</v>
      </c>
      <c r="V22" s="35">
        <f>IF(E22&gt;0,SUMIFS(外呼明细!$K:$K,外呼明细!$M:$M,"是",外呼明细!$D:$D,'Daily-话务看板'!$D22)/E22,0)</f>
        <v>1.9027777777777775E-2</v>
      </c>
      <c r="W22" s="13">
        <f>IF(E22&gt;0,COUNTIFS(外呼明细!D:D,'Daily-话务看板'!D22,外呼明细!M:M,"是")/E22,0)</f>
        <v>3.6666666666666665</v>
      </c>
      <c r="X22" s="113">
        <f>IFERROR(VLOOKUP($D22,外呼客户数及商机!$M:$Q,2,0),0)</f>
        <v>1</v>
      </c>
      <c r="Y22" s="37">
        <f>IFERROR(VLOOKUP($D22,外呼客户数及商机!$M:$Q,3,0),0)</f>
        <v>23</v>
      </c>
      <c r="Z22" s="99"/>
    </row>
    <row r="23" spans="1:26" ht="21.95" hidden="1" customHeight="1" outlineLevel="1" x14ac:dyDescent="0.15">
      <c r="A23" s="80"/>
      <c r="B23" s="2" t="s">
        <v>188</v>
      </c>
      <c r="C23" s="2" t="s">
        <v>144</v>
      </c>
      <c r="D23" s="2" t="s">
        <v>145</v>
      </c>
      <c r="E23" s="94">
        <f>VLOOKUP(D23,[1]Q3W6!$C:$D,2,0)</f>
        <v>3</v>
      </c>
      <c r="F23" s="36">
        <f>SUMIFS(外呼明细!$K:$K,外呼明细!$D:$D,'Daily-话务看板'!$D23,外呼明细!$G:$G,"Y",外呼明细!A:A,"daily")</f>
        <v>0</v>
      </c>
      <c r="G23" s="12">
        <f>IFERROR(VLOOKUP($D23,外呼客户数及商机!$A:$D,4,0),0)</f>
        <v>0</v>
      </c>
      <c r="H23" s="36">
        <f>SUMIFS(外呼明细!$K:$K,外呼明细!$D:$D,'Daily-话务看板'!$D23,外呼明细!$M:$M,"是",外呼明细!$A:$A,"daily",外呼明细!$G:$G,"Y")</f>
        <v>0</v>
      </c>
      <c r="I23" s="12">
        <f>IFERROR(VLOOKUP($D23,外呼客户数及商机!$A:$D,3,0),0)</f>
        <v>0</v>
      </c>
      <c r="J23" s="33">
        <f>SUMIFS(外呼明细!K:K,外呼明细!D:D,'Daily-话务看板'!D23,外呼明细!A:A,"daily")</f>
        <v>0</v>
      </c>
      <c r="K23" s="56">
        <f>COUNTIFS(外呼明细!D:D,'Daily-话务看板'!D23,外呼明细!A:A,"daily")</f>
        <v>0</v>
      </c>
      <c r="L23" s="13">
        <f>COUNTIFS(外呼明细!$M:$M,"是",外呼明细!$A:$A,"daily",外呼明细!$D:$D,'Daily-话务看板'!$D23)</f>
        <v>0</v>
      </c>
      <c r="M23" s="35">
        <f>SUMIFS(外呼明细!$K:$K,外呼明细!$M:$M,"是",外呼明细!$D:$D,'Daily-话务看板'!$D23,外呼明细!A:A,"daily")</f>
        <v>0</v>
      </c>
      <c r="N23" s="113">
        <f>IFERROR(VLOOKUP($D23,外呼客户数及商机!$M:$Q,4,0),0)</f>
        <v>0</v>
      </c>
      <c r="O23" s="37">
        <f>IFERROR(VLOOKUP($D23,外呼客户数及商机!$M:$Q,5,0),0)</f>
        <v>0</v>
      </c>
      <c r="P23" s="35">
        <f>IFERROR(SUMIFS(外呼明细!$K:$K,外呼明细!$D:$D,'Daily-话务看板'!$D23,外呼明细!$G:$G,"Y")/E23,0)</f>
        <v>0</v>
      </c>
      <c r="Q23" s="13">
        <f>IFERROR(IFERROR(VLOOKUP(D23,外呼客户数及商机!F:I,4,0),0)/E23,0)</f>
        <v>0.33333333333333331</v>
      </c>
      <c r="R23" s="35">
        <f>IFERROR(SUMIFS(外呼明细!$K:$K,外呼明细!$D:$D,'Daily-话务看板'!$D23,外呼明细!$M:$M,"是",外呼明细!$G:$G,"Y")/E23,0)</f>
        <v>0</v>
      </c>
      <c r="S23" s="13">
        <f>IFERROR(IFERROR(VLOOKUP(D23,外呼客户数及商机!F:H,3,0),0)/E23,0)</f>
        <v>0</v>
      </c>
      <c r="T23" s="33">
        <f>IF(E23&gt;0,SUMIFS(外呼明细!$K:$K,外呼明细!$D:$D,'Daily-话务看板'!$D23)/E23,0)</f>
        <v>0</v>
      </c>
      <c r="U23" s="56">
        <f>IFERROR(COUNTIF(外呼明细!D:D,'Daily-话务看板'!D23)/'Daily-话务看板'!E23,0)</f>
        <v>0</v>
      </c>
      <c r="V23" s="35">
        <f>IF(E23&gt;0,SUMIFS(外呼明细!$K:$K,外呼明细!$M:$M,"是",外呼明细!$D:$D,'Daily-话务看板'!$D23)/E23,0)</f>
        <v>0</v>
      </c>
      <c r="W23" s="13">
        <f>IF(E23&gt;0,COUNTIFS(外呼明细!D:D,'Daily-话务看板'!D23,外呼明细!M:M,"是")/E23,0)</f>
        <v>0</v>
      </c>
      <c r="X23" s="113">
        <f>IFERROR(VLOOKUP($D23,外呼客户数及商机!$M:$Q,2,0),0)</f>
        <v>0</v>
      </c>
      <c r="Y23" s="37">
        <f>IFERROR(VLOOKUP($D23,外呼客户数及商机!$M:$Q,3,0),0)</f>
        <v>0</v>
      </c>
      <c r="Z23" s="99"/>
    </row>
    <row r="24" spans="1:26" ht="21.95" hidden="1" customHeight="1" outlineLevel="1" x14ac:dyDescent="0.15">
      <c r="A24" s="80"/>
      <c r="B24" s="2" t="s">
        <v>188</v>
      </c>
      <c r="C24" s="2" t="s">
        <v>132</v>
      </c>
      <c r="D24" s="2" t="s">
        <v>133</v>
      </c>
      <c r="E24" s="94">
        <f>VLOOKUP(D24,[1]Q3W6!$C:$D,2,0)</f>
        <v>3</v>
      </c>
      <c r="F24" s="36">
        <f>SUMIFS(外呼明细!$K:$K,外呼明细!$D:$D,'Daily-话务看板'!$D24,外呼明细!$G:$G,"Y",外呼明细!A:A,"daily")</f>
        <v>9.780092592592592E-3</v>
      </c>
      <c r="G24" s="12">
        <f>IFERROR(VLOOKUP($D24,外呼客户数及商机!$A:$D,4,0),0)</f>
        <v>0</v>
      </c>
      <c r="H24" s="36">
        <f>SUMIFS(外呼明细!$K:$K,外呼明细!$D:$D,'Daily-话务看板'!$D24,外呼明细!$M:$M,"是",外呼明细!$A:$A,"daily",外呼明细!$G:$G,"Y")</f>
        <v>7.4537037037037037E-3</v>
      </c>
      <c r="I24" s="12">
        <f>IFERROR(VLOOKUP($D24,外呼客户数及商机!$A:$D,3,0),0)</f>
        <v>0</v>
      </c>
      <c r="J24" s="33">
        <f>SUMIFS(外呼明细!K:K,外呼明细!D:D,'Daily-话务看板'!D24,外呼明细!A:A,"daily")</f>
        <v>4.8518518518518509E-2</v>
      </c>
      <c r="K24" s="56">
        <f>COUNTIFS(外呼明细!D:D,'Daily-话务看板'!D24,外呼明细!A:A,"daily")</f>
        <v>17</v>
      </c>
      <c r="L24" s="13">
        <f>COUNTIFS(外呼明细!$M:$M,"是",外呼明细!$A:$A,"daily",外呼明细!$D:$D,'Daily-话务看板'!$D24)</f>
        <v>9</v>
      </c>
      <c r="M24" s="35">
        <f>SUMIFS(外呼明细!$K:$K,外呼明细!$M:$M,"是",外呼明细!$D:$D,'Daily-话务看板'!$D24,外呼明细!A:A,"daily")</f>
        <v>4.0625000000000001E-2</v>
      </c>
      <c r="N24" s="113">
        <f>IFERROR(VLOOKUP($D24,外呼客户数及商机!$M:$Q,4,0),0)</f>
        <v>2</v>
      </c>
      <c r="O24" s="37">
        <f>IFERROR(VLOOKUP($D24,外呼客户数及商机!$M:$Q,5,0),0)</f>
        <v>64</v>
      </c>
      <c r="P24" s="35">
        <f>IFERROR(SUMIFS(外呼明细!$K:$K,外呼明细!$D:$D,'Daily-话务看板'!$D24,外呼明细!$G:$G,"Y")/E24,0)</f>
        <v>3.2600308641975305E-3</v>
      </c>
      <c r="Q24" s="13">
        <f>IFERROR(IFERROR(VLOOKUP(D24,外呼客户数及商机!F:I,4,0),0)/E24,0)</f>
        <v>1.3333333333333333</v>
      </c>
      <c r="R24" s="35">
        <f>IFERROR(SUMIFS(外呼明细!$K:$K,外呼明细!$D:$D,'Daily-话务看板'!$D24,外呼明细!$M:$M,"是",外呼明细!$G:$G,"Y")/E24,0)</f>
        <v>2.4845679012345679E-3</v>
      </c>
      <c r="S24" s="13">
        <f>IFERROR(IFERROR(VLOOKUP(D24,外呼客户数及商机!F:H,3,0),0)/E24,0)</f>
        <v>0.33333333333333331</v>
      </c>
      <c r="T24" s="33">
        <f>IF(E24&gt;0,SUMIFS(外呼明细!$K:$K,外呼明细!$D:$D,'Daily-话务看板'!$D24)/E24,0)</f>
        <v>1.6172839506172838E-2</v>
      </c>
      <c r="U24" s="56">
        <f>IFERROR(COUNTIF(外呼明细!D:D,'Daily-话务看板'!D24)/'Daily-话务看板'!E24,0)</f>
        <v>5.666666666666667</v>
      </c>
      <c r="V24" s="35">
        <f>IF(E24&gt;0,SUMIFS(外呼明细!$K:$K,外呼明细!$M:$M,"是",外呼明细!$D:$D,'Daily-话务看板'!$D24)/E24,0)</f>
        <v>1.3541666666666667E-2</v>
      </c>
      <c r="W24" s="13">
        <f>IF(E24&gt;0,COUNTIFS(外呼明细!D:D,'Daily-话务看板'!D24,外呼明细!M:M,"是")/E24,0)</f>
        <v>3</v>
      </c>
      <c r="X24" s="113">
        <f>IFERROR(VLOOKUP($D24,外呼客户数及商机!$M:$Q,2,0),0)</f>
        <v>2</v>
      </c>
      <c r="Y24" s="37">
        <f>IFERROR(VLOOKUP($D24,外呼客户数及商机!$M:$Q,3,0),0)</f>
        <v>64</v>
      </c>
      <c r="Z24" s="99"/>
    </row>
    <row r="25" spans="1:26" ht="21.95" hidden="1" customHeight="1" outlineLevel="1" x14ac:dyDescent="0.15">
      <c r="A25" s="80"/>
      <c r="B25" s="2" t="s">
        <v>188</v>
      </c>
      <c r="C25" s="2" t="s">
        <v>175</v>
      </c>
      <c r="D25" s="2" t="s">
        <v>176</v>
      </c>
      <c r="E25" s="94">
        <f>VLOOKUP(D25,[1]Q3W6!$C:$D,2,0)</f>
        <v>2</v>
      </c>
      <c r="F25" s="36">
        <f>SUMIFS(外呼明细!$K:$K,外呼明细!$D:$D,'Daily-话务看板'!$D25,外呼明细!$G:$G,"Y",外呼明细!A:A,"daily")</f>
        <v>2.3148148148148147E-3</v>
      </c>
      <c r="G25" s="12">
        <f>IFERROR(VLOOKUP($D25,外呼客户数及商机!$A:$D,4,0),0)</f>
        <v>34</v>
      </c>
      <c r="H25" s="36">
        <f>SUMIFS(外呼明细!$K:$K,外呼明细!$D:$D,'Daily-话务看板'!$D25,外呼明细!$M:$M,"是",外呼明细!$A:$A,"daily",外呼明细!$G:$G,"Y")</f>
        <v>0</v>
      </c>
      <c r="I25" s="12">
        <f>IFERROR(VLOOKUP($D25,外呼客户数及商机!$A:$D,3,0),0)</f>
        <v>1</v>
      </c>
      <c r="J25" s="33">
        <f>SUMIFS(外呼明细!K:K,外呼明细!D:D,'Daily-话务看板'!D25,外呼明细!A:A,"daily")</f>
        <v>6.3923611111111112E-2</v>
      </c>
      <c r="K25" s="56">
        <f>COUNTIFS(外呼明细!D:D,'Daily-话务看板'!D25,外呼明细!A:A,"daily")</f>
        <v>63</v>
      </c>
      <c r="L25" s="13">
        <f>COUNTIFS(外呼明细!$M:$M,"是",外呼明细!$A:$A,"daily",外呼明细!$D:$D,'Daily-话务看板'!$D25)</f>
        <v>5</v>
      </c>
      <c r="M25" s="35">
        <f>SUMIFS(外呼明细!$K:$K,外呼明细!$M:$M,"是",外呼明细!$D:$D,'Daily-话务看板'!$D25,外呼明细!A:A,"daily")</f>
        <v>2.2314814814814815E-2</v>
      </c>
      <c r="N25" s="113">
        <f>IFERROR(VLOOKUP($D25,外呼客户数及商机!$M:$Q,4,0),0)</f>
        <v>2</v>
      </c>
      <c r="O25" s="37">
        <f>IFERROR(VLOOKUP($D25,外呼客户数及商机!$M:$Q,5,0),0)</f>
        <v>7</v>
      </c>
      <c r="P25" s="36">
        <f>IFERROR(SUMIFS(外呼明细!$K:$K,外呼明细!$D:$D,'Daily-话务看板'!$D25,外呼明细!$G:$G,"Y")/E25,0)</f>
        <v>1.1574074074074073E-3</v>
      </c>
      <c r="Q25" s="12">
        <f>IFERROR(IFERROR(VLOOKUP(D25,外呼客户数及商机!F:I,4,0),0)/E25,0)</f>
        <v>27</v>
      </c>
      <c r="R25" s="36">
        <f>IFERROR(SUMIFS(外呼明细!$K:$K,外呼明细!$D:$D,'Daily-话务看板'!$D25,外呼明细!$M:$M,"是",外呼明细!$G:$G,"Y")/E25,0)</f>
        <v>0</v>
      </c>
      <c r="S25" s="12">
        <f>IFERROR(IFERROR(VLOOKUP(D25,外呼客户数及商机!F:H,3,0),0)/E25,0)</f>
        <v>2</v>
      </c>
      <c r="T25" s="33">
        <f>IF(E25&gt;0,SUMIFS(外呼明细!$K:$K,外呼明细!$D:$D,'Daily-话务看板'!$D25)/E25,0)</f>
        <v>3.1961805555555556E-2</v>
      </c>
      <c r="U25" s="56">
        <f>IFERROR(COUNTIF(外呼明细!D:D,'Daily-话务看板'!D25)/'Daily-话务看板'!E25,0)</f>
        <v>31.5</v>
      </c>
      <c r="V25" s="35">
        <f>IF(E25&gt;0,SUMIFS(外呼明细!$K:$K,外呼明细!$M:$M,"是",外呼明细!$D:$D,'Daily-话务看板'!$D25)/E25,0)</f>
        <v>1.1157407407407408E-2</v>
      </c>
      <c r="W25" s="13">
        <f>IF(E25&gt;0,COUNTIFS(外呼明细!D:D,'Daily-话务看板'!D25,外呼明细!M:M,"是")/E25,0)</f>
        <v>2.5</v>
      </c>
      <c r="X25" s="113">
        <f>IFERROR(VLOOKUP($D25,外呼客户数及商机!$M:$Q,2,0),0)</f>
        <v>2</v>
      </c>
      <c r="Y25" s="37">
        <f>IFERROR(VLOOKUP($D25,外呼客户数及商机!$M:$Q,3,0),0)</f>
        <v>7</v>
      </c>
      <c r="Z25" s="99"/>
    </row>
    <row r="26" spans="1:26" ht="21.95" hidden="1" customHeight="1" outlineLevel="1" x14ac:dyDescent="0.15">
      <c r="A26" s="80"/>
      <c r="B26" s="2" t="s">
        <v>188</v>
      </c>
      <c r="C26" s="2" t="s">
        <v>823</v>
      </c>
      <c r="D26" s="2" t="s">
        <v>822</v>
      </c>
      <c r="E26" s="94">
        <f>VLOOKUP(D26,[1]Q3W6!$C:$D,2,0)</f>
        <v>1</v>
      </c>
      <c r="F26" s="36">
        <f>SUMIFS(外呼明细!$K:$K,外呼明细!$D:$D,'Daily-话务看板'!$D26,外呼明细!$G:$G,"Y",外呼明细!A:A,"daily")</f>
        <v>3.2708333333333332E-2</v>
      </c>
      <c r="G26" s="12">
        <f>IFERROR(VLOOKUP($D26,外呼客户数及商机!$A:$D,4,0),0)</f>
        <v>25</v>
      </c>
      <c r="H26" s="36">
        <f>SUMIFS(外呼明细!$K:$K,外呼明细!$D:$D,'Daily-话务看板'!$D26,外呼明细!$M:$M,"是",外呼明细!$A:$A,"daily",外呼明细!$G:$G,"Y")</f>
        <v>8.7037037037037031E-3</v>
      </c>
      <c r="I26" s="12">
        <f>IFERROR(VLOOKUP($D26,外呼客户数及商机!$A:$D,3,0),0)</f>
        <v>2</v>
      </c>
      <c r="J26" s="33">
        <f>SUMIFS(外呼明细!K:K,外呼明细!D:D,'Daily-话务看板'!D26,外呼明细!A:A,"daily")</f>
        <v>6.4745370370370342E-2</v>
      </c>
      <c r="K26" s="56">
        <f>COUNTIFS(外呼明细!D:D,'Daily-话务看板'!D26,外呼明细!A:A,"daily")</f>
        <v>109</v>
      </c>
      <c r="L26" s="13">
        <f>COUNTIFS(外呼明细!$M:$M,"是",外呼明细!$A:$A,"daily",外呼明细!$D:$D,'Daily-话务看板'!$D26)</f>
        <v>3</v>
      </c>
      <c r="M26" s="35">
        <f>SUMIFS(外呼明细!$K:$K,外呼明细!$M:$M,"是",外呼明细!$D:$D,'Daily-话务看板'!$D26,外呼明细!A:A,"daily")</f>
        <v>8.7037037037037031E-3</v>
      </c>
      <c r="N26" s="113">
        <f>IFERROR(VLOOKUP($D26,外呼客户数及商机!$M:$Q,4,0),0)</f>
        <v>0</v>
      </c>
      <c r="O26" s="37">
        <f>IFERROR(VLOOKUP($D26,外呼客户数及商机!$M:$Q,5,0),0)</f>
        <v>0</v>
      </c>
      <c r="P26" s="36">
        <f>IFERROR(SUMIFS(外呼明细!$K:$K,外呼明细!$D:$D,'Daily-话务看板'!$D26,外呼明细!$G:$G,"Y")/E26,0)</f>
        <v>3.2708333333333332E-2</v>
      </c>
      <c r="Q26" s="12">
        <f>IFERROR(IFERROR(VLOOKUP(D26,外呼客户数及商机!F:I,4,0),0)/E26,0)</f>
        <v>25</v>
      </c>
      <c r="R26" s="36">
        <f>IFERROR(SUMIFS(外呼明细!$K:$K,外呼明细!$D:$D,'Daily-话务看板'!$D26,外呼明细!$M:$M,"是",外呼明细!$G:$G,"Y")/E26,0)</f>
        <v>8.7037037037037031E-3</v>
      </c>
      <c r="S26" s="12">
        <f>IFERROR(IFERROR(VLOOKUP(D26,外呼客户数及商机!F:H,3,0),0)/E26,0)</f>
        <v>2</v>
      </c>
      <c r="T26" s="33">
        <f>IF(E26&gt;0,SUMIFS(外呼明细!$K:$K,外呼明细!$D:$D,'Daily-话务看板'!$D26)/E26,0)</f>
        <v>6.4745370370370342E-2</v>
      </c>
      <c r="U26" s="56">
        <f>IFERROR(COUNTIF(外呼明细!D:D,'Daily-话务看板'!D26)/'Daily-话务看板'!E26,0)</f>
        <v>109</v>
      </c>
      <c r="V26" s="35">
        <f>IF(E26&gt;0,SUMIFS(外呼明细!$K:$K,外呼明细!$M:$M,"是",外呼明细!$D:$D,'Daily-话务看板'!$D26)/E26,0)</f>
        <v>8.7037037037037031E-3</v>
      </c>
      <c r="W26" s="13">
        <f>IF(E26&gt;0,COUNTIFS(外呼明细!D:D,'Daily-话务看板'!D26,外呼明细!M:M,"是")/E26,0)</f>
        <v>3</v>
      </c>
      <c r="X26" s="113">
        <f>IFERROR(VLOOKUP($D26,外呼客户数及商机!$M:$Q,2,0),0)</f>
        <v>0</v>
      </c>
      <c r="Y26" s="37">
        <f>IFERROR(VLOOKUP($D26,外呼客户数及商机!$M:$Q,3,0),0)</f>
        <v>0</v>
      </c>
      <c r="Z26" s="99"/>
    </row>
    <row r="27" spans="1:26" ht="21.95" hidden="1" customHeight="1" outlineLevel="1" x14ac:dyDescent="0.15">
      <c r="A27" s="80"/>
      <c r="B27" s="2" t="s">
        <v>188</v>
      </c>
      <c r="C27" s="2" t="s">
        <v>566</v>
      </c>
      <c r="D27" s="2" t="s">
        <v>565</v>
      </c>
      <c r="E27" s="94">
        <f>VLOOKUP(D27,[1]Q3W6!$C:$D,2,0)</f>
        <v>1</v>
      </c>
      <c r="F27" s="36">
        <f>SUMIFS(外呼明细!$K:$K,外呼明细!$D:$D,'Daily-话务看板'!$D27,外呼明细!$G:$G,"Y",外呼明细!A:A,"daily")</f>
        <v>1.3530092592592592E-2</v>
      </c>
      <c r="G27" s="12">
        <f>IFERROR(VLOOKUP($D27,外呼客户数及商机!$A:$D,4,0),0)</f>
        <v>38</v>
      </c>
      <c r="H27" s="36">
        <f>SUMIFS(外呼明细!$K:$K,外呼明细!$D:$D,'Daily-话务看板'!$D27,外呼明细!$M:$M,"是",外呼明细!$A:$A,"daily",外呼明细!$G:$G,"Y")</f>
        <v>1.1157407407407408E-2</v>
      </c>
      <c r="I27" s="12">
        <f>IFERROR(VLOOKUP($D27,外呼客户数及商机!$A:$D,3,0),0)</f>
        <v>3</v>
      </c>
      <c r="J27" s="33">
        <f>SUMIFS(外呼明细!K:K,外呼明细!D:D,'Daily-话务看板'!D27,外呼明细!A:A,"daily")</f>
        <v>5.1087962962962974E-2</v>
      </c>
      <c r="K27" s="56">
        <f>COUNTIFS(外呼明细!D:D,'Daily-话务看板'!D27,外呼明细!A:A,"daily")</f>
        <v>41</v>
      </c>
      <c r="L27" s="13">
        <f>COUNTIFS(外呼明细!$M:$M,"是",外呼明细!$A:$A,"daily",外呼明细!$D:$D,'Daily-话务看板'!$D27)</f>
        <v>7</v>
      </c>
      <c r="M27" s="35">
        <f>SUMIFS(外呼明细!$K:$K,外呼明细!$M:$M,"是",外呼明细!$D:$D,'Daily-话务看板'!$D27,外呼明细!A:A,"daily")</f>
        <v>2.8124999999999997E-2</v>
      </c>
      <c r="N27" s="113">
        <f>IFERROR(VLOOKUP($D27,外呼客户数及商机!$M:$Q,4,0),0)</f>
        <v>0</v>
      </c>
      <c r="O27" s="37">
        <f>IFERROR(VLOOKUP($D27,外呼客户数及商机!$M:$Q,5,0),0)</f>
        <v>0</v>
      </c>
      <c r="P27" s="36">
        <f>IFERROR(SUMIFS(外呼明细!$K:$K,外呼明细!$D:$D,'Daily-话务看板'!$D27,外呼明细!$G:$G,"Y")/E27,0)</f>
        <v>1.3530092592592592E-2</v>
      </c>
      <c r="Q27" s="12">
        <f>IFERROR(IFERROR(VLOOKUP(D27,外呼客户数及商机!F:I,4,0),0)/E27,0)</f>
        <v>38</v>
      </c>
      <c r="R27" s="36">
        <f>IFERROR(SUMIFS(外呼明细!$K:$K,外呼明细!$D:$D,'Daily-话务看板'!$D27,外呼明细!$M:$M,"是",外呼明细!$G:$G,"Y")/E27,0)</f>
        <v>1.1157407407407408E-2</v>
      </c>
      <c r="S27" s="12">
        <f>IFERROR(IFERROR(VLOOKUP(D27,外呼客户数及商机!F:H,3,0),0)/E27,0)</f>
        <v>3</v>
      </c>
      <c r="T27" s="33">
        <f>IF(E27&gt;0,SUMIFS(外呼明细!$K:$K,外呼明细!$D:$D,'Daily-话务看板'!$D27)/E27,0)</f>
        <v>5.1087962962962974E-2</v>
      </c>
      <c r="U27" s="56">
        <f>IFERROR(COUNTIF(外呼明细!D:D,'Daily-话务看板'!D27)/'Daily-话务看板'!E27,0)</f>
        <v>41</v>
      </c>
      <c r="V27" s="35">
        <f>IF(E27&gt;0,SUMIFS(外呼明细!$K:$K,外呼明细!$M:$M,"是",外呼明细!$D:$D,'Daily-话务看板'!$D27)/E27,0)</f>
        <v>2.8124999999999997E-2</v>
      </c>
      <c r="W27" s="13">
        <f>IF(E27&gt;0,COUNTIFS(外呼明细!D:D,'Daily-话务看板'!D27,外呼明细!M:M,"是")/E27,0)</f>
        <v>7</v>
      </c>
      <c r="X27" s="113">
        <f>IFERROR(VLOOKUP($D27,外呼客户数及商机!$M:$Q,2,0),0)</f>
        <v>0</v>
      </c>
      <c r="Y27" s="37">
        <f>IFERROR(VLOOKUP($D27,外呼客户数及商机!$M:$Q,3,0),0)</f>
        <v>0</v>
      </c>
      <c r="Z27" s="99"/>
    </row>
    <row r="28" spans="1:26" ht="21.95" hidden="1" customHeight="1" outlineLevel="1" x14ac:dyDescent="0.15">
      <c r="A28" s="80"/>
      <c r="B28" s="2" t="s">
        <v>188</v>
      </c>
      <c r="C28" s="2" t="s">
        <v>738</v>
      </c>
      <c r="D28" s="2" t="s">
        <v>737</v>
      </c>
      <c r="E28" s="94">
        <f>VLOOKUP(D28,[1]Q3W6!$C:$D,2,0)</f>
        <v>1</v>
      </c>
      <c r="F28" s="36">
        <f>SUMIFS(外呼明细!$K:$K,外呼明细!$D:$D,'Daily-话务看板'!$D28,外呼明细!$G:$G,"Y",外呼明细!A:A,"daily")</f>
        <v>0</v>
      </c>
      <c r="G28" s="12">
        <f>IFERROR(VLOOKUP($D28,外呼客户数及商机!$A:$D,4,0),0)</f>
        <v>20</v>
      </c>
      <c r="H28" s="36">
        <f>SUMIFS(外呼明细!$K:$K,外呼明细!$D:$D,'Daily-话务看板'!$D28,外呼明细!$M:$M,"是",外呼明细!$A:$A,"daily",外呼明细!$G:$G,"Y")</f>
        <v>0</v>
      </c>
      <c r="I28" s="12">
        <f>IFERROR(VLOOKUP($D28,外呼客户数及商机!$A:$D,3,0),0)</f>
        <v>0</v>
      </c>
      <c r="J28" s="33">
        <f>SUMIFS(外呼明细!K:K,外呼明细!D:D,'Daily-话务看板'!D28,外呼明细!A:A,"daily")</f>
        <v>0</v>
      </c>
      <c r="K28" s="56">
        <f>COUNTIFS(外呼明细!D:D,'Daily-话务看板'!D28,外呼明细!A:A,"daily")</f>
        <v>0</v>
      </c>
      <c r="L28" s="13">
        <f>COUNTIFS(外呼明细!$M:$M,"是",外呼明细!$A:$A,"daily",外呼明细!$D:$D,'Daily-话务看板'!$D28)</f>
        <v>0</v>
      </c>
      <c r="M28" s="35">
        <f>SUMIFS(外呼明细!$K:$K,外呼明细!$M:$M,"是",外呼明细!$D:$D,'Daily-话务看板'!$D28,外呼明细!A:A,"daily")</f>
        <v>0</v>
      </c>
      <c r="N28" s="113">
        <f>IFERROR(VLOOKUP($D28,外呼客户数及商机!$M:$Q,4,0),0)</f>
        <v>0</v>
      </c>
      <c r="O28" s="37">
        <f>IFERROR(VLOOKUP($D28,外呼客户数及商机!$M:$Q,5,0),0)</f>
        <v>0</v>
      </c>
      <c r="P28" s="35">
        <f>IFERROR(SUMIFS(外呼明细!$K:$K,外呼明细!$D:$D,'Daily-话务看板'!$D28,外呼明细!$G:$G,"Y")/E28,0)</f>
        <v>0</v>
      </c>
      <c r="Q28" s="13">
        <f>IFERROR(IFERROR(VLOOKUP(D28,外呼客户数及商机!F:I,4,0),0)/E28,0)</f>
        <v>24</v>
      </c>
      <c r="R28" s="35">
        <f>IFERROR(SUMIFS(外呼明细!$K:$K,外呼明细!$D:$D,'Daily-话务看板'!$D28,外呼明细!$M:$M,"是",外呼明细!$G:$G,"Y")/E28,0)</f>
        <v>0</v>
      </c>
      <c r="S28" s="13">
        <f>IFERROR(IFERROR(VLOOKUP(D28,外呼客户数及商机!F:H,3,0),0)/E28,0)</f>
        <v>1</v>
      </c>
      <c r="T28" s="33">
        <f>IF(E28&gt;0,SUMIFS(外呼明细!$K:$K,外呼明细!$D:$D,'Daily-话务看板'!$D28)/E28,0)</f>
        <v>0</v>
      </c>
      <c r="U28" s="56">
        <f>IFERROR(COUNTIF(外呼明细!D:D,'Daily-话务看板'!D28)/'Daily-话务看板'!E28,0)</f>
        <v>0</v>
      </c>
      <c r="V28" s="35">
        <f>IF(E28&gt;0,SUMIFS(外呼明细!$K:$K,外呼明细!$M:$M,"是",外呼明细!$D:$D,'Daily-话务看板'!$D28)/E28,0)</f>
        <v>0</v>
      </c>
      <c r="W28" s="13">
        <f>IF(E28&gt;0,COUNTIFS(外呼明细!D:D,'Daily-话务看板'!D28,外呼明细!M:M,"是")/E28,0)</f>
        <v>0</v>
      </c>
      <c r="X28" s="113">
        <f>IFERROR(VLOOKUP($D28,外呼客户数及商机!$M:$Q,2,0),0)</f>
        <v>0</v>
      </c>
      <c r="Y28" s="37">
        <f>IFERROR(VLOOKUP($D28,外呼客户数及商机!$M:$Q,3,0),0)</f>
        <v>0</v>
      </c>
      <c r="Z28" s="99"/>
    </row>
    <row r="29" spans="1:26" ht="21.95" hidden="1" customHeight="1" outlineLevel="1" x14ac:dyDescent="0.15">
      <c r="A29" s="80"/>
      <c r="B29" s="2" t="s">
        <v>188</v>
      </c>
      <c r="C29" s="2" t="s">
        <v>734</v>
      </c>
      <c r="D29" s="2" t="s">
        <v>733</v>
      </c>
      <c r="E29" s="94">
        <f>VLOOKUP(D29,[1]Q3W6!$C:$D,2,0)</f>
        <v>1</v>
      </c>
      <c r="F29" s="36">
        <f>SUMIFS(外呼明细!$K:$K,外呼明细!$D:$D,'Daily-话务看板'!$D29,外呼明细!$G:$G,"Y",外呼明细!A:A,"daily")</f>
        <v>1.2916666666666667E-2</v>
      </c>
      <c r="G29" s="12">
        <f>IFERROR(VLOOKUP($D29,外呼客户数及商机!$A:$D,4,0),0)</f>
        <v>50</v>
      </c>
      <c r="H29" s="36">
        <f>SUMIFS(外呼明细!$K:$K,外呼明细!$D:$D,'Daily-话务看板'!$D29,外呼明细!$M:$M,"是",外呼明细!$A:$A,"daily",外呼明细!$G:$G,"Y")</f>
        <v>1.0891203703703703E-2</v>
      </c>
      <c r="I29" s="12">
        <f>IFERROR(VLOOKUP($D29,外呼客户数及商机!$A:$D,3,0),0)</f>
        <v>3</v>
      </c>
      <c r="J29" s="33">
        <f>SUMIFS(外呼明细!K:K,外呼明细!D:D,'Daily-话务看板'!D29,外呼明细!A:A,"daily")</f>
        <v>7.7615740740740735E-2</v>
      </c>
      <c r="K29" s="56">
        <f>COUNTIFS(外呼明细!D:D,'Daily-话务看板'!D29,外呼明细!A:A,"daily")</f>
        <v>61</v>
      </c>
      <c r="L29" s="13">
        <f>COUNTIFS(外呼明细!$M:$M,"是",外呼明细!$A:$A,"daily",外呼明细!$D:$D,'Daily-话务看板'!$D29)</f>
        <v>11</v>
      </c>
      <c r="M29" s="35">
        <f>SUMIFS(外呼明细!$K:$K,外呼明细!$M:$M,"是",外呼明细!$D:$D,'Daily-话务看板'!$D29,外呼明细!A:A,"daily")</f>
        <v>3.7939814814814815E-2</v>
      </c>
      <c r="N29" s="113">
        <f>IFERROR(VLOOKUP($D29,外呼客户数及商机!$M:$Q,4,0),0)</f>
        <v>0</v>
      </c>
      <c r="O29" s="37">
        <f>IFERROR(VLOOKUP($D29,外呼客户数及商机!$M:$Q,5,0),0)</f>
        <v>0</v>
      </c>
      <c r="P29" s="35">
        <f>IFERROR(SUMIFS(外呼明细!$K:$K,外呼明细!$D:$D,'Daily-话务看板'!$D29,外呼明细!$G:$G,"Y")/E29,0)</f>
        <v>1.2916666666666667E-2</v>
      </c>
      <c r="Q29" s="13">
        <f>IFERROR(IFERROR(VLOOKUP(D29,外呼客户数及商机!F:I,4,0),0)/E29,0)</f>
        <v>55</v>
      </c>
      <c r="R29" s="35">
        <f>IFERROR(SUMIFS(外呼明细!$K:$K,外呼明细!$D:$D,'Daily-话务看板'!$D29,外呼明细!$M:$M,"是",外呼明细!$G:$G,"Y")/E29,0)</f>
        <v>1.0891203703703703E-2</v>
      </c>
      <c r="S29" s="13">
        <f>IFERROR(IFERROR(VLOOKUP(D29,外呼客户数及商机!F:H,3,0),0)/E29,0)</f>
        <v>3</v>
      </c>
      <c r="T29" s="33">
        <f>IF(E29&gt;0,SUMIFS(外呼明细!$K:$K,外呼明细!$D:$D,'Daily-话务看板'!$D29)/E29,0)</f>
        <v>7.7615740740740735E-2</v>
      </c>
      <c r="U29" s="56">
        <f>IFERROR(COUNTIF(外呼明细!D:D,'Daily-话务看板'!D29)/'Daily-话务看板'!E29,0)</f>
        <v>61</v>
      </c>
      <c r="V29" s="35">
        <f>IF(E29&gt;0,SUMIFS(外呼明细!$K:$K,外呼明细!$M:$M,"是",外呼明细!$D:$D,'Daily-话务看板'!$D29)/E29,0)</f>
        <v>3.7939814814814815E-2</v>
      </c>
      <c r="W29" s="13">
        <f>IF(E29&gt;0,COUNTIFS(外呼明细!D:D,'Daily-话务看板'!D29,外呼明细!M:M,"是")/E29,0)</f>
        <v>11</v>
      </c>
      <c r="X29" s="113">
        <f>IFERROR(VLOOKUP($D29,外呼客户数及商机!$M:$Q,2,0),0)</f>
        <v>0</v>
      </c>
      <c r="Y29" s="37">
        <f>IFERROR(VLOOKUP($D29,外呼客户数及商机!$M:$Q,3,0),0)</f>
        <v>0</v>
      </c>
      <c r="Z29" s="99"/>
    </row>
    <row r="30" spans="1:26" ht="21.95" hidden="1" customHeight="1" outlineLevel="1" x14ac:dyDescent="0.15">
      <c r="A30" s="80"/>
      <c r="B30" s="2" t="s">
        <v>188</v>
      </c>
      <c r="C30" s="2" t="s">
        <v>729</v>
      </c>
      <c r="D30" s="2" t="s">
        <v>728</v>
      </c>
      <c r="E30" s="94">
        <f>VLOOKUP(D30,[1]Q3W6!$C:$D,2,0)</f>
        <v>1</v>
      </c>
      <c r="F30" s="36">
        <f>SUMIFS(外呼明细!$K:$K,外呼明细!$D:$D,'Daily-话务看板'!$D30,外呼明细!$G:$G,"Y",外呼明细!A:A,"daily")</f>
        <v>1.7013888888888884E-2</v>
      </c>
      <c r="G30" s="12">
        <f>IFERROR(VLOOKUP($D30,外呼客户数及商机!$A:$D,4,0),0)</f>
        <v>13</v>
      </c>
      <c r="H30" s="36">
        <f>SUMIFS(外呼明细!$K:$K,外呼明细!$D:$D,'Daily-话务看板'!$D30,外呼明细!$M:$M,"是",外呼明细!$A:$A,"daily",外呼明细!$G:$G,"Y")</f>
        <v>6.4120370370370364E-3</v>
      </c>
      <c r="I30" s="12">
        <f>IFERROR(VLOOKUP($D30,外呼客户数及商机!$A:$D,3,0),0)</f>
        <v>2</v>
      </c>
      <c r="J30" s="33">
        <f>SUMIFS(外呼明细!K:K,外呼明细!D:D,'Daily-话务看板'!D30,外呼明细!A:A,"daily")</f>
        <v>6.7372685185185174E-2</v>
      </c>
      <c r="K30" s="56">
        <f>COUNTIFS(外呼明细!D:D,'Daily-话务看板'!D30,外呼明细!A:A,"daily")</f>
        <v>60</v>
      </c>
      <c r="L30" s="13">
        <f>COUNTIFS(外呼明细!$M:$M,"是",外呼明细!$A:$A,"daily",外呼明细!$D:$D,'Daily-话务看板'!$D30)</f>
        <v>8</v>
      </c>
      <c r="M30" s="35">
        <f>SUMIFS(外呼明细!$K:$K,外呼明细!$M:$M,"是",外呼明细!$D:$D,'Daily-话务看板'!$D30,外呼明细!A:A,"daily")</f>
        <v>3.5254629629629629E-2</v>
      </c>
      <c r="N30" s="113">
        <f>IFERROR(VLOOKUP($D30,外呼客户数及商机!$M:$Q,4,0),0)</f>
        <v>0</v>
      </c>
      <c r="O30" s="37">
        <f>IFERROR(VLOOKUP($D30,外呼客户数及商机!$M:$Q,5,0),0)</f>
        <v>0</v>
      </c>
      <c r="P30" s="35">
        <f>IFERROR(SUMIFS(外呼明细!$K:$K,外呼明细!$D:$D,'Daily-话务看板'!$D30,外呼明细!$G:$G,"Y")/E30,0)</f>
        <v>1.7013888888888884E-2</v>
      </c>
      <c r="Q30" s="13">
        <f>IFERROR(IFERROR(VLOOKUP(D30,外呼客户数及商机!F:I,4,0),0)/E30,0)</f>
        <v>17</v>
      </c>
      <c r="R30" s="35">
        <f>IFERROR(SUMIFS(外呼明细!$K:$K,外呼明细!$D:$D,'Daily-话务看板'!$D30,外呼明细!$M:$M,"是",外呼明细!$G:$G,"Y")/E30,0)</f>
        <v>6.4120370370370364E-3</v>
      </c>
      <c r="S30" s="13">
        <f>IFERROR(IFERROR(VLOOKUP(D30,外呼客户数及商机!F:H,3,0),0)/E30,0)</f>
        <v>3</v>
      </c>
      <c r="T30" s="33">
        <f>IF(E30&gt;0,SUMIFS(外呼明细!$K:$K,外呼明细!$D:$D,'Daily-话务看板'!$D30)/E30,0)</f>
        <v>6.7372685185185174E-2</v>
      </c>
      <c r="U30" s="56">
        <f>IFERROR(COUNTIF(外呼明细!D:D,'Daily-话务看板'!D30)/'Daily-话务看板'!E30,0)</f>
        <v>60</v>
      </c>
      <c r="V30" s="35">
        <f>IF(E30&gt;0,SUMIFS(外呼明细!$K:$K,外呼明细!$M:$M,"是",外呼明细!$D:$D,'Daily-话务看板'!$D30)/E30,0)</f>
        <v>3.5254629629629629E-2</v>
      </c>
      <c r="W30" s="13">
        <f>IF(E30&gt;0,COUNTIFS(外呼明细!D:D,'Daily-话务看板'!D30,外呼明细!M:M,"是")/E30,0)</f>
        <v>8</v>
      </c>
      <c r="X30" s="113">
        <f>IFERROR(VLOOKUP($D30,外呼客户数及商机!$M:$Q,2,0),0)</f>
        <v>0</v>
      </c>
      <c r="Y30" s="37">
        <f>IFERROR(VLOOKUP($D30,外呼客户数及商机!$M:$Q,3,0),0)</f>
        <v>0</v>
      </c>
      <c r="Z30" s="99"/>
    </row>
    <row r="31" spans="1:26" ht="21.95" customHeight="1" collapsed="1" x14ac:dyDescent="0.15">
      <c r="A31" s="80"/>
      <c r="B31" s="3" t="s">
        <v>188</v>
      </c>
      <c r="C31" s="3" t="s">
        <v>186</v>
      </c>
      <c r="D31" s="3" t="s">
        <v>187</v>
      </c>
      <c r="E31" s="75">
        <f>AVERAGE(E18:E30)</f>
        <v>2.1538461538461537</v>
      </c>
      <c r="F31" s="30">
        <f>AVERAGE(F18:F30)</f>
        <v>1.2322827635327632E-2</v>
      </c>
      <c r="G31" s="14">
        <f t="shared" ref="G31:M31" si="2">AVERAGE(G18:G30)</f>
        <v>14.538461538461538</v>
      </c>
      <c r="H31" s="30">
        <f t="shared" si="2"/>
        <v>8.0893874643874642E-3</v>
      </c>
      <c r="I31" s="14">
        <f t="shared" si="2"/>
        <v>1.3076923076923077</v>
      </c>
      <c r="J31" s="30">
        <f t="shared" si="2"/>
        <v>4.7333511396011392E-2</v>
      </c>
      <c r="K31" s="55">
        <f t="shared" si="2"/>
        <v>35.230769230769234</v>
      </c>
      <c r="L31" s="14">
        <f t="shared" si="2"/>
        <v>6.3076923076923075</v>
      </c>
      <c r="M31" s="30">
        <f t="shared" si="2"/>
        <v>2.7947827635327629E-2</v>
      </c>
      <c r="N31" s="131">
        <f>SUM(N18:N30)</f>
        <v>8</v>
      </c>
      <c r="O31" s="31">
        <f>SUM(O18:O30)</f>
        <v>166.5</v>
      </c>
      <c r="P31" s="32">
        <f t="shared" ref="P31" si="3">AVERAGE(P18:P30)</f>
        <v>8.043387939221271E-3</v>
      </c>
      <c r="Q31" s="14">
        <f t="shared" ref="Q31" si="4">AVERAGE(Q18:Q30)</f>
        <v>15.358974358974361</v>
      </c>
      <c r="R31" s="32">
        <f t="shared" ref="R31" si="5">AVERAGE(R18:R30)</f>
        <v>4.6023266856600178E-3</v>
      </c>
      <c r="S31" s="14">
        <f t="shared" ref="S31" si="6">AVERAGE(S18:S30)</f>
        <v>1.4358974358974357</v>
      </c>
      <c r="T31" s="30">
        <f t="shared" ref="T31" si="7">AVERAGE(T18:T30)</f>
        <v>2.9972845441595435E-2</v>
      </c>
      <c r="U31" s="55">
        <f t="shared" ref="U31" si="8">AVERAGE(U18:U30)</f>
        <v>26.448717948717949</v>
      </c>
      <c r="V31" s="30">
        <f t="shared" ref="V31" si="9">AVERAGE(V18:V30)</f>
        <v>1.5244242640075975E-2</v>
      </c>
      <c r="W31" s="14">
        <f t="shared" ref="W31" si="10">AVERAGE(W18:W30)</f>
        <v>3.6538461538461537</v>
      </c>
      <c r="X31" s="131">
        <f>SUMIF(X18:X30,"&lt;&gt;0")</f>
        <v>11</v>
      </c>
      <c r="Y31" s="31">
        <f>SUMIF(Y18:Y30,"&lt;&gt;0")</f>
        <v>211</v>
      </c>
      <c r="Z31" s="98">
        <f>VLOOKUP(B31,外呼客户数及商机!T:U,2,0)</f>
        <v>0.1918181818181818</v>
      </c>
    </row>
    <row r="32" spans="1:26" ht="21.95" hidden="1" customHeight="1" outlineLevel="1" x14ac:dyDescent="0.15">
      <c r="A32" s="80"/>
      <c r="B32" s="2" t="s">
        <v>192</v>
      </c>
      <c r="C32" s="2" t="s">
        <v>42</v>
      </c>
      <c r="D32" s="2" t="s">
        <v>43</v>
      </c>
      <c r="E32" s="94">
        <f>VLOOKUP(D32,[1]Q3W6!$C:$D,2,0)</f>
        <v>3</v>
      </c>
      <c r="F32" s="36">
        <f>SUMIFS(外呼明细!$K:$K,外呼明细!$D:$D,'Daily-话务看板'!$D32,外呼明细!$G:$G,"Y",外呼明细!A:A,"daily")</f>
        <v>5.3333333333333337E-2</v>
      </c>
      <c r="G32" s="12">
        <f>IFERROR(VLOOKUP($D32,外呼客户数及商机!$A:$D,4,0),0)</f>
        <v>5</v>
      </c>
      <c r="H32" s="36">
        <f>SUMIFS(外呼明细!$K:$K,外呼明细!$D:$D,'Daily-话务看板'!$D32,外呼明细!$M:$M,"是",外呼明细!$A:$A,"daily",外呼明细!$G:$G,"Y")</f>
        <v>4.6666666666666669E-2</v>
      </c>
      <c r="I32" s="12">
        <f>IFERROR(VLOOKUP($D32,外呼客户数及商机!$A:$D,3,0),0)</f>
        <v>5</v>
      </c>
      <c r="J32" s="33">
        <f>SUMIFS(外呼明细!K:K,外呼明细!D:D,'Daily-话务看板'!D32,外呼明细!A:A,"daily")</f>
        <v>6.3287037037037031E-2</v>
      </c>
      <c r="K32" s="56">
        <f>COUNTIFS(外呼明细!D:D,'Daily-话务看板'!D32,外呼明细!A:A,"daily")</f>
        <v>18</v>
      </c>
      <c r="L32" s="13">
        <f>COUNTIFS(外呼明细!$M:$M,"是",外呼明细!$A:$A,"daily",外呼明细!$D:$D,'Daily-话务看板'!$D32)</f>
        <v>6</v>
      </c>
      <c r="M32" s="35">
        <f>SUMIFS(外呼明细!$K:$K,外呼明细!$M:$M,"是",外呼明细!$D:$D,'Daily-话务看板'!$D32,外呼明细!A:A,"daily")</f>
        <v>5.122685185185185E-2</v>
      </c>
      <c r="N32" s="113">
        <f>IFERROR(VLOOKUP($D32,外呼客户数及商机!$M:$Q,4,0),0)</f>
        <v>2</v>
      </c>
      <c r="O32" s="37">
        <f>IFERROR(VLOOKUP($D32,外呼客户数及商机!$M:$Q,5,0),0)</f>
        <v>18</v>
      </c>
      <c r="P32" s="35">
        <f>IFERROR(SUMIFS(外呼明细!$K:$K,外呼明细!$D:$D,'Daily-话务看板'!$D32,外呼明细!$G:$G,"Y")/E32,0)</f>
        <v>1.7777777777777778E-2</v>
      </c>
      <c r="Q32" s="13">
        <f>IFERROR(IFERROR(VLOOKUP(D32,外呼客户数及商机!F:I,4,0),0)/E32,0)</f>
        <v>4.666666666666667</v>
      </c>
      <c r="R32" s="35">
        <f>IFERROR(SUMIFS(外呼明细!$K:$K,外呼明细!$D:$D,'Daily-话务看板'!$D32,外呼明细!$M:$M,"是",外呼明细!$G:$G,"Y")/E32,0)</f>
        <v>1.5555555555555557E-2</v>
      </c>
      <c r="S32" s="13">
        <f>IFERROR(IFERROR(VLOOKUP(D32,外呼客户数及商机!F:H,3,0),0)/E32,0)</f>
        <v>4</v>
      </c>
      <c r="T32" s="33">
        <f>IF(E32&gt;0,SUMIFS(外呼明细!$K:$K,外呼明细!$D:$D,'Daily-话务看板'!$D32)/E32,0)</f>
        <v>2.1095679012345676E-2</v>
      </c>
      <c r="U32" s="56">
        <f>IFERROR(COUNTIF(外呼明细!D:D,'Daily-话务看板'!D32)/'Daily-话务看板'!E32,0)</f>
        <v>6</v>
      </c>
      <c r="V32" s="35">
        <f>IF(E32&gt;0,SUMIFS(外呼明细!$K:$K,外呼明细!$M:$M,"是",外呼明细!$D:$D,'Daily-话务看板'!$D32)/E32,0)</f>
        <v>1.7075617283950618E-2</v>
      </c>
      <c r="W32" s="13">
        <f>IF(E32&gt;0,COUNTIFS(外呼明细!D:D,'Daily-话务看板'!D32,外呼明细!M:M,"是")/E32,0)</f>
        <v>2</v>
      </c>
      <c r="X32" s="113">
        <f>IFERROR(VLOOKUP($D32,外呼客户数及商机!$M:$Q,2,0),0)</f>
        <v>4</v>
      </c>
      <c r="Y32" s="37">
        <f>IFERROR(VLOOKUP($D32,外呼客户数及商机!$M:$Q,3,0),0)</f>
        <v>271</v>
      </c>
      <c r="Z32" s="99"/>
    </row>
    <row r="33" spans="1:26" ht="21.95" hidden="1" customHeight="1" outlineLevel="1" x14ac:dyDescent="0.15">
      <c r="A33" s="80"/>
      <c r="B33" s="2" t="s">
        <v>192</v>
      </c>
      <c r="C33" s="2" t="s">
        <v>26</v>
      </c>
      <c r="D33" s="2" t="s">
        <v>27</v>
      </c>
      <c r="E33" s="94">
        <f>VLOOKUP(D33,[1]Q3W6!$C:$D,2,0)</f>
        <v>3</v>
      </c>
      <c r="F33" s="36">
        <f>SUMIFS(外呼明细!$K:$K,外呼明细!$D:$D,'Daily-话务看板'!$D33,外呼明细!$G:$G,"Y",外呼明细!A:A,"daily")</f>
        <v>1.2824074074074075E-2</v>
      </c>
      <c r="G33" s="12">
        <f>IFERROR(VLOOKUP($D33,外呼客户数及商机!$A:$D,4,0),0)</f>
        <v>4</v>
      </c>
      <c r="H33" s="36">
        <f>SUMIFS(外呼明细!$K:$K,外呼明细!$D:$D,'Daily-话务看板'!$D33,外呼明细!$M:$M,"是",外呼明细!$A:$A,"daily",外呼明细!$G:$G,"Y")</f>
        <v>6.6203703703703702E-3</v>
      </c>
      <c r="I33" s="12">
        <f>IFERROR(VLOOKUP($D33,外呼客户数及商机!$A:$D,3,0),0)</f>
        <v>2</v>
      </c>
      <c r="J33" s="33">
        <f>SUMIFS(外呼明细!K:K,外呼明细!D:D,'Daily-话务看板'!D33,外呼明细!A:A,"daily")</f>
        <v>4.9918981481481481E-2</v>
      </c>
      <c r="K33" s="56">
        <f>COUNTIFS(外呼明细!D:D,'Daily-话务看板'!D33,外呼明细!A:A,"daily")</f>
        <v>24</v>
      </c>
      <c r="L33" s="13">
        <f>COUNTIFS(外呼明细!$M:$M,"是",外呼明细!$A:$A,"daily",外呼明细!$D:$D,'Daily-话务看板'!$D33)</f>
        <v>8</v>
      </c>
      <c r="M33" s="35">
        <f>SUMIFS(外呼明细!$K:$K,外呼明细!$M:$M,"是",外呼明细!$D:$D,'Daily-话务看板'!$D33,外呼明细!A:A,"daily")</f>
        <v>3.3587962962962965E-2</v>
      </c>
      <c r="N33" s="113">
        <f>IFERROR(VLOOKUP($D33,外呼客户数及商机!$M:$Q,4,0),0)</f>
        <v>0</v>
      </c>
      <c r="O33" s="37">
        <f>IFERROR(VLOOKUP($D33,外呼客户数及商机!$M:$Q,5,0),0)</f>
        <v>0</v>
      </c>
      <c r="P33" s="35">
        <f>IFERROR(SUMIFS(外呼明细!$K:$K,外呼明细!$D:$D,'Daily-话务看板'!$D33,外呼明细!$G:$G,"Y")/E33,0)</f>
        <v>4.2746913580246912E-3</v>
      </c>
      <c r="Q33" s="13">
        <f>IFERROR(IFERROR(VLOOKUP(D33,外呼客户数及商机!F:I,4,0),0)/E33,0)</f>
        <v>2.6666666666666665</v>
      </c>
      <c r="R33" s="35">
        <f>IFERROR(SUMIFS(外呼明细!$K:$K,外呼明细!$D:$D,'Daily-话务看板'!$D33,外呼明细!$M:$M,"是",外呼明细!$G:$G,"Y")/E33,0)</f>
        <v>2.2067901234567901E-3</v>
      </c>
      <c r="S33" s="13">
        <f>IFERROR(IFERROR(VLOOKUP(D33,外呼客户数及商机!F:H,3,0),0)/E33,0)</f>
        <v>1.3333333333333333</v>
      </c>
      <c r="T33" s="33">
        <f>IF(E33&gt;0,SUMIFS(外呼明细!$K:$K,外呼明细!$D:$D,'Daily-话务看板'!$D33)/E33,0)</f>
        <v>1.663966049382716E-2</v>
      </c>
      <c r="U33" s="56">
        <f>IFERROR(COUNTIF(外呼明细!D:D,'Daily-话务看板'!D33)/'Daily-话务看板'!E33,0)</f>
        <v>8</v>
      </c>
      <c r="V33" s="35">
        <f>IF(E33&gt;0,SUMIFS(外呼明细!$K:$K,外呼明细!$M:$M,"是",外呼明细!$D:$D,'Daily-话务看板'!$D33)/E33,0)</f>
        <v>1.1195987654320989E-2</v>
      </c>
      <c r="W33" s="13">
        <f>IF(E33&gt;0,COUNTIFS(外呼明细!D:D,'Daily-话务看板'!D33,外呼明细!M:M,"是")/E33,0)</f>
        <v>2.6666666666666665</v>
      </c>
      <c r="X33" s="113">
        <f>IFERROR(VLOOKUP($D33,外呼客户数及商机!$M:$Q,2,0),0)</f>
        <v>0</v>
      </c>
      <c r="Y33" s="37">
        <f>IFERROR(VLOOKUP($D33,外呼客户数及商机!$M:$Q,3,0),0)</f>
        <v>0</v>
      </c>
      <c r="Z33" s="99"/>
    </row>
    <row r="34" spans="1:26" ht="21.95" hidden="1" customHeight="1" outlineLevel="1" x14ac:dyDescent="0.15">
      <c r="A34" s="80"/>
      <c r="B34" s="2" t="s">
        <v>192</v>
      </c>
      <c r="C34" s="2" t="s">
        <v>165</v>
      </c>
      <c r="D34" s="2" t="s">
        <v>166</v>
      </c>
      <c r="E34" s="94">
        <f>VLOOKUP(D34,[1]Q3W6!$C:$D,2,0)</f>
        <v>3</v>
      </c>
      <c r="F34" s="36">
        <f>SUMIFS(外呼明细!$K:$K,外呼明细!$D:$D,'Daily-话务看板'!$D34,外呼明细!$G:$G,"Y",外呼明细!A:A,"daily")</f>
        <v>4.7708333333333332E-2</v>
      </c>
      <c r="G34" s="12">
        <f>IFERROR(VLOOKUP($D34,外呼客户数及商机!$A:$D,4,0),0)</f>
        <v>2</v>
      </c>
      <c r="H34" s="36">
        <f>SUMIFS(外呼明细!$K:$K,外呼明细!$D:$D,'Daily-话务看板'!$D34,外呼明细!$M:$M,"是",外呼明细!$A:$A,"daily",外呼明细!$G:$G,"Y")</f>
        <v>4.6053240740740742E-2</v>
      </c>
      <c r="I34" s="12">
        <f>IFERROR(VLOOKUP($D34,外呼客户数及商机!$A:$D,3,0),0)</f>
        <v>1</v>
      </c>
      <c r="J34" s="33">
        <f>SUMIFS(外呼明细!K:K,外呼明细!D:D,'Daily-话务看板'!D34,外呼明细!A:A,"daily")</f>
        <v>6.581018518518518E-2</v>
      </c>
      <c r="K34" s="56">
        <f>COUNTIFS(外呼明细!D:D,'Daily-话务看板'!D34,外呼明细!A:A,"daily")</f>
        <v>16</v>
      </c>
      <c r="L34" s="13">
        <f>COUNTIFS(外呼明细!$M:$M,"是",外呼明细!$A:$A,"daily",外呼明细!$D:$D,'Daily-话务看板'!$D34)</f>
        <v>7</v>
      </c>
      <c r="M34" s="35">
        <f>SUMIFS(外呼明细!$K:$K,外呼明细!$M:$M,"是",外呼明细!$D:$D,'Daily-话务看板'!$D34,外呼明细!A:A,"daily")</f>
        <v>5.6493055555555553E-2</v>
      </c>
      <c r="N34" s="113">
        <f>IFERROR(VLOOKUP($D34,外呼客户数及商机!$M:$Q,4,0),0)</f>
        <v>1</v>
      </c>
      <c r="O34" s="37">
        <f>IFERROR(VLOOKUP($D34,外呼客户数及商机!$M:$Q,5,0),0)</f>
        <v>15</v>
      </c>
      <c r="P34" s="35">
        <f>IFERROR(SUMIFS(外呼明细!$K:$K,外呼明细!$D:$D,'Daily-话务看板'!$D34,外呼明细!$G:$G,"Y")/E34,0)</f>
        <v>1.5902777777777776E-2</v>
      </c>
      <c r="Q34" s="13">
        <f>IFERROR(IFERROR(VLOOKUP(D34,外呼客户数及商机!F:I,4,0),0)/E34,0)</f>
        <v>2.3333333333333335</v>
      </c>
      <c r="R34" s="35">
        <f>IFERROR(SUMIFS(外呼明细!$K:$K,外呼明细!$D:$D,'Daily-话务看板'!$D34,外呼明细!$M:$M,"是",外呼明细!$G:$G,"Y")/E34,0)</f>
        <v>1.5351080246913581E-2</v>
      </c>
      <c r="S34" s="13">
        <f>IFERROR(IFERROR(VLOOKUP(D34,外呼客户数及商机!F:H,3,0),0)/E34,0)</f>
        <v>1</v>
      </c>
      <c r="T34" s="33">
        <f>IF(E34&gt;0,SUMIFS(外呼明细!$K:$K,外呼明细!$D:$D,'Daily-话务看板'!$D34)/E34,0)</f>
        <v>2.1936728395061725E-2</v>
      </c>
      <c r="U34" s="56">
        <f>IFERROR(COUNTIF(外呼明细!D:D,'Daily-话务看板'!D34)/'Daily-话务看板'!E34,0)</f>
        <v>5.333333333333333</v>
      </c>
      <c r="V34" s="35">
        <f>IF(E34&gt;0,SUMIFS(外呼明细!$K:$K,外呼明细!$M:$M,"是",外呼明细!$D:$D,'Daily-话务看板'!$D34)/E34,0)</f>
        <v>1.8831018518518518E-2</v>
      </c>
      <c r="W34" s="13">
        <f>IF(E34&gt;0,COUNTIFS(外呼明细!D:D,'Daily-话务看板'!D34,外呼明细!M:M,"是")/E34,0)</f>
        <v>2.3333333333333335</v>
      </c>
      <c r="X34" s="113">
        <f>IFERROR(VLOOKUP($D34,外呼客户数及商机!$M:$Q,2,0),0)</f>
        <v>2</v>
      </c>
      <c r="Y34" s="37">
        <f>IFERROR(VLOOKUP($D34,外呼客户数及商机!$M:$Q,3,0),0)</f>
        <v>30</v>
      </c>
      <c r="Z34" s="99"/>
    </row>
    <row r="35" spans="1:26" ht="21.95" hidden="1" customHeight="1" outlineLevel="1" x14ac:dyDescent="0.15">
      <c r="A35" s="80"/>
      <c r="B35" s="2" t="s">
        <v>192</v>
      </c>
      <c r="C35" s="2" t="s">
        <v>159</v>
      </c>
      <c r="D35" s="2" t="s">
        <v>160</v>
      </c>
      <c r="E35" s="94">
        <f>VLOOKUP(D35,[1]Q3W6!$C:$D,2,0)</f>
        <v>3</v>
      </c>
      <c r="F35" s="36">
        <f>SUMIFS(外呼明细!$K:$K,外呼明细!$D:$D,'Daily-话务看板'!$D35,外呼明细!$G:$G,"Y",外呼明细!A:A,"daily")</f>
        <v>2.0416666666666666E-2</v>
      </c>
      <c r="G35" s="12">
        <f>IFERROR(VLOOKUP($D35,外呼客户数及商机!$A:$D,4,0),0)</f>
        <v>1</v>
      </c>
      <c r="H35" s="36">
        <f>SUMIFS(外呼明细!$K:$K,外呼明细!$D:$D,'Daily-话务看板'!$D35,外呼明细!$M:$M,"是",外呼明细!$A:$A,"daily",外呼明细!$G:$G,"Y")</f>
        <v>1.4629629629629631E-2</v>
      </c>
      <c r="I35" s="12">
        <f>IFERROR(VLOOKUP($D35,外呼客户数及商机!$A:$D,3,0),0)</f>
        <v>1</v>
      </c>
      <c r="J35" s="33">
        <f>SUMIFS(外呼明细!K:K,外呼明细!D:D,'Daily-话务看板'!D35,外呼明细!A:A,"daily")</f>
        <v>6.4328703703703707E-2</v>
      </c>
      <c r="K35" s="56">
        <f>COUNTIFS(外呼明细!D:D,'Daily-话务看板'!D35,外呼明细!A:A,"daily")</f>
        <v>26</v>
      </c>
      <c r="L35" s="13">
        <f>COUNTIFS(外呼明细!$M:$M,"是",外呼明细!$A:$A,"daily",外呼明细!$D:$D,'Daily-话务看板'!$D35)</f>
        <v>7</v>
      </c>
      <c r="M35" s="35">
        <f>SUMIFS(外呼明细!$K:$K,外呼明细!$M:$M,"是",外呼明细!$D:$D,'Daily-话务看板'!$D35,外呼明细!A:A,"daily")</f>
        <v>5.0636574074074077E-2</v>
      </c>
      <c r="N35" s="113">
        <f>IFERROR(VLOOKUP($D35,外呼客户数及商机!$M:$Q,4,0),0)</f>
        <v>2</v>
      </c>
      <c r="O35" s="37">
        <f>IFERROR(VLOOKUP($D35,外呼客户数及商机!$M:$Q,5,0),0)</f>
        <v>23</v>
      </c>
      <c r="P35" s="35">
        <f>IFERROR(SUMIFS(外呼明细!$K:$K,外呼明细!$D:$D,'Daily-话务看板'!$D35,外呼明细!$G:$G,"Y")/E35,0)</f>
        <v>6.8055555555555551E-3</v>
      </c>
      <c r="Q35" s="13">
        <f>IFERROR(IFERROR(VLOOKUP(D35,外呼客户数及商机!F:I,4,0),0)/E35,0)</f>
        <v>6</v>
      </c>
      <c r="R35" s="35">
        <f>IFERROR(SUMIFS(外呼明细!$K:$K,外呼明细!$D:$D,'Daily-话务看板'!$D35,外呼明细!$M:$M,"是",外呼明细!$G:$G,"Y")/E35,0)</f>
        <v>4.8765432098765438E-3</v>
      </c>
      <c r="S35" s="13">
        <f>IFERROR(IFERROR(VLOOKUP(D35,外呼客户数及商机!F:H,3,0),0)/E35,0)</f>
        <v>1.6666666666666667</v>
      </c>
      <c r="T35" s="33">
        <f>IF(E35&gt;0,SUMIFS(外呼明细!$K:$K,外呼明细!$D:$D,'Daily-话务看板'!$D35)/E35,0)</f>
        <v>2.1442901234567904E-2</v>
      </c>
      <c r="U35" s="56">
        <f>IFERROR(COUNTIF(外呼明细!D:D,'Daily-话务看板'!D35)/'Daily-话务看板'!E35,0)</f>
        <v>8.6666666666666661</v>
      </c>
      <c r="V35" s="35">
        <f>IF(E35&gt;0,SUMIFS(外呼明细!$K:$K,外呼明细!$M:$M,"是",外呼明细!$D:$D,'Daily-话务看板'!$D35)/E35,0)</f>
        <v>1.687885802469136E-2</v>
      </c>
      <c r="W35" s="13">
        <f>IF(E35&gt;0,COUNTIFS(外呼明细!D:D,'Daily-话务看板'!D35,外呼明细!M:M,"是")/E35,0)</f>
        <v>2.3333333333333335</v>
      </c>
      <c r="X35" s="113">
        <f>IFERROR(VLOOKUP($D35,外呼客户数及商机!$M:$Q,2,0),0)</f>
        <v>2</v>
      </c>
      <c r="Y35" s="37">
        <f>IFERROR(VLOOKUP($D35,外呼客户数及商机!$M:$Q,3,0),0)</f>
        <v>23</v>
      </c>
      <c r="Z35" s="99"/>
    </row>
    <row r="36" spans="1:26" ht="21.95" hidden="1" customHeight="1" outlineLevel="1" x14ac:dyDescent="0.15">
      <c r="A36" s="80"/>
      <c r="B36" s="2" t="s">
        <v>192</v>
      </c>
      <c r="C36" s="2" t="s">
        <v>507</v>
      </c>
      <c r="D36" s="2" t="s">
        <v>205</v>
      </c>
      <c r="E36" s="94">
        <f>VLOOKUP(D36,[1]Q3W6!$C:$D,2,0)</f>
        <v>2</v>
      </c>
      <c r="F36" s="36">
        <f>SUMIFS(外呼明细!$K:$K,外呼明细!$D:$D,'Daily-话务看板'!$D36,外呼明细!$G:$G,"Y",外呼明细!A:A,"daily")</f>
        <v>0</v>
      </c>
      <c r="G36" s="12">
        <f>IFERROR(VLOOKUP($D36,外呼客户数及商机!$A:$D,4,0),0)</f>
        <v>0</v>
      </c>
      <c r="H36" s="36">
        <f>SUMIFS(外呼明细!$K:$K,外呼明细!$D:$D,'Daily-话务看板'!$D36,外呼明细!$M:$M,"是",外呼明细!$A:$A,"daily",外呼明细!$G:$G,"Y")</f>
        <v>0</v>
      </c>
      <c r="I36" s="12">
        <f>IFERROR(VLOOKUP($D36,外呼客户数及商机!$A:$D,3,0),0)</f>
        <v>0</v>
      </c>
      <c r="J36" s="33">
        <f>SUMIFS(外呼明细!K:K,外呼明细!D:D,'Daily-话务看板'!D36,外呼明细!A:A,"daily")</f>
        <v>0</v>
      </c>
      <c r="K36" s="56">
        <f>COUNTIFS(外呼明细!D:D,'Daily-话务看板'!D36,外呼明细!A:A,"daily")</f>
        <v>0</v>
      </c>
      <c r="L36" s="13">
        <f>COUNTIFS(外呼明细!$M:$M,"是",外呼明细!$A:$A,"daily",外呼明细!$D:$D,'Daily-话务看板'!$D36)</f>
        <v>0</v>
      </c>
      <c r="M36" s="35">
        <f>SUMIFS(外呼明细!$K:$K,外呼明细!$M:$M,"是",外呼明细!$D:$D,'Daily-话务看板'!$D36,外呼明细!A:A,"daily")</f>
        <v>0</v>
      </c>
      <c r="N36" s="113">
        <f>IFERROR(VLOOKUP($D36,外呼客户数及商机!$M:$Q,4,0),0)</f>
        <v>3</v>
      </c>
      <c r="O36" s="37">
        <f>IFERROR(VLOOKUP($D36,外呼客户数及商机!$M:$Q,5,0),0)</f>
        <v>51</v>
      </c>
      <c r="P36" s="35">
        <f>IFERROR(SUMIFS(外呼明细!$K:$K,外呼明细!$D:$D,'Daily-话务看板'!$D36,外呼明细!$G:$G,"Y")/E36,0)</f>
        <v>0</v>
      </c>
      <c r="Q36" s="13">
        <f>IFERROR(IFERROR(VLOOKUP(D36,外呼客户数及商机!F:I,4,0),0)/E36,0)</f>
        <v>0</v>
      </c>
      <c r="R36" s="35">
        <f>IFERROR(SUMIFS(外呼明细!$K:$K,外呼明细!$D:$D,'Daily-话务看板'!$D36,外呼明细!$M:$M,"是",外呼明细!$G:$G,"Y")/E36,0)</f>
        <v>0</v>
      </c>
      <c r="S36" s="13">
        <f>IFERROR(IFERROR(VLOOKUP(D36,外呼客户数及商机!F:H,3,0),0)/E36,0)</f>
        <v>0</v>
      </c>
      <c r="T36" s="33">
        <f>IF(E36&gt;0,SUMIFS(外呼明细!$K:$K,外呼明细!$D:$D,'Daily-话务看板'!$D36)/E36,0)</f>
        <v>0</v>
      </c>
      <c r="U36" s="56">
        <f>IFERROR(COUNTIF(外呼明细!D:D,'Daily-话务看板'!D36)/'Daily-话务看板'!E36,0)</f>
        <v>0</v>
      </c>
      <c r="V36" s="35">
        <f>IF(E36&gt;0,SUMIFS(外呼明细!$K:$K,外呼明细!$M:$M,"是",外呼明细!$D:$D,'Daily-话务看板'!$D36)/E36,0)</f>
        <v>0</v>
      </c>
      <c r="W36" s="13">
        <f>IF(E36&gt;0,COUNTIFS(外呼明细!D:D,'Daily-话务看板'!D36,外呼明细!M:M,"是")/E36,0)</f>
        <v>0</v>
      </c>
      <c r="X36" s="113">
        <f>IFERROR(VLOOKUP($D36,外呼客户数及商机!$M:$Q,2,0),0)</f>
        <v>4</v>
      </c>
      <c r="Y36" s="37">
        <f>IFERROR(VLOOKUP($D36,外呼客户数及商机!$M:$Q,3,0),0)</f>
        <v>52</v>
      </c>
      <c r="Z36" s="99"/>
    </row>
    <row r="37" spans="1:26" ht="21.95" hidden="1" customHeight="1" outlineLevel="1" x14ac:dyDescent="0.15">
      <c r="A37" s="80"/>
      <c r="B37" s="2" t="s">
        <v>192</v>
      </c>
      <c r="C37" s="2" t="s">
        <v>288</v>
      </c>
      <c r="D37" s="2" t="s">
        <v>289</v>
      </c>
      <c r="E37" s="94">
        <f>VLOOKUP(D37,[1]Q3W6!$C:$D,2,0)</f>
        <v>3</v>
      </c>
      <c r="F37" s="36">
        <f>SUMIFS(外呼明细!$K:$K,外呼明细!$D:$D,'Daily-话务看板'!$D37,外呼明细!$G:$G,"Y",外呼明细!A:A,"daily")</f>
        <v>1.4398148148148146E-2</v>
      </c>
      <c r="G37" s="12">
        <f>IFERROR(VLOOKUP($D37,外呼客户数及商机!$A:$D,4,0),0)</f>
        <v>2</v>
      </c>
      <c r="H37" s="36">
        <f>SUMIFS(外呼明细!$K:$K,外呼明细!$D:$D,'Daily-话务看板'!$D37,外呼明细!$M:$M,"是",外呼明细!$A:$A,"daily",外呼明细!$G:$G,"Y")</f>
        <v>7.4421296296296284E-3</v>
      </c>
      <c r="I37" s="12">
        <f>IFERROR(VLOOKUP($D37,外呼客户数及商机!$A:$D,3,0),0)</f>
        <v>1</v>
      </c>
      <c r="J37" s="33">
        <f>SUMIFS(外呼明细!K:K,外呼明细!D:D,'Daily-话务看板'!D37,外呼明细!A:A,"daily")</f>
        <v>6.6875000000000018E-2</v>
      </c>
      <c r="K37" s="56">
        <f>COUNTIFS(外呼明细!D:D,'Daily-话务看板'!D37,外呼明细!A:A,"daily")</f>
        <v>48</v>
      </c>
      <c r="L37" s="13">
        <f>COUNTIFS(外呼明细!$M:$M,"是",外呼明细!$A:$A,"daily",外呼明细!$D:$D,'Daily-话务看板'!$D37)</f>
        <v>10</v>
      </c>
      <c r="M37" s="35">
        <f>SUMIFS(外呼明细!$K:$K,外呼明细!$M:$M,"是",外呼明细!$D:$D,'Daily-话务看板'!$D37,外呼明细!A:A,"daily")</f>
        <v>3.3564814814814818E-2</v>
      </c>
      <c r="N37" s="113">
        <f>IFERROR(VLOOKUP($D37,外呼客户数及商机!$M:$Q,4,0),0)</f>
        <v>0</v>
      </c>
      <c r="O37" s="37">
        <f>IFERROR(VLOOKUP($D37,外呼客户数及商机!$M:$Q,5,0),0)</f>
        <v>0</v>
      </c>
      <c r="P37" s="35">
        <f>IFERROR(SUMIFS(外呼明细!$K:$K,外呼明细!$D:$D,'Daily-话务看板'!$D37,外呼明细!$G:$G,"Y")/E37,0)</f>
        <v>4.7993827160493817E-3</v>
      </c>
      <c r="Q37" s="13">
        <f>IFERROR(IFERROR(VLOOKUP(D37,外呼客户数及商机!F:I,4,0),0)/E37,0)</f>
        <v>1</v>
      </c>
      <c r="R37" s="35">
        <f>IFERROR(SUMIFS(外呼明细!$K:$K,外呼明细!$D:$D,'Daily-话务看板'!$D37,外呼明细!$M:$M,"是",外呼明细!$G:$G,"Y")/E37,0)</f>
        <v>2.4807098765432093E-3</v>
      </c>
      <c r="S37" s="13">
        <f>IFERROR(IFERROR(VLOOKUP(D37,外呼客户数及商机!F:H,3,0),0)/E37,0)</f>
        <v>0.33333333333333331</v>
      </c>
      <c r="T37" s="33">
        <f>IF(E37&gt;0,SUMIFS(外呼明细!$K:$K,外呼明细!$D:$D,'Daily-话务看板'!$D37)/E37,0)</f>
        <v>2.2291666666666671E-2</v>
      </c>
      <c r="U37" s="56">
        <f>IFERROR(COUNTIF(外呼明细!D:D,'Daily-话务看板'!D37)/'Daily-话务看板'!E37,0)</f>
        <v>16</v>
      </c>
      <c r="V37" s="35">
        <f>IF(E37&gt;0,SUMIFS(外呼明细!$K:$K,外呼明细!$M:$M,"是",外呼明细!$D:$D,'Daily-话务看板'!$D37)/E37,0)</f>
        <v>1.1188271604938273E-2</v>
      </c>
      <c r="W37" s="13">
        <f>IF(E37&gt;0,COUNTIFS(外呼明细!D:D,'Daily-话务看板'!D37,外呼明细!M:M,"是")/E37,0)</f>
        <v>3.3333333333333335</v>
      </c>
      <c r="X37" s="113">
        <f>IFERROR(VLOOKUP($D37,外呼客户数及商机!$M:$Q,2,0),0)</f>
        <v>0</v>
      </c>
      <c r="Y37" s="37">
        <f>IFERROR(VLOOKUP($D37,外呼客户数及商机!$M:$Q,3,0),0)</f>
        <v>0</v>
      </c>
      <c r="Z37" s="99"/>
    </row>
    <row r="38" spans="1:26" ht="21.95" hidden="1" customHeight="1" outlineLevel="1" x14ac:dyDescent="0.15">
      <c r="A38" s="80"/>
      <c r="B38" s="2" t="s">
        <v>192</v>
      </c>
      <c r="C38" s="2" t="s">
        <v>760</v>
      </c>
      <c r="D38" s="2" t="s">
        <v>759</v>
      </c>
      <c r="E38" s="94">
        <f>VLOOKUP(D38,[1]Q3W6!$C:$D,2,0)</f>
        <v>1</v>
      </c>
      <c r="F38" s="36">
        <f>SUMIFS(外呼明细!$K:$K,外呼明细!$D:$D,'Daily-话务看板'!$D38,外呼明细!$G:$G,"Y",外呼明细!A:A,"daily")</f>
        <v>0</v>
      </c>
      <c r="G38" s="12">
        <f>IFERROR(VLOOKUP($D38,外呼客户数及商机!$A:$D,4,0),0)</f>
        <v>0</v>
      </c>
      <c r="H38" s="36">
        <f>SUMIFS(外呼明细!$K:$K,外呼明细!$D:$D,'Daily-话务看板'!$D38,外呼明细!$M:$M,"是",外呼明细!$A:$A,"daily",外呼明细!$G:$G,"Y")</f>
        <v>0</v>
      </c>
      <c r="I38" s="12">
        <f>IFERROR(VLOOKUP($D38,外呼客户数及商机!$A:$D,3,0),0)</f>
        <v>0</v>
      </c>
      <c r="J38" s="33">
        <f>SUMIFS(外呼明细!K:K,外呼明细!D:D,'Daily-话务看板'!D38,外呼明细!A:A,"daily")</f>
        <v>0</v>
      </c>
      <c r="K38" s="56">
        <f>COUNTIFS(外呼明细!D:D,'Daily-话务看板'!D38,外呼明细!A:A,"daily")</f>
        <v>0</v>
      </c>
      <c r="L38" s="13">
        <f>COUNTIFS(外呼明细!$M:$M,"是",外呼明细!$A:$A,"daily",外呼明细!$D:$D,'Daily-话务看板'!$D38)</f>
        <v>0</v>
      </c>
      <c r="M38" s="35">
        <f>SUMIFS(外呼明细!$K:$K,外呼明细!$M:$M,"是",外呼明细!$D:$D,'Daily-话务看板'!$D38,外呼明细!A:A,"daily")</f>
        <v>0</v>
      </c>
      <c r="N38" s="113">
        <f>IFERROR(VLOOKUP($D38,外呼客户数及商机!$M:$Q,4,0),0)</f>
        <v>0</v>
      </c>
      <c r="O38" s="37">
        <f>IFERROR(VLOOKUP($D38,外呼客户数及商机!$M:$Q,5,0),0)</f>
        <v>0</v>
      </c>
      <c r="P38" s="36">
        <f>IFERROR(SUMIFS(外呼明细!$K:$K,外呼明细!$D:$D,'Daily-话务看板'!$D38,外呼明细!$G:$G,"Y")/E38,0)</f>
        <v>0</v>
      </c>
      <c r="Q38" s="12">
        <f>IFERROR(IFERROR(VLOOKUP(D38,外呼客户数及商机!F:I,4,0),0)/E38,0)</f>
        <v>0</v>
      </c>
      <c r="R38" s="36">
        <f>IFERROR(SUMIFS(外呼明细!$K:$K,外呼明细!$D:$D,'Daily-话务看板'!$D38,外呼明细!$M:$M,"是",外呼明细!$G:$G,"Y")/E38,0)</f>
        <v>0</v>
      </c>
      <c r="S38" s="12">
        <f>IFERROR(IFERROR(VLOOKUP(D38,外呼客户数及商机!F:H,3,0),0)/E38,0)</f>
        <v>0</v>
      </c>
      <c r="T38" s="33">
        <f>IF(E38&gt;0,SUMIFS(外呼明细!$K:$K,外呼明细!$D:$D,'Daily-话务看板'!$D38)/E38,0)</f>
        <v>0</v>
      </c>
      <c r="U38" s="56">
        <f>IFERROR(COUNTIF(外呼明细!D:D,'Daily-话务看板'!D38)/'Daily-话务看板'!E38,0)</f>
        <v>0</v>
      </c>
      <c r="V38" s="35">
        <f>IF(E38&gt;0,SUMIFS(外呼明细!$K:$K,外呼明细!$M:$M,"是",外呼明细!$D:$D,'Daily-话务看板'!$D38)/E38,0)</f>
        <v>0</v>
      </c>
      <c r="W38" s="13">
        <f>IF(E38&gt;0,COUNTIFS(外呼明细!D:D,'Daily-话务看板'!D38,外呼明细!M:M,"是")/E38,0)</f>
        <v>0</v>
      </c>
      <c r="X38" s="113">
        <f>IFERROR(VLOOKUP($D38,外呼客户数及商机!$M:$Q,2,0),0)</f>
        <v>0</v>
      </c>
      <c r="Y38" s="37">
        <f>IFERROR(VLOOKUP($D38,外呼客户数及商机!$M:$Q,3,0),0)</f>
        <v>0</v>
      </c>
      <c r="Z38" s="99"/>
    </row>
    <row r="39" spans="1:26" ht="21.95" hidden="1" customHeight="1" outlineLevel="1" x14ac:dyDescent="0.15">
      <c r="A39" s="80"/>
      <c r="B39" s="2" t="s">
        <v>192</v>
      </c>
      <c r="C39" s="2" t="s">
        <v>138</v>
      </c>
      <c r="D39" s="2" t="s">
        <v>138</v>
      </c>
      <c r="E39" s="96"/>
      <c r="F39" s="36">
        <f>SUMIFS(外呼明细!$K:$K,外呼明细!$D:$D,'Daily-话务看板'!$D39,外呼明细!$G:$G,"Y",外呼明细!A:A,"daily")</f>
        <v>0</v>
      </c>
      <c r="G39" s="12">
        <f>IFERROR(VLOOKUP($D39,外呼客户数及商机!$A:$D,4,0),0)</f>
        <v>0</v>
      </c>
      <c r="H39" s="36">
        <f>SUMIFS(外呼明细!$K:$K,外呼明细!$D:$D,'Daily-话务看板'!$D39,外呼明细!$M:$M,"是",外呼明细!$A:$A,"daily",外呼明细!$G:$G,"Y")</f>
        <v>0</v>
      </c>
      <c r="I39" s="12">
        <f>IFERROR(VLOOKUP($D39,外呼客户数及商机!$A:$D,3,0),0)</f>
        <v>0</v>
      </c>
      <c r="J39" s="33">
        <f>SUMIFS(外呼明细!K:K,外呼明细!D:D,'Daily-话务看板'!D39,外呼明细!A:A,"daily")</f>
        <v>0</v>
      </c>
      <c r="K39" s="56">
        <f>COUNTIFS(外呼明细!D:D,'Daily-话务看板'!D39,外呼明细!A:A,"daily")</f>
        <v>0</v>
      </c>
      <c r="L39" s="13">
        <f>COUNTIFS(外呼明细!$M:$M,"是",外呼明细!$A:$A,"daily",外呼明细!$D:$D,'Daily-话务看板'!$D39)</f>
        <v>0</v>
      </c>
      <c r="M39" s="35">
        <f>SUMIFS(外呼明细!$K:$K,外呼明细!$M:$M,"是",外呼明细!$D:$D,'Daily-话务看板'!$D39,外呼明细!A:A,"daily")</f>
        <v>0</v>
      </c>
      <c r="N39" s="113">
        <f>IFERROR(VLOOKUP($D39,外呼客户数及商机!$M:$Q,4,0),0)</f>
        <v>0</v>
      </c>
      <c r="O39" s="37">
        <f>IFERROR(VLOOKUP($D39,外呼客户数及商机!$M:$Q,5,0),0)</f>
        <v>0</v>
      </c>
      <c r="P39" s="36">
        <f>IFERROR(SUMIFS(外呼明细!$K:$K,外呼明细!$D:$D,'Daily-话务看板'!$D39,外呼明细!$G:$G,"Y")/E39,0)</f>
        <v>0</v>
      </c>
      <c r="Q39" s="12">
        <f>IFERROR(IFERROR(VLOOKUP(D39,外呼客户数及商机!F:I,4,0),0)/E39,0)</f>
        <v>0</v>
      </c>
      <c r="R39" s="36">
        <f>IFERROR(SUMIFS(外呼明细!$K:$K,外呼明细!$D:$D,'Daily-话务看板'!$D39,外呼明细!$M:$M,"是",外呼明细!$G:$G,"Y")/E39,0)</f>
        <v>0</v>
      </c>
      <c r="S39" s="12">
        <f>IFERROR(IFERROR(VLOOKUP(D39,外呼客户数及商机!F:H,3,0),0)/E39,0)</f>
        <v>0</v>
      </c>
      <c r="T39" s="33">
        <f>IF(E39&gt;0,SUMIFS(外呼明细!$K:$K,外呼明细!$D:$D,'Daily-话务看板'!$D39)/E39,0)</f>
        <v>0</v>
      </c>
      <c r="U39" s="56">
        <f>IFERROR(COUNTIF(外呼明细!D:D,'Daily-话务看板'!D39)/'Daily-话务看板'!E39,0)</f>
        <v>0</v>
      </c>
      <c r="V39" s="35">
        <f>IF(E39&gt;0,SUMIFS(外呼明细!$K:$K,外呼明细!$M:$M,"是",外呼明细!$D:$D,'Daily-话务看板'!$D39)/E39,0)</f>
        <v>0</v>
      </c>
      <c r="W39" s="13">
        <f>IF(E39&gt;0,COUNTIFS(外呼明细!D:D,'Daily-话务看板'!D39,外呼明细!M:M,"是")/E39,0)</f>
        <v>0</v>
      </c>
      <c r="X39" s="113">
        <f>IFERROR(VLOOKUP($D39,外呼客户数及商机!$M:$Q,2,0),0)</f>
        <v>0</v>
      </c>
      <c r="Y39" s="37">
        <f>IFERROR(VLOOKUP($D39,外呼客户数及商机!$M:$Q,3,0),0)</f>
        <v>0</v>
      </c>
      <c r="Z39" s="99"/>
    </row>
    <row r="40" spans="1:26" ht="21.95" customHeight="1" collapsed="1" x14ac:dyDescent="0.15">
      <c r="A40" s="80"/>
      <c r="B40" s="3" t="s">
        <v>193</v>
      </c>
      <c r="C40" s="3" t="s">
        <v>239</v>
      </c>
      <c r="D40" s="3" t="s">
        <v>173</v>
      </c>
      <c r="E40" s="76">
        <f>AVERAGE(E32:E38)</f>
        <v>2.5714285714285716</v>
      </c>
      <c r="F40" s="30">
        <f>AVERAGE(F32:F38)</f>
        <v>2.1240079365079361E-2</v>
      </c>
      <c r="G40" s="14">
        <f t="shared" ref="G40:M40" si="11">AVERAGE(G32:G38)</f>
        <v>2</v>
      </c>
      <c r="H40" s="30">
        <f t="shared" si="11"/>
        <v>1.7344576719576722E-2</v>
      </c>
      <c r="I40" s="14">
        <f t="shared" si="11"/>
        <v>1.4285714285714286</v>
      </c>
      <c r="J40" s="30">
        <f t="shared" si="11"/>
        <v>4.431712962962963E-2</v>
      </c>
      <c r="K40" s="55">
        <f t="shared" si="11"/>
        <v>18.857142857142858</v>
      </c>
      <c r="L40" s="14">
        <f t="shared" si="11"/>
        <v>5.4285714285714288</v>
      </c>
      <c r="M40" s="30">
        <f t="shared" si="11"/>
        <v>3.2215608465608468E-2</v>
      </c>
      <c r="N40" s="131">
        <f>SUM(N32:N39)</f>
        <v>8</v>
      </c>
      <c r="O40" s="31">
        <f>SUM(O32:O39)</f>
        <v>107</v>
      </c>
      <c r="P40" s="32">
        <f t="shared" ref="P40:W40" si="12">AVERAGE(P32:P38)</f>
        <v>7.0800264550264554E-3</v>
      </c>
      <c r="Q40" s="14">
        <f t="shared" si="12"/>
        <v>2.3809523809523809</v>
      </c>
      <c r="R40" s="32">
        <f t="shared" si="12"/>
        <v>5.7815255731922402E-3</v>
      </c>
      <c r="S40" s="14">
        <f t="shared" si="12"/>
        <v>1.1904761904761905</v>
      </c>
      <c r="T40" s="30">
        <f t="shared" si="12"/>
        <v>1.4772376543209875E-2</v>
      </c>
      <c r="U40" s="55">
        <f t="shared" si="12"/>
        <v>6.2857142857142856</v>
      </c>
      <c r="V40" s="30">
        <f t="shared" si="12"/>
        <v>1.0738536155202824E-2</v>
      </c>
      <c r="W40" s="14">
        <f t="shared" si="12"/>
        <v>1.8095238095238098</v>
      </c>
      <c r="X40" s="131">
        <f>SUM(X32:X39)</f>
        <v>12</v>
      </c>
      <c r="Y40" s="31">
        <f>SUM(Y32:Y39)</f>
        <v>376</v>
      </c>
      <c r="Z40" s="98">
        <f>VLOOKUP(B40,外呼客户数及商机!T:U,2,0)</f>
        <v>0.376</v>
      </c>
    </row>
    <row r="41" spans="1:26" ht="21.95" hidden="1" customHeight="1" outlineLevel="1" x14ac:dyDescent="0.15">
      <c r="A41" s="80"/>
      <c r="B41" s="111" t="s">
        <v>194</v>
      </c>
      <c r="C41" s="111" t="s">
        <v>48</v>
      </c>
      <c r="D41" s="111" t="s">
        <v>49</v>
      </c>
      <c r="E41" s="94">
        <f>VLOOKUP(D41,[1]Q3W6!$C:$D,2,0)</f>
        <v>2.5</v>
      </c>
      <c r="F41" s="36">
        <f>SUMIFS(外呼明细!$K:$K,外呼明细!$D:$D,'Daily-话务看板'!$D41,外呼明细!$G:$G,"Y",外呼明细!A:A,"daily")</f>
        <v>5.9606481481481489E-3</v>
      </c>
      <c r="G41" s="12">
        <f>IFERROR(VLOOKUP($D41,外呼客户数及商机!$A:$D,4,0),0)</f>
        <v>0</v>
      </c>
      <c r="H41" s="36">
        <f>SUMIFS(外呼明细!$K:$K,外呼明细!$D:$D,'Daily-话务看板'!$D41,外呼明细!$M:$M,"是",外呼明细!$A:$A,"daily",外呼明细!$G:$G,"Y")</f>
        <v>5.9606481481481489E-3</v>
      </c>
      <c r="I41" s="12">
        <f>IFERROR(VLOOKUP($D41,外呼客户数及商机!$A:$D,3,0),0)</f>
        <v>0</v>
      </c>
      <c r="J41" s="33">
        <f>SUMIFS(外呼明细!K:K,外呼明细!D:D,'Daily-话务看板'!D41,外呼明细!A:A,"daily")</f>
        <v>3.2754629629629627E-2</v>
      </c>
      <c r="K41" s="56">
        <f>COUNTIFS(外呼明细!D:D,'Daily-话务看板'!D41,外呼明细!A:A,"daily")</f>
        <v>11</v>
      </c>
      <c r="L41" s="13">
        <f>COUNTIFS(外呼明细!$M:$M,"是",外呼明细!$A:$A,"daily",外呼明细!$D:$D,'Daily-话务看板'!$D41)</f>
        <v>6</v>
      </c>
      <c r="M41" s="35">
        <f>SUMIFS(外呼明细!$K:$K,外呼明细!$M:$M,"是",外呼明细!$D:$D,'Daily-话务看板'!$D41,外呼明细!A:A,"daily")</f>
        <v>3.1168981481481478E-2</v>
      </c>
      <c r="N41" s="113">
        <f>IFERROR(VLOOKUP($D41,外呼客户数及商机!$M:$Q,4,0),0)</f>
        <v>0</v>
      </c>
      <c r="O41" s="37">
        <f>IFERROR(VLOOKUP($D41,外呼客户数及商机!$M:$Q,5,0),0)</f>
        <v>0</v>
      </c>
      <c r="P41" s="36">
        <f>IFERROR(SUMIFS(外呼明细!$K:$K,外呼明细!$D:$D,'Daily-话务看板'!$D41,外呼明细!$G:$G,"Y")/E41,0)</f>
        <v>2.3842592592592596E-3</v>
      </c>
      <c r="Q41" s="12">
        <f>IFERROR(IFERROR(VLOOKUP(D41,外呼客户数及商机!F:I,4,0),0)/E41,0)</f>
        <v>0.4</v>
      </c>
      <c r="R41" s="36">
        <f>IFERROR(SUMIFS(外呼明细!$K:$K,外呼明细!$D:$D,'Daily-话务看板'!$D41,外呼明细!$M:$M,"是",外呼明细!$G:$G,"Y")/E41,0)</f>
        <v>2.3842592592592596E-3</v>
      </c>
      <c r="S41" s="12">
        <f>IFERROR(IFERROR(VLOOKUP(D41,外呼客户数及商机!F:H,3,0),0)/E41,0)</f>
        <v>0</v>
      </c>
      <c r="T41" s="33">
        <f>IF(E41&gt;0,SUMIFS(外呼明细!$K:$K,外呼明细!$D:$D,'Daily-话务看板'!$D41)/E41,0)</f>
        <v>1.3101851851851851E-2</v>
      </c>
      <c r="U41" s="56">
        <f>IFERROR(COUNTIF(外呼明细!D:D,'Daily-话务看板'!D41)/'Daily-话务看板'!E41,0)</f>
        <v>4.4000000000000004</v>
      </c>
      <c r="V41" s="35">
        <f>IF(E41&gt;0,SUMIFS(外呼明细!$K:$K,外呼明细!$M:$M,"是",外呼明细!$D:$D,'Daily-话务看板'!$D41)/E41,0)</f>
        <v>1.2467592592592591E-2</v>
      </c>
      <c r="W41" s="13">
        <f>IF(E41&gt;0,COUNTIFS(外呼明细!D:D,'Daily-话务看板'!D41,外呼明细!M:M,"是")/E41,0)</f>
        <v>2.4</v>
      </c>
      <c r="X41" s="113">
        <f>IFERROR(VLOOKUP($D41,外呼客户数及商机!$M:$Q,2,0),0)</f>
        <v>0</v>
      </c>
      <c r="Y41" s="37">
        <f>IFERROR(VLOOKUP($D41,外呼客户数及商机!$M:$Q,3,0),0)</f>
        <v>0</v>
      </c>
      <c r="Z41" s="99"/>
    </row>
    <row r="42" spans="1:26" ht="21.95" hidden="1" customHeight="1" outlineLevel="1" x14ac:dyDescent="0.15">
      <c r="A42" s="80"/>
      <c r="B42" s="2" t="s">
        <v>194</v>
      </c>
      <c r="C42" s="2" t="s">
        <v>28</v>
      </c>
      <c r="D42" s="2" t="s">
        <v>29</v>
      </c>
      <c r="E42" s="94">
        <f>VLOOKUP(D42,[1]Q3W6!$C:$D,2,0)</f>
        <v>3</v>
      </c>
      <c r="F42" s="36">
        <f>SUMIFS(外呼明细!$K:$K,外呼明细!$D:$D,'Daily-话务看板'!$D42,外呼明细!$G:$G,"Y",外呼明细!A:A,"daily")</f>
        <v>5.0810185185185186E-3</v>
      </c>
      <c r="G42" s="12">
        <f>IFERROR(VLOOKUP($D42,外呼客户数及商机!$A:$D,4,0),0)</f>
        <v>4</v>
      </c>
      <c r="H42" s="36">
        <f>SUMIFS(外呼明细!$K:$K,外呼明细!$D:$D,'Daily-话务看板'!$D42,外呼明细!$M:$M,"是",外呼明细!$A:$A,"daily",外呼明细!$G:$G,"Y")</f>
        <v>5.0810185185185186E-3</v>
      </c>
      <c r="I42" s="12">
        <f>IFERROR(VLOOKUP($D42,外呼客户数及商机!$A:$D,3,0),0)</f>
        <v>3</v>
      </c>
      <c r="J42" s="33">
        <f>SUMIFS(外呼明细!K:K,外呼明细!D:D,'Daily-话务看板'!D42,外呼明细!A:A,"daily")</f>
        <v>2.688657407407407E-2</v>
      </c>
      <c r="K42" s="56">
        <f>COUNTIFS(外呼明细!D:D,'Daily-话务看板'!D42,外呼明细!A:A,"daily")</f>
        <v>7</v>
      </c>
      <c r="L42" s="13">
        <f>COUNTIFS(外呼明细!$M:$M,"是",外呼明细!$A:$A,"daily",外呼明细!$D:$D,'Daily-话务看板'!$D42)</f>
        <v>3</v>
      </c>
      <c r="M42" s="35">
        <f>SUMIFS(外呼明细!$K:$K,外呼明细!$M:$M,"是",外呼明细!$D:$D,'Daily-话务看板'!$D42,外呼明细!A:A,"daily")</f>
        <v>2.2638888888888889E-2</v>
      </c>
      <c r="N42" s="113">
        <f>IFERROR(VLOOKUP($D42,外呼客户数及商机!$M:$Q,4,0),0)</f>
        <v>1</v>
      </c>
      <c r="O42" s="37">
        <f>IFERROR(VLOOKUP($D42,外呼客户数及商机!$M:$Q,5,0),0)</f>
        <v>100</v>
      </c>
      <c r="P42" s="36">
        <f>IFERROR(SUMIFS(外呼明细!$K:$K,外呼明细!$D:$D,'Daily-话务看板'!$D42,外呼明细!$G:$G,"Y")/E42,0)</f>
        <v>1.6936728395061729E-3</v>
      </c>
      <c r="Q42" s="12">
        <f>IFERROR(IFERROR(VLOOKUP(D42,外呼客户数及商机!F:I,4,0),0)/E42,0)</f>
        <v>3.6666666666666665</v>
      </c>
      <c r="R42" s="36">
        <f>IFERROR(SUMIFS(外呼明细!$K:$K,外呼明细!$D:$D,'Daily-话务看板'!$D42,外呼明细!$M:$M,"是",外呼明细!$G:$G,"Y")/E42,0)</f>
        <v>1.6936728395061729E-3</v>
      </c>
      <c r="S42" s="12">
        <f>IFERROR(IFERROR(VLOOKUP(D42,外呼客户数及商机!F:H,3,0),0)/E42,0)</f>
        <v>1.6666666666666667</v>
      </c>
      <c r="T42" s="33">
        <f>IF(E42&gt;0,SUMIFS(外呼明细!$K:$K,外呼明细!$D:$D,'Daily-话务看板'!$D42)/E42,0)</f>
        <v>8.9621913580246893E-3</v>
      </c>
      <c r="U42" s="56">
        <f>IFERROR(COUNTIF(外呼明细!D:D,'Daily-话务看板'!D42)/'Daily-话务看板'!E42,0)</f>
        <v>2.3333333333333335</v>
      </c>
      <c r="V42" s="35">
        <f>IF(E42&gt;0,SUMIFS(外呼明细!$K:$K,外呼明细!$M:$M,"是",外呼明细!$D:$D,'Daily-话务看板'!$D42)/E42,0)</f>
        <v>7.5462962962962966E-3</v>
      </c>
      <c r="W42" s="13">
        <f>IF(E42&gt;0,COUNTIFS(外呼明细!D:D,'Daily-话务看板'!D42,外呼明细!M:M,"是")/E42,0)</f>
        <v>1</v>
      </c>
      <c r="X42" s="113">
        <f>IFERROR(VLOOKUP($D42,外呼客户数及商机!$M:$Q,2,0),0)</f>
        <v>1</v>
      </c>
      <c r="Y42" s="37">
        <f>IFERROR(VLOOKUP($D42,外呼客户数及商机!$M:$Q,3,0),0)</f>
        <v>100</v>
      </c>
      <c r="Z42" s="99"/>
    </row>
    <row r="43" spans="1:26" ht="21.95" hidden="1" customHeight="1" outlineLevel="1" x14ac:dyDescent="0.15">
      <c r="A43" s="80"/>
      <c r="B43" s="2" t="s">
        <v>194</v>
      </c>
      <c r="C43" s="2" t="s">
        <v>20</v>
      </c>
      <c r="D43" s="2" t="s">
        <v>21</v>
      </c>
      <c r="E43" s="94">
        <f>VLOOKUP(D43,[1]Q3W6!$C:$D,2,0)</f>
        <v>3</v>
      </c>
      <c r="F43" s="36">
        <f>SUMIFS(外呼明细!$K:$K,外呼明细!$D:$D,'Daily-话务看板'!$D43,外呼明细!$G:$G,"Y",外呼明细!A:A,"daily")</f>
        <v>5.9953703703703697E-3</v>
      </c>
      <c r="G43" s="12">
        <f>IFERROR(VLOOKUP($D43,外呼客户数及商机!$A:$D,4,0),0)</f>
        <v>0</v>
      </c>
      <c r="H43" s="36">
        <f>SUMIFS(外呼明细!$K:$K,外呼明细!$D:$D,'Daily-话务看板'!$D43,外呼明细!$M:$M,"是",外呼明细!$A:$A,"daily",外呼明细!$G:$G,"Y")</f>
        <v>5.9953703703703697E-3</v>
      </c>
      <c r="I43" s="12">
        <f>IFERROR(VLOOKUP($D43,外呼客户数及商机!$A:$D,3,0),0)</f>
        <v>0</v>
      </c>
      <c r="J43" s="33">
        <f>SUMIFS(外呼明细!K:K,外呼明细!D:D,'Daily-话务看板'!D43,外呼明细!A:A,"daily")</f>
        <v>3.7766203703703705E-2</v>
      </c>
      <c r="K43" s="56">
        <f>COUNTIFS(外呼明细!D:D,'Daily-话务看板'!D43,外呼明细!A:A,"daily")</f>
        <v>11</v>
      </c>
      <c r="L43" s="13">
        <f>COUNTIFS(外呼明细!$M:$M,"是",外呼明细!$A:$A,"daily",外呼明细!$D:$D,'Daily-话务看板'!$D43)</f>
        <v>10</v>
      </c>
      <c r="M43" s="35">
        <f>SUMIFS(外呼明细!$K:$K,外呼明细!$M:$M,"是",外呼明细!$D:$D,'Daily-话务看板'!$D43,外呼明细!A:A,"daily")</f>
        <v>3.7326388888888888E-2</v>
      </c>
      <c r="N43" s="113">
        <f>IFERROR(VLOOKUP($D43,外呼客户数及商机!$M:$Q,4,0),0)</f>
        <v>1</v>
      </c>
      <c r="O43" s="37">
        <f>IFERROR(VLOOKUP($D43,外呼客户数及商机!$M:$Q,5,0),0)</f>
        <v>30</v>
      </c>
      <c r="P43" s="36">
        <f>IFERROR(SUMIFS(外呼明细!$K:$K,外呼明细!$D:$D,'Daily-话务看板'!$D43,外呼明细!$G:$G,"Y")/E43,0)</f>
        <v>1.9984567901234567E-3</v>
      </c>
      <c r="Q43" s="12">
        <f>IFERROR(IFERROR(VLOOKUP(D43,外呼客户数及商机!F:I,4,0),0)/E43,0)</f>
        <v>1.6666666666666667</v>
      </c>
      <c r="R43" s="36">
        <f>IFERROR(SUMIFS(外呼明细!$K:$K,外呼明细!$D:$D,'Daily-话务看板'!$D43,外呼明细!$M:$M,"是",外呼明细!$G:$G,"Y")/E43,0)</f>
        <v>1.9984567901234567E-3</v>
      </c>
      <c r="S43" s="12">
        <f>IFERROR(IFERROR(VLOOKUP(D43,外呼客户数及商机!F:H,3,0),0)/E43,0)</f>
        <v>1.3333333333333333</v>
      </c>
      <c r="T43" s="33">
        <f>IF(E43&gt;0,SUMIFS(外呼明细!$K:$K,外呼明细!$D:$D,'Daily-话务看板'!$D43)/E43,0)</f>
        <v>1.2588734567901235E-2</v>
      </c>
      <c r="U43" s="56">
        <f>IFERROR(COUNTIF(外呼明细!D:D,'Daily-话务看板'!D43)/'Daily-话务看板'!E43,0)</f>
        <v>3.6666666666666665</v>
      </c>
      <c r="V43" s="35">
        <f>IF(E43&gt;0,SUMIFS(外呼明细!$K:$K,外呼明细!$M:$M,"是",外呼明细!$D:$D,'Daily-话务看板'!$D43)/E43,0)</f>
        <v>1.2442129629629629E-2</v>
      </c>
      <c r="W43" s="13">
        <f>IF(E43&gt;0,COUNTIFS(外呼明细!D:D,'Daily-话务看板'!D43,外呼明细!M:M,"是")/E43,0)</f>
        <v>3.3333333333333335</v>
      </c>
      <c r="X43" s="113">
        <f>IFERROR(VLOOKUP($D43,外呼客户数及商机!$M:$Q,2,0),0)</f>
        <v>2</v>
      </c>
      <c r="Y43" s="37">
        <f>IFERROR(VLOOKUP($D43,外呼客户数及商机!$M:$Q,3,0),0)</f>
        <v>51</v>
      </c>
      <c r="Z43" s="99"/>
    </row>
    <row r="44" spans="1:26" ht="21.95" hidden="1" customHeight="1" outlineLevel="1" x14ac:dyDescent="0.15">
      <c r="A44" s="80"/>
      <c r="B44" s="2" t="s">
        <v>194</v>
      </c>
      <c r="C44" s="53" t="s">
        <v>22</v>
      </c>
      <c r="D44" s="53" t="s">
        <v>23</v>
      </c>
      <c r="E44" s="94">
        <f>VLOOKUP(D44,[1]Q3W6!$C:$D,2,0)</f>
        <v>3</v>
      </c>
      <c r="F44" s="36">
        <f>SUMIFS(外呼明细!$K:$K,外呼明细!$D:$D,'Daily-话务看板'!$D44,外呼明细!$G:$G,"Y",外呼明细!A:A,"daily")</f>
        <v>5.1504629629629635E-3</v>
      </c>
      <c r="G44" s="12">
        <f>IFERROR(VLOOKUP($D44,外呼客户数及商机!$A:$D,4,0),0)</f>
        <v>14</v>
      </c>
      <c r="H44" s="36">
        <f>SUMIFS(外呼明细!$K:$K,外呼明细!$D:$D,'Daily-话务看板'!$D44,外呼明细!$M:$M,"是",外呼明细!$A:$A,"daily",外呼明细!$G:$G,"Y")</f>
        <v>5.1504629629629635E-3</v>
      </c>
      <c r="I44" s="12">
        <f>IFERROR(VLOOKUP($D44,外呼客户数及商机!$A:$D,3,0),0)</f>
        <v>2</v>
      </c>
      <c r="J44" s="33">
        <f>SUMIFS(外呼明细!K:K,外呼明细!D:D,'Daily-话务看板'!D44,外呼明细!A:A,"daily")</f>
        <v>6.2164351851851853E-2</v>
      </c>
      <c r="K44" s="56">
        <f>COUNTIFS(外呼明细!D:D,'Daily-话务看板'!D44,外呼明细!A:A,"daily")</f>
        <v>16</v>
      </c>
      <c r="L44" s="13">
        <f>COUNTIFS(外呼明细!$M:$M,"是",外呼明细!$A:$A,"daily",外呼明细!$D:$D,'Daily-话务看板'!$D44)</f>
        <v>11</v>
      </c>
      <c r="M44" s="35">
        <f>SUMIFS(外呼明细!$K:$K,外呼明细!$M:$M,"是",外呼明细!$D:$D,'Daily-话务看板'!$D44,外呼明细!A:A,"daily")</f>
        <v>5.6365740740740744E-2</v>
      </c>
      <c r="N44" s="113">
        <f>IFERROR(VLOOKUP($D44,外呼客户数及商机!$M:$Q,4,0),0)</f>
        <v>2</v>
      </c>
      <c r="O44" s="37">
        <f>IFERROR(VLOOKUP($D44,外呼客户数及商机!$M:$Q,5,0),0)</f>
        <v>30</v>
      </c>
      <c r="P44" s="35">
        <f>IFERROR(SUMIFS(外呼明细!$K:$K,外呼明细!$D:$D,'Daily-话务看板'!$D44,外呼明细!$G:$G,"Y")/E44,0)</f>
        <v>1.7168209876543212E-3</v>
      </c>
      <c r="Q44" s="13">
        <f>IFERROR(IFERROR(VLOOKUP(D44,外呼客户数及商机!F:I,4,0),0)/E44,0)</f>
        <v>10</v>
      </c>
      <c r="R44" s="35">
        <f>IFERROR(SUMIFS(外呼明细!$K:$K,外呼明细!$D:$D,'Daily-话务看板'!$D44,外呼明细!$M:$M,"是",外呼明细!$G:$G,"Y")/E44,0)</f>
        <v>1.7168209876543212E-3</v>
      </c>
      <c r="S44" s="13">
        <f>IFERROR(IFERROR(VLOOKUP(D44,外呼客户数及商机!F:H,3,0),0)/E44,0)</f>
        <v>3.3333333333333335</v>
      </c>
      <c r="T44" s="33">
        <f>IF(E44&gt;0,SUMIFS(外呼明细!$K:$K,外呼明细!$D:$D,'Daily-话务看板'!$D44)/E44,0)</f>
        <v>2.0721450617283952E-2</v>
      </c>
      <c r="U44" s="56">
        <f>IFERROR(COUNTIF(外呼明细!D:D,'Daily-话务看板'!D44)/'Daily-话务看板'!E44,0)</f>
        <v>5.333333333333333</v>
      </c>
      <c r="V44" s="35">
        <f>IF(E44&gt;0,SUMIFS(外呼明细!$K:$K,外呼明细!$M:$M,"是",外呼明细!$D:$D,'Daily-话务看板'!$D44)/E44,0)</f>
        <v>1.8788580246913582E-2</v>
      </c>
      <c r="W44" s="13">
        <f>IF(E44&gt;0,COUNTIFS(外呼明细!D:D,'Daily-话务看板'!D44,外呼明细!M:M,"是")/E44,0)</f>
        <v>3.6666666666666665</v>
      </c>
      <c r="X44" s="113">
        <f>IFERROR(VLOOKUP($D44,外呼客户数及商机!$M:$Q,2,0),0)</f>
        <v>4</v>
      </c>
      <c r="Y44" s="37">
        <f>IFERROR(VLOOKUP($D44,外呼客户数及商机!$M:$Q,3,0),0)</f>
        <v>42</v>
      </c>
      <c r="Z44" s="99"/>
    </row>
    <row r="45" spans="1:26" ht="21.95" hidden="1" customHeight="1" outlineLevel="1" x14ac:dyDescent="0.15">
      <c r="A45" s="80"/>
      <c r="B45" s="2" t="s">
        <v>194</v>
      </c>
      <c r="C45" s="2" t="s">
        <v>120</v>
      </c>
      <c r="D45" s="2" t="s">
        <v>124</v>
      </c>
      <c r="E45" s="94">
        <f>VLOOKUP(D45,[1]Q3W6!$C:$D,2,0)</f>
        <v>3</v>
      </c>
      <c r="F45" s="36">
        <f>SUMIFS(外呼明细!$K:$K,外呼明细!$D:$D,'Daily-话务看板'!$D45,外呼明细!$G:$G,"Y",外呼明细!A:A,"daily")</f>
        <v>4.9189814814814816E-3</v>
      </c>
      <c r="G45" s="12">
        <f>IFERROR(VLOOKUP($D45,外呼客户数及商机!$A:$D,4,0),0)</f>
        <v>14</v>
      </c>
      <c r="H45" s="36">
        <f>SUMIFS(外呼明细!$K:$K,外呼明细!$D:$D,'Daily-话务看板'!$D45,外呼明细!$M:$M,"是",外呼明细!$A:$A,"daily",外呼明细!$G:$G,"Y")</f>
        <v>0</v>
      </c>
      <c r="I45" s="12">
        <f>IFERROR(VLOOKUP($D45,外呼客户数及商机!$A:$D,3,0),0)</f>
        <v>3</v>
      </c>
      <c r="J45" s="33">
        <f>SUMIFS(外呼明细!K:K,外呼明细!D:D,'Daily-话务看板'!D45,外呼明细!A:A,"daily")</f>
        <v>3.6736111111111115E-2</v>
      </c>
      <c r="K45" s="56">
        <f>COUNTIFS(外呼明细!D:D,'Daily-话务看板'!D45,外呼明细!A:A,"daily")</f>
        <v>15</v>
      </c>
      <c r="L45" s="13">
        <f>COUNTIFS(外呼明细!$M:$M,"是",外呼明细!$A:$A,"daily",外呼明细!$D:$D,'Daily-话务看板'!$D45)</f>
        <v>6</v>
      </c>
      <c r="M45" s="35">
        <f>SUMIFS(外呼明细!$K:$K,外呼明细!$M:$M,"是",外呼明细!$D:$D,'Daily-话务看板'!$D45,外呼明细!A:A,"daily")</f>
        <v>2.7187500000000003E-2</v>
      </c>
      <c r="N45" s="113">
        <f>IFERROR(VLOOKUP($D45,外呼客户数及商机!$M:$Q,4,0),0)</f>
        <v>1</v>
      </c>
      <c r="O45" s="37">
        <f>IFERROR(VLOOKUP($D45,外呼客户数及商机!$M:$Q,5,0),0)</f>
        <v>30</v>
      </c>
      <c r="P45" s="35">
        <f>IFERROR(SUMIFS(外呼明细!$K:$K,外呼明细!$D:$D,'Daily-话务看板'!$D45,外呼明细!$G:$G,"Y")/E45,0)</f>
        <v>1.6396604938271606E-3</v>
      </c>
      <c r="Q45" s="13">
        <f>IFERROR(IFERROR(VLOOKUP(D45,外呼客户数及商机!F:I,4,0),0)/E45,0)</f>
        <v>9.6666666666666661</v>
      </c>
      <c r="R45" s="35">
        <f>IFERROR(SUMIFS(外呼明细!$K:$K,外呼明细!$D:$D,'Daily-话务看板'!$D45,外呼明细!$M:$M,"是",外呼明细!$G:$G,"Y")/E45,0)</f>
        <v>0</v>
      </c>
      <c r="S45" s="13">
        <f>IFERROR(IFERROR(VLOOKUP(D45,外呼客户数及商机!F:H,3,0),0)/E45,0)</f>
        <v>2</v>
      </c>
      <c r="T45" s="33">
        <f>IF(E45&gt;0,SUMIFS(外呼明细!$K:$K,外呼明细!$D:$D,'Daily-话务看板'!$D45)/E45,0)</f>
        <v>1.2245370370370372E-2</v>
      </c>
      <c r="U45" s="56">
        <f>IFERROR(COUNTIF(外呼明细!D:D,'Daily-话务看板'!D45)/'Daily-话务看板'!E45,0)</f>
        <v>5</v>
      </c>
      <c r="V45" s="35">
        <f>IF(E45&gt;0,SUMIFS(外呼明细!$K:$K,外呼明细!$M:$M,"是",外呼明细!$D:$D,'Daily-话务看板'!$D45)/E45,0)</f>
        <v>9.0625000000000011E-3</v>
      </c>
      <c r="W45" s="13">
        <f>IF(E45&gt;0,COUNTIFS(外呼明细!D:D,'Daily-话务看板'!D45,外呼明细!M:M,"是")/E45,0)</f>
        <v>2</v>
      </c>
      <c r="X45" s="113">
        <f>IFERROR(VLOOKUP($D45,外呼客户数及商机!$M:$Q,2,0),0)</f>
        <v>2</v>
      </c>
      <c r="Y45" s="37">
        <f>IFERROR(VLOOKUP($D45,外呼客户数及商机!$M:$Q,3,0),0)</f>
        <v>40</v>
      </c>
      <c r="Z45" s="99"/>
    </row>
    <row r="46" spans="1:26" ht="21.95" hidden="1" customHeight="1" outlineLevel="1" x14ac:dyDescent="0.15">
      <c r="A46" s="80"/>
      <c r="B46" s="111" t="s">
        <v>194</v>
      </c>
      <c r="C46" s="111" t="s">
        <v>122</v>
      </c>
      <c r="D46" s="111" t="s">
        <v>123</v>
      </c>
      <c r="E46" s="94">
        <f>VLOOKUP(D46,[1]Q3W6!$C:$D,2,0)</f>
        <v>2.5</v>
      </c>
      <c r="F46" s="36">
        <f>SUMIFS(外呼明细!$K:$K,外呼明细!$D:$D,'Daily-话务看板'!$D46,外呼明细!$G:$G,"Y",外呼明细!A:A,"daily")</f>
        <v>1.6759259259259262E-2</v>
      </c>
      <c r="G46" s="12">
        <f>IFERROR(VLOOKUP($D46,外呼客户数及商机!$A:$D,4,0),0)</f>
        <v>1</v>
      </c>
      <c r="H46" s="36">
        <f>SUMIFS(外呼明细!$K:$K,外呼明细!$D:$D,'Daily-话务看板'!$D46,外呼明细!$M:$M,"是",外呼明细!$A:$A,"daily",外呼明细!$G:$G,"Y")</f>
        <v>1.0127314814814815E-2</v>
      </c>
      <c r="I46" s="12">
        <f>IFERROR(VLOOKUP($D46,外呼客户数及商机!$A:$D,3,0),0)</f>
        <v>1</v>
      </c>
      <c r="J46" s="33">
        <f>SUMIFS(外呼明细!K:K,外呼明细!D:D,'Daily-话务看板'!D46,外呼明细!A:A,"daily")</f>
        <v>4.3090277777777776E-2</v>
      </c>
      <c r="K46" s="56">
        <f>COUNTIFS(外呼明细!D:D,'Daily-话务看板'!D46,外呼明细!A:A,"daily")</f>
        <v>17</v>
      </c>
      <c r="L46" s="13">
        <f>COUNTIFS(外呼明细!$M:$M,"是",外呼明细!$A:$A,"daily",外呼明细!$D:$D,'Daily-话务看板'!$D46)</f>
        <v>8</v>
      </c>
      <c r="M46" s="35">
        <f>SUMIFS(外呼明细!$K:$K,外呼明细!$M:$M,"是",外呼明细!$D:$D,'Daily-话务看板'!$D46,外呼明细!A:A,"daily")</f>
        <v>3.2222222222222228E-2</v>
      </c>
      <c r="N46" s="113">
        <f>IFERROR(VLOOKUP($D46,外呼客户数及商机!$M:$Q,4,0),0)</f>
        <v>0</v>
      </c>
      <c r="O46" s="37">
        <f>IFERROR(VLOOKUP($D46,外呼客户数及商机!$M:$Q,5,0),0)</f>
        <v>0</v>
      </c>
      <c r="P46" s="35">
        <f>IFERROR(SUMIFS(外呼明细!$K:$K,外呼明细!$D:$D,'Daily-话务看板'!$D46,外呼明细!$G:$G,"Y")/E46,0)</f>
        <v>6.7037037037037048E-3</v>
      </c>
      <c r="Q46" s="13">
        <f>IFERROR(IFERROR(VLOOKUP(D46,外呼客户数及商机!F:I,4,0),0)/E46,0)</f>
        <v>3.6</v>
      </c>
      <c r="R46" s="35">
        <f>IFERROR(SUMIFS(外呼明细!$K:$K,外呼明细!$D:$D,'Daily-话务看板'!$D46,外呼明细!$M:$M,"是",外呼明细!$G:$G,"Y")/E46,0)</f>
        <v>4.0509259259259257E-3</v>
      </c>
      <c r="S46" s="13">
        <f>IFERROR(IFERROR(VLOOKUP(D46,外呼客户数及商机!F:H,3,0),0)/E46,0)</f>
        <v>3.2</v>
      </c>
      <c r="T46" s="33">
        <f>IF(E46&gt;0,SUMIFS(外呼明细!$K:$K,外呼明细!$D:$D,'Daily-话务看板'!$D46)/E46,0)</f>
        <v>1.7236111111111112E-2</v>
      </c>
      <c r="U46" s="56">
        <f>IFERROR(COUNTIF(外呼明细!D:D,'Daily-话务看板'!D46)/'Daily-话务看板'!E46,0)</f>
        <v>6.8</v>
      </c>
      <c r="V46" s="35">
        <f>IF(E46&gt;0,SUMIFS(外呼明细!$K:$K,外呼明细!$M:$M,"是",外呼明细!$D:$D,'Daily-话务看板'!$D46)/E46,0)</f>
        <v>1.2888888888888891E-2</v>
      </c>
      <c r="W46" s="13">
        <f>IF(E46&gt;0,COUNTIFS(外呼明细!D:D,'Daily-话务看板'!D46,外呼明细!M:M,"是")/E46,0)</f>
        <v>3.2</v>
      </c>
      <c r="X46" s="113">
        <f>IFERROR(VLOOKUP($D46,外呼客户数及商机!$M:$Q,2,0),0)</f>
        <v>2</v>
      </c>
      <c r="Y46" s="37">
        <f>IFERROR(VLOOKUP($D46,外呼客户数及商机!$M:$Q,3,0),0)</f>
        <v>55</v>
      </c>
      <c r="Z46" s="99"/>
    </row>
    <row r="47" spans="1:26" ht="21.95" hidden="1" customHeight="1" outlineLevel="1" x14ac:dyDescent="0.15">
      <c r="A47" s="80"/>
      <c r="B47" s="2" t="s">
        <v>194</v>
      </c>
      <c r="C47" s="2" t="s">
        <v>36</v>
      </c>
      <c r="D47" s="2" t="s">
        <v>37</v>
      </c>
      <c r="E47" s="94">
        <f>VLOOKUP(D47,[1]Q3W6!$C:$D,2,0)</f>
        <v>3</v>
      </c>
      <c r="F47" s="36">
        <f>SUMIFS(外呼明细!$K:$K,外呼明细!$D:$D,'Daily-话务看板'!$D47,外呼明细!$G:$G,"Y",外呼明细!A:A,"daily")</f>
        <v>2.1087962962962965E-2</v>
      </c>
      <c r="G47" s="12">
        <f>IFERROR(VLOOKUP($D47,外呼客户数及商机!$A:$D,4,0),0)</f>
        <v>1</v>
      </c>
      <c r="H47" s="36">
        <f>SUMIFS(外呼明细!$K:$K,外呼明细!$D:$D,'Daily-话务看板'!$D47,外呼明细!$M:$M,"是",外呼明细!$A:$A,"daily",外呼明细!$G:$G,"Y")</f>
        <v>1.9421296296296298E-2</v>
      </c>
      <c r="I47" s="12">
        <f>IFERROR(VLOOKUP($D47,外呼客户数及商机!$A:$D,3,0),0)</f>
        <v>1</v>
      </c>
      <c r="J47" s="33">
        <f>SUMIFS(外呼明细!K:K,外呼明细!D:D,'Daily-话务看板'!D47,外呼明细!A:A,"daily")</f>
        <v>6.4004629629629634E-2</v>
      </c>
      <c r="K47" s="56">
        <f>COUNTIFS(外呼明细!D:D,'Daily-话务看板'!D47,外呼明细!A:A,"daily")</f>
        <v>22</v>
      </c>
      <c r="L47" s="13">
        <f>COUNTIFS(外呼明细!$M:$M,"是",外呼明细!$A:$A,"daily",外呼明细!$D:$D,'Daily-话务看板'!$D47)</f>
        <v>8</v>
      </c>
      <c r="M47" s="35">
        <f>SUMIFS(外呼明细!$K:$K,外呼明细!$M:$M,"是",外呼明细!$D:$D,'Daily-话务看板'!$D47,外呼明细!A:A,"daily")</f>
        <v>5.271990740740741E-2</v>
      </c>
      <c r="N47" s="113">
        <f>IFERROR(VLOOKUP($D47,外呼客户数及商机!$M:$Q,4,0),0)</f>
        <v>1</v>
      </c>
      <c r="O47" s="37">
        <f>IFERROR(VLOOKUP($D47,外呼客户数及商机!$M:$Q,5,0),0)</f>
        <v>50</v>
      </c>
      <c r="P47" s="35">
        <f>IFERROR(SUMIFS(外呼明细!$K:$K,外呼明细!$D:$D,'Daily-话务看板'!$D47,外呼明细!$G:$G,"Y")/E47,0)</f>
        <v>7.0293209876543215E-3</v>
      </c>
      <c r="Q47" s="13">
        <f>IFERROR(IFERROR(VLOOKUP(D47,外呼客户数及商机!F:I,4,0),0)/E47,0)</f>
        <v>1.6666666666666667</v>
      </c>
      <c r="R47" s="35">
        <f>IFERROR(SUMIFS(外呼明细!$K:$K,外呼明细!$D:$D,'Daily-话务看板'!$D47,外呼明细!$M:$M,"是",外呼明细!$G:$G,"Y")/E47,0)</f>
        <v>6.4737654320987659E-3</v>
      </c>
      <c r="S47" s="13">
        <f>IFERROR(IFERROR(VLOOKUP(D47,外呼客户数及商机!F:H,3,0),0)/E47,0)</f>
        <v>1.3333333333333333</v>
      </c>
      <c r="T47" s="33">
        <f>IF(E47&gt;0,SUMIFS(外呼明细!$K:$K,外呼明细!$D:$D,'Daily-话务看板'!$D47)/E47,0)</f>
        <v>2.1334876543209879E-2</v>
      </c>
      <c r="U47" s="56">
        <f>IFERROR(COUNTIF(外呼明细!D:D,'Daily-话务看板'!D47)/'Daily-话务看板'!E47,0)</f>
        <v>7.333333333333333</v>
      </c>
      <c r="V47" s="35">
        <f>IF(E47&gt;0,SUMIFS(外呼明细!$K:$K,外呼明细!$M:$M,"是",外呼明细!$D:$D,'Daily-话务看板'!$D47)/E47,0)</f>
        <v>1.7573302469135802E-2</v>
      </c>
      <c r="W47" s="13">
        <f>IF(E47&gt;0,COUNTIFS(外呼明细!D:D,'Daily-话务看板'!D47,外呼明细!M:M,"是")/E47,0)</f>
        <v>2.6666666666666665</v>
      </c>
      <c r="X47" s="113">
        <f>IFERROR(VLOOKUP($D47,外呼客户数及商机!$M:$Q,2,0),0)</f>
        <v>1</v>
      </c>
      <c r="Y47" s="37">
        <f>IFERROR(VLOOKUP($D47,外呼客户数及商机!$M:$Q,3,0),0)</f>
        <v>50</v>
      </c>
      <c r="Z47" s="99"/>
    </row>
    <row r="48" spans="1:26" ht="21.95" hidden="1" customHeight="1" outlineLevel="1" x14ac:dyDescent="0.15">
      <c r="A48" s="80"/>
      <c r="B48" s="2" t="s">
        <v>194</v>
      </c>
      <c r="C48" s="2" t="s">
        <v>155</v>
      </c>
      <c r="D48" s="2" t="s">
        <v>156</v>
      </c>
      <c r="E48" s="94">
        <f>VLOOKUP(D48,[1]Q3W6!$C:$D,2,0)</f>
        <v>3</v>
      </c>
      <c r="F48" s="36">
        <f>SUMIFS(外呼明细!$K:$K,外呼明细!$D:$D,'Daily-话务看板'!$D48,外呼明细!$G:$G,"Y",外呼明细!A:A,"daily")</f>
        <v>1.5150462962962965E-2</v>
      </c>
      <c r="G48" s="12">
        <f>IFERROR(VLOOKUP($D48,外呼客户数及商机!$A:$D,4,0),0)</f>
        <v>2</v>
      </c>
      <c r="H48" s="36">
        <f>SUMIFS(外呼明细!$K:$K,外呼明细!$D:$D,'Daily-话务看板'!$D48,外呼明细!$M:$M,"是",外呼明细!$A:$A,"daily",外呼明细!$G:$G,"Y")</f>
        <v>1.1111111111111112E-2</v>
      </c>
      <c r="I48" s="12">
        <f>IFERROR(VLOOKUP($D48,外呼客户数及商机!$A:$D,3,0),0)</f>
        <v>1</v>
      </c>
      <c r="J48" s="33">
        <f>SUMIFS(外呼明细!K:K,外呼明细!D:D,'Daily-话务看板'!D48,外呼明细!A:A,"daily")</f>
        <v>9.2557870370370374E-2</v>
      </c>
      <c r="K48" s="56">
        <f>COUNTIFS(外呼明细!D:D,'Daily-话务看板'!D48,外呼明细!A:A,"daily")</f>
        <v>22</v>
      </c>
      <c r="L48" s="13">
        <f>COUNTIFS(外呼明细!$M:$M,"是",外呼明细!$A:$A,"daily",外呼明细!$D:$D,'Daily-话务看板'!$D48)</f>
        <v>12</v>
      </c>
      <c r="M48" s="35">
        <f>SUMIFS(外呼明细!$K:$K,外呼明细!$M:$M,"是",外呼明细!$D:$D,'Daily-话务看板'!$D48,外呼明细!A:A,"daily")</f>
        <v>8.414351851851852E-2</v>
      </c>
      <c r="N48" s="113">
        <f>IFERROR(VLOOKUP($D48,外呼客户数及商机!$M:$Q,4,0),0)</f>
        <v>1</v>
      </c>
      <c r="O48" s="37">
        <f>IFERROR(VLOOKUP($D48,外呼客户数及商机!$M:$Q,5,0),0)</f>
        <v>100</v>
      </c>
      <c r="P48" s="35">
        <f>IFERROR(SUMIFS(外呼明细!$K:$K,外呼明细!$D:$D,'Daily-话务看板'!$D48,外呼明细!$G:$G,"Y")/E48,0)</f>
        <v>5.0501543209876551E-3</v>
      </c>
      <c r="Q48" s="13">
        <f>IFERROR(IFERROR(VLOOKUP(D48,外呼客户数及商机!F:I,4,0),0)/E48,0)</f>
        <v>3.6666666666666665</v>
      </c>
      <c r="R48" s="35">
        <f>IFERROR(SUMIFS(外呼明细!$K:$K,外呼明细!$D:$D,'Daily-话务看板'!$D48,外呼明细!$M:$M,"是",外呼明细!$G:$G,"Y")/E48,0)</f>
        <v>3.7037037037037038E-3</v>
      </c>
      <c r="S48" s="13">
        <f>IFERROR(IFERROR(VLOOKUP(D48,外呼客户数及商机!F:H,3,0),0)/E48,0)</f>
        <v>2.3333333333333335</v>
      </c>
      <c r="T48" s="33">
        <f>IF(E48&gt;0,SUMIFS(外呼明细!$K:$K,外呼明细!$D:$D,'Daily-话务看板'!$D48)/E48,0)</f>
        <v>3.0852623456790126E-2</v>
      </c>
      <c r="U48" s="56">
        <f>IFERROR(COUNTIF(外呼明细!D:D,'Daily-话务看板'!D48)/'Daily-话务看板'!E48,0)</f>
        <v>7.333333333333333</v>
      </c>
      <c r="V48" s="35">
        <f>IF(E48&gt;0,SUMIFS(外呼明细!$K:$K,外呼明细!$M:$M,"是",外呼明细!$D:$D,'Daily-话务看板'!$D48)/E48,0)</f>
        <v>2.8047839506172841E-2</v>
      </c>
      <c r="W48" s="13">
        <f>IF(E48&gt;0,COUNTIFS(外呼明细!D:D,'Daily-话务看板'!D48,外呼明细!M:M,"是")/E48,0)</f>
        <v>4</v>
      </c>
      <c r="X48" s="113">
        <f>IFERROR(VLOOKUP($D48,外呼客户数及商机!$M:$Q,2,0),0)</f>
        <v>2</v>
      </c>
      <c r="Y48" s="37">
        <f>IFERROR(VLOOKUP($D48,外呼客户数及商机!$M:$Q,3,0),0)</f>
        <v>110</v>
      </c>
      <c r="Z48" s="99"/>
    </row>
    <row r="49" spans="1:26" ht="21.95" hidden="1" customHeight="1" outlineLevel="1" x14ac:dyDescent="0.15">
      <c r="A49" s="80"/>
      <c r="B49" s="2" t="s">
        <v>194</v>
      </c>
      <c r="C49" s="2" t="s">
        <v>292</v>
      </c>
      <c r="D49" s="2" t="s">
        <v>293</v>
      </c>
      <c r="E49" s="94">
        <f>VLOOKUP(D49,[1]Q3W6!$C:$D,2,0)</f>
        <v>3</v>
      </c>
      <c r="F49" s="36">
        <f>SUMIFS(外呼明细!$K:$K,外呼明细!$D:$D,'Daily-话务看板'!$D49,外呼明细!$G:$G,"Y",外呼明细!A:A,"daily")</f>
        <v>6.7696759259259262E-2</v>
      </c>
      <c r="G49" s="12">
        <f>IFERROR(VLOOKUP($D49,外呼客户数及商机!$A:$D,4,0),0)</f>
        <v>13</v>
      </c>
      <c r="H49" s="36">
        <f>SUMIFS(外呼明细!$K:$K,外呼明细!$D:$D,'Daily-话务看板'!$D49,外呼明细!$M:$M,"是",外呼明细!$A:$A,"daily",外呼明细!$G:$G,"Y")</f>
        <v>6.7500000000000004E-2</v>
      </c>
      <c r="I49" s="12">
        <f>IFERROR(VLOOKUP($D49,外呼客户数及商机!$A:$D,3,0),0)</f>
        <v>4</v>
      </c>
      <c r="J49" s="33">
        <f>SUMIFS(外呼明细!K:K,外呼明细!D:D,'Daily-话务看板'!D49,外呼明细!A:A,"daily")</f>
        <v>0.10189814814814815</v>
      </c>
      <c r="K49" s="56">
        <f>COUNTIFS(外呼明细!D:D,'Daily-话务看板'!D49,外呼明细!A:A,"daily")</f>
        <v>10</v>
      </c>
      <c r="L49" s="13">
        <f>COUNTIFS(外呼明细!$M:$M,"是",外呼明细!$A:$A,"daily",外呼明细!$D:$D,'Daily-话务看板'!$D49)</f>
        <v>7</v>
      </c>
      <c r="M49" s="35">
        <f>SUMIFS(外呼明细!$K:$K,外呼明细!$M:$M,"是",外呼明细!$D:$D,'Daily-话务看板'!$D49,外呼明细!A:A,"daily")</f>
        <v>9.9745370370370373E-2</v>
      </c>
      <c r="N49" s="113">
        <f>IFERROR(VLOOKUP($D49,外呼客户数及商机!$M:$Q,4,0),0)</f>
        <v>0</v>
      </c>
      <c r="O49" s="37">
        <f>IFERROR(VLOOKUP($D49,外呼客户数及商机!$M:$Q,5,0),0)</f>
        <v>0</v>
      </c>
      <c r="P49" s="35">
        <f>IFERROR(SUMIFS(外呼明细!$K:$K,外呼明细!$D:$D,'Daily-话务看板'!$D49,外呼明细!$G:$G,"Y")/E49,0)</f>
        <v>2.2565586419753089E-2</v>
      </c>
      <c r="Q49" s="13">
        <f>IFERROR(IFERROR(VLOOKUP(D49,外呼客户数及商机!F:I,4,0),0)/E49,0)</f>
        <v>12</v>
      </c>
      <c r="R49" s="35">
        <f>IFERROR(SUMIFS(外呼明细!$K:$K,外呼明细!$D:$D,'Daily-话务看板'!$D49,外呼明细!$M:$M,"是",外呼明细!$G:$G,"Y")/E49,0)</f>
        <v>2.2500000000000003E-2</v>
      </c>
      <c r="S49" s="13">
        <f>IFERROR(IFERROR(VLOOKUP(D49,外呼客户数及商机!F:H,3,0),0)/E49,0)</f>
        <v>5</v>
      </c>
      <c r="T49" s="33">
        <f>IF(E49&gt;0,SUMIFS(外呼明细!$K:$K,外呼明细!$D:$D,'Daily-话务看板'!$D49)/E49,0)</f>
        <v>3.3966049382716051E-2</v>
      </c>
      <c r="U49" s="56">
        <f>IFERROR(COUNTIF(外呼明细!D:D,'Daily-话务看板'!D49)/'Daily-话务看板'!E49,0)</f>
        <v>3.3333333333333335</v>
      </c>
      <c r="V49" s="35">
        <f>IF(E49&gt;0,SUMIFS(外呼明细!$K:$K,外呼明细!$M:$M,"是",外呼明细!$D:$D,'Daily-话务看板'!$D49)/E49,0)</f>
        <v>3.3248456790123455E-2</v>
      </c>
      <c r="W49" s="13">
        <f>IF(E49&gt;0,COUNTIFS(外呼明细!D:D,'Daily-话务看板'!D49,外呼明细!M:M,"是")/E49,0)</f>
        <v>2.3333333333333335</v>
      </c>
      <c r="X49" s="113">
        <f>IFERROR(VLOOKUP($D49,外呼客户数及商机!$M:$Q,2,0),0)</f>
        <v>0</v>
      </c>
      <c r="Y49" s="37">
        <f>IFERROR(VLOOKUP($D49,外呼客户数及商机!$M:$Q,3,0),0)</f>
        <v>0</v>
      </c>
      <c r="Z49" s="99"/>
    </row>
    <row r="50" spans="1:26" ht="21.95" hidden="1" customHeight="1" outlineLevel="1" x14ac:dyDescent="0.15">
      <c r="A50" s="80"/>
      <c r="B50" s="2" t="s">
        <v>194</v>
      </c>
      <c r="C50" s="2" t="s">
        <v>828</v>
      </c>
      <c r="D50" s="2" t="s">
        <v>827</v>
      </c>
      <c r="E50" s="94">
        <f>VLOOKUP(D50,[1]Q3W6!$C:$D,2,0)</f>
        <v>1</v>
      </c>
      <c r="F50" s="36">
        <f>SUMIFS(外呼明细!$K:$K,外呼明细!$D:$D,'Daily-话务看板'!$D50,外呼明细!$G:$G,"Y",外呼明细!A:A,"daily")</f>
        <v>7.7777777777777784E-3</v>
      </c>
      <c r="G50" s="12">
        <f>IFERROR(VLOOKUP($D50,外呼客户数及商机!$A:$D,4,0),0)</f>
        <v>7</v>
      </c>
      <c r="H50" s="36">
        <f>SUMIFS(外呼明细!$K:$K,外呼明细!$D:$D,'Daily-话务看板'!$D50,外呼明细!$M:$M,"是",外呼明细!$A:$A,"daily",外呼明细!$G:$G,"Y")</f>
        <v>0</v>
      </c>
      <c r="I50" s="12">
        <f>IFERROR(VLOOKUP($D50,外呼客户数及商机!$A:$D,3,0),0)</f>
        <v>1</v>
      </c>
      <c r="J50" s="33">
        <f>SUMIFS(外呼明细!K:K,外呼明细!D:D,'Daily-话务看板'!D50,外呼明细!A:A,"daily")</f>
        <v>1.1388888888888888E-2</v>
      </c>
      <c r="K50" s="56">
        <f>COUNTIFS(外呼明细!D:D,'Daily-话务看板'!D50,外呼明细!A:A,"daily")</f>
        <v>15</v>
      </c>
      <c r="L50" s="13">
        <f>COUNTIFS(外呼明细!$M:$M,"是",外呼明细!$A:$A,"daily",外呼明细!$D:$D,'Daily-话务看板'!$D50)</f>
        <v>1</v>
      </c>
      <c r="M50" s="35">
        <f>SUMIFS(外呼明细!$K:$K,外呼明细!$M:$M,"是",外呼明细!$D:$D,'Daily-话务看板'!$D50,外呼明细!A:A,"daily")</f>
        <v>2.3379629629629631E-3</v>
      </c>
      <c r="N50" s="113">
        <f>IFERROR(VLOOKUP($D50,外呼客户数及商机!$M:$Q,4,0),0)</f>
        <v>0</v>
      </c>
      <c r="O50" s="37">
        <f>IFERROR(VLOOKUP($D50,外呼客户数及商机!$M:$Q,5,0),0)</f>
        <v>0</v>
      </c>
      <c r="P50" s="35">
        <f>IFERROR(SUMIFS(外呼明细!$K:$K,外呼明细!$D:$D,'Daily-话务看板'!$D50,外呼明细!$G:$G,"Y")/E50,0)</f>
        <v>7.7777777777777784E-3</v>
      </c>
      <c r="Q50" s="13">
        <f>IFERROR(IFERROR(VLOOKUP(D50,外呼客户数及商机!F:I,4,0),0)/E50,0)</f>
        <v>7</v>
      </c>
      <c r="R50" s="35">
        <f>IFERROR(SUMIFS(外呼明细!$K:$K,外呼明细!$D:$D,'Daily-话务看板'!$D50,外呼明细!$M:$M,"是",外呼明细!$G:$G,"Y")/E50,0)</f>
        <v>0</v>
      </c>
      <c r="S50" s="13">
        <f>IFERROR(IFERROR(VLOOKUP(D50,外呼客户数及商机!F:H,3,0),0)/E50,0)</f>
        <v>1</v>
      </c>
      <c r="T50" s="33">
        <f>IF(E50&gt;0,SUMIFS(外呼明细!$K:$K,外呼明细!$D:$D,'Daily-话务看板'!$D50)/E50,0)</f>
        <v>1.1388888888888888E-2</v>
      </c>
      <c r="U50" s="56">
        <f>IFERROR(COUNTIF(外呼明细!D:D,'Daily-话务看板'!D50)/'Daily-话务看板'!E50,0)</f>
        <v>15</v>
      </c>
      <c r="V50" s="35">
        <f>IF(E50&gt;0,SUMIFS(外呼明细!$K:$K,外呼明细!$M:$M,"是",外呼明细!$D:$D,'Daily-话务看板'!$D50)/E50,0)</f>
        <v>2.3379629629629631E-3</v>
      </c>
      <c r="W50" s="13">
        <f>IF(E50&gt;0,COUNTIFS(外呼明细!D:D,'Daily-话务看板'!D50,外呼明细!M:M,"是")/E50,0)</f>
        <v>1</v>
      </c>
      <c r="X50" s="113">
        <f>IFERROR(VLOOKUP($D50,外呼客户数及商机!$M:$Q,2,0),0)</f>
        <v>0</v>
      </c>
      <c r="Y50" s="37">
        <f>IFERROR(VLOOKUP($D50,外呼客户数及商机!$M:$Q,3,0),0)</f>
        <v>0</v>
      </c>
      <c r="Z50" s="99"/>
    </row>
    <row r="51" spans="1:26" ht="21.95" hidden="1" customHeight="1" outlineLevel="1" x14ac:dyDescent="0.15">
      <c r="A51" s="80"/>
      <c r="B51" s="2" t="s">
        <v>194</v>
      </c>
      <c r="C51" s="2" t="s">
        <v>858</v>
      </c>
      <c r="D51" s="2" t="s">
        <v>857</v>
      </c>
      <c r="E51" s="94">
        <f>VLOOKUP(D51,[1]Q3W6!$C:$D,2,0)</f>
        <v>1</v>
      </c>
      <c r="F51" s="36">
        <f>SUMIFS(外呼明细!$K:$K,外呼明细!$D:$D,'Daily-话务看板'!$D51,外呼明细!$G:$G,"Y",外呼明细!A:A,"daily")</f>
        <v>0</v>
      </c>
      <c r="G51" s="12">
        <f>IFERROR(VLOOKUP($D51,外呼客户数及商机!$A:$D,4,0),0)</f>
        <v>0</v>
      </c>
      <c r="H51" s="36">
        <f>SUMIFS(外呼明细!$K:$K,外呼明细!$D:$D,'Daily-话务看板'!$D51,外呼明细!$M:$M,"是",外呼明细!$A:$A,"daily",外呼明细!$G:$G,"Y")</f>
        <v>0</v>
      </c>
      <c r="I51" s="12">
        <f>IFERROR(VLOOKUP($D51,外呼客户数及商机!$A:$D,3,0),0)</f>
        <v>0</v>
      </c>
      <c r="J51" s="33">
        <f>SUMIFS(外呼明细!K:K,外呼明细!D:D,'Daily-话务看板'!D51,外呼明细!A:A,"daily")</f>
        <v>0</v>
      </c>
      <c r="K51" s="56">
        <f>COUNTIFS(外呼明细!D:D,'Daily-话务看板'!D51,外呼明细!A:A,"daily")</f>
        <v>0</v>
      </c>
      <c r="L51" s="13">
        <f>COUNTIFS(外呼明细!$M:$M,"是",外呼明细!$A:$A,"daily",外呼明细!$D:$D,'Daily-话务看板'!$D51)</f>
        <v>0</v>
      </c>
      <c r="M51" s="35">
        <f>SUMIFS(外呼明细!$K:$K,外呼明细!$M:$M,"是",外呼明细!$D:$D,'Daily-话务看板'!$D51,外呼明细!A:A,"daily")</f>
        <v>0</v>
      </c>
      <c r="N51" s="113">
        <f>IFERROR(VLOOKUP($D51,外呼客户数及商机!$M:$Q,4,0),0)</f>
        <v>0</v>
      </c>
      <c r="O51" s="37">
        <f>IFERROR(VLOOKUP($D51,外呼客户数及商机!$M:$Q,5,0),0)</f>
        <v>0</v>
      </c>
      <c r="P51" s="35">
        <f>IFERROR(SUMIFS(外呼明细!$K:$K,外呼明细!$D:$D,'Daily-话务看板'!$D51,外呼明细!$G:$G,"Y")/E51,0)</f>
        <v>0</v>
      </c>
      <c r="Q51" s="13">
        <f>IFERROR(IFERROR(VLOOKUP(D51,外呼客户数及商机!F:I,4,0),0)/E51,0)</f>
        <v>0</v>
      </c>
      <c r="R51" s="35">
        <f>IFERROR(SUMIFS(外呼明细!$K:$K,外呼明细!$D:$D,'Daily-话务看板'!$D51,外呼明细!$M:$M,"是",外呼明细!$G:$G,"Y")/E51,0)</f>
        <v>0</v>
      </c>
      <c r="S51" s="13">
        <f>IFERROR(IFERROR(VLOOKUP(D51,外呼客户数及商机!F:H,3,0),0)/E51,0)</f>
        <v>0</v>
      </c>
      <c r="T51" s="33">
        <f>IF(E51&gt;0,SUMIFS(外呼明细!$K:$K,外呼明细!$D:$D,'Daily-话务看板'!$D51)/E51,0)</f>
        <v>0</v>
      </c>
      <c r="U51" s="56">
        <f>IFERROR(COUNTIF(外呼明细!D:D,'Daily-话务看板'!D51)/'Daily-话务看板'!E51,0)</f>
        <v>0</v>
      </c>
      <c r="V51" s="35">
        <f>IF(E51&gt;0,SUMIFS(外呼明细!$K:$K,外呼明细!$M:$M,"是",外呼明细!$D:$D,'Daily-话务看板'!$D51)/E51,0)</f>
        <v>0</v>
      </c>
      <c r="W51" s="13">
        <f>IF(E51&gt;0,COUNTIFS(外呼明细!D:D,'Daily-话务看板'!D51,外呼明细!M:M,"是")/E51,0)</f>
        <v>0</v>
      </c>
      <c r="X51" s="113">
        <f>IFERROR(VLOOKUP($D51,外呼客户数及商机!$M:$Q,2,0),0)</f>
        <v>0</v>
      </c>
      <c r="Y51" s="37">
        <f>IFERROR(VLOOKUP($D51,外呼客户数及商机!$M:$Q,3,0),0)</f>
        <v>0</v>
      </c>
      <c r="Z51" s="99"/>
    </row>
    <row r="52" spans="1:26" ht="21.95" hidden="1" customHeight="1" outlineLevel="1" x14ac:dyDescent="0.15">
      <c r="A52" s="80"/>
      <c r="B52" s="2" t="s">
        <v>194</v>
      </c>
      <c r="C52" s="2" t="s">
        <v>138</v>
      </c>
      <c r="D52" s="2" t="s">
        <v>138</v>
      </c>
      <c r="E52" s="96"/>
      <c r="F52" s="36">
        <f>SUMIFS(外呼明细!$K:$K,外呼明细!$D:$D,'Daily-话务看板'!$D52,外呼明细!$G:$G,"Y",外呼明细!A:A,"daily")</f>
        <v>0</v>
      </c>
      <c r="G52" s="12">
        <f>IFERROR(VLOOKUP($D52,外呼客户数及商机!$A:$D,4,0),0)</f>
        <v>0</v>
      </c>
      <c r="H52" s="36">
        <f>SUMIFS(外呼明细!$K:$K,外呼明细!$D:$D,'Daily-话务看板'!$D52,外呼明细!$M:$M,"是",外呼明细!$A:$A,"daily",外呼明细!$G:$G,"Y")</f>
        <v>0</v>
      </c>
      <c r="I52" s="12">
        <f>IFERROR(VLOOKUP($D52,外呼客户数及商机!$A:$D,3,0),0)</f>
        <v>0</v>
      </c>
      <c r="J52" s="33">
        <f>SUMIFS(外呼明细!K:K,外呼明细!D:D,'Daily-话务看板'!D52,外呼明细!A:A,"daily")</f>
        <v>0</v>
      </c>
      <c r="K52" s="56">
        <f>COUNTIFS(外呼明细!D:D,'Daily-话务看板'!D52,外呼明细!A:A,"daily")</f>
        <v>0</v>
      </c>
      <c r="L52" s="13">
        <f>COUNTIFS(外呼明细!$M:$M,"是",外呼明细!$A:$A,"daily",外呼明细!$D:$D,'Daily-话务看板'!$D52)</f>
        <v>0</v>
      </c>
      <c r="M52" s="35">
        <f>SUMIFS(外呼明细!$K:$K,外呼明细!$M:$M,"是",外呼明细!$D:$D,'Daily-话务看板'!$D52,外呼明细!A:A,"daily")</f>
        <v>0</v>
      </c>
      <c r="N52" s="113">
        <f>IFERROR(VLOOKUP($D52,外呼客户数及商机!$M:$Q,4,0),0)</f>
        <v>0</v>
      </c>
      <c r="O52" s="37">
        <f>IFERROR(VLOOKUP($D52,外呼客户数及商机!$M:$Q,5,0),0)</f>
        <v>0</v>
      </c>
      <c r="P52" s="35">
        <f>IFERROR(SUMIFS(外呼明细!$K:$K,外呼明细!$D:$D,'Daily-话务看板'!$D52,外呼明细!$G:$G,"Y")/E52,0)</f>
        <v>0</v>
      </c>
      <c r="Q52" s="13">
        <f>IFERROR(IFERROR(VLOOKUP(D52,外呼客户数及商机!F:I,4,0),0)/E52,0)</f>
        <v>0</v>
      </c>
      <c r="R52" s="35">
        <f>IFERROR(SUMIFS(外呼明细!$K:$K,外呼明细!$D:$D,'Daily-话务看板'!$D52,外呼明细!$M:$M,"是",外呼明细!$G:$G,"Y")/E52,0)</f>
        <v>0</v>
      </c>
      <c r="S52" s="13">
        <f>IFERROR(IFERROR(VLOOKUP(D52,外呼客户数及商机!F:H,3,0),0)/E52,0)</f>
        <v>0</v>
      </c>
      <c r="T52" s="33">
        <f>IF(E52&gt;0,SUMIFS(外呼明细!$K:$K,外呼明细!$D:$D,'Daily-话务看板'!$D52)/E52,0)</f>
        <v>0</v>
      </c>
      <c r="U52" s="56">
        <f>IFERROR(COUNTIF(外呼明细!D:D,'Daily-话务看板'!D52)/'Daily-话务看板'!E52,0)</f>
        <v>0</v>
      </c>
      <c r="V52" s="35">
        <f>IF(E52&gt;0,SUMIFS(外呼明细!$K:$K,外呼明细!$M:$M,"是",外呼明细!$D:$D,'Daily-话务看板'!$D52)/E52,0)</f>
        <v>0</v>
      </c>
      <c r="W52" s="13">
        <f>IF(E52&gt;0,COUNTIFS(外呼明细!D:D,'Daily-话务看板'!D52,外呼明细!M:M,"是")/E52,0)</f>
        <v>0</v>
      </c>
      <c r="X52" s="113">
        <f>IFERROR(VLOOKUP($D52,外呼客户数及商机!$M:$Q,2,0),0)</f>
        <v>0</v>
      </c>
      <c r="Y52" s="37">
        <f>IFERROR(VLOOKUP($D52,外呼客户数及商机!$M:$Q,3,0),0)</f>
        <v>0</v>
      </c>
      <c r="Z52" s="99"/>
    </row>
    <row r="53" spans="1:26" ht="21.95" customHeight="1" collapsed="1" x14ac:dyDescent="0.15">
      <c r="A53" s="80"/>
      <c r="B53" s="3" t="s">
        <v>195</v>
      </c>
      <c r="C53" s="3" t="s">
        <v>240</v>
      </c>
      <c r="D53" s="3" t="s">
        <v>241</v>
      </c>
      <c r="E53" s="75">
        <f>AVERAGE(E41:E51)</f>
        <v>2.5454545454545454</v>
      </c>
      <c r="F53" s="30">
        <f>AVERAGE(F42:F45,F47:F51)</f>
        <v>1.4762088477366255E-2</v>
      </c>
      <c r="G53" s="14">
        <f t="shared" ref="G53:M53" si="13">AVERAGE(G42:G45,G47:G51)</f>
        <v>6.1111111111111107</v>
      </c>
      <c r="H53" s="30">
        <f t="shared" si="13"/>
        <v>1.2695473251028808E-2</v>
      </c>
      <c r="I53" s="14">
        <f t="shared" si="13"/>
        <v>1.6666666666666667</v>
      </c>
      <c r="J53" s="30">
        <f t="shared" si="13"/>
        <v>4.8155864197530866E-2</v>
      </c>
      <c r="K53" s="55">
        <f t="shared" si="13"/>
        <v>13.111111111111111</v>
      </c>
      <c r="L53" s="14">
        <f t="shared" si="13"/>
        <v>6.4444444444444446</v>
      </c>
      <c r="M53" s="30">
        <f t="shared" si="13"/>
        <v>4.2496141975308648E-2</v>
      </c>
      <c r="N53" s="131">
        <f>SUM(N41:N51)</f>
        <v>7</v>
      </c>
      <c r="O53" s="31">
        <f>SUM(O41:O51)</f>
        <v>340</v>
      </c>
      <c r="P53" s="32">
        <f>AVERAGE(P41:P51)</f>
        <v>5.3235830527497202E-3</v>
      </c>
      <c r="Q53" s="14">
        <f t="shared" ref="Q53:W53" si="14">AVERAGE(Q41:Q51)</f>
        <v>4.8484848484848486</v>
      </c>
      <c r="R53" s="32">
        <f t="shared" si="14"/>
        <v>4.0474186307519642E-3</v>
      </c>
      <c r="S53" s="14">
        <f t="shared" si="14"/>
        <v>1.9272727272727275</v>
      </c>
      <c r="T53" s="30">
        <f t="shared" si="14"/>
        <v>1.6581649831649833E-2</v>
      </c>
      <c r="U53" s="55">
        <f t="shared" si="14"/>
        <v>5.5030303030303038</v>
      </c>
      <c r="V53" s="30">
        <f t="shared" si="14"/>
        <v>1.4036686307519641E-2</v>
      </c>
      <c r="W53" s="14">
        <f t="shared" si="14"/>
        <v>2.3272727272727276</v>
      </c>
      <c r="X53" s="131">
        <f>SUM(X41:X52)</f>
        <v>14</v>
      </c>
      <c r="Y53" s="31">
        <f>SUM(Y41:Y52)</f>
        <v>448</v>
      </c>
      <c r="Z53" s="98">
        <f>VLOOKUP(B53,外呼客户数及商机!T:U,2,0)</f>
        <v>0.44800000000000001</v>
      </c>
    </row>
    <row r="54" spans="1:26" ht="21.95" hidden="1" customHeight="1" outlineLevel="1" x14ac:dyDescent="0.15">
      <c r="A54" s="80"/>
      <c r="B54" s="2" t="s">
        <v>196</v>
      </c>
      <c r="C54" s="2" t="s">
        <v>56</v>
      </c>
      <c r="D54" s="2" t="s">
        <v>57</v>
      </c>
      <c r="E54" s="94">
        <f>VLOOKUP(D54,[1]Q3W6!$C:$D,2,0)</f>
        <v>2</v>
      </c>
      <c r="F54" s="36">
        <f>SUMIFS(外呼明细!$K:$K,外呼明细!$D:$D,'Daily-话务看板'!$D54,外呼明细!$G:$G,"Y",外呼明细!A:A,"daily")</f>
        <v>1.420138888888889E-2</v>
      </c>
      <c r="G54" s="12">
        <f>IFERROR(VLOOKUP($D54,外呼客户数及商机!$A:$D,4,0),0)</f>
        <v>5</v>
      </c>
      <c r="H54" s="36">
        <f>SUMIFS(外呼明细!$K:$K,外呼明细!$D:$D,'Daily-话务看板'!$D54,外呼明细!$M:$M,"是",外呼明细!$A:$A,"daily",外呼明细!$G:$G,"Y")</f>
        <v>9.8379629629629633E-3</v>
      </c>
      <c r="I54" s="12">
        <f>IFERROR(VLOOKUP($D54,外呼客户数及商机!$A:$D,3,0),0)</f>
        <v>2</v>
      </c>
      <c r="J54" s="33">
        <f>SUMIFS(外呼明细!K:K,外呼明细!D:D,'Daily-话务看板'!D54,外呼明细!A:A,"daily")</f>
        <v>6.223379629629628E-2</v>
      </c>
      <c r="K54" s="56">
        <f>COUNTIFS(外呼明细!D:D,'Daily-话务看板'!D54,外呼明细!A:A,"daily")</f>
        <v>23</v>
      </c>
      <c r="L54" s="13">
        <f>COUNTIFS(外呼明细!$M:$M,"是",外呼明细!$A:$A,"daily",外呼明细!$D:$D,'Daily-话务看板'!$D54)</f>
        <v>10</v>
      </c>
      <c r="M54" s="35">
        <f>SUMIFS(外呼明细!$K:$K,外呼明细!$M:$M,"是",外呼明细!$D:$D,'Daily-话务看板'!$D54,外呼明细!A:A,"daily")</f>
        <v>5.5486111111111111E-2</v>
      </c>
      <c r="N54" s="113">
        <f>IFERROR(VLOOKUP($D54,外呼客户数及商机!$M:$Q,4,0),0)</f>
        <v>0</v>
      </c>
      <c r="O54" s="37">
        <f>IFERROR(VLOOKUP($D54,外呼客户数及商机!$M:$Q,5,0),0)</f>
        <v>0</v>
      </c>
      <c r="P54" s="35">
        <f>IFERROR(SUMIFS(外呼明细!$K:$K,外呼明细!$D:$D,'Daily-话务看板'!$D54,外呼明细!$G:$G,"Y")/E54,0)</f>
        <v>7.1006944444444451E-3</v>
      </c>
      <c r="Q54" s="13">
        <f>IFERROR(IFERROR(VLOOKUP(D54,外呼客户数及商机!F:I,4,0),0)/E54,0)</f>
        <v>4</v>
      </c>
      <c r="R54" s="35">
        <f>IFERROR(SUMIFS(外呼明细!$K:$K,外呼明细!$D:$D,'Daily-话务看板'!$D54,外呼明细!$M:$M,"是",外呼明细!$G:$G,"Y")/E54,0)</f>
        <v>4.9189814814814816E-3</v>
      </c>
      <c r="S54" s="13">
        <f>IFERROR(IFERROR(VLOOKUP(D54,外呼客户数及商机!F:H,3,0),0)/E54,0)</f>
        <v>1</v>
      </c>
      <c r="T54" s="33">
        <f>IF(E54&gt;0,SUMIFS(外呼明细!$K:$K,外呼明细!$D:$D,'Daily-话务看板'!$D54)/E54,0)</f>
        <v>3.111689814814814E-2</v>
      </c>
      <c r="U54" s="56">
        <f>IFERROR(COUNTIF(外呼明细!D:D,'Daily-话务看板'!D54)/'Daily-话务看板'!E54,0)</f>
        <v>11.5</v>
      </c>
      <c r="V54" s="35">
        <f>IF(E54&gt;0,SUMIFS(外呼明细!$K:$K,外呼明细!$M:$M,"是",外呼明细!$D:$D,'Daily-话务看板'!$D54)/E54,0)</f>
        <v>2.7743055555555556E-2</v>
      </c>
      <c r="W54" s="13">
        <f>IF(E54&gt;0,COUNTIFS(外呼明细!D:D,'Daily-话务看板'!D54,外呼明细!M:M,"是")/E54,0)</f>
        <v>5</v>
      </c>
      <c r="X54" s="113">
        <f>IFERROR(VLOOKUP($D54,外呼客户数及商机!$M:$Q,2,0),0)</f>
        <v>3</v>
      </c>
      <c r="Y54" s="37">
        <f>IFERROR(VLOOKUP($D54,外呼客户数及商机!$M:$Q,3,0),0)</f>
        <v>82</v>
      </c>
      <c r="Z54" s="99"/>
    </row>
    <row r="55" spans="1:26" ht="21.95" hidden="1" customHeight="1" outlineLevel="1" x14ac:dyDescent="0.15">
      <c r="A55" s="80"/>
      <c r="B55" s="2" t="s">
        <v>196</v>
      </c>
      <c r="C55" s="2" t="s">
        <v>30</v>
      </c>
      <c r="D55" s="2" t="s">
        <v>31</v>
      </c>
      <c r="E55" s="94">
        <f>VLOOKUP(D55,[1]Q3W6!$C:$D,2,0)</f>
        <v>3</v>
      </c>
      <c r="F55" s="36">
        <f>SUMIFS(外呼明细!$K:$K,外呼明细!$D:$D,'Daily-话务看板'!$D55,外呼明细!$G:$G,"Y",外呼明细!A:A,"daily")</f>
        <v>4.6192129629629632E-2</v>
      </c>
      <c r="G55" s="12">
        <f>IFERROR(VLOOKUP($D55,外呼客户数及商机!$A:$D,4,0),0)</f>
        <v>7</v>
      </c>
      <c r="H55" s="36">
        <f>SUMIFS(外呼明细!$K:$K,外呼明细!$D:$D,'Daily-话务看板'!$D55,外呼明细!$M:$M,"是",外呼明细!$A:$A,"daily",外呼明细!$G:$G,"Y")</f>
        <v>4.0474537037037038E-2</v>
      </c>
      <c r="I55" s="12">
        <f>IFERROR(VLOOKUP($D55,外呼客户数及商机!$A:$D,3,0),0)</f>
        <v>2</v>
      </c>
      <c r="J55" s="33">
        <f>SUMIFS(外呼明细!K:K,外呼明细!D:D,'Daily-话务看板'!D55,外呼明细!A:A,"daily")</f>
        <v>8.0474537037037025E-2</v>
      </c>
      <c r="K55" s="56">
        <f>COUNTIFS(外呼明细!D:D,'Daily-话务看板'!D55,外呼明细!A:A,"daily")</f>
        <v>24</v>
      </c>
      <c r="L55" s="13">
        <f>COUNTIFS(外呼明细!$M:$M,"是",外呼明细!$A:$A,"daily",外呼明细!$D:$D,'Daily-话务看板'!$D55)</f>
        <v>11</v>
      </c>
      <c r="M55" s="35">
        <f>SUMIFS(外呼明细!$K:$K,外呼明细!$M:$M,"是",外呼明细!$D:$D,'Daily-话务看板'!$D55,外呼明细!A:A,"daily")</f>
        <v>6.7858796296296306E-2</v>
      </c>
      <c r="N55" s="113">
        <f>IFERROR(VLOOKUP($D55,外呼客户数及商机!$M:$Q,4,0),0)</f>
        <v>1</v>
      </c>
      <c r="O55" s="37">
        <f>IFERROR(VLOOKUP($D55,外呼客户数及商机!$M:$Q,5,0),0)</f>
        <v>120</v>
      </c>
      <c r="P55" s="35">
        <f>IFERROR(SUMIFS(外呼明细!$K:$K,外呼明细!$D:$D,'Daily-话务看板'!$D55,外呼明细!$G:$G,"Y")/E55,0)</f>
        <v>1.5397376543209877E-2</v>
      </c>
      <c r="Q55" s="13">
        <f>IFERROR(IFERROR(VLOOKUP(D55,外呼客户数及商机!F:I,4,0),0)/E55,0)</f>
        <v>4.666666666666667</v>
      </c>
      <c r="R55" s="35">
        <f>IFERROR(SUMIFS(外呼明细!$K:$K,外呼明细!$D:$D,'Daily-话务看板'!$D55,外呼明细!$M:$M,"是",外呼明细!$G:$G,"Y")/E55,0)</f>
        <v>1.3491512345679012E-2</v>
      </c>
      <c r="S55" s="13">
        <f>IFERROR(IFERROR(VLOOKUP(D55,外呼客户数及商机!F:H,3,0),0)/E55,0)</f>
        <v>2.3333333333333335</v>
      </c>
      <c r="T55" s="33">
        <f>IF(E55&gt;0,SUMIFS(外呼明细!$K:$K,外呼明细!$D:$D,'Daily-话务看板'!$D55)/E55,0)</f>
        <v>2.6824845679012343E-2</v>
      </c>
      <c r="U55" s="56">
        <f>IFERROR(COUNTIF(外呼明细!D:D,'Daily-话务看板'!D55)/'Daily-话务看板'!E55,0)</f>
        <v>8</v>
      </c>
      <c r="V55" s="35">
        <f>IF(E55&gt;0,SUMIFS(外呼明细!$K:$K,外呼明细!$M:$M,"是",外呼明细!$D:$D,'Daily-话务看板'!$D55)/E55,0)</f>
        <v>2.2619598765432101E-2</v>
      </c>
      <c r="W55" s="13">
        <f>IF(E55&gt;0,COUNTIFS(外呼明细!D:D,'Daily-话务看板'!D55,外呼明细!M:M,"是")/E55,0)</f>
        <v>3.6666666666666665</v>
      </c>
      <c r="X55" s="113">
        <f>IFERROR(VLOOKUP($D55,外呼客户数及商机!$M:$Q,2,0),0)</f>
        <v>3</v>
      </c>
      <c r="Y55" s="37">
        <f>IFERROR(VLOOKUP($D55,外呼客户数及商机!$M:$Q,3,0),0)</f>
        <v>210</v>
      </c>
      <c r="Z55" s="99"/>
    </row>
    <row r="56" spans="1:26" ht="21.95" hidden="1" customHeight="1" outlineLevel="1" x14ac:dyDescent="0.15">
      <c r="A56" s="80"/>
      <c r="B56" s="2" t="s">
        <v>196</v>
      </c>
      <c r="C56" s="2" t="s">
        <v>86</v>
      </c>
      <c r="D56" s="2" t="s">
        <v>93</v>
      </c>
      <c r="E56" s="94">
        <f>VLOOKUP(D56,[1]Q3W6!$C:$D,2,0)</f>
        <v>3</v>
      </c>
      <c r="F56" s="36">
        <f>SUMIFS(外呼明细!$K:$K,外呼明细!$D:$D,'Daily-话务看板'!$D56,外呼明细!$G:$G,"Y",外呼明细!A:A,"daily")</f>
        <v>2.6944444444444438E-2</v>
      </c>
      <c r="G56" s="12">
        <f>IFERROR(VLOOKUP($D56,外呼客户数及商机!$A:$D,4,0),0)</f>
        <v>1</v>
      </c>
      <c r="H56" s="36">
        <f>SUMIFS(外呼明细!$K:$K,外呼明细!$D:$D,'Daily-话务看板'!$D56,外呼明细!$M:$M,"是",外呼明细!$A:$A,"daily",外呼明细!$G:$G,"Y")</f>
        <v>1.2488425925925925E-2</v>
      </c>
      <c r="I56" s="12">
        <f>IFERROR(VLOOKUP($D56,外呼客户数及商机!$A:$D,3,0),0)</f>
        <v>1</v>
      </c>
      <c r="J56" s="33">
        <f>SUMIFS(外呼明细!K:K,外呼明细!D:D,'Daily-话务看板'!D56,外呼明细!A:A,"daily")</f>
        <v>6.0497685185185182E-2</v>
      </c>
      <c r="K56" s="56">
        <f>COUNTIFS(外呼明细!D:D,'Daily-话务看板'!D56,外呼明细!A:A,"daily")</f>
        <v>38</v>
      </c>
      <c r="L56" s="13">
        <f>COUNTIFS(外呼明细!$M:$M,"是",外呼明细!$A:$A,"daily",外呼明细!$D:$D,'Daily-话务看板'!$D56)</f>
        <v>7</v>
      </c>
      <c r="M56" s="35">
        <f>SUMIFS(外呼明细!$K:$K,外呼明细!$M:$M,"是",外呼明细!$D:$D,'Daily-话务看板'!$D56,外呼明细!A:A,"daily")</f>
        <v>3.2361111111111111E-2</v>
      </c>
      <c r="N56" s="113">
        <f>IFERROR(VLOOKUP($D56,外呼客户数及商机!$M:$Q,4,0),0)</f>
        <v>1</v>
      </c>
      <c r="O56" s="37">
        <f>IFERROR(VLOOKUP($D56,外呼客户数及商机!$M:$Q,5,0),0)</f>
        <v>20</v>
      </c>
      <c r="P56" s="35">
        <f>IFERROR(SUMIFS(外呼明细!$K:$K,外呼明细!$D:$D,'Daily-话务看板'!$D56,外呼明细!$G:$G,"Y")/E56,0)</f>
        <v>8.9814814814814792E-3</v>
      </c>
      <c r="Q56" s="13">
        <f>IFERROR(IFERROR(VLOOKUP(D56,外呼客户数及商机!F:I,4,0),0)/E56,0)</f>
        <v>1</v>
      </c>
      <c r="R56" s="35">
        <f>IFERROR(SUMIFS(外呼明细!$K:$K,外呼明细!$D:$D,'Daily-话务看板'!$D56,外呼明细!$M:$M,"是",外呼明细!$G:$G,"Y")/E56,0)</f>
        <v>4.1628086419753085E-3</v>
      </c>
      <c r="S56" s="13">
        <f>IFERROR(IFERROR(VLOOKUP(D56,外呼客户数及商机!F:H,3,0),0)/E56,0)</f>
        <v>0.66666666666666663</v>
      </c>
      <c r="T56" s="33">
        <f>IF(E56&gt;0,SUMIFS(外呼明细!$K:$K,外呼明细!$D:$D,'Daily-话务看板'!$D56)/E56,0)</f>
        <v>2.0165895061728393E-2</v>
      </c>
      <c r="U56" s="56">
        <f>IFERROR(COUNTIF(外呼明细!D:D,'Daily-话务看板'!D56)/'Daily-话务看板'!E56,0)</f>
        <v>12.666666666666666</v>
      </c>
      <c r="V56" s="35">
        <f>IF(E56&gt;0,SUMIFS(外呼明细!$K:$K,外呼明细!$M:$M,"是",外呼明细!$D:$D,'Daily-话务看板'!$D56)/E56,0)</f>
        <v>1.0787037037037038E-2</v>
      </c>
      <c r="W56" s="13">
        <f>IF(E56&gt;0,COUNTIFS(外呼明细!D:D,'Daily-话务看板'!D56,外呼明细!M:M,"是")/E56,0)</f>
        <v>2.3333333333333335</v>
      </c>
      <c r="X56" s="113">
        <f>IFERROR(VLOOKUP($D56,外呼客户数及商机!$M:$Q,2,0),0)</f>
        <v>2</v>
      </c>
      <c r="Y56" s="37">
        <f>IFERROR(VLOOKUP($D56,外呼客户数及商机!$M:$Q,3,0),0)</f>
        <v>122</v>
      </c>
      <c r="Z56" s="99"/>
    </row>
    <row r="57" spans="1:26" ht="21.95" hidden="1" customHeight="1" outlineLevel="1" x14ac:dyDescent="0.15">
      <c r="A57" s="80"/>
      <c r="B57" s="2" t="s">
        <v>196</v>
      </c>
      <c r="C57" s="2" t="s">
        <v>161</v>
      </c>
      <c r="D57" s="2" t="s">
        <v>162</v>
      </c>
      <c r="E57" s="94">
        <f>VLOOKUP(D57,[1]Q3W6!$C:$D,2,0)</f>
        <v>2.5</v>
      </c>
      <c r="F57" s="36">
        <f>SUMIFS(外呼明细!$K:$K,外呼明细!$D:$D,'Daily-话务看板'!$D57,外呼明细!$G:$G,"Y",外呼明细!A:A,"daily")</f>
        <v>2.0798611111111111E-2</v>
      </c>
      <c r="G57" s="12">
        <f>IFERROR(VLOOKUP($D57,外呼客户数及商机!$A:$D,4,0),0)</f>
        <v>2</v>
      </c>
      <c r="H57" s="36">
        <f>SUMIFS(外呼明细!$K:$K,外呼明细!$D:$D,'Daily-话务看板'!$D57,外呼明细!$M:$M,"是",外呼明细!$A:$A,"daily",外呼明细!$G:$G,"Y")</f>
        <v>1.6944444444444446E-2</v>
      </c>
      <c r="I57" s="12">
        <f>IFERROR(VLOOKUP($D57,外呼客户数及商机!$A:$D,3,0),0)</f>
        <v>1</v>
      </c>
      <c r="J57" s="33">
        <f>SUMIFS(外呼明细!K:K,外呼明细!D:D,'Daily-话务看板'!D57,外呼明细!A:A,"daily")</f>
        <v>6.7025462962962953E-2</v>
      </c>
      <c r="K57" s="56">
        <f>COUNTIFS(外呼明细!D:D,'Daily-话务看板'!D57,外呼明细!A:A,"daily")</f>
        <v>20</v>
      </c>
      <c r="L57" s="13">
        <f>COUNTIFS(外呼明细!$M:$M,"是",外呼明细!$A:$A,"daily",外呼明细!$D:$D,'Daily-话务看板'!$D57)</f>
        <v>9</v>
      </c>
      <c r="M57" s="35">
        <f>SUMIFS(外呼明细!$K:$K,外呼明细!$M:$M,"是",外呼明细!$D:$D,'Daily-话务看板'!$D57,外呼明细!A:A,"daily")</f>
        <v>5.5601851851851854E-2</v>
      </c>
      <c r="N57" s="113">
        <f>IFERROR(VLOOKUP($D57,外呼客户数及商机!$M:$Q,4,0),0)</f>
        <v>0</v>
      </c>
      <c r="O57" s="37">
        <f>IFERROR(VLOOKUP($D57,外呼客户数及商机!$M:$Q,5,0),0)</f>
        <v>0</v>
      </c>
      <c r="P57" s="36">
        <f>IFERROR(SUMIFS(外呼明细!$K:$K,外呼明细!$D:$D,'Daily-话务看板'!$D57,外呼明细!$G:$G,"Y")/E57,0)</f>
        <v>8.3194444444444453E-3</v>
      </c>
      <c r="Q57" s="12">
        <f>IFERROR(IFERROR(VLOOKUP(D57,外呼客户数及商机!F:I,4,0),0)/E57,0)</f>
        <v>2.8</v>
      </c>
      <c r="R57" s="36">
        <f>IFERROR(SUMIFS(外呼明细!$K:$K,外呼明细!$D:$D,'Daily-话务看板'!$D57,外呼明细!$M:$M,"是",外呼明细!$G:$G,"Y")/E57,0)</f>
        <v>6.7777777777777784E-3</v>
      </c>
      <c r="S57" s="12">
        <f>IFERROR(IFERROR(VLOOKUP(D57,外呼客户数及商机!F:H,3,0),0)/E57,0)</f>
        <v>0.8</v>
      </c>
      <c r="T57" s="33">
        <f>IF(E57&gt;0,SUMIFS(外呼明细!$K:$K,外呼明细!$D:$D,'Daily-话务看板'!$D57)/E57,0)</f>
        <v>2.681018518518518E-2</v>
      </c>
      <c r="U57" s="56">
        <f>IFERROR(COUNTIF(外呼明细!D:D,'Daily-话务看板'!D57)/'Daily-话务看板'!E57,0)</f>
        <v>8</v>
      </c>
      <c r="V57" s="35">
        <f>IF(E57&gt;0,SUMIFS(外呼明细!$K:$K,外呼明细!$M:$M,"是",外呼明细!$D:$D,'Daily-话务看板'!$D57)/E57,0)</f>
        <v>2.2240740740740741E-2</v>
      </c>
      <c r="W57" s="13">
        <f>IF(E57&gt;0,COUNTIFS(外呼明细!D:D,'Daily-话务看板'!D57,外呼明细!M:M,"是")/E57,0)</f>
        <v>3.6</v>
      </c>
      <c r="X57" s="113">
        <f>IFERROR(VLOOKUP($D57,外呼客户数及商机!$M:$Q,2,0),0)</f>
        <v>0</v>
      </c>
      <c r="Y57" s="37">
        <f>IFERROR(VLOOKUP($D57,外呼客户数及商机!$M:$Q,3,0),0)</f>
        <v>0</v>
      </c>
      <c r="Z57" s="99"/>
    </row>
    <row r="58" spans="1:26" ht="21.95" hidden="1" customHeight="1" outlineLevel="1" x14ac:dyDescent="0.15">
      <c r="A58" s="80"/>
      <c r="B58" s="111" t="s">
        <v>196</v>
      </c>
      <c r="C58" s="111" t="s">
        <v>868</v>
      </c>
      <c r="D58" s="111" t="s">
        <v>869</v>
      </c>
      <c r="E58" s="94">
        <f>VLOOKUP(D58,[1]Q3W6!$C:$D,2,0)</f>
        <v>0</v>
      </c>
      <c r="F58" s="36">
        <f>SUMIFS(外呼明细!$K:$K,外呼明细!$D:$D,'Daily-话务看板'!$D58,外呼明细!$G:$G,"Y",外呼明细!A:A,"daily")</f>
        <v>4.4282407407407409E-2</v>
      </c>
      <c r="G58" s="12">
        <f>IFERROR(VLOOKUP($D58,外呼客户数及商机!$A:$D,4,0),0)</f>
        <v>0</v>
      </c>
      <c r="H58" s="36">
        <f>SUMIFS(外呼明细!$K:$K,外呼明细!$D:$D,'Daily-话务看板'!$D58,外呼明细!$M:$M,"是",外呼明细!$A:$A,"daily",外呼明细!$G:$G,"Y")</f>
        <v>2.6307870370370374E-2</v>
      </c>
      <c r="I58" s="12">
        <f>IFERROR(VLOOKUP($D58,外呼客户数及商机!$A:$D,3,0),0)</f>
        <v>0</v>
      </c>
      <c r="J58" s="33">
        <f>SUMIFS(外呼明细!K:K,外呼明细!D:D,'Daily-话务看板'!D58,外呼明细!A:A,"daily")</f>
        <v>6.5555555555555547E-2</v>
      </c>
      <c r="K58" s="56">
        <f>COUNTIFS(外呼明细!D:D,'Daily-话务看板'!D58,外呼明细!A:A,"daily")</f>
        <v>36</v>
      </c>
      <c r="L58" s="13">
        <f>COUNTIFS(外呼明细!$M:$M,"是",外呼明细!$A:$A,"daily",外呼明细!$D:$D,'Daily-话务看板'!$D58)</f>
        <v>4</v>
      </c>
      <c r="M58" s="35">
        <f>SUMIFS(外呼明细!$K:$K,外呼明细!$M:$M,"是",外呼明细!$D:$D,'Daily-话务看板'!$D58,外呼明细!A:A,"daily")</f>
        <v>2.6307870370370374E-2</v>
      </c>
      <c r="N58" s="113">
        <f>IFERROR(VLOOKUP($D58,外呼客户数及商机!$M:$Q,4,0),0)</f>
        <v>0</v>
      </c>
      <c r="O58" s="37">
        <f>IFERROR(VLOOKUP($D58,外呼客户数及商机!$M:$Q,5,0),0)</f>
        <v>0</v>
      </c>
      <c r="P58" s="36">
        <f>IFERROR(SUMIFS(外呼明细!$K:$K,外呼明细!$D:$D,'Daily-话务看板'!$D58,外呼明细!$G:$G,"Y")/E58,0)</f>
        <v>0</v>
      </c>
      <c r="Q58" s="12">
        <f>IFERROR(IFERROR(VLOOKUP(D58,外呼客户数及商机!F:I,4,0),0)/E58,0)</f>
        <v>0</v>
      </c>
      <c r="R58" s="36">
        <f>IFERROR(SUMIFS(外呼明细!$K:$K,外呼明细!$D:$D,'Daily-话务看板'!$D58,外呼明细!$M:$M,"是",外呼明细!$G:$G,"Y")/E58,0)</f>
        <v>0</v>
      </c>
      <c r="S58" s="12">
        <f>IFERROR(IFERROR(VLOOKUP(D58,外呼客户数及商机!F:H,3,0),0)/E58,0)</f>
        <v>0</v>
      </c>
      <c r="T58" s="33">
        <f>IF(E58&gt;0,SUMIFS(外呼明细!$K:$K,外呼明细!$D:$D,'Daily-话务看板'!$D58)/E58,0)</f>
        <v>0</v>
      </c>
      <c r="U58" s="56">
        <f>IFERROR(COUNTIF(外呼明细!D:D,'Daily-话务看板'!D58)/'Daily-话务看板'!E58,0)</f>
        <v>0</v>
      </c>
      <c r="V58" s="35">
        <f>IF(E58&gt;0,SUMIFS(外呼明细!$K:$K,外呼明细!$M:$M,"是",外呼明细!$D:$D,'Daily-话务看板'!$D58)/E58,0)</f>
        <v>0</v>
      </c>
      <c r="W58" s="13">
        <f>IF(E58&gt;0,COUNTIFS(外呼明细!D:D,'Daily-话务看板'!D58,外呼明细!M:M,"是")/E58,0)</f>
        <v>0</v>
      </c>
      <c r="X58" s="113">
        <f>IFERROR(VLOOKUP($D58,外呼客户数及商机!$M:$Q,2,0),0)</f>
        <v>0</v>
      </c>
      <c r="Y58" s="37">
        <f>IFERROR(VLOOKUP($D58,外呼客户数及商机!$M:$Q,3,0),0)</f>
        <v>0</v>
      </c>
      <c r="Z58" s="99"/>
    </row>
    <row r="59" spans="1:26" ht="21.95" hidden="1" customHeight="1" outlineLevel="1" x14ac:dyDescent="0.15">
      <c r="A59" s="80"/>
      <c r="B59" s="2" t="s">
        <v>196</v>
      </c>
      <c r="C59" s="2" t="s">
        <v>821</v>
      </c>
      <c r="D59" s="2" t="s">
        <v>820</v>
      </c>
      <c r="E59" s="94">
        <f>VLOOKUP(D59,[1]Q3W6!$C:$D,2,0)</f>
        <v>1</v>
      </c>
      <c r="F59" s="36">
        <f>SUMIFS(外呼明细!$K:$K,外呼明细!$D:$D,'Daily-话务看板'!$D59,外呼明细!$G:$G,"Y",外呼明细!A:A,"daily")</f>
        <v>4.9317129629629634E-2</v>
      </c>
      <c r="G59" s="12">
        <f>IFERROR(VLOOKUP($D59,外呼客户数及商机!$A:$D,4,0),0)</f>
        <v>13</v>
      </c>
      <c r="H59" s="36">
        <f>SUMIFS(外呼明细!$K:$K,外呼明细!$D:$D,'Daily-话务看板'!$D59,外呼明细!$M:$M,"是",外呼明细!$A:$A,"daily",外呼明细!$G:$G,"Y")</f>
        <v>2.9837962962962962E-2</v>
      </c>
      <c r="I59" s="12">
        <f>IFERROR(VLOOKUP($D59,外呼客户数及商机!$A:$D,3,0),0)</f>
        <v>3</v>
      </c>
      <c r="J59" s="33">
        <f>SUMIFS(外呼明细!K:K,外呼明细!D:D,'Daily-话务看板'!D59,外呼明细!A:A,"daily")</f>
        <v>6.4178240740740744E-2</v>
      </c>
      <c r="K59" s="56">
        <f>COUNTIFS(外呼明细!D:D,'Daily-话务看板'!D59,外呼明细!A:A,"daily")</f>
        <v>41</v>
      </c>
      <c r="L59" s="13">
        <f>COUNTIFS(外呼明细!$M:$M,"是",外呼明细!$A:$A,"daily",外呼明细!$D:$D,'Daily-话务看板'!$D59)</f>
        <v>7</v>
      </c>
      <c r="M59" s="35">
        <f>SUMIFS(外呼明细!$K:$K,外呼明细!$M:$M,"是",外呼明细!$D:$D,'Daily-话务看板'!$D59,外呼明细!A:A,"daily")</f>
        <v>3.8807870370370368E-2</v>
      </c>
      <c r="N59" s="113">
        <f>IFERROR(VLOOKUP($D59,外呼客户数及商机!$M:$Q,4,0),0)</f>
        <v>0</v>
      </c>
      <c r="O59" s="37">
        <f>IFERROR(VLOOKUP($D59,外呼客户数及商机!$M:$Q,5,0),0)</f>
        <v>0</v>
      </c>
      <c r="P59" s="36">
        <f>IFERROR(SUMIFS(外呼明细!$K:$K,外呼明细!$D:$D,'Daily-话务看板'!$D59,外呼明细!$G:$G,"Y")/E59,0)</f>
        <v>4.9317129629629634E-2</v>
      </c>
      <c r="Q59" s="12">
        <f>IFERROR(IFERROR(VLOOKUP(D59,外呼客户数及商机!F:I,4,0),0)/E59,0)</f>
        <v>13</v>
      </c>
      <c r="R59" s="36">
        <f>IFERROR(SUMIFS(外呼明细!$K:$K,外呼明细!$D:$D,'Daily-话务看板'!$D59,外呼明细!$M:$M,"是",外呼明细!$G:$G,"Y")/E59,0)</f>
        <v>2.9837962962962962E-2</v>
      </c>
      <c r="S59" s="12">
        <f>IFERROR(IFERROR(VLOOKUP(D59,外呼客户数及商机!F:H,3,0),0)/E59,0)</f>
        <v>3</v>
      </c>
      <c r="T59" s="33">
        <f>IF(E59&gt;0,SUMIFS(外呼明细!$K:$K,外呼明细!$D:$D,'Daily-话务看板'!$D59)/E59,0)</f>
        <v>6.4178240740740744E-2</v>
      </c>
      <c r="U59" s="56">
        <f>IFERROR(COUNTIF(外呼明细!D:D,'Daily-话务看板'!D59)/'Daily-话务看板'!E59,0)</f>
        <v>41</v>
      </c>
      <c r="V59" s="35">
        <f>IF(E59&gt;0,SUMIFS(外呼明细!$K:$K,外呼明细!$M:$M,"是",外呼明细!$D:$D,'Daily-话务看板'!$D59)/E59,0)</f>
        <v>3.8807870370370368E-2</v>
      </c>
      <c r="W59" s="13">
        <f>IF(E59&gt;0,COUNTIFS(外呼明细!D:D,'Daily-话务看板'!D59,外呼明细!M:M,"是")/E59,0)</f>
        <v>7</v>
      </c>
      <c r="X59" s="113">
        <f>IFERROR(VLOOKUP($D59,外呼客户数及商机!$M:$Q,2,0),0)</f>
        <v>0</v>
      </c>
      <c r="Y59" s="37">
        <f>IFERROR(VLOOKUP($D59,外呼客户数及商机!$M:$Q,3,0),0)</f>
        <v>0</v>
      </c>
      <c r="Z59" s="99"/>
    </row>
    <row r="60" spans="1:26" ht="21.95" hidden="1" customHeight="1" outlineLevel="1" x14ac:dyDescent="0.15">
      <c r="A60" s="80"/>
      <c r="B60" s="2" t="s">
        <v>196</v>
      </c>
      <c r="C60" s="2" t="s">
        <v>740</v>
      </c>
      <c r="D60" s="2" t="s">
        <v>739</v>
      </c>
      <c r="E60" s="94">
        <f>VLOOKUP(D60,[1]Q3W6!$C:$D,2,0)</f>
        <v>1</v>
      </c>
      <c r="F60" s="36">
        <f>SUMIFS(外呼明细!$K:$K,外呼明细!$D:$D,'Daily-话务看板'!$D60,外呼明细!$G:$G,"Y",外呼明细!A:A,"daily")</f>
        <v>6.1620370370370353E-2</v>
      </c>
      <c r="G60" s="12">
        <f>IFERROR(VLOOKUP($D60,外呼客户数及商机!$A:$D,4,0),0)</f>
        <v>21</v>
      </c>
      <c r="H60" s="36">
        <f>SUMIFS(外呼明细!$K:$K,外呼明细!$D:$D,'Daily-话务看板'!$D60,外呼明细!$M:$M,"是",外呼明细!$A:$A,"daily",外呼明细!$G:$G,"Y")</f>
        <v>4.77662037037037E-2</v>
      </c>
      <c r="I60" s="12">
        <f>IFERROR(VLOOKUP($D60,外呼客户数及商机!$A:$D,3,0),0)</f>
        <v>3</v>
      </c>
      <c r="J60" s="33">
        <f>SUMIFS(外呼明细!K:K,外呼明细!D:D,'Daily-话务看板'!D60,外呼明细!A:A,"daily")</f>
        <v>6.7395833333333308E-2</v>
      </c>
      <c r="K60" s="56">
        <f>COUNTIFS(外呼明细!D:D,'Daily-话务看板'!D60,外呼明细!A:A,"daily")</f>
        <v>48</v>
      </c>
      <c r="L60" s="13">
        <f>COUNTIFS(外呼明细!$M:$M,"是",外呼明细!$A:$A,"daily",外呼明细!$D:$D,'Daily-话务看板'!$D60)</f>
        <v>12</v>
      </c>
      <c r="M60" s="35">
        <f>SUMIFS(外呼明细!$K:$K,外呼明细!$M:$M,"是",外呼明细!$D:$D,'Daily-话务看板'!$D60,外呼明细!A:A,"daily")</f>
        <v>4.77662037037037E-2</v>
      </c>
      <c r="N60" s="113">
        <f>IFERROR(VLOOKUP($D60,外呼客户数及商机!$M:$Q,4,0),0)</f>
        <v>0</v>
      </c>
      <c r="O60" s="37">
        <f>IFERROR(VLOOKUP($D60,外呼客户数及商机!$M:$Q,5,0),0)</f>
        <v>0</v>
      </c>
      <c r="P60" s="36">
        <f>IFERROR(SUMIFS(外呼明细!$K:$K,外呼明细!$D:$D,'Daily-话务看板'!$D60,外呼明细!$G:$G,"Y")/E60,0)</f>
        <v>6.1620370370370353E-2</v>
      </c>
      <c r="Q60" s="12">
        <f>IFERROR(IFERROR(VLOOKUP(D60,外呼客户数及商机!F:I,4,0),0)/E60,0)</f>
        <v>23</v>
      </c>
      <c r="R60" s="36">
        <f>IFERROR(SUMIFS(外呼明细!$K:$K,外呼明细!$D:$D,'Daily-话务看板'!$D60,外呼明细!$M:$M,"是",外呼明细!$G:$G,"Y")/E60,0)</f>
        <v>4.77662037037037E-2</v>
      </c>
      <c r="S60" s="12">
        <f>IFERROR(IFERROR(VLOOKUP(D60,外呼客户数及商机!F:H,3,0),0)/E60,0)</f>
        <v>4</v>
      </c>
      <c r="T60" s="33">
        <f>IF(E60&gt;0,SUMIFS(外呼明细!$K:$K,外呼明细!$D:$D,'Daily-话务看板'!$D60)/E60,0)</f>
        <v>6.7395833333333308E-2</v>
      </c>
      <c r="U60" s="56">
        <f>IFERROR(COUNTIF(外呼明细!D:D,'Daily-话务看板'!D60)/'Daily-话务看板'!E60,0)</f>
        <v>48</v>
      </c>
      <c r="V60" s="35">
        <f>IF(E60&gt;0,SUMIFS(外呼明细!$K:$K,外呼明细!$M:$M,"是",外呼明细!$D:$D,'Daily-话务看板'!$D60)/E60,0)</f>
        <v>4.77662037037037E-2</v>
      </c>
      <c r="W60" s="13">
        <f>IF(E60&gt;0,COUNTIFS(外呼明细!D:D,'Daily-话务看板'!D60,外呼明细!M:M,"是")/E60,0)</f>
        <v>12</v>
      </c>
      <c r="X60" s="113">
        <f>IFERROR(VLOOKUP($D60,外呼客户数及商机!$M:$Q,2,0),0)</f>
        <v>0</v>
      </c>
      <c r="Y60" s="37">
        <f>IFERROR(VLOOKUP($D60,外呼客户数及商机!$M:$Q,3,0),0)</f>
        <v>0</v>
      </c>
      <c r="Z60" s="99"/>
    </row>
    <row r="61" spans="1:26" ht="21.95" hidden="1" customHeight="1" outlineLevel="1" x14ac:dyDescent="0.15">
      <c r="A61" s="80"/>
      <c r="B61" s="2" t="s">
        <v>196</v>
      </c>
      <c r="C61" s="2" t="s">
        <v>742</v>
      </c>
      <c r="D61" s="2" t="s">
        <v>741</v>
      </c>
      <c r="E61" s="94">
        <f>VLOOKUP(D61,[1]Q3W6!$C:$D,2,0)</f>
        <v>1</v>
      </c>
      <c r="F61" s="36">
        <f>SUMIFS(外呼明细!$K:$K,外呼明细!$D:$D,'Daily-话务看板'!$D61,外呼明细!$G:$G,"Y",外呼明细!A:A,"daily")</f>
        <v>4.6342592592592581E-2</v>
      </c>
      <c r="G61" s="12">
        <f>IFERROR(VLOOKUP($D61,外呼客户数及商机!$A:$D,4,0),0)</f>
        <v>3</v>
      </c>
      <c r="H61" s="36">
        <f>SUMIFS(外呼明细!$K:$K,外呼明细!$D:$D,'Daily-话务看板'!$D61,外呼明细!$M:$M,"是",外呼明细!$A:$A,"daily",外呼明细!$G:$G,"Y")</f>
        <v>2.0300925925925924E-2</v>
      </c>
      <c r="I61" s="12">
        <f>IFERROR(VLOOKUP($D61,外呼客户数及商机!$A:$D,3,0),0)</f>
        <v>0</v>
      </c>
      <c r="J61" s="33">
        <f>SUMIFS(外呼明细!K:K,外呼明细!D:D,'Daily-话务看板'!D61,外呼明细!A:A,"daily")</f>
        <v>5.0729166666666652E-2</v>
      </c>
      <c r="K61" s="56">
        <f>COUNTIFS(外呼明细!D:D,'Daily-话务看板'!D61,外呼明细!A:A,"daily")</f>
        <v>61</v>
      </c>
      <c r="L61" s="13">
        <f>COUNTIFS(外呼明细!$M:$M,"是",外呼明细!$A:$A,"daily",外呼明细!$D:$D,'Daily-话务看板'!$D61)</f>
        <v>5</v>
      </c>
      <c r="M61" s="35">
        <f>SUMIFS(外呼明细!$K:$K,外呼明细!$M:$M,"是",外呼明细!$D:$D,'Daily-话务看板'!$D61,外呼明细!A:A,"daily")</f>
        <v>2.0300925925925924E-2</v>
      </c>
      <c r="N61" s="113">
        <f>IFERROR(VLOOKUP($D61,外呼客户数及商机!$M:$Q,4,0),0)</f>
        <v>0</v>
      </c>
      <c r="O61" s="37">
        <f>IFERROR(VLOOKUP($D61,外呼客户数及商机!$M:$Q,5,0),0)</f>
        <v>0</v>
      </c>
      <c r="P61" s="36">
        <f>IFERROR(SUMIFS(外呼明细!$K:$K,外呼明细!$D:$D,'Daily-话务看板'!$D61,外呼明细!$G:$G,"Y")/E61,0)</f>
        <v>4.6342592592592581E-2</v>
      </c>
      <c r="Q61" s="12">
        <f>IFERROR(IFERROR(VLOOKUP(D61,外呼客户数及商机!F:I,4,0),0)/E61,0)</f>
        <v>4</v>
      </c>
      <c r="R61" s="36">
        <f>IFERROR(SUMIFS(外呼明细!$K:$K,外呼明细!$D:$D,'Daily-话务看板'!$D61,外呼明细!$M:$M,"是",外呼明细!$G:$G,"Y")/E61,0)</f>
        <v>2.0300925925925924E-2</v>
      </c>
      <c r="S61" s="12">
        <f>IFERROR(IFERROR(VLOOKUP(D61,外呼客户数及商机!F:H,3,0),0)/E61,0)</f>
        <v>0</v>
      </c>
      <c r="T61" s="33">
        <f>IF(E61&gt;0,SUMIFS(外呼明细!$K:$K,外呼明细!$D:$D,'Daily-话务看板'!$D61)/E61,0)</f>
        <v>5.0729166666666652E-2</v>
      </c>
      <c r="U61" s="56">
        <f>IFERROR(COUNTIF(外呼明细!D:D,'Daily-话务看板'!D61)/'Daily-话务看板'!E61,0)</f>
        <v>61</v>
      </c>
      <c r="V61" s="35">
        <f>IF(E61&gt;0,SUMIFS(外呼明细!$K:$K,外呼明细!$M:$M,"是",外呼明细!$D:$D,'Daily-话务看板'!$D61)/E61,0)</f>
        <v>2.0300925925925924E-2</v>
      </c>
      <c r="W61" s="13">
        <f>IF(E61&gt;0,COUNTIFS(外呼明细!D:D,'Daily-话务看板'!D61,外呼明细!M:M,"是")/E61,0)</f>
        <v>5</v>
      </c>
      <c r="X61" s="113">
        <f>IFERROR(VLOOKUP($D61,外呼客户数及商机!$M:$Q,2,0),0)</f>
        <v>0</v>
      </c>
      <c r="Y61" s="37">
        <f>IFERROR(VLOOKUP($D61,外呼客户数及商机!$M:$Q,3,0),0)</f>
        <v>0</v>
      </c>
      <c r="Z61" s="99"/>
    </row>
    <row r="62" spans="1:26" ht="21.95" customHeight="1" collapsed="1" x14ac:dyDescent="0.15">
      <c r="A62" s="80"/>
      <c r="B62" s="3" t="s">
        <v>196</v>
      </c>
      <c r="C62" s="3" t="s">
        <v>242</v>
      </c>
      <c r="D62" s="3" t="s">
        <v>243</v>
      </c>
      <c r="E62" s="75">
        <f>AVERAGE(E54:E61)</f>
        <v>1.6875</v>
      </c>
      <c r="F62" s="30">
        <f>AVERAGE(F54:F57,F59:F61)</f>
        <v>3.7916666666666661E-2</v>
      </c>
      <c r="G62" s="14">
        <f t="shared" ref="G62:M62" si="15">AVERAGE(G54:G57,G59:G61)</f>
        <v>7.4285714285714288</v>
      </c>
      <c r="H62" s="30">
        <f t="shared" si="15"/>
        <v>2.5378637566137563E-2</v>
      </c>
      <c r="I62" s="14">
        <f t="shared" si="15"/>
        <v>1.7142857142857142</v>
      </c>
      <c r="J62" s="30">
        <f t="shared" si="15"/>
        <v>6.4647817460317461E-2</v>
      </c>
      <c r="K62" s="55">
        <f t="shared" si="15"/>
        <v>36.428571428571431</v>
      </c>
      <c r="L62" s="14">
        <f t="shared" si="15"/>
        <v>8.7142857142857135</v>
      </c>
      <c r="M62" s="30">
        <f t="shared" si="15"/>
        <v>4.5454695767195762E-2</v>
      </c>
      <c r="N62" s="131">
        <f>SUM(N54:N61)</f>
        <v>2</v>
      </c>
      <c r="O62" s="31">
        <f>SUM(O54:O61)</f>
        <v>140</v>
      </c>
      <c r="P62" s="32">
        <f>AVERAGE(P54:P61)</f>
        <v>2.4634886188271601E-2</v>
      </c>
      <c r="Q62" s="14">
        <f t="shared" ref="Q62:W62" si="16">AVERAGE(Q54:Q61)</f>
        <v>6.5583333333333336</v>
      </c>
      <c r="R62" s="32">
        <f t="shared" si="16"/>
        <v>1.590702160493827E-2</v>
      </c>
      <c r="S62" s="14">
        <f t="shared" si="16"/>
        <v>1.4750000000000001</v>
      </c>
      <c r="T62" s="30">
        <f t="shared" si="16"/>
        <v>3.5902633101851843E-2</v>
      </c>
      <c r="U62" s="55">
        <f t="shared" si="16"/>
        <v>23.770833333333332</v>
      </c>
      <c r="V62" s="30">
        <f t="shared" si="16"/>
        <v>2.3783179012345678E-2</v>
      </c>
      <c r="W62" s="14">
        <f t="shared" si="16"/>
        <v>4.8250000000000002</v>
      </c>
      <c r="X62" s="131">
        <f>SUM(X54:X61)</f>
        <v>8</v>
      </c>
      <c r="Y62" s="31">
        <f>SUM(Y54:Y61)</f>
        <v>414</v>
      </c>
      <c r="Z62" s="98">
        <f>VLOOKUP(B62,外呼客户数及商机!T:U,2,0)</f>
        <v>1.0097560975609756</v>
      </c>
    </row>
    <row r="63" spans="1:26" ht="21.95" hidden="1" customHeight="1" outlineLevel="1" x14ac:dyDescent="0.15">
      <c r="A63" s="80"/>
      <c r="B63" s="2" t="s">
        <v>197</v>
      </c>
      <c r="C63" s="2" t="s">
        <v>34</v>
      </c>
      <c r="D63" s="2" t="s">
        <v>35</v>
      </c>
      <c r="E63" s="94">
        <f>VLOOKUP(D63,[1]Q3W6!$C:$D,2,0)</f>
        <v>2</v>
      </c>
      <c r="F63" s="36">
        <f>SUMIFS(外呼明细!$K:$K,外呼明细!$D:$D,'Daily-话务看板'!$D63,外呼明细!$G:$G,"Y",外呼明细!A:A,"daily")</f>
        <v>1.0949074074074073E-2</v>
      </c>
      <c r="G63" s="12">
        <f>IFERROR(VLOOKUP($D63,外呼客户数及商机!$A:$D,4,0),0)</f>
        <v>3</v>
      </c>
      <c r="H63" s="36">
        <f>SUMIFS(外呼明细!$K:$K,外呼明细!$D:$D,'Daily-话务看板'!$D63,外呼明细!$M:$M,"是",外呼明细!$A:$A,"daily",外呼明细!$G:$G,"Y")</f>
        <v>2.3379629629629631E-3</v>
      </c>
      <c r="I63" s="12">
        <f>IFERROR(VLOOKUP($D63,外呼客户数及商机!$A:$D,3,0),0)</f>
        <v>2</v>
      </c>
      <c r="J63" s="33">
        <f>SUMIFS(外呼明细!K:K,外呼明细!D:D,'Daily-话务看板'!D63,外呼明细!A:A,"daily")</f>
        <v>3.4189814814814819E-2</v>
      </c>
      <c r="K63" s="56">
        <f>COUNTIFS(外呼明细!D:D,'Daily-话务看板'!D63,外呼明细!A:A,"daily")</f>
        <v>18</v>
      </c>
      <c r="L63" s="13">
        <f>COUNTIFS(外呼明细!$M:$M,"是",外呼明细!$A:$A,"daily",外呼明细!$D:$D,'Daily-话务看板'!$D63)</f>
        <v>5</v>
      </c>
      <c r="M63" s="35">
        <f>SUMIFS(外呼明细!$K:$K,外呼明细!$M:$M,"是",外呼明细!$D:$D,'Daily-话务看板'!$D63,外呼明细!A:A,"daily")</f>
        <v>2.0393518518518516E-2</v>
      </c>
      <c r="N63" s="113">
        <f>IFERROR(VLOOKUP($D63,外呼客户数及商机!$M:$Q,4,0),0)</f>
        <v>0</v>
      </c>
      <c r="O63" s="37">
        <f>IFERROR(VLOOKUP($D63,外呼客户数及商机!$M:$Q,5,0),0)</f>
        <v>0</v>
      </c>
      <c r="P63" s="36">
        <f>IFERROR(SUMIFS(外呼明细!$K:$K,外呼明细!$D:$D,'Daily-话务看板'!$D63,外呼明细!$G:$G,"Y")/E63,0)</f>
        <v>5.4745370370370364E-3</v>
      </c>
      <c r="Q63" s="12">
        <f>IFERROR(IFERROR(VLOOKUP(D63,外呼客户数及商机!F:I,4,0),0)/E63,0)</f>
        <v>1.5</v>
      </c>
      <c r="R63" s="36">
        <f>IFERROR(SUMIFS(外呼明细!$K:$K,外呼明细!$D:$D,'Daily-话务看板'!$D63,外呼明细!$M:$M,"是",外呼明细!$G:$G,"Y")/E63,0)</f>
        <v>1.1689814814814816E-3</v>
      </c>
      <c r="S63" s="12">
        <f>IFERROR(IFERROR(VLOOKUP(D63,外呼客户数及商机!F:H,3,0),0)/E63,0)</f>
        <v>1</v>
      </c>
      <c r="T63" s="33">
        <f>IF(E63&gt;0,SUMIFS(外呼明细!$K:$K,外呼明细!$D:$D,'Daily-话务看板'!$D63)/E63,0)</f>
        <v>1.7094907407407409E-2</v>
      </c>
      <c r="U63" s="56">
        <f>IFERROR(COUNTIF(外呼明细!D:D,'Daily-话务看板'!D63)/'Daily-话务看板'!E63,0)</f>
        <v>9</v>
      </c>
      <c r="V63" s="35">
        <f>IF(E63&gt;0,SUMIFS(外呼明细!$K:$K,外呼明细!$M:$M,"是",外呼明细!$D:$D,'Daily-话务看板'!$D63)/E63,0)</f>
        <v>1.0196759259259258E-2</v>
      </c>
      <c r="W63" s="13">
        <f>IF(E63&gt;0,COUNTIFS(外呼明细!D:D,'Daily-话务看板'!D63,外呼明细!M:M,"是")/E63,0)</f>
        <v>2.5</v>
      </c>
      <c r="X63" s="113">
        <f>IFERROR(VLOOKUP($D63,外呼客户数及商机!$M:$Q,2,0),0)</f>
        <v>0</v>
      </c>
      <c r="Y63" s="37">
        <f>IFERROR(VLOOKUP($D63,外呼客户数及商机!$M:$Q,3,0),0)</f>
        <v>0</v>
      </c>
      <c r="Z63" s="99"/>
    </row>
    <row r="64" spans="1:26" ht="21.95" hidden="1" customHeight="1" outlineLevel="1" x14ac:dyDescent="0.15">
      <c r="A64" s="80"/>
      <c r="B64" s="2" t="s">
        <v>197</v>
      </c>
      <c r="C64" s="2" t="s">
        <v>146</v>
      </c>
      <c r="D64" s="2" t="s">
        <v>147</v>
      </c>
      <c r="E64" s="94">
        <f>VLOOKUP(D64,[1]Q3W6!$C:$D,2,0)</f>
        <v>3</v>
      </c>
      <c r="F64" s="36">
        <f>SUMIFS(外呼明细!$K:$K,外呼明细!$D:$D,'Daily-话务看板'!$D64,外呼明细!$G:$G,"Y",外呼明细!A:A,"daily")</f>
        <v>5.2766203703703704E-2</v>
      </c>
      <c r="G64" s="12">
        <f>IFERROR(VLOOKUP($D64,外呼客户数及商机!$A:$D,4,0),0)</f>
        <v>14</v>
      </c>
      <c r="H64" s="36">
        <f>SUMIFS(外呼明细!$K:$K,外呼明细!$D:$D,'Daily-话务看板'!$D64,外呼明细!$M:$M,"是",外呼明细!$A:$A,"daily",外呼明细!$G:$G,"Y")</f>
        <v>4.5567129629629631E-2</v>
      </c>
      <c r="I64" s="12">
        <f>IFERROR(VLOOKUP($D64,外呼客户数及商机!$A:$D,3,0),0)</f>
        <v>8</v>
      </c>
      <c r="J64" s="33">
        <f>SUMIFS(外呼明细!K:K,外呼明细!D:D,'Daily-话务看板'!D64,外呼明细!A:A,"daily")</f>
        <v>6.6898148148148137E-2</v>
      </c>
      <c r="K64" s="56">
        <f>COUNTIFS(外呼明细!D:D,'Daily-话务看板'!D64,外呼明细!A:A,"daily")</f>
        <v>22</v>
      </c>
      <c r="L64" s="13">
        <f>COUNTIFS(外呼明细!$M:$M,"是",外呼明细!$A:$A,"daily",外呼明细!$D:$D,'Daily-话务看板'!$D64)</f>
        <v>9</v>
      </c>
      <c r="M64" s="35">
        <f>SUMIFS(外呼明细!$K:$K,外呼明细!$M:$M,"是",外呼明细!$D:$D,'Daily-话务看板'!$D64,外呼明细!A:A,"daily")</f>
        <v>5.3125000000000006E-2</v>
      </c>
      <c r="N64" s="113">
        <f>IFERROR(VLOOKUP($D64,外呼客户数及商机!$M:$Q,4,0),0)</f>
        <v>1</v>
      </c>
      <c r="O64" s="37">
        <f>IFERROR(VLOOKUP($D64,外呼客户数及商机!$M:$Q,5,0),0)</f>
        <v>10</v>
      </c>
      <c r="P64" s="35">
        <f>IFERROR(SUMIFS(外呼明细!$K:$K,外呼明细!$D:$D,'Daily-话务看板'!$D64,外呼明细!$G:$G,"Y")/E64,0)</f>
        <v>1.7588734567901235E-2</v>
      </c>
      <c r="Q64" s="13">
        <f>IFERROR(IFERROR(VLOOKUP(D64,外呼客户数及商机!F:I,4,0),0)/E64,0)</f>
        <v>7</v>
      </c>
      <c r="R64" s="35">
        <f>IFERROR(SUMIFS(外呼明细!$K:$K,外呼明细!$D:$D,'Daily-话务看板'!$D64,外呼明细!$M:$M,"是",外呼明细!$G:$G,"Y")/E64,0)</f>
        <v>1.5189043209876544E-2</v>
      </c>
      <c r="S64" s="13">
        <f>IFERROR(IFERROR(VLOOKUP(D64,外呼客户数及商机!F:H,3,0),0)/E64,0)</f>
        <v>4.333333333333333</v>
      </c>
      <c r="T64" s="33">
        <f>IF(E64&gt;0,SUMIFS(外呼明细!$K:$K,外呼明细!$D:$D,'Daily-话务看板'!$D64)/E64,0)</f>
        <v>2.2299382716049379E-2</v>
      </c>
      <c r="U64" s="56">
        <f>IFERROR(COUNTIF(外呼明细!D:D,'Daily-话务看板'!D64)/'Daily-话务看板'!E64,0)</f>
        <v>7.333333333333333</v>
      </c>
      <c r="V64" s="35">
        <f>IF(E64&gt;0,SUMIFS(外呼明细!$K:$K,外呼明细!$M:$M,"是",外呼明细!$D:$D,'Daily-话务看板'!$D64)/E64,0)</f>
        <v>1.7708333333333336E-2</v>
      </c>
      <c r="W64" s="13">
        <f>IF(E64&gt;0,COUNTIFS(外呼明细!D:D,'Daily-话务看板'!D64,外呼明细!M:M,"是")/E64,0)</f>
        <v>3</v>
      </c>
      <c r="X64" s="113">
        <f>IFERROR(VLOOKUP($D64,外呼客户数及商机!$M:$Q,2,0),0)</f>
        <v>6</v>
      </c>
      <c r="Y64" s="37">
        <f>IFERROR(VLOOKUP($D64,外呼客户数及商机!$M:$Q,3,0),0)</f>
        <v>64</v>
      </c>
      <c r="Z64" s="99"/>
    </row>
    <row r="65" spans="1:26" ht="21.95" hidden="1" customHeight="1" outlineLevel="1" x14ac:dyDescent="0.15">
      <c r="A65" s="80"/>
      <c r="B65" s="2" t="s">
        <v>197</v>
      </c>
      <c r="C65" s="2" t="s">
        <v>157</v>
      </c>
      <c r="D65" s="2" t="s">
        <v>158</v>
      </c>
      <c r="E65" s="94">
        <f>VLOOKUP(D65,[1]Q3W6!$C:$D,2,0)</f>
        <v>3</v>
      </c>
      <c r="F65" s="36">
        <f>SUMIFS(外呼明细!$K:$K,外呼明细!$D:$D,'Daily-话务看板'!$D65,外呼明细!$G:$G,"Y",外呼明细!A:A,"daily")</f>
        <v>2.5462962962962965E-3</v>
      </c>
      <c r="G65" s="12">
        <f>IFERROR(VLOOKUP($D65,外呼客户数及商机!$A:$D,4,0),0)</f>
        <v>8</v>
      </c>
      <c r="H65" s="36">
        <f>SUMIFS(外呼明细!$K:$K,外呼明细!$D:$D,'Daily-话务看板'!$D65,外呼明细!$M:$M,"是",外呼明细!$A:$A,"daily",外呼明细!$G:$G,"Y")</f>
        <v>0</v>
      </c>
      <c r="I65" s="12">
        <f>IFERROR(VLOOKUP($D65,外呼客户数及商机!$A:$D,3,0),0)</f>
        <v>4</v>
      </c>
      <c r="J65" s="33">
        <f>SUMIFS(外呼明细!K:K,外呼明细!D:D,'Daily-话务看板'!D65,外呼明细!A:A,"daily")</f>
        <v>6.4710648148148156E-2</v>
      </c>
      <c r="K65" s="56">
        <f>COUNTIFS(外呼明细!D:D,'Daily-话务看板'!D65,外呼明细!A:A,"daily")</f>
        <v>31</v>
      </c>
      <c r="L65" s="13">
        <f>COUNTIFS(外呼明细!$M:$M,"是",外呼明细!$A:$A,"daily",外呼明细!$D:$D,'Daily-话务看板'!$D65)</f>
        <v>11</v>
      </c>
      <c r="M65" s="35">
        <f>SUMIFS(外呼明细!$K:$K,外呼明细!$M:$M,"是",外呼明细!$D:$D,'Daily-话务看板'!$D65,外呼明细!A:A,"daily")</f>
        <v>5.1493055555555549E-2</v>
      </c>
      <c r="N65" s="113">
        <f>IFERROR(VLOOKUP($D65,外呼客户数及商机!$M:$Q,4,0),0)</f>
        <v>0</v>
      </c>
      <c r="O65" s="37">
        <f>IFERROR(VLOOKUP($D65,外呼客户数及商机!$M:$Q,5,0),0)</f>
        <v>0</v>
      </c>
      <c r="P65" s="35">
        <f>IFERROR(SUMIFS(外呼明细!$K:$K,外呼明细!$D:$D,'Daily-话务看板'!$D65,外呼明细!$G:$G,"Y")/E65,0)</f>
        <v>8.4876543209876554E-4</v>
      </c>
      <c r="Q65" s="13">
        <f>IFERROR(IFERROR(VLOOKUP(D65,外呼客户数及商机!F:I,4,0),0)/E65,0)</f>
        <v>9</v>
      </c>
      <c r="R65" s="35">
        <f>IFERROR(SUMIFS(外呼明细!$K:$K,外呼明细!$D:$D,'Daily-话务看板'!$D65,外呼明细!$M:$M,"是",外呼明细!$G:$G,"Y")/E65,0)</f>
        <v>0</v>
      </c>
      <c r="S65" s="13">
        <f>IFERROR(IFERROR(VLOOKUP(D65,外呼客户数及商机!F:H,3,0),0)/E65,0)</f>
        <v>3.3333333333333335</v>
      </c>
      <c r="T65" s="33">
        <f>IF(E65&gt;0,SUMIFS(外呼明细!$K:$K,外呼明细!$D:$D,'Daily-话务看板'!$D65)/E65,0)</f>
        <v>2.157021604938272E-2</v>
      </c>
      <c r="U65" s="56">
        <f>IFERROR(COUNTIF(外呼明细!D:D,'Daily-话务看板'!D65)/'Daily-话务看板'!E65,0)</f>
        <v>10.333333333333334</v>
      </c>
      <c r="V65" s="35">
        <f>IF(E65&gt;0,SUMIFS(外呼明细!$K:$K,外呼明细!$M:$M,"是",外呼明细!$D:$D,'Daily-话务看板'!$D65)/E65,0)</f>
        <v>1.7164351851851851E-2</v>
      </c>
      <c r="W65" s="13">
        <f>IF(E65&gt;0,COUNTIFS(外呼明细!D:D,'Daily-话务看板'!D65,外呼明细!M:M,"是")/E65,0)</f>
        <v>3.6666666666666665</v>
      </c>
      <c r="X65" s="113">
        <f>IFERROR(VLOOKUP($D65,外呼客户数及商机!$M:$Q,2,0),0)</f>
        <v>2</v>
      </c>
      <c r="Y65" s="37">
        <f>IFERROR(VLOOKUP($D65,外呼客户数及商机!$M:$Q,3,0),0)</f>
        <v>65</v>
      </c>
      <c r="Z65" s="99"/>
    </row>
    <row r="66" spans="1:26" ht="21.95" hidden="1" customHeight="1" outlineLevel="1" x14ac:dyDescent="0.3">
      <c r="A66" s="80"/>
      <c r="B66" s="2" t="s">
        <v>197</v>
      </c>
      <c r="C66" s="188" t="s">
        <v>870</v>
      </c>
      <c r="D66" s="200" t="s">
        <v>873</v>
      </c>
      <c r="E66" s="94">
        <f>VLOOKUP(D66,[1]Q3W6!$C:$D,2,0)</f>
        <v>1</v>
      </c>
      <c r="F66" s="36">
        <f>SUMIFS(外呼明细!$K:$K,外呼明细!$D:$D,'Daily-话务看板'!$D66,外呼明细!$G:$G,"Y",外呼明细!A:A,"daily")</f>
        <v>0</v>
      </c>
      <c r="G66" s="12">
        <f>IFERROR(VLOOKUP($D66,外呼客户数及商机!$A:$D,4,0),0)</f>
        <v>9</v>
      </c>
      <c r="H66" s="36">
        <f>SUMIFS(外呼明细!$K:$K,外呼明细!$D:$D,'Daily-话务看板'!$D66,外呼明细!$M:$M,"是",外呼明细!$A:$A,"daily",外呼明细!$G:$G,"Y")</f>
        <v>0</v>
      </c>
      <c r="I66" s="12">
        <f>IFERROR(VLOOKUP($D66,外呼客户数及商机!$A:$D,3,0),0)</f>
        <v>0</v>
      </c>
      <c r="J66" s="33">
        <f>SUMIFS(外呼明细!K:K,外呼明细!D:D,'Daily-话务看板'!D66,外呼明细!A:A,"daily")</f>
        <v>0</v>
      </c>
      <c r="K66" s="56">
        <f>COUNTIFS(外呼明细!D:D,'Daily-话务看板'!D66,外呼明细!A:A,"daily")</f>
        <v>0</v>
      </c>
      <c r="L66" s="13">
        <f>COUNTIFS(外呼明细!$M:$M,"是",外呼明细!$A:$A,"daily",外呼明细!$D:$D,'Daily-话务看板'!$D66)</f>
        <v>0</v>
      </c>
      <c r="M66" s="35">
        <f>SUMIFS(外呼明细!$K:$K,外呼明细!$M:$M,"是",外呼明细!$D:$D,'Daily-话务看板'!$D66,外呼明细!A:A,"daily")</f>
        <v>0</v>
      </c>
      <c r="N66" s="113">
        <f>IFERROR(VLOOKUP($D66,外呼客户数及商机!$M:$Q,4,0),0)</f>
        <v>0</v>
      </c>
      <c r="O66" s="37">
        <f>IFERROR(VLOOKUP($D66,外呼客户数及商机!$M:$Q,5,0),0)</f>
        <v>0</v>
      </c>
      <c r="P66" s="35">
        <f>IFERROR(SUMIFS(外呼明细!$K:$K,外呼明细!$D:$D,'Daily-话务看板'!$D66,外呼明细!$G:$G,"Y")/E66,0)</f>
        <v>0</v>
      </c>
      <c r="Q66" s="13">
        <f>IFERROR(IFERROR(VLOOKUP(D66,外呼客户数及商机!F:I,4,0),0)/E66,0)</f>
        <v>13</v>
      </c>
      <c r="R66" s="35">
        <f>IFERROR(SUMIFS(外呼明细!$K:$K,外呼明细!$D:$D,'Daily-话务看板'!$D66,外呼明细!$M:$M,"是",外呼明细!$G:$G,"Y")/E66,0)</f>
        <v>0</v>
      </c>
      <c r="S66" s="13">
        <f>IFERROR(IFERROR(VLOOKUP(D66,外呼客户数及商机!F:H,3,0),0)/E66,0)</f>
        <v>0</v>
      </c>
      <c r="T66" s="33">
        <f>IF(E66&gt;0,SUMIFS(外呼明细!$K:$K,外呼明细!$D:$D,'Daily-话务看板'!$D66)/E66,0)</f>
        <v>0</v>
      </c>
      <c r="U66" s="56">
        <f>IFERROR(COUNTIF(外呼明细!D:D,'Daily-话务看板'!D66)/'Daily-话务看板'!E66,0)</f>
        <v>0</v>
      </c>
      <c r="V66" s="35">
        <f>IF(E66&gt;0,SUMIFS(外呼明细!$K:$K,外呼明细!$M:$M,"是",外呼明细!$D:$D,'Daily-话务看板'!$D66)/E66,0)</f>
        <v>0</v>
      </c>
      <c r="W66" s="13">
        <f>IF(E66&gt;0,COUNTIFS(外呼明细!D:D,'Daily-话务看板'!D66,外呼明细!M:M,"是")/E66,0)</f>
        <v>0</v>
      </c>
      <c r="X66" s="113">
        <f>IFERROR(VLOOKUP($D66,外呼客户数及商机!$M:$Q,2,0),0)</f>
        <v>0</v>
      </c>
      <c r="Y66" s="37">
        <f>IFERROR(VLOOKUP($D66,外呼客户数及商机!$M:$Q,3,0),0)</f>
        <v>0</v>
      </c>
      <c r="Z66" s="99"/>
    </row>
    <row r="67" spans="1:26" ht="21.95" hidden="1" customHeight="1" outlineLevel="1" x14ac:dyDescent="0.3">
      <c r="A67" s="80"/>
      <c r="B67" s="2" t="s">
        <v>197</v>
      </c>
      <c r="C67" s="188" t="s">
        <v>871</v>
      </c>
      <c r="D67" s="201" t="s">
        <v>761</v>
      </c>
      <c r="E67" s="94">
        <f>VLOOKUP(D67,[1]Q3W6!$C:$D,2,0)</f>
        <v>1</v>
      </c>
      <c r="F67" s="36">
        <f>SUMIFS(外呼明细!$K:$K,外呼明细!$D:$D,'Daily-话务看板'!$D67,外呼明细!$G:$G,"Y",外呼明细!A:A,"daily")</f>
        <v>3.2847222222222222E-2</v>
      </c>
      <c r="G67" s="12">
        <f>IFERROR(VLOOKUP($D67,外呼客户数及商机!$A:$D,4,0),0)</f>
        <v>10</v>
      </c>
      <c r="H67" s="36">
        <f>SUMIFS(外呼明细!$K:$K,外呼明细!$D:$D,'Daily-话务看板'!$D67,外呼明细!$M:$M,"是",外呼明细!$A:$A,"daily",外呼明细!$G:$G,"Y")</f>
        <v>2.4768518518518516E-2</v>
      </c>
      <c r="I67" s="12">
        <f>IFERROR(VLOOKUP($D67,外呼客户数及商机!$A:$D,3,0),0)</f>
        <v>3</v>
      </c>
      <c r="J67" s="33">
        <f>SUMIFS(外呼明细!K:K,外呼明细!D:D,'Daily-话务看板'!D67,外呼明细!A:A,"daily")</f>
        <v>5.917824074074074E-2</v>
      </c>
      <c r="K67" s="56">
        <f>COUNTIFS(外呼明细!D:D,'Daily-话务看板'!D67,外呼明细!A:A,"daily")</f>
        <v>37</v>
      </c>
      <c r="L67" s="13">
        <f>COUNTIFS(外呼明细!$M:$M,"是",外呼明细!$A:$A,"daily",外呼明细!$D:$D,'Daily-话务看板'!$D67)</f>
        <v>10</v>
      </c>
      <c r="M67" s="35">
        <f>SUMIFS(外呼明细!$K:$K,外呼明细!$M:$M,"是",外呼明细!$D:$D,'Daily-话务看板'!$D67,外呼明细!A:A,"daily")</f>
        <v>3.9780092592592589E-2</v>
      </c>
      <c r="N67" s="113">
        <f>IFERROR(VLOOKUP($D67,外呼客户数及商机!$M:$Q,4,0),0)</f>
        <v>0</v>
      </c>
      <c r="O67" s="37">
        <f>IFERROR(VLOOKUP($D67,外呼客户数及商机!$M:$Q,5,0),0)</f>
        <v>0</v>
      </c>
      <c r="P67" s="35">
        <f>IFERROR(SUMIFS(外呼明细!$K:$K,外呼明细!$D:$D,'Daily-话务看板'!$D67,外呼明细!$G:$G,"Y")/E67,0)</f>
        <v>3.2847222222222222E-2</v>
      </c>
      <c r="Q67" s="13">
        <f>IFERROR(IFERROR(VLOOKUP(D67,外呼客户数及商机!F:I,4,0),0)/E67,0)</f>
        <v>10</v>
      </c>
      <c r="R67" s="35">
        <f>IFERROR(SUMIFS(外呼明细!$K:$K,外呼明细!$D:$D,'Daily-话务看板'!$D67,外呼明细!$M:$M,"是",外呼明细!$G:$G,"Y")/E67,0)</f>
        <v>2.4768518518518516E-2</v>
      </c>
      <c r="S67" s="13">
        <f>IFERROR(IFERROR(VLOOKUP(D67,外呼客户数及商机!F:H,3,0),0)/E67,0)</f>
        <v>3</v>
      </c>
      <c r="T67" s="33">
        <f>IF(E67&gt;0,SUMIFS(外呼明细!$K:$K,外呼明细!$D:$D,'Daily-话务看板'!$D67)/E67,0)</f>
        <v>5.917824074074074E-2</v>
      </c>
      <c r="U67" s="56">
        <f>IFERROR(COUNTIF(外呼明细!D:D,'Daily-话务看板'!D67)/'Daily-话务看板'!E67,0)</f>
        <v>37</v>
      </c>
      <c r="V67" s="35">
        <f>IF(E67&gt;0,SUMIFS(外呼明细!$K:$K,外呼明细!$M:$M,"是",外呼明细!$D:$D,'Daily-话务看板'!$D67)/E67,0)</f>
        <v>3.9780092592592589E-2</v>
      </c>
      <c r="W67" s="13">
        <f>IF(E67&gt;0,COUNTIFS(外呼明细!D:D,'Daily-话务看板'!D67,外呼明细!M:M,"是")/E67,0)</f>
        <v>10</v>
      </c>
      <c r="X67" s="113">
        <f>IFERROR(VLOOKUP($D67,外呼客户数及商机!$M:$Q,2,0),0)</f>
        <v>0</v>
      </c>
      <c r="Y67" s="37">
        <f>IFERROR(VLOOKUP($D67,外呼客户数及商机!$M:$Q,3,0),0)</f>
        <v>0</v>
      </c>
      <c r="Z67" s="99"/>
    </row>
    <row r="68" spans="1:26" ht="21.95" hidden="1" customHeight="1" outlineLevel="1" x14ac:dyDescent="0.3">
      <c r="A68" s="80"/>
      <c r="B68" s="2" t="s">
        <v>197</v>
      </c>
      <c r="C68" s="188" t="s">
        <v>872</v>
      </c>
      <c r="D68" s="201" t="s">
        <v>567</v>
      </c>
      <c r="E68" s="94">
        <f>VLOOKUP(D68,[1]Q3W6!$C:$D,2,0)</f>
        <v>1</v>
      </c>
      <c r="F68" s="36">
        <f>SUMIFS(外呼明细!$K:$K,外呼明细!$D:$D,'Daily-话务看板'!$D68,外呼明细!$G:$G,"Y",外呼明细!A:A,"daily")</f>
        <v>2.0821759259259262E-2</v>
      </c>
      <c r="G68" s="12">
        <f>IFERROR(VLOOKUP($D68,外呼客户数及商机!$A:$D,4,0),0)</f>
        <v>4</v>
      </c>
      <c r="H68" s="36">
        <f>SUMIFS(外呼明细!$K:$K,外呼明细!$D:$D,'Daily-话务看板'!$D68,外呼明细!$M:$M,"是",外呼明细!$A:$A,"daily",外呼明细!$G:$G,"Y")</f>
        <v>1.4826388888888889E-2</v>
      </c>
      <c r="I68" s="12">
        <f>IFERROR(VLOOKUP($D68,外呼客户数及商机!$A:$D,3,0),0)</f>
        <v>2</v>
      </c>
      <c r="J68" s="33">
        <f>SUMIFS(外呼明细!K:K,外呼明细!D:D,'Daily-话务看板'!D68,外呼明细!A:A,"daily")</f>
        <v>6.1793981481481505E-2</v>
      </c>
      <c r="K68" s="56">
        <f>COUNTIFS(外呼明细!D:D,'Daily-话务看板'!D68,外呼明细!A:A,"daily")</f>
        <v>40</v>
      </c>
      <c r="L68" s="13">
        <f>COUNTIFS(外呼明细!$M:$M,"是",外呼明细!$A:$A,"daily",外呼明细!$D:$D,'Daily-话务看板'!$D68)</f>
        <v>10</v>
      </c>
      <c r="M68" s="35">
        <f>SUMIFS(外呼明细!$K:$K,外呼明细!$M:$M,"是",外呼明细!$D:$D,'Daily-话务看板'!$D68,外呼明细!A:A,"daily")</f>
        <v>4.1898148148148157E-2</v>
      </c>
      <c r="N68" s="113">
        <f>IFERROR(VLOOKUP($D68,外呼客户数及商机!$M:$Q,4,0),0)</f>
        <v>0</v>
      </c>
      <c r="O68" s="37">
        <f>IFERROR(VLOOKUP($D68,外呼客户数及商机!$M:$Q,5,0),0)</f>
        <v>0</v>
      </c>
      <c r="P68" s="35">
        <f>IFERROR(SUMIFS(外呼明细!$K:$K,外呼明细!$D:$D,'Daily-话务看板'!$D68,外呼明细!$G:$G,"Y")/E68,0)</f>
        <v>2.0821759259259262E-2</v>
      </c>
      <c r="Q68" s="13">
        <f>IFERROR(IFERROR(VLOOKUP(D68,外呼客户数及商机!F:I,4,0),0)/E68,0)</f>
        <v>6</v>
      </c>
      <c r="R68" s="35">
        <f>IFERROR(SUMIFS(外呼明细!$K:$K,外呼明细!$D:$D,'Daily-话务看板'!$D68,外呼明细!$M:$M,"是",外呼明细!$G:$G,"Y")/E68,0)</f>
        <v>1.4826388888888889E-2</v>
      </c>
      <c r="S68" s="13">
        <f>IFERROR(IFERROR(VLOOKUP(D68,外呼客户数及商机!F:H,3,0),0)/E68,0)</f>
        <v>3</v>
      </c>
      <c r="T68" s="33">
        <f>IF(E68&gt;0,SUMIFS(外呼明细!$K:$K,外呼明细!$D:$D,'Daily-话务看板'!$D68)/E68,0)</f>
        <v>6.1793981481481505E-2</v>
      </c>
      <c r="U68" s="56">
        <f>IFERROR(COUNTIF(外呼明细!D:D,'Daily-话务看板'!D68)/'Daily-话务看板'!E68,0)</f>
        <v>40</v>
      </c>
      <c r="V68" s="35">
        <f>IF(E68&gt;0,SUMIFS(外呼明细!$K:$K,外呼明细!$M:$M,"是",外呼明细!$D:$D,'Daily-话务看板'!$D68)/E68,0)</f>
        <v>4.1898148148148157E-2</v>
      </c>
      <c r="W68" s="13">
        <f>IF(E68&gt;0,COUNTIFS(外呼明细!D:D,'Daily-话务看板'!D68,外呼明细!M:M,"是")/E68,0)</f>
        <v>10</v>
      </c>
      <c r="X68" s="113">
        <f>IFERROR(VLOOKUP($D68,外呼客户数及商机!$M:$Q,2,0),0)</f>
        <v>0</v>
      </c>
      <c r="Y68" s="37">
        <f>IFERROR(VLOOKUP($D68,外呼客户数及商机!$M:$Q,3,0),0)</f>
        <v>0</v>
      </c>
      <c r="Z68" s="99"/>
    </row>
    <row r="69" spans="1:26" ht="21.95" hidden="1" customHeight="1" outlineLevel="1" x14ac:dyDescent="0.15">
      <c r="A69" s="80"/>
      <c r="B69" s="2" t="s">
        <v>197</v>
      </c>
      <c r="C69" s="2" t="s">
        <v>138</v>
      </c>
      <c r="D69" s="2" t="s">
        <v>138</v>
      </c>
      <c r="E69" s="96"/>
      <c r="F69" s="36">
        <f>SUMIFS(外呼明细!$K:$K,外呼明细!$D:$D,'Daily-话务看板'!$D69,外呼明细!$G:$G,"Y",外呼明细!A:A,"daily")</f>
        <v>0</v>
      </c>
      <c r="G69" s="12">
        <f>IFERROR(VLOOKUP($D69,外呼客户数及商机!$A:$D,4,0),0)</f>
        <v>0</v>
      </c>
      <c r="H69" s="36">
        <f>SUMIFS(外呼明细!$K:$K,外呼明细!$D:$D,'Daily-话务看板'!$D69,外呼明细!$M:$M,"是",外呼明细!$A:$A,"daily",外呼明细!$G:$G,"Y")</f>
        <v>0</v>
      </c>
      <c r="I69" s="12">
        <f>IFERROR(VLOOKUP($D69,外呼客户数及商机!$A:$D,3,0),0)</f>
        <v>0</v>
      </c>
      <c r="J69" s="33">
        <f>SUMIFS(外呼明细!K:K,外呼明细!D:D,'Daily-话务看板'!D69,外呼明细!A:A,"daily")</f>
        <v>0</v>
      </c>
      <c r="K69" s="56">
        <f>COUNTIFS(外呼明细!D:D,'Daily-话务看板'!D69,外呼明细!A:A,"daily")</f>
        <v>0</v>
      </c>
      <c r="L69" s="13">
        <f>COUNTIFS(外呼明细!$M:$M,"是",外呼明细!$A:$A,"daily",外呼明细!$D:$D,'Daily-话务看板'!$D69)</f>
        <v>0</v>
      </c>
      <c r="M69" s="35">
        <f>SUMIFS(外呼明细!$K:$K,外呼明细!$M:$M,"是",外呼明细!$D:$D,'Daily-话务看板'!$D69,外呼明细!A:A,"daily")</f>
        <v>0</v>
      </c>
      <c r="N69" s="113">
        <f>IFERROR(VLOOKUP($D69,外呼客户数及商机!$M:$Q,4,0),0)</f>
        <v>0</v>
      </c>
      <c r="O69" s="37">
        <f>IFERROR(VLOOKUP($D69,外呼客户数及商机!$M:$Q,5,0),0)</f>
        <v>0</v>
      </c>
      <c r="P69" s="35">
        <f>IFERROR(SUMIFS(外呼明细!$K:$K,外呼明细!$D:$D,'Daily-话务看板'!$D69,外呼明细!$G:$G,"Y")/E69,0)</f>
        <v>0</v>
      </c>
      <c r="Q69" s="13">
        <f>IFERROR(IFERROR(VLOOKUP(D69,外呼客户数及商机!F:I,4,0),0)/E69,0)</f>
        <v>0</v>
      </c>
      <c r="R69" s="35">
        <f>IFERROR(SUMIFS(外呼明细!$K:$K,外呼明细!$D:$D,'Daily-话务看板'!$D69,外呼明细!$M:$M,"是",外呼明细!$G:$G,"Y")/E69,0)</f>
        <v>0</v>
      </c>
      <c r="S69" s="13">
        <f>IFERROR(IFERROR(VLOOKUP(D69,外呼客户数及商机!F:H,3,0),0)/E69,0)</f>
        <v>0</v>
      </c>
      <c r="T69" s="33">
        <f>IF(E69&gt;0,SUMIFS(外呼明细!$K:$K,外呼明细!$D:$D,'Daily-话务看板'!$D69)/E69,0)</f>
        <v>0</v>
      </c>
      <c r="U69" s="56">
        <f>IFERROR(COUNTIF(外呼明细!D:D,'Daily-话务看板'!D69)/'Daily-话务看板'!E69,0)</f>
        <v>0</v>
      </c>
      <c r="V69" s="35">
        <f>IF(E69&gt;0,SUMIFS(外呼明细!$K:$K,外呼明细!$M:$M,"是",外呼明细!$D:$D,'Daily-话务看板'!$D69)/E69,0)</f>
        <v>0</v>
      </c>
      <c r="W69" s="13">
        <f>IF(E69&gt;0,COUNTIFS(外呼明细!D:D,'Daily-话务看板'!D69,外呼明细!M:M,"是")/E69,0)</f>
        <v>0</v>
      </c>
      <c r="X69" s="113">
        <f>IFERROR(VLOOKUP($D69,外呼客户数及商机!$M:$Q,2,0),0)</f>
        <v>0</v>
      </c>
      <c r="Y69" s="37">
        <f>IFERROR(VLOOKUP($D69,外呼客户数及商机!$M:$Q,3,0),0)</f>
        <v>0</v>
      </c>
      <c r="Z69" s="99"/>
    </row>
    <row r="70" spans="1:26" ht="21.95" hidden="1" customHeight="1" outlineLevel="1" x14ac:dyDescent="0.15">
      <c r="A70" s="80"/>
      <c r="B70" s="2" t="s">
        <v>197</v>
      </c>
      <c r="C70" s="2" t="s">
        <v>138</v>
      </c>
      <c r="D70" s="2" t="s">
        <v>138</v>
      </c>
      <c r="E70" s="96"/>
      <c r="F70" s="36">
        <f>SUMIFS(外呼明细!$K:$K,外呼明细!$D:$D,'Daily-话务看板'!$D70,外呼明细!$G:$G,"Y",外呼明细!A:A,"daily")</f>
        <v>0</v>
      </c>
      <c r="G70" s="12">
        <f>IFERROR(VLOOKUP($D70,外呼客户数及商机!$A:$D,4,0),0)</f>
        <v>0</v>
      </c>
      <c r="H70" s="36">
        <f>SUMIFS(外呼明细!$K:$K,外呼明细!$D:$D,'Daily-话务看板'!$D70,外呼明细!$M:$M,"是",外呼明细!$A:$A,"daily",外呼明细!$G:$G,"Y")</f>
        <v>0</v>
      </c>
      <c r="I70" s="12">
        <f>IFERROR(VLOOKUP($D70,外呼客户数及商机!$A:$D,3,0),0)</f>
        <v>0</v>
      </c>
      <c r="J70" s="33">
        <f>SUMIFS(外呼明细!K:K,外呼明细!D:D,'Daily-话务看板'!D70,外呼明细!A:A,"daily")</f>
        <v>0</v>
      </c>
      <c r="K70" s="56">
        <f>COUNTIFS(外呼明细!D:D,'Daily-话务看板'!D70,外呼明细!A:A,"daily")</f>
        <v>0</v>
      </c>
      <c r="L70" s="13">
        <f>COUNTIFS(外呼明细!$M:$M,"是",外呼明细!$A:$A,"daily",外呼明细!$D:$D,'Daily-话务看板'!$D70)</f>
        <v>0</v>
      </c>
      <c r="M70" s="35">
        <f>SUMIFS(外呼明细!$K:$K,外呼明细!$M:$M,"是",外呼明细!$D:$D,'Daily-话务看板'!$D70,外呼明细!A:A,"daily")</f>
        <v>0</v>
      </c>
      <c r="N70" s="113">
        <f>IFERROR(VLOOKUP($D70,外呼客户数及商机!$M:$Q,4,0),0)</f>
        <v>0</v>
      </c>
      <c r="O70" s="37">
        <f>IFERROR(VLOOKUP($D70,外呼客户数及商机!$M:$Q,5,0),0)</f>
        <v>0</v>
      </c>
      <c r="P70" s="35">
        <f>IFERROR(SUMIFS(外呼明细!$K:$K,外呼明细!$D:$D,'Daily-话务看板'!$D70,外呼明细!$G:$G,"Y")/E70,0)</f>
        <v>0</v>
      </c>
      <c r="Q70" s="13">
        <f>IFERROR(IFERROR(VLOOKUP(D70,外呼客户数及商机!F:I,4,0),0)/E70,0)</f>
        <v>0</v>
      </c>
      <c r="R70" s="35">
        <f>IFERROR(SUMIFS(外呼明细!$K:$K,外呼明细!$D:$D,'Daily-话务看板'!$D70,外呼明细!$M:$M,"是",外呼明细!$G:$G,"Y")/E70,0)</f>
        <v>0</v>
      </c>
      <c r="S70" s="13">
        <f>IFERROR(IFERROR(VLOOKUP(D70,外呼客户数及商机!F:H,3,0),0)/E70,0)</f>
        <v>0</v>
      </c>
      <c r="T70" s="33">
        <f>IF(E70&gt;0,SUMIFS(外呼明细!$K:$K,外呼明细!$D:$D,'Daily-话务看板'!$D70)/E70,0)</f>
        <v>0</v>
      </c>
      <c r="U70" s="56">
        <f>IFERROR(COUNTIF(外呼明细!D:D,'Daily-话务看板'!D70)/'Daily-话务看板'!E70,0)</f>
        <v>0</v>
      </c>
      <c r="V70" s="35">
        <f>IF(E70&gt;0,SUMIFS(外呼明细!$K:$K,外呼明细!$M:$M,"是",外呼明细!$D:$D,'Daily-话务看板'!$D70)/E70,0)</f>
        <v>0</v>
      </c>
      <c r="W70" s="13">
        <f>IF(E70&gt;0,COUNTIFS(外呼明细!D:D,'Daily-话务看板'!D70,外呼明细!M:M,"是")/E70,0)</f>
        <v>0</v>
      </c>
      <c r="X70" s="113">
        <f>IFERROR(VLOOKUP($D70,外呼客户数及商机!$M:$Q,2,0),0)</f>
        <v>0</v>
      </c>
      <c r="Y70" s="37">
        <f>IFERROR(VLOOKUP($D70,外呼客户数及商机!$M:$Q,3,0),0)</f>
        <v>0</v>
      </c>
      <c r="Z70" s="99"/>
    </row>
    <row r="71" spans="1:26" ht="21.95" customHeight="1" collapsed="1" x14ac:dyDescent="0.15">
      <c r="A71" s="80"/>
      <c r="B71" s="3" t="s">
        <v>197</v>
      </c>
      <c r="C71" s="3" t="s">
        <v>198</v>
      </c>
      <c r="D71" s="3" t="s">
        <v>199</v>
      </c>
      <c r="E71" s="75">
        <f>AVERAGE(E63:E68)</f>
        <v>1.8333333333333333</v>
      </c>
      <c r="F71" s="30">
        <f>AVERAGE(F63:F68)</f>
        <v>1.9988425925925927E-2</v>
      </c>
      <c r="G71" s="14">
        <f t="shared" ref="G71:M71" si="17">AVERAGE(G63:G68)</f>
        <v>8</v>
      </c>
      <c r="H71" s="30">
        <f t="shared" si="17"/>
        <v>1.4583333333333335E-2</v>
      </c>
      <c r="I71" s="14">
        <f t="shared" si="17"/>
        <v>3.1666666666666665</v>
      </c>
      <c r="J71" s="30">
        <f t="shared" si="17"/>
        <v>4.7795138888888894E-2</v>
      </c>
      <c r="K71" s="55">
        <f t="shared" si="17"/>
        <v>24.666666666666668</v>
      </c>
      <c r="L71" s="14">
        <f t="shared" si="17"/>
        <v>7.5</v>
      </c>
      <c r="M71" s="30">
        <f t="shared" si="17"/>
        <v>3.4448302469135807E-2</v>
      </c>
      <c r="N71" s="131">
        <f>SUM(N63:N70)</f>
        <v>1</v>
      </c>
      <c r="O71" s="31">
        <f>SUM(O63:O70)</f>
        <v>10</v>
      </c>
      <c r="P71" s="32">
        <f>AVERAGE(P63:P68)</f>
        <v>1.293016975308642E-2</v>
      </c>
      <c r="Q71" s="14">
        <f t="shared" ref="Q71:W71" si="18">AVERAGE(Q63:Q68)</f>
        <v>7.75</v>
      </c>
      <c r="R71" s="32">
        <f t="shared" si="18"/>
        <v>9.3254886831275717E-3</v>
      </c>
      <c r="S71" s="14">
        <f t="shared" si="18"/>
        <v>2.4444444444444442</v>
      </c>
      <c r="T71" s="30">
        <f t="shared" si="18"/>
        <v>3.0322788065843626E-2</v>
      </c>
      <c r="U71" s="55">
        <f t="shared" si="18"/>
        <v>17.277777777777775</v>
      </c>
      <c r="V71" s="30">
        <f t="shared" si="18"/>
        <v>2.1124614197530867E-2</v>
      </c>
      <c r="W71" s="14">
        <f t="shared" si="18"/>
        <v>4.8611111111111107</v>
      </c>
      <c r="X71" s="131">
        <f t="shared" ref="X71:Y71" si="19">SUM(X63:X70)</f>
        <v>8</v>
      </c>
      <c r="Y71" s="31">
        <f t="shared" si="19"/>
        <v>129</v>
      </c>
      <c r="Z71" s="98">
        <f>VLOOKUP(B71,外呼客户数及商机!T:U,2,0)</f>
        <v>0.23454545454545456</v>
      </c>
    </row>
    <row r="72" spans="1:26" ht="21.95" hidden="1" customHeight="1" outlineLevel="1" x14ac:dyDescent="0.15">
      <c r="A72" s="80"/>
      <c r="B72" s="2" t="s">
        <v>189</v>
      </c>
      <c r="C72" s="2" t="s">
        <v>60</v>
      </c>
      <c r="D72" s="2" t="s">
        <v>61</v>
      </c>
      <c r="E72" s="94">
        <f>VLOOKUP(D72,[1]Q3W6!$C:$D,2,0)</f>
        <v>3</v>
      </c>
      <c r="F72" s="36">
        <f>SUMIFS(外呼明细!$K:$K,外呼明细!$D:$D,'Daily-话务看板'!$D72,外呼明细!$G:$G,"Y",外呼明细!A:A,"daily")</f>
        <v>1.1712962962962963E-2</v>
      </c>
      <c r="G72" s="12">
        <f>IFERROR(VLOOKUP($D72,外呼客户数及商机!$A:$D,4,0),0)</f>
        <v>6</v>
      </c>
      <c r="H72" s="36">
        <f>SUMIFS(外呼明细!$K:$K,外呼明细!$D:$D,'Daily-话务看板'!$D72,外呼明细!$M:$M,"是",外呼明细!$A:$A,"daily",外呼明细!$G:$G,"Y")</f>
        <v>0.01</v>
      </c>
      <c r="I72" s="12">
        <f>IFERROR(VLOOKUP($D72,外呼客户数及商机!$A:$D,3,0),0)</f>
        <v>3</v>
      </c>
      <c r="J72" s="33">
        <f>SUMIFS(外呼明细!K:K,外呼明细!D:D,'Daily-话务看板'!D72,外呼明细!A:A,"daily")</f>
        <v>4.4502314814814828E-2</v>
      </c>
      <c r="K72" s="56">
        <f>COUNTIFS(外呼明细!D:D,'Daily-话务看板'!D72,外呼明细!A:A,"daily")</f>
        <v>25</v>
      </c>
      <c r="L72" s="13">
        <f>COUNTIFS(外呼明细!$M:$M,"是",外呼明细!$A:$A,"daily",外呼明细!$D:$D,'Daily-话务看板'!$D72)</f>
        <v>9</v>
      </c>
      <c r="M72" s="35">
        <f>SUMIFS(外呼明细!$K:$K,外呼明细!$M:$M,"是",外呼明细!$D:$D,'Daily-话务看板'!$D72,外呼明细!A:A,"daily")</f>
        <v>2.6979166666666669E-2</v>
      </c>
      <c r="N72" s="113">
        <f>IFERROR(VLOOKUP($D72,外呼客户数及商机!$M:$Q,4,0),0)</f>
        <v>0</v>
      </c>
      <c r="O72" s="37">
        <f>IFERROR(VLOOKUP($D72,外呼客户数及商机!$M:$Q,5,0),0)</f>
        <v>0</v>
      </c>
      <c r="P72" s="36">
        <f>IFERROR(SUMIFS(外呼明细!$K:$K,外呼明细!$D:$D,'Daily-话务看板'!$D72,外呼明细!$G:$G,"Y")/E72,0)</f>
        <v>3.9043209876543209E-3</v>
      </c>
      <c r="Q72" s="13">
        <f>IFERROR(IFERROR(VLOOKUP(D72,外呼客户数及商机!F:I,4,0),0)/E72,0)</f>
        <v>2.6666666666666665</v>
      </c>
      <c r="R72" s="35">
        <f>IFERROR(SUMIFS(外呼明细!$K:$K,外呼明细!$D:$D,'Daily-话务看板'!$D72,外呼明细!$M:$M,"是",外呼明细!$G:$G,"Y")/E72,0)</f>
        <v>3.3333333333333335E-3</v>
      </c>
      <c r="S72" s="13">
        <f>IFERROR(IFERROR(VLOOKUP(D72,外呼客户数及商机!F:H,3,0),0)/E72,0)</f>
        <v>1.6666666666666667</v>
      </c>
      <c r="T72" s="33">
        <f>IF(E72&gt;0,SUMIFS(外呼明细!$K:$K,外呼明细!$D:$D,'Daily-话务看板'!$D72)/E72,0)</f>
        <v>1.4834104938271609E-2</v>
      </c>
      <c r="U72" s="56">
        <f>IFERROR(COUNTIF(外呼明细!D:D,'Daily-话务看板'!D72)/'Daily-话务看板'!E72,0)</f>
        <v>8.3333333333333339</v>
      </c>
      <c r="V72" s="35">
        <f>IF(E72&gt;0,SUMIFS(外呼明细!$K:$K,外呼明细!$M:$M,"是",外呼明细!$D:$D,'Daily-话务看板'!$D72)/E72,0)</f>
        <v>8.9930555555555562E-3</v>
      </c>
      <c r="W72" s="13">
        <f>IF(E72&gt;0,COUNTIFS(外呼明细!D:D,'Daily-话务看板'!D72,外呼明细!M:M,"是")/E72,0)</f>
        <v>3</v>
      </c>
      <c r="X72" s="113">
        <f>IFERROR(VLOOKUP($D72,外呼客户数及商机!$M:$Q,2,0),0)</f>
        <v>2</v>
      </c>
      <c r="Y72" s="37">
        <f>IFERROR(VLOOKUP($D72,外呼客户数及商机!$M:$Q,3,0),0)</f>
        <v>73</v>
      </c>
      <c r="Z72" s="99"/>
    </row>
    <row r="73" spans="1:26" ht="21.95" hidden="1" customHeight="1" outlineLevel="1" x14ac:dyDescent="0.15">
      <c r="A73" s="80"/>
      <c r="B73" s="2" t="s">
        <v>189</v>
      </c>
      <c r="C73" s="2" t="s">
        <v>40</v>
      </c>
      <c r="D73" s="2" t="s">
        <v>41</v>
      </c>
      <c r="E73" s="94">
        <f>VLOOKUP(D73,[1]Q3W6!$C:$D,2,0)</f>
        <v>3</v>
      </c>
      <c r="F73" s="36">
        <f>SUMIFS(外呼明细!$K:$K,外呼明细!$D:$D,'Daily-话务看板'!$D73,外呼明细!$G:$G,"Y",外呼明细!A:A,"daily")</f>
        <v>1.7129629629629634E-2</v>
      </c>
      <c r="G73" s="12">
        <f>IFERROR(VLOOKUP($D73,外呼客户数及商机!$A:$D,4,0),0)</f>
        <v>6</v>
      </c>
      <c r="H73" s="36">
        <f>SUMIFS(外呼明细!$K:$K,外呼明细!$D:$D,'Daily-话务看板'!$D73,外呼明细!$M:$M,"是",外呼明细!$A:$A,"daily",外呼明细!$G:$G,"Y")</f>
        <v>1.3877314814814815E-2</v>
      </c>
      <c r="I73" s="12">
        <f>IFERROR(VLOOKUP($D73,外呼客户数及商机!$A:$D,3,0),0)</f>
        <v>0</v>
      </c>
      <c r="J73" s="33">
        <f>SUMIFS(外呼明细!K:K,外呼明细!D:D,'Daily-话务看板'!D73,外呼明细!A:A,"daily")</f>
        <v>6.474537037037037E-2</v>
      </c>
      <c r="K73" s="56">
        <f>COUNTIFS(外呼明细!D:D,'Daily-话务看板'!D73,外呼明细!A:A,"daily")</f>
        <v>27</v>
      </c>
      <c r="L73" s="13">
        <f>COUNTIFS(外呼明细!$M:$M,"是",外呼明细!$A:$A,"daily",外呼明细!$D:$D,'Daily-话务看板'!$D73)</f>
        <v>10</v>
      </c>
      <c r="M73" s="35">
        <f>SUMIFS(外呼明细!$K:$K,外呼明细!$M:$M,"是",外呼明细!$D:$D,'Daily-话务看板'!$D73,外呼明细!A:A,"daily")</f>
        <v>4.7847222222222215E-2</v>
      </c>
      <c r="N73" s="113">
        <f>IFERROR(VLOOKUP($D73,外呼客户数及商机!$M:$Q,4,0),0)</f>
        <v>2</v>
      </c>
      <c r="O73" s="37">
        <f>IFERROR(VLOOKUP($D73,外呼客户数及商机!$M:$Q,5,0),0)</f>
        <v>43</v>
      </c>
      <c r="P73" s="36">
        <f>IFERROR(SUMIFS(外呼明细!$K:$K,外呼明细!$D:$D,'Daily-话务看板'!$D73,外呼明细!$G:$G,"Y")/E73,0)</f>
        <v>5.7098765432098781E-3</v>
      </c>
      <c r="Q73" s="13">
        <f>IFERROR(IFERROR(VLOOKUP(D73,外呼客户数及商机!F:I,4,0),0)/E73,0)</f>
        <v>4</v>
      </c>
      <c r="R73" s="35">
        <f>IFERROR(SUMIFS(外呼明细!$K:$K,外呼明细!$D:$D,'Daily-话务看板'!$D73,外呼明细!$M:$M,"是",外呼明细!$G:$G,"Y")/E73,0)</f>
        <v>4.6257716049382712E-3</v>
      </c>
      <c r="S73" s="13">
        <f>IFERROR(IFERROR(VLOOKUP(D73,外呼客户数及商机!F:H,3,0),0)/E73,0)</f>
        <v>2</v>
      </c>
      <c r="T73" s="33">
        <f>IF(E73&gt;0,SUMIFS(外呼明细!$K:$K,外呼明细!$D:$D,'Daily-话务看板'!$D73)/E73,0)</f>
        <v>2.158179012345679E-2</v>
      </c>
      <c r="U73" s="56">
        <f>IFERROR(COUNTIF(外呼明细!D:D,'Daily-话务看板'!D73)/'Daily-话务看板'!E73,0)</f>
        <v>9</v>
      </c>
      <c r="V73" s="35">
        <f>IF(E73&gt;0,SUMIFS(外呼明细!$K:$K,外呼明细!$M:$M,"是",外呼明细!$D:$D,'Daily-话务看板'!$D73)/E73,0)</f>
        <v>1.594907407407407E-2</v>
      </c>
      <c r="W73" s="13">
        <f>IF(E73&gt;0,COUNTIFS(外呼明细!D:D,'Daily-话务看板'!D73,外呼明细!M:M,"是")/E73,0)</f>
        <v>3.3333333333333335</v>
      </c>
      <c r="X73" s="113">
        <f>IFERROR(VLOOKUP($D73,外呼客户数及商机!$M:$Q,2,0),0)</f>
        <v>7</v>
      </c>
      <c r="Y73" s="37">
        <f>IFERROR(VLOOKUP($D73,外呼客户数及商机!$M:$Q,3,0),0)</f>
        <v>72</v>
      </c>
      <c r="Z73" s="99"/>
    </row>
    <row r="74" spans="1:26" ht="21.95" hidden="1" customHeight="1" outlineLevel="1" x14ac:dyDescent="0.15">
      <c r="A74" s="80"/>
      <c r="B74" s="2" t="s">
        <v>189</v>
      </c>
      <c r="C74" s="2" t="s">
        <v>84</v>
      </c>
      <c r="D74" s="2" t="s">
        <v>85</v>
      </c>
      <c r="E74" s="94">
        <f>VLOOKUP(D74,[1]Q3W6!$C:$D,2,0)</f>
        <v>2.5</v>
      </c>
      <c r="F74" s="36">
        <f>SUMIFS(外呼明细!$K:$K,外呼明细!$D:$D,'Daily-话务看板'!$D74,外呼明细!$G:$G,"Y",外呼明细!A:A,"daily")</f>
        <v>6.5972222222222213E-3</v>
      </c>
      <c r="G74" s="12">
        <f>IFERROR(VLOOKUP($D74,外呼客户数及商机!$A:$D,4,0),0)</f>
        <v>2</v>
      </c>
      <c r="H74" s="36">
        <f>SUMIFS(外呼明细!$K:$K,外呼明细!$D:$D,'Daily-话务看板'!$D74,外呼明细!$M:$M,"是",外呼明细!$A:$A,"daily",外呼明细!$G:$G,"Y")</f>
        <v>6.3425925925925915E-3</v>
      </c>
      <c r="I74" s="12">
        <f>IFERROR(VLOOKUP($D74,外呼客户数及商机!$A:$D,3,0),0)</f>
        <v>1</v>
      </c>
      <c r="J74" s="33">
        <f>SUMIFS(外呼明细!K:K,外呼明细!D:D,'Daily-话务看板'!D74,外呼明细!A:A,"daily")</f>
        <v>3.5219907407407408E-2</v>
      </c>
      <c r="K74" s="56">
        <f>COUNTIFS(外呼明细!D:D,'Daily-话务看板'!D74,外呼明细!A:A,"daily")</f>
        <v>11</v>
      </c>
      <c r="L74" s="13">
        <f>COUNTIFS(外呼明细!$M:$M,"是",外呼明细!$A:$A,"daily",外呼明细!$D:$D,'Daily-话务看板'!$D74)</f>
        <v>7</v>
      </c>
      <c r="M74" s="35">
        <f>SUMIFS(外呼明细!$K:$K,外呼明细!$M:$M,"是",外呼明细!$D:$D,'Daily-话务看板'!$D74,外呼明细!A:A,"daily")</f>
        <v>3.1527777777777773E-2</v>
      </c>
      <c r="N74" s="113">
        <f>IFERROR(VLOOKUP($D74,外呼客户数及商机!$M:$Q,4,0),0)</f>
        <v>0</v>
      </c>
      <c r="O74" s="37">
        <f>IFERROR(VLOOKUP($D74,外呼客户数及商机!$M:$Q,5,0),0)</f>
        <v>0</v>
      </c>
      <c r="P74" s="36">
        <f>IFERROR(SUMIFS(外呼明细!$K:$K,外呼明细!$D:$D,'Daily-话务看板'!$D74,外呼明细!$G:$G,"Y")/E74,0)</f>
        <v>2.6388888888888885E-3</v>
      </c>
      <c r="Q74" s="12">
        <f>IFERROR(IFERROR(VLOOKUP(D74,外呼客户数及商机!F:I,4,0),0)/E74,0)</f>
        <v>1.2</v>
      </c>
      <c r="R74" s="36">
        <f>IFERROR(SUMIFS(外呼明细!$K:$K,外呼明细!$D:$D,'Daily-话务看板'!$D74,外呼明细!$M:$M,"是",外呼明细!$G:$G,"Y")/E74,0)</f>
        <v>2.5370370370370364E-3</v>
      </c>
      <c r="S74" s="12">
        <f>IFERROR(IFERROR(VLOOKUP(D74,外呼客户数及商机!F:H,3,0),0)/E74,0)</f>
        <v>0.8</v>
      </c>
      <c r="T74" s="33">
        <f>IF(E74&gt;0,SUMIFS(外呼明细!$K:$K,外呼明细!$D:$D,'Daily-话务看板'!$D74)/E74,0)</f>
        <v>1.4087962962962964E-2</v>
      </c>
      <c r="U74" s="56">
        <f>IFERROR(COUNTIF(外呼明细!D:D,'Daily-话务看板'!D74)/'Daily-话务看板'!E74,0)</f>
        <v>4.4000000000000004</v>
      </c>
      <c r="V74" s="35">
        <f>IF(E74&gt;0,SUMIFS(外呼明细!$K:$K,外呼明细!$M:$M,"是",外呼明细!$D:$D,'Daily-话务看板'!$D74)/E74,0)</f>
        <v>1.2611111111111109E-2</v>
      </c>
      <c r="W74" s="13">
        <f>IF(E74&gt;0,COUNTIFS(外呼明细!D:D,'Daily-话务看板'!D74,外呼明细!M:M,"是")/E74,0)</f>
        <v>2.8</v>
      </c>
      <c r="X74" s="113">
        <f>IFERROR(VLOOKUP($D74,外呼客户数及商机!$M:$Q,2,0),0)</f>
        <v>0</v>
      </c>
      <c r="Y74" s="37">
        <f>IFERROR(VLOOKUP($D74,外呼客户数及商机!$M:$Q,3,0),0)</f>
        <v>0</v>
      </c>
      <c r="Z74" s="99"/>
    </row>
    <row r="75" spans="1:26" ht="21.95" hidden="1" customHeight="1" outlineLevel="1" x14ac:dyDescent="0.15">
      <c r="A75" s="80"/>
      <c r="B75" s="2" t="s">
        <v>189</v>
      </c>
      <c r="C75" s="2" t="s">
        <v>87</v>
      </c>
      <c r="D75" s="2" t="s">
        <v>88</v>
      </c>
      <c r="E75" s="94">
        <f>VLOOKUP(D75,[1]Q3W6!$C:$D,2,0)</f>
        <v>3</v>
      </c>
      <c r="F75" s="36">
        <f>SUMIFS(外呼明细!$K:$K,外呼明细!$D:$D,'Daily-话务看板'!$D75,外呼明细!$G:$G,"Y",外呼明细!A:A,"daily")</f>
        <v>3.875E-2</v>
      </c>
      <c r="G75" s="12">
        <f>IFERROR(VLOOKUP($D75,外呼客户数及商机!$A:$D,4,0),0)</f>
        <v>5</v>
      </c>
      <c r="H75" s="36">
        <f>SUMIFS(外呼明细!$K:$K,外呼明细!$D:$D,'Daily-话务看板'!$D75,外呼明细!$M:$M,"是",外呼明细!$A:$A,"daily",外呼明细!$G:$G,"Y")</f>
        <v>3.7777777777777778E-2</v>
      </c>
      <c r="I75" s="12">
        <f>IFERROR(VLOOKUP($D75,外呼客户数及商机!$A:$D,3,0),0)</f>
        <v>4</v>
      </c>
      <c r="J75" s="33">
        <f>SUMIFS(外呼明细!K:K,外呼明细!D:D,'Daily-话务看板'!D75,外呼明细!A:A,"daily")</f>
        <v>8.8865740740740745E-2</v>
      </c>
      <c r="K75" s="56">
        <f>COUNTIFS(外呼明细!D:D,'Daily-话务看板'!D75,外呼明细!A:A,"daily")</f>
        <v>27</v>
      </c>
      <c r="L75" s="13">
        <f>COUNTIFS(外呼明细!$M:$M,"是",外呼明细!$A:$A,"daily",外呼明细!$D:$D,'Daily-话务看板'!$D75)</f>
        <v>18</v>
      </c>
      <c r="M75" s="35">
        <f>SUMIFS(外呼明细!$K:$K,外呼明细!$M:$M,"是",外呼明细!$D:$D,'Daily-话务看板'!$D75,外呼明细!A:A,"daily")</f>
        <v>8.4618055555555557E-2</v>
      </c>
      <c r="N75" s="113">
        <f>IFERROR(VLOOKUP($D75,外呼客户数及商机!$M:$Q,4,0),0)</f>
        <v>3</v>
      </c>
      <c r="O75" s="37">
        <f>IFERROR(VLOOKUP($D75,外呼客户数及商机!$M:$Q,5,0),0)</f>
        <v>25</v>
      </c>
      <c r="P75" s="36">
        <f>IFERROR(SUMIFS(外呼明细!$K:$K,外呼明细!$D:$D,'Daily-话务看板'!$D75,外呼明细!$G:$G,"Y")/E75,0)</f>
        <v>1.2916666666666667E-2</v>
      </c>
      <c r="Q75" s="12">
        <f>IFERROR(IFERROR(VLOOKUP(D75,外呼客户数及商机!F:I,4,0),0)/E75,0)</f>
        <v>4</v>
      </c>
      <c r="R75" s="36">
        <f>IFERROR(SUMIFS(外呼明细!$K:$K,外呼明细!$D:$D,'Daily-话务看板'!$D75,外呼明细!$M:$M,"是",外呼明细!$G:$G,"Y")/E75,0)</f>
        <v>1.2592592592592593E-2</v>
      </c>
      <c r="S75" s="12">
        <f>IFERROR(IFERROR(VLOOKUP(D75,外呼客户数及商机!F:H,3,0),0)/E75,0)</f>
        <v>2.3333333333333335</v>
      </c>
      <c r="T75" s="33">
        <f>IF(E75&gt;0,SUMIFS(外呼明细!$K:$K,外呼明细!$D:$D,'Daily-话务看板'!$D75)/E75,0)</f>
        <v>2.9621913580246916E-2</v>
      </c>
      <c r="U75" s="56">
        <f>IFERROR(COUNTIF(外呼明细!D:D,'Daily-话务看板'!D75)/'Daily-话务看板'!E75,0)</f>
        <v>9</v>
      </c>
      <c r="V75" s="35">
        <f>IF(E75&gt;0,SUMIFS(外呼明细!$K:$K,外呼明细!$M:$M,"是",外呼明细!$D:$D,'Daily-话务看板'!$D75)/E75,0)</f>
        <v>2.8206018518518519E-2</v>
      </c>
      <c r="W75" s="13">
        <f>IF(E75&gt;0,COUNTIFS(外呼明细!D:D,'Daily-话务看板'!D75,外呼明细!M:M,"是")/E75,0)</f>
        <v>6</v>
      </c>
      <c r="X75" s="113">
        <f>IFERROR(VLOOKUP($D75,外呼客户数及商机!$M:$Q,2,0),0)</f>
        <v>6</v>
      </c>
      <c r="Y75" s="37">
        <f>IFERROR(VLOOKUP($D75,外呼客户数及商机!$M:$Q,3,0),0)</f>
        <v>43</v>
      </c>
      <c r="Z75" s="99"/>
    </row>
    <row r="76" spans="1:26" ht="21.95" hidden="1" customHeight="1" outlineLevel="1" x14ac:dyDescent="0.15">
      <c r="A76" s="80"/>
      <c r="B76" s="2" t="s">
        <v>189</v>
      </c>
      <c r="C76" s="2" t="s">
        <v>140</v>
      </c>
      <c r="D76" s="2" t="s">
        <v>141</v>
      </c>
      <c r="E76" s="94">
        <f>VLOOKUP(D76,[1]Q3W6!$C:$D,2,0)</f>
        <v>3</v>
      </c>
      <c r="F76" s="36">
        <f>SUMIFS(外呼明细!$K:$K,外呼明细!$D:$D,'Daily-话务看板'!$D76,外呼明细!$G:$G,"Y",外呼明细!A:A,"daily")</f>
        <v>8.2175925925925917E-4</v>
      </c>
      <c r="G76" s="12">
        <f>IFERROR(VLOOKUP($D76,外呼客户数及商机!$A:$D,4,0),0)</f>
        <v>5</v>
      </c>
      <c r="H76" s="36">
        <f>SUMIFS(外呼明细!$K:$K,外呼明细!$D:$D,'Daily-话务看板'!$D76,外呼明细!$M:$M,"是",外呼明细!$A:$A,"daily",外呼明细!$G:$G,"Y")</f>
        <v>0</v>
      </c>
      <c r="I76" s="12">
        <f>IFERROR(VLOOKUP($D76,外呼客户数及商机!$A:$D,3,0),0)</f>
        <v>1</v>
      </c>
      <c r="J76" s="33">
        <f>SUMIFS(外呼明细!K:K,外呼明细!D:D,'Daily-话务看板'!D76,外呼明细!A:A,"daily")</f>
        <v>4.445601851851852E-2</v>
      </c>
      <c r="K76" s="56">
        <f>COUNTIFS(外呼明细!D:D,'Daily-话务看板'!D76,外呼明细!A:A,"daily")</f>
        <v>47</v>
      </c>
      <c r="L76" s="13">
        <f>COUNTIFS(外呼明细!$M:$M,"是",外呼明细!$A:$A,"daily",外呼明细!$D:$D,'Daily-话务看板'!$D76)</f>
        <v>7</v>
      </c>
      <c r="M76" s="35">
        <f>SUMIFS(外呼明细!$K:$K,外呼明细!$M:$M,"是",外呼明细!$D:$D,'Daily-话务看板'!$D76,外呼明细!A:A,"daily")</f>
        <v>1.9780092592592596E-2</v>
      </c>
      <c r="N76" s="113">
        <f>IFERROR(VLOOKUP($D76,外呼客户数及商机!$M:$Q,4,0),0)</f>
        <v>4</v>
      </c>
      <c r="O76" s="37">
        <f>IFERROR(VLOOKUP($D76,外呼客户数及商机!$M:$Q,5,0),0)</f>
        <v>15.77</v>
      </c>
      <c r="P76" s="36">
        <f>IFERROR(SUMIFS(外呼明细!$K:$K,外呼明细!$D:$D,'Daily-话务看板'!$D76,外呼明细!$G:$G,"Y")/E76,0)</f>
        <v>2.7391975308641974E-4</v>
      </c>
      <c r="Q76" s="12">
        <f>IFERROR(IFERROR(VLOOKUP(D76,外呼客户数及商机!F:I,4,0),0)/E76,0)</f>
        <v>2.3333333333333335</v>
      </c>
      <c r="R76" s="36">
        <f>IFERROR(SUMIFS(外呼明细!$K:$K,外呼明细!$D:$D,'Daily-话务看板'!$D76,外呼明细!$M:$M,"是",外呼明细!$G:$G,"Y")/E76,0)</f>
        <v>0</v>
      </c>
      <c r="S76" s="12">
        <f>IFERROR(IFERROR(VLOOKUP(D76,外呼客户数及商机!F:H,3,0),0)/E76,0)</f>
        <v>0.33333333333333331</v>
      </c>
      <c r="T76" s="33">
        <f>IF(E76&gt;0,SUMIFS(外呼明细!$K:$K,外呼明细!$D:$D,'Daily-话务看板'!$D76)/E76,0)</f>
        <v>1.4818672839506173E-2</v>
      </c>
      <c r="U76" s="56">
        <f>IFERROR(COUNTIF(外呼明细!D:D,'Daily-话务看板'!D76)/'Daily-话务看板'!E76,0)</f>
        <v>15.666666666666666</v>
      </c>
      <c r="V76" s="35">
        <f>IF(E76&gt;0,SUMIFS(外呼明细!$K:$K,外呼明细!$M:$M,"是",外呼明细!$D:$D,'Daily-话务看板'!$D76)/E76,0)</f>
        <v>6.5933641975308649E-3</v>
      </c>
      <c r="W76" s="13">
        <f>IF(E76&gt;0,COUNTIFS(外呼明细!D:D,'Daily-话务看板'!D76,外呼明细!M:M,"是")/E76,0)</f>
        <v>2.3333333333333335</v>
      </c>
      <c r="X76" s="113">
        <f>IFERROR(VLOOKUP($D76,外呼客户数及商机!$M:$Q,2,0),0)</f>
        <v>5</v>
      </c>
      <c r="Y76" s="37">
        <f>IFERROR(VLOOKUP($D76,外呼客户数及商机!$M:$Q,3,0),0)</f>
        <v>19.77</v>
      </c>
      <c r="Z76" s="99"/>
    </row>
    <row r="77" spans="1:26" ht="21.95" hidden="1" customHeight="1" outlineLevel="1" x14ac:dyDescent="0.15">
      <c r="A77" s="80"/>
      <c r="B77" s="2" t="s">
        <v>189</v>
      </c>
      <c r="C77" s="2" t="s">
        <v>148</v>
      </c>
      <c r="D77" s="2" t="s">
        <v>149</v>
      </c>
      <c r="E77" s="94">
        <f>VLOOKUP(D77,[1]Q3W6!$C:$D,2,0)</f>
        <v>3</v>
      </c>
      <c r="F77" s="36">
        <f>SUMIFS(外呼明细!$K:$K,外呼明细!$D:$D,'Daily-话务看板'!$D77,外呼明细!$G:$G,"Y",外呼明细!A:A,"daily")</f>
        <v>1.1574074074074073E-2</v>
      </c>
      <c r="G77" s="12">
        <f>IFERROR(VLOOKUP($D77,外呼客户数及商机!$A:$D,4,0),0)</f>
        <v>1</v>
      </c>
      <c r="H77" s="36">
        <f>SUMIFS(外呼明细!$K:$K,外呼明细!$D:$D,'Daily-话务看板'!$D77,外呼明细!$M:$M,"是",外呼明细!$A:$A,"daily",外呼明细!$G:$G,"Y")</f>
        <v>1.1539351851851851E-2</v>
      </c>
      <c r="I77" s="12">
        <f>IFERROR(VLOOKUP($D77,外呼客户数及商机!$A:$D,3,0),0)</f>
        <v>0</v>
      </c>
      <c r="J77" s="33">
        <f>SUMIFS(外呼明细!K:K,外呼明细!D:D,'Daily-话务看板'!D77,外呼明细!A:A,"daily")</f>
        <v>4.2268518518518518E-2</v>
      </c>
      <c r="K77" s="56">
        <f>COUNTIFS(外呼明细!D:D,'Daily-话务看板'!D77,外呼明细!A:A,"daily")</f>
        <v>30</v>
      </c>
      <c r="L77" s="13">
        <f>COUNTIFS(外呼明细!$M:$M,"是",外呼明细!$A:$A,"daily",外呼明细!$D:$D,'Daily-话务看板'!$D77)</f>
        <v>8</v>
      </c>
      <c r="M77" s="35">
        <f>SUMIFS(外呼明细!$K:$K,外呼明细!$M:$M,"是",外呼明细!$D:$D,'Daily-话务看板'!$D77,外呼明细!A:A,"daily")</f>
        <v>3.0324074074074076E-2</v>
      </c>
      <c r="N77" s="113">
        <f>IFERROR(VLOOKUP($D77,外呼客户数及商机!$M:$Q,4,0),0)</f>
        <v>3</v>
      </c>
      <c r="O77" s="37">
        <f>IFERROR(VLOOKUP($D77,外呼客户数及商机!$M:$Q,5,0),0)</f>
        <v>23</v>
      </c>
      <c r="P77" s="36">
        <f>IFERROR(SUMIFS(外呼明细!$K:$K,外呼明细!$D:$D,'Daily-话务看板'!$D77,外呼明细!$G:$G,"Y")/E77,0)</f>
        <v>3.8580246913580245E-3</v>
      </c>
      <c r="Q77" s="12">
        <f>IFERROR(IFERROR(VLOOKUP(D77,外呼客户数及商机!F:I,4,0),0)/E77,0)</f>
        <v>1</v>
      </c>
      <c r="R77" s="36">
        <f>IFERROR(SUMIFS(外呼明细!$K:$K,外呼明细!$D:$D,'Daily-话务看板'!$D77,外呼明细!$M:$M,"是",外呼明细!$G:$G,"Y")/E77,0)</f>
        <v>3.8464506172839505E-3</v>
      </c>
      <c r="S77" s="12">
        <f>IFERROR(IFERROR(VLOOKUP(D77,外呼客户数及商机!F:H,3,0),0)/E77,0)</f>
        <v>0.33333333333333331</v>
      </c>
      <c r="T77" s="33">
        <f>IF(E77&gt;0,SUMIFS(外呼明细!$K:$K,外呼明细!$D:$D,'Daily-话务看板'!$D77)/E77,0)</f>
        <v>1.4089506172839507E-2</v>
      </c>
      <c r="U77" s="56">
        <f>IFERROR(COUNTIF(外呼明细!D:D,'Daily-话务看板'!D77)/'Daily-话务看板'!E77,0)</f>
        <v>10</v>
      </c>
      <c r="V77" s="35">
        <f>IF(E77&gt;0,SUMIFS(外呼明细!$K:$K,外呼明细!$M:$M,"是",外呼明细!$D:$D,'Daily-话务看板'!$D77)/E77,0)</f>
        <v>1.0108024691358025E-2</v>
      </c>
      <c r="W77" s="13">
        <f>IF(E77&gt;0,COUNTIFS(外呼明细!D:D,'Daily-话务看板'!D77,外呼明细!M:M,"是")/E77,0)</f>
        <v>2.6666666666666665</v>
      </c>
      <c r="X77" s="113">
        <f>IFERROR(VLOOKUP($D77,外呼客户数及商机!$M:$Q,2,0),0)</f>
        <v>6</v>
      </c>
      <c r="Y77" s="37">
        <f>IFERROR(VLOOKUP($D77,外呼客户数及商机!$M:$Q,3,0),0)</f>
        <v>54</v>
      </c>
      <c r="Z77" s="99"/>
    </row>
    <row r="78" spans="1:26" ht="21.95" hidden="1" customHeight="1" outlineLevel="1" x14ac:dyDescent="0.15">
      <c r="A78" s="80"/>
      <c r="B78" s="2" t="s">
        <v>189</v>
      </c>
      <c r="C78" s="53" t="s">
        <v>150</v>
      </c>
      <c r="D78" s="53" t="s">
        <v>151</v>
      </c>
      <c r="E78" s="94">
        <f>VLOOKUP(D78,[1]Q3W6!$C:$D,2,0)</f>
        <v>3</v>
      </c>
      <c r="F78" s="36">
        <f>SUMIFS(外呼明细!$K:$K,外呼明细!$D:$D,'Daily-话务看板'!$D78,外呼明细!$G:$G,"Y",外呼明细!A:A,"daily")</f>
        <v>1.1620370370370369E-2</v>
      </c>
      <c r="G78" s="12">
        <f>IFERROR(VLOOKUP($D78,外呼客户数及商机!$A:$D,4,0),0)</f>
        <v>2</v>
      </c>
      <c r="H78" s="36">
        <f>SUMIFS(外呼明细!$K:$K,外呼明细!$D:$D,'Daily-话务看板'!$D78,外呼明细!$M:$M,"是",外呼明细!$A:$A,"daily",外呼明细!$G:$G,"Y")</f>
        <v>1.0127314814814815E-2</v>
      </c>
      <c r="I78" s="12">
        <f>IFERROR(VLOOKUP($D78,外呼客户数及商机!$A:$D,3,0),0)</f>
        <v>0</v>
      </c>
      <c r="J78" s="33">
        <f>SUMIFS(外呼明细!K:K,外呼明细!D:D,'Daily-话务看板'!D78,外呼明细!A:A,"daily")</f>
        <v>5.4918981481481478E-2</v>
      </c>
      <c r="K78" s="56">
        <f>COUNTIFS(外呼明细!D:D,'Daily-话务看板'!D78,外呼明细!A:A,"daily")</f>
        <v>13</v>
      </c>
      <c r="L78" s="13">
        <f>COUNTIFS(外呼明细!$M:$M,"是",外呼明细!$A:$A,"daily",外呼明细!$D:$D,'Daily-话务看板'!$D78)</f>
        <v>10</v>
      </c>
      <c r="M78" s="35">
        <f>SUMIFS(外呼明细!$K:$K,外呼明细!$M:$M,"是",外呼明细!$D:$D,'Daily-话务看板'!$D78,外呼明细!A:A,"daily")</f>
        <v>5.1666666666666666E-2</v>
      </c>
      <c r="N78" s="113">
        <f>IFERROR(VLOOKUP($D78,外呼客户数及商机!$M:$Q,4,0),0)</f>
        <v>0</v>
      </c>
      <c r="O78" s="37">
        <f>IFERROR(VLOOKUP($D78,外呼客户数及商机!$M:$Q,5,0),0)</f>
        <v>0</v>
      </c>
      <c r="P78" s="36">
        <f>IFERROR(SUMIFS(外呼明细!$K:$K,外呼明细!$D:$D,'Daily-话务看板'!$D78,外呼明细!$G:$G,"Y")/E78,0)</f>
        <v>3.8734567901234566E-3</v>
      </c>
      <c r="Q78" s="12">
        <f>IFERROR(IFERROR(VLOOKUP(D78,外呼客户数及商机!F:I,4,0),0)/E78,0)</f>
        <v>1.3333333333333333</v>
      </c>
      <c r="R78" s="36">
        <f>IFERROR(SUMIFS(外呼明细!$K:$K,外呼明细!$D:$D,'Daily-话务看板'!$D78,外呼明细!$M:$M,"是",外呼明细!$G:$G,"Y")/E78,0)</f>
        <v>3.3757716049382714E-3</v>
      </c>
      <c r="S78" s="12">
        <f>IFERROR(IFERROR(VLOOKUP(D78,外呼客户数及商机!F:H,3,0),0)/E78,0)</f>
        <v>1</v>
      </c>
      <c r="T78" s="33">
        <f>IF(E78&gt;0,SUMIFS(外呼明细!$K:$K,外呼明细!$D:$D,'Daily-话务看板'!$D78)/E78,0)</f>
        <v>1.8306327160493827E-2</v>
      </c>
      <c r="U78" s="56">
        <f>IFERROR(COUNTIF(外呼明细!D:D,'Daily-话务看板'!D78)/'Daily-话务看板'!E78,0)</f>
        <v>4.333333333333333</v>
      </c>
      <c r="V78" s="35">
        <f>IF(E78&gt;0,SUMIFS(外呼明细!$K:$K,外呼明细!$M:$M,"是",外呼明细!$D:$D,'Daily-话务看板'!$D78)/E78,0)</f>
        <v>1.7222222222222222E-2</v>
      </c>
      <c r="W78" s="13">
        <f>IF(E78&gt;0,COUNTIFS(外呼明细!D:D,'Daily-话务看板'!D78,外呼明细!M:M,"是")/E78,0)</f>
        <v>3.3333333333333335</v>
      </c>
      <c r="X78" s="113">
        <f>IFERROR(VLOOKUP($D78,外呼客户数及商机!$M:$Q,2,0),0)</f>
        <v>3</v>
      </c>
      <c r="Y78" s="37">
        <f>IFERROR(VLOOKUP($D78,外呼客户数及商机!$M:$Q,3,0),0)</f>
        <v>7.8</v>
      </c>
      <c r="Z78" s="99"/>
    </row>
    <row r="79" spans="1:26" ht="21.95" hidden="1" customHeight="1" outlineLevel="1" x14ac:dyDescent="0.15">
      <c r="A79" s="80"/>
      <c r="B79" s="53" t="s">
        <v>189</v>
      </c>
      <c r="C79" s="2" t="s">
        <v>163</v>
      </c>
      <c r="D79" s="2" t="s">
        <v>164</v>
      </c>
      <c r="E79" s="94">
        <f>VLOOKUP(D79,[1]Q3W6!$C:$D,2,0)</f>
        <v>3</v>
      </c>
      <c r="F79" s="36">
        <f>SUMIFS(外呼明细!$K:$K,外呼明细!$D:$D,'Daily-话务看板'!$D79,外呼明细!$G:$G,"Y",外呼明细!A:A,"daily")</f>
        <v>2.9745370370370373E-3</v>
      </c>
      <c r="G79" s="12">
        <f>IFERROR(VLOOKUP($D79,外呼客户数及商机!$A:$D,4,0),0)</f>
        <v>2</v>
      </c>
      <c r="H79" s="36">
        <f>SUMIFS(外呼明细!$K:$K,外呼明细!$D:$D,'Daily-话务看板'!$D79,外呼明细!$M:$M,"是",外呼明细!$A:$A,"daily",外呼明细!$G:$G,"Y")</f>
        <v>2.9745370370370373E-3</v>
      </c>
      <c r="I79" s="12">
        <f>IFERROR(VLOOKUP($D79,外呼客户数及商机!$A:$D,3,0),0)</f>
        <v>2</v>
      </c>
      <c r="J79" s="33">
        <f>SUMIFS(外呼明细!K:K,外呼明细!D:D,'Daily-话务看板'!D79,外呼明细!A:A,"daily")</f>
        <v>3.6053240740740747E-2</v>
      </c>
      <c r="K79" s="56">
        <f>COUNTIFS(外呼明细!D:D,'Daily-话务看板'!D79,外呼明细!A:A,"daily")</f>
        <v>14</v>
      </c>
      <c r="L79" s="13">
        <f>COUNTIFS(外呼明细!$M:$M,"是",外呼明细!$A:$A,"daily",外呼明细!$D:$D,'Daily-话务看板'!$D79)</f>
        <v>5</v>
      </c>
      <c r="M79" s="35">
        <f>SUMIFS(外呼明细!$K:$K,外呼明细!$M:$M,"是",外呼明细!$D:$D,'Daily-话务看板'!$D79,外呼明细!A:A,"daily")</f>
        <v>2.8738425925925928E-2</v>
      </c>
      <c r="N79" s="113">
        <f>IFERROR(VLOOKUP($D79,外呼客户数及商机!$M:$Q,4,0),0)</f>
        <v>2</v>
      </c>
      <c r="O79" s="37">
        <f>IFERROR(VLOOKUP($D79,外呼客户数及商机!$M:$Q,5,0),0)</f>
        <v>83</v>
      </c>
      <c r="P79" s="36">
        <f>IFERROR(SUMIFS(外呼明细!$K:$K,外呼明细!$D:$D,'Daily-话务看板'!$D79,外呼明细!$G:$G,"Y")/E79,0)</f>
        <v>9.9151234567901249E-4</v>
      </c>
      <c r="Q79" s="13">
        <f>IFERROR(IFERROR(VLOOKUP(D79,外呼客户数及商机!F:I,4,0),0)/E79,0)</f>
        <v>1.3333333333333333</v>
      </c>
      <c r="R79" s="35">
        <f>IFERROR(SUMIFS(外呼明细!$K:$K,外呼明细!$D:$D,'Daily-话务看板'!$D79,外呼明细!$M:$M,"是",外呼明细!$G:$G,"Y")/E79,0)</f>
        <v>9.9151234567901249E-4</v>
      </c>
      <c r="S79" s="13">
        <f>IFERROR(IFERROR(VLOOKUP(D79,外呼客户数及商机!F:H,3,0),0)/E79,0)</f>
        <v>1</v>
      </c>
      <c r="T79" s="33">
        <f>IF(E79&gt;0,SUMIFS(外呼明细!$K:$K,外呼明细!$D:$D,'Daily-话务看板'!$D79)/E79,0)</f>
        <v>1.2017746913580249E-2</v>
      </c>
      <c r="U79" s="56">
        <f>IFERROR(COUNTIF(外呼明细!D:D,'Daily-话务看板'!D79)/'Daily-话务看板'!E79,0)</f>
        <v>4.666666666666667</v>
      </c>
      <c r="V79" s="35">
        <f>IF(E79&gt;0,SUMIFS(外呼明细!$K:$K,外呼明细!$M:$M,"是",外呼明细!$D:$D,'Daily-话务看板'!$D79)/E79,0)</f>
        <v>9.5794753086419753E-3</v>
      </c>
      <c r="W79" s="13">
        <f>IF(E79&gt;0,COUNTIFS(外呼明细!D:D,'Daily-话务看板'!D79,外呼明细!M:M,"是")/E79,0)</f>
        <v>1.6666666666666667</v>
      </c>
      <c r="X79" s="113">
        <f>IFERROR(VLOOKUP($D79,外呼客户数及商机!$M:$Q,2,0),0)</f>
        <v>4</v>
      </c>
      <c r="Y79" s="37">
        <f>IFERROR(VLOOKUP($D79,外呼客户数及商机!$M:$Q,3,0),0)</f>
        <v>114</v>
      </c>
      <c r="Z79" s="99"/>
    </row>
    <row r="80" spans="1:26" ht="21.95" hidden="1" customHeight="1" outlineLevel="1" x14ac:dyDescent="0.15">
      <c r="A80" s="80"/>
      <c r="B80" s="2" t="s">
        <v>189</v>
      </c>
      <c r="C80" s="2" t="s">
        <v>183</v>
      </c>
      <c r="D80" s="2" t="s">
        <v>184</v>
      </c>
      <c r="E80" s="94">
        <f>VLOOKUP(D80,[1]Q3W6!$C:$D,2,0)</f>
        <v>3</v>
      </c>
      <c r="F80" s="36">
        <f>SUMIFS(外呼明细!$K:$K,外呼明细!$D:$D,'Daily-话务看板'!$D80,外呼明细!$G:$G,"Y",外呼明细!A:A,"daily")</f>
        <v>0</v>
      </c>
      <c r="G80" s="12">
        <f>IFERROR(VLOOKUP($D80,外呼客户数及商机!$A:$D,4,0),0)</f>
        <v>17</v>
      </c>
      <c r="H80" s="36">
        <f>SUMIFS(外呼明细!$K:$K,外呼明细!$D:$D,'Daily-话务看板'!$D80,外呼明细!$M:$M,"是",外呼明细!$A:$A,"daily",外呼明细!$G:$G,"Y")</f>
        <v>0</v>
      </c>
      <c r="I80" s="12">
        <f>IFERROR(VLOOKUP($D80,外呼客户数及商机!$A:$D,3,0),0)</f>
        <v>3</v>
      </c>
      <c r="J80" s="33">
        <f>SUMIFS(外呼明细!K:K,外呼明细!D:D,'Daily-话务看板'!D80,外呼明细!A:A,"daily")</f>
        <v>4.3981481481481476E-2</v>
      </c>
      <c r="K80" s="56">
        <f>COUNTIFS(外呼明细!D:D,'Daily-话务看板'!D80,外呼明细!A:A,"daily")</f>
        <v>13</v>
      </c>
      <c r="L80" s="13">
        <f>COUNTIFS(外呼明细!$M:$M,"是",外呼明细!$A:$A,"daily",外呼明细!$D:$D,'Daily-话务看板'!$D80)</f>
        <v>7</v>
      </c>
      <c r="M80" s="35">
        <f>SUMIFS(外呼明细!$K:$K,外呼明细!$M:$M,"是",外呼明细!$D:$D,'Daily-话务看板'!$D80,外呼明细!A:A,"daily")</f>
        <v>3.8182870370370367E-2</v>
      </c>
      <c r="N80" s="113">
        <f>IFERROR(VLOOKUP($D80,外呼客户数及商机!$M:$Q,4,0),0)</f>
        <v>2</v>
      </c>
      <c r="O80" s="37">
        <f>IFERROR(VLOOKUP($D80,外呼客户数及商机!$M:$Q,5,0),0)</f>
        <v>9.3000000000000007</v>
      </c>
      <c r="P80" s="36">
        <f>IFERROR(SUMIFS(外呼明细!$K:$K,外呼明细!$D:$D,'Daily-话务看板'!$D80,外呼明细!$G:$G,"Y")/E80,0)</f>
        <v>0</v>
      </c>
      <c r="Q80" s="13">
        <f>IFERROR(IFERROR(VLOOKUP(D80,外呼客户数及商机!F:I,4,0),0)/E80,0)</f>
        <v>7</v>
      </c>
      <c r="R80" s="35">
        <f>IFERROR(SUMIFS(外呼明细!$K:$K,外呼明细!$D:$D,'Daily-话务看板'!$D80,外呼明细!$M:$M,"是",外呼明细!$G:$G,"Y")/E80,0)</f>
        <v>0</v>
      </c>
      <c r="S80" s="13">
        <f>IFERROR(IFERROR(VLOOKUP(D80,外呼客户数及商机!F:H,3,0),0)/E80,0)</f>
        <v>1.6666666666666667</v>
      </c>
      <c r="T80" s="33">
        <f>IF(E80&gt;0,SUMIFS(外呼明细!$K:$K,外呼明细!$D:$D,'Daily-话务看板'!$D80)/E80,0)</f>
        <v>1.4660493827160491E-2</v>
      </c>
      <c r="U80" s="56">
        <f>IFERROR(COUNTIF(外呼明细!D:D,'Daily-话务看板'!D80)/'Daily-话务看板'!E80,0)</f>
        <v>4.333333333333333</v>
      </c>
      <c r="V80" s="35">
        <f>IF(E80&gt;0,SUMIFS(外呼明细!$K:$K,外呼明细!$M:$M,"是",外呼明细!$D:$D,'Daily-话务看板'!$D80)/E80,0)</f>
        <v>1.2727623456790122E-2</v>
      </c>
      <c r="W80" s="13">
        <f>IF(E80&gt;0,COUNTIFS(外呼明细!D:D,'Daily-话务看板'!D80,外呼明细!M:M,"是")/E80,0)</f>
        <v>2.3333333333333335</v>
      </c>
      <c r="X80" s="113">
        <f>IFERROR(VLOOKUP($D80,外呼客户数及商机!$M:$Q,2,0),0)</f>
        <v>4</v>
      </c>
      <c r="Y80" s="37">
        <f>IFERROR(VLOOKUP($D80,外呼客户数及商机!$M:$Q,3,0),0)</f>
        <v>39.299999999999997</v>
      </c>
      <c r="Z80" s="99"/>
    </row>
    <row r="81" spans="1:26" ht="21.95" hidden="1" customHeight="1" outlineLevel="1" x14ac:dyDescent="0.15">
      <c r="A81" s="80"/>
      <c r="B81" s="2" t="s">
        <v>189</v>
      </c>
      <c r="C81" s="2" t="s">
        <v>294</v>
      </c>
      <c r="D81" s="2" t="s">
        <v>295</v>
      </c>
      <c r="E81" s="94">
        <f>VLOOKUP(D81,[1]Q3W6!$C:$D,2,0)</f>
        <v>2.5</v>
      </c>
      <c r="F81" s="36">
        <f>SUMIFS(外呼明细!$K:$K,外呼明细!$D:$D,'Daily-话务看板'!$D81,外呼明细!$G:$G,"Y",外呼明细!A:A,"daily")</f>
        <v>7.9513888888888898E-3</v>
      </c>
      <c r="G81" s="12">
        <f>IFERROR(VLOOKUP($D81,外呼客户数及商机!$A:$D,4,0),0)</f>
        <v>0</v>
      </c>
      <c r="H81" s="36">
        <f>SUMIFS(外呼明细!$K:$K,外呼明细!$D:$D,'Daily-话务看板'!$D81,外呼明细!$M:$M,"是",外呼明细!$A:$A,"daily",外呼明细!$G:$G,"Y")</f>
        <v>0</v>
      </c>
      <c r="I81" s="12">
        <f>IFERROR(VLOOKUP($D81,外呼客户数及商机!$A:$D,3,0),0)</f>
        <v>0</v>
      </c>
      <c r="J81" s="33">
        <f>SUMIFS(外呼明细!K:K,外呼明细!D:D,'Daily-话务看板'!D81,外呼明细!A:A,"daily")</f>
        <v>3.3460648148148149E-2</v>
      </c>
      <c r="K81" s="56">
        <f>COUNTIFS(外呼明细!D:D,'Daily-话务看板'!D81,外呼明细!A:A,"daily")</f>
        <v>53</v>
      </c>
      <c r="L81" s="13">
        <f>COUNTIFS(外呼明细!$M:$M,"是",外呼明细!$A:$A,"daily",外呼明细!$D:$D,'Daily-话务看板'!$D81)</f>
        <v>4</v>
      </c>
      <c r="M81" s="35">
        <f>SUMIFS(外呼明细!$K:$K,外呼明细!$M:$M,"是",外呼明细!$D:$D,'Daily-话务看板'!$D81,外呼明细!A:A,"daily")</f>
        <v>1.0613425925925925E-2</v>
      </c>
      <c r="N81" s="113">
        <f>IFERROR(VLOOKUP($D81,外呼客户数及商机!$M:$Q,4,0),0)</f>
        <v>0</v>
      </c>
      <c r="O81" s="37">
        <f>IFERROR(VLOOKUP($D81,外呼客户数及商机!$M:$Q,5,0),0)</f>
        <v>0</v>
      </c>
      <c r="P81" s="36">
        <f>IFERROR(SUMIFS(外呼明细!$K:$K,外呼明细!$D:$D,'Daily-话务看板'!$D81,外呼明细!$G:$G,"Y")/E81,0)</f>
        <v>3.1805555555555558E-3</v>
      </c>
      <c r="Q81" s="13">
        <f>IFERROR(IFERROR(VLOOKUP(D81,外呼客户数及商机!F:I,4,0),0)/E81,0)</f>
        <v>0</v>
      </c>
      <c r="R81" s="35">
        <f>IFERROR(SUMIFS(外呼明细!$K:$K,外呼明细!$D:$D,'Daily-话务看板'!$D81,外呼明细!$M:$M,"是",外呼明细!$G:$G,"Y")/E81,0)</f>
        <v>0</v>
      </c>
      <c r="S81" s="13">
        <f>IFERROR(IFERROR(VLOOKUP(D81,外呼客户数及商机!F:H,3,0),0)/E81,0)</f>
        <v>0</v>
      </c>
      <c r="T81" s="33">
        <f>IF(E81&gt;0,SUMIFS(外呼明细!$K:$K,外呼明细!$D:$D,'Daily-话务看板'!$D81)/E81,0)</f>
        <v>1.3384259259259259E-2</v>
      </c>
      <c r="U81" s="56">
        <f>IFERROR(COUNTIF(外呼明细!D:D,'Daily-话务看板'!D81)/'Daily-话务看板'!E81,0)</f>
        <v>21.2</v>
      </c>
      <c r="V81" s="35">
        <f>IF(E81&gt;0,SUMIFS(外呼明细!$K:$K,外呼明细!$M:$M,"是",外呼明细!$D:$D,'Daily-话务看板'!$D81)/E81,0)</f>
        <v>4.2453703703703698E-3</v>
      </c>
      <c r="W81" s="13">
        <f>IF(E81&gt;0,COUNTIFS(外呼明细!D:D,'Daily-话务看板'!D81,外呼明细!M:M,"是")/E81,0)</f>
        <v>1.6</v>
      </c>
      <c r="X81" s="113">
        <f>IFERROR(VLOOKUP($D81,外呼客户数及商机!$M:$Q,2,0),0)</f>
        <v>0</v>
      </c>
      <c r="Y81" s="37">
        <f>IFERROR(VLOOKUP($D81,外呼客户数及商机!$M:$Q,3,0),0)</f>
        <v>0</v>
      </c>
      <c r="Z81" s="99"/>
    </row>
    <row r="82" spans="1:26" ht="21.95" hidden="1" customHeight="1" outlineLevel="1" x14ac:dyDescent="0.15">
      <c r="A82" s="80"/>
      <c r="B82" s="2" t="s">
        <v>189</v>
      </c>
      <c r="C82" s="2" t="s">
        <v>731</v>
      </c>
      <c r="D82" s="2" t="s">
        <v>730</v>
      </c>
      <c r="E82" s="94">
        <f>VLOOKUP(D82,[1]Q3W6!$C:$D,2,0)</f>
        <v>1</v>
      </c>
      <c r="F82" s="36">
        <f>SUMIFS(外呼明细!$K:$K,外呼明细!$D:$D,'Daily-话务看板'!$D82,外呼明细!$G:$G,"Y",外呼明细!A:A,"daily")</f>
        <v>9.3055555555555548E-3</v>
      </c>
      <c r="G82" s="12">
        <f>IFERROR(VLOOKUP($D82,外呼客户数及商机!$A:$D,4,0),0)</f>
        <v>11</v>
      </c>
      <c r="H82" s="36">
        <f>SUMIFS(外呼明细!$K:$K,外呼明细!$D:$D,'Daily-话务看板'!$D82,外呼明细!$M:$M,"是",外呼明细!$A:$A,"daily",外呼明细!$G:$G,"Y")</f>
        <v>2.4189814814814816E-3</v>
      </c>
      <c r="I82" s="12">
        <f>IFERROR(VLOOKUP($D82,外呼客户数及商机!$A:$D,3,0),0)</f>
        <v>2</v>
      </c>
      <c r="J82" s="33">
        <f>SUMIFS(外呼明细!K:K,外呼明细!D:D,'Daily-话务看板'!D82,外呼明细!A:A,"daily")</f>
        <v>4.119212962962962E-2</v>
      </c>
      <c r="K82" s="56">
        <f>COUNTIFS(外呼明细!D:D,'Daily-话务看板'!D82,外呼明细!A:A,"daily")</f>
        <v>34</v>
      </c>
      <c r="L82" s="13">
        <f>COUNTIFS(外呼明细!$M:$M,"是",外呼明细!$A:$A,"daily",外呼明细!$D:$D,'Daily-话务看板'!$D82)</f>
        <v>5</v>
      </c>
      <c r="M82" s="35">
        <f>SUMIFS(外呼明细!$K:$K,外呼明细!$M:$M,"是",外呼明细!$D:$D,'Daily-话务看板'!$D82,外呼明细!A:A,"daily")</f>
        <v>1.8240740740740738E-2</v>
      </c>
      <c r="N82" s="113">
        <f>IFERROR(VLOOKUP($D82,外呼客户数及商机!$M:$Q,4,0),0)</f>
        <v>0</v>
      </c>
      <c r="O82" s="37">
        <f>IFERROR(VLOOKUP($D82,外呼客户数及商机!$M:$Q,5,0),0)</f>
        <v>0</v>
      </c>
      <c r="P82" s="36">
        <f>IFERROR(SUMIFS(外呼明细!$K:$K,外呼明细!$D:$D,'Daily-话务看板'!$D82,外呼明细!$G:$G,"Y")/E82,0)</f>
        <v>9.3055555555555548E-3</v>
      </c>
      <c r="Q82" s="13">
        <f>IFERROR(IFERROR(VLOOKUP(D82,外呼客户数及商机!F:I,4,0),0)/E82,0)</f>
        <v>17</v>
      </c>
      <c r="R82" s="35">
        <f>IFERROR(SUMIFS(外呼明细!$K:$K,外呼明细!$D:$D,'Daily-话务看板'!$D82,外呼明细!$M:$M,"是",外呼明细!$G:$G,"Y")/E82,0)</f>
        <v>2.4189814814814816E-3</v>
      </c>
      <c r="S82" s="13">
        <f>IFERROR(IFERROR(VLOOKUP(D82,外呼客户数及商机!F:H,3,0),0)/E82,0)</f>
        <v>5</v>
      </c>
      <c r="T82" s="33">
        <f>IF(E82&gt;0,SUMIFS(外呼明细!$K:$K,外呼明细!$D:$D,'Daily-话务看板'!$D82)/E82,0)</f>
        <v>4.119212962962962E-2</v>
      </c>
      <c r="U82" s="56">
        <f>IFERROR(COUNTIF(外呼明细!D:D,'Daily-话务看板'!D82)/'Daily-话务看板'!E82,0)</f>
        <v>34</v>
      </c>
      <c r="V82" s="35">
        <f>IF(E82&gt;0,SUMIFS(外呼明细!$K:$K,外呼明细!$M:$M,"是",外呼明细!$D:$D,'Daily-话务看板'!$D82)/E82,0)</f>
        <v>1.8240740740740738E-2</v>
      </c>
      <c r="W82" s="13">
        <f>IF(E82&gt;0,COUNTIFS(外呼明细!D:D,'Daily-话务看板'!D82,外呼明细!M:M,"是")/E82,0)</f>
        <v>5</v>
      </c>
      <c r="X82" s="113">
        <f>IFERROR(VLOOKUP($D82,外呼客户数及商机!$M:$Q,2,0),0)</f>
        <v>0</v>
      </c>
      <c r="Y82" s="37">
        <f>IFERROR(VLOOKUP($D82,外呼客户数及商机!$M:$Q,3,0),0)</f>
        <v>0</v>
      </c>
      <c r="Z82" s="99"/>
    </row>
    <row r="83" spans="1:26" ht="21.95" hidden="1" customHeight="1" outlineLevel="1" x14ac:dyDescent="0.15">
      <c r="A83" s="80"/>
      <c r="B83" s="2" t="s">
        <v>189</v>
      </c>
      <c r="C83" s="2" t="s">
        <v>138</v>
      </c>
      <c r="D83" s="2" t="s">
        <v>138</v>
      </c>
      <c r="E83" s="96"/>
      <c r="F83" s="36">
        <f>SUMIFS(外呼明细!$K:$K,外呼明细!$D:$D,'Daily-话务看板'!$D83,外呼明细!$G:$G,"Y",外呼明细!A:A,"daily")</f>
        <v>0</v>
      </c>
      <c r="G83" s="12">
        <f>IFERROR(VLOOKUP($D83,外呼客户数及商机!$A:$D,4,0),0)</f>
        <v>0</v>
      </c>
      <c r="H83" s="36">
        <f>SUMIFS(外呼明细!$K:$K,外呼明细!$D:$D,'Daily-话务看板'!$D83,外呼明细!$M:$M,"是",外呼明细!$A:$A,"daily",外呼明细!$G:$G,"Y")</f>
        <v>0</v>
      </c>
      <c r="I83" s="12">
        <f>IFERROR(VLOOKUP($D83,外呼客户数及商机!$A:$D,3,0),0)</f>
        <v>0</v>
      </c>
      <c r="J83" s="33">
        <f>SUMIFS(外呼明细!K:K,外呼明细!D:D,'Daily-话务看板'!D83,外呼明细!A:A,"daily")</f>
        <v>0</v>
      </c>
      <c r="K83" s="56">
        <f>COUNTIFS(外呼明细!D:D,'Daily-话务看板'!D83,外呼明细!A:A,"daily")</f>
        <v>0</v>
      </c>
      <c r="L83" s="13">
        <f>COUNTIFS(外呼明细!$M:$M,"是",外呼明细!$A:$A,"daily",外呼明细!$D:$D,'Daily-话务看板'!$D83)</f>
        <v>0</v>
      </c>
      <c r="M83" s="35">
        <f>SUMIFS(外呼明细!$K:$K,外呼明细!$M:$M,"是",外呼明细!$D:$D,'Daily-话务看板'!$D83,外呼明细!A:A,"daily")</f>
        <v>0</v>
      </c>
      <c r="N83" s="113">
        <f>IFERROR(VLOOKUP($D83,外呼客户数及商机!$M:$Q,4,0),0)</f>
        <v>0</v>
      </c>
      <c r="O83" s="37">
        <f>IFERROR(VLOOKUP($D83,外呼客户数及商机!$M:$Q,5,0),0)</f>
        <v>0</v>
      </c>
      <c r="P83" s="36">
        <f>IFERROR(SUMIFS(外呼明细!$K:$K,外呼明细!$D:$D,'Daily-话务看板'!$D83,外呼明细!$G:$G,"Y")/E83,0)</f>
        <v>0</v>
      </c>
      <c r="Q83" s="13">
        <f>IFERROR(IFERROR(VLOOKUP(D83,外呼客户数及商机!F:I,4,0),0)/E83,0)</f>
        <v>0</v>
      </c>
      <c r="R83" s="35">
        <f>IFERROR(SUMIFS(外呼明细!$K:$K,外呼明细!$D:$D,'Daily-话务看板'!$D83,外呼明细!$M:$M,"是",外呼明细!$G:$G,"Y")/E83,0)</f>
        <v>0</v>
      </c>
      <c r="S83" s="13">
        <f>IFERROR(IFERROR(VLOOKUP(D83,外呼客户数及商机!F:H,3,0),0)/E83,0)</f>
        <v>0</v>
      </c>
      <c r="T83" s="33">
        <f>IF(E83&gt;0,SUMIFS(外呼明细!$K:$K,外呼明细!$D:$D,'Daily-话务看板'!$D83)/E83,0)</f>
        <v>0</v>
      </c>
      <c r="U83" s="56">
        <f>IFERROR(COUNTIF(外呼明细!D:D,'Daily-话务看板'!D83)/'Daily-话务看板'!E83,0)</f>
        <v>0</v>
      </c>
      <c r="V83" s="35">
        <f>IF(E83&gt;0,SUMIFS(外呼明细!$K:$K,外呼明细!$M:$M,"是",外呼明细!$D:$D,'Daily-话务看板'!$D83)/E83,0)</f>
        <v>0</v>
      </c>
      <c r="W83" s="13">
        <f>IF(E83&gt;0,COUNTIFS(外呼明细!D:D,'Daily-话务看板'!D83,外呼明细!M:M,"是")/E83,0)</f>
        <v>0</v>
      </c>
      <c r="X83" s="113">
        <f>IFERROR(VLOOKUP($D83,外呼客户数及商机!$M:$Q,2,0),0)</f>
        <v>0</v>
      </c>
      <c r="Y83" s="37">
        <f>IFERROR(VLOOKUP($D83,外呼客户数及商机!$M:$Q,3,0),0)</f>
        <v>0</v>
      </c>
      <c r="Z83" s="99"/>
    </row>
    <row r="84" spans="1:26" ht="21.95" hidden="1" customHeight="1" outlineLevel="1" x14ac:dyDescent="0.15">
      <c r="A84" s="80"/>
      <c r="B84" s="2" t="s">
        <v>189</v>
      </c>
      <c r="C84" s="2" t="s">
        <v>138</v>
      </c>
      <c r="D84" s="2" t="s">
        <v>138</v>
      </c>
      <c r="E84" s="96"/>
      <c r="F84" s="36">
        <f>SUMIFS(外呼明细!$K:$K,外呼明细!$D:$D,'Daily-话务看板'!$D84,外呼明细!$G:$G,"Y",外呼明细!A:A,"daily")</f>
        <v>0</v>
      </c>
      <c r="G84" s="12">
        <f>IFERROR(VLOOKUP($D84,外呼客户数及商机!$A:$D,4,0),0)</f>
        <v>0</v>
      </c>
      <c r="H84" s="36">
        <f>SUMIFS(外呼明细!$K:$K,外呼明细!$D:$D,'Daily-话务看板'!$D84,外呼明细!$M:$M,"是",外呼明细!$A:$A,"daily",外呼明细!$G:$G,"Y")</f>
        <v>0</v>
      </c>
      <c r="I84" s="12">
        <f>IFERROR(VLOOKUP($D84,外呼客户数及商机!$A:$D,3,0),0)</f>
        <v>0</v>
      </c>
      <c r="J84" s="33">
        <f>SUMIFS(外呼明细!K:K,外呼明细!D:D,'Daily-话务看板'!D84,外呼明细!A:A,"daily")</f>
        <v>0</v>
      </c>
      <c r="K84" s="56">
        <f>COUNTIFS(外呼明细!D:D,'Daily-话务看板'!D84,外呼明细!A:A,"daily")</f>
        <v>0</v>
      </c>
      <c r="L84" s="13">
        <f>COUNTIFS(外呼明细!$M:$M,"是",外呼明细!$A:$A,"daily",外呼明细!$D:$D,'Daily-话务看板'!$D84)</f>
        <v>0</v>
      </c>
      <c r="M84" s="35">
        <f>SUMIFS(外呼明细!$K:$K,外呼明细!$M:$M,"是",外呼明细!$D:$D,'Daily-话务看板'!$D84,外呼明细!A:A,"daily")</f>
        <v>0</v>
      </c>
      <c r="N84" s="113">
        <f>IFERROR(VLOOKUP($D84,外呼客户数及商机!$M:$Q,4,0),0)</f>
        <v>0</v>
      </c>
      <c r="O84" s="37">
        <f>IFERROR(VLOOKUP($D84,外呼客户数及商机!$M:$Q,5,0),0)</f>
        <v>0</v>
      </c>
      <c r="P84" s="36">
        <f>IFERROR(SUMIFS(外呼明细!$K:$K,外呼明细!$D:$D,'Daily-话务看板'!$D84,外呼明细!$G:$G,"Y")/E84,0)</f>
        <v>0</v>
      </c>
      <c r="Q84" s="13">
        <f>IFERROR(IFERROR(VLOOKUP(D84,外呼客户数及商机!F:I,4,0),0)/E84,0)</f>
        <v>0</v>
      </c>
      <c r="R84" s="35">
        <f>IFERROR(SUMIFS(外呼明细!$K:$K,外呼明细!$D:$D,'Daily-话务看板'!$D84,外呼明细!$M:$M,"是",外呼明细!$G:$G,"Y")/E84,0)</f>
        <v>0</v>
      </c>
      <c r="S84" s="13">
        <f>IFERROR(IFERROR(VLOOKUP(D84,外呼客户数及商机!F:H,3,0),0)/E84,0)</f>
        <v>0</v>
      </c>
      <c r="T84" s="33">
        <f>IF(E84&gt;0,SUMIFS(外呼明细!$K:$K,外呼明细!$D:$D,'Daily-话务看板'!$D84)/E84,0)</f>
        <v>0</v>
      </c>
      <c r="U84" s="56">
        <f>IFERROR(COUNTIF(外呼明细!D:D,'Daily-话务看板'!D84)/'Daily-话务看板'!E84,0)</f>
        <v>0</v>
      </c>
      <c r="V84" s="35">
        <f>IF(E84&gt;0,SUMIFS(外呼明细!$K:$K,外呼明细!$M:$M,"是",外呼明细!$D:$D,'Daily-话务看板'!$D84)/E84,0)</f>
        <v>0</v>
      </c>
      <c r="W84" s="13">
        <f>IF(E84&gt;0,COUNTIFS(外呼明细!D:D,'Daily-话务看板'!D84,外呼明细!M:M,"是")/E84,0)</f>
        <v>0</v>
      </c>
      <c r="X84" s="113">
        <f>IFERROR(VLOOKUP($D84,外呼客户数及商机!$M:$Q,2,0),0)</f>
        <v>0</v>
      </c>
      <c r="Y84" s="37">
        <f>IFERROR(VLOOKUP($D84,外呼客户数及商机!$M:$Q,3,0),0)</f>
        <v>0</v>
      </c>
      <c r="Z84" s="99"/>
    </row>
    <row r="85" spans="1:26" ht="21.95" customHeight="1" collapsed="1" x14ac:dyDescent="0.15">
      <c r="A85" s="80"/>
      <c r="B85" s="3" t="s">
        <v>189</v>
      </c>
      <c r="C85" s="3" t="s">
        <v>136</v>
      </c>
      <c r="D85" s="3" t="s">
        <v>62</v>
      </c>
      <c r="E85" s="75">
        <f>AVERAGE(E73:E82)</f>
        <v>2.7</v>
      </c>
      <c r="F85" s="30">
        <f>AVERAGE(F72:F82)</f>
        <v>1.0767045454545453E-2</v>
      </c>
      <c r="G85" s="14">
        <f t="shared" ref="G85:M85" si="20">AVERAGE(G72:G82)</f>
        <v>5.1818181818181817</v>
      </c>
      <c r="H85" s="30">
        <f t="shared" si="20"/>
        <v>8.6416245791245804E-3</v>
      </c>
      <c r="I85" s="14">
        <f t="shared" si="20"/>
        <v>1.4545454545454546</v>
      </c>
      <c r="J85" s="30">
        <f t="shared" si="20"/>
        <v>4.8151304713804716E-2</v>
      </c>
      <c r="K85" s="55">
        <f t="shared" si="20"/>
        <v>26.727272727272727</v>
      </c>
      <c r="L85" s="14">
        <f t="shared" si="20"/>
        <v>8.1818181818181817</v>
      </c>
      <c r="M85" s="30">
        <f t="shared" si="20"/>
        <v>3.5319865319865314E-2</v>
      </c>
      <c r="N85" s="131">
        <f>SUM(N72:N84)</f>
        <v>16</v>
      </c>
      <c r="O85" s="31">
        <f>SUM(O72:O84)</f>
        <v>199.07</v>
      </c>
      <c r="P85" s="32">
        <f>AVERAGE(P72:P82)</f>
        <v>4.2411616161616159E-3</v>
      </c>
      <c r="Q85" s="14">
        <f t="shared" ref="Q85:W85" si="21">AVERAGE(Q72:Q82)</f>
        <v>3.8060606060606061</v>
      </c>
      <c r="R85" s="32">
        <f t="shared" si="21"/>
        <v>3.0655864197530859E-3</v>
      </c>
      <c r="S85" s="14">
        <f t="shared" si="21"/>
        <v>1.4666666666666666</v>
      </c>
      <c r="T85" s="30">
        <f t="shared" si="21"/>
        <v>1.8963173400673404E-2</v>
      </c>
      <c r="U85" s="55">
        <f t="shared" si="21"/>
        <v>11.357575757575757</v>
      </c>
      <c r="V85" s="30">
        <f t="shared" si="21"/>
        <v>1.3134189113355777E-2</v>
      </c>
      <c r="W85" s="14">
        <f t="shared" si="21"/>
        <v>3.0969696969696967</v>
      </c>
      <c r="X85" s="131">
        <f>SUMIF(X72:X84,"&lt;&gt;0")</f>
        <v>37</v>
      </c>
      <c r="Y85" s="31">
        <f>SUMIF(Y72:Y84,"&lt;&gt;0")</f>
        <v>422.87</v>
      </c>
      <c r="Z85" s="98">
        <f>VLOOKUP(B85,外呼客户数及商机!T:U,2,0)</f>
        <v>0.21143500000000001</v>
      </c>
    </row>
    <row r="86" spans="1:26" ht="21.95" hidden="1" customHeight="1" outlineLevel="1" x14ac:dyDescent="0.15">
      <c r="A86" s="80"/>
      <c r="B86" s="2" t="s">
        <v>190</v>
      </c>
      <c r="C86" s="2" t="s">
        <v>16</v>
      </c>
      <c r="D86" s="2" t="s">
        <v>17</v>
      </c>
      <c r="E86" s="94">
        <f>VLOOKUP(D86,[1]Q3W6!$C:$D,2,0)</f>
        <v>3</v>
      </c>
      <c r="F86" s="36">
        <f>SUMIFS(外呼明细!$K:$K,外呼明细!$D:$D,'Daily-话务看板'!$D86,外呼明细!$G:$G,"Y",外呼明细!A:A,"daily")</f>
        <v>1.3946759259259259E-2</v>
      </c>
      <c r="G86" s="12">
        <f>IFERROR(VLOOKUP($D86,外呼客户数及商机!$A:$D,4,0),0)</f>
        <v>3</v>
      </c>
      <c r="H86" s="36">
        <f>SUMIFS(外呼明细!$K:$K,外呼明细!$D:$D,'Daily-话务看板'!$D86,外呼明细!$M:$M,"是",外呼明细!$A:$A,"daily",外呼明细!$G:$G,"Y")</f>
        <v>1.0185185185185184E-2</v>
      </c>
      <c r="I86" s="12">
        <f>IFERROR(VLOOKUP($D86,外呼客户数及商机!$A:$D,3,0),0)</f>
        <v>2</v>
      </c>
      <c r="J86" s="33">
        <f>SUMIFS(外呼明细!K:K,外呼明细!D:D,'Daily-话务看板'!D86,外呼明细!A:A,"daily")</f>
        <v>5.6585648148148156E-2</v>
      </c>
      <c r="K86" s="56">
        <f>COUNTIFS(外呼明细!D:D,'Daily-话务看板'!D86,外呼明细!A:A,"daily")</f>
        <v>22</v>
      </c>
      <c r="L86" s="13">
        <f>COUNTIFS(外呼明细!$M:$M,"是",外呼明细!$A:$A,"daily",外呼明细!$D:$D,'Daily-话务看板'!$D86)</f>
        <v>8</v>
      </c>
      <c r="M86" s="35">
        <f>SUMIFS(外呼明细!$K:$K,外呼明细!$M:$M,"是",外呼明细!$D:$D,'Daily-话务看板'!$D86,外呼明细!A:A,"daily")</f>
        <v>4.0833333333333333E-2</v>
      </c>
      <c r="N86" s="113">
        <f>IFERROR(VLOOKUP($D86,外呼客户数及商机!$M:$Q,4,0),0)</f>
        <v>0</v>
      </c>
      <c r="O86" s="37">
        <f>IFERROR(VLOOKUP($D86,外呼客户数及商机!$M:$Q,5,0),0)</f>
        <v>0</v>
      </c>
      <c r="P86" s="35">
        <f>IFERROR(SUMIFS(外呼明细!$K:$K,外呼明细!$D:$D,'Daily-话务看板'!$D86,外呼明细!$G:$G,"Y")/E86,0)</f>
        <v>4.6489197530864201E-3</v>
      </c>
      <c r="Q86" s="13">
        <f>IFERROR(IFERROR(VLOOKUP(D86,外呼客户数及商机!F:I,4,0),0)/E86,0)</f>
        <v>1.6666666666666667</v>
      </c>
      <c r="R86" s="35">
        <f>IFERROR(SUMIFS(外呼明细!$K:$K,外呼明细!$D:$D,'Daily-话务看板'!$D86,外呼明细!$M:$M,"是",外呼明细!$G:$G,"Y")/E86,0)</f>
        <v>3.3950617283950613E-3</v>
      </c>
      <c r="S86" s="13">
        <f>IFERROR(IFERROR(VLOOKUP(D86,外呼客户数及商机!F:H,3,0),0)/E86,0)</f>
        <v>1</v>
      </c>
      <c r="T86" s="33">
        <f>IF(E86&gt;0,SUMIFS(外呼明细!$K:$K,外呼明细!$D:$D,'Daily-话务看板'!$D86)/E86,0)</f>
        <v>1.8861882716049386E-2</v>
      </c>
      <c r="U86" s="56">
        <f>IFERROR(COUNTIF(外呼明细!D:D,'Daily-话务看板'!D86)/'Daily-话务看板'!E86,0)</f>
        <v>7.333333333333333</v>
      </c>
      <c r="V86" s="35">
        <f>IF(E86&gt;0,SUMIFS(外呼明细!$K:$K,外呼明细!$M:$M,"是",外呼明细!$D:$D,'Daily-话务看板'!$D86)/E86,0)</f>
        <v>1.361111111111111E-2</v>
      </c>
      <c r="W86" s="13">
        <f>IF(E86&gt;0,COUNTIFS(外呼明细!D:D,'Daily-话务看板'!D86,外呼明细!M:M,"是")/E86,0)</f>
        <v>2.6666666666666665</v>
      </c>
      <c r="X86" s="113">
        <f>IFERROR(VLOOKUP($D86,外呼客户数及商机!$M:$Q,2,0),0)</f>
        <v>4</v>
      </c>
      <c r="Y86" s="37">
        <f>IFERROR(VLOOKUP($D86,外呼客户数及商机!$M:$Q,3,0),0)</f>
        <v>65</v>
      </c>
      <c r="Z86" s="99"/>
    </row>
    <row r="87" spans="1:26" ht="21.95" hidden="1" customHeight="1" outlineLevel="1" x14ac:dyDescent="0.15">
      <c r="A87" s="80"/>
      <c r="B87" s="2" t="s">
        <v>190</v>
      </c>
      <c r="C87" s="2" t="s">
        <v>142</v>
      </c>
      <c r="D87" s="2" t="s">
        <v>143</v>
      </c>
      <c r="E87" s="94">
        <f>VLOOKUP(D87,[1]Q3W6!$C:$D,2,0)</f>
        <v>3</v>
      </c>
      <c r="F87" s="36">
        <f>SUMIFS(外呼明细!$K:$K,外呼明细!$D:$D,'Daily-话务看板'!$D87,外呼明细!$G:$G,"Y",外呼明细!A:A,"daily")</f>
        <v>1.712962962962963E-2</v>
      </c>
      <c r="G87" s="12">
        <f>IFERROR(VLOOKUP($D87,外呼客户数及商机!$A:$D,4,0),0)</f>
        <v>3</v>
      </c>
      <c r="H87" s="36">
        <f>SUMIFS(外呼明细!$K:$K,外呼明细!$D:$D,'Daily-话务看板'!$D87,外呼明细!$M:$M,"是",外呼明细!$A:$A,"daily",外呼明细!$G:$G,"Y")</f>
        <v>2.2106481481481478E-3</v>
      </c>
      <c r="I87" s="12">
        <f>IFERROR(VLOOKUP($D87,外呼客户数及商机!$A:$D,3,0),0)</f>
        <v>1</v>
      </c>
      <c r="J87" s="33">
        <f>SUMIFS(外呼明细!K:K,外呼明细!D:D,'Daily-话务看板'!D87,外呼明细!A:A,"daily")</f>
        <v>4.5833333333333337E-2</v>
      </c>
      <c r="K87" s="56">
        <f>COUNTIFS(外呼明细!D:D,'Daily-话务看板'!D87,外呼明细!A:A,"daily")</f>
        <v>38</v>
      </c>
      <c r="L87" s="13">
        <f>COUNTIFS(外呼明细!$M:$M,"是",外呼明细!$A:$A,"daily",外呼明细!$D:$D,'Daily-话务看板'!$D87)</f>
        <v>6</v>
      </c>
      <c r="M87" s="35">
        <f>SUMIFS(外呼明细!$K:$K,外呼明细!$M:$M,"是",外呼明细!$D:$D,'Daily-话务看板'!$D87,外呼明细!A:A,"daily")</f>
        <v>2.1898148148148149E-2</v>
      </c>
      <c r="N87" s="113">
        <f>IFERROR(VLOOKUP($D87,外呼客户数及商机!$M:$Q,4,0),0)</f>
        <v>2</v>
      </c>
      <c r="O87" s="37">
        <f>IFERROR(VLOOKUP($D87,外呼客户数及商机!$M:$Q,5,0),0)</f>
        <v>34</v>
      </c>
      <c r="P87" s="36">
        <f>IFERROR(SUMIFS(外呼明细!$K:$K,外呼明细!$D:$D,'Daily-话务看板'!$D87,外呼明细!$G:$G,"Y")/E87,0)</f>
        <v>5.7098765432098764E-3</v>
      </c>
      <c r="Q87" s="12">
        <f>IFERROR(IFERROR(VLOOKUP(D87,外呼客户数及商机!F:I,4,0),0)/E87,0)</f>
        <v>2.3333333333333335</v>
      </c>
      <c r="R87" s="36">
        <f>IFERROR(SUMIFS(外呼明细!$K:$K,外呼明细!$D:$D,'Daily-话务看板'!$D87,外呼明细!$M:$M,"是",外呼明细!$G:$G,"Y")/E87,0)</f>
        <v>7.3688271604938256E-4</v>
      </c>
      <c r="S87" s="12">
        <f>IFERROR(IFERROR(VLOOKUP(D87,外呼客户数及商机!F:H,3,0),0)/E87,0)</f>
        <v>1.3333333333333333</v>
      </c>
      <c r="T87" s="33">
        <f>IF(E87&gt;0,SUMIFS(外呼明细!$K:$K,外呼明细!$D:$D,'Daily-话务看板'!$D87)/E87,0)</f>
        <v>1.5277777777777779E-2</v>
      </c>
      <c r="U87" s="56">
        <f>IFERROR(COUNTIF(外呼明细!D:D,'Daily-话务看板'!D87)/'Daily-话务看板'!E87,0)</f>
        <v>12.666666666666666</v>
      </c>
      <c r="V87" s="35">
        <f>IF(E87&gt;0,SUMIFS(外呼明细!$K:$K,外呼明细!$M:$M,"是",外呼明细!$D:$D,'Daily-话务看板'!$D87)/E87,0)</f>
        <v>7.2993827160493831E-3</v>
      </c>
      <c r="W87" s="13">
        <f>IF(E87&gt;0,COUNTIFS(外呼明细!D:D,'Daily-话务看板'!D87,外呼明细!M:M,"是")/E87,0)</f>
        <v>2</v>
      </c>
      <c r="X87" s="113">
        <f>IFERROR(VLOOKUP($D87,外呼客户数及商机!$M:$Q,2,0),0)</f>
        <v>6</v>
      </c>
      <c r="Y87" s="37">
        <f>IFERROR(VLOOKUP($D87,外呼客户数及商机!$M:$Q,3,0),0)</f>
        <v>66</v>
      </c>
      <c r="Z87" s="99"/>
    </row>
    <row r="88" spans="1:26" ht="21.95" hidden="1" customHeight="1" outlineLevel="1" x14ac:dyDescent="0.15">
      <c r="A88" s="80"/>
      <c r="B88" s="2" t="s">
        <v>190</v>
      </c>
      <c r="C88" s="2" t="s">
        <v>46</v>
      </c>
      <c r="D88" s="2" t="s">
        <v>47</v>
      </c>
      <c r="E88" s="94">
        <f>VLOOKUP(D88,[1]Q3W6!$C:$D,2,0)</f>
        <v>3</v>
      </c>
      <c r="F88" s="36">
        <f>SUMIFS(外呼明细!$K:$K,外呼明细!$D:$D,'Daily-话务看板'!$D88,外呼明细!$G:$G,"Y",外呼明细!A:A,"daily")</f>
        <v>1.7094907407407406E-2</v>
      </c>
      <c r="G88" s="12">
        <f>IFERROR(VLOOKUP($D88,外呼客户数及商机!$A:$D,4,0),0)</f>
        <v>3</v>
      </c>
      <c r="H88" s="36">
        <f>SUMIFS(外呼明细!$K:$K,外呼明细!$D:$D,'Daily-话务看板'!$D88,外呼明细!$M:$M,"是",外呼明细!$A:$A,"daily",外呼明细!$G:$G,"Y")</f>
        <v>1.4548611111111111E-2</v>
      </c>
      <c r="I88" s="12">
        <f>IFERROR(VLOOKUP($D88,外呼客户数及商机!$A:$D,3,0),0)</f>
        <v>0</v>
      </c>
      <c r="J88" s="33">
        <f>SUMIFS(外呼明细!K:K,外呼明细!D:D,'Daily-话务看板'!D88,外呼明细!A:A,"daily")</f>
        <v>5.2858796296296293E-2</v>
      </c>
      <c r="K88" s="56">
        <f>COUNTIFS(外呼明细!D:D,'Daily-话务看板'!D88,外呼明细!A:A,"daily")</f>
        <v>18</v>
      </c>
      <c r="L88" s="13">
        <f>COUNTIFS(外呼明细!$M:$M,"是",外呼明细!$A:$A,"daily",外呼明细!$D:$D,'Daily-话务看板'!$D88)</f>
        <v>11</v>
      </c>
      <c r="M88" s="35">
        <f>SUMIFS(外呼明细!$K:$K,外呼明细!$M:$M,"是",外呼明细!$D:$D,'Daily-话务看板'!$D88,外呼明细!A:A,"daily")</f>
        <v>4.5729166666666668E-2</v>
      </c>
      <c r="N88" s="113">
        <f>IFERROR(VLOOKUP($D88,外呼客户数及商机!$M:$Q,4,0),0)</f>
        <v>2</v>
      </c>
      <c r="O88" s="37">
        <f>IFERROR(VLOOKUP($D88,外呼客户数及商机!$M:$Q,5,0),0)</f>
        <v>39</v>
      </c>
      <c r="P88" s="36">
        <f>IFERROR(SUMIFS(外呼明细!$K:$K,外呼明细!$D:$D,'Daily-话务看板'!$D88,外呼明细!$G:$G,"Y")/E88,0)</f>
        <v>5.698302469135802E-3</v>
      </c>
      <c r="Q88" s="12">
        <f>IFERROR(IFERROR(VLOOKUP(D88,外呼客户数及商机!F:I,4,0),0)/E88,0)</f>
        <v>3.3333333333333335</v>
      </c>
      <c r="R88" s="36">
        <f>IFERROR(SUMIFS(外呼明细!$K:$K,外呼明细!$D:$D,'Daily-话务看板'!$D88,外呼明细!$M:$M,"是",外呼明细!$G:$G,"Y")/E88,0)</f>
        <v>4.8495370370370368E-3</v>
      </c>
      <c r="S88" s="12">
        <f>IFERROR(IFERROR(VLOOKUP(D88,外呼客户数及商机!F:H,3,0),0)/E88,0)</f>
        <v>1.3333333333333333</v>
      </c>
      <c r="T88" s="33">
        <f>IF(E88&gt;0,SUMIFS(外呼明细!$K:$K,外呼明细!$D:$D,'Daily-话务看板'!$D88)/E88,0)</f>
        <v>1.7619598765432096E-2</v>
      </c>
      <c r="U88" s="56">
        <f>IFERROR(COUNTIF(外呼明细!D:D,'Daily-话务看板'!D88)/'Daily-话务看板'!E88,0)</f>
        <v>6</v>
      </c>
      <c r="V88" s="35">
        <f>IF(E88&gt;0,SUMIFS(外呼明细!$K:$K,外呼明细!$M:$M,"是",外呼明细!$D:$D,'Daily-话务看板'!$D88)/E88,0)</f>
        <v>1.5243055555555557E-2</v>
      </c>
      <c r="W88" s="13">
        <f>IF(E88&gt;0,COUNTIFS(外呼明细!D:D,'Daily-话务看板'!D88,外呼明细!M:M,"是")/E88,0)</f>
        <v>3.6666666666666665</v>
      </c>
      <c r="X88" s="113">
        <f>IFERROR(VLOOKUP($D88,外呼客户数及商机!$M:$Q,2,0),0)</f>
        <v>7</v>
      </c>
      <c r="Y88" s="37">
        <f>IFERROR(VLOOKUP($D88,外呼客户数及商机!$M:$Q,3,0),0)</f>
        <v>74</v>
      </c>
      <c r="Z88" s="99"/>
    </row>
    <row r="89" spans="1:26" ht="21.95" hidden="1" customHeight="1" outlineLevel="1" x14ac:dyDescent="0.15">
      <c r="A89" s="80"/>
      <c r="B89" s="111" t="s">
        <v>190</v>
      </c>
      <c r="C89" s="111" t="s">
        <v>32</v>
      </c>
      <c r="D89" s="111" t="s">
        <v>33</v>
      </c>
      <c r="E89" s="94">
        <f>VLOOKUP(D89,[1]Q3W6!$C:$D,2,0)</f>
        <v>1</v>
      </c>
      <c r="F89" s="36">
        <f>SUMIFS(外呼明细!$K:$K,外呼明细!$D:$D,'Daily-话务看板'!$D89,外呼明细!$G:$G,"Y",外呼明细!A:A,"daily")</f>
        <v>2.4074074074074076E-3</v>
      </c>
      <c r="G89" s="12">
        <f>IFERROR(VLOOKUP($D89,外呼客户数及商机!$A:$D,4,0),0)</f>
        <v>0</v>
      </c>
      <c r="H89" s="36">
        <f>SUMIFS(外呼明细!$K:$K,外呼明细!$D:$D,'Daily-话务看板'!$D89,外呼明细!$M:$M,"是",外呼明细!$A:$A,"daily",外呼明细!$G:$G,"Y")</f>
        <v>0</v>
      </c>
      <c r="I89" s="12">
        <f>IFERROR(VLOOKUP($D89,外呼客户数及商机!$A:$D,3,0),0)</f>
        <v>0</v>
      </c>
      <c r="J89" s="33">
        <f>SUMIFS(外呼明细!K:K,外呼明细!D:D,'Daily-话务看板'!D89,外呼明细!A:A,"daily")</f>
        <v>5.6053240740740737E-2</v>
      </c>
      <c r="K89" s="56">
        <f>COUNTIFS(外呼明细!D:D,'Daily-话务看板'!D89,外呼明细!A:A,"daily")</f>
        <v>11</v>
      </c>
      <c r="L89" s="13">
        <f>COUNTIFS(外呼明细!$M:$M,"是",外呼明细!$A:$A,"daily",外呼明细!$D:$D,'Daily-话务看板'!$D89)</f>
        <v>7</v>
      </c>
      <c r="M89" s="35">
        <f>SUMIFS(外呼明细!$K:$K,外呼明细!$M:$M,"是",外呼明细!$D:$D,'Daily-话务看板'!$D89,外呼明细!A:A,"daily")</f>
        <v>5.2951388888888888E-2</v>
      </c>
      <c r="N89" s="113">
        <f>IFERROR(VLOOKUP($D89,外呼客户数及商机!$M:$Q,4,0),0)</f>
        <v>0</v>
      </c>
      <c r="O89" s="37">
        <f>IFERROR(VLOOKUP($D89,外呼客户数及商机!$M:$Q,5,0),0)</f>
        <v>0</v>
      </c>
      <c r="P89" s="36">
        <f>IFERROR(SUMIFS(外呼明细!$K:$K,外呼明细!$D:$D,'Daily-话务看板'!$D89,外呼明细!$G:$G,"Y")/E89,0)</f>
        <v>2.4074074074074076E-3</v>
      </c>
      <c r="Q89" s="12">
        <f>IFERROR(IFERROR(VLOOKUP(D89,外呼客户数及商机!F:I,4,0),0)/E89,0)</f>
        <v>2</v>
      </c>
      <c r="R89" s="36">
        <f>IFERROR(SUMIFS(外呼明细!$K:$K,外呼明细!$D:$D,'Daily-话务看板'!$D89,外呼明细!$M:$M,"是",外呼明细!$G:$G,"Y")/E89,0)</f>
        <v>0</v>
      </c>
      <c r="S89" s="12">
        <f>IFERROR(IFERROR(VLOOKUP(D89,外呼客户数及商机!F:H,3,0),0)/E89,0)</f>
        <v>0</v>
      </c>
      <c r="T89" s="33">
        <f>IF(E89&gt;0,SUMIFS(外呼明细!$K:$K,外呼明细!$D:$D,'Daily-话务看板'!$D89)/E89,0)</f>
        <v>5.6053240740740737E-2</v>
      </c>
      <c r="U89" s="56">
        <f>IFERROR(COUNTIF(外呼明细!D:D,'Daily-话务看板'!D89)/'Daily-话务看板'!E89,0)</f>
        <v>11</v>
      </c>
      <c r="V89" s="35">
        <f>IF(E89&gt;0,SUMIFS(外呼明细!$K:$K,外呼明细!$M:$M,"是",外呼明细!$D:$D,'Daily-话务看板'!$D89)/E89,0)</f>
        <v>5.2951388888888888E-2</v>
      </c>
      <c r="W89" s="13">
        <f>IF(E89&gt;0,COUNTIFS(外呼明细!D:D,'Daily-话务看板'!D89,外呼明细!M:M,"是")/E89,0)</f>
        <v>7</v>
      </c>
      <c r="X89" s="113">
        <f>IFERROR(VLOOKUP($D89,外呼客户数及商机!$M:$Q,2,0),0)</f>
        <v>2</v>
      </c>
      <c r="Y89" s="37">
        <f>IFERROR(VLOOKUP($D89,外呼客户数及商机!$M:$Q,3,0),0)</f>
        <v>6</v>
      </c>
      <c r="Z89" s="99"/>
    </row>
    <row r="90" spans="1:26" ht="21.95" hidden="1" customHeight="1" outlineLevel="1" x14ac:dyDescent="0.15">
      <c r="A90" s="80"/>
      <c r="B90" s="2" t="s">
        <v>190</v>
      </c>
      <c r="C90" s="2" t="s">
        <v>179</v>
      </c>
      <c r="D90" s="2" t="s">
        <v>180</v>
      </c>
      <c r="E90" s="94">
        <f>VLOOKUP(D90,[1]Q3W6!$C:$D,2,0)</f>
        <v>2</v>
      </c>
      <c r="F90" s="36">
        <f>SUMIFS(外呼明细!$K:$K,外呼明细!$D:$D,'Daily-话务看板'!$D90,外呼明细!$G:$G,"Y",外呼明细!A:A,"daily")</f>
        <v>8.0902777777777761E-3</v>
      </c>
      <c r="G90" s="12">
        <f>IFERROR(VLOOKUP($D90,外呼客户数及商机!$A:$D,4,0),0)</f>
        <v>1</v>
      </c>
      <c r="H90" s="36">
        <f>SUMIFS(外呼明细!$K:$K,外呼明细!$D:$D,'Daily-话务看板'!$D90,外呼明细!$M:$M,"是",外呼明细!$A:$A,"daily",外呼明细!$G:$G,"Y")</f>
        <v>8.0902777777777761E-3</v>
      </c>
      <c r="I90" s="12">
        <f>IFERROR(VLOOKUP($D90,外呼客户数及商机!$A:$D,3,0),0)</f>
        <v>1</v>
      </c>
      <c r="J90" s="33">
        <f>SUMIFS(外呼明细!K:K,外呼明细!D:D,'Daily-话务看板'!D90,外呼明细!A:A,"daily")</f>
        <v>4.1099537037037032E-2</v>
      </c>
      <c r="K90" s="56">
        <f>COUNTIFS(外呼明细!D:D,'Daily-话务看板'!D90,外呼明细!A:A,"daily")</f>
        <v>44</v>
      </c>
      <c r="L90" s="13">
        <f>COUNTIFS(外呼明细!$M:$M,"是",外呼明细!$A:$A,"daily",外呼明细!$D:$D,'Daily-话务看板'!$D90)</f>
        <v>5</v>
      </c>
      <c r="M90" s="35">
        <f>SUMIFS(外呼明细!$K:$K,外呼明细!$M:$M,"是",外呼明细!$D:$D,'Daily-话务看板'!$D90,外呼明细!A:A,"daily")</f>
        <v>1.6180555555555552E-2</v>
      </c>
      <c r="N90" s="113">
        <f>IFERROR(VLOOKUP($D90,外呼客户数及商机!$M:$Q,4,0),0)</f>
        <v>0</v>
      </c>
      <c r="O90" s="37">
        <f>IFERROR(VLOOKUP($D90,外呼客户数及商机!$M:$Q,5,0),0)</f>
        <v>0</v>
      </c>
      <c r="P90" s="36">
        <f>IFERROR(SUMIFS(外呼明细!$K:$K,外呼明细!$D:$D,'Daily-话务看板'!$D90,外呼明细!$G:$G,"Y")/E90,0)</f>
        <v>4.045138888888888E-3</v>
      </c>
      <c r="Q90" s="12">
        <f>IFERROR(IFERROR(VLOOKUP(D90,外呼客户数及商机!F:I,4,0),0)/E90,0)</f>
        <v>1</v>
      </c>
      <c r="R90" s="36">
        <f>IFERROR(SUMIFS(外呼明细!$K:$K,外呼明细!$D:$D,'Daily-话务看板'!$D90,外呼明细!$M:$M,"是",外呼明细!$G:$G,"Y")/E90,0)</f>
        <v>4.045138888888888E-3</v>
      </c>
      <c r="S90" s="12">
        <f>IFERROR(IFERROR(VLOOKUP(D90,外呼客户数及商机!F:H,3,0),0)/E90,0)</f>
        <v>0.5</v>
      </c>
      <c r="T90" s="33">
        <f>IF(E90&gt;0,SUMIFS(外呼明细!$K:$K,外呼明细!$D:$D,'Daily-话务看板'!$D90)/E90,0)</f>
        <v>2.0549768518518516E-2</v>
      </c>
      <c r="U90" s="56">
        <f>IFERROR(COUNTIF(外呼明细!D:D,'Daily-话务看板'!D90)/'Daily-话务看板'!E90,0)</f>
        <v>22</v>
      </c>
      <c r="V90" s="35">
        <f>IF(E90&gt;0,SUMIFS(外呼明细!$K:$K,外呼明细!$M:$M,"是",外呼明细!$D:$D,'Daily-话务看板'!$D90)/E90,0)</f>
        <v>8.0902777777777761E-3</v>
      </c>
      <c r="W90" s="13">
        <f>IF(E90&gt;0,COUNTIFS(外呼明细!D:D,'Daily-话务看板'!D90,外呼明细!M:M,"是")/E90,0)</f>
        <v>2.5</v>
      </c>
      <c r="X90" s="113">
        <f>IFERROR(VLOOKUP($D90,外呼客户数及商机!$M:$Q,2,0),0)</f>
        <v>0</v>
      </c>
      <c r="Y90" s="37">
        <f>IFERROR(VLOOKUP($D90,外呼客户数及商机!$M:$Q,3,0),0)</f>
        <v>0</v>
      </c>
      <c r="Z90" s="99"/>
    </row>
    <row r="91" spans="1:26" ht="21.95" hidden="1" customHeight="1" outlineLevel="1" x14ac:dyDescent="0.15">
      <c r="A91" s="80"/>
      <c r="B91" s="2" t="s">
        <v>190</v>
      </c>
      <c r="C91" s="2" t="s">
        <v>181</v>
      </c>
      <c r="D91" s="2" t="s">
        <v>182</v>
      </c>
      <c r="E91" s="94">
        <f>VLOOKUP(D91,[1]Q3W6!$C:$D,2,0)</f>
        <v>2</v>
      </c>
      <c r="F91" s="36">
        <f>SUMIFS(外呼明细!$K:$K,外呼明细!$D:$D,'Daily-话务看板'!$D91,外呼明细!$G:$G,"Y",外呼明细!A:A,"daily")</f>
        <v>0</v>
      </c>
      <c r="G91" s="12">
        <f>IFERROR(VLOOKUP($D91,外呼客户数及商机!$A:$D,4,0),0)</f>
        <v>7</v>
      </c>
      <c r="H91" s="36">
        <f>SUMIFS(外呼明细!$K:$K,外呼明细!$D:$D,'Daily-话务看板'!$D91,外呼明细!$M:$M,"是",外呼明细!$A:$A,"daily",外呼明细!$G:$G,"Y")</f>
        <v>0</v>
      </c>
      <c r="I91" s="12">
        <f>IFERROR(VLOOKUP($D91,外呼客户数及商机!$A:$D,3,0),0)</f>
        <v>4</v>
      </c>
      <c r="J91" s="33">
        <f>SUMIFS(外呼明细!K:K,外呼明细!D:D,'Daily-话务看板'!D91,外呼明细!A:A,"daily")</f>
        <v>0</v>
      </c>
      <c r="K91" s="56">
        <f>COUNTIFS(外呼明细!D:D,'Daily-话务看板'!D91,外呼明细!A:A,"daily")</f>
        <v>0</v>
      </c>
      <c r="L91" s="13">
        <f>COUNTIFS(外呼明细!$M:$M,"是",外呼明细!$A:$A,"daily",外呼明细!$D:$D,'Daily-话务看板'!$D91)</f>
        <v>0</v>
      </c>
      <c r="M91" s="35">
        <f>SUMIFS(外呼明细!$K:$K,外呼明细!$M:$M,"是",外呼明细!$D:$D,'Daily-话务看板'!$D91,外呼明细!A:A,"daily")</f>
        <v>0</v>
      </c>
      <c r="N91" s="113">
        <f>IFERROR(VLOOKUP($D91,外呼客户数及商机!$M:$Q,4,0),0)</f>
        <v>3</v>
      </c>
      <c r="O91" s="37">
        <f>IFERROR(VLOOKUP($D91,外呼客户数及商机!$M:$Q,5,0),0)</f>
        <v>15</v>
      </c>
      <c r="P91" s="36">
        <f>IFERROR(SUMIFS(外呼明细!$K:$K,外呼明细!$D:$D,'Daily-话务看板'!$D91,外呼明细!$G:$G,"Y")/E91,0)</f>
        <v>0</v>
      </c>
      <c r="Q91" s="12">
        <f>IFERROR(IFERROR(VLOOKUP(D91,外呼客户数及商机!F:I,4,0),0)/E91,0)</f>
        <v>9.5</v>
      </c>
      <c r="R91" s="36">
        <f>IFERROR(SUMIFS(外呼明细!$K:$K,外呼明细!$D:$D,'Daily-话务看板'!$D91,外呼明细!$M:$M,"是",外呼明细!$G:$G,"Y")/E91,0)</f>
        <v>0</v>
      </c>
      <c r="S91" s="12">
        <f>IFERROR(IFERROR(VLOOKUP(D91,外呼客户数及商机!F:H,3,0),0)/E91,0)</f>
        <v>4</v>
      </c>
      <c r="T91" s="33">
        <f>IF(E91&gt;0,SUMIFS(外呼明细!$K:$K,外呼明细!$D:$D,'Daily-话务看板'!$D91)/E91,0)</f>
        <v>0</v>
      </c>
      <c r="U91" s="56">
        <f>IFERROR(COUNTIF(外呼明细!D:D,'Daily-话务看板'!D91)/'Daily-话务看板'!E91,0)</f>
        <v>0</v>
      </c>
      <c r="V91" s="35">
        <f>IF(E91&gt;0,SUMIFS(外呼明细!$K:$K,外呼明细!$M:$M,"是",外呼明细!$D:$D,'Daily-话务看板'!$D91)/E91,0)</f>
        <v>0</v>
      </c>
      <c r="W91" s="13">
        <f>IF(E91&gt;0,COUNTIFS(外呼明细!D:D,'Daily-话务看板'!D91,外呼明细!M:M,"是")/E91,0)</f>
        <v>0</v>
      </c>
      <c r="X91" s="113">
        <f>IFERROR(VLOOKUP($D91,外呼客户数及商机!$M:$Q,2,0),0)</f>
        <v>3</v>
      </c>
      <c r="Y91" s="37">
        <f>IFERROR(VLOOKUP($D91,外呼客户数及商机!$M:$Q,3,0),0)</f>
        <v>15</v>
      </c>
      <c r="Z91" s="99"/>
    </row>
    <row r="92" spans="1:26" ht="21.95" hidden="1" customHeight="1" outlineLevel="1" x14ac:dyDescent="0.15">
      <c r="A92" s="80"/>
      <c r="B92" s="2" t="s">
        <v>190</v>
      </c>
      <c r="C92" s="2" t="s">
        <v>200</v>
      </c>
      <c r="D92" s="2" t="s">
        <v>201</v>
      </c>
      <c r="E92" s="94">
        <f>VLOOKUP(D92,[1]Q3W6!$C:$D,2,0)</f>
        <v>2</v>
      </c>
      <c r="F92" s="36">
        <f>SUMIFS(外呼明细!$K:$K,外呼明细!$D:$D,'Daily-话务看板'!$D92,外呼明细!$G:$G,"Y",外呼明细!A:A,"daily")</f>
        <v>5.6388888888888891E-2</v>
      </c>
      <c r="G92" s="12">
        <f>IFERROR(VLOOKUP($D92,外呼客户数及商机!$A:$D,4,0),0)</f>
        <v>1</v>
      </c>
      <c r="H92" s="36">
        <f>SUMIFS(外呼明细!$K:$K,外呼明细!$D:$D,'Daily-话务看板'!$D92,外呼明细!$M:$M,"是",外呼明细!$A:$A,"daily",外呼明细!$G:$G,"Y")</f>
        <v>4.5219907407407403E-2</v>
      </c>
      <c r="I92" s="12">
        <f>IFERROR(VLOOKUP($D92,外呼客户数及商机!$A:$D,3,0),0)</f>
        <v>1</v>
      </c>
      <c r="J92" s="33">
        <f>SUMIFS(外呼明细!K:K,外呼明细!D:D,'Daily-话务看板'!D92,外呼明细!A:A,"daily")</f>
        <v>6.4351851851851855E-2</v>
      </c>
      <c r="K92" s="56">
        <f>COUNTIFS(外呼明细!D:D,'Daily-话务看板'!D92,外呼明细!A:A,"daily")</f>
        <v>28</v>
      </c>
      <c r="L92" s="13">
        <f>COUNTIFS(外呼明细!$M:$M,"是",外呼明细!$A:$A,"daily",外呼明细!$D:$D,'Daily-话务看板'!$D92)</f>
        <v>10</v>
      </c>
      <c r="M92" s="35">
        <f>SUMIFS(外呼明细!$K:$K,外呼明细!$M:$M,"是",外呼明细!$D:$D,'Daily-话务看板'!$D92,外呼明细!A:A,"daily")</f>
        <v>5.0555555555555548E-2</v>
      </c>
      <c r="N92" s="113">
        <f>IFERROR(VLOOKUP($D92,外呼客户数及商机!$M:$Q,4,0),0)</f>
        <v>2</v>
      </c>
      <c r="O92" s="37">
        <f>IFERROR(VLOOKUP($D92,外呼客户数及商机!$M:$Q,5,0),0)</f>
        <v>5</v>
      </c>
      <c r="P92" s="36">
        <f>IFERROR(SUMIFS(外呼明细!$K:$K,外呼明细!$D:$D,'Daily-话务看板'!$D92,外呼明细!$G:$G,"Y")/E92,0)</f>
        <v>2.8194444444444446E-2</v>
      </c>
      <c r="Q92" s="12">
        <f>IFERROR(IFERROR(VLOOKUP(D92,外呼客户数及商机!F:I,4,0),0)/E92,0)</f>
        <v>1.5</v>
      </c>
      <c r="R92" s="36">
        <f>IFERROR(SUMIFS(外呼明细!$K:$K,外呼明细!$D:$D,'Daily-话务看板'!$D92,外呼明细!$M:$M,"是",外呼明细!$G:$G,"Y")/E92,0)</f>
        <v>2.2609953703703702E-2</v>
      </c>
      <c r="S92" s="12">
        <f>IFERROR(IFERROR(VLOOKUP(D92,外呼客户数及商机!F:H,3,0),0)/E92,0)</f>
        <v>0.5</v>
      </c>
      <c r="T92" s="33">
        <f>IF(E92&gt;0,SUMIFS(外呼明细!$K:$K,外呼明细!$D:$D,'Daily-话务看板'!$D92)/E92,0)</f>
        <v>3.2175925925925927E-2</v>
      </c>
      <c r="U92" s="56">
        <f>IFERROR(COUNTIF(外呼明细!D:D,'Daily-话务看板'!D92)/'Daily-话务看板'!E92,0)</f>
        <v>14</v>
      </c>
      <c r="V92" s="35">
        <f>IF(E92&gt;0,SUMIFS(外呼明细!$K:$K,外呼明细!$M:$M,"是",外呼明细!$D:$D,'Daily-话务看板'!$D92)/E92,0)</f>
        <v>2.5277777777777774E-2</v>
      </c>
      <c r="W92" s="13">
        <f>IF(E92&gt;0,COUNTIFS(外呼明细!D:D,'Daily-话务看板'!D92,外呼明细!M:M,"是")/E92,0)</f>
        <v>5</v>
      </c>
      <c r="X92" s="113">
        <f>IFERROR(VLOOKUP($D92,外呼客户数及商机!$M:$Q,2,0),0)</f>
        <v>4</v>
      </c>
      <c r="Y92" s="37">
        <f>IFERROR(VLOOKUP($D92,外呼客户数及商机!$M:$Q,3,0),0)</f>
        <v>25</v>
      </c>
      <c r="Z92" s="99"/>
    </row>
    <row r="93" spans="1:26" ht="21.95" hidden="1" customHeight="1" outlineLevel="1" x14ac:dyDescent="0.15">
      <c r="A93" s="80"/>
      <c r="B93" s="2" t="s">
        <v>190</v>
      </c>
      <c r="C93" s="2" t="s">
        <v>854</v>
      </c>
      <c r="D93" s="2" t="s">
        <v>853</v>
      </c>
      <c r="E93" s="94">
        <f>VLOOKUP(D93,[1]Q3W6!$C:$D,2,0)</f>
        <v>1</v>
      </c>
      <c r="F93" s="36">
        <f>SUMIFS(外呼明细!$K:$K,外呼明细!$D:$D,'Daily-话务看板'!$D93,外呼明细!$G:$G,"Y",外呼明细!A:A,"daily")</f>
        <v>2.7881944444444445E-2</v>
      </c>
      <c r="G93" s="12">
        <f>IFERROR(VLOOKUP($D93,外呼客户数及商机!$A:$D,4,0),0)</f>
        <v>0</v>
      </c>
      <c r="H93" s="36">
        <f>SUMIFS(外呼明细!$K:$K,外呼明细!$D:$D,'Daily-话务看板'!$D93,外呼明细!$M:$M,"是",外呼明细!$A:$A,"daily",外呼明细!$G:$G,"Y")</f>
        <v>2.371527777777778E-2</v>
      </c>
      <c r="I93" s="12">
        <f>IFERROR(VLOOKUP($D93,外呼客户数及商机!$A:$D,3,0),0)</f>
        <v>0</v>
      </c>
      <c r="J93" s="33">
        <f>SUMIFS(外呼明细!K:K,外呼明细!D:D,'Daily-话务看板'!D93,外呼明细!A:A,"daily")</f>
        <v>6.1469907407407404E-2</v>
      </c>
      <c r="K93" s="56">
        <f>COUNTIFS(外呼明细!D:D,'Daily-话务看板'!D93,外呼明细!A:A,"daily")</f>
        <v>34</v>
      </c>
      <c r="L93" s="13">
        <f>COUNTIFS(外呼明细!$M:$M,"是",外呼明细!$A:$A,"daily",外呼明细!$D:$D,'Daily-话务看板'!$D93)</f>
        <v>10</v>
      </c>
      <c r="M93" s="35">
        <f>SUMIFS(外呼明细!$K:$K,外呼明细!$M:$M,"是",外呼明细!$D:$D,'Daily-话务看板'!$D93,外呼明细!A:A,"daily")</f>
        <v>4.3090277777777776E-2</v>
      </c>
      <c r="N93" s="113">
        <f>IFERROR(VLOOKUP($D93,外呼客户数及商机!$M:$Q,4,0),0)</f>
        <v>0</v>
      </c>
      <c r="O93" s="37">
        <f>IFERROR(VLOOKUP($D93,外呼客户数及商机!$M:$Q,5,0),0)</f>
        <v>0</v>
      </c>
      <c r="P93" s="36">
        <f>IFERROR(SUMIFS(外呼明细!$K:$K,外呼明细!$D:$D,'Daily-话务看板'!$D93,外呼明细!$G:$G,"Y")/E93,0)</f>
        <v>2.7881944444444445E-2</v>
      </c>
      <c r="Q93" s="12">
        <f>IFERROR(IFERROR(VLOOKUP(D93,外呼客户数及商机!F:I,4,0),0)/E93,0)</f>
        <v>0</v>
      </c>
      <c r="R93" s="36">
        <f>IFERROR(SUMIFS(外呼明细!$K:$K,外呼明细!$D:$D,'Daily-话务看板'!$D93,外呼明细!$M:$M,"是",外呼明细!$G:$G,"Y")/E93,0)</f>
        <v>2.371527777777778E-2</v>
      </c>
      <c r="S93" s="12">
        <f>IFERROR(IFERROR(VLOOKUP(D93,外呼客户数及商机!F:H,3,0),0)/E93,0)</f>
        <v>0</v>
      </c>
      <c r="T93" s="33">
        <f>IF(E93&gt;0,SUMIFS(外呼明细!$K:$K,外呼明细!$D:$D,'Daily-话务看板'!$D93)/E93,0)</f>
        <v>6.1469907407407404E-2</v>
      </c>
      <c r="U93" s="56">
        <f>IFERROR(COUNTIF(外呼明细!D:D,'Daily-话务看板'!D93)/'Daily-话务看板'!E93,0)</f>
        <v>34</v>
      </c>
      <c r="V93" s="35">
        <f>IF(E93&gt;0,SUMIFS(外呼明细!$K:$K,外呼明细!$M:$M,"是",外呼明细!$D:$D,'Daily-话务看板'!$D93)/E93,0)</f>
        <v>4.3090277777777776E-2</v>
      </c>
      <c r="W93" s="13">
        <f>IF(E93&gt;0,COUNTIFS(外呼明细!D:D,'Daily-话务看板'!D93,外呼明细!M:M,"是")/E93,0)</f>
        <v>10</v>
      </c>
      <c r="X93" s="113">
        <f>IFERROR(VLOOKUP($D93,外呼客户数及商机!$M:$Q,2,0),0)</f>
        <v>0</v>
      </c>
      <c r="Y93" s="37">
        <f>IFERROR(VLOOKUP($D93,外呼客户数及商机!$M:$Q,3,0),0)</f>
        <v>0</v>
      </c>
      <c r="Z93" s="99"/>
    </row>
    <row r="94" spans="1:26" ht="21.95" hidden="1" customHeight="1" outlineLevel="1" x14ac:dyDescent="0.15">
      <c r="A94" s="80"/>
      <c r="B94" s="2" t="s">
        <v>190</v>
      </c>
      <c r="C94" s="2" t="s">
        <v>744</v>
      </c>
      <c r="D94" s="2" t="s">
        <v>743</v>
      </c>
      <c r="E94" s="94">
        <f>VLOOKUP(D94,[1]Q3W6!$C:$D,2,0)</f>
        <v>1</v>
      </c>
      <c r="F94" s="36">
        <f>SUMIFS(外呼明细!$K:$K,外呼明细!$D:$D,'Daily-话务看板'!$D94,外呼明细!$G:$G,"Y",外呼明细!A:A,"daily")</f>
        <v>2.042824074074074E-2</v>
      </c>
      <c r="G94" s="12">
        <f>IFERROR(VLOOKUP($D94,外呼客户数及商机!$A:$D,4,0),0)</f>
        <v>0</v>
      </c>
      <c r="H94" s="36">
        <f>SUMIFS(外呼明细!$K:$K,外呼明细!$D:$D,'Daily-话务看板'!$D94,外呼明细!$M:$M,"是",外呼明细!$A:$A,"daily",外呼明细!$G:$G,"Y")</f>
        <v>1.638888888888889E-2</v>
      </c>
      <c r="I94" s="12">
        <f>IFERROR(VLOOKUP($D94,外呼客户数及商机!$A:$D,3,0),0)</f>
        <v>0</v>
      </c>
      <c r="J94" s="33">
        <f>SUMIFS(外呼明细!K:K,外呼明细!D:D,'Daily-话务看板'!D94,外呼明细!A:A,"daily")</f>
        <v>6.1747685185185183E-2</v>
      </c>
      <c r="K94" s="56">
        <f>COUNTIFS(外呼明细!D:D,'Daily-话务看板'!D94,外呼明细!A:A,"daily")</f>
        <v>34</v>
      </c>
      <c r="L94" s="13">
        <f>COUNTIFS(外呼明细!$M:$M,"是",外呼明细!$A:$A,"daily",外呼明细!$D:$D,'Daily-话务看板'!$D94)</f>
        <v>11</v>
      </c>
      <c r="M94" s="35">
        <f>SUMIFS(外呼明细!$K:$K,外呼明细!$M:$M,"是",外呼明细!$D:$D,'Daily-话务看板'!$D94,外呼明细!A:A,"daily")</f>
        <v>4.7337962962962964E-2</v>
      </c>
      <c r="N94" s="113">
        <f>IFERROR(VLOOKUP($D94,外呼客户数及商机!$M:$Q,4,0),0)</f>
        <v>0</v>
      </c>
      <c r="O94" s="37">
        <f>IFERROR(VLOOKUP($D94,外呼客户数及商机!$M:$Q,5,0),0)</f>
        <v>0</v>
      </c>
      <c r="P94" s="36">
        <f>IFERROR(SUMIFS(外呼明细!$K:$K,外呼明细!$D:$D,'Daily-话务看板'!$D94,外呼明细!$G:$G,"Y")/E94,0)</f>
        <v>2.042824074074074E-2</v>
      </c>
      <c r="Q94" s="12">
        <f>IFERROR(IFERROR(VLOOKUP(D94,外呼客户数及商机!F:I,4,0),0)/E94,0)</f>
        <v>1</v>
      </c>
      <c r="R94" s="36">
        <f>IFERROR(SUMIFS(外呼明细!$K:$K,外呼明细!$D:$D,'Daily-话务看板'!$D94,外呼明细!$M:$M,"是",外呼明细!$G:$G,"Y")/E94,0)</f>
        <v>1.638888888888889E-2</v>
      </c>
      <c r="S94" s="12">
        <f>IFERROR(IFERROR(VLOOKUP(D94,外呼客户数及商机!F:H,3,0),0)/E94,0)</f>
        <v>1</v>
      </c>
      <c r="T94" s="33">
        <f>IF(E94&gt;0,SUMIFS(外呼明细!$K:$K,外呼明细!$D:$D,'Daily-话务看板'!$D94)/E94,0)</f>
        <v>6.1747685185185183E-2</v>
      </c>
      <c r="U94" s="56">
        <f>IFERROR(COUNTIF(外呼明细!D:D,'Daily-话务看板'!D94)/'Daily-话务看板'!E94,0)</f>
        <v>34</v>
      </c>
      <c r="V94" s="35">
        <f>IF(E94&gt;0,SUMIFS(外呼明细!$K:$K,外呼明细!$M:$M,"是",外呼明细!$D:$D,'Daily-话务看板'!$D94)/E94,0)</f>
        <v>4.7337962962962964E-2</v>
      </c>
      <c r="W94" s="13">
        <f>IF(E94&gt;0,COUNTIFS(外呼明细!D:D,'Daily-话务看板'!D94,外呼明细!M:M,"是")/E94,0)</f>
        <v>11</v>
      </c>
      <c r="X94" s="113">
        <f>IFERROR(VLOOKUP($D94,外呼客户数及商机!$M:$Q,2,0),0)</f>
        <v>0</v>
      </c>
      <c r="Y94" s="37">
        <f>IFERROR(VLOOKUP($D94,外呼客户数及商机!$M:$Q,3,0),0)</f>
        <v>0</v>
      </c>
      <c r="Z94" s="99"/>
    </row>
    <row r="95" spans="1:26" ht="21.95" hidden="1" customHeight="1" outlineLevel="1" x14ac:dyDescent="0.15">
      <c r="A95" s="80"/>
      <c r="B95" s="2" t="s">
        <v>190</v>
      </c>
      <c r="C95" s="2" t="s">
        <v>874</v>
      </c>
      <c r="D95" s="2" t="s">
        <v>875</v>
      </c>
      <c r="E95" s="94">
        <f>VLOOKUP(D95,[1]Q3W6!$C:$D,2,0)</f>
        <v>1</v>
      </c>
      <c r="F95" s="36">
        <f>SUMIFS(外呼明细!$K:$K,外呼明细!$D:$D,'Daily-话务看板'!$D95,外呼明细!$G:$G,"Y",外呼明细!A:A,"daily")</f>
        <v>0</v>
      </c>
      <c r="G95" s="12">
        <f>IFERROR(VLOOKUP($D95,外呼客户数及商机!$A:$D,4,0),0)</f>
        <v>0</v>
      </c>
      <c r="H95" s="36">
        <f>SUMIFS(外呼明细!$K:$K,外呼明细!$D:$D,'Daily-话务看板'!$D95,外呼明细!$M:$M,"是",外呼明细!$A:$A,"daily",外呼明细!$G:$G,"Y")</f>
        <v>0</v>
      </c>
      <c r="I95" s="12">
        <f>IFERROR(VLOOKUP($D95,外呼客户数及商机!$A:$D,3,0),0)</f>
        <v>0</v>
      </c>
      <c r="J95" s="33">
        <f>SUMIFS(外呼明细!K:K,外呼明细!D:D,'Daily-话务看板'!D95,外呼明细!A:A,"daily")</f>
        <v>0</v>
      </c>
      <c r="K95" s="56">
        <f>COUNTIFS(外呼明细!D:D,'Daily-话务看板'!D95,外呼明细!A:A,"daily")</f>
        <v>0</v>
      </c>
      <c r="L95" s="13">
        <f>COUNTIFS(外呼明细!$M:$M,"是",外呼明细!$A:$A,"daily",外呼明细!$D:$D,'Daily-话务看板'!$D95)</f>
        <v>0</v>
      </c>
      <c r="M95" s="35">
        <f>SUMIFS(外呼明细!$K:$K,外呼明细!$M:$M,"是",外呼明细!$D:$D,'Daily-话务看板'!$D95,外呼明细!A:A,"daily")</f>
        <v>0</v>
      </c>
      <c r="N95" s="113">
        <f>IFERROR(VLOOKUP($D95,外呼客户数及商机!$M:$Q,4,0),0)</f>
        <v>0</v>
      </c>
      <c r="O95" s="37">
        <f>IFERROR(VLOOKUP($D95,外呼客户数及商机!$M:$Q,5,0),0)</f>
        <v>0</v>
      </c>
      <c r="P95" s="35">
        <f>IFERROR(SUMIFS(外呼明细!$K:$K,外呼明细!$D:$D,'Daily-话务看板'!$D95,外呼明细!$G:$G,"Y")/E95,0)</f>
        <v>0</v>
      </c>
      <c r="Q95" s="13">
        <f>IFERROR(IFERROR(VLOOKUP(D95,外呼客户数及商机!F:I,4,0),0)/E95,0)</f>
        <v>0</v>
      </c>
      <c r="R95" s="35">
        <f>IFERROR(SUMIFS(外呼明细!$K:$K,外呼明细!$D:$D,'Daily-话务看板'!$D95,外呼明细!$M:$M,"是",外呼明细!$G:$G,"Y")/E95,0)</f>
        <v>0</v>
      </c>
      <c r="S95" s="13">
        <f>IFERROR(IFERROR(VLOOKUP(D95,外呼客户数及商机!F:H,3,0),0)/E95,0)</f>
        <v>0</v>
      </c>
      <c r="T95" s="33">
        <f>IF(E95&gt;0,SUMIFS(外呼明细!$K:$K,外呼明细!$D:$D,'Daily-话务看板'!$D95)/E95,0)</f>
        <v>0</v>
      </c>
      <c r="U95" s="56">
        <f>IFERROR(COUNTIF(外呼明细!D:D,'Daily-话务看板'!D95)/'Daily-话务看板'!E95,0)</f>
        <v>0</v>
      </c>
      <c r="V95" s="35">
        <f>IF(E95&gt;0,SUMIFS(外呼明细!$K:$K,外呼明细!$M:$M,"是",外呼明细!$D:$D,'Daily-话务看板'!$D95)/E95,0)</f>
        <v>0</v>
      </c>
      <c r="W95" s="13">
        <f>IF(E95&gt;0,COUNTIFS(外呼明细!D:D,'Daily-话务看板'!D95,外呼明细!M:M,"是")/E95,0)</f>
        <v>0</v>
      </c>
      <c r="X95" s="113">
        <f>IFERROR(VLOOKUP($D95,外呼客户数及商机!$M:$Q,2,0),0)</f>
        <v>0</v>
      </c>
      <c r="Y95" s="37">
        <f>IFERROR(VLOOKUP($D95,外呼客户数及商机!$M:$Q,3,0),0)</f>
        <v>0</v>
      </c>
      <c r="Z95" s="99"/>
    </row>
    <row r="96" spans="1:26" ht="21.95" hidden="1" customHeight="1" outlineLevel="1" x14ac:dyDescent="0.15">
      <c r="A96" s="80"/>
      <c r="B96" s="2" t="s">
        <v>190</v>
      </c>
      <c r="C96" s="2" t="s">
        <v>856</v>
      </c>
      <c r="D96" s="2" t="s">
        <v>855</v>
      </c>
      <c r="E96" s="94">
        <f>VLOOKUP(D96,[1]Q3W6!$C:$D,2,0)</f>
        <v>1</v>
      </c>
      <c r="F96" s="36">
        <f>SUMIFS(外呼明细!$K:$K,外呼明细!$D:$D,'Daily-话务看板'!$D96,外呼明细!$G:$G,"Y",外呼明细!A:A,"daily")</f>
        <v>0</v>
      </c>
      <c r="G96" s="12">
        <f>IFERROR(VLOOKUP($D96,外呼客户数及商机!$A:$D,4,0),0)</f>
        <v>0</v>
      </c>
      <c r="H96" s="36">
        <f>SUMIFS(外呼明细!$K:$K,外呼明细!$D:$D,'Daily-话务看板'!$D96,外呼明细!$M:$M,"是",外呼明细!$A:$A,"daily",外呼明细!$G:$G,"Y")</f>
        <v>0</v>
      </c>
      <c r="I96" s="12">
        <f>IFERROR(VLOOKUP($D96,外呼客户数及商机!$A:$D,3,0),0)</f>
        <v>0</v>
      </c>
      <c r="J96" s="33">
        <f>SUMIFS(外呼明细!K:K,外呼明细!D:D,'Daily-话务看板'!D96,外呼明细!A:A,"daily")</f>
        <v>6.4120370370370369E-2</v>
      </c>
      <c r="K96" s="56">
        <f>COUNTIFS(外呼明细!D:D,'Daily-话务看板'!D96,外呼明细!A:A,"daily")</f>
        <v>37</v>
      </c>
      <c r="L96" s="13">
        <f>COUNTIFS(外呼明细!$M:$M,"是",外呼明细!$A:$A,"daily",外呼明细!$D:$D,'Daily-话务看板'!$D96)</f>
        <v>11</v>
      </c>
      <c r="M96" s="35">
        <f>SUMIFS(外呼明细!$K:$K,外呼明细!$M:$M,"是",外呼明细!$D:$D,'Daily-话务看板'!$D96,外呼明细!A:A,"daily")</f>
        <v>4.9074074074074076E-2</v>
      </c>
      <c r="N96" s="113">
        <f>IFERROR(VLOOKUP($D96,外呼客户数及商机!$M:$Q,4,0),0)</f>
        <v>0</v>
      </c>
      <c r="O96" s="37">
        <f>IFERROR(VLOOKUP($D96,外呼客户数及商机!$M:$Q,5,0),0)</f>
        <v>0</v>
      </c>
      <c r="P96" s="35">
        <f>IFERROR(SUMIFS(外呼明细!$K:$K,外呼明细!$D:$D,'Daily-话务看板'!$D96,外呼明细!$G:$G,"Y")/E96,0)</f>
        <v>0</v>
      </c>
      <c r="Q96" s="13">
        <f>IFERROR(IFERROR(VLOOKUP(D96,外呼客户数及商机!F:I,4,0),0)/E96,0)</f>
        <v>0</v>
      </c>
      <c r="R96" s="35">
        <f>IFERROR(SUMIFS(外呼明细!$K:$K,外呼明细!$D:$D,'Daily-话务看板'!$D96,外呼明细!$M:$M,"是",外呼明细!$G:$G,"Y")/E96,0)</f>
        <v>0</v>
      </c>
      <c r="S96" s="13">
        <f>IFERROR(IFERROR(VLOOKUP(D96,外呼客户数及商机!F:H,3,0),0)/E96,0)</f>
        <v>0</v>
      </c>
      <c r="T96" s="33">
        <f>IF(E96&gt;0,SUMIFS(外呼明细!$K:$K,外呼明细!$D:$D,'Daily-话务看板'!$D96)/E96,0)</f>
        <v>6.4120370370370369E-2</v>
      </c>
      <c r="U96" s="56">
        <f>IFERROR(COUNTIF(外呼明细!D:D,'Daily-话务看板'!D96)/'Daily-话务看板'!E96,0)</f>
        <v>37</v>
      </c>
      <c r="V96" s="35">
        <f>IF(E96&gt;0,SUMIFS(外呼明细!$K:$K,外呼明细!$M:$M,"是",外呼明细!$D:$D,'Daily-话务看板'!$D96)/E96,0)</f>
        <v>4.9074074074074076E-2</v>
      </c>
      <c r="W96" s="13">
        <f>IF(E96&gt;0,COUNTIFS(外呼明细!D:D,'Daily-话务看板'!D96,外呼明细!M:M,"是")/E96,0)</f>
        <v>11</v>
      </c>
      <c r="X96" s="113">
        <f>IFERROR(VLOOKUP($D96,外呼客户数及商机!$M:$Q,2,0),0)</f>
        <v>0</v>
      </c>
      <c r="Y96" s="37">
        <f>IFERROR(VLOOKUP($D96,外呼客户数及商机!$M:$Q,3,0),0)</f>
        <v>0</v>
      </c>
      <c r="Z96" s="99"/>
    </row>
    <row r="97" spans="1:26" ht="21.95" hidden="1" customHeight="1" outlineLevel="1" x14ac:dyDescent="0.15">
      <c r="A97" s="80"/>
      <c r="B97" s="2" t="s">
        <v>190</v>
      </c>
      <c r="C97" s="2" t="s">
        <v>860</v>
      </c>
      <c r="D97" s="2" t="s">
        <v>859</v>
      </c>
      <c r="E97" s="94">
        <f>VLOOKUP(D97,[1]Q3W6!$C:$D,2,0)</f>
        <v>1</v>
      </c>
      <c r="F97" s="36">
        <f>SUMIFS(外呼明细!$K:$K,外呼明细!$D:$D,'Daily-话务看板'!$D97,外呼明细!$G:$G,"Y",外呼明细!A:A,"daily")</f>
        <v>0</v>
      </c>
      <c r="G97" s="12">
        <f>IFERROR(VLOOKUP($D97,外呼客户数及商机!$A:$D,4,0),0)</f>
        <v>0</v>
      </c>
      <c r="H97" s="36">
        <f>SUMIFS(外呼明细!$K:$K,外呼明细!$D:$D,'Daily-话务看板'!$D97,外呼明细!$M:$M,"是",外呼明细!$A:$A,"daily",外呼明细!$G:$G,"Y")</f>
        <v>0</v>
      </c>
      <c r="I97" s="12">
        <f>IFERROR(VLOOKUP($D97,外呼客户数及商机!$A:$D,3,0),0)</f>
        <v>0</v>
      </c>
      <c r="J97" s="33">
        <f>SUMIFS(外呼明细!K:K,外呼明细!D:D,'Daily-话务看板'!D97,外呼明细!A:A,"daily")</f>
        <v>0</v>
      </c>
      <c r="K97" s="56">
        <f>COUNTIFS(外呼明细!D:D,'Daily-话务看板'!D97,外呼明细!A:A,"daily")</f>
        <v>0</v>
      </c>
      <c r="L97" s="13">
        <f>COUNTIFS(外呼明细!$M:$M,"是",外呼明细!$A:$A,"daily",外呼明细!$D:$D,'Daily-话务看板'!$D97)</f>
        <v>0</v>
      </c>
      <c r="M97" s="35">
        <f>SUMIFS(外呼明细!$K:$K,外呼明细!$M:$M,"是",外呼明细!$D:$D,'Daily-话务看板'!$D97,外呼明细!A:A,"daily")</f>
        <v>0</v>
      </c>
      <c r="N97" s="113">
        <f>IFERROR(VLOOKUP($D97,外呼客户数及商机!$M:$Q,4,0),0)</f>
        <v>0</v>
      </c>
      <c r="O97" s="37">
        <f>IFERROR(VLOOKUP($D97,外呼客户数及商机!$M:$Q,5,0),0)</f>
        <v>0</v>
      </c>
      <c r="P97" s="35">
        <f>IFERROR(SUMIFS(外呼明细!$K:$K,外呼明细!$D:$D,'Daily-话务看板'!$D97,外呼明细!$G:$G,"Y")/E97,0)</f>
        <v>0</v>
      </c>
      <c r="Q97" s="13">
        <f>IFERROR(IFERROR(VLOOKUP(D97,外呼客户数及商机!F:I,4,0),0)/E97,0)</f>
        <v>0</v>
      </c>
      <c r="R97" s="35">
        <f>IFERROR(SUMIFS(外呼明细!$K:$K,外呼明细!$D:$D,'Daily-话务看板'!$D97,外呼明细!$M:$M,"是",外呼明细!$G:$G,"Y")/E97,0)</f>
        <v>0</v>
      </c>
      <c r="S97" s="13">
        <f>IFERROR(IFERROR(VLOOKUP(D97,外呼客户数及商机!F:H,3,0),0)/E97,0)</f>
        <v>0</v>
      </c>
      <c r="T97" s="33">
        <f>IF(E97&gt;0,SUMIFS(外呼明细!$K:$K,外呼明细!$D:$D,'Daily-话务看板'!$D97)/E97,0)</f>
        <v>0</v>
      </c>
      <c r="U97" s="56">
        <f>IFERROR(COUNTIF(外呼明细!D:D,'Daily-话务看板'!D97)/'Daily-话务看板'!E97,0)</f>
        <v>0</v>
      </c>
      <c r="V97" s="35">
        <f>IF(E97&gt;0,SUMIFS(外呼明细!$K:$K,外呼明细!$M:$M,"是",外呼明细!$D:$D,'Daily-话务看板'!$D97)/E97,0)</f>
        <v>0</v>
      </c>
      <c r="W97" s="13">
        <f>IF(E97&gt;0,COUNTIFS(外呼明细!D:D,'Daily-话务看板'!D97,外呼明细!M:M,"是")/E97,0)</f>
        <v>0</v>
      </c>
      <c r="X97" s="113">
        <f>IFERROR(VLOOKUP($D97,外呼客户数及商机!$M:$Q,2,0),0)</f>
        <v>0</v>
      </c>
      <c r="Y97" s="37">
        <f>IFERROR(VLOOKUP($D97,外呼客户数及商机!$M:$Q,3,0),0)</f>
        <v>0</v>
      </c>
      <c r="Z97" s="99"/>
    </row>
    <row r="98" spans="1:26" ht="21.95" hidden="1" customHeight="1" outlineLevel="1" x14ac:dyDescent="0.15">
      <c r="A98" s="80"/>
      <c r="B98" s="2" t="s">
        <v>190</v>
      </c>
      <c r="C98" s="2" t="s">
        <v>138</v>
      </c>
      <c r="D98" s="2" t="s">
        <v>138</v>
      </c>
      <c r="E98" s="96"/>
      <c r="F98" s="36">
        <f>SUMIFS(外呼明细!$K:$K,外呼明细!$D:$D,'Daily-话务看板'!$D98,外呼明细!$G:$G,"Y",外呼明细!A:A,"daily")</f>
        <v>0</v>
      </c>
      <c r="G98" s="12">
        <f>IFERROR(VLOOKUP($D98,外呼客户数及商机!$A:$D,4,0),0)</f>
        <v>0</v>
      </c>
      <c r="H98" s="36">
        <f>SUMIFS(外呼明细!$K:$K,外呼明细!$D:$D,'Daily-话务看板'!$D98,外呼明细!$M:$M,"是",外呼明细!$A:$A,"daily",外呼明细!$G:$G,"Y")</f>
        <v>0</v>
      </c>
      <c r="I98" s="12">
        <f>IFERROR(VLOOKUP($D98,外呼客户数及商机!$A:$D,3,0),0)</f>
        <v>0</v>
      </c>
      <c r="J98" s="33">
        <f>SUMIFS(外呼明细!K:K,外呼明细!D:D,'Daily-话务看板'!D98,外呼明细!A:A,"daily")</f>
        <v>0</v>
      </c>
      <c r="K98" s="56">
        <f>COUNTIFS(外呼明细!D:D,'Daily-话务看板'!D98,外呼明细!A:A,"daily")</f>
        <v>0</v>
      </c>
      <c r="L98" s="13">
        <f>COUNTIFS(外呼明细!$M:$M,"是",外呼明细!$A:$A,"daily",外呼明细!$D:$D,'Daily-话务看板'!$D98)</f>
        <v>0</v>
      </c>
      <c r="M98" s="35">
        <f>SUMIFS(外呼明细!$K:$K,外呼明细!$M:$M,"是",外呼明细!$D:$D,'Daily-话务看板'!$D98,外呼明细!A:A,"daily")</f>
        <v>0</v>
      </c>
      <c r="N98" s="113">
        <f>IFERROR(VLOOKUP($D98,外呼客户数及商机!$M:$Q,4,0),0)</f>
        <v>0</v>
      </c>
      <c r="O98" s="37">
        <f>IFERROR(VLOOKUP($D98,外呼客户数及商机!$M:$Q,5,0),0)</f>
        <v>0</v>
      </c>
      <c r="P98" s="35">
        <f>IFERROR(SUMIFS(外呼明细!$K:$K,外呼明细!$D:$D,'Daily-话务看板'!$D98,外呼明细!$G:$G,"Y")/E98,0)</f>
        <v>0</v>
      </c>
      <c r="Q98" s="13">
        <f>IFERROR(IFERROR(VLOOKUP(D98,外呼客户数及商机!F:I,4,0),0)/E98,0)</f>
        <v>0</v>
      </c>
      <c r="R98" s="35">
        <f>IFERROR(SUMIFS(外呼明细!$K:$K,外呼明细!$D:$D,'Daily-话务看板'!$D98,外呼明细!$M:$M,"是",外呼明细!$G:$G,"Y")/E98,0)</f>
        <v>0</v>
      </c>
      <c r="S98" s="13">
        <f>IFERROR(IFERROR(VLOOKUP(D98,外呼客户数及商机!F:H,3,0),0)/E98,0)</f>
        <v>0</v>
      </c>
      <c r="T98" s="33">
        <f>IF(E98&gt;0,SUMIFS(外呼明细!$K:$K,外呼明细!$D:$D,'Daily-话务看板'!$D98)/E98,0)</f>
        <v>0</v>
      </c>
      <c r="U98" s="56">
        <f>IFERROR(COUNTIF(外呼明细!D:D,'Daily-话务看板'!D98)/'Daily-话务看板'!E98,0)</f>
        <v>0</v>
      </c>
      <c r="V98" s="35">
        <f>IF(E98&gt;0,SUMIFS(外呼明细!$K:$K,外呼明细!$M:$M,"是",外呼明细!$D:$D,'Daily-话务看板'!$D98)/E98,0)</f>
        <v>0</v>
      </c>
      <c r="W98" s="13">
        <f>IF(E98&gt;0,COUNTIFS(外呼明细!D:D,'Daily-话务看板'!D98,外呼明细!M:M,"是")/E98,0)</f>
        <v>0</v>
      </c>
      <c r="X98" s="113">
        <f>IFERROR(VLOOKUP($D98,外呼客户数及商机!$M:$Q,2,0),0)</f>
        <v>0</v>
      </c>
      <c r="Y98" s="37">
        <f>IFERROR(VLOOKUP($D98,外呼客户数及商机!$M:$Q,3,0),0)</f>
        <v>0</v>
      </c>
      <c r="Z98" s="99"/>
    </row>
    <row r="99" spans="1:26" ht="21.95" customHeight="1" collapsed="1" x14ac:dyDescent="0.15">
      <c r="A99" s="80"/>
      <c r="B99" s="3" t="s">
        <v>190</v>
      </c>
      <c r="C99" s="3" t="s">
        <v>137</v>
      </c>
      <c r="D99" s="3" t="s">
        <v>63</v>
      </c>
      <c r="E99" s="75">
        <f>AVERAGE(E86:E96)</f>
        <v>1.8181818181818181</v>
      </c>
      <c r="F99" s="30">
        <f>AVERAGE(F86:F88,F90:F97)</f>
        <v>1.4632786195286195E-2</v>
      </c>
      <c r="G99" s="14">
        <f t="shared" ref="G99:M99" si="22">AVERAGE(G86:G88,G90:G97)</f>
        <v>1.6363636363636365</v>
      </c>
      <c r="H99" s="30">
        <f t="shared" si="22"/>
        <v>1.0941708754208752E-2</v>
      </c>
      <c r="I99" s="14">
        <f t="shared" si="22"/>
        <v>0.81818181818181823</v>
      </c>
      <c r="J99" s="30">
        <f t="shared" si="22"/>
        <v>4.0733375420875427E-2</v>
      </c>
      <c r="K99" s="55">
        <f t="shared" si="22"/>
        <v>23.181818181818183</v>
      </c>
      <c r="L99" s="14">
        <f t="shared" si="22"/>
        <v>6.5454545454545459</v>
      </c>
      <c r="M99" s="30">
        <f t="shared" si="22"/>
        <v>2.8609006734006733E-2</v>
      </c>
      <c r="N99" s="131">
        <f>SUM(N86:N97)</f>
        <v>9</v>
      </c>
      <c r="O99" s="31">
        <f>SUM(O86:O97)</f>
        <v>93</v>
      </c>
      <c r="P99" s="32">
        <f>AVERAGE(P86:P97)</f>
        <v>8.2511895576131682E-3</v>
      </c>
      <c r="Q99" s="14">
        <f t="shared" ref="Q99:W99" si="23">AVERAGE(Q86:Q97)</f>
        <v>1.8611111111111114</v>
      </c>
      <c r="R99" s="32">
        <f t="shared" si="23"/>
        <v>6.3117283950617289E-3</v>
      </c>
      <c r="S99" s="14">
        <f t="shared" si="23"/>
        <v>0.80555555555555547</v>
      </c>
      <c r="T99" s="30">
        <f t="shared" si="23"/>
        <v>2.8989679783950617E-2</v>
      </c>
      <c r="U99" s="55">
        <f t="shared" si="23"/>
        <v>14.833333333333334</v>
      </c>
      <c r="V99" s="30">
        <f t="shared" si="23"/>
        <v>2.1831275720164609E-2</v>
      </c>
      <c r="W99" s="14">
        <f t="shared" si="23"/>
        <v>4.5694444444444438</v>
      </c>
      <c r="X99" s="131">
        <f t="shared" ref="X99:Y99" si="24">SUM(X86:X97)</f>
        <v>26</v>
      </c>
      <c r="Y99" s="31">
        <f t="shared" si="24"/>
        <v>251</v>
      </c>
      <c r="Z99" s="98">
        <f>VLOOKUP(B99,外呼客户数及商机!T:U,2,0)</f>
        <v>0.15687499999999999</v>
      </c>
    </row>
    <row r="100" spans="1:26" ht="21.95" hidden="1" customHeight="1" outlineLevel="1" x14ac:dyDescent="0.15">
      <c r="A100" s="80"/>
      <c r="B100" s="2" t="s">
        <v>77</v>
      </c>
      <c r="C100" s="2" t="s">
        <v>139</v>
      </c>
      <c r="D100" s="2" t="s">
        <v>139</v>
      </c>
      <c r="E100" s="96"/>
      <c r="F100" s="36">
        <f>SUMIFS(外呼明细!$K:$K,外呼明细!$D:$D,'Daily-话务看板'!$D100,外呼明细!$G:$G,"Y",外呼明细!A:A,"daily")</f>
        <v>0</v>
      </c>
      <c r="G100" s="12">
        <f>IFERROR(VLOOKUP($D100,外呼客户数及商机!$A:$D,4,0),0)</f>
        <v>0</v>
      </c>
      <c r="H100" s="36">
        <f>SUMIFS(外呼明细!$K:$K,外呼明细!$D:$D,'Daily-话务看板'!$D100,外呼明细!$M:$M,"是",外呼明细!$A:$A,"daily",外呼明细!$G:$G,"Y")</f>
        <v>0</v>
      </c>
      <c r="I100" s="12">
        <f>IFERROR(VLOOKUP($D100,外呼客户数及商机!$A:$D,3,0),0)</f>
        <v>0</v>
      </c>
      <c r="J100" s="33">
        <f>SUMIFS(外呼明细!K:K,外呼明细!D:D,'Daily-话务看板'!D100,外呼明细!A:A,"daily")</f>
        <v>0</v>
      </c>
      <c r="K100" s="56">
        <f>COUNTIFS(外呼明细!D:D,'Daily-话务看板'!D100,外呼明细!A:A,"daily")</f>
        <v>0</v>
      </c>
      <c r="L100" s="13">
        <f>COUNTIFS(外呼明细!$M:$M,"是",外呼明细!$A:$A,"daily",外呼明细!$D:$D,'Daily-话务看板'!$D100)</f>
        <v>0</v>
      </c>
      <c r="M100" s="35">
        <f>SUMIFS(外呼明细!$K:$K,外呼明细!$M:$M,"是",外呼明细!$D:$D,'Daily-话务看板'!$D100,外呼明细!A:A,"daily")</f>
        <v>0</v>
      </c>
      <c r="N100" s="113">
        <f>IFERROR(VLOOKUP($D100,外呼客户数及商机!$M:$Q,4,0),0)</f>
        <v>0</v>
      </c>
      <c r="O100" s="37">
        <f>IFERROR(VLOOKUP($D100,外呼客户数及商机!$M:$Q,5,0),0)</f>
        <v>0</v>
      </c>
      <c r="P100" s="35">
        <f>IFERROR(SUMIFS(外呼明细!$K:$K,外呼明细!$D:$D,'Daily-话务看板'!$D100,外呼明细!$G:$G,"Y")/E100,0)</f>
        <v>0</v>
      </c>
      <c r="Q100" s="13">
        <f>IFERROR(IFERROR(VLOOKUP(D100,外呼客户数及商机!F:I,4,0),0)/E100,0)</f>
        <v>0</v>
      </c>
      <c r="R100" s="35">
        <f>IFERROR(SUMIFS(外呼明细!$K:$K,外呼明细!$D:$D,'Daily-话务看板'!$D100,外呼明细!$M:$M,"是",外呼明细!$G:$G,"Y")/E100,0)</f>
        <v>0</v>
      </c>
      <c r="S100" s="13">
        <f>IFERROR(IFERROR(VLOOKUP(D100,外呼客户数及商机!F:H,3,0),0)/E100,0)</f>
        <v>0</v>
      </c>
      <c r="T100" s="33">
        <f>IF(E100&gt;0,SUMIFS(外呼明细!$K:$K,外呼明细!$D:$D,'Daily-话务看板'!$D100)/E100,0)</f>
        <v>0</v>
      </c>
      <c r="U100" s="56">
        <f>IFERROR(COUNTIF(外呼明细!D:D,'Daily-话务看板'!D100)/'Daily-话务看板'!E100,0)</f>
        <v>0</v>
      </c>
      <c r="V100" s="35">
        <f>IF(E100&gt;0,SUMIFS(外呼明细!$K:$K,外呼明细!$M:$M,"是",外呼明细!$D:$D,'Daily-话务看板'!$D100)/E100,0)</f>
        <v>0</v>
      </c>
      <c r="W100" s="13">
        <f>IF(E100&gt;0,COUNTIFS(外呼明细!D:D,'Daily-话务看板'!D100,外呼明细!M:M,"是")/E100,0)</f>
        <v>0</v>
      </c>
      <c r="X100" s="113">
        <f>IFERROR(VLOOKUP($D100,外呼客户数及商机!$M:$Q,2,0),0)</f>
        <v>0</v>
      </c>
      <c r="Y100" s="37">
        <f>IFERROR(VLOOKUP($D100,外呼客户数及商机!$M:$Q,3,0),0)</f>
        <v>0</v>
      </c>
      <c r="Z100" s="99"/>
    </row>
    <row r="101" spans="1:26" ht="21.95" hidden="1" customHeight="1" outlineLevel="1" x14ac:dyDescent="0.15">
      <c r="A101" s="80"/>
      <c r="B101" s="2" t="s">
        <v>77</v>
      </c>
      <c r="C101" s="2" t="s">
        <v>167</v>
      </c>
      <c r="D101" s="2" t="s">
        <v>168</v>
      </c>
      <c r="E101" s="96"/>
      <c r="F101" s="36">
        <f>SUMIFS(外呼明细!$K:$K,外呼明细!$D:$D,'Daily-话务看板'!$D101,外呼明细!$G:$G,"Y",外呼明细!A:A,"daily")</f>
        <v>0</v>
      </c>
      <c r="G101" s="12">
        <f>IFERROR(VLOOKUP($D101,外呼客户数及商机!$A:$D,4,0),0)</f>
        <v>0</v>
      </c>
      <c r="H101" s="36">
        <f>SUMIFS(外呼明细!$K:$K,外呼明细!$D:$D,'Daily-话务看板'!$D101,外呼明细!$M:$M,"是",外呼明细!$A:$A,"daily",外呼明细!$G:$G,"Y")</f>
        <v>0</v>
      </c>
      <c r="I101" s="12">
        <f>IFERROR(VLOOKUP($D101,外呼客户数及商机!$A:$D,3,0),0)</f>
        <v>0</v>
      </c>
      <c r="J101" s="33">
        <f>SUMIFS(外呼明细!K:K,外呼明细!D:D,'Daily-话务看板'!D101,外呼明细!A:A,"daily")</f>
        <v>0</v>
      </c>
      <c r="K101" s="56">
        <f>COUNTIFS(外呼明细!D:D,'Daily-话务看板'!D101,外呼明细!A:A,"daily")</f>
        <v>0</v>
      </c>
      <c r="L101" s="13">
        <f>COUNTIFS(外呼明细!$M:$M,"是",外呼明细!$A:$A,"daily",外呼明细!$D:$D,'Daily-话务看板'!$D101)</f>
        <v>0</v>
      </c>
      <c r="M101" s="35">
        <f>SUMIFS(外呼明细!$K:$K,外呼明细!$M:$M,"是",外呼明细!$D:$D,'Daily-话务看板'!$D101,外呼明细!A:A,"daily")</f>
        <v>0</v>
      </c>
      <c r="N101" s="113">
        <f>IFERROR(VLOOKUP($D101,外呼客户数及商机!$M:$Q,4,0),0)</f>
        <v>0</v>
      </c>
      <c r="O101" s="37">
        <f>IFERROR(VLOOKUP($D101,外呼客户数及商机!$M:$Q,5,0),0)</f>
        <v>0</v>
      </c>
      <c r="P101" s="35">
        <f>IFERROR(SUMIFS(外呼明细!$K:$K,外呼明细!$D:$D,'Daily-话务看板'!$D101,外呼明细!$G:$G,"Y")/E101,0)</f>
        <v>0</v>
      </c>
      <c r="Q101" s="13">
        <f>IFERROR(IFERROR(VLOOKUP(D101,外呼客户数及商机!F:I,4,0),0)/E101,0)</f>
        <v>0</v>
      </c>
      <c r="R101" s="35">
        <f>IFERROR(SUMIFS(外呼明细!$K:$K,外呼明细!$D:$D,'Daily-话务看板'!$D101,外呼明细!$M:$M,"是",外呼明细!$G:$G,"Y")/E101,0)</f>
        <v>0</v>
      </c>
      <c r="S101" s="13">
        <f>IFERROR(IFERROR(VLOOKUP(D101,外呼客户数及商机!F:H,3,0),0)/E101,0)</f>
        <v>0</v>
      </c>
      <c r="T101" s="33">
        <f>IF(E101&gt;0,SUMIFS(外呼明细!$K:$K,外呼明细!$D:$D,'Daily-话务看板'!$D101)/E101,0)</f>
        <v>0</v>
      </c>
      <c r="U101" s="56">
        <f>IFERROR(COUNTIF(外呼明细!D:D,'Daily-话务看板'!D101)/'Daily-话务看板'!E101,0)</f>
        <v>0</v>
      </c>
      <c r="V101" s="35">
        <f>IF(E101&gt;0,SUMIFS(外呼明细!$K:$K,外呼明细!$M:$M,"是",外呼明细!$D:$D,'Daily-话务看板'!$D101)/E101,0)</f>
        <v>0</v>
      </c>
      <c r="W101" s="13">
        <f>IF(E101&gt;0,COUNTIFS(外呼明细!D:D,'Daily-话务看板'!D101,外呼明细!M:M,"是")/E101,0)</f>
        <v>0</v>
      </c>
      <c r="X101" s="113">
        <f>IFERROR(VLOOKUP($D101,外呼客户数及商机!$M:$Q,2,0),0)</f>
        <v>0</v>
      </c>
      <c r="Y101" s="37">
        <f>IFERROR(VLOOKUP($D101,外呼客户数及商机!$M:$Q,3,0),0)</f>
        <v>0</v>
      </c>
      <c r="Z101" s="99"/>
    </row>
    <row r="102" spans="1:26" ht="21.95" hidden="1" customHeight="1" outlineLevel="1" x14ac:dyDescent="0.15">
      <c r="A102" s="80"/>
      <c r="B102" s="2" t="s">
        <v>77</v>
      </c>
      <c r="C102" s="2" t="s">
        <v>134</v>
      </c>
      <c r="D102" s="2" t="s">
        <v>135</v>
      </c>
      <c r="E102" s="94">
        <f>VLOOKUP(D102,[1]Q3W6!$C:$D,2,0)</f>
        <v>3</v>
      </c>
      <c r="F102" s="36">
        <f>SUMIFS(外呼明细!$K:$K,外呼明细!$D:$D,'Daily-话务看板'!$D102,外呼明细!$G:$G,"Y",外呼明细!A:A,"daily")</f>
        <v>1.2384259259259258E-3</v>
      </c>
      <c r="G102" s="12">
        <f>IFERROR(VLOOKUP($D102,外呼客户数及商机!$A:$D,4,0),0)</f>
        <v>2</v>
      </c>
      <c r="H102" s="36">
        <f>SUMIFS(外呼明细!$K:$K,外呼明细!$D:$D,'Daily-话务看板'!$D102,外呼明细!$M:$M,"是",外呼明细!$A:$A,"daily",外呼明细!$G:$G,"Y")</f>
        <v>0</v>
      </c>
      <c r="I102" s="12">
        <f>IFERROR(VLOOKUP($D102,外呼客户数及商机!$A:$D,3,0),0)</f>
        <v>1</v>
      </c>
      <c r="J102" s="33">
        <f>SUMIFS(外呼明细!K:K,外呼明细!D:D,'Daily-话务看板'!D102,外呼明细!A:A,"daily")</f>
        <v>1.7789351851851851E-2</v>
      </c>
      <c r="K102" s="56">
        <f>COUNTIFS(外呼明细!D:D,'Daily-话务看板'!D102,外呼明细!A:A,"daily")</f>
        <v>5</v>
      </c>
      <c r="L102" s="13">
        <f>COUNTIFS(外呼明细!$M:$M,"是",外呼明细!$A:$A,"daily",外呼明细!$D:$D,'Daily-话务看板'!$D102)</f>
        <v>2</v>
      </c>
      <c r="M102" s="35">
        <f>SUMIFS(外呼明细!$K:$K,外呼明细!$M:$M,"是",外呼明细!$D:$D,'Daily-话务看板'!$D102,外呼明细!A:A,"daily")</f>
        <v>1.4895833333333334E-2</v>
      </c>
      <c r="N102" s="113">
        <f>IFERROR(VLOOKUP($D102,外呼客户数及商机!$M:$Q,4,0),0)</f>
        <v>0</v>
      </c>
      <c r="O102" s="37">
        <f>IFERROR(VLOOKUP($D102,外呼客户数及商机!$M:$Q,5,0),0)</f>
        <v>0</v>
      </c>
      <c r="P102" s="35">
        <f>IFERROR(SUMIFS(外呼明细!$K:$K,外呼明细!$D:$D,'Daily-话务看板'!$D102,外呼明细!$G:$G,"Y")/E102,0)</f>
        <v>4.128086419753086E-4</v>
      </c>
      <c r="Q102" s="13">
        <f>IFERROR(IFERROR(VLOOKUP(D102,外呼客户数及商机!F:I,4,0),0)/E102,0)</f>
        <v>0.66666666666666663</v>
      </c>
      <c r="R102" s="35">
        <f>IFERROR(SUMIFS(外呼明细!$K:$K,外呼明细!$D:$D,'Daily-话务看板'!$D102,外呼明细!$M:$M,"是",外呼明细!$G:$G,"Y")/E102,0)</f>
        <v>0</v>
      </c>
      <c r="S102" s="13">
        <f>IFERROR(IFERROR(VLOOKUP(D102,外呼客户数及商机!F:H,3,0),0)/E102,0)</f>
        <v>0.33333333333333331</v>
      </c>
      <c r="T102" s="33">
        <f>IF(E102&gt;0,SUMIFS(外呼明细!$K:$K,外呼明细!$D:$D,'Daily-话务看板'!$D102)/E102,0)</f>
        <v>5.9297839506172838E-3</v>
      </c>
      <c r="U102" s="56">
        <f>IFERROR(COUNTIF(外呼明细!D:D,'Daily-话务看板'!D102)/'Daily-话务看板'!E102,0)</f>
        <v>1.6666666666666667</v>
      </c>
      <c r="V102" s="35">
        <f>IF(E102&gt;0,SUMIFS(外呼明细!$K:$K,外呼明细!$M:$M,"是",外呼明细!$D:$D,'Daily-话务看板'!$D102)/E102,0)</f>
        <v>4.9652777777777777E-3</v>
      </c>
      <c r="W102" s="13">
        <f>IF(E102&gt;0,COUNTIFS(外呼明细!D:D,'Daily-话务看板'!D102,外呼明细!M:M,"是")/E102,0)</f>
        <v>0.66666666666666663</v>
      </c>
      <c r="X102" s="113">
        <f>IFERROR(VLOOKUP($D102,外呼客户数及商机!$M:$Q,2,0),0)</f>
        <v>0</v>
      </c>
      <c r="Y102" s="37">
        <f>IFERROR(VLOOKUP($D102,外呼客户数及商机!$M:$Q,3,0),0)</f>
        <v>0</v>
      </c>
      <c r="Z102" s="99"/>
    </row>
    <row r="103" spans="1:26" ht="21.95" hidden="1" customHeight="1" outlineLevel="1" x14ac:dyDescent="0.15">
      <c r="A103" s="80"/>
      <c r="B103" s="2" t="s">
        <v>77</v>
      </c>
      <c r="C103" s="2" t="s">
        <v>202</v>
      </c>
      <c r="D103" s="2" t="s">
        <v>203</v>
      </c>
      <c r="E103" s="94">
        <f>VLOOKUP(D103,[1]Q3W6!$C:$D,2,0)</f>
        <v>3</v>
      </c>
      <c r="F103" s="36">
        <f>SUMIFS(外呼明细!$K:$K,外呼明细!$D:$D,'Daily-话务看板'!$D103,外呼明细!$G:$G,"Y",外呼明细!A:A,"daily")</f>
        <v>0</v>
      </c>
      <c r="G103" s="12">
        <f>IFERROR(VLOOKUP($D103,外呼客户数及商机!$A:$D,4,0),0)</f>
        <v>0</v>
      </c>
      <c r="H103" s="36">
        <f>SUMIFS(外呼明细!$K:$K,外呼明细!$D:$D,'Daily-话务看板'!$D103,外呼明细!$M:$M,"是",外呼明细!$A:$A,"daily",外呼明细!$G:$G,"Y")</f>
        <v>0</v>
      </c>
      <c r="I103" s="12">
        <f>IFERROR(VLOOKUP($D103,外呼客户数及商机!$A:$D,3,0),0)</f>
        <v>0</v>
      </c>
      <c r="J103" s="33">
        <f>SUMIFS(外呼明细!K:K,外呼明细!D:D,'Daily-话务看板'!D103,外呼明细!A:A,"daily")</f>
        <v>0</v>
      </c>
      <c r="K103" s="56">
        <f>COUNTIFS(外呼明细!D:D,'Daily-话务看板'!D103,外呼明细!A:A,"daily")</f>
        <v>0</v>
      </c>
      <c r="L103" s="13">
        <f>COUNTIFS(外呼明细!$M:$M,"是",外呼明细!$A:$A,"daily",外呼明细!$D:$D,'Daily-话务看板'!$D103)</f>
        <v>0</v>
      </c>
      <c r="M103" s="35">
        <f>SUMIFS(外呼明细!$K:$K,外呼明细!$M:$M,"是",外呼明细!$D:$D,'Daily-话务看板'!$D103,外呼明细!A:A,"daily")</f>
        <v>0</v>
      </c>
      <c r="N103" s="113">
        <f>IFERROR(VLOOKUP($D103,外呼客户数及商机!$M:$Q,4,0),0)</f>
        <v>0</v>
      </c>
      <c r="O103" s="37">
        <f>IFERROR(VLOOKUP($D103,外呼客户数及商机!$M:$Q,5,0),0)</f>
        <v>0</v>
      </c>
      <c r="P103" s="35">
        <f>IFERROR(SUMIFS(外呼明细!$K:$K,外呼明细!$D:$D,'Daily-话务看板'!$D103,外呼明细!$G:$G,"Y")/E103,0)</f>
        <v>0</v>
      </c>
      <c r="Q103" s="13">
        <f>IFERROR(IFERROR(VLOOKUP(D103,外呼客户数及商机!F:I,4,0),0)/E103,0)</f>
        <v>0</v>
      </c>
      <c r="R103" s="35">
        <f>IFERROR(SUMIFS(外呼明细!$K:$K,外呼明细!$D:$D,'Daily-话务看板'!$D103,外呼明细!$M:$M,"是",外呼明细!$G:$G,"Y")/E103,0)</f>
        <v>0</v>
      </c>
      <c r="S103" s="13">
        <f>IFERROR(IFERROR(VLOOKUP(D103,外呼客户数及商机!F:H,3,0),0)/E103,0)</f>
        <v>0</v>
      </c>
      <c r="T103" s="33">
        <f>IF(E103&gt;0,SUMIFS(外呼明细!$K:$K,外呼明细!$D:$D,'Daily-话务看板'!$D103)/E103,0)</f>
        <v>0</v>
      </c>
      <c r="U103" s="56">
        <f>IFERROR(COUNTIF(外呼明细!D:D,'Daily-话务看板'!D103)/'Daily-话务看板'!E103,0)</f>
        <v>0</v>
      </c>
      <c r="V103" s="35">
        <f>IF(E103&gt;0,SUMIFS(外呼明细!$K:$K,外呼明细!$M:$M,"是",外呼明细!$D:$D,'Daily-话务看板'!$D103)/E103,0)</f>
        <v>0</v>
      </c>
      <c r="W103" s="13">
        <f>IF(E103&gt;0,COUNTIFS(外呼明细!D:D,'Daily-话务看板'!D103,外呼明细!M:M,"是")/E103,0)</f>
        <v>0</v>
      </c>
      <c r="X103" s="113">
        <f>IFERROR(VLOOKUP($D103,外呼客户数及商机!$M:$Q,2,0),0)</f>
        <v>0</v>
      </c>
      <c r="Y103" s="37">
        <f>IFERROR(VLOOKUP($D103,外呼客户数及商机!$M:$Q,3,0),0)</f>
        <v>0</v>
      </c>
      <c r="Z103" s="99"/>
    </row>
    <row r="104" spans="1:26" ht="21.95" customHeight="1" collapsed="1" x14ac:dyDescent="0.15">
      <c r="A104" s="80"/>
      <c r="B104" s="63" t="s">
        <v>115</v>
      </c>
      <c r="C104" s="63" t="s">
        <v>116</v>
      </c>
      <c r="D104" s="63" t="s">
        <v>94</v>
      </c>
      <c r="E104" s="65"/>
      <c r="F104" s="64">
        <f>AVERAGE(F102)</f>
        <v>1.2384259259259258E-3</v>
      </c>
      <c r="G104" s="66">
        <f t="shared" ref="G104:I104" si="25">AVERAGE(G102)</f>
        <v>2</v>
      </c>
      <c r="H104" s="64">
        <f t="shared" si="25"/>
        <v>0</v>
      </c>
      <c r="I104" s="66">
        <f t="shared" si="25"/>
        <v>1</v>
      </c>
      <c r="J104" s="64">
        <f t="shared" ref="J104:M104" si="26">AVERAGE(J102)</f>
        <v>1.7789351851851851E-2</v>
      </c>
      <c r="K104" s="65">
        <f t="shared" si="26"/>
        <v>5</v>
      </c>
      <c r="L104" s="66">
        <f t="shared" si="26"/>
        <v>2</v>
      </c>
      <c r="M104" s="64">
        <f t="shared" si="26"/>
        <v>1.4895833333333334E-2</v>
      </c>
      <c r="N104" s="132">
        <f>SUM(N100:N103)</f>
        <v>0</v>
      </c>
      <c r="O104" s="67">
        <f>SUM(O100:O103)</f>
        <v>0</v>
      </c>
      <c r="P104" s="68">
        <f t="shared" ref="P104:W104" si="27">AVERAGE(P102)</f>
        <v>4.128086419753086E-4</v>
      </c>
      <c r="Q104" s="66">
        <f t="shared" si="27"/>
        <v>0.66666666666666663</v>
      </c>
      <c r="R104" s="62">
        <f t="shared" si="27"/>
        <v>0</v>
      </c>
      <c r="S104" s="60">
        <f t="shared" si="27"/>
        <v>0.33333333333333331</v>
      </c>
      <c r="T104" s="64">
        <f t="shared" si="27"/>
        <v>5.9297839506172838E-3</v>
      </c>
      <c r="U104" s="65">
        <f t="shared" si="27"/>
        <v>1.6666666666666667</v>
      </c>
      <c r="V104" s="64">
        <f t="shared" si="27"/>
        <v>4.9652777777777777E-3</v>
      </c>
      <c r="W104" s="66">
        <f t="shared" si="27"/>
        <v>0.66666666666666663</v>
      </c>
      <c r="X104" s="134">
        <f>SUM(X100:X103)</f>
        <v>0</v>
      </c>
      <c r="Y104" s="61">
        <f>SUM(Y100:Y103)</f>
        <v>0</v>
      </c>
      <c r="Z104" s="100"/>
    </row>
    <row r="105" spans="1:26" ht="21.95" customHeight="1" x14ac:dyDescent="0.15">
      <c r="B105" s="49" t="s">
        <v>191</v>
      </c>
      <c r="C105" s="49"/>
      <c r="D105" s="49"/>
      <c r="E105" s="77">
        <f t="shared" ref="E105:M105" si="28">AVERAGE(E17,E31,E53,E71,E85,E99,E40,E62)</f>
        <v>2.2310257450882451</v>
      </c>
      <c r="F105" s="39">
        <f t="shared" si="28"/>
        <v>1.7275602564231034E-2</v>
      </c>
      <c r="G105" s="16">
        <f t="shared" si="28"/>
        <v>6.0048978798978796</v>
      </c>
      <c r="H105" s="39">
        <f t="shared" si="28"/>
        <v>1.2979948693924388E-2</v>
      </c>
      <c r="I105" s="16">
        <f t="shared" si="28"/>
        <v>1.5963619713619714</v>
      </c>
      <c r="J105" s="38">
        <f t="shared" si="28"/>
        <v>4.6158839472641558E-2</v>
      </c>
      <c r="K105" s="57">
        <f t="shared" si="28"/>
        <v>23.891490453990457</v>
      </c>
      <c r="L105" s="16">
        <f t="shared" si="28"/>
        <v>6.5777833277833277</v>
      </c>
      <c r="M105" s="39">
        <f t="shared" si="28"/>
        <v>3.3373331674112924E-2</v>
      </c>
      <c r="N105" s="133">
        <f>SUM(N17,N71,N53,N31,N85,N99,N40,N104,N62)</f>
        <v>58</v>
      </c>
      <c r="O105" s="40">
        <f>SUM(O17,O71,O53,O31,O85,O99,O40,O104,O62)</f>
        <v>1131.57</v>
      </c>
      <c r="P105" s="38">
        <f t="shared" ref="P105:W105" si="29">AVERAGE(P17,P31,P53,P71,P85,P99,P40,P62)</f>
        <v>9.1712440502045543E-3</v>
      </c>
      <c r="Q105" s="42">
        <f t="shared" si="29"/>
        <v>5.9008467227217221</v>
      </c>
      <c r="R105" s="38">
        <f t="shared" si="29"/>
        <v>6.4702459882581415E-3</v>
      </c>
      <c r="S105" s="42">
        <f t="shared" si="29"/>
        <v>1.5351284132534131</v>
      </c>
      <c r="T105" s="41">
        <f t="shared" si="29"/>
        <v>2.335112759098219E-2</v>
      </c>
      <c r="U105" s="57">
        <f t="shared" si="29"/>
        <v>13.779860937673437</v>
      </c>
      <c r="V105" s="41">
        <f t="shared" si="29"/>
        <v>1.6049682875637739E-2</v>
      </c>
      <c r="W105" s="42">
        <f t="shared" si="29"/>
        <v>3.3170031357531355</v>
      </c>
      <c r="X105" s="133">
        <f>SUM(X17,X71,X53,X31,X85,X99,X40,X104,X62)</f>
        <v>134</v>
      </c>
      <c r="Y105" s="40">
        <f>SUM(Y17,Y71,Y53,Y31,Y85,Y99,Y40,Y104,Y62)</f>
        <v>2438.37</v>
      </c>
      <c r="Z105" s="101">
        <f>VLOOKUP(B105,外呼客户数及商机!T:U,2,0)</f>
        <v>0.28156697459584296</v>
      </c>
    </row>
    <row r="106" spans="1:26" x14ac:dyDescent="0.15">
      <c r="B106" s="51"/>
      <c r="E106" s="97"/>
    </row>
    <row r="107" spans="1:26" x14ac:dyDescent="0.15">
      <c r="B107" s="51"/>
      <c r="E107" s="97"/>
    </row>
    <row r="108" spans="1:26" x14ac:dyDescent="0.15">
      <c r="B108" s="69"/>
      <c r="C108" s="69"/>
      <c r="D108" s="69"/>
      <c r="E108" s="97"/>
    </row>
    <row r="109" spans="1:26" x14ac:dyDescent="0.15">
      <c r="E109" s="97"/>
    </row>
    <row r="110" spans="1:26" x14ac:dyDescent="0.15">
      <c r="E110" s="97"/>
    </row>
    <row r="111" spans="1:26" x14ac:dyDescent="0.15">
      <c r="E111" s="97"/>
    </row>
    <row r="112" spans="1:26" x14ac:dyDescent="0.15">
      <c r="E112" s="97"/>
    </row>
    <row r="113" spans="5:5" x14ac:dyDescent="0.15">
      <c r="E113" s="97"/>
    </row>
    <row r="114" spans="5:5" x14ac:dyDescent="0.15">
      <c r="E114" s="97"/>
    </row>
    <row r="115" spans="5:5" x14ac:dyDescent="0.15">
      <c r="E115" s="95"/>
    </row>
    <row r="116" spans="5:5" x14ac:dyDescent="0.15">
      <c r="E116" s="95"/>
    </row>
    <row r="117" spans="5:5" x14ac:dyDescent="0.15">
      <c r="E117" s="95"/>
    </row>
    <row r="118" spans="5:5" x14ac:dyDescent="0.15">
      <c r="E118" s="95"/>
    </row>
    <row r="119" spans="5:5" x14ac:dyDescent="0.15">
      <c r="E119" s="95"/>
    </row>
  </sheetData>
  <autoFilter ref="A2:Y105"/>
  <mergeCells count="8">
    <mergeCell ref="N1:O1"/>
    <mergeCell ref="P1:W1"/>
    <mergeCell ref="X1:Z1"/>
    <mergeCell ref="B1:B2"/>
    <mergeCell ref="F1:M1"/>
    <mergeCell ref="E1:E2"/>
    <mergeCell ref="D1:D2"/>
    <mergeCell ref="C1:C2"/>
  </mergeCells>
  <phoneticPr fontId="2" type="noConversion"/>
  <conditionalFormatting sqref="J104:J105 J53:J56 J3:J8 J12 J28 J44:J47 J64:J67 J79:J82 J95:J97 J15:J24 J30:J35 J84:J86 J99 J70:J73">
    <cfRule type="cellIs" dxfId="801" priority="740" operator="between">
      <formula>0.0833333333333333</formula>
      <formula>0.125</formula>
    </cfRule>
  </conditionalFormatting>
  <conditionalFormatting sqref="T53:T56 J104:J1048576 T104:T1048576 J53:J56 J3:J8 T3:T8 T12 J12 J28 T28 J44:J47 T44:T47 J64:J67 T64:T67 J79:J82 T79:T82 J95:J97 T95:T97 P1 T15:T24 J15:J24 T30:T35 J30:J35 T84:T86 J84:J86 T99 J99 T70:T73 J70:J73">
    <cfRule type="cellIs" dxfId="800" priority="737" operator="between">
      <formula>0.104166666666667</formula>
      <formula>0.208333333333333</formula>
    </cfRule>
    <cfRule type="cellIs" dxfId="799" priority="738" operator="between">
      <formula>0.0833333333333333</formula>
      <formula>0.104166666666667</formula>
    </cfRule>
  </conditionalFormatting>
  <conditionalFormatting sqref="T2">
    <cfRule type="cellIs" dxfId="798" priority="735" operator="between">
      <formula>0.104166666666667</formula>
      <formula>0.208333333333333</formula>
    </cfRule>
    <cfRule type="cellIs" dxfId="797" priority="736" operator="between">
      <formula>0.0833333333333333</formula>
      <formula>0.104166666666667</formula>
    </cfRule>
  </conditionalFormatting>
  <conditionalFormatting sqref="J100:J103">
    <cfRule type="cellIs" dxfId="796" priority="670" operator="between">
      <formula>0.0833333333333333</formula>
      <formula>0.125</formula>
    </cfRule>
  </conditionalFormatting>
  <conditionalFormatting sqref="J100:J103">
    <cfRule type="cellIs" dxfId="795" priority="668" operator="between">
      <formula>0.104166666666667</formula>
      <formula>0.208333333333333</formula>
    </cfRule>
    <cfRule type="cellIs" dxfId="794" priority="669" operator="between">
      <formula>0.0833333333333333</formula>
      <formula>0.104166666666667</formula>
    </cfRule>
  </conditionalFormatting>
  <conditionalFormatting sqref="T100:T103">
    <cfRule type="cellIs" dxfId="793" priority="666" operator="between">
      <formula>0.104166666666667</formula>
      <formula>0.208333333333333</formula>
    </cfRule>
    <cfRule type="cellIs" dxfId="792" priority="667" operator="between">
      <formula>0.0833333333333333</formula>
      <formula>0.104166666666667</formula>
    </cfRule>
  </conditionalFormatting>
  <conditionalFormatting sqref="J53:J56 J3:J8 J12 J28 J44:J47 J64:J67 J79:J82 J95:J97 J15:J24 J30:J35 J84:J86 J99:J1048576 J70:J73">
    <cfRule type="cellIs" dxfId="791" priority="604" operator="greaterThan">
      <formula>0.104166666666667</formula>
    </cfRule>
  </conditionalFormatting>
  <conditionalFormatting sqref="J48">
    <cfRule type="cellIs" dxfId="790" priority="603" operator="between">
      <formula>0.0833333333333333</formula>
      <formula>0.125</formula>
    </cfRule>
  </conditionalFormatting>
  <conditionalFormatting sqref="J48">
    <cfRule type="cellIs" dxfId="789" priority="601" operator="between">
      <formula>0.104166666666667</formula>
      <formula>0.208333333333333</formula>
    </cfRule>
    <cfRule type="cellIs" dxfId="788" priority="602" operator="between">
      <formula>0.0833333333333333</formula>
      <formula>0.104166666666667</formula>
    </cfRule>
  </conditionalFormatting>
  <conditionalFormatting sqref="T48">
    <cfRule type="cellIs" dxfId="787" priority="599" operator="between">
      <formula>0.104166666666667</formula>
      <formula>0.208333333333333</formula>
    </cfRule>
    <cfRule type="cellIs" dxfId="786" priority="600" operator="between">
      <formula>0.0833333333333333</formula>
      <formula>0.104166666666667</formula>
    </cfRule>
  </conditionalFormatting>
  <conditionalFormatting sqref="J48">
    <cfRule type="cellIs" dxfId="785" priority="596" operator="greaterThan">
      <formula>0.104166666666667</formula>
    </cfRule>
  </conditionalFormatting>
  <conditionalFormatting sqref="J51">
    <cfRule type="cellIs" dxfId="784" priority="595" operator="between">
      <formula>0.0833333333333333</formula>
      <formula>0.125</formula>
    </cfRule>
  </conditionalFormatting>
  <conditionalFormatting sqref="J51">
    <cfRule type="cellIs" dxfId="783" priority="593" operator="between">
      <formula>0.104166666666667</formula>
      <formula>0.208333333333333</formula>
    </cfRule>
    <cfRule type="cellIs" dxfId="782" priority="594" operator="between">
      <formula>0.0833333333333333</formula>
      <formula>0.104166666666667</formula>
    </cfRule>
  </conditionalFormatting>
  <conditionalFormatting sqref="T51">
    <cfRule type="cellIs" dxfId="781" priority="591" operator="between">
      <formula>0.104166666666667</formula>
      <formula>0.208333333333333</formula>
    </cfRule>
    <cfRule type="cellIs" dxfId="780" priority="592" operator="between">
      <formula>0.0833333333333333</formula>
      <formula>0.104166666666667</formula>
    </cfRule>
  </conditionalFormatting>
  <conditionalFormatting sqref="J51">
    <cfRule type="cellIs" dxfId="779" priority="588" operator="greaterThan">
      <formula>0.104166666666667</formula>
    </cfRule>
  </conditionalFormatting>
  <conditionalFormatting sqref="J9">
    <cfRule type="cellIs" dxfId="778" priority="370" operator="between">
      <formula>0.0833333333333333</formula>
      <formula>0.125</formula>
    </cfRule>
  </conditionalFormatting>
  <conditionalFormatting sqref="J9 T9">
    <cfRule type="cellIs" dxfId="777" priority="368" operator="between">
      <formula>0.104166666666667</formula>
      <formula>0.208333333333333</formula>
    </cfRule>
    <cfRule type="cellIs" dxfId="776" priority="369" operator="between">
      <formula>0.0833333333333333</formula>
      <formula>0.104166666666667</formula>
    </cfRule>
  </conditionalFormatting>
  <conditionalFormatting sqref="J9">
    <cfRule type="cellIs" dxfId="775" priority="367" operator="greaterThan">
      <formula>0.104166666666667</formula>
    </cfRule>
  </conditionalFormatting>
  <conditionalFormatting sqref="J10">
    <cfRule type="cellIs" dxfId="774" priority="364" operator="between">
      <formula>0.0833333333333333</formula>
      <formula>0.125</formula>
    </cfRule>
  </conditionalFormatting>
  <conditionalFormatting sqref="J10 T10">
    <cfRule type="cellIs" dxfId="773" priority="362" operator="between">
      <formula>0.104166666666667</formula>
      <formula>0.208333333333333</formula>
    </cfRule>
    <cfRule type="cellIs" dxfId="772" priority="363" operator="between">
      <formula>0.0833333333333333</formula>
      <formula>0.104166666666667</formula>
    </cfRule>
  </conditionalFormatting>
  <conditionalFormatting sqref="J10">
    <cfRule type="cellIs" dxfId="771" priority="361" operator="greaterThan">
      <formula>0.104166666666667</formula>
    </cfRule>
  </conditionalFormatting>
  <conditionalFormatting sqref="J11">
    <cfRule type="cellIs" dxfId="770" priority="358" operator="between">
      <formula>0.0833333333333333</formula>
      <formula>0.125</formula>
    </cfRule>
  </conditionalFormatting>
  <conditionalFormatting sqref="J11 T11">
    <cfRule type="cellIs" dxfId="769" priority="356" operator="between">
      <formula>0.104166666666667</formula>
      <formula>0.208333333333333</formula>
    </cfRule>
    <cfRule type="cellIs" dxfId="768" priority="357" operator="between">
      <formula>0.0833333333333333</formula>
      <formula>0.104166666666667</formula>
    </cfRule>
  </conditionalFormatting>
  <conditionalFormatting sqref="J11">
    <cfRule type="cellIs" dxfId="767" priority="355" operator="greaterThan">
      <formula>0.104166666666667</formula>
    </cfRule>
  </conditionalFormatting>
  <conditionalFormatting sqref="J25">
    <cfRule type="cellIs" dxfId="766" priority="304" operator="between">
      <formula>0.0833333333333333</formula>
      <formula>0.125</formula>
    </cfRule>
  </conditionalFormatting>
  <conditionalFormatting sqref="J25 T25">
    <cfRule type="cellIs" dxfId="765" priority="302" operator="between">
      <formula>0.104166666666667</formula>
      <formula>0.208333333333333</formula>
    </cfRule>
    <cfRule type="cellIs" dxfId="764" priority="303" operator="between">
      <formula>0.0833333333333333</formula>
      <formula>0.104166666666667</formula>
    </cfRule>
  </conditionalFormatting>
  <conditionalFormatting sqref="J25">
    <cfRule type="cellIs" dxfId="763" priority="301" operator="greaterThan">
      <formula>0.104166666666667</formula>
    </cfRule>
  </conditionalFormatting>
  <conditionalFormatting sqref="J26">
    <cfRule type="cellIs" dxfId="762" priority="298" operator="between">
      <formula>0.0833333333333333</formula>
      <formula>0.125</formula>
    </cfRule>
  </conditionalFormatting>
  <conditionalFormatting sqref="J26 T26">
    <cfRule type="cellIs" dxfId="761" priority="296" operator="between">
      <formula>0.104166666666667</formula>
      <formula>0.208333333333333</formula>
    </cfRule>
    <cfRule type="cellIs" dxfId="760" priority="297" operator="between">
      <formula>0.0833333333333333</formula>
      <formula>0.104166666666667</formula>
    </cfRule>
  </conditionalFormatting>
  <conditionalFormatting sqref="J26">
    <cfRule type="cellIs" dxfId="759" priority="295" operator="greaterThan">
      <formula>0.104166666666667</formula>
    </cfRule>
  </conditionalFormatting>
  <conditionalFormatting sqref="J27">
    <cfRule type="cellIs" dxfId="758" priority="292" operator="between">
      <formula>0.0833333333333333</formula>
      <formula>0.125</formula>
    </cfRule>
  </conditionalFormatting>
  <conditionalFormatting sqref="J27 T27">
    <cfRule type="cellIs" dxfId="757" priority="290" operator="between">
      <formula>0.104166666666667</formula>
      <formula>0.208333333333333</formula>
    </cfRule>
    <cfRule type="cellIs" dxfId="756" priority="291" operator="between">
      <formula>0.0833333333333333</formula>
      <formula>0.104166666666667</formula>
    </cfRule>
  </conditionalFormatting>
  <conditionalFormatting sqref="J27">
    <cfRule type="cellIs" dxfId="755" priority="289" operator="greaterThan">
      <formula>0.104166666666667</formula>
    </cfRule>
  </conditionalFormatting>
  <conditionalFormatting sqref="J38">
    <cfRule type="cellIs" dxfId="754" priority="286" operator="between">
      <formula>0.0833333333333333</formula>
      <formula>0.125</formula>
    </cfRule>
  </conditionalFormatting>
  <conditionalFormatting sqref="J38 T38">
    <cfRule type="cellIs" dxfId="753" priority="284" operator="between">
      <formula>0.104166666666667</formula>
      <formula>0.208333333333333</formula>
    </cfRule>
    <cfRule type="cellIs" dxfId="752" priority="285" operator="between">
      <formula>0.0833333333333333</formula>
      <formula>0.104166666666667</formula>
    </cfRule>
  </conditionalFormatting>
  <conditionalFormatting sqref="J38">
    <cfRule type="cellIs" dxfId="751" priority="283" operator="greaterThan">
      <formula>0.104166666666667</formula>
    </cfRule>
  </conditionalFormatting>
  <conditionalFormatting sqref="J39">
    <cfRule type="cellIs" dxfId="750" priority="274" operator="between">
      <formula>0.0833333333333333</formula>
      <formula>0.125</formula>
    </cfRule>
  </conditionalFormatting>
  <conditionalFormatting sqref="J39 T39">
    <cfRule type="cellIs" dxfId="749" priority="272" operator="between">
      <formula>0.104166666666667</formula>
      <formula>0.208333333333333</formula>
    </cfRule>
    <cfRule type="cellIs" dxfId="748" priority="273" operator="between">
      <formula>0.0833333333333333</formula>
      <formula>0.104166666666667</formula>
    </cfRule>
  </conditionalFormatting>
  <conditionalFormatting sqref="J39">
    <cfRule type="cellIs" dxfId="747" priority="271" operator="greaterThan">
      <formula>0.104166666666667</formula>
    </cfRule>
  </conditionalFormatting>
  <conditionalFormatting sqref="J41">
    <cfRule type="cellIs" dxfId="746" priority="268" operator="between">
      <formula>0.0833333333333333</formula>
      <formula>0.125</formula>
    </cfRule>
  </conditionalFormatting>
  <conditionalFormatting sqref="J41 T41">
    <cfRule type="cellIs" dxfId="745" priority="266" operator="between">
      <formula>0.104166666666667</formula>
      <formula>0.208333333333333</formula>
    </cfRule>
    <cfRule type="cellIs" dxfId="744" priority="267" operator="between">
      <formula>0.0833333333333333</formula>
      <formula>0.104166666666667</formula>
    </cfRule>
  </conditionalFormatting>
  <conditionalFormatting sqref="J41">
    <cfRule type="cellIs" dxfId="743" priority="265" operator="greaterThan">
      <formula>0.104166666666667</formula>
    </cfRule>
  </conditionalFormatting>
  <conditionalFormatting sqref="J43">
    <cfRule type="cellIs" dxfId="742" priority="256" operator="between">
      <formula>0.0833333333333333</formula>
      <formula>0.125</formula>
    </cfRule>
  </conditionalFormatting>
  <conditionalFormatting sqref="J43 T43">
    <cfRule type="cellIs" dxfId="741" priority="254" operator="between">
      <formula>0.104166666666667</formula>
      <formula>0.208333333333333</formula>
    </cfRule>
    <cfRule type="cellIs" dxfId="740" priority="255" operator="between">
      <formula>0.0833333333333333</formula>
      <formula>0.104166666666667</formula>
    </cfRule>
  </conditionalFormatting>
  <conditionalFormatting sqref="J43">
    <cfRule type="cellIs" dxfId="739" priority="253" operator="greaterThan">
      <formula>0.104166666666667</formula>
    </cfRule>
  </conditionalFormatting>
  <conditionalFormatting sqref="J57">
    <cfRule type="cellIs" dxfId="738" priority="250" operator="between">
      <formula>0.0833333333333333</formula>
      <formula>0.125</formula>
    </cfRule>
  </conditionalFormatting>
  <conditionalFormatting sqref="J57 T57">
    <cfRule type="cellIs" dxfId="737" priority="248" operator="between">
      <formula>0.104166666666667</formula>
      <formula>0.208333333333333</formula>
    </cfRule>
    <cfRule type="cellIs" dxfId="736" priority="249" operator="between">
      <formula>0.0833333333333333</formula>
      <formula>0.104166666666667</formula>
    </cfRule>
  </conditionalFormatting>
  <conditionalFormatting sqref="J57">
    <cfRule type="cellIs" dxfId="735" priority="247" operator="greaterThan">
      <formula>0.104166666666667</formula>
    </cfRule>
  </conditionalFormatting>
  <conditionalFormatting sqref="J58">
    <cfRule type="cellIs" dxfId="734" priority="244" operator="between">
      <formula>0.0833333333333333</formula>
      <formula>0.125</formula>
    </cfRule>
  </conditionalFormatting>
  <conditionalFormatting sqref="J58 T58">
    <cfRule type="cellIs" dxfId="733" priority="242" operator="between">
      <formula>0.104166666666667</formula>
      <formula>0.208333333333333</formula>
    </cfRule>
    <cfRule type="cellIs" dxfId="732" priority="243" operator="between">
      <formula>0.0833333333333333</formula>
      <formula>0.104166666666667</formula>
    </cfRule>
  </conditionalFormatting>
  <conditionalFormatting sqref="J58">
    <cfRule type="cellIs" dxfId="731" priority="241" operator="greaterThan">
      <formula>0.104166666666667</formula>
    </cfRule>
  </conditionalFormatting>
  <conditionalFormatting sqref="J59">
    <cfRule type="cellIs" dxfId="730" priority="238" operator="between">
      <formula>0.0833333333333333</formula>
      <formula>0.125</formula>
    </cfRule>
  </conditionalFormatting>
  <conditionalFormatting sqref="J59 T59">
    <cfRule type="cellIs" dxfId="729" priority="236" operator="between">
      <formula>0.104166666666667</formula>
      <formula>0.208333333333333</formula>
    </cfRule>
    <cfRule type="cellIs" dxfId="728" priority="237" operator="between">
      <formula>0.0833333333333333</formula>
      <formula>0.104166666666667</formula>
    </cfRule>
  </conditionalFormatting>
  <conditionalFormatting sqref="J59">
    <cfRule type="cellIs" dxfId="727" priority="235" operator="greaterThan">
      <formula>0.104166666666667</formula>
    </cfRule>
  </conditionalFormatting>
  <conditionalFormatting sqref="J60">
    <cfRule type="cellIs" dxfId="726" priority="232" operator="between">
      <formula>0.0833333333333333</formula>
      <formula>0.125</formula>
    </cfRule>
  </conditionalFormatting>
  <conditionalFormatting sqref="J60 T60">
    <cfRule type="cellIs" dxfId="725" priority="230" operator="between">
      <formula>0.104166666666667</formula>
      <formula>0.208333333333333</formula>
    </cfRule>
    <cfRule type="cellIs" dxfId="724" priority="231" operator="between">
      <formula>0.0833333333333333</formula>
      <formula>0.104166666666667</formula>
    </cfRule>
  </conditionalFormatting>
  <conditionalFormatting sqref="J60">
    <cfRule type="cellIs" dxfId="723" priority="229" operator="greaterThan">
      <formula>0.104166666666667</formula>
    </cfRule>
  </conditionalFormatting>
  <conditionalFormatting sqref="J61">
    <cfRule type="cellIs" dxfId="722" priority="226" operator="between">
      <formula>0.0833333333333333</formula>
      <formula>0.125</formula>
    </cfRule>
  </conditionalFormatting>
  <conditionalFormatting sqref="J61 T61">
    <cfRule type="cellIs" dxfId="721" priority="224" operator="between">
      <formula>0.104166666666667</formula>
      <formula>0.208333333333333</formula>
    </cfRule>
    <cfRule type="cellIs" dxfId="720" priority="225" operator="between">
      <formula>0.0833333333333333</formula>
      <formula>0.104166666666667</formula>
    </cfRule>
  </conditionalFormatting>
  <conditionalFormatting sqref="J61">
    <cfRule type="cellIs" dxfId="719" priority="223" operator="greaterThan">
      <formula>0.104166666666667</formula>
    </cfRule>
  </conditionalFormatting>
  <conditionalFormatting sqref="J63">
    <cfRule type="cellIs" dxfId="718" priority="220" operator="between">
      <formula>0.0833333333333333</formula>
      <formula>0.125</formula>
    </cfRule>
  </conditionalFormatting>
  <conditionalFormatting sqref="J63 T63">
    <cfRule type="cellIs" dxfId="717" priority="218" operator="between">
      <formula>0.104166666666667</formula>
      <formula>0.208333333333333</formula>
    </cfRule>
    <cfRule type="cellIs" dxfId="716" priority="219" operator="between">
      <formula>0.0833333333333333</formula>
      <formula>0.104166666666667</formula>
    </cfRule>
  </conditionalFormatting>
  <conditionalFormatting sqref="J63">
    <cfRule type="cellIs" dxfId="715" priority="217" operator="greaterThan">
      <formula>0.104166666666667</formula>
    </cfRule>
  </conditionalFormatting>
  <conditionalFormatting sqref="J74">
    <cfRule type="cellIs" dxfId="714" priority="214" operator="between">
      <formula>0.0833333333333333</formula>
      <formula>0.125</formula>
    </cfRule>
  </conditionalFormatting>
  <conditionalFormatting sqref="J74 T74">
    <cfRule type="cellIs" dxfId="713" priority="212" operator="between">
      <formula>0.104166666666667</formula>
      <formula>0.208333333333333</formula>
    </cfRule>
    <cfRule type="cellIs" dxfId="712" priority="213" operator="between">
      <formula>0.0833333333333333</formula>
      <formula>0.104166666666667</formula>
    </cfRule>
  </conditionalFormatting>
  <conditionalFormatting sqref="J74">
    <cfRule type="cellIs" dxfId="711" priority="211" operator="greaterThan">
      <formula>0.104166666666667</formula>
    </cfRule>
  </conditionalFormatting>
  <conditionalFormatting sqref="J75">
    <cfRule type="cellIs" dxfId="710" priority="208" operator="between">
      <formula>0.0833333333333333</formula>
      <formula>0.125</formula>
    </cfRule>
  </conditionalFormatting>
  <conditionalFormatting sqref="J75 T75">
    <cfRule type="cellIs" dxfId="709" priority="206" operator="between">
      <formula>0.104166666666667</formula>
      <formula>0.208333333333333</formula>
    </cfRule>
    <cfRule type="cellIs" dxfId="708" priority="207" operator="between">
      <formula>0.0833333333333333</formula>
      <formula>0.104166666666667</formula>
    </cfRule>
  </conditionalFormatting>
  <conditionalFormatting sqref="J75">
    <cfRule type="cellIs" dxfId="707" priority="205" operator="greaterThan">
      <formula>0.104166666666667</formula>
    </cfRule>
  </conditionalFormatting>
  <conditionalFormatting sqref="J76">
    <cfRule type="cellIs" dxfId="706" priority="202" operator="between">
      <formula>0.0833333333333333</formula>
      <formula>0.125</formula>
    </cfRule>
  </conditionalFormatting>
  <conditionalFormatting sqref="J76 T76">
    <cfRule type="cellIs" dxfId="705" priority="200" operator="between">
      <formula>0.104166666666667</formula>
      <formula>0.208333333333333</formula>
    </cfRule>
    <cfRule type="cellIs" dxfId="704" priority="201" operator="between">
      <formula>0.0833333333333333</formula>
      <formula>0.104166666666667</formula>
    </cfRule>
  </conditionalFormatting>
  <conditionalFormatting sqref="J76">
    <cfRule type="cellIs" dxfId="703" priority="199" operator="greaterThan">
      <formula>0.104166666666667</formula>
    </cfRule>
  </conditionalFormatting>
  <conditionalFormatting sqref="J77">
    <cfRule type="cellIs" dxfId="702" priority="196" operator="between">
      <formula>0.0833333333333333</formula>
      <formula>0.125</formula>
    </cfRule>
  </conditionalFormatting>
  <conditionalFormatting sqref="J77 T77">
    <cfRule type="cellIs" dxfId="701" priority="194" operator="between">
      <formula>0.104166666666667</formula>
      <formula>0.208333333333333</formula>
    </cfRule>
    <cfRule type="cellIs" dxfId="700" priority="195" operator="between">
      <formula>0.0833333333333333</formula>
      <formula>0.104166666666667</formula>
    </cfRule>
  </conditionalFormatting>
  <conditionalFormatting sqref="J77">
    <cfRule type="cellIs" dxfId="699" priority="193" operator="greaterThan">
      <formula>0.104166666666667</formula>
    </cfRule>
  </conditionalFormatting>
  <conditionalFormatting sqref="J78">
    <cfRule type="cellIs" dxfId="698" priority="190" operator="between">
      <formula>0.0833333333333333</formula>
      <formula>0.125</formula>
    </cfRule>
  </conditionalFormatting>
  <conditionalFormatting sqref="J78 T78">
    <cfRule type="cellIs" dxfId="697" priority="188" operator="between">
      <formula>0.104166666666667</formula>
      <formula>0.208333333333333</formula>
    </cfRule>
    <cfRule type="cellIs" dxfId="696" priority="189" operator="between">
      <formula>0.0833333333333333</formula>
      <formula>0.104166666666667</formula>
    </cfRule>
  </conditionalFormatting>
  <conditionalFormatting sqref="J78">
    <cfRule type="cellIs" dxfId="695" priority="187" operator="greaterThan">
      <formula>0.104166666666667</formula>
    </cfRule>
  </conditionalFormatting>
  <conditionalFormatting sqref="J87">
    <cfRule type="cellIs" dxfId="694" priority="184" operator="between">
      <formula>0.0833333333333333</formula>
      <formula>0.125</formula>
    </cfRule>
  </conditionalFormatting>
  <conditionalFormatting sqref="J87 T87">
    <cfRule type="cellIs" dxfId="693" priority="182" operator="between">
      <formula>0.104166666666667</formula>
      <formula>0.208333333333333</formula>
    </cfRule>
    <cfRule type="cellIs" dxfId="692" priority="183" operator="between">
      <formula>0.0833333333333333</formula>
      <formula>0.104166666666667</formula>
    </cfRule>
  </conditionalFormatting>
  <conditionalFormatting sqref="J87">
    <cfRule type="cellIs" dxfId="691" priority="181" operator="greaterThan">
      <formula>0.104166666666667</formula>
    </cfRule>
  </conditionalFormatting>
  <conditionalFormatting sqref="J88">
    <cfRule type="cellIs" dxfId="690" priority="178" operator="between">
      <formula>0.0833333333333333</formula>
      <formula>0.125</formula>
    </cfRule>
  </conditionalFormatting>
  <conditionalFormatting sqref="J88 T88">
    <cfRule type="cellIs" dxfId="689" priority="176" operator="between">
      <formula>0.104166666666667</formula>
      <formula>0.208333333333333</formula>
    </cfRule>
    <cfRule type="cellIs" dxfId="688" priority="177" operator="between">
      <formula>0.0833333333333333</formula>
      <formula>0.104166666666667</formula>
    </cfRule>
  </conditionalFormatting>
  <conditionalFormatting sqref="J88">
    <cfRule type="cellIs" dxfId="687" priority="175" operator="greaterThan">
      <formula>0.104166666666667</formula>
    </cfRule>
  </conditionalFormatting>
  <conditionalFormatting sqref="J89">
    <cfRule type="cellIs" dxfId="686" priority="172" operator="between">
      <formula>0.0833333333333333</formula>
      <formula>0.125</formula>
    </cfRule>
  </conditionalFormatting>
  <conditionalFormatting sqref="J89 T89">
    <cfRule type="cellIs" dxfId="685" priority="170" operator="between">
      <formula>0.104166666666667</formula>
      <formula>0.208333333333333</formula>
    </cfRule>
    <cfRule type="cellIs" dxfId="684" priority="171" operator="between">
      <formula>0.0833333333333333</formula>
      <formula>0.104166666666667</formula>
    </cfRule>
  </conditionalFormatting>
  <conditionalFormatting sqref="J89">
    <cfRule type="cellIs" dxfId="683" priority="169" operator="greaterThan">
      <formula>0.104166666666667</formula>
    </cfRule>
  </conditionalFormatting>
  <conditionalFormatting sqref="J90">
    <cfRule type="cellIs" dxfId="682" priority="166" operator="between">
      <formula>0.0833333333333333</formula>
      <formula>0.125</formula>
    </cfRule>
  </conditionalFormatting>
  <conditionalFormatting sqref="J90 T90">
    <cfRule type="cellIs" dxfId="681" priority="164" operator="between">
      <formula>0.104166666666667</formula>
      <formula>0.208333333333333</formula>
    </cfRule>
    <cfRule type="cellIs" dxfId="680" priority="165" operator="between">
      <formula>0.0833333333333333</formula>
      <formula>0.104166666666667</formula>
    </cfRule>
  </conditionalFormatting>
  <conditionalFormatting sqref="J90">
    <cfRule type="cellIs" dxfId="679" priority="163" operator="greaterThan">
      <formula>0.104166666666667</formula>
    </cfRule>
  </conditionalFormatting>
  <conditionalFormatting sqref="J91">
    <cfRule type="cellIs" dxfId="678" priority="160" operator="between">
      <formula>0.0833333333333333</formula>
      <formula>0.125</formula>
    </cfRule>
  </conditionalFormatting>
  <conditionalFormatting sqref="J91 T91">
    <cfRule type="cellIs" dxfId="677" priority="158" operator="between">
      <formula>0.104166666666667</formula>
      <formula>0.208333333333333</formula>
    </cfRule>
    <cfRule type="cellIs" dxfId="676" priority="159" operator="between">
      <formula>0.0833333333333333</formula>
      <formula>0.104166666666667</formula>
    </cfRule>
  </conditionalFormatting>
  <conditionalFormatting sqref="J91">
    <cfRule type="cellIs" dxfId="675" priority="157" operator="greaterThan">
      <formula>0.104166666666667</formula>
    </cfRule>
  </conditionalFormatting>
  <conditionalFormatting sqref="J92">
    <cfRule type="cellIs" dxfId="674" priority="154" operator="between">
      <formula>0.0833333333333333</formula>
      <formula>0.125</formula>
    </cfRule>
  </conditionalFormatting>
  <conditionalFormatting sqref="J92 T92">
    <cfRule type="cellIs" dxfId="673" priority="152" operator="between">
      <formula>0.104166666666667</formula>
      <formula>0.208333333333333</formula>
    </cfRule>
    <cfRule type="cellIs" dxfId="672" priority="153" operator="between">
      <formula>0.0833333333333333</formula>
      <formula>0.104166666666667</formula>
    </cfRule>
  </conditionalFormatting>
  <conditionalFormatting sqref="J92">
    <cfRule type="cellIs" dxfId="671" priority="151" operator="greaterThan">
      <formula>0.104166666666667</formula>
    </cfRule>
  </conditionalFormatting>
  <conditionalFormatting sqref="J93">
    <cfRule type="cellIs" dxfId="670" priority="148" operator="between">
      <formula>0.0833333333333333</formula>
      <formula>0.125</formula>
    </cfRule>
  </conditionalFormatting>
  <conditionalFormatting sqref="J93 T93">
    <cfRule type="cellIs" dxfId="669" priority="146" operator="between">
      <formula>0.104166666666667</formula>
      <formula>0.208333333333333</formula>
    </cfRule>
    <cfRule type="cellIs" dxfId="668" priority="147" operator="between">
      <formula>0.0833333333333333</formula>
      <formula>0.104166666666667</formula>
    </cfRule>
  </conditionalFormatting>
  <conditionalFormatting sqref="J93">
    <cfRule type="cellIs" dxfId="667" priority="145" operator="greaterThan">
      <formula>0.104166666666667</formula>
    </cfRule>
  </conditionalFormatting>
  <conditionalFormatting sqref="J94">
    <cfRule type="cellIs" dxfId="666" priority="142" operator="between">
      <formula>0.0833333333333333</formula>
      <formula>0.125</formula>
    </cfRule>
  </conditionalFormatting>
  <conditionalFormatting sqref="J94 T94">
    <cfRule type="cellIs" dxfId="665" priority="140" operator="between">
      <formula>0.104166666666667</formula>
      <formula>0.208333333333333</formula>
    </cfRule>
    <cfRule type="cellIs" dxfId="664" priority="141" operator="between">
      <formula>0.0833333333333333</formula>
      <formula>0.104166666666667</formula>
    </cfRule>
  </conditionalFormatting>
  <conditionalFormatting sqref="J94">
    <cfRule type="cellIs" dxfId="663" priority="139" operator="greaterThan">
      <formula>0.104166666666667</formula>
    </cfRule>
  </conditionalFormatting>
  <conditionalFormatting sqref="J52">
    <cfRule type="cellIs" dxfId="662" priority="104" operator="between">
      <formula>0.0833333333333333</formula>
      <formula>0.125</formula>
    </cfRule>
  </conditionalFormatting>
  <conditionalFormatting sqref="T52 J52">
    <cfRule type="cellIs" dxfId="661" priority="102" operator="between">
      <formula>0.104166666666667</formula>
      <formula>0.208333333333333</formula>
    </cfRule>
    <cfRule type="cellIs" dxfId="660" priority="103" operator="between">
      <formula>0.0833333333333333</formula>
      <formula>0.104166666666667</formula>
    </cfRule>
  </conditionalFormatting>
  <conditionalFormatting sqref="J52">
    <cfRule type="cellIs" dxfId="659" priority="101" operator="greaterThan">
      <formula>0.104166666666667</formula>
    </cfRule>
  </conditionalFormatting>
  <conditionalFormatting sqref="F3:F12 F41 F43:F48 F63:F67 F15:F28 F30:F35 F38:F39 F51:F61 F84:F97 F99:F105 F70:F82">
    <cfRule type="cellIs" dxfId="658" priority="96" operator="greaterThan">
      <formula>0.0625</formula>
    </cfRule>
  </conditionalFormatting>
  <conditionalFormatting sqref="J40">
    <cfRule type="cellIs" dxfId="657" priority="94" operator="between">
      <formula>0.0833333333333333</formula>
      <formula>0.125</formula>
    </cfRule>
  </conditionalFormatting>
  <conditionalFormatting sqref="T40 J40">
    <cfRule type="cellIs" dxfId="656" priority="92" operator="between">
      <formula>0.104166666666667</formula>
      <formula>0.208333333333333</formula>
    </cfRule>
    <cfRule type="cellIs" dxfId="655" priority="93" operator="between">
      <formula>0.0833333333333333</formula>
      <formula>0.104166666666667</formula>
    </cfRule>
  </conditionalFormatting>
  <conditionalFormatting sqref="J40">
    <cfRule type="cellIs" dxfId="654" priority="91" operator="greaterThan">
      <formula>0.104166666666667</formula>
    </cfRule>
  </conditionalFormatting>
  <conditionalFormatting sqref="F40">
    <cfRule type="cellIs" dxfId="653" priority="86" operator="greaterThan">
      <formula>0.0625</formula>
    </cfRule>
  </conditionalFormatting>
  <conditionalFormatting sqref="J42">
    <cfRule type="cellIs" dxfId="652" priority="84" operator="between">
      <formula>0.0833333333333333</formula>
      <formula>0.125</formula>
    </cfRule>
  </conditionalFormatting>
  <conditionalFormatting sqref="J42 T42">
    <cfRule type="cellIs" dxfId="651" priority="82" operator="between">
      <formula>0.104166666666667</formula>
      <formula>0.208333333333333</formula>
    </cfRule>
    <cfRule type="cellIs" dxfId="650" priority="83" operator="between">
      <formula>0.0833333333333333</formula>
      <formula>0.104166666666667</formula>
    </cfRule>
  </conditionalFormatting>
  <conditionalFormatting sqref="J42">
    <cfRule type="cellIs" dxfId="649" priority="81" operator="greaterThan">
      <formula>0.104166666666667</formula>
    </cfRule>
  </conditionalFormatting>
  <conditionalFormatting sqref="F42">
    <cfRule type="cellIs" dxfId="648" priority="76" operator="greaterThan">
      <formula>0.0625</formula>
    </cfRule>
  </conditionalFormatting>
  <conditionalFormatting sqref="J62">
    <cfRule type="cellIs" dxfId="647" priority="72" operator="between">
      <formula>0.0833333333333333</formula>
      <formula>0.125</formula>
    </cfRule>
  </conditionalFormatting>
  <conditionalFormatting sqref="T62 J62">
    <cfRule type="cellIs" dxfId="646" priority="70" operator="between">
      <formula>0.104166666666667</formula>
      <formula>0.208333333333333</formula>
    </cfRule>
    <cfRule type="cellIs" dxfId="645" priority="71" operator="between">
      <formula>0.0833333333333333</formula>
      <formula>0.104166666666667</formula>
    </cfRule>
  </conditionalFormatting>
  <conditionalFormatting sqref="J62">
    <cfRule type="cellIs" dxfId="644" priority="69" operator="greaterThan">
      <formula>0.104166666666667</formula>
    </cfRule>
  </conditionalFormatting>
  <conditionalFormatting sqref="F62">
    <cfRule type="cellIs" dxfId="643" priority="64" operator="greaterThan">
      <formula>0.0625</formula>
    </cfRule>
  </conditionalFormatting>
  <conditionalFormatting sqref="J13">
    <cfRule type="cellIs" dxfId="642" priority="57" operator="between">
      <formula>0.0833333333333333</formula>
      <formula>0.125</formula>
    </cfRule>
  </conditionalFormatting>
  <conditionalFormatting sqref="J13 T13">
    <cfRule type="cellIs" dxfId="641" priority="55" operator="between">
      <formula>0.104166666666667</formula>
      <formula>0.208333333333333</formula>
    </cfRule>
    <cfRule type="cellIs" dxfId="640" priority="56" operator="between">
      <formula>0.0833333333333333</formula>
      <formula>0.104166666666667</formula>
    </cfRule>
  </conditionalFormatting>
  <conditionalFormatting sqref="J13">
    <cfRule type="cellIs" dxfId="639" priority="54" operator="greaterThan">
      <formula>0.104166666666667</formula>
    </cfRule>
  </conditionalFormatting>
  <conditionalFormatting sqref="F13">
    <cfRule type="cellIs" dxfId="638" priority="53" operator="greaterThan">
      <formula>0.0625</formula>
    </cfRule>
  </conditionalFormatting>
  <conditionalFormatting sqref="J14">
    <cfRule type="cellIs" dxfId="637" priority="52" operator="between">
      <formula>0.0833333333333333</formula>
      <formula>0.125</formula>
    </cfRule>
  </conditionalFormatting>
  <conditionalFormatting sqref="J14 T14">
    <cfRule type="cellIs" dxfId="636" priority="50" operator="between">
      <formula>0.104166666666667</formula>
      <formula>0.208333333333333</formula>
    </cfRule>
    <cfRule type="cellIs" dxfId="635" priority="51" operator="between">
      <formula>0.0833333333333333</formula>
      <formula>0.104166666666667</formula>
    </cfRule>
  </conditionalFormatting>
  <conditionalFormatting sqref="J14">
    <cfRule type="cellIs" dxfId="634" priority="49" operator="greaterThan">
      <formula>0.104166666666667</formula>
    </cfRule>
  </conditionalFormatting>
  <conditionalFormatting sqref="F14">
    <cfRule type="cellIs" dxfId="633" priority="48" operator="greaterThan">
      <formula>0.0625</formula>
    </cfRule>
  </conditionalFormatting>
  <conditionalFormatting sqref="J29">
    <cfRule type="cellIs" dxfId="632" priority="47" operator="between">
      <formula>0.0833333333333333</formula>
      <formula>0.125</formula>
    </cfRule>
  </conditionalFormatting>
  <conditionalFormatting sqref="J29 T29">
    <cfRule type="cellIs" dxfId="631" priority="45" operator="between">
      <formula>0.104166666666667</formula>
      <formula>0.208333333333333</formula>
    </cfRule>
    <cfRule type="cellIs" dxfId="630" priority="46" operator="between">
      <formula>0.0833333333333333</formula>
      <formula>0.104166666666667</formula>
    </cfRule>
  </conditionalFormatting>
  <conditionalFormatting sqref="J29">
    <cfRule type="cellIs" dxfId="629" priority="44" operator="greaterThan">
      <formula>0.104166666666667</formula>
    </cfRule>
  </conditionalFormatting>
  <conditionalFormatting sqref="F29">
    <cfRule type="cellIs" dxfId="628" priority="43" operator="greaterThan">
      <formula>0.0625</formula>
    </cfRule>
  </conditionalFormatting>
  <conditionalFormatting sqref="J36">
    <cfRule type="cellIs" dxfId="627" priority="42" operator="between">
      <formula>0.0833333333333333</formula>
      <formula>0.125</formula>
    </cfRule>
  </conditionalFormatting>
  <conditionalFormatting sqref="T36 J36">
    <cfRule type="cellIs" dxfId="626" priority="40" operator="between">
      <formula>0.104166666666667</formula>
      <formula>0.208333333333333</formula>
    </cfRule>
    <cfRule type="cellIs" dxfId="625" priority="41" operator="between">
      <formula>0.0833333333333333</formula>
      <formula>0.104166666666667</formula>
    </cfRule>
  </conditionalFormatting>
  <conditionalFormatting sqref="J36">
    <cfRule type="cellIs" dxfId="624" priority="39" operator="greaterThan">
      <formula>0.104166666666667</formula>
    </cfRule>
  </conditionalFormatting>
  <conditionalFormatting sqref="F36">
    <cfRule type="cellIs" dxfId="623" priority="38" operator="greaterThan">
      <formula>0.0625</formula>
    </cfRule>
  </conditionalFormatting>
  <conditionalFormatting sqref="J37">
    <cfRule type="cellIs" dxfId="622" priority="37" operator="between">
      <formula>0.0833333333333333</formula>
      <formula>0.125</formula>
    </cfRule>
  </conditionalFormatting>
  <conditionalFormatting sqref="T37 J37">
    <cfRule type="cellIs" dxfId="621" priority="35" operator="between">
      <formula>0.104166666666667</formula>
      <formula>0.208333333333333</formula>
    </cfRule>
    <cfRule type="cellIs" dxfId="620" priority="36" operator="between">
      <formula>0.0833333333333333</formula>
      <formula>0.104166666666667</formula>
    </cfRule>
  </conditionalFormatting>
  <conditionalFormatting sqref="J37">
    <cfRule type="cellIs" dxfId="619" priority="34" operator="greaterThan">
      <formula>0.104166666666667</formula>
    </cfRule>
  </conditionalFormatting>
  <conditionalFormatting sqref="F37">
    <cfRule type="cellIs" dxfId="618" priority="33" operator="greaterThan">
      <formula>0.0625</formula>
    </cfRule>
  </conditionalFormatting>
  <conditionalFormatting sqref="J50">
    <cfRule type="cellIs" dxfId="617" priority="32" operator="between">
      <formula>0.0833333333333333</formula>
      <formula>0.125</formula>
    </cfRule>
  </conditionalFormatting>
  <conditionalFormatting sqref="T50 J50">
    <cfRule type="cellIs" dxfId="616" priority="30" operator="between">
      <formula>0.104166666666667</formula>
      <formula>0.208333333333333</formula>
    </cfRule>
    <cfRule type="cellIs" dxfId="615" priority="31" operator="between">
      <formula>0.0833333333333333</formula>
      <formula>0.104166666666667</formula>
    </cfRule>
  </conditionalFormatting>
  <conditionalFormatting sqref="J50">
    <cfRule type="cellIs" dxfId="614" priority="29" operator="greaterThan">
      <formula>0.104166666666667</formula>
    </cfRule>
  </conditionalFormatting>
  <conditionalFormatting sqref="F50">
    <cfRule type="cellIs" dxfId="613" priority="28" operator="greaterThan">
      <formula>0.0625</formula>
    </cfRule>
  </conditionalFormatting>
  <conditionalFormatting sqref="J49">
    <cfRule type="cellIs" dxfId="612" priority="27" operator="between">
      <formula>0.0833333333333333</formula>
      <formula>0.125</formula>
    </cfRule>
  </conditionalFormatting>
  <conditionalFormatting sqref="T49 J49">
    <cfRule type="cellIs" dxfId="611" priority="25" operator="between">
      <formula>0.104166666666667</formula>
      <formula>0.208333333333333</formula>
    </cfRule>
    <cfRule type="cellIs" dxfId="610" priority="26" operator="between">
      <formula>0.0833333333333333</formula>
      <formula>0.104166666666667</formula>
    </cfRule>
  </conditionalFormatting>
  <conditionalFormatting sqref="J49">
    <cfRule type="cellIs" dxfId="609" priority="24" operator="greaterThan">
      <formula>0.104166666666667</formula>
    </cfRule>
  </conditionalFormatting>
  <conditionalFormatting sqref="F49">
    <cfRule type="cellIs" dxfId="608" priority="23" operator="greaterThan">
      <formula>0.0625</formula>
    </cfRule>
  </conditionalFormatting>
  <conditionalFormatting sqref="J83">
    <cfRule type="cellIs" dxfId="607" priority="22" operator="between">
      <formula>0.0833333333333333</formula>
      <formula>0.125</formula>
    </cfRule>
  </conditionalFormatting>
  <conditionalFormatting sqref="T83 J83">
    <cfRule type="cellIs" dxfId="606" priority="20" operator="between">
      <formula>0.104166666666667</formula>
      <formula>0.208333333333333</formula>
    </cfRule>
    <cfRule type="cellIs" dxfId="605" priority="21" operator="between">
      <formula>0.0833333333333333</formula>
      <formula>0.104166666666667</formula>
    </cfRule>
  </conditionalFormatting>
  <conditionalFormatting sqref="J83">
    <cfRule type="cellIs" dxfId="604" priority="19" operator="greaterThan">
      <formula>0.104166666666667</formula>
    </cfRule>
  </conditionalFormatting>
  <conditionalFormatting sqref="F83">
    <cfRule type="cellIs" dxfId="603" priority="18" operator="greaterThan">
      <formula>0.0625</formula>
    </cfRule>
  </conditionalFormatting>
  <conditionalFormatting sqref="J98">
    <cfRule type="cellIs" dxfId="602" priority="17" operator="between">
      <formula>0.0833333333333333</formula>
      <formula>0.125</formula>
    </cfRule>
  </conditionalFormatting>
  <conditionalFormatting sqref="J98 T98">
    <cfRule type="cellIs" dxfId="601" priority="15" operator="between">
      <formula>0.104166666666667</formula>
      <formula>0.208333333333333</formula>
    </cfRule>
    <cfRule type="cellIs" dxfId="600" priority="16" operator="between">
      <formula>0.0833333333333333</formula>
      <formula>0.104166666666667</formula>
    </cfRule>
  </conditionalFormatting>
  <conditionalFormatting sqref="J98">
    <cfRule type="cellIs" dxfId="599" priority="14" operator="greaterThan">
      <formula>0.104166666666667</formula>
    </cfRule>
  </conditionalFormatting>
  <conditionalFormatting sqref="F98">
    <cfRule type="cellIs" dxfId="598" priority="13" operator="greaterThan">
      <formula>0.0625</formula>
    </cfRule>
  </conditionalFormatting>
  <conditionalFormatting sqref="J68">
    <cfRule type="cellIs" dxfId="597" priority="12" operator="between">
      <formula>0.0833333333333333</formula>
      <formula>0.125</formula>
    </cfRule>
  </conditionalFormatting>
  <conditionalFormatting sqref="T68 J68">
    <cfRule type="cellIs" dxfId="596" priority="10" operator="between">
      <formula>0.104166666666667</formula>
      <formula>0.208333333333333</formula>
    </cfRule>
    <cfRule type="cellIs" dxfId="595" priority="11" operator="between">
      <formula>0.0833333333333333</formula>
      <formula>0.104166666666667</formula>
    </cfRule>
  </conditionalFormatting>
  <conditionalFormatting sqref="J68">
    <cfRule type="cellIs" dxfId="594" priority="9" operator="greaterThan">
      <formula>0.104166666666667</formula>
    </cfRule>
  </conditionalFormatting>
  <conditionalFormatting sqref="F68">
    <cfRule type="cellIs" dxfId="593" priority="8" operator="greaterThan">
      <formula>0.0625</formula>
    </cfRule>
  </conditionalFormatting>
  <conditionalFormatting sqref="J69">
    <cfRule type="cellIs" dxfId="592" priority="7" operator="between">
      <formula>0.0833333333333333</formula>
      <formula>0.125</formula>
    </cfRule>
  </conditionalFormatting>
  <conditionalFormatting sqref="T69 J69">
    <cfRule type="cellIs" dxfId="591" priority="5" operator="between">
      <formula>0.104166666666667</formula>
      <formula>0.208333333333333</formula>
    </cfRule>
    <cfRule type="cellIs" dxfId="590" priority="6" operator="between">
      <formula>0.0833333333333333</formula>
      <formula>0.104166666666667</formula>
    </cfRule>
  </conditionalFormatting>
  <conditionalFormatting sqref="J69">
    <cfRule type="cellIs" dxfId="589" priority="4" operator="greaterThan">
      <formula>0.104166666666667</formula>
    </cfRule>
  </conditionalFormatting>
  <conditionalFormatting sqref="F69">
    <cfRule type="cellIs" dxfId="588" priority="3" operator="greaterThan">
      <formula>0.0625</formula>
    </cfRule>
  </conditionalFormatting>
  <conditionalFormatting sqref="C66">
    <cfRule type="duplicateValues" dxfId="587" priority="1"/>
  </conditionalFormatting>
  <conditionalFormatting sqref="C66:C68">
    <cfRule type="duplicateValues" dxfId="586" priority="2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3"/>
  <sheetViews>
    <sheetView showGridLines="0" zoomScaleNormal="100" workbookViewId="0">
      <pane xSplit="4" ySplit="2" topLeftCell="G3" activePane="bottomRight" state="frozen"/>
      <selection pane="topRight" activeCell="E1" sqref="E1"/>
      <selection pane="bottomLeft" activeCell="A3" sqref="A3"/>
      <selection pane="bottomRight" activeCell="G3" sqref="G3:G52"/>
    </sheetView>
  </sheetViews>
  <sheetFormatPr defaultColWidth="0" defaultRowHeight="13.5" outlineLevelRow="1" x14ac:dyDescent="0.15"/>
  <cols>
    <col min="1" max="1" width="4.5" style="43" customWidth="1"/>
    <col min="2" max="2" width="14.25" style="43" customWidth="1"/>
    <col min="3" max="3" width="8.875" style="43" customWidth="1"/>
    <col min="4" max="4" width="9.625" style="43" customWidth="1"/>
    <col min="5" max="5" width="9.625" style="116" hidden="1" customWidth="1"/>
    <col min="6" max="6" width="8.375" style="81" hidden="1" customWidth="1"/>
    <col min="7" max="7" width="7.125" style="43" customWidth="1"/>
    <col min="8" max="8" width="5.25" style="116" customWidth="1"/>
    <col min="9" max="9" width="5.25" style="88" customWidth="1"/>
    <col min="10" max="10" width="5.25" style="89" customWidth="1"/>
    <col min="11" max="11" width="7" style="45" customWidth="1"/>
    <col min="12" max="12" width="6.375" style="104" customWidth="1"/>
    <col min="13" max="15" width="6.375" style="181" customWidth="1"/>
    <col min="16" max="16" width="6.375" style="104" customWidth="1"/>
    <col min="17" max="17" width="6.25" style="116" customWidth="1"/>
    <col min="18" max="18" width="6.75" style="129" customWidth="1"/>
    <col min="19" max="20" width="7.75" style="43" customWidth="1"/>
    <col min="21" max="21" width="7.75" style="52" customWidth="1"/>
    <col min="22" max="22" width="7" style="43" customWidth="1"/>
    <col min="23" max="23" width="7" style="47" customWidth="1"/>
    <col min="24" max="24" width="7" style="106" customWidth="1"/>
    <col min="25" max="27" width="7" style="182" customWidth="1"/>
    <col min="28" max="28" width="7" style="106" customWidth="1"/>
    <col min="29" max="29" width="7.25" style="116" customWidth="1"/>
    <col min="30" max="30" width="7.25" style="129" customWidth="1"/>
    <col min="31" max="36" width="9" style="43" customWidth="1"/>
    <col min="37" max="37" width="0" style="43" hidden="1" customWidth="1"/>
    <col min="38" max="16384" width="0" style="43" hidden="1"/>
  </cols>
  <sheetData>
    <row r="1" spans="2:31" ht="18" customHeight="1" x14ac:dyDescent="0.15">
      <c r="B1" s="236" t="s">
        <v>327</v>
      </c>
      <c r="C1" s="236" t="s">
        <v>328</v>
      </c>
      <c r="D1" s="236" t="s">
        <v>3</v>
      </c>
      <c r="E1" s="238" t="s">
        <v>563</v>
      </c>
      <c r="F1" s="236" t="s">
        <v>329</v>
      </c>
      <c r="G1" s="240" t="s">
        <v>15722</v>
      </c>
      <c r="H1" s="241"/>
      <c r="I1" s="241"/>
      <c r="J1" s="241"/>
      <c r="K1" s="241"/>
      <c r="L1" s="241"/>
      <c r="M1" s="241"/>
      <c r="N1" s="241"/>
      <c r="O1" s="241"/>
      <c r="P1" s="242"/>
      <c r="Q1" s="234" t="s">
        <v>15723</v>
      </c>
      <c r="R1" s="235"/>
      <c r="S1" s="240" t="s">
        <v>15724</v>
      </c>
      <c r="T1" s="241"/>
      <c r="U1" s="241"/>
      <c r="V1" s="241"/>
      <c r="W1" s="241"/>
      <c r="X1" s="241"/>
      <c r="Y1" s="241"/>
      <c r="Z1" s="241"/>
      <c r="AA1" s="241"/>
      <c r="AB1" s="242"/>
      <c r="AC1" s="234" t="s">
        <v>15725</v>
      </c>
      <c r="AD1" s="235"/>
    </row>
    <row r="2" spans="2:31" s="44" customFormat="1" ht="37.5" customHeight="1" x14ac:dyDescent="0.15">
      <c r="B2" s="237"/>
      <c r="C2" s="237"/>
      <c r="D2" s="237"/>
      <c r="E2" s="239"/>
      <c r="F2" s="237"/>
      <c r="G2" s="78" t="s">
        <v>324</v>
      </c>
      <c r="H2" s="115" t="s">
        <v>643</v>
      </c>
      <c r="I2" s="87" t="s">
        <v>642</v>
      </c>
      <c r="J2" s="87" t="s">
        <v>325</v>
      </c>
      <c r="K2" s="78" t="s">
        <v>326</v>
      </c>
      <c r="L2" s="102" t="s">
        <v>606</v>
      </c>
      <c r="M2" s="179" t="s">
        <v>604</v>
      </c>
      <c r="N2" s="179" t="s">
        <v>605</v>
      </c>
      <c r="O2" s="179" t="s">
        <v>104</v>
      </c>
      <c r="P2" s="102" t="s">
        <v>607</v>
      </c>
      <c r="Q2" s="112" t="s">
        <v>72</v>
      </c>
      <c r="R2" s="125" t="s">
        <v>576</v>
      </c>
      <c r="S2" s="78" t="s">
        <v>321</v>
      </c>
      <c r="T2" s="115" t="s">
        <v>644</v>
      </c>
      <c r="U2" s="87" t="s">
        <v>645</v>
      </c>
      <c r="V2" s="78" t="s">
        <v>322</v>
      </c>
      <c r="W2" s="78" t="s">
        <v>323</v>
      </c>
      <c r="X2" s="102" t="s">
        <v>611</v>
      </c>
      <c r="Y2" s="179" t="s">
        <v>608</v>
      </c>
      <c r="Z2" s="179" t="s">
        <v>609</v>
      </c>
      <c r="AA2" s="179" t="s">
        <v>113</v>
      </c>
      <c r="AB2" s="102" t="s">
        <v>610</v>
      </c>
      <c r="AC2" s="112" t="s">
        <v>72</v>
      </c>
      <c r="AD2" s="125" t="s">
        <v>5</v>
      </c>
    </row>
    <row r="3" spans="2:31" ht="21.95" customHeight="1" outlineLevel="1" x14ac:dyDescent="0.15">
      <c r="B3" s="2" t="s">
        <v>247</v>
      </c>
      <c r="C3" s="2" t="s">
        <v>254</v>
      </c>
      <c r="D3" s="2" t="s">
        <v>255</v>
      </c>
      <c r="E3" s="157"/>
      <c r="F3" s="94">
        <v>0.5</v>
      </c>
      <c r="G3" s="34">
        <f>SUMIFS(外呼明细!$K:$K,外呼明细!$D:$D,SW团队话务看板!$D3,外呼明细!$A:$A,"daily")</f>
        <v>4.1331018518518517E-2</v>
      </c>
      <c r="H3" s="113">
        <f>COUNTIFS(计算接通率!$A:$A,"daily",计算接通率!$D:$D,SW团队话务看板!$D3)</f>
        <v>95</v>
      </c>
      <c r="I3" s="90">
        <f>COUNTIFS(外呼明细!D:D,SW团队话务看板!D3,外呼明细!A:A,"daily")</f>
        <v>36</v>
      </c>
      <c r="J3" s="91">
        <f>IFERROR(VLOOKUP(D3,有效电话数!A:C,3,0),0)</f>
        <v>5</v>
      </c>
      <c r="K3" s="36">
        <f>SUMIFS(外呼明细!$K:$K,外呼明细!$M:$M,"是",外呼明细!$D:$D,SW团队话务看板!$D3,外呼明细!A:A,"daily")</f>
        <v>2.7337962962962967E-2</v>
      </c>
      <c r="L3" s="103">
        <f>IFERROR(I3/H3,"")</f>
        <v>0.37894736842105264</v>
      </c>
      <c r="M3" s="180">
        <f>IFERROR(VLOOKUP(D3,有效电话数!M:S,7,0),"")</f>
        <v>38</v>
      </c>
      <c r="N3" s="180">
        <f>IFERROR(VLOOKUP(D3,有效电话数!M:R,6,0),"")</f>
        <v>19</v>
      </c>
      <c r="O3" s="180">
        <f>IFERROR(VLOOKUP(D3,有效电话数!M:Q,5,0),"")</f>
        <v>2</v>
      </c>
      <c r="P3" s="103">
        <f>IFERROR(N3/M3,"")</f>
        <v>0.5</v>
      </c>
      <c r="Q3" s="113">
        <f>IFERROR(VLOOKUP($D3,外呼客户数及商机!$X:$Z,2,0),"")</f>
        <v>0</v>
      </c>
      <c r="R3" s="126">
        <f>IFERROR(VLOOKUP($D3,外呼客户数及商机!$X:$Z,3,0),"")</f>
        <v>0</v>
      </c>
      <c r="S3" s="34">
        <f>IF(F3&gt;0,SUMIFS(外呼明细!$K:$K,外呼明细!$D:$D,SW团队话务看板!$D3)/F3,0)</f>
        <v>8.2662037037037034E-2</v>
      </c>
      <c r="T3" s="56">
        <f>IFERROR(COUNTIFS(计算接通率!$D:$D,SW团队话务看板!$D3)/F3,"")</f>
        <v>190</v>
      </c>
      <c r="U3" s="56">
        <f>IFERROR(COUNTIF(外呼明细!D:D,SW团队话务看板!D3)/SW团队话务看板!F3,0)</f>
        <v>72</v>
      </c>
      <c r="V3" s="36">
        <f>IF(F3&gt;0,SUMIFS(外呼明细!$K:$K,外呼明细!$M:$M,"是",外呼明细!$D:$D,SW团队话务看板!$D3)/F3,0)</f>
        <v>5.4675925925925933E-2</v>
      </c>
      <c r="W3" s="12">
        <f>IFERROR(VLOOKUP(D3,有效电话数!G:I,3,0)/F3,0)</f>
        <v>10</v>
      </c>
      <c r="X3" s="103">
        <f>IFERROR(U3/T3,"")</f>
        <v>0.37894736842105264</v>
      </c>
      <c r="Y3" s="183">
        <f>IFERROR(VLOOKUP(D3,有效电话数!V:AB,7,0)/F3,"")</f>
        <v>76</v>
      </c>
      <c r="Z3" s="183">
        <f>IFERROR(VLOOKUP(D3,有效电话数!V:AA,6,0)/F3,"")</f>
        <v>38</v>
      </c>
      <c r="AA3" s="183">
        <f>IFERROR(VLOOKUP(D3,有效电话数!V:Z,5,0)/F3,"")</f>
        <v>4</v>
      </c>
      <c r="AB3" s="103">
        <f>IFERROR(Z3/Y3,"")</f>
        <v>0.5</v>
      </c>
      <c r="AC3" s="113">
        <f>IFERROR(VLOOKUP($D3,外呼客户数及商机!$X:$AB,4,0),"")</f>
        <v>0</v>
      </c>
      <c r="AD3" s="126">
        <f>IFERROR(VLOOKUP($D3,外呼客户数及商机!$X:$AB,5,0),"")</f>
        <v>0</v>
      </c>
      <c r="AE3" s="106"/>
    </row>
    <row r="4" spans="2:31" ht="21.95" customHeight="1" outlineLevel="1" x14ac:dyDescent="0.15">
      <c r="B4" s="111" t="s">
        <v>246</v>
      </c>
      <c r="C4" s="111" t="s">
        <v>256</v>
      </c>
      <c r="D4" s="111" t="s">
        <v>257</v>
      </c>
      <c r="E4" s="157"/>
      <c r="F4" s="94"/>
      <c r="G4" s="33">
        <f>SUMIFS(外呼明细!K:K,外呼明细!D:D,SW团队话务看板!D4,外呼明细!A:A,"daily")</f>
        <v>0</v>
      </c>
      <c r="H4" s="113">
        <f>COUNTIFS(计算接通率!$A:$A,"daily",计算接通率!$D:$D,SW团队话务看板!$D4)</f>
        <v>0</v>
      </c>
      <c r="I4" s="90">
        <f>COUNTIFS(外呼明细!D:D,SW团队话务看板!D4,外呼明细!A:A,"daily")</f>
        <v>0</v>
      </c>
      <c r="J4" s="91">
        <f>IFERROR(VLOOKUP(D4,有效电话数!A:C,3,0),0)</f>
        <v>0</v>
      </c>
      <c r="K4" s="36">
        <f>SUMIFS(外呼明细!$K:$K,外呼明细!$M:$M,"是",外呼明细!$D:$D,SW团队话务看板!$D4,外呼明细!A:A,"daily")</f>
        <v>0</v>
      </c>
      <c r="L4" s="103" t="str">
        <f t="shared" ref="L4:L53" si="0">IFERROR(I4/H4,"")</f>
        <v/>
      </c>
      <c r="M4" s="180" t="str">
        <f>IFERROR(VLOOKUP(D4,有效电话数!M:S,7,0),"")</f>
        <v/>
      </c>
      <c r="N4" s="180" t="str">
        <f>IFERROR(VLOOKUP(D4,有效电话数!M:R,6,0),"")</f>
        <v/>
      </c>
      <c r="O4" s="180" t="str">
        <f>IFERROR(VLOOKUP(D4,有效电话数!M:Q,5,0),"")</f>
        <v/>
      </c>
      <c r="P4" s="103" t="str">
        <f t="shared" ref="P4:P60" si="1">IFERROR(N4/M4,"")</f>
        <v/>
      </c>
      <c r="Q4" s="113">
        <f>IFERROR(VLOOKUP(D4,外呼客户数及商机!X:Z,2,0),"")</f>
        <v>0</v>
      </c>
      <c r="R4" s="126">
        <f>IFERROR(VLOOKUP($D4,外呼客户数及商机!$X:$Z,3,0),"")</f>
        <v>0</v>
      </c>
      <c r="S4" s="34">
        <f>IF(F4&gt;0,SUMIFS(外呼明细!$K:$K,外呼明细!$D:$D,SW团队话务看板!$D4)/F4,0)</f>
        <v>0</v>
      </c>
      <c r="T4" s="56" t="str">
        <f>IFERROR(COUNTIFS(计算接通率!$D:$D,SW团队话务看板!$D4)/F4,"")</f>
        <v/>
      </c>
      <c r="U4" s="56">
        <f>IFERROR(COUNTIF(外呼明细!D:D,SW团队话务看板!D4)/SW团队话务看板!F4,0)</f>
        <v>0</v>
      </c>
      <c r="V4" s="36">
        <f>IF(F4&gt;0,SUMIFS(外呼明细!$K:$K,外呼明细!$M:$M,"是",外呼明细!$D:$D,SW团队话务看板!$D4)/F4,0)</f>
        <v>0</v>
      </c>
      <c r="W4" s="12">
        <f>IFERROR(VLOOKUP(D4,有效电话数!G:I,3,0)/F4,0)</f>
        <v>0</v>
      </c>
      <c r="X4" s="103" t="str">
        <f t="shared" ref="X4:X53" si="2">IFERROR(U4/T4,"")</f>
        <v/>
      </c>
      <c r="Y4" s="91" t="str">
        <f>IFERROR(VLOOKUP(D4,有效电话数!V:AB,7,0)/F4,"")</f>
        <v/>
      </c>
      <c r="Z4" s="91" t="str">
        <f>IFERROR(VLOOKUP(D4,有效电话数!V:AA,6,0)/F4,"")</f>
        <v/>
      </c>
      <c r="AA4" s="91" t="str">
        <f>IFERROR(VLOOKUP(D4,有效电话数!V:Z,5,0)/F4,"")</f>
        <v/>
      </c>
      <c r="AB4" s="103" t="str">
        <f t="shared" ref="AB4:AB53" si="3">IFERROR(Z4/Y4,"")</f>
        <v/>
      </c>
      <c r="AC4" s="113">
        <f>IFERROR(VLOOKUP($D4,外呼客户数及商机!$X:$AB,4,0),"")</f>
        <v>0</v>
      </c>
      <c r="AD4" s="126">
        <f>IFERROR(VLOOKUP($D4,外呼客户数及商机!$X:$AB,5,0),"")</f>
        <v>0</v>
      </c>
    </row>
    <row r="5" spans="2:31" ht="21.95" customHeight="1" outlineLevel="1" x14ac:dyDescent="0.15">
      <c r="B5" s="2" t="s">
        <v>246</v>
      </c>
      <c r="C5" s="2" t="s">
        <v>258</v>
      </c>
      <c r="D5" s="2" t="s">
        <v>259</v>
      </c>
      <c r="E5" s="157"/>
      <c r="F5" s="94">
        <v>0.5</v>
      </c>
      <c r="G5" s="33">
        <f>SUMIFS(外呼明细!K:K,外呼明细!D:D,SW团队话务看板!D5,外呼明细!A:A,"daily")</f>
        <v>4.9259259259259267E-2</v>
      </c>
      <c r="H5" s="113">
        <f>COUNTIFS(计算接通率!$A:$A,"daily",计算接通率!$D:$D,SW团队话务看板!$D5)</f>
        <v>67</v>
      </c>
      <c r="I5" s="90">
        <f>COUNTIFS(外呼明细!D:D,SW团队话务看板!D5,外呼明细!A:A,"daily")</f>
        <v>29</v>
      </c>
      <c r="J5" s="91">
        <f>IFERROR(VLOOKUP(D5,有效电话数!A:C,3,0),0)</f>
        <v>5</v>
      </c>
      <c r="K5" s="35">
        <f>SUMIFS(外呼明细!$K:$K,外呼明细!$M:$M,"是",外呼明细!$D:$D,SW团队话务看板!$D5,外呼明细!A:A,"daily")</f>
        <v>2.3622685185185184E-2</v>
      </c>
      <c r="L5" s="103">
        <f t="shared" si="0"/>
        <v>0.43283582089552236</v>
      </c>
      <c r="M5" s="180">
        <f>IFERROR(VLOOKUP(D5,有效电话数!M:S,7,0),"")</f>
        <v>20</v>
      </c>
      <c r="N5" s="180">
        <f>IFERROR(VLOOKUP(D5,有效电话数!M:R,6,0),"")</f>
        <v>12</v>
      </c>
      <c r="O5" s="180">
        <f>IFERROR(VLOOKUP(D5,有效电话数!M:Q,5,0),"")</f>
        <v>3</v>
      </c>
      <c r="P5" s="103">
        <f t="shared" si="1"/>
        <v>0.6</v>
      </c>
      <c r="Q5" s="113">
        <f>IFERROR(VLOOKUP(D5,外呼客户数及商机!X:Z,2,0),"")</f>
        <v>0</v>
      </c>
      <c r="R5" s="126">
        <f>IFERROR(VLOOKUP($D5,外呼客户数及商机!$X:$Z,3,0),"")</f>
        <v>0</v>
      </c>
      <c r="S5" s="33">
        <f>IF(F5&gt;0,SUMIFS(外呼明细!$K:$K,外呼明细!$D:$D,SW团队话务看板!$D5)/F5,0)</f>
        <v>9.8518518518518533E-2</v>
      </c>
      <c r="T5" s="56">
        <f>IFERROR(COUNTIFS(计算接通率!$D:$D,SW团队话务看板!$D5)/F5,"")</f>
        <v>134</v>
      </c>
      <c r="U5" s="56">
        <f>IFERROR(COUNTIF(外呼明细!D:D,SW团队话务看板!D5)/SW团队话务看板!F5,0)</f>
        <v>58</v>
      </c>
      <c r="V5" s="35">
        <f>IF(F5&gt;0,SUMIFS(外呼明细!$K:$K,外呼明细!$M:$M,"是",外呼明细!$D:$D,SW团队话务看板!$D5)/F5,0)</f>
        <v>4.7245370370370368E-2</v>
      </c>
      <c r="W5" s="12">
        <f>IFERROR(VLOOKUP(D5,有效电话数!G:I,3,0)/F5,0)</f>
        <v>10</v>
      </c>
      <c r="X5" s="103">
        <f t="shared" si="2"/>
        <v>0.43283582089552236</v>
      </c>
      <c r="Y5" s="91">
        <f>IFERROR(VLOOKUP(D5,有效电话数!V:AB,7,0)/F5,"")</f>
        <v>40</v>
      </c>
      <c r="Z5" s="91">
        <f>IFERROR(VLOOKUP(D5,有效电话数!V:AA,6,0)/F5,"")</f>
        <v>24</v>
      </c>
      <c r="AA5" s="91">
        <f>IFERROR(VLOOKUP(D5,有效电话数!V:Z,5,0)/F5,"")</f>
        <v>6</v>
      </c>
      <c r="AB5" s="103">
        <f t="shared" si="3"/>
        <v>0.6</v>
      </c>
      <c r="AC5" s="113">
        <f>IFERROR(VLOOKUP($D5,外呼客户数及商机!$X:$AB,4,0),"")</f>
        <v>0</v>
      </c>
      <c r="AD5" s="126">
        <f>IFERROR(VLOOKUP($D5,外呼客户数及商机!$X:$AB,5,0),"")</f>
        <v>0</v>
      </c>
    </row>
    <row r="6" spans="2:31" ht="21.95" customHeight="1" outlineLevel="1" x14ac:dyDescent="0.15">
      <c r="B6" s="2" t="s">
        <v>246</v>
      </c>
      <c r="C6" s="2" t="s">
        <v>333</v>
      </c>
      <c r="D6" s="2" t="s">
        <v>334</v>
      </c>
      <c r="E6" s="157"/>
      <c r="F6" s="94">
        <v>0.5</v>
      </c>
      <c r="G6" s="33">
        <f>SUMIFS(外呼明细!K:K,外呼明细!D:D,SW团队话务看板!D6,外呼明细!A:A,"daily")</f>
        <v>4.8043981481481472E-2</v>
      </c>
      <c r="H6" s="113">
        <f>COUNTIFS(计算接通率!$A:$A,"daily",计算接通率!$D:$D,SW团队话务看板!$D6)</f>
        <v>67</v>
      </c>
      <c r="I6" s="90">
        <f>COUNTIFS(外呼明细!D:D,SW团队话务看板!D6,外呼明细!A:A,"daily")</f>
        <v>36</v>
      </c>
      <c r="J6" s="91">
        <f>IFERROR(VLOOKUP(D6,有效电话数!A:C,3,0),0)</f>
        <v>8</v>
      </c>
      <c r="K6" s="35">
        <f>SUMIFS(外呼明细!$K:$K,外呼明细!$M:$M,"是",外呼明细!$D:$D,SW团队话务看板!$D6,外呼明细!A:A,"daily")</f>
        <v>2.6539351851851852E-2</v>
      </c>
      <c r="L6" s="103">
        <f t="shared" si="0"/>
        <v>0.53731343283582089</v>
      </c>
      <c r="M6" s="180">
        <f>IFERROR(VLOOKUP(D6,有效电话数!M:S,7,0),"")</f>
        <v>15</v>
      </c>
      <c r="N6" s="180">
        <f>IFERROR(VLOOKUP(D6,有效电话数!M:R,6,0),"")</f>
        <v>11</v>
      </c>
      <c r="O6" s="180">
        <f>IFERROR(VLOOKUP(D6,有效电话数!M:Q,5,0),"")</f>
        <v>5</v>
      </c>
      <c r="P6" s="103">
        <f t="shared" si="1"/>
        <v>0.73333333333333328</v>
      </c>
      <c r="Q6" s="113">
        <f>IFERROR(VLOOKUP(D6,外呼客户数及商机!X:Z,2,0),"")</f>
        <v>0</v>
      </c>
      <c r="R6" s="126">
        <f>IFERROR(VLOOKUP($D6,外呼客户数及商机!$X:$Z,3,0),"")</f>
        <v>0</v>
      </c>
      <c r="S6" s="33">
        <f>IF(F6&gt;0,SUMIFS(外呼明细!$K:$K,外呼明细!$D:$D,SW团队话务看板!$D6)/F6,0)</f>
        <v>9.6087962962962944E-2</v>
      </c>
      <c r="T6" s="56">
        <f>IFERROR(COUNTIFS(计算接通率!$D:$D,SW团队话务看板!$D6)/F6,"")</f>
        <v>134</v>
      </c>
      <c r="U6" s="56">
        <f>IFERROR(COUNTIF(外呼明细!D:D,SW团队话务看板!D6)/SW团队话务看板!F6,0)</f>
        <v>72</v>
      </c>
      <c r="V6" s="35">
        <f>IF(F6&gt;0,SUMIFS(外呼明细!$K:$K,外呼明细!$M:$M,"是",外呼明细!$D:$D,SW团队话务看板!$D6)/F6,0)</f>
        <v>5.3078703703703704E-2</v>
      </c>
      <c r="W6" s="12">
        <f>IFERROR(VLOOKUP(D6,有效电话数!G:I,3,0)/F6,0)</f>
        <v>16</v>
      </c>
      <c r="X6" s="103">
        <f t="shared" si="2"/>
        <v>0.53731343283582089</v>
      </c>
      <c r="Y6" s="91">
        <f>IFERROR(VLOOKUP(D6,有效电话数!V:AB,7,0)/F6,"")</f>
        <v>30</v>
      </c>
      <c r="Z6" s="91">
        <f>IFERROR(VLOOKUP(D6,有效电话数!V:AA,6,0)/F6,"")</f>
        <v>22</v>
      </c>
      <c r="AA6" s="91">
        <f>IFERROR(VLOOKUP(D6,有效电话数!V:Z,5,0)/F6,"")</f>
        <v>10</v>
      </c>
      <c r="AB6" s="103">
        <f t="shared" si="3"/>
        <v>0.73333333333333328</v>
      </c>
      <c r="AC6" s="113">
        <f>IFERROR(VLOOKUP($D6,外呼客户数及商机!$X:$AB,4,0),"")</f>
        <v>0</v>
      </c>
      <c r="AD6" s="126">
        <f>IFERROR(VLOOKUP($D6,外呼客户数及商机!$X:$AB,5,0),"")</f>
        <v>0</v>
      </c>
    </row>
    <row r="7" spans="2:31" ht="21.95" customHeight="1" outlineLevel="1" x14ac:dyDescent="0.15">
      <c r="B7" s="2" t="s">
        <v>246</v>
      </c>
      <c r="C7" s="2" t="s">
        <v>228</v>
      </c>
      <c r="D7" s="2" t="s">
        <v>229</v>
      </c>
      <c r="E7" s="157"/>
      <c r="F7" s="94">
        <v>0.5</v>
      </c>
      <c r="G7" s="33">
        <f>SUMIFS(外呼明细!K:K,外呼明细!D:D,SW团队话务看板!D7,外呼明细!A:A,"daily")</f>
        <v>5.0601851851851849E-2</v>
      </c>
      <c r="H7" s="113">
        <f>COUNTIFS(计算接通率!$A:$A,"daily",计算接通率!$D:$D,SW团队话务看板!$D7)</f>
        <v>13</v>
      </c>
      <c r="I7" s="90">
        <f>COUNTIFS(外呼明细!D:D,SW团队话务看板!D7,外呼明细!A:A,"daily")</f>
        <v>7</v>
      </c>
      <c r="J7" s="91">
        <f>IFERROR(VLOOKUP(D7,有效电话数!A:C,3,0),0)</f>
        <v>3</v>
      </c>
      <c r="K7" s="35">
        <f>SUMIFS(外呼明细!$K:$K,外呼明细!$M:$M,"是",外呼明细!$D:$D,SW团队话务看板!$D7,外呼明细!A:A,"daily")</f>
        <v>4.9131944444444436E-2</v>
      </c>
      <c r="L7" s="103">
        <f t="shared" si="0"/>
        <v>0.53846153846153844</v>
      </c>
      <c r="M7" s="180" t="str">
        <f>IFERROR(VLOOKUP(D7,有效电话数!M:S,7,0),"")</f>
        <v/>
      </c>
      <c r="N7" s="180" t="str">
        <f>IFERROR(VLOOKUP(D7,有效电话数!M:R,6,0),"")</f>
        <v/>
      </c>
      <c r="O7" s="180" t="str">
        <f>IFERROR(VLOOKUP(D7,有效电话数!M:Q,5,0),"")</f>
        <v/>
      </c>
      <c r="P7" s="103" t="str">
        <f t="shared" si="1"/>
        <v/>
      </c>
      <c r="Q7" s="113">
        <f>IFERROR(VLOOKUP(D7,外呼客户数及商机!X:Z,2,0),"")</f>
        <v>1</v>
      </c>
      <c r="R7" s="126">
        <f>IFERROR(VLOOKUP($D7,外呼客户数及商机!$X:$Z,3,0),"")</f>
        <v>10</v>
      </c>
      <c r="S7" s="33">
        <f>IF(F7&gt;0,SUMIFS(外呼明细!$K:$K,外呼明细!$D:$D,SW团队话务看板!$D7)/F7,0)</f>
        <v>0.1012037037037037</v>
      </c>
      <c r="T7" s="56">
        <f>IFERROR(COUNTIFS(计算接通率!$D:$D,SW团队话务看板!$D7)/F7,"")</f>
        <v>26</v>
      </c>
      <c r="U7" s="56">
        <f>IFERROR(COUNTIF(外呼明细!D:D,SW团队话务看板!D7)/SW团队话务看板!F7,0)</f>
        <v>14</v>
      </c>
      <c r="V7" s="35">
        <f>IF(F7&gt;0,SUMIFS(外呼明细!$K:$K,外呼明细!$M:$M,"是",外呼明细!$D:$D,SW团队话务看板!$D7)/F7,0)</f>
        <v>9.8263888888888873E-2</v>
      </c>
      <c r="W7" s="12">
        <f>IFERROR(VLOOKUP(D7,有效电话数!G:I,3,0)/F7,0)</f>
        <v>6</v>
      </c>
      <c r="X7" s="103">
        <f t="shared" si="2"/>
        <v>0.53846153846153844</v>
      </c>
      <c r="Y7" s="91" t="str">
        <f>IFERROR(VLOOKUP(D7,有效电话数!V:AB,7,0)/F7,"")</f>
        <v/>
      </c>
      <c r="Z7" s="91" t="str">
        <f>IFERROR(VLOOKUP(D7,有效电话数!V:AA,6,0)/F7,"")</f>
        <v/>
      </c>
      <c r="AA7" s="91" t="str">
        <f>IFERROR(VLOOKUP(D7,有效电话数!V:Z,5,0)/F7,"")</f>
        <v/>
      </c>
      <c r="AB7" s="103" t="str">
        <f t="shared" si="3"/>
        <v/>
      </c>
      <c r="AC7" s="113">
        <f>IFERROR(VLOOKUP($D7,外呼客户数及商机!$X:$AB,4,0),"")</f>
        <v>1</v>
      </c>
      <c r="AD7" s="126">
        <f>IFERROR(VLOOKUP($D7,外呼客户数及商机!$X:$AB,5,0),"")</f>
        <v>10</v>
      </c>
    </row>
    <row r="8" spans="2:31" ht="21.95" customHeight="1" outlineLevel="1" x14ac:dyDescent="0.15">
      <c r="B8" s="2" t="s">
        <v>246</v>
      </c>
      <c r="C8" s="2" t="s">
        <v>226</v>
      </c>
      <c r="D8" s="2" t="s">
        <v>227</v>
      </c>
      <c r="E8" s="157"/>
      <c r="F8" s="94">
        <v>0.5</v>
      </c>
      <c r="G8" s="33">
        <f>SUMIFS(外呼明细!K:K,外呼明细!D:D,SW团队话务看板!D8,外呼明细!A:A,"daily")</f>
        <v>7.9421296296296295E-2</v>
      </c>
      <c r="H8" s="113">
        <f>COUNTIFS(计算接通率!$A:$A,"daily",计算接通率!$D:$D,SW团队话务看板!$D8)</f>
        <v>14</v>
      </c>
      <c r="I8" s="90">
        <f>COUNTIFS(外呼明细!D:D,SW团队话务看板!D8,外呼明细!A:A,"daily")</f>
        <v>11</v>
      </c>
      <c r="J8" s="91">
        <f>IFERROR(VLOOKUP(D8,有效电话数!A:C,3,0),0)</f>
        <v>7</v>
      </c>
      <c r="K8" s="35">
        <f>SUMIFS(外呼明细!$K:$K,外呼明细!$M:$M,"是",外呼明细!$D:$D,SW团队话务看板!$D8,外呼明细!A:A,"daily")</f>
        <v>7.4351851851851863E-2</v>
      </c>
      <c r="L8" s="103">
        <f t="shared" si="0"/>
        <v>0.7857142857142857</v>
      </c>
      <c r="M8" s="180">
        <f>IFERROR(VLOOKUP(D8,有效电话数!M:S,7,0),"")</f>
        <v>1</v>
      </c>
      <c r="N8" s="180">
        <f>IFERROR(VLOOKUP(D8,有效电话数!M:R,6,0),"")</f>
        <v>1</v>
      </c>
      <c r="O8" s="180">
        <f>IFERROR(VLOOKUP(D8,有效电话数!M:Q,5,0),"")</f>
        <v>0</v>
      </c>
      <c r="P8" s="103">
        <f t="shared" si="1"/>
        <v>1</v>
      </c>
      <c r="Q8" s="113">
        <f>IFERROR(VLOOKUP(D8,外呼客户数及商机!X:Z,2,0),"")</f>
        <v>0</v>
      </c>
      <c r="R8" s="126">
        <f>IFERROR(VLOOKUP($D8,外呼客户数及商机!$X:$Z,3,0),"")</f>
        <v>0</v>
      </c>
      <c r="S8" s="33">
        <f>IF(F8&gt;0,SUMIFS(外呼明细!$K:$K,外呼明细!$D:$D,SW团队话务看板!$D8)/F8,0)</f>
        <v>0.15884259259259259</v>
      </c>
      <c r="T8" s="56">
        <f>IFERROR(COUNTIFS(计算接通率!$D:$D,SW团队话务看板!$D8)/F8,"")</f>
        <v>28</v>
      </c>
      <c r="U8" s="56">
        <f>IFERROR(COUNTIF(外呼明细!D:D,SW团队话务看板!D8)/SW团队话务看板!F8,0)</f>
        <v>22</v>
      </c>
      <c r="V8" s="35">
        <f>IF(F8&gt;0,SUMIFS(外呼明细!$K:$K,外呼明细!$M:$M,"是",外呼明细!$D:$D,SW团队话务看板!$D8)/F8,0)</f>
        <v>0.14870370370370373</v>
      </c>
      <c r="W8" s="12">
        <f>IFERROR(VLOOKUP(D8,有效电话数!G:I,3,0)/F8,0)</f>
        <v>14</v>
      </c>
      <c r="X8" s="103">
        <f t="shared" si="2"/>
        <v>0.7857142857142857</v>
      </c>
      <c r="Y8" s="91">
        <f>IFERROR(VLOOKUP(D8,有效电话数!V:AB,7,0)/F8,"")</f>
        <v>2</v>
      </c>
      <c r="Z8" s="91">
        <f>IFERROR(VLOOKUP(D8,有效电话数!V:AA,6,0)/F8,"")</f>
        <v>2</v>
      </c>
      <c r="AA8" s="91">
        <f>IFERROR(VLOOKUP(D8,有效电话数!V:Z,5,0)/F8,"")</f>
        <v>0</v>
      </c>
      <c r="AB8" s="103">
        <f t="shared" si="3"/>
        <v>1</v>
      </c>
      <c r="AC8" s="113">
        <f>IFERROR(VLOOKUP($D8,外呼客户数及商机!$X:$AB,4,0),"")</f>
        <v>0</v>
      </c>
      <c r="AD8" s="126">
        <f>IFERROR(VLOOKUP($D8,外呼客户数及商机!$X:$AB,5,0),"")</f>
        <v>0</v>
      </c>
    </row>
    <row r="9" spans="2:31" ht="21.95" customHeight="1" outlineLevel="1" x14ac:dyDescent="0.15">
      <c r="B9" s="2" t="s">
        <v>246</v>
      </c>
      <c r="C9" s="2" t="s">
        <v>474</v>
      </c>
      <c r="D9" s="2" t="s">
        <v>473</v>
      </c>
      <c r="E9" s="157"/>
      <c r="F9" s="94">
        <v>0.5</v>
      </c>
      <c r="G9" s="33">
        <f>SUMIFS(外呼明细!K:K,外呼明细!D:D,SW团队话务看板!D9,外呼明细!A:A,"daily")</f>
        <v>4.0185185185185185E-2</v>
      </c>
      <c r="H9" s="113">
        <f>COUNTIFS(计算接通率!$A:$A,"daily",计算接通率!$D:$D,SW团队话务看板!$D9)</f>
        <v>42</v>
      </c>
      <c r="I9" s="90">
        <f>COUNTIFS(外呼明细!D:D,SW团队话务看板!D9,外呼明细!A:A,"daily")</f>
        <v>11</v>
      </c>
      <c r="J9" s="91">
        <f>IFERROR(VLOOKUP(D9,有效电话数!A:C,3,0),0)</f>
        <v>5</v>
      </c>
      <c r="K9" s="35">
        <f>SUMIFS(外呼明细!$K:$K,外呼明细!$M:$M,"是",外呼明细!$D:$D,SW团队话务看板!$D9,外呼明细!A:A,"daily")</f>
        <v>3.3287037037037039E-2</v>
      </c>
      <c r="L9" s="103">
        <f t="shared" si="0"/>
        <v>0.26190476190476192</v>
      </c>
      <c r="M9" s="180">
        <f>IFERROR(VLOOKUP(D9,有效电话数!M:S,7,0),"")</f>
        <v>37</v>
      </c>
      <c r="N9" s="180">
        <f>IFERROR(VLOOKUP(D9,有效电话数!M:R,6,0),"")</f>
        <v>8</v>
      </c>
      <c r="O9" s="180">
        <f>IFERROR(VLOOKUP(D9,有效电话数!M:Q,5,0),"")</f>
        <v>3</v>
      </c>
      <c r="P9" s="103">
        <f t="shared" si="1"/>
        <v>0.21621621621621623</v>
      </c>
      <c r="Q9" s="113">
        <f>IFERROR(VLOOKUP(D9,外呼客户数及商机!X:Z,2,0),"")</f>
        <v>0</v>
      </c>
      <c r="R9" s="126">
        <f>IFERROR(VLOOKUP($D9,外呼客户数及商机!$X:$Z,3,0),"")</f>
        <v>0</v>
      </c>
      <c r="S9" s="33">
        <f>IF(F9&gt;0,SUMIFS(外呼明细!$K:$K,外呼明细!$D:$D,SW团队话务看板!$D9)/F9,0)</f>
        <v>8.037037037037037E-2</v>
      </c>
      <c r="T9" s="56">
        <f>IFERROR(COUNTIFS(计算接通率!$D:$D,SW团队话务看板!$D9)/F9,"")</f>
        <v>84</v>
      </c>
      <c r="U9" s="56">
        <f>IFERROR(COUNTIF(外呼明细!D:D,SW团队话务看板!D9)/SW团队话务看板!F9,0)</f>
        <v>22</v>
      </c>
      <c r="V9" s="35">
        <f>IF(F9&gt;0,SUMIFS(外呼明细!$K:$K,外呼明细!$M:$M,"是",外呼明细!$D:$D,SW团队话务看板!$D9)/F9,0)</f>
        <v>6.6574074074074077E-2</v>
      </c>
      <c r="W9" s="12">
        <f>IFERROR(VLOOKUP(D9,有效电话数!G:I,3,0)/F9,0)</f>
        <v>10</v>
      </c>
      <c r="X9" s="103">
        <f t="shared" si="2"/>
        <v>0.26190476190476192</v>
      </c>
      <c r="Y9" s="183">
        <f>IFERROR(VLOOKUP(D9,有效电话数!V:AB,7,0)/F9,"")</f>
        <v>74</v>
      </c>
      <c r="Z9" s="183">
        <f>IFERROR(VLOOKUP(D9,有效电话数!V:AA,6,0)/F9,"")</f>
        <v>16</v>
      </c>
      <c r="AA9" s="183">
        <f>IFERROR(VLOOKUP(D9,有效电话数!V:Z,5,0)/F9,"")</f>
        <v>6</v>
      </c>
      <c r="AB9" s="103">
        <f t="shared" si="3"/>
        <v>0.21621621621621623</v>
      </c>
      <c r="AC9" s="113">
        <f>IFERROR(VLOOKUP($D9,外呼客户数及商机!$X:$AB,4,0),"")</f>
        <v>0</v>
      </c>
      <c r="AD9" s="126">
        <f>IFERROR(VLOOKUP($D9,外呼客户数及商机!$X:$AB,5,0),"")</f>
        <v>0</v>
      </c>
    </row>
    <row r="10" spans="2:31" ht="21.95" customHeight="1" outlineLevel="1" x14ac:dyDescent="0.15">
      <c r="B10" s="2" t="s">
        <v>246</v>
      </c>
      <c r="C10" s="2" t="s">
        <v>476</v>
      </c>
      <c r="D10" s="2" t="s">
        <v>1606</v>
      </c>
      <c r="E10" s="157"/>
      <c r="F10" s="94">
        <v>0.5</v>
      </c>
      <c r="G10" s="33">
        <f>SUMIFS(外呼明细!K:K,外呼明细!D:D,SW团队话务看板!D10,外呼明细!A:A,"daily")</f>
        <v>4.9826388888888892E-2</v>
      </c>
      <c r="H10" s="113">
        <f>COUNTIFS(计算接通率!$A:$A,"daily",计算接通率!$D:$D,SW团队话务看板!$D10)</f>
        <v>66</v>
      </c>
      <c r="I10" s="90">
        <f>COUNTIFS(外呼明细!D:D,SW团队话务看板!D10,外呼明细!A:A,"daily")</f>
        <v>27</v>
      </c>
      <c r="J10" s="91">
        <f>IFERROR(VLOOKUP(D10,有效电话数!A:C,3,0),0)</f>
        <v>8</v>
      </c>
      <c r="K10" s="35">
        <f>SUMIFS(外呼明细!$K:$K,外呼明细!$M:$M,"是",外呼明细!$D:$D,SW团队话务看板!$D10,外呼明细!A:A,"daily")</f>
        <v>3.6597222222222225E-2</v>
      </c>
      <c r="L10" s="103">
        <f t="shared" si="0"/>
        <v>0.40909090909090912</v>
      </c>
      <c r="M10" s="180">
        <f>IFERROR(VLOOKUP(D10,有效电话数!M:S,7,0),"")</f>
        <v>23</v>
      </c>
      <c r="N10" s="180">
        <f>IFERROR(VLOOKUP(D10,有效电话数!M:R,6,0),"")</f>
        <v>15</v>
      </c>
      <c r="O10" s="180">
        <f>IFERROR(VLOOKUP(D10,有效电话数!M:Q,5,0),"")</f>
        <v>6</v>
      </c>
      <c r="P10" s="103">
        <f t="shared" si="1"/>
        <v>0.65217391304347827</v>
      </c>
      <c r="Q10" s="113">
        <f>IFERROR(VLOOKUP(D10,外呼客户数及商机!X:Z,2,0),"")</f>
        <v>0</v>
      </c>
      <c r="R10" s="126">
        <f>IFERROR(VLOOKUP($D10,外呼客户数及商机!$X:$Z,3,0),"")</f>
        <v>0</v>
      </c>
      <c r="S10" s="33">
        <f>IF(F10&gt;0,SUMIFS(外呼明细!$K:$K,外呼明细!$D:$D,SW团队话务看板!$D10)/F10,0)</f>
        <v>9.9652777777777785E-2</v>
      </c>
      <c r="T10" s="56">
        <f>IFERROR(COUNTIFS(计算接通率!$D:$D,SW团队话务看板!$D10)/F10,"")</f>
        <v>132</v>
      </c>
      <c r="U10" s="56">
        <f>IFERROR(COUNTIF(外呼明细!D:D,SW团队话务看板!D10)/SW团队话务看板!F10,0)</f>
        <v>54</v>
      </c>
      <c r="V10" s="35">
        <f>IF(F10&gt;0,SUMIFS(外呼明细!$K:$K,外呼明细!$M:$M,"是",外呼明细!$D:$D,SW团队话务看板!$D10)/F10,0)</f>
        <v>7.3194444444444451E-2</v>
      </c>
      <c r="W10" s="12">
        <f>IFERROR(VLOOKUP(D10,有效电话数!G:I,3,0)/F10,0)</f>
        <v>16</v>
      </c>
      <c r="X10" s="103">
        <f t="shared" si="2"/>
        <v>0.40909090909090912</v>
      </c>
      <c r="Y10" s="183">
        <f>IFERROR(VLOOKUP(D10,有效电话数!V:AB,7,0)/F10,"")</f>
        <v>46</v>
      </c>
      <c r="Z10" s="183">
        <f>IFERROR(VLOOKUP(D10,有效电话数!V:AA,6,0)/F10,"")</f>
        <v>30</v>
      </c>
      <c r="AA10" s="183">
        <f>IFERROR(VLOOKUP(D10,有效电话数!V:Z,5,0)/F10,"")</f>
        <v>12</v>
      </c>
      <c r="AB10" s="103">
        <f t="shared" si="3"/>
        <v>0.65217391304347827</v>
      </c>
      <c r="AC10" s="113">
        <f>IFERROR(VLOOKUP($D10,外呼客户数及商机!$X:$AB,4,0),"")</f>
        <v>0</v>
      </c>
      <c r="AD10" s="126">
        <f>IFERROR(VLOOKUP($D10,外呼客户数及商机!$X:$AB,5,0),"")</f>
        <v>0</v>
      </c>
    </row>
    <row r="11" spans="2:31" ht="21.95" customHeight="1" outlineLevel="1" x14ac:dyDescent="0.15">
      <c r="B11" s="2" t="s">
        <v>246</v>
      </c>
      <c r="C11" s="2" t="s">
        <v>138</v>
      </c>
      <c r="D11" s="2" t="s">
        <v>138</v>
      </c>
      <c r="E11" s="157"/>
      <c r="F11" s="94"/>
      <c r="G11" s="33">
        <f>SUMIFS(外呼明细!K:K,外呼明细!D:D,SW团队话务看板!D11,外呼明细!A:A,"daily")</f>
        <v>0</v>
      </c>
      <c r="H11" s="113">
        <f>COUNTIFS(计算接通率!$A:$A,"daily",计算接通率!$D:$D,SW团队话务看板!$D11)</f>
        <v>0</v>
      </c>
      <c r="I11" s="90">
        <f>COUNTIFS(外呼明细!D:D,SW团队话务看板!D11,外呼明细!A:A,"daily")</f>
        <v>0</v>
      </c>
      <c r="J11" s="91">
        <f>IFERROR(VLOOKUP(D11,有效电话数!A:C,3,0),0)</f>
        <v>0</v>
      </c>
      <c r="K11" s="35">
        <f>SUMIFS(外呼明细!$K:$K,外呼明细!$M:$M,"是",外呼明细!$D:$D,SW团队话务看板!$D11,外呼明细!A:A,"daily")</f>
        <v>0</v>
      </c>
      <c r="L11" s="103" t="str">
        <f>IFERROR(I11/H11,"")</f>
        <v/>
      </c>
      <c r="M11" s="180" t="str">
        <f>IFERROR(VLOOKUP(D11,有效电话数!M:S,7,0),"")</f>
        <v/>
      </c>
      <c r="N11" s="180" t="str">
        <f>IFERROR(VLOOKUP(D11,有效电话数!M:R,6,0),"")</f>
        <v/>
      </c>
      <c r="O11" s="180" t="str">
        <f>IFERROR(VLOOKUP(D11,有效电话数!M:Q,5,0),"")</f>
        <v/>
      </c>
      <c r="P11" s="103" t="str">
        <f t="shared" si="1"/>
        <v/>
      </c>
      <c r="Q11" s="113" t="str">
        <f>IFERROR(VLOOKUP(D11,外呼客户数及商机!X:Z,2,0),"")</f>
        <v/>
      </c>
      <c r="R11" s="126" t="str">
        <f>IFERROR(VLOOKUP($D11,外呼客户数及商机!$X:$Z,3,0),"")</f>
        <v/>
      </c>
      <c r="S11" s="33">
        <f>IF(F11&gt;0,SUMIFS(外呼明细!$K:$K,外呼明细!$D:$D,SW团队话务看板!$D11)/F11,0)</f>
        <v>0</v>
      </c>
      <c r="T11" s="56" t="str">
        <f>IFERROR(COUNTIFS(计算接通率!$D:$D,SW团队话务看板!$D11)/F11,"")</f>
        <v/>
      </c>
      <c r="U11" s="56">
        <f>IFERROR(COUNTIF(外呼明细!D:D,SW团队话务看板!D11)/SW团队话务看板!F11,0)</f>
        <v>0</v>
      </c>
      <c r="V11" s="35">
        <f>IF(F11&gt;0,SUMIFS(外呼明细!$K:$K,外呼明细!$M:$M,"是",外呼明细!$D:$D,SW团队话务看板!$D11)/F11,0)</f>
        <v>0</v>
      </c>
      <c r="W11" s="12">
        <f>IFERROR(VLOOKUP(D11,有效电话数!G:I,3,0)/F11,0)</f>
        <v>0</v>
      </c>
      <c r="X11" s="103" t="str">
        <f t="shared" si="2"/>
        <v/>
      </c>
      <c r="Y11" s="180" t="str">
        <f>IFERROR(VLOOKUP(D11,有效电话数!V:AB,7,0)/F11,"")</f>
        <v/>
      </c>
      <c r="Z11" s="180" t="str">
        <f>IFERROR(VLOOKUP(D11,有效电话数!V:AA,6,0)/F11,"")</f>
        <v/>
      </c>
      <c r="AA11" s="180" t="str">
        <f>IFERROR(VLOOKUP(D11,有效电话数!V:Z,5,0)/F11,"")</f>
        <v/>
      </c>
      <c r="AB11" s="103" t="str">
        <f t="shared" si="3"/>
        <v/>
      </c>
      <c r="AC11" s="113" t="str">
        <f>IFERROR(VLOOKUP($D11,外呼客户数及商机!$X:$AB,4,0),"")</f>
        <v/>
      </c>
      <c r="AD11" s="126" t="str">
        <f>IFERROR(VLOOKUP($D11,外呼客户数及商机!$X:$AB,5,0),"")</f>
        <v/>
      </c>
    </row>
    <row r="12" spans="2:31" ht="21.95" customHeight="1" outlineLevel="1" x14ac:dyDescent="0.15">
      <c r="B12" s="2" t="s">
        <v>246</v>
      </c>
      <c r="C12" s="2" t="s">
        <v>138</v>
      </c>
      <c r="D12" s="2" t="s">
        <v>138</v>
      </c>
      <c r="E12" s="157"/>
      <c r="F12" s="94"/>
      <c r="G12" s="33">
        <f>SUMIFS(外呼明细!K:K,外呼明细!D:D,SW团队话务看板!D12,外呼明细!A:A,"daily")</f>
        <v>0</v>
      </c>
      <c r="H12" s="113">
        <f>COUNTIFS(计算接通率!$A:$A,"daily",计算接通率!$D:$D,SW团队话务看板!$D12)</f>
        <v>0</v>
      </c>
      <c r="I12" s="90">
        <f>COUNTIFS(外呼明细!D:D,SW团队话务看板!D12,外呼明细!A:A,"daily")</f>
        <v>0</v>
      </c>
      <c r="J12" s="91">
        <f>IFERROR(VLOOKUP(D12,有效电话数!A:C,3,0),0)</f>
        <v>0</v>
      </c>
      <c r="K12" s="35">
        <f>SUMIFS(外呼明细!$K:$K,外呼明细!$M:$M,"是",外呼明细!$D:$D,SW团队话务看板!$D12,外呼明细!A:A,"daily")</f>
        <v>0</v>
      </c>
      <c r="L12" s="103" t="str">
        <f t="shared" si="0"/>
        <v/>
      </c>
      <c r="M12" s="180" t="str">
        <f>IFERROR(VLOOKUP(D12,有效电话数!M:S,7,0),"")</f>
        <v/>
      </c>
      <c r="N12" s="180" t="str">
        <f>IFERROR(VLOOKUP(D12,有效电话数!M:R,6,0),"")</f>
        <v/>
      </c>
      <c r="O12" s="180" t="str">
        <f>IFERROR(VLOOKUP(D12,有效电话数!M:Q,5,0),"")</f>
        <v/>
      </c>
      <c r="P12" s="103" t="str">
        <f t="shared" si="1"/>
        <v/>
      </c>
      <c r="Q12" s="113" t="str">
        <f>IFERROR(VLOOKUP(D12,外呼客户数及商机!X:Z,2,0),"")</f>
        <v/>
      </c>
      <c r="R12" s="126" t="str">
        <f>IFERROR(VLOOKUP($D12,外呼客户数及商机!$X:$Z,3,0),"")</f>
        <v/>
      </c>
      <c r="S12" s="33">
        <f>IF(F12&gt;0,SUMIFS(外呼明细!$K:$K,外呼明细!$D:$D,SW团队话务看板!$D12)/F12,0)</f>
        <v>0</v>
      </c>
      <c r="T12" s="56" t="str">
        <f>IFERROR(COUNTIFS(计算接通率!$D:$D,SW团队话务看板!$D12)/F12,"")</f>
        <v/>
      </c>
      <c r="U12" s="56">
        <f>IFERROR(COUNTIF(外呼明细!D:D,SW团队话务看板!D12)/SW团队话务看板!F12,0)</f>
        <v>0</v>
      </c>
      <c r="V12" s="35">
        <f>IF(F12&gt;0,SUMIFS(外呼明细!$K:$K,外呼明细!$M:$M,"是",外呼明细!$D:$D,SW团队话务看板!$D12)/F12,0)</f>
        <v>0</v>
      </c>
      <c r="W12" s="12">
        <f>IFERROR(VLOOKUP(D12,有效电话数!G:I,3,0)/F12,0)</f>
        <v>0</v>
      </c>
      <c r="X12" s="103" t="str">
        <f t="shared" si="2"/>
        <v/>
      </c>
      <c r="Y12" s="180" t="str">
        <f>IFERROR(VLOOKUP(D12,有效电话数!V:AB,7,0)/F12,"")</f>
        <v/>
      </c>
      <c r="Z12" s="180" t="str">
        <f>IFERROR(VLOOKUP(D12,有效电话数!V:AA,6,0)/F12,"")</f>
        <v/>
      </c>
      <c r="AA12" s="180" t="str">
        <f>IFERROR(VLOOKUP(D12,有效电话数!V:Z,5,0)/F12,"")</f>
        <v/>
      </c>
      <c r="AB12" s="103" t="str">
        <f t="shared" si="3"/>
        <v/>
      </c>
      <c r="AC12" s="113" t="str">
        <f>IFERROR(VLOOKUP($D12,外呼客户数及商机!$X:$AB,4,0),"")</f>
        <v/>
      </c>
      <c r="AD12" s="126" t="str">
        <f>IFERROR(VLOOKUP($D12,外呼客户数及商机!$X:$AB,5,0),"")</f>
        <v/>
      </c>
    </row>
    <row r="13" spans="2:31" ht="21.95" customHeight="1" x14ac:dyDescent="0.15">
      <c r="B13" s="82" t="s">
        <v>246</v>
      </c>
      <c r="C13" s="82" t="s">
        <v>15726</v>
      </c>
      <c r="D13" s="82" t="s">
        <v>15727</v>
      </c>
      <c r="E13" s="186">
        <v>8</v>
      </c>
      <c r="F13" s="107">
        <f>AVERAGE(F3:F10)</f>
        <v>0.5</v>
      </c>
      <c r="G13" s="83">
        <f>AVERAGE(G3,G5:G10)</f>
        <v>5.123842592592593E-2</v>
      </c>
      <c r="H13" s="84">
        <f t="shared" ref="H13:I13" si="4">AVERAGE(H3,H5:H10)</f>
        <v>52</v>
      </c>
      <c r="I13" s="92">
        <f t="shared" si="4"/>
        <v>22.428571428571427</v>
      </c>
      <c r="J13" s="92">
        <f>AVERAGE(J3,J5:J10)</f>
        <v>5.8571428571428568</v>
      </c>
      <c r="K13" s="83">
        <f>AVERAGE(K3,K5:K10)</f>
        <v>3.8695436507936505E-2</v>
      </c>
      <c r="L13" s="105">
        <f t="shared" ref="L13:O13" si="5">AVERAGE(L3,L5:L10)</f>
        <v>0.4777525881891273</v>
      </c>
      <c r="M13" s="184">
        <f t="shared" si="5"/>
        <v>22.333333333333332</v>
      </c>
      <c r="N13" s="184">
        <f t="shared" si="5"/>
        <v>11</v>
      </c>
      <c r="O13" s="184">
        <f t="shared" si="5"/>
        <v>3.1666666666666665</v>
      </c>
      <c r="P13" s="105">
        <f>IFERROR(N13/M13,"")</f>
        <v>0.49253731343283585</v>
      </c>
      <c r="Q13" s="114">
        <f>SUM(Q3:Q12)</f>
        <v>1</v>
      </c>
      <c r="R13" s="127">
        <f>SUM(R3:R12)</f>
        <v>10</v>
      </c>
      <c r="S13" s="83">
        <f t="shared" ref="S13:AA13" si="6">AVERAGE(S3:S10)</f>
        <v>8.966724537037038E-2</v>
      </c>
      <c r="T13" s="84">
        <f t="shared" si="6"/>
        <v>104</v>
      </c>
      <c r="U13" s="84">
        <f t="shared" si="6"/>
        <v>39.25</v>
      </c>
      <c r="V13" s="83">
        <f t="shared" si="6"/>
        <v>6.7717013888888886E-2</v>
      </c>
      <c r="W13" s="85">
        <f t="shared" si="6"/>
        <v>10.25</v>
      </c>
      <c r="X13" s="105">
        <f t="shared" si="6"/>
        <v>0.4777525881891273</v>
      </c>
      <c r="Y13" s="184">
        <f t="shared" si="6"/>
        <v>44.666666666666664</v>
      </c>
      <c r="Z13" s="184">
        <f t="shared" si="6"/>
        <v>22</v>
      </c>
      <c r="AA13" s="184">
        <f t="shared" si="6"/>
        <v>6.333333333333333</v>
      </c>
      <c r="AB13" s="105">
        <f>IFERROR(Z13/Y13,"")</f>
        <v>0.49253731343283585</v>
      </c>
      <c r="AC13" s="114">
        <f>SUM(AC3:AC12)</f>
        <v>1</v>
      </c>
      <c r="AD13" s="127">
        <f>SUM(AD3:AD12)</f>
        <v>10</v>
      </c>
    </row>
    <row r="14" spans="2:31" ht="21.95" customHeight="1" outlineLevel="1" x14ac:dyDescent="0.15">
      <c r="B14" s="2" t="s">
        <v>249</v>
      </c>
      <c r="C14" s="2" t="s">
        <v>260</v>
      </c>
      <c r="D14" s="2" t="s">
        <v>261</v>
      </c>
      <c r="E14" s="157"/>
      <c r="F14" s="94">
        <v>0.5</v>
      </c>
      <c r="G14" s="33">
        <f>SUMIFS(外呼明细!K:K,外呼明细!D:D,SW团队话务看板!D14,外呼明细!A:A,"daily")</f>
        <v>5.5069444444444449E-2</v>
      </c>
      <c r="H14" s="56">
        <f>COUNTIFS(计算接通率!$A:$A,"daily",计算接通率!$D:$D,SW团队话务看板!$D14)</f>
        <v>63</v>
      </c>
      <c r="I14" s="90">
        <f>COUNTIFS(外呼明细!D:D,SW团队话务看板!D14,外呼明细!A:A,"daily")</f>
        <v>31</v>
      </c>
      <c r="J14" s="91">
        <f>IFERROR(VLOOKUP(D14,有效电话数!A:C,3,0),0)</f>
        <v>4</v>
      </c>
      <c r="K14" s="35">
        <f>SUMIFS(外呼明细!$K:$K,外呼明细!$M:$M,"是",外呼明细!$D:$D,SW团队话务看板!$D14,外呼明细!A:A,"daily")</f>
        <v>2.2870370370370371E-2</v>
      </c>
      <c r="L14" s="103">
        <f t="shared" si="0"/>
        <v>0.49206349206349204</v>
      </c>
      <c r="M14" s="180">
        <f>IFERROR(VLOOKUP(D14,有效电话数!M:S,7,0),"")</f>
        <v>13</v>
      </c>
      <c r="N14" s="180">
        <f>IFERROR(VLOOKUP(D14,有效电话数!M:R,6,0),"")</f>
        <v>5</v>
      </c>
      <c r="O14" s="180">
        <f>IFERROR(VLOOKUP(D14,有效电话数!M:Q,5,0),"")</f>
        <v>2</v>
      </c>
      <c r="P14" s="103">
        <f t="shared" si="1"/>
        <v>0.38461538461538464</v>
      </c>
      <c r="Q14" s="113">
        <f>IFERROR(VLOOKUP(D14,外呼客户数及商机!X:Z,2,0),"")</f>
        <v>0</v>
      </c>
      <c r="R14" s="126">
        <f>IFERROR(VLOOKUP($D14,外呼客户数及商机!$X:$Z,3,0),"")</f>
        <v>0</v>
      </c>
      <c r="S14" s="33">
        <f>IF(F14&gt;0,SUMIFS(外呼明细!$K:$K,外呼明细!$D:$D,SW团队话务看板!$D14)/F14,0)</f>
        <v>0.1101388888888889</v>
      </c>
      <c r="T14" s="56">
        <f>IFERROR(COUNTIFS(计算接通率!$D:$D,SW团队话务看板!$D14)/F14,"")</f>
        <v>126</v>
      </c>
      <c r="U14" s="56">
        <f>IFERROR(COUNTIF(外呼明细!D:D,SW团队话务看板!D14)/SW团队话务看板!F14,0)</f>
        <v>62</v>
      </c>
      <c r="V14" s="35">
        <f>IF(F14&gt;0,SUMIFS(外呼明细!$K:$K,外呼明细!$M:$M,"是",外呼明细!$D:$D,SW团队话务看板!$D14)/F14,0)</f>
        <v>4.5740740740740742E-2</v>
      </c>
      <c r="W14" s="12">
        <f>IFERROR(VLOOKUP(D14,有效电话数!G:I,3,0)/F14,0)</f>
        <v>8</v>
      </c>
      <c r="X14" s="103">
        <f t="shared" si="2"/>
        <v>0.49206349206349204</v>
      </c>
      <c r="Y14" s="183">
        <f>IFERROR(VLOOKUP(D14,有效电话数!V:AB,7,0)/F14,"")</f>
        <v>26</v>
      </c>
      <c r="Z14" s="183">
        <f>IFERROR(VLOOKUP(D14,有效电话数!V:AA,6,0)/F14,"")</f>
        <v>10</v>
      </c>
      <c r="AA14" s="183">
        <f>IFERROR(VLOOKUP(D14,有效电话数!V:Z,5,0)/F14,"")</f>
        <v>4</v>
      </c>
      <c r="AB14" s="103">
        <f t="shared" si="3"/>
        <v>0.38461538461538464</v>
      </c>
      <c r="AC14" s="113">
        <f>IFERROR(VLOOKUP($D14,外呼客户数及商机!$X:$AB,4,0),"")</f>
        <v>0</v>
      </c>
      <c r="AD14" s="126">
        <f>IFERROR(VLOOKUP($D14,外呼客户数及商机!$X:$AB,5,0),"")</f>
        <v>0</v>
      </c>
    </row>
    <row r="15" spans="2:31" ht="21.95" customHeight="1" outlineLevel="1" x14ac:dyDescent="0.15">
      <c r="B15" s="2" t="s">
        <v>248</v>
      </c>
      <c r="C15" s="2" t="s">
        <v>262</v>
      </c>
      <c r="D15" s="2" t="s">
        <v>263</v>
      </c>
      <c r="E15" s="157"/>
      <c r="F15" s="94">
        <v>0.5</v>
      </c>
      <c r="G15" s="33">
        <f>SUMIFS(外呼明细!K:K,外呼明细!D:D,SW团队话务看板!D15,外呼明细!A:A,"daily")</f>
        <v>5.3159722222222219E-2</v>
      </c>
      <c r="H15" s="56">
        <f>COUNTIFS(计算接通率!$A:$A,"daily",计算接通率!$D:$D,SW团队话务看板!$D15)</f>
        <v>62</v>
      </c>
      <c r="I15" s="90">
        <f>COUNTIFS(外呼明细!D:D,SW团队话务看板!D15,外呼明细!A:A,"daily")</f>
        <v>22</v>
      </c>
      <c r="J15" s="91">
        <f>IFERROR(VLOOKUP(D15,有效电话数!A:C,3,0),0)</f>
        <v>9</v>
      </c>
      <c r="K15" s="35">
        <f>SUMIFS(外呼明细!$K:$K,外呼明细!$M:$M,"是",外呼明细!$D:$D,SW团队话务看板!$D15,外呼明细!A:A,"daily")</f>
        <v>4.7673611111111104E-2</v>
      </c>
      <c r="L15" s="103">
        <f t="shared" si="0"/>
        <v>0.35483870967741937</v>
      </c>
      <c r="M15" s="180">
        <f>IFERROR(VLOOKUP(D15,有效电话数!M:S,7,0),"")</f>
        <v>34</v>
      </c>
      <c r="N15" s="180">
        <f>IFERROR(VLOOKUP(D15,有效电话数!M:R,6,0),"")</f>
        <v>13</v>
      </c>
      <c r="O15" s="180">
        <f>IFERROR(VLOOKUP(D15,有效电话数!M:Q,5,0),"")</f>
        <v>6</v>
      </c>
      <c r="P15" s="103">
        <f t="shared" si="1"/>
        <v>0.38235294117647056</v>
      </c>
      <c r="Q15" s="113">
        <f>IFERROR(VLOOKUP(D15,外呼客户数及商机!X:Z,2,0),"")</f>
        <v>2</v>
      </c>
      <c r="R15" s="126">
        <f>IFERROR(VLOOKUP($D15,外呼客户数及商机!$X:$Z,3,0),"")</f>
        <v>22</v>
      </c>
      <c r="S15" s="33">
        <f>IF(F15&gt;0,SUMIFS(外呼明细!$K:$K,外呼明细!$D:$D,SW团队话务看板!$D15)/F15,0)</f>
        <v>0.10631944444444444</v>
      </c>
      <c r="T15" s="56">
        <f>IFERROR(COUNTIFS(计算接通率!$D:$D,SW团队话务看板!$D15)/F15,"")</f>
        <v>124</v>
      </c>
      <c r="U15" s="56">
        <f>IFERROR(COUNTIF(外呼明细!D:D,SW团队话务看板!D15)/SW团队话务看板!F15,0)</f>
        <v>44</v>
      </c>
      <c r="V15" s="35">
        <f>IF(F15&gt;0,SUMIFS(外呼明细!$K:$K,外呼明细!$M:$M,"是",外呼明细!$D:$D,SW团队话务看板!$D15)/F15,0)</f>
        <v>9.5347222222222208E-2</v>
      </c>
      <c r="W15" s="12">
        <f>IFERROR(VLOOKUP(D15,有效电话数!G:I,3,0)/F15,0)</f>
        <v>18</v>
      </c>
      <c r="X15" s="103">
        <f t="shared" si="2"/>
        <v>0.35483870967741937</v>
      </c>
      <c r="Y15" s="183">
        <f>IFERROR(VLOOKUP(D15,有效电话数!V:AB,7,0)/F15,"")</f>
        <v>68</v>
      </c>
      <c r="Z15" s="183">
        <f>IFERROR(VLOOKUP(D15,有效电话数!V:AA,6,0)/F15,"")</f>
        <v>26</v>
      </c>
      <c r="AA15" s="183">
        <f>IFERROR(VLOOKUP(D15,有效电话数!V:Z,5,0)/F15,"")</f>
        <v>12</v>
      </c>
      <c r="AB15" s="103">
        <f t="shared" si="3"/>
        <v>0.38235294117647056</v>
      </c>
      <c r="AC15" s="113">
        <f>IFERROR(VLOOKUP($D15,外呼客户数及商机!$X:$AB,4,0),"")</f>
        <v>2</v>
      </c>
      <c r="AD15" s="126">
        <f>IFERROR(VLOOKUP($D15,外呼客户数及商机!$X:$AB,5,0),"")</f>
        <v>22</v>
      </c>
    </row>
    <row r="16" spans="2:31" ht="21.95" customHeight="1" outlineLevel="1" x14ac:dyDescent="0.15">
      <c r="B16" s="53" t="s">
        <v>248</v>
      </c>
      <c r="C16" s="2" t="s">
        <v>222</v>
      </c>
      <c r="D16" s="2" t="s">
        <v>223</v>
      </c>
      <c r="E16" s="157"/>
      <c r="F16" s="94">
        <v>0.5</v>
      </c>
      <c r="G16" s="33">
        <f>SUMIFS(外呼明细!K:K,外呼明细!D:D,SW团队话务看板!D16,外呼明细!A:A,"daily")</f>
        <v>4.7013888888888897E-2</v>
      </c>
      <c r="H16" s="56">
        <f>COUNTIFS(计算接通率!$A:$A,"daily",计算接通率!$D:$D,SW团队话务看板!$D16)</f>
        <v>43</v>
      </c>
      <c r="I16" s="90">
        <f>COUNTIFS(外呼明细!D:D,SW团队话务看板!D16,外呼明细!A:A,"daily")</f>
        <v>25</v>
      </c>
      <c r="J16" s="91">
        <f>IFERROR(VLOOKUP(D16,有效电话数!A:C,3,0),0)</f>
        <v>9</v>
      </c>
      <c r="K16" s="35">
        <f>SUMIFS(外呼明细!$K:$K,外呼明细!$M:$M,"是",外呼明细!$D:$D,SW团队话务看板!$D16,外呼明细!A:A,"daily")</f>
        <v>3.5347222222222224E-2</v>
      </c>
      <c r="L16" s="103">
        <f t="shared" si="0"/>
        <v>0.58139534883720934</v>
      </c>
      <c r="M16" s="180">
        <f>IFERROR(VLOOKUP(D16,有效电话数!M:S,7,0),"")</f>
        <v>8</v>
      </c>
      <c r="N16" s="180">
        <f>IFERROR(VLOOKUP(D16,有效电话数!M:R,6,0),"")</f>
        <v>5</v>
      </c>
      <c r="O16" s="180">
        <f>IFERROR(VLOOKUP(D16,有效电话数!M:Q,5,0),"")</f>
        <v>0</v>
      </c>
      <c r="P16" s="103">
        <f t="shared" si="1"/>
        <v>0.625</v>
      </c>
      <c r="Q16" s="113">
        <f>IFERROR(VLOOKUP(D16,外呼客户数及商机!X:Z,2,0),"")</f>
        <v>1</v>
      </c>
      <c r="R16" s="126">
        <f>IFERROR(VLOOKUP($D16,外呼客户数及商机!$X:$Z,3,0),"")</f>
        <v>1</v>
      </c>
      <c r="S16" s="33">
        <f>IF(F16&gt;0,SUMIFS(外呼明细!$K:$K,外呼明细!$D:$D,SW团队话务看板!$D16)/F16,0)</f>
        <v>9.4027777777777793E-2</v>
      </c>
      <c r="T16" s="56">
        <f>IFERROR(COUNTIFS(计算接通率!$D:$D,SW团队话务看板!$D16)/F16,"")</f>
        <v>86</v>
      </c>
      <c r="U16" s="56">
        <f>IFERROR(COUNTIF(外呼明细!D:D,SW团队话务看板!D16)/SW团队话务看板!F16,0)</f>
        <v>50</v>
      </c>
      <c r="V16" s="35">
        <f>IF(F16&gt;0,SUMIFS(外呼明细!$K:$K,外呼明细!$M:$M,"是",外呼明细!$D:$D,SW团队话务看板!$D16)/F16,0)</f>
        <v>7.0694444444444449E-2</v>
      </c>
      <c r="W16" s="12">
        <f>IFERROR(VLOOKUP(D16,有效电话数!G:I,3,0)/F16,0)</f>
        <v>18</v>
      </c>
      <c r="X16" s="103">
        <f t="shared" si="2"/>
        <v>0.58139534883720934</v>
      </c>
      <c r="Y16" s="183">
        <f>IFERROR(VLOOKUP(D16,有效电话数!V:AB,7,0)/F16,"")</f>
        <v>16</v>
      </c>
      <c r="Z16" s="183">
        <f>IFERROR(VLOOKUP(D16,有效电话数!V:AA,6,0)/F16,"")</f>
        <v>10</v>
      </c>
      <c r="AA16" s="183">
        <f>IFERROR(VLOOKUP(D16,有效电话数!V:Z,5,0)/F16,"")</f>
        <v>0</v>
      </c>
      <c r="AB16" s="103">
        <f t="shared" si="3"/>
        <v>0.625</v>
      </c>
      <c r="AC16" s="113">
        <f>IFERROR(VLOOKUP($D16,外呼客户数及商机!$X:$AB,4,0),"")</f>
        <v>1</v>
      </c>
      <c r="AD16" s="126">
        <f>IFERROR(VLOOKUP($D16,外呼客户数及商机!$X:$AB,5,0),"")</f>
        <v>1</v>
      </c>
    </row>
    <row r="17" spans="1:36" ht="21.95" customHeight="1" outlineLevel="1" x14ac:dyDescent="0.15">
      <c r="B17" s="2" t="s">
        <v>248</v>
      </c>
      <c r="C17" s="2" t="s">
        <v>224</v>
      </c>
      <c r="D17" s="2" t="s">
        <v>225</v>
      </c>
      <c r="E17" s="157"/>
      <c r="F17" s="94">
        <v>0.5</v>
      </c>
      <c r="G17" s="33">
        <f>SUMIFS(外呼明细!K:K,外呼明细!D:D,SW团队话务看板!D17,外呼明细!A:A,"daily")</f>
        <v>5.5034722222222214E-2</v>
      </c>
      <c r="H17" s="56">
        <f>COUNTIFS(计算接通率!$A:$A,"daily",计算接通率!$D:$D,SW团队话务看板!$D17)</f>
        <v>36</v>
      </c>
      <c r="I17" s="90">
        <f>COUNTIFS(外呼明细!D:D,SW团队话务看板!D17,外呼明细!A:A,"daily")</f>
        <v>22</v>
      </c>
      <c r="J17" s="91">
        <f>IFERROR(VLOOKUP(D17,有效电话数!A:C,3,0),0)</f>
        <v>8</v>
      </c>
      <c r="K17" s="35">
        <f>SUMIFS(外呼明细!$K:$K,外呼明细!$M:$M,"是",外呼明细!$D:$D,SW团队话务看板!$D17,外呼明细!A:A,"daily")</f>
        <v>4.2314814814814819E-2</v>
      </c>
      <c r="L17" s="103">
        <f t="shared" si="0"/>
        <v>0.61111111111111116</v>
      </c>
      <c r="M17" s="180" t="str">
        <f>IFERROR(VLOOKUP(D17,有效电话数!M:S,7,0),"")</f>
        <v/>
      </c>
      <c r="N17" s="180" t="str">
        <f>IFERROR(VLOOKUP(D17,有效电话数!M:R,6,0),"")</f>
        <v/>
      </c>
      <c r="O17" s="180" t="str">
        <f>IFERROR(VLOOKUP(D17,有效电话数!M:Q,5,0),"")</f>
        <v/>
      </c>
      <c r="P17" s="103" t="str">
        <f t="shared" si="1"/>
        <v/>
      </c>
      <c r="Q17" s="113">
        <f>IFERROR(VLOOKUP(D17,外呼客户数及商机!X:Z,2,0),"")</f>
        <v>1</v>
      </c>
      <c r="R17" s="126">
        <f>IFERROR(VLOOKUP($D17,外呼客户数及商机!$X:$Z,3,0),"")</f>
        <v>1</v>
      </c>
      <c r="S17" s="33">
        <f>IF(F17&gt;0,SUMIFS(外呼明细!$K:$K,外呼明细!$D:$D,SW团队话务看板!$D17)/F17,0)</f>
        <v>0.11006944444444443</v>
      </c>
      <c r="T17" s="56">
        <f>IFERROR(COUNTIFS(计算接通率!$D:$D,SW团队话务看板!$D17)/F17,"")</f>
        <v>72</v>
      </c>
      <c r="U17" s="56">
        <f>IFERROR(COUNTIF(外呼明细!D:D,SW团队话务看板!D17)/SW团队话务看板!F17,0)</f>
        <v>44</v>
      </c>
      <c r="V17" s="35">
        <f>IF(F17&gt;0,SUMIFS(外呼明细!$K:$K,外呼明细!$M:$M,"是",外呼明细!$D:$D,SW团队话务看板!$D17)/F17,0)</f>
        <v>8.4629629629629638E-2</v>
      </c>
      <c r="W17" s="12">
        <f>IFERROR(VLOOKUP(D17,有效电话数!G:I,3,0)/F17,0)</f>
        <v>16</v>
      </c>
      <c r="X17" s="103">
        <f t="shared" si="2"/>
        <v>0.61111111111111116</v>
      </c>
      <c r="Y17" s="183" t="str">
        <f>IFERROR(VLOOKUP(D17,有效电话数!V:AB,7,0)/F17,"")</f>
        <v/>
      </c>
      <c r="Z17" s="183" t="str">
        <f>IFERROR(VLOOKUP(D17,有效电话数!V:AA,6,0)/F17,"")</f>
        <v/>
      </c>
      <c r="AA17" s="183" t="str">
        <f>IFERROR(VLOOKUP(D17,有效电话数!V:Z,5,0)/F17,"")</f>
        <v/>
      </c>
      <c r="AB17" s="103" t="str">
        <f t="shared" si="3"/>
        <v/>
      </c>
      <c r="AC17" s="113">
        <f>IFERROR(VLOOKUP($D17,外呼客户数及商机!$X:$AB,4,0),"")</f>
        <v>1</v>
      </c>
      <c r="AD17" s="126">
        <f>IFERROR(VLOOKUP($D17,外呼客户数及商机!$X:$AB,5,0),"")</f>
        <v>1</v>
      </c>
    </row>
    <row r="18" spans="1:36" ht="21.95" customHeight="1" outlineLevel="1" x14ac:dyDescent="0.15">
      <c r="B18" s="2" t="s">
        <v>248</v>
      </c>
      <c r="C18" s="2" t="s">
        <v>773</v>
      </c>
      <c r="D18" s="2" t="s">
        <v>772</v>
      </c>
      <c r="E18" s="157"/>
      <c r="F18" s="94">
        <v>0.5</v>
      </c>
      <c r="G18" s="33">
        <f>SUMIFS(外呼明细!K:K,外呼明细!D:D,SW团队话务看板!D18,外呼明细!A:A,"daily")</f>
        <v>5.284722222222224E-2</v>
      </c>
      <c r="H18" s="56">
        <f>COUNTIFS(计算接通率!$A:$A,"daily",计算接通率!$D:$D,SW团队话务看板!$D18)</f>
        <v>145</v>
      </c>
      <c r="I18" s="90">
        <f>COUNTIFS(外呼明细!D:D,SW团队话务看板!D18,外呼明细!A:A,"daily")</f>
        <v>55</v>
      </c>
      <c r="J18" s="91">
        <f>IFERROR(VLOOKUP(D18,有效电话数!A:C,3,0),0)</f>
        <v>9</v>
      </c>
      <c r="K18" s="35">
        <f>SUMIFS(外呼明细!$K:$K,外呼明细!$M:$M,"是",外呼明细!$D:$D,SW团队话务看板!$D18,外呼明细!A:A,"daily")</f>
        <v>3.037037037037037E-2</v>
      </c>
      <c r="L18" s="103">
        <f t="shared" si="0"/>
        <v>0.37931034482758619</v>
      </c>
      <c r="M18" s="180">
        <f>IFERROR(VLOOKUP(D18,有效电话数!M:S,7,0),"")</f>
        <v>9</v>
      </c>
      <c r="N18" s="180">
        <f>IFERROR(VLOOKUP(D18,有效电话数!M:R,6,0),"")</f>
        <v>5</v>
      </c>
      <c r="O18" s="180">
        <f>IFERROR(VLOOKUP(D18,有效电话数!M:Q,5,0),"")</f>
        <v>2</v>
      </c>
      <c r="P18" s="103">
        <f t="shared" si="1"/>
        <v>0.55555555555555558</v>
      </c>
      <c r="Q18" s="113">
        <f>IFERROR(VLOOKUP(D18,外呼客户数及商机!X:Z,2,0),"")</f>
        <v>0</v>
      </c>
      <c r="R18" s="126">
        <f>IFERROR(VLOOKUP($D18,外呼客户数及商机!$X:$Z,3,0),"")</f>
        <v>0</v>
      </c>
      <c r="S18" s="33">
        <f>IF(F18&gt;0,SUMIFS(外呼明细!$K:$K,外呼明细!$D:$D,SW团队话务看板!$D18)/F18,0)</f>
        <v>0.10569444444444448</v>
      </c>
      <c r="T18" s="56">
        <f>IFERROR(COUNTIFS(计算接通率!$D:$D,SW团队话务看板!$D18)/F18,"")</f>
        <v>290</v>
      </c>
      <c r="U18" s="56">
        <f>IFERROR(COUNTIF(外呼明细!D:D,SW团队话务看板!D18)/SW团队话务看板!F18,0)</f>
        <v>110</v>
      </c>
      <c r="V18" s="35">
        <f>IF(F18&gt;0,SUMIFS(外呼明细!$K:$K,外呼明细!$M:$M,"是",外呼明细!$D:$D,SW团队话务看板!$D18)/F18,0)</f>
        <v>6.0740740740740741E-2</v>
      </c>
      <c r="W18" s="12">
        <f>IFERROR(VLOOKUP(D18,有效电话数!G:I,3,0)/F18,0)</f>
        <v>18</v>
      </c>
      <c r="X18" s="103">
        <f t="shared" si="2"/>
        <v>0.37931034482758619</v>
      </c>
      <c r="Y18" s="183">
        <f>IFERROR(VLOOKUP(D18,有效电话数!V:AB,7,0)/F18,"")</f>
        <v>18</v>
      </c>
      <c r="Z18" s="183">
        <f>IFERROR(VLOOKUP(D18,有效电话数!V:AA,6,0)/F18,"")</f>
        <v>10</v>
      </c>
      <c r="AA18" s="183">
        <f>IFERROR(VLOOKUP(D18,有效电话数!V:Z,5,0)/F18,"")</f>
        <v>4</v>
      </c>
      <c r="AB18" s="103">
        <f t="shared" si="3"/>
        <v>0.55555555555555558</v>
      </c>
      <c r="AC18" s="113">
        <f>IFERROR(VLOOKUP($D18,外呼客户数及商机!$X:$AB,4,0),"")</f>
        <v>0</v>
      </c>
      <c r="AD18" s="126">
        <f>IFERROR(VLOOKUP($D18,外呼客户数及商机!$X:$AB,5,0),"")</f>
        <v>0</v>
      </c>
    </row>
    <row r="19" spans="1:36" ht="21.95" customHeight="1" outlineLevel="1" x14ac:dyDescent="0.15">
      <c r="B19" s="2" t="s">
        <v>248</v>
      </c>
      <c r="C19" s="2" t="s">
        <v>769</v>
      </c>
      <c r="D19" s="2" t="s">
        <v>768</v>
      </c>
      <c r="E19" s="157"/>
      <c r="F19" s="94">
        <v>0.5</v>
      </c>
      <c r="G19" s="33">
        <f>SUMIFS(外呼明细!K:K,外呼明细!D:D,SW团队话务看板!D19,外呼明细!A:A,"daily")</f>
        <v>6.113425925925927E-2</v>
      </c>
      <c r="H19" s="56">
        <f>COUNTIFS(计算接通率!$A:$A,"daily",计算接通率!$D:$D,SW团队话务看板!$D19)</f>
        <v>88</v>
      </c>
      <c r="I19" s="90">
        <f>COUNTIFS(外呼明细!D:D,SW团队话务看板!D19,外呼明细!A:A,"daily")</f>
        <v>45</v>
      </c>
      <c r="J19" s="91">
        <f>IFERROR(VLOOKUP(D19,有效电话数!A:C,3,0),0)</f>
        <v>10</v>
      </c>
      <c r="K19" s="35">
        <f>SUMIFS(外呼明细!$K:$K,外呼明细!$M:$M,"是",外呼明细!$D:$D,SW团队话务看板!$D19,外呼明细!A:A,"daily")</f>
        <v>3.4062500000000002E-2</v>
      </c>
      <c r="L19" s="103">
        <f t="shared" si="0"/>
        <v>0.51136363636363635</v>
      </c>
      <c r="M19" s="180">
        <f>IFERROR(VLOOKUP(D19,有效电话数!M:S,7,0),"")</f>
        <v>1</v>
      </c>
      <c r="N19" s="180">
        <f>IFERROR(VLOOKUP(D19,有效电话数!M:R,6,0),"")</f>
        <v>0</v>
      </c>
      <c r="O19" s="180">
        <f>IFERROR(VLOOKUP(D19,有效电话数!M:Q,5,0),"")</f>
        <v>0</v>
      </c>
      <c r="P19" s="103">
        <f t="shared" si="1"/>
        <v>0</v>
      </c>
      <c r="Q19" s="113">
        <f>IFERROR(VLOOKUP(D19,外呼客户数及商机!X:Z,2,0),"")</f>
        <v>0</v>
      </c>
      <c r="R19" s="126">
        <f>IFERROR(VLOOKUP($D19,外呼客户数及商机!$X:$Z,3,0),"")</f>
        <v>0</v>
      </c>
      <c r="S19" s="33">
        <f>IF(F19&gt;0,SUMIFS(外呼明细!$K:$K,外呼明细!$D:$D,SW团队话务看板!$D19)/F19,0)</f>
        <v>0.12226851851851854</v>
      </c>
      <c r="T19" s="56">
        <f>IFERROR(COUNTIFS(计算接通率!$D:$D,SW团队话务看板!$D19)/F19,"")</f>
        <v>176</v>
      </c>
      <c r="U19" s="56">
        <f>IFERROR(COUNTIF(外呼明细!D:D,SW团队话务看板!D19)/SW团队话务看板!F19,0)</f>
        <v>90</v>
      </c>
      <c r="V19" s="35">
        <f>IF(F19&gt;0,SUMIFS(外呼明细!$K:$K,外呼明细!$M:$M,"是",外呼明细!$D:$D,SW团队话务看板!$D19)/F19,0)</f>
        <v>6.8125000000000005E-2</v>
      </c>
      <c r="W19" s="12">
        <f>IFERROR(VLOOKUP(D19,有效电话数!G:I,3,0)/F19,0)</f>
        <v>20</v>
      </c>
      <c r="X19" s="103">
        <f t="shared" si="2"/>
        <v>0.51136363636363635</v>
      </c>
      <c r="Y19" s="183">
        <f>IFERROR(VLOOKUP(D19,有效电话数!V:AB,7,0)/F19,"")</f>
        <v>2</v>
      </c>
      <c r="Z19" s="183">
        <f>IFERROR(VLOOKUP(D19,有效电话数!V:AA,6,0)/F19,"")</f>
        <v>0</v>
      </c>
      <c r="AA19" s="183">
        <f>IFERROR(VLOOKUP(D19,有效电话数!V:Z,5,0)/F19,"")</f>
        <v>0</v>
      </c>
      <c r="AB19" s="103">
        <f t="shared" si="3"/>
        <v>0</v>
      </c>
      <c r="AC19" s="113">
        <f>IFERROR(VLOOKUP($D19,外呼客户数及商机!$X:$AB,4,0),"")</f>
        <v>0</v>
      </c>
      <c r="AD19" s="126">
        <f>IFERROR(VLOOKUP($D19,外呼客户数及商机!$X:$AB,5,0),"")</f>
        <v>0</v>
      </c>
    </row>
    <row r="20" spans="1:36" ht="21.95" customHeight="1" outlineLevel="1" x14ac:dyDescent="0.15">
      <c r="B20" s="2" t="s">
        <v>248</v>
      </c>
      <c r="C20" s="2" t="s">
        <v>771</v>
      </c>
      <c r="D20" s="2" t="s">
        <v>770</v>
      </c>
      <c r="E20" s="157"/>
      <c r="F20" s="94">
        <v>0.5</v>
      </c>
      <c r="G20" s="33">
        <f>SUMIFS(外呼明细!K:K,外呼明细!D:D,SW团队话务看板!D20,外呼明细!A:A,"daily")</f>
        <v>5.5312500000000007E-2</v>
      </c>
      <c r="H20" s="56">
        <f>COUNTIFS(计算接通率!$A:$A,"daily",计算接通率!$D:$D,SW团队话务看板!$D20)</f>
        <v>75</v>
      </c>
      <c r="I20" s="90">
        <f>COUNTIFS(外呼明细!D:D,SW团队话务看板!D20,外呼明细!A:A,"daily")</f>
        <v>34</v>
      </c>
      <c r="J20" s="91">
        <f>IFERROR(VLOOKUP(D20,有效电话数!A:C,3,0),0)</f>
        <v>9</v>
      </c>
      <c r="K20" s="35">
        <f>SUMIFS(外呼明细!$K:$K,外呼明细!$M:$M,"是",外呼明细!$D:$D,SW团队话务看板!$D20,外呼明细!A:A,"daily")</f>
        <v>2.5046296296296296E-2</v>
      </c>
      <c r="L20" s="103">
        <f t="shared" si="0"/>
        <v>0.45333333333333331</v>
      </c>
      <c r="M20" s="180">
        <f>IFERROR(VLOOKUP(D20,有效电话数!M:S,7,0),"")</f>
        <v>1</v>
      </c>
      <c r="N20" s="180">
        <f>IFERROR(VLOOKUP(D20,有效电话数!M:R,6,0),"")</f>
        <v>1</v>
      </c>
      <c r="O20" s="180">
        <f>IFERROR(VLOOKUP(D20,有效电话数!M:Q,5,0),"")</f>
        <v>0</v>
      </c>
      <c r="P20" s="103">
        <f t="shared" si="1"/>
        <v>1</v>
      </c>
      <c r="Q20" s="113">
        <f>IFERROR(VLOOKUP(D20,外呼客户数及商机!X:Z,2,0),"")</f>
        <v>0</v>
      </c>
      <c r="R20" s="126">
        <f>IFERROR(VLOOKUP($D20,外呼客户数及商机!$X:$Z,3,0),"")</f>
        <v>0</v>
      </c>
      <c r="S20" s="33">
        <f>IF(F20&gt;0,SUMIFS(外呼明细!$K:$K,外呼明细!$D:$D,SW团队话务看板!$D20)/F20,0)</f>
        <v>0.11062500000000001</v>
      </c>
      <c r="T20" s="56">
        <f>IFERROR(COUNTIFS(计算接通率!$D:$D,SW团队话务看板!$D20)/F20,"")</f>
        <v>150</v>
      </c>
      <c r="U20" s="56">
        <f>IFERROR(COUNTIF(外呼明细!D:D,SW团队话务看板!D20)/SW团队话务看板!F20,0)</f>
        <v>68</v>
      </c>
      <c r="V20" s="35">
        <f>IF(F20&gt;0,SUMIFS(外呼明细!$K:$K,外呼明细!$M:$M,"是",外呼明细!$D:$D,SW团队话务看板!$D20)/F20,0)</f>
        <v>5.0092592592592591E-2</v>
      </c>
      <c r="W20" s="12">
        <f>IFERROR(VLOOKUP(D20,有效电话数!G:I,3,0)/F20,0)</f>
        <v>18</v>
      </c>
      <c r="X20" s="103">
        <f t="shared" si="2"/>
        <v>0.45333333333333331</v>
      </c>
      <c r="Y20" s="183">
        <f>IFERROR(VLOOKUP(D20,有效电话数!V:AB,7,0)/F20,"")</f>
        <v>2</v>
      </c>
      <c r="Z20" s="183">
        <f>IFERROR(VLOOKUP(D20,有效电话数!V:AA,6,0)/F20,"")</f>
        <v>2</v>
      </c>
      <c r="AA20" s="183">
        <f>IFERROR(VLOOKUP(D20,有效电话数!V:Z,5,0)/F20,"")</f>
        <v>0</v>
      </c>
      <c r="AB20" s="103">
        <f t="shared" si="3"/>
        <v>1</v>
      </c>
      <c r="AC20" s="113">
        <f>IFERROR(VLOOKUP($D20,外呼客户数及商机!$X:$AB,4,0),"")</f>
        <v>0</v>
      </c>
      <c r="AD20" s="126">
        <f>IFERROR(VLOOKUP($D20,外呼客户数及商机!$X:$AB,5,0),"")</f>
        <v>0</v>
      </c>
    </row>
    <row r="21" spans="1:36" ht="21.95" customHeight="1" outlineLevel="1" x14ac:dyDescent="0.15">
      <c r="B21" s="2" t="s">
        <v>248</v>
      </c>
      <c r="C21" s="2" t="s">
        <v>138</v>
      </c>
      <c r="D21" s="2" t="s">
        <v>138</v>
      </c>
      <c r="E21" s="157"/>
      <c r="F21" s="94"/>
      <c r="G21" s="33">
        <f>SUMIFS(外呼明细!K:K,外呼明细!D:D,SW团队话务看板!D21,外呼明细!A:A,"daily")</f>
        <v>0</v>
      </c>
      <c r="H21" s="56">
        <f>COUNTIFS(计算接通率!$A:$A,"daily",计算接通率!$D:$D,SW团队话务看板!$D21)</f>
        <v>0</v>
      </c>
      <c r="I21" s="90">
        <f>COUNTIFS(外呼明细!D:D,SW团队话务看板!D21,外呼明细!A:A,"daily")</f>
        <v>0</v>
      </c>
      <c r="J21" s="91">
        <f>IFERROR(VLOOKUP(D21,有效电话数!A:C,3,0),0)</f>
        <v>0</v>
      </c>
      <c r="K21" s="35">
        <f>SUMIFS(外呼明细!$K:$K,外呼明细!$M:$M,"是",外呼明细!$D:$D,SW团队话务看板!$D21,外呼明细!A:A,"daily")</f>
        <v>0</v>
      </c>
      <c r="L21" s="103" t="str">
        <f>IFERROR(I21/H21,"")</f>
        <v/>
      </c>
      <c r="M21" s="180" t="str">
        <f>IFERROR(VLOOKUP(D21,有效电话数!M:S,7,0),"")</f>
        <v/>
      </c>
      <c r="N21" s="180" t="str">
        <f>IFERROR(VLOOKUP(D21,有效电话数!M:R,6,0),"")</f>
        <v/>
      </c>
      <c r="O21" s="180" t="str">
        <f>IFERROR(VLOOKUP(D21,有效电话数!M:Q,5,0),"")</f>
        <v/>
      </c>
      <c r="P21" s="103" t="str">
        <f>IFERROR(N21/M21,"")</f>
        <v/>
      </c>
      <c r="Q21" s="113" t="str">
        <f>IFERROR(VLOOKUP(D21,外呼客户数及商机!X:Z,2,0),"")</f>
        <v/>
      </c>
      <c r="R21" s="126" t="str">
        <f>IFERROR(VLOOKUP($D21,外呼客户数及商机!$X:$Z,3,0),"")</f>
        <v/>
      </c>
      <c r="S21" s="33">
        <f>IF(F21&gt;0,SUMIFS(外呼明细!$K:$K,外呼明细!$D:$D,SW团队话务看板!$D21)/F21,0)</f>
        <v>0</v>
      </c>
      <c r="T21" s="56" t="str">
        <f>IFERROR(COUNTIFS(计算接通率!$D:$D,SW团队话务看板!$D21)/F21,"")</f>
        <v/>
      </c>
      <c r="U21" s="56">
        <f>IFERROR(COUNTIF(外呼明细!D:D,SW团队话务看板!D21)/SW团队话务看板!F21,0)</f>
        <v>0</v>
      </c>
      <c r="V21" s="35">
        <f>IF(F21&gt;0,SUMIFS(外呼明细!$K:$K,外呼明细!$M:$M,"是",外呼明细!$D:$D,SW团队话务看板!$D21)/F21,0)</f>
        <v>0</v>
      </c>
      <c r="W21" s="12">
        <f>IFERROR(VLOOKUP(D21,有效电话数!G:I,3,0)/F21,0)</f>
        <v>0</v>
      </c>
      <c r="X21" s="103" t="str">
        <f>IFERROR(U21/T21,"")</f>
        <v/>
      </c>
      <c r="Y21" s="183" t="str">
        <f>IFERROR(VLOOKUP(D21,有效电话数!V:AB,7,0)/F21,"")</f>
        <v/>
      </c>
      <c r="Z21" s="183" t="str">
        <f>IFERROR(VLOOKUP(D21,有效电话数!V:AA,6,0)/F21,"")</f>
        <v/>
      </c>
      <c r="AA21" s="183" t="str">
        <f>IFERROR(VLOOKUP(D21,有效电话数!V:Z,5,0)/F21,"")</f>
        <v/>
      </c>
      <c r="AB21" s="103" t="str">
        <f>IFERROR(Z21/Y21,"")</f>
        <v/>
      </c>
      <c r="AC21" s="113" t="str">
        <f>IFERROR(VLOOKUP($D21,外呼客户数及商机!$X:$AB,4,0),"")</f>
        <v/>
      </c>
      <c r="AD21" s="126" t="str">
        <f>IFERROR(VLOOKUP($D21,外呼客户数及商机!$X:$AB,5,0),"")</f>
        <v/>
      </c>
    </row>
    <row r="22" spans="1:36" ht="21.95" customHeight="1" outlineLevel="1" x14ac:dyDescent="0.15">
      <c r="B22" s="2" t="s">
        <v>248</v>
      </c>
      <c r="C22" s="2" t="s">
        <v>138</v>
      </c>
      <c r="D22" s="2" t="s">
        <v>138</v>
      </c>
      <c r="E22" s="157"/>
      <c r="F22" s="94"/>
      <c r="G22" s="33">
        <f>SUMIFS(外呼明细!K:K,外呼明细!D:D,SW团队话务看板!D22,外呼明细!A:A,"daily")</f>
        <v>0</v>
      </c>
      <c r="H22" s="56">
        <f>COUNTIFS(计算接通率!$A:$A,"daily",计算接通率!$D:$D,SW团队话务看板!$D22)</f>
        <v>0</v>
      </c>
      <c r="I22" s="90">
        <f>COUNTIFS(外呼明细!D:D,SW团队话务看板!D22,外呼明细!A:A,"daily")</f>
        <v>0</v>
      </c>
      <c r="J22" s="91">
        <f>IFERROR(VLOOKUP(D22,有效电话数!A:C,3,0),0)</f>
        <v>0</v>
      </c>
      <c r="K22" s="35">
        <f>SUMIFS(外呼明细!$K:$K,外呼明细!$M:$M,"是",外呼明细!$D:$D,SW团队话务看板!$D22,外呼明细!A:A,"daily")</f>
        <v>0</v>
      </c>
      <c r="L22" s="103" t="str">
        <f t="shared" si="0"/>
        <v/>
      </c>
      <c r="M22" s="180" t="str">
        <f>IFERROR(VLOOKUP(D22,有效电话数!M:S,7,0),"")</f>
        <v/>
      </c>
      <c r="N22" s="180" t="str">
        <f>IFERROR(VLOOKUP(D22,有效电话数!M:R,6,0),"")</f>
        <v/>
      </c>
      <c r="O22" s="180" t="str">
        <f>IFERROR(VLOOKUP(D22,有效电话数!M:Q,5,0),"")</f>
        <v/>
      </c>
      <c r="P22" s="103" t="str">
        <f t="shared" si="1"/>
        <v/>
      </c>
      <c r="Q22" s="113" t="str">
        <f>IFERROR(VLOOKUP(D22,外呼客户数及商机!X:Z,2,0),"")</f>
        <v/>
      </c>
      <c r="R22" s="126" t="str">
        <f>IFERROR(VLOOKUP($D22,外呼客户数及商机!$X:$Z,3,0),"")</f>
        <v/>
      </c>
      <c r="S22" s="33">
        <f>IF(F22&gt;0,SUMIFS(外呼明细!$K:$K,外呼明细!$D:$D,SW团队话务看板!$D22)/F22,0)</f>
        <v>0</v>
      </c>
      <c r="T22" s="56" t="str">
        <f>IFERROR(COUNTIFS(计算接通率!$D:$D,SW团队话务看板!$D22)/F22,"")</f>
        <v/>
      </c>
      <c r="U22" s="56">
        <f>IFERROR(COUNTIF(外呼明细!D:D,SW团队话务看板!D22)/SW团队话务看板!F22,0)</f>
        <v>0</v>
      </c>
      <c r="V22" s="35">
        <f>IF(F22&gt;0,SUMIFS(外呼明细!$K:$K,外呼明细!$M:$M,"是",外呼明细!$D:$D,SW团队话务看板!$D22)/F22,0)</f>
        <v>0</v>
      </c>
      <c r="W22" s="12">
        <f>IFERROR(VLOOKUP(D22,有效电话数!G:I,3,0)/F22,0)</f>
        <v>0</v>
      </c>
      <c r="X22" s="103" t="str">
        <f t="shared" si="2"/>
        <v/>
      </c>
      <c r="Y22" s="183" t="str">
        <f>IFERROR(VLOOKUP(D22,有效电话数!V:AB,7,0)/F22,"")</f>
        <v/>
      </c>
      <c r="Z22" s="183" t="str">
        <f>IFERROR(VLOOKUP(D22,有效电话数!V:AA,6,0)/F22,"")</f>
        <v/>
      </c>
      <c r="AA22" s="183" t="str">
        <f>IFERROR(VLOOKUP(D22,有效电话数!V:Z,5,0)/F22,"")</f>
        <v/>
      </c>
      <c r="AB22" s="103" t="str">
        <f t="shared" si="3"/>
        <v/>
      </c>
      <c r="AC22" s="113" t="str">
        <f>IFERROR(VLOOKUP($D22,外呼客户数及商机!$X:$AB,4,0),"")</f>
        <v/>
      </c>
      <c r="AD22" s="126" t="str">
        <f>IFERROR(VLOOKUP($D22,外呼客户数及商机!$X:$AB,5,0),"")</f>
        <v/>
      </c>
    </row>
    <row r="23" spans="1:36" ht="21.95" customHeight="1" outlineLevel="1" x14ac:dyDescent="0.15">
      <c r="B23" s="2" t="s">
        <v>248</v>
      </c>
      <c r="C23" s="2" t="s">
        <v>138</v>
      </c>
      <c r="D23" s="2" t="s">
        <v>138</v>
      </c>
      <c r="E23" s="157"/>
      <c r="F23" s="94"/>
      <c r="G23" s="33">
        <f>SUMIFS(外呼明细!K:K,外呼明细!D:D,SW团队话务看板!D23,外呼明细!A:A,"daily")</f>
        <v>0</v>
      </c>
      <c r="H23" s="56">
        <f>COUNTIFS(计算接通率!$A:$A,"daily",计算接通率!$D:$D,SW团队话务看板!$D23)</f>
        <v>0</v>
      </c>
      <c r="I23" s="90">
        <f>COUNTIFS(外呼明细!D:D,SW团队话务看板!D23,外呼明细!A:A,"daily")</f>
        <v>0</v>
      </c>
      <c r="J23" s="91">
        <f>IFERROR(VLOOKUP(D23,有效电话数!A:C,3,0),0)</f>
        <v>0</v>
      </c>
      <c r="K23" s="35">
        <f>SUMIFS(外呼明细!$K:$K,外呼明细!$M:$M,"是",外呼明细!$D:$D,SW团队话务看板!$D23,外呼明细!A:A,"daily")</f>
        <v>0</v>
      </c>
      <c r="L23" s="103" t="str">
        <f t="shared" si="0"/>
        <v/>
      </c>
      <c r="M23" s="180" t="str">
        <f>IFERROR(VLOOKUP(D23,有效电话数!M:S,7,0),"")</f>
        <v/>
      </c>
      <c r="N23" s="180" t="str">
        <f>IFERROR(VLOOKUP(D23,有效电话数!M:R,6,0),"")</f>
        <v/>
      </c>
      <c r="O23" s="180" t="str">
        <f>IFERROR(VLOOKUP(D23,有效电话数!M:Q,5,0),"")</f>
        <v/>
      </c>
      <c r="P23" s="103" t="str">
        <f t="shared" si="1"/>
        <v/>
      </c>
      <c r="Q23" s="113" t="str">
        <f>IFERROR(VLOOKUP(D23,外呼客户数及商机!X:Z,2,0),"")</f>
        <v/>
      </c>
      <c r="R23" s="126" t="str">
        <f>IFERROR(VLOOKUP($D23,外呼客户数及商机!$X:$Z,3,0),"")</f>
        <v/>
      </c>
      <c r="S23" s="33">
        <f>IF(F23&gt;0,SUMIFS(外呼明细!$K:$K,外呼明细!$D:$D,SW团队话务看板!$D23)/F23,0)</f>
        <v>0</v>
      </c>
      <c r="T23" s="56" t="str">
        <f>IFERROR(COUNTIFS(计算接通率!$D:$D,SW团队话务看板!$D23)/F23,"")</f>
        <v/>
      </c>
      <c r="U23" s="56">
        <f>IFERROR(COUNTIF(外呼明细!D:D,SW团队话务看板!D23)/SW团队话务看板!F23,0)</f>
        <v>0</v>
      </c>
      <c r="V23" s="35">
        <f>IF(F23&gt;0,SUMIFS(外呼明细!$K:$K,外呼明细!$M:$M,"是",外呼明细!$D:$D,SW团队话务看板!$D23)/F23,0)</f>
        <v>0</v>
      </c>
      <c r="W23" s="12">
        <f>IFERROR(VLOOKUP(D23,有效电话数!G:I,3,0)/F23,0)</f>
        <v>0</v>
      </c>
      <c r="X23" s="103" t="str">
        <f t="shared" si="2"/>
        <v/>
      </c>
      <c r="Y23" s="183" t="str">
        <f>IFERROR(VLOOKUP(D23,有效电话数!V:AB,7,0)/F23,"")</f>
        <v/>
      </c>
      <c r="Z23" s="183" t="str">
        <f>IFERROR(VLOOKUP(D23,有效电话数!V:AA,6,0)/F23,"")</f>
        <v/>
      </c>
      <c r="AA23" s="183" t="str">
        <f>IFERROR(VLOOKUP(D23,有效电话数!V:Z,5,0)/F23,"")</f>
        <v/>
      </c>
      <c r="AB23" s="103" t="str">
        <f t="shared" si="3"/>
        <v/>
      </c>
      <c r="AC23" s="113" t="str">
        <f>IFERROR(VLOOKUP($D23,外呼客户数及商机!$X:$AB,4,0),"")</f>
        <v/>
      </c>
      <c r="AD23" s="126" t="str">
        <f>IFERROR(VLOOKUP($D23,外呼客户数及商机!$X:$AB,5,0),"")</f>
        <v/>
      </c>
    </row>
    <row r="24" spans="1:36" ht="21.95" customHeight="1" x14ac:dyDescent="0.15">
      <c r="B24" s="82" t="s">
        <v>248</v>
      </c>
      <c r="C24" s="82" t="s">
        <v>1602</v>
      </c>
      <c r="D24" s="82" t="s">
        <v>1603</v>
      </c>
      <c r="E24" s="186">
        <v>7</v>
      </c>
      <c r="F24" s="107">
        <f>AVERAGE(F15:F23)</f>
        <v>0.5</v>
      </c>
      <c r="G24" s="83">
        <f>AVERAGE(G14:G20)</f>
        <v>5.4224537037037043E-2</v>
      </c>
      <c r="H24" s="84">
        <f>AVERAGE(H14:H20)</f>
        <v>73.142857142857139</v>
      </c>
      <c r="I24" s="92">
        <f t="shared" ref="I24:O24" si="7">AVERAGE(I14:I20)</f>
        <v>33.428571428571431</v>
      </c>
      <c r="J24" s="92">
        <f t="shared" si="7"/>
        <v>8.2857142857142865</v>
      </c>
      <c r="K24" s="83">
        <f t="shared" si="7"/>
        <v>3.3955026455026453E-2</v>
      </c>
      <c r="L24" s="105">
        <f t="shared" si="7"/>
        <v>0.4833451394591125</v>
      </c>
      <c r="M24" s="184">
        <f t="shared" si="7"/>
        <v>11</v>
      </c>
      <c r="N24" s="184">
        <f t="shared" si="7"/>
        <v>4.833333333333333</v>
      </c>
      <c r="O24" s="184">
        <f t="shared" si="7"/>
        <v>1.6666666666666667</v>
      </c>
      <c r="P24" s="105">
        <f t="shared" si="1"/>
        <v>0.43939393939393939</v>
      </c>
      <c r="Q24" s="114">
        <f>SUM(Q14:Q23)</f>
        <v>4</v>
      </c>
      <c r="R24" s="127">
        <f>SUM(R14:R23)</f>
        <v>24</v>
      </c>
      <c r="S24" s="83">
        <f t="shared" ref="S24:AA24" si="8">AVERAGE(S14:S20)</f>
        <v>0.10844907407407409</v>
      </c>
      <c r="T24" s="84">
        <f t="shared" si="8"/>
        <v>146.28571428571428</v>
      </c>
      <c r="U24" s="84">
        <f t="shared" si="8"/>
        <v>66.857142857142861</v>
      </c>
      <c r="V24" s="83">
        <f t="shared" si="8"/>
        <v>6.7910052910052907E-2</v>
      </c>
      <c r="W24" s="85">
        <f t="shared" si="8"/>
        <v>16.571428571428573</v>
      </c>
      <c r="X24" s="105">
        <f t="shared" si="8"/>
        <v>0.4833451394591125</v>
      </c>
      <c r="Y24" s="184">
        <f t="shared" si="8"/>
        <v>22</v>
      </c>
      <c r="Z24" s="184">
        <f t="shared" si="8"/>
        <v>9.6666666666666661</v>
      </c>
      <c r="AA24" s="184">
        <f t="shared" si="8"/>
        <v>3.3333333333333335</v>
      </c>
      <c r="AB24" s="105">
        <f t="shared" si="3"/>
        <v>0.43939393939393939</v>
      </c>
      <c r="AC24" s="114">
        <f>SUMIF(AC14:AC23,"&lt;&gt;0")</f>
        <v>4</v>
      </c>
      <c r="AD24" s="127">
        <f>SUMIF(AD14:AD23,"&lt;&gt;0")</f>
        <v>24</v>
      </c>
    </row>
    <row r="25" spans="1:36" ht="21.95" customHeight="1" collapsed="1" x14ac:dyDescent="0.15">
      <c r="B25" s="78" t="s">
        <v>301</v>
      </c>
      <c r="C25" s="78"/>
      <c r="D25" s="78"/>
      <c r="E25" s="115">
        <f>SUM(E13,E24)</f>
        <v>15</v>
      </c>
      <c r="F25" s="108">
        <f>AVERAGE(F13,F24)</f>
        <v>0.5</v>
      </c>
      <c r="G25" s="78">
        <f t="shared" ref="G25:K25" si="9">AVERAGE(G13,G24)</f>
        <v>5.273148148148149E-2</v>
      </c>
      <c r="H25" s="86">
        <f t="shared" si="9"/>
        <v>62.571428571428569</v>
      </c>
      <c r="I25" s="93">
        <f t="shared" si="9"/>
        <v>27.928571428571431</v>
      </c>
      <c r="J25" s="93">
        <f t="shared" si="9"/>
        <v>7.0714285714285712</v>
      </c>
      <c r="K25" s="78">
        <f t="shared" si="9"/>
        <v>3.6325231481481479E-2</v>
      </c>
      <c r="L25" s="102">
        <f t="shared" si="0"/>
        <v>0.44634703196347036</v>
      </c>
      <c r="M25" s="185">
        <f>AVERAGE(M13,M24)</f>
        <v>16.666666666666664</v>
      </c>
      <c r="N25" s="185">
        <f>AVERAGE(N13,N24)</f>
        <v>7.9166666666666661</v>
      </c>
      <c r="O25" s="185">
        <f>AVERAGE(O13,O24)</f>
        <v>2.4166666666666665</v>
      </c>
      <c r="P25" s="102">
        <f t="shared" si="1"/>
        <v>0.47500000000000003</v>
      </c>
      <c r="Q25" s="115">
        <f>SUM(Q13,Q24)</f>
        <v>5</v>
      </c>
      <c r="R25" s="128">
        <f>SUM(R13,R24)</f>
        <v>34</v>
      </c>
      <c r="S25" s="78">
        <f>AVERAGE(S13,S24)</f>
        <v>9.9058159722222233E-2</v>
      </c>
      <c r="T25" s="86">
        <f>AVERAGE(T13,T24)</f>
        <v>125.14285714285714</v>
      </c>
      <c r="U25" s="86">
        <f>AVERAGE(U13,U24)</f>
        <v>53.053571428571431</v>
      </c>
      <c r="V25" s="78">
        <f>AVERAGE(V13,V24)</f>
        <v>6.7813533399470896E-2</v>
      </c>
      <c r="W25" s="79">
        <f>AVERAGE(W13,W24)</f>
        <v>13.410714285714286</v>
      </c>
      <c r="X25" s="102">
        <f t="shared" si="2"/>
        <v>0.42394406392694067</v>
      </c>
      <c r="Y25" s="185">
        <f>AVERAGE(Y13,Y24)</f>
        <v>33.333333333333329</v>
      </c>
      <c r="Z25" s="185">
        <f>AVERAGE(Z13,Z24)</f>
        <v>15.833333333333332</v>
      </c>
      <c r="AA25" s="185">
        <f>AVERAGE(AA13,AA24)</f>
        <v>4.833333333333333</v>
      </c>
      <c r="AB25" s="102">
        <f t="shared" si="3"/>
        <v>0.47500000000000003</v>
      </c>
      <c r="AC25" s="115">
        <f>SUM(AC13,AC24)</f>
        <v>5</v>
      </c>
      <c r="AD25" s="128">
        <f>SUM(AD13,AD24)</f>
        <v>34</v>
      </c>
    </row>
    <row r="26" spans="1:36" ht="21.95" customHeight="1" outlineLevel="1" x14ac:dyDescent="0.15">
      <c r="B26" s="2" t="s">
        <v>250</v>
      </c>
      <c r="C26" s="2" t="s">
        <v>472</v>
      </c>
      <c r="D26" s="2" t="s">
        <v>471</v>
      </c>
      <c r="E26" s="157"/>
      <c r="F26" s="94">
        <v>0.5</v>
      </c>
      <c r="G26" s="33">
        <f>SUMIFS(外呼明细!K:K,外呼明细!D:D,SW团队话务看板!D26,外呼明细!A:A,"daily")</f>
        <v>6.6064814814814798E-2</v>
      </c>
      <c r="H26" s="56">
        <f>COUNTIFS(计算接通率!$A:$A,"daily",计算接通率!$D:$D,SW团队话务看板!$D26)</f>
        <v>98</v>
      </c>
      <c r="I26" s="90">
        <f>COUNTIFS(外呼明细!D:D,SW团队话务看板!D26,外呼明细!A:A,"daily")</f>
        <v>38</v>
      </c>
      <c r="J26" s="91">
        <f>IFERROR(VLOOKUP(D26,有效电话数!A:C,3,0),0)</f>
        <v>11</v>
      </c>
      <c r="K26" s="35">
        <f>SUMIFS(外呼明细!$K:$K,外呼明细!$M:$M,"是",外呼明细!$D:$D,SW团队话务看板!$D26,外呼明细!A:A,"daily")</f>
        <v>5.2164351851851851E-2</v>
      </c>
      <c r="L26" s="103">
        <f t="shared" si="0"/>
        <v>0.38775510204081631</v>
      </c>
      <c r="M26" s="180">
        <f>IFERROR(VLOOKUP(D26,有效电话数!M:S,7,0),"")</f>
        <v>11</v>
      </c>
      <c r="N26" s="180">
        <f>IFERROR(VLOOKUP(D26,有效电话数!M:R,6,0),"")</f>
        <v>3</v>
      </c>
      <c r="O26" s="180">
        <f>IFERROR(VLOOKUP(D26,有效电话数!M:Q,5,0),"")</f>
        <v>1</v>
      </c>
      <c r="P26" s="103">
        <f t="shared" si="1"/>
        <v>0.27272727272727271</v>
      </c>
      <c r="Q26" s="113">
        <f>IFERROR(VLOOKUP(D26,外呼客户数及商机!X:Z,2,0),"")</f>
        <v>1</v>
      </c>
      <c r="R26" s="126">
        <f>IFERROR(VLOOKUP($D26,外呼客户数及商机!$X:$Z,3,0),"")</f>
        <v>25</v>
      </c>
      <c r="S26" s="33">
        <f>IF(F26&gt;0,SUMIFS(外呼明细!$K:$K,外呼明细!$D:$D,SW团队话务看板!$D26)/F26,0)</f>
        <v>0.1321296296296296</v>
      </c>
      <c r="T26" s="56">
        <f>IFERROR(COUNTIFS(计算接通率!$D:$D,SW团队话务看板!$D26)/F26,"")</f>
        <v>196</v>
      </c>
      <c r="U26" s="56">
        <f>IFERROR(COUNTIF(外呼明细!D:D,SW团队话务看板!D26)/SW团队话务看板!F26,0)</f>
        <v>76</v>
      </c>
      <c r="V26" s="35">
        <f>IF(F26&gt;0,SUMIFS(外呼明细!$K:$K,外呼明细!$M:$M,"是",外呼明细!$D:$D,SW团队话务看板!$D26)/F26,0)</f>
        <v>0.1043287037037037</v>
      </c>
      <c r="W26" s="12">
        <f>IFERROR(VLOOKUP(D26,有效电话数!G:I,3,0)/F26,0)</f>
        <v>22</v>
      </c>
      <c r="X26" s="103">
        <f t="shared" si="2"/>
        <v>0.38775510204081631</v>
      </c>
      <c r="Y26" s="183">
        <f>IFERROR(VLOOKUP(D26,有效电话数!V:AB,7,0)/F26,"")</f>
        <v>22</v>
      </c>
      <c r="Z26" s="183">
        <f>IFERROR(VLOOKUP(D26,有效电话数!V:AA,6,0)/F26,"")</f>
        <v>6</v>
      </c>
      <c r="AA26" s="183">
        <f>IFERROR(VLOOKUP(D26,有效电话数!V:Z,5,0)/F26,"")</f>
        <v>2</v>
      </c>
      <c r="AB26" s="103">
        <f t="shared" si="3"/>
        <v>0.27272727272727271</v>
      </c>
      <c r="AC26" s="113">
        <f>IFERROR(VLOOKUP($D26,外呼客户数及商机!$X:$AB,4,0),"")</f>
        <v>1</v>
      </c>
      <c r="AD26" s="126">
        <f>IFERROR(VLOOKUP($D26,外呼客户数及商机!$X:$AB,5,0),"")</f>
        <v>25</v>
      </c>
    </row>
    <row r="27" spans="1:36" ht="21.95" customHeight="1" outlineLevel="1" x14ac:dyDescent="0.15">
      <c r="A27" s="69"/>
      <c r="B27" s="2" t="s">
        <v>250</v>
      </c>
      <c r="C27" s="2" t="s">
        <v>863</v>
      </c>
      <c r="D27" s="2" t="s">
        <v>862</v>
      </c>
      <c r="E27" s="157"/>
      <c r="F27" s="94">
        <v>0.5</v>
      </c>
      <c r="G27" s="33">
        <f>SUMIFS(外呼明细!K:K,外呼明细!D:D,SW团队话务看板!D27,外呼明细!A:A,"daily")</f>
        <v>2.418981481481481E-2</v>
      </c>
      <c r="H27" s="195">
        <f>COUNTIFS(计算接通率!$A:$A,"daily",计算接通率!$D:$D,SW团队话务看板!$D27)</f>
        <v>75</v>
      </c>
      <c r="I27" s="207">
        <f>COUNTIFS(外呼明细!D:D,SW团队话务看板!D27,外呼明细!A:A,"daily")</f>
        <v>23</v>
      </c>
      <c r="J27" s="208">
        <f>IFERROR(VLOOKUP(D27,有效电话数!A:C,3,0),0)</f>
        <v>3</v>
      </c>
      <c r="K27" s="35">
        <f>SUMIFS(外呼明细!$K:$K,外呼明细!$M:$M,"是",外呼明细!$D:$D,SW团队话务看板!$D27,外呼明细!A:A,"daily")</f>
        <v>1.3090277777777777E-2</v>
      </c>
      <c r="L27" s="209">
        <f t="shared" si="0"/>
        <v>0.30666666666666664</v>
      </c>
      <c r="M27" s="210" t="str">
        <f>IFERROR(VLOOKUP(D27,有效电话数!M:S,7,0),"")</f>
        <v/>
      </c>
      <c r="N27" s="210" t="str">
        <f>IFERROR(VLOOKUP(D27,有效电话数!M:R,6,0),"")</f>
        <v/>
      </c>
      <c r="O27" s="210" t="str">
        <f>IFERROR(VLOOKUP(D27,有效电话数!M:Q,5,0),"")</f>
        <v/>
      </c>
      <c r="P27" s="209" t="str">
        <f t="shared" si="1"/>
        <v/>
      </c>
      <c r="Q27" s="157">
        <f>IFERROR(VLOOKUP(D27,外呼客户数及商机!X:Z,2,0),"")</f>
        <v>1</v>
      </c>
      <c r="R27" s="211">
        <f>IFERROR(VLOOKUP($D27,外呼客户数及商机!$X:$Z,3,0),"")</f>
        <v>1</v>
      </c>
      <c r="S27" s="33">
        <f>IF(F27&gt;0,SUMIFS(外呼明细!$K:$K,外呼明细!$D:$D,SW团队话务看板!$D27)/F27,0)</f>
        <v>4.837962962962962E-2</v>
      </c>
      <c r="T27" s="195">
        <f>IFERROR(COUNTIFS(计算接通率!$D:$D,SW团队话务看板!$D27)/F27,"")</f>
        <v>150</v>
      </c>
      <c r="U27" s="195">
        <f>IFERROR(COUNTIF(外呼明细!D:D,SW团队话务看板!D27)/SW团队话务看板!F27,0)</f>
        <v>46</v>
      </c>
      <c r="V27" s="35">
        <f>IF(F27&gt;0,SUMIFS(外呼明细!$K:$K,外呼明细!$M:$M,"是",外呼明细!$D:$D,SW团队话务看板!$D27)/F27,0)</f>
        <v>2.6180555555555554E-2</v>
      </c>
      <c r="W27" s="13">
        <f>IFERROR(VLOOKUP(D27,有效电话数!G:I,3,0)/F27,0)</f>
        <v>6</v>
      </c>
      <c r="X27" s="209">
        <f t="shared" si="2"/>
        <v>0.30666666666666664</v>
      </c>
      <c r="Y27" s="212" t="str">
        <f>IFERROR(VLOOKUP(D27,有效电话数!V:AB,7,0)/F27,"")</f>
        <v/>
      </c>
      <c r="Z27" s="212" t="str">
        <f>IFERROR(VLOOKUP(D27,有效电话数!V:AA,6,0)/F27,"")</f>
        <v/>
      </c>
      <c r="AA27" s="212" t="str">
        <f>IFERROR(VLOOKUP(D27,有效电话数!V:Z,5,0)/F27,"")</f>
        <v/>
      </c>
      <c r="AB27" s="209" t="str">
        <f t="shared" si="3"/>
        <v/>
      </c>
      <c r="AC27" s="157">
        <f>IFERROR(VLOOKUP($D27,外呼客户数及商机!$X:$AB,4,0),"")</f>
        <v>1</v>
      </c>
      <c r="AD27" s="211">
        <f>IFERROR(VLOOKUP($D27,外呼客户数及商机!$X:$AB,5,0),"")</f>
        <v>1</v>
      </c>
      <c r="AE27" s="69"/>
      <c r="AF27" s="69"/>
      <c r="AG27" s="69"/>
      <c r="AH27" s="69"/>
      <c r="AI27" s="69"/>
      <c r="AJ27" s="69"/>
    </row>
    <row r="28" spans="1:36" ht="21.95" customHeight="1" outlineLevel="1" x14ac:dyDescent="0.15">
      <c r="B28" s="2" t="s">
        <v>250</v>
      </c>
      <c r="C28" s="2" t="s">
        <v>865</v>
      </c>
      <c r="D28" s="2" t="s">
        <v>864</v>
      </c>
      <c r="E28" s="157"/>
      <c r="F28" s="94">
        <v>0.5</v>
      </c>
      <c r="G28" s="33">
        <f>SUMIFS(外呼明细!K:K,外呼明细!D:D,SW团队话务看板!D28,外呼明细!A:A,"daily")</f>
        <v>2.4479166666666663E-2</v>
      </c>
      <c r="H28" s="56">
        <f>COUNTIFS(计算接通率!$A:$A,"daily",计算接通率!$D:$D,SW团队话务看板!$D28)</f>
        <v>65</v>
      </c>
      <c r="I28" s="90">
        <f>COUNTIFS(外呼明细!D:D,SW团队话务看板!D28,外呼明细!A:A,"daily")</f>
        <v>20</v>
      </c>
      <c r="J28" s="91">
        <f>IFERROR(VLOOKUP(D28,有效电话数!A:C,3,0),0)</f>
        <v>4</v>
      </c>
      <c r="K28" s="35">
        <f>SUMIFS(外呼明细!$K:$K,外呼明细!$M:$M,"是",外呼明细!$D:$D,SW团队话务看板!$D28,外呼明细!A:A,"daily")</f>
        <v>1.2673611111111111E-2</v>
      </c>
      <c r="L28" s="103">
        <f t="shared" si="0"/>
        <v>0.30769230769230771</v>
      </c>
      <c r="M28" s="180" t="str">
        <f>IFERROR(VLOOKUP(D28,有效电话数!M:S,7,0),"")</f>
        <v/>
      </c>
      <c r="N28" s="180" t="str">
        <f>IFERROR(VLOOKUP(D28,有效电话数!M:R,6,0),"")</f>
        <v/>
      </c>
      <c r="O28" s="180" t="str">
        <f>IFERROR(VLOOKUP(D28,有效电话数!M:Q,5,0),"")</f>
        <v/>
      </c>
      <c r="P28" s="103" t="str">
        <f t="shared" si="1"/>
        <v/>
      </c>
      <c r="Q28" s="113">
        <f>IFERROR(VLOOKUP(D28,外呼客户数及商机!X:Z,2,0),"")</f>
        <v>1</v>
      </c>
      <c r="R28" s="126">
        <f>IFERROR(VLOOKUP($D28,外呼客户数及商机!$X:$Z,3,0),"")</f>
        <v>1</v>
      </c>
      <c r="S28" s="33">
        <f>IF(F28&gt;0,SUMIFS(外呼明细!$K:$K,外呼明细!$D:$D,SW团队话务看板!$D28)/F28,0)</f>
        <v>4.8958333333333326E-2</v>
      </c>
      <c r="T28" s="56">
        <f>IFERROR(COUNTIFS(计算接通率!$D:$D,SW团队话务看板!$D28)/F28,"")</f>
        <v>130</v>
      </c>
      <c r="U28" s="56">
        <f>IFERROR(COUNTIF(外呼明细!D:D,SW团队话务看板!D28)/SW团队话务看板!F28,0)</f>
        <v>40</v>
      </c>
      <c r="V28" s="35">
        <f>IF(F28&gt;0,SUMIFS(外呼明细!$K:$K,外呼明细!$M:$M,"是",外呼明细!$D:$D,SW团队话务看板!$D28)/F28,0)</f>
        <v>2.5347222222222222E-2</v>
      </c>
      <c r="W28" s="12">
        <f>IFERROR(VLOOKUP(D28,有效电话数!G:I,3,0)/F28,0)</f>
        <v>8</v>
      </c>
      <c r="X28" s="103">
        <f t="shared" si="2"/>
        <v>0.30769230769230771</v>
      </c>
      <c r="Y28" s="183" t="str">
        <f>IFERROR(VLOOKUP(D28,有效电话数!V:AB,7,0)/F28,"")</f>
        <v/>
      </c>
      <c r="Z28" s="183" t="str">
        <f>IFERROR(VLOOKUP(D28,有效电话数!V:AA,6,0)/F28,"")</f>
        <v/>
      </c>
      <c r="AA28" s="183" t="str">
        <f>IFERROR(VLOOKUP(D28,有效电话数!V:Z,5,0)/F28,"")</f>
        <v/>
      </c>
      <c r="AB28" s="103" t="str">
        <f t="shared" si="3"/>
        <v/>
      </c>
      <c r="AC28" s="113">
        <f>IFERROR(VLOOKUP($D28,外呼客户数及商机!$X:$AB,4,0),"")</f>
        <v>1</v>
      </c>
      <c r="AD28" s="126">
        <f>IFERROR(VLOOKUP($D28,外呼客户数及商机!$X:$AB,5,0),"")</f>
        <v>1</v>
      </c>
    </row>
    <row r="29" spans="1:36" ht="21.95" customHeight="1" outlineLevel="1" x14ac:dyDescent="0.15">
      <c r="B29" s="2" t="s">
        <v>251</v>
      </c>
      <c r="C29" s="2" t="s">
        <v>1388</v>
      </c>
      <c r="D29" s="2" t="s">
        <v>1387</v>
      </c>
      <c r="E29" s="157"/>
      <c r="F29" s="94">
        <v>0.5</v>
      </c>
      <c r="G29" s="33">
        <f>SUMIFS(外呼明细!K:K,外呼明细!D:D,SW团队话务看板!D29,外呼明细!A:A,"daily")</f>
        <v>2.7685185185185181E-2</v>
      </c>
      <c r="H29" s="56">
        <f>COUNTIFS(计算接通率!$A:$A,"daily",计算接通率!$D:$D,SW团队话务看板!$D29)</f>
        <v>80</v>
      </c>
      <c r="I29" s="90">
        <f>COUNTIFS(外呼明细!D:D,SW团队话务看板!D29,外呼明细!A:A,"daily")</f>
        <v>31</v>
      </c>
      <c r="J29" s="91">
        <f>IFERROR(VLOOKUP(D29,有效电话数!A:C,3,0),0)</f>
        <v>4</v>
      </c>
      <c r="K29" s="35">
        <f>SUMIFS(外呼明细!$K:$K,外呼明细!$M:$M,"是",外呼明细!$D:$D,SW团队话务看板!$D29,外呼明细!A:A,"daily")</f>
        <v>1.3703703703703702E-2</v>
      </c>
      <c r="L29" s="103">
        <f>IFERROR(I29/H29,"")</f>
        <v>0.38750000000000001</v>
      </c>
      <c r="M29" s="180">
        <f>IFERROR(VLOOKUP(D29,有效电话数!M:S,7,0),"")</f>
        <v>56</v>
      </c>
      <c r="N29" s="180">
        <f>IFERROR(VLOOKUP(D29,有效电话数!M:R,6,0),"")</f>
        <v>21</v>
      </c>
      <c r="O29" s="180">
        <f>IFERROR(VLOOKUP(D29,有效电话数!M:Q,5,0),"")</f>
        <v>1</v>
      </c>
      <c r="P29" s="103">
        <f>IFERROR(N29/M29,"")</f>
        <v>0.375</v>
      </c>
      <c r="Q29" s="113">
        <f>IFERROR(VLOOKUP(D29,外呼客户数及商机!X:Z,2,0),"")</f>
        <v>0</v>
      </c>
      <c r="R29" s="126">
        <f>IFERROR(VLOOKUP($D29,外呼客户数及商机!$X:$Z,3,0),"")</f>
        <v>0</v>
      </c>
      <c r="S29" s="33">
        <f>IF(F29&gt;0,SUMIFS(外呼明细!$K:$K,外呼明细!$D:$D,SW团队话务看板!$D29)/F29,0)</f>
        <v>5.5370370370370361E-2</v>
      </c>
      <c r="T29" s="56">
        <f>IFERROR(COUNTIFS(计算接通率!$D:$D,SW团队话务看板!$D29)/F29,"")</f>
        <v>160</v>
      </c>
      <c r="U29" s="56">
        <f>IFERROR(COUNTIF(外呼明细!D:D,SW团队话务看板!D29)/SW团队话务看板!F29,0)</f>
        <v>62</v>
      </c>
      <c r="V29" s="35">
        <f>IF(F29&gt;0,SUMIFS(外呼明细!$K:$K,外呼明细!$M:$M,"是",外呼明细!$D:$D,SW团队话务看板!$D29)/F29,0)</f>
        <v>2.7407407407407405E-2</v>
      </c>
      <c r="W29" s="12">
        <f>IFERROR(VLOOKUP(D29,有效电话数!G:I,3,0)/F29,0)</f>
        <v>8</v>
      </c>
      <c r="X29" s="103">
        <f>IFERROR(U29/T29,"")</f>
        <v>0.38750000000000001</v>
      </c>
      <c r="Y29" s="183">
        <f>IFERROR(VLOOKUP(D29,有效电话数!V:AB,7,0)/F29,"")</f>
        <v>112</v>
      </c>
      <c r="Z29" s="183">
        <f>IFERROR(VLOOKUP(D29,有效电话数!V:AA,6,0)/F29,"")</f>
        <v>42</v>
      </c>
      <c r="AA29" s="183">
        <f>IFERROR(VLOOKUP(D29,有效电话数!V:Z,5,0)/F29,"")</f>
        <v>2</v>
      </c>
      <c r="AB29" s="103">
        <f>IFERROR(Z29/Y29,"")</f>
        <v>0.375</v>
      </c>
      <c r="AC29" s="113">
        <f>IFERROR(VLOOKUP($D29,外呼客户数及商机!$X:$AB,4,0),"")</f>
        <v>0</v>
      </c>
      <c r="AD29" s="126">
        <f>IFERROR(VLOOKUP($D29,外呼客户数及商机!$X:$AB,5,0),"")</f>
        <v>0</v>
      </c>
    </row>
    <row r="30" spans="1:36" ht="21.95" customHeight="1" outlineLevel="1" x14ac:dyDescent="0.15">
      <c r="B30" s="2" t="s">
        <v>250</v>
      </c>
      <c r="C30" s="2" t="s">
        <v>138</v>
      </c>
      <c r="D30" s="2" t="s">
        <v>138</v>
      </c>
      <c r="E30" s="157"/>
      <c r="F30" s="94"/>
      <c r="G30" s="33">
        <f>SUMIFS(外呼明细!K:K,外呼明细!D:D,SW团队话务看板!D30,外呼明细!A:A,"daily")</f>
        <v>0</v>
      </c>
      <c r="H30" s="56">
        <f>COUNTIFS(计算接通率!$A:$A,"daily",计算接通率!$D:$D,SW团队话务看板!$D30)</f>
        <v>0</v>
      </c>
      <c r="I30" s="90">
        <f>COUNTIFS(外呼明细!D:D,SW团队话务看板!D30,外呼明细!A:A,"daily")</f>
        <v>0</v>
      </c>
      <c r="J30" s="91">
        <f>IFERROR(VLOOKUP(D30,有效电话数!A:C,3,0),0)</f>
        <v>0</v>
      </c>
      <c r="K30" s="35">
        <f>SUMIFS(外呼明细!$K:$K,外呼明细!$M:$M,"是",外呼明细!$D:$D,SW团队话务看板!$D30,外呼明细!A:A,"daily")</f>
        <v>0</v>
      </c>
      <c r="L30" s="103" t="str">
        <f t="shared" si="0"/>
        <v/>
      </c>
      <c r="M30" s="180" t="str">
        <f>IFERROR(VLOOKUP(D30,有效电话数!M:S,7,0),"")</f>
        <v/>
      </c>
      <c r="N30" s="180" t="str">
        <f>IFERROR(VLOOKUP(D30,有效电话数!M:R,6,0),"")</f>
        <v/>
      </c>
      <c r="O30" s="180" t="str">
        <f>IFERROR(VLOOKUP(D30,有效电话数!M:Q,5,0),"")</f>
        <v/>
      </c>
      <c r="P30" s="103" t="str">
        <f t="shared" si="1"/>
        <v/>
      </c>
      <c r="Q30" s="113" t="str">
        <f>IFERROR(VLOOKUP(D30,外呼客户数及商机!X:Z,2,0),"")</f>
        <v/>
      </c>
      <c r="R30" s="126" t="str">
        <f>IFERROR(VLOOKUP($D30,外呼客户数及商机!$X:$Z,3,0),"")</f>
        <v/>
      </c>
      <c r="S30" s="33">
        <f>IF(F30&gt;0,SUMIFS(外呼明细!$K:$K,外呼明细!$D:$D,SW团队话务看板!$D30)/F30,0)</f>
        <v>0</v>
      </c>
      <c r="T30" s="56" t="str">
        <f>IFERROR(COUNTIFS(计算接通率!$D:$D,SW团队话务看板!$D30)/F30,"")</f>
        <v/>
      </c>
      <c r="U30" s="56">
        <f>IFERROR(COUNTIF(外呼明细!D:D,SW团队话务看板!D30)/SW团队话务看板!F30,0)</f>
        <v>0</v>
      </c>
      <c r="V30" s="35">
        <f>IF(F30&gt;0,SUMIFS(外呼明细!$K:$K,外呼明细!$M:$M,"是",外呼明细!$D:$D,SW团队话务看板!$D30)/F30,0)</f>
        <v>0</v>
      </c>
      <c r="W30" s="12">
        <f>IFERROR(VLOOKUP(D30,有效电话数!G:I,3,0)/F30,0)</f>
        <v>0</v>
      </c>
      <c r="X30" s="103" t="str">
        <f t="shared" si="2"/>
        <v/>
      </c>
      <c r="Y30" s="183" t="str">
        <f>IFERROR(VLOOKUP(D30,有效电话数!V:AB,7,0)/F30,"")</f>
        <v/>
      </c>
      <c r="Z30" s="183" t="str">
        <f>IFERROR(VLOOKUP(D30,有效电话数!V:AA,6,0)/F30,"")</f>
        <v/>
      </c>
      <c r="AA30" s="183" t="str">
        <f>IFERROR(VLOOKUP(D30,有效电话数!V:Z,5,0)/F30,"")</f>
        <v/>
      </c>
      <c r="AB30" s="103" t="str">
        <f t="shared" si="3"/>
        <v/>
      </c>
      <c r="AC30" s="113" t="str">
        <f>IFERROR(VLOOKUP($D30,外呼客户数及商机!$X:$AB,4,0),"")</f>
        <v/>
      </c>
      <c r="AD30" s="126" t="str">
        <f>IFERROR(VLOOKUP($D30,外呼客户数及商机!$X:$AB,5,0),"")</f>
        <v/>
      </c>
    </row>
    <row r="31" spans="1:36" ht="21.95" customHeight="1" outlineLevel="1" x14ac:dyDescent="0.15">
      <c r="B31" s="2" t="s">
        <v>250</v>
      </c>
      <c r="C31" s="2" t="s">
        <v>138</v>
      </c>
      <c r="D31" s="2" t="s">
        <v>138</v>
      </c>
      <c r="E31" s="157"/>
      <c r="F31" s="94"/>
      <c r="G31" s="33">
        <f>SUMIFS(外呼明细!K:K,外呼明细!D:D,SW团队话务看板!D31,外呼明细!A:A,"daily")</f>
        <v>0</v>
      </c>
      <c r="H31" s="56">
        <f>COUNTIFS(计算接通率!$A:$A,"daily",计算接通率!$D:$D,SW团队话务看板!$D31)</f>
        <v>0</v>
      </c>
      <c r="I31" s="90">
        <f>COUNTIFS(外呼明细!D:D,SW团队话务看板!D31,外呼明细!A:A,"daily")</f>
        <v>0</v>
      </c>
      <c r="J31" s="91">
        <f>IFERROR(VLOOKUP(D31,有效电话数!A:C,3,0),0)</f>
        <v>0</v>
      </c>
      <c r="K31" s="35">
        <f>SUMIFS(外呼明细!$K:$K,外呼明细!$M:$M,"是",外呼明细!$D:$D,SW团队话务看板!$D31,外呼明细!A:A,"daily")</f>
        <v>0</v>
      </c>
      <c r="L31" s="103" t="str">
        <f t="shared" si="0"/>
        <v/>
      </c>
      <c r="M31" s="180" t="str">
        <f>IFERROR(VLOOKUP(D31,有效电话数!M:S,7,0),"")</f>
        <v/>
      </c>
      <c r="N31" s="180" t="str">
        <f>IFERROR(VLOOKUP(D31,有效电话数!M:R,6,0),"")</f>
        <v/>
      </c>
      <c r="O31" s="180" t="str">
        <f>IFERROR(VLOOKUP(D31,有效电话数!M:Q,5,0),"")</f>
        <v/>
      </c>
      <c r="P31" s="103" t="str">
        <f t="shared" si="1"/>
        <v/>
      </c>
      <c r="Q31" s="113" t="str">
        <f>IFERROR(VLOOKUP(D31,外呼客户数及商机!X:Z,2,0),"")</f>
        <v/>
      </c>
      <c r="R31" s="126" t="str">
        <f>IFERROR(VLOOKUP($D31,外呼客户数及商机!$X:$Z,3,0),"")</f>
        <v/>
      </c>
      <c r="S31" s="33">
        <f>IF(F31&gt;0,SUMIFS(外呼明细!$K:$K,外呼明细!$D:$D,SW团队话务看板!$D31)/F31,0)</f>
        <v>0</v>
      </c>
      <c r="T31" s="56" t="str">
        <f>IFERROR(COUNTIFS(计算接通率!$D:$D,SW团队话务看板!$D31)/F31,"")</f>
        <v/>
      </c>
      <c r="U31" s="56">
        <f>IFERROR(COUNTIF(外呼明细!D:D,SW团队话务看板!D31)/SW团队话务看板!F31,0)</f>
        <v>0</v>
      </c>
      <c r="V31" s="35">
        <f>IF(F31&gt;0,SUMIFS(外呼明细!$K:$K,外呼明细!$M:$M,"是",外呼明细!$D:$D,SW团队话务看板!$D31)/F31,0)</f>
        <v>0</v>
      </c>
      <c r="W31" s="12">
        <f>IFERROR(VLOOKUP(D31,有效电话数!G:I,3,0)/F31,0)</f>
        <v>0</v>
      </c>
      <c r="X31" s="103" t="str">
        <f t="shared" si="2"/>
        <v/>
      </c>
      <c r="Y31" s="183" t="str">
        <f>IFERROR(VLOOKUP(D31,有效电话数!V:AB,7,0)/F31,"")</f>
        <v/>
      </c>
      <c r="Z31" s="183" t="str">
        <f>IFERROR(VLOOKUP(D31,有效电话数!V:AA,6,0)/F31,"")</f>
        <v/>
      </c>
      <c r="AA31" s="183" t="str">
        <f>IFERROR(VLOOKUP(D31,有效电话数!V:Z,5,0)/F31,"")</f>
        <v/>
      </c>
      <c r="AB31" s="103" t="str">
        <f t="shared" si="3"/>
        <v/>
      </c>
      <c r="AC31" s="113" t="str">
        <f>IFERROR(VLOOKUP($D31,外呼客户数及商机!$X:$AB,4,0),"")</f>
        <v/>
      </c>
      <c r="AD31" s="126" t="str">
        <f>IFERROR(VLOOKUP($D31,外呼客户数及商机!$X:$AB,5,0),"")</f>
        <v/>
      </c>
    </row>
    <row r="32" spans="1:36" ht="21.95" customHeight="1" outlineLevel="1" x14ac:dyDescent="0.15">
      <c r="B32" s="2" t="s">
        <v>250</v>
      </c>
      <c r="C32" s="2" t="s">
        <v>138</v>
      </c>
      <c r="D32" s="2" t="s">
        <v>138</v>
      </c>
      <c r="E32" s="157"/>
      <c r="F32" s="94"/>
      <c r="G32" s="33">
        <f>SUMIFS(外呼明细!K:K,外呼明细!D:D,SW团队话务看板!D32,外呼明细!A:A,"daily")</f>
        <v>0</v>
      </c>
      <c r="H32" s="56">
        <f>COUNTIFS(计算接通率!$A:$A,"daily",计算接通率!$D:$D,SW团队话务看板!$D32)</f>
        <v>0</v>
      </c>
      <c r="I32" s="90">
        <f>COUNTIFS(外呼明细!D:D,SW团队话务看板!D32,外呼明细!A:A,"daily")</f>
        <v>0</v>
      </c>
      <c r="J32" s="91">
        <f>IFERROR(VLOOKUP(D32,有效电话数!A:C,3,0),0)</f>
        <v>0</v>
      </c>
      <c r="K32" s="35">
        <f>SUMIFS(外呼明细!$K:$K,外呼明细!$M:$M,"是",外呼明细!$D:$D,SW团队话务看板!$D32,外呼明细!A:A,"daily")</f>
        <v>0</v>
      </c>
      <c r="L32" s="103" t="str">
        <f t="shared" si="0"/>
        <v/>
      </c>
      <c r="M32" s="180" t="str">
        <f>IFERROR(VLOOKUP(D32,有效电话数!M:S,7,0),"")</f>
        <v/>
      </c>
      <c r="N32" s="180" t="str">
        <f>IFERROR(VLOOKUP(D32,有效电话数!M:R,6,0),"")</f>
        <v/>
      </c>
      <c r="O32" s="180" t="str">
        <f>IFERROR(VLOOKUP(D32,有效电话数!M:Q,5,0),"")</f>
        <v/>
      </c>
      <c r="P32" s="103" t="str">
        <f t="shared" si="1"/>
        <v/>
      </c>
      <c r="Q32" s="113" t="str">
        <f>IFERROR(VLOOKUP(D32,外呼客户数及商机!X:Z,2,0),"")</f>
        <v/>
      </c>
      <c r="R32" s="126" t="str">
        <f>IFERROR(VLOOKUP($D32,外呼客户数及商机!$X:$Z,3,0),"")</f>
        <v/>
      </c>
      <c r="S32" s="33">
        <f>IF(F32&gt;0,SUMIFS(外呼明细!$K:$K,外呼明细!$D:$D,SW团队话务看板!$D32)/F32,0)</f>
        <v>0</v>
      </c>
      <c r="T32" s="56" t="str">
        <f>IFERROR(COUNTIFS(计算接通率!$D:$D,SW团队话务看板!$D32)/F32,"")</f>
        <v/>
      </c>
      <c r="U32" s="56">
        <f>IFERROR(COUNTIF(外呼明细!D:D,SW团队话务看板!D32)/SW团队话务看板!F32,0)</f>
        <v>0</v>
      </c>
      <c r="V32" s="35">
        <f>IF(F32&gt;0,SUMIFS(外呼明细!$K:$K,外呼明细!$M:$M,"是",外呼明细!$D:$D,SW团队话务看板!$D32)/F32,0)</f>
        <v>0</v>
      </c>
      <c r="W32" s="12">
        <f>IFERROR(VLOOKUP(D32,有效电话数!G:I,3,0)/F32,0)</f>
        <v>0</v>
      </c>
      <c r="X32" s="103" t="str">
        <f t="shared" si="2"/>
        <v/>
      </c>
      <c r="Y32" s="183" t="str">
        <f>IFERROR(VLOOKUP(D32,有效电话数!V:AB,7,0)/F32,"")</f>
        <v/>
      </c>
      <c r="Z32" s="183" t="str">
        <f>IFERROR(VLOOKUP(D32,有效电话数!V:AA,6,0)/F32,"")</f>
        <v/>
      </c>
      <c r="AA32" s="183" t="str">
        <f>IFERROR(VLOOKUP(D32,有效电话数!V:Z,5,0)/F32,"")</f>
        <v/>
      </c>
      <c r="AB32" s="103" t="str">
        <f t="shared" si="3"/>
        <v/>
      </c>
      <c r="AC32" s="113" t="str">
        <f>IFERROR(VLOOKUP($D32,外呼客户数及商机!$X:$AB,4,0),"")</f>
        <v/>
      </c>
      <c r="AD32" s="126" t="str">
        <f>IFERROR(VLOOKUP($D32,外呼客户数及商机!$X:$AB,5,0),"")</f>
        <v/>
      </c>
    </row>
    <row r="33" spans="1:36" ht="21.95" customHeight="1" outlineLevel="1" x14ac:dyDescent="0.15">
      <c r="B33" s="2" t="s">
        <v>250</v>
      </c>
      <c r="C33" s="2" t="s">
        <v>138</v>
      </c>
      <c r="D33" s="2" t="s">
        <v>138</v>
      </c>
      <c r="E33" s="157"/>
      <c r="F33" s="94"/>
      <c r="G33" s="33">
        <f>SUMIFS(外呼明细!K:K,外呼明细!D:D,SW团队话务看板!D33,外呼明细!A:A,"daily")</f>
        <v>0</v>
      </c>
      <c r="H33" s="56">
        <f>COUNTIFS(计算接通率!$A:$A,"daily",计算接通率!$D:$D,SW团队话务看板!$D33)</f>
        <v>0</v>
      </c>
      <c r="I33" s="90">
        <f>COUNTIFS(外呼明细!D:D,SW团队话务看板!D33,外呼明细!A:A,"daily")</f>
        <v>0</v>
      </c>
      <c r="J33" s="91">
        <f>IFERROR(VLOOKUP(D33,有效电话数!A:C,3,0),0)</f>
        <v>0</v>
      </c>
      <c r="K33" s="35">
        <f>SUMIFS(外呼明细!$K:$K,外呼明细!$M:$M,"是",外呼明细!$D:$D,SW团队话务看板!$D33,外呼明细!A:A,"daily")</f>
        <v>0</v>
      </c>
      <c r="L33" s="103" t="str">
        <f t="shared" si="0"/>
        <v/>
      </c>
      <c r="M33" s="180" t="str">
        <f>IFERROR(VLOOKUP(D33,有效电话数!M:S,7,0),"")</f>
        <v/>
      </c>
      <c r="N33" s="180" t="str">
        <f>IFERROR(VLOOKUP(D33,有效电话数!M:R,6,0),"")</f>
        <v/>
      </c>
      <c r="O33" s="180" t="str">
        <f>IFERROR(VLOOKUP(D33,有效电话数!M:Q,5,0),"")</f>
        <v/>
      </c>
      <c r="P33" s="103" t="str">
        <f t="shared" si="1"/>
        <v/>
      </c>
      <c r="Q33" s="113" t="str">
        <f>IFERROR(VLOOKUP(D33,外呼客户数及商机!X:Z,2,0),"")</f>
        <v/>
      </c>
      <c r="R33" s="126" t="str">
        <f>IFERROR(VLOOKUP($D33,外呼客户数及商机!$X:$Z,3,0),"")</f>
        <v/>
      </c>
      <c r="S33" s="33">
        <f>IF(F33&gt;0,SUMIFS(外呼明细!$K:$K,外呼明细!$D:$D,SW团队话务看板!$D33)/F33,0)</f>
        <v>0</v>
      </c>
      <c r="T33" s="56" t="str">
        <f>IFERROR(COUNTIFS(计算接通率!$D:$D,SW团队话务看板!$D33)/F33,"")</f>
        <v/>
      </c>
      <c r="U33" s="56">
        <f>IFERROR(COUNTIF(外呼明细!D:D,SW团队话务看板!D33)/SW团队话务看板!F33,0)</f>
        <v>0</v>
      </c>
      <c r="V33" s="35">
        <f>IF(F33&gt;0,SUMIFS(外呼明细!$K:$K,外呼明细!$M:$M,"是",外呼明细!$D:$D,SW团队话务看板!$D33)/F33,0)</f>
        <v>0</v>
      </c>
      <c r="W33" s="12">
        <f>IFERROR(VLOOKUP(D33,有效电话数!G:I,3,0)/F33,0)</f>
        <v>0</v>
      </c>
      <c r="X33" s="103" t="str">
        <f t="shared" si="2"/>
        <v/>
      </c>
      <c r="Y33" s="183" t="str">
        <f>IFERROR(VLOOKUP(D33,有效电话数!V:AB,7,0)/F33,"")</f>
        <v/>
      </c>
      <c r="Z33" s="183" t="str">
        <f>IFERROR(VLOOKUP(D33,有效电话数!V:AA,6,0)/F33,"")</f>
        <v/>
      </c>
      <c r="AA33" s="183" t="str">
        <f>IFERROR(VLOOKUP(D33,有效电话数!V:Z,5,0)/F33,"")</f>
        <v/>
      </c>
      <c r="AB33" s="103" t="str">
        <f t="shared" si="3"/>
        <v/>
      </c>
      <c r="AC33" s="113" t="str">
        <f>IFERROR(VLOOKUP($D33,外呼客户数及商机!$X:$AB,4,0),"")</f>
        <v/>
      </c>
      <c r="AD33" s="126" t="str">
        <f>IFERROR(VLOOKUP($D33,外呼客户数及商机!$X:$AB,5,0),"")</f>
        <v/>
      </c>
    </row>
    <row r="34" spans="1:36" ht="21.95" customHeight="1" outlineLevel="1" x14ac:dyDescent="0.15">
      <c r="B34" s="2" t="s">
        <v>250</v>
      </c>
      <c r="C34" s="2" t="s">
        <v>138</v>
      </c>
      <c r="D34" s="2" t="s">
        <v>138</v>
      </c>
      <c r="E34" s="157"/>
      <c r="F34" s="94"/>
      <c r="G34" s="33">
        <f>SUMIFS(外呼明细!K:K,外呼明细!D:D,SW团队话务看板!D34,外呼明细!A:A,"daily")</f>
        <v>0</v>
      </c>
      <c r="H34" s="56">
        <f>COUNTIFS(计算接通率!$A:$A,"daily",计算接通率!$D:$D,SW团队话务看板!$D34)</f>
        <v>0</v>
      </c>
      <c r="I34" s="90">
        <f>COUNTIFS(外呼明细!D:D,SW团队话务看板!D34,外呼明细!A:A,"daily")</f>
        <v>0</v>
      </c>
      <c r="J34" s="91">
        <f>IFERROR(VLOOKUP(D34,有效电话数!A:C,3,0),0)</f>
        <v>0</v>
      </c>
      <c r="K34" s="35">
        <f>SUMIFS(外呼明细!$K:$K,外呼明细!$M:$M,"是",外呼明细!$D:$D,SW团队话务看板!$D34,外呼明细!A:A,"daily")</f>
        <v>0</v>
      </c>
      <c r="L34" s="103" t="str">
        <f t="shared" si="0"/>
        <v/>
      </c>
      <c r="M34" s="180" t="str">
        <f>IFERROR(VLOOKUP(D34,有效电话数!M:S,7,0),"")</f>
        <v/>
      </c>
      <c r="N34" s="180" t="str">
        <f>IFERROR(VLOOKUP(D34,有效电话数!M:R,6,0),"")</f>
        <v/>
      </c>
      <c r="O34" s="180" t="str">
        <f>IFERROR(VLOOKUP(D34,有效电话数!M:Q,5,0),"")</f>
        <v/>
      </c>
      <c r="P34" s="103" t="str">
        <f t="shared" si="1"/>
        <v/>
      </c>
      <c r="Q34" s="113" t="str">
        <f>IFERROR(VLOOKUP(D34,外呼客户数及商机!X:Z,2,0),"")</f>
        <v/>
      </c>
      <c r="R34" s="126" t="str">
        <f>IFERROR(VLOOKUP($D34,外呼客户数及商机!$X:$Z,3,0),"")</f>
        <v/>
      </c>
      <c r="S34" s="33">
        <f>IF(F34&gt;0,SUMIFS(外呼明细!$K:$K,外呼明细!$D:$D,SW团队话务看板!$D34)/F34,0)</f>
        <v>0</v>
      </c>
      <c r="T34" s="56" t="str">
        <f>IFERROR(COUNTIFS(计算接通率!$D:$D,SW团队话务看板!$D34)/F34,"")</f>
        <v/>
      </c>
      <c r="U34" s="56">
        <f>IFERROR(COUNTIF(外呼明细!D:D,SW团队话务看板!D34)/SW团队话务看板!F34,0)</f>
        <v>0</v>
      </c>
      <c r="V34" s="35">
        <f>IF(F34&gt;0,SUMIFS(外呼明细!$K:$K,外呼明细!$M:$M,"是",外呼明细!$D:$D,SW团队话务看板!$D34)/F34,0)</f>
        <v>0</v>
      </c>
      <c r="W34" s="12">
        <f>IFERROR(VLOOKUP(D34,有效电话数!G:I,3,0)/F34,0)</f>
        <v>0</v>
      </c>
      <c r="X34" s="103" t="str">
        <f t="shared" si="2"/>
        <v/>
      </c>
      <c r="Y34" s="183" t="str">
        <f>IFERROR(VLOOKUP(D34,有效电话数!V:AB,7,0)/F34,"")</f>
        <v/>
      </c>
      <c r="Z34" s="183" t="str">
        <f>IFERROR(VLOOKUP(D34,有效电话数!V:AA,6,0)/F34,"")</f>
        <v/>
      </c>
      <c r="AA34" s="183" t="str">
        <f>IFERROR(VLOOKUP(D34,有效电话数!V:Z,5,0)/F34,"")</f>
        <v/>
      </c>
      <c r="AB34" s="103" t="str">
        <f t="shared" si="3"/>
        <v/>
      </c>
      <c r="AC34" s="113" t="str">
        <f>IFERROR(VLOOKUP($D34,外呼客户数及商机!$X:$AB,4,0),"")</f>
        <v/>
      </c>
      <c r="AD34" s="126" t="str">
        <f>IFERROR(VLOOKUP($D34,外呼客户数及商机!$X:$AB,5,0),"")</f>
        <v/>
      </c>
    </row>
    <row r="35" spans="1:36" ht="21.95" customHeight="1" outlineLevel="1" x14ac:dyDescent="0.15">
      <c r="B35" s="2" t="s">
        <v>250</v>
      </c>
      <c r="C35" s="2" t="s">
        <v>138</v>
      </c>
      <c r="D35" s="2" t="s">
        <v>138</v>
      </c>
      <c r="E35" s="157"/>
      <c r="F35" s="94"/>
      <c r="G35" s="33">
        <f>SUMIFS(外呼明细!K:K,外呼明细!D:D,SW团队话务看板!D35,外呼明细!A:A,"daily")</f>
        <v>0</v>
      </c>
      <c r="H35" s="56">
        <f>COUNTIFS(计算接通率!$A:$A,"daily",计算接通率!$D:$D,SW团队话务看板!$D35)</f>
        <v>0</v>
      </c>
      <c r="I35" s="90">
        <f>COUNTIFS(外呼明细!D:D,SW团队话务看板!D35,外呼明细!A:A,"daily")</f>
        <v>0</v>
      </c>
      <c r="J35" s="91">
        <f>IFERROR(VLOOKUP(D35,有效电话数!A:C,3,0),0)</f>
        <v>0</v>
      </c>
      <c r="K35" s="35">
        <f>SUMIFS(外呼明细!$K:$K,外呼明细!$M:$M,"是",外呼明细!$D:$D,SW团队话务看板!$D35,外呼明细!A:A,"daily")</f>
        <v>0</v>
      </c>
      <c r="L35" s="103" t="str">
        <f t="shared" si="0"/>
        <v/>
      </c>
      <c r="M35" s="180" t="str">
        <f>IFERROR(VLOOKUP(D35,有效电话数!M:S,7,0),"")</f>
        <v/>
      </c>
      <c r="N35" s="180" t="str">
        <f>IFERROR(VLOOKUP(D35,有效电话数!M:R,6,0),"")</f>
        <v/>
      </c>
      <c r="O35" s="180" t="str">
        <f>IFERROR(VLOOKUP(D35,有效电话数!M:Q,5,0),"")</f>
        <v/>
      </c>
      <c r="P35" s="103" t="str">
        <f t="shared" si="1"/>
        <v/>
      </c>
      <c r="Q35" s="113" t="str">
        <f>IFERROR(VLOOKUP(D35,外呼客户数及商机!X:Z,2,0),"")</f>
        <v/>
      </c>
      <c r="R35" s="126" t="str">
        <f>IFERROR(VLOOKUP($D35,外呼客户数及商机!$X:$Z,3,0),"")</f>
        <v/>
      </c>
      <c r="S35" s="33">
        <f>IF(F35&gt;0,SUMIFS(外呼明细!$K:$K,外呼明细!$D:$D,SW团队话务看板!$D35)/F35,0)</f>
        <v>0</v>
      </c>
      <c r="T35" s="56" t="str">
        <f>IFERROR(COUNTIFS(计算接通率!$D:$D,SW团队话务看板!$D35)/F35,"")</f>
        <v/>
      </c>
      <c r="U35" s="56">
        <f>IFERROR(COUNTIF(外呼明细!D:D,SW团队话务看板!D35)/SW团队话务看板!F35,0)</f>
        <v>0</v>
      </c>
      <c r="V35" s="35">
        <f>IF(F35&gt;0,SUMIFS(外呼明细!$K:$K,外呼明细!$M:$M,"是",外呼明细!$D:$D,SW团队话务看板!$D35)/F35,0)</f>
        <v>0</v>
      </c>
      <c r="W35" s="12">
        <f>IFERROR(VLOOKUP(D35,有效电话数!G:I,3,0)/F35,0)</f>
        <v>0</v>
      </c>
      <c r="X35" s="103" t="str">
        <f t="shared" si="2"/>
        <v/>
      </c>
      <c r="Y35" s="183" t="str">
        <f>IFERROR(VLOOKUP(D35,有效电话数!V:AB,7,0)/F35,"")</f>
        <v/>
      </c>
      <c r="Z35" s="183" t="str">
        <f>IFERROR(VLOOKUP(D35,有效电话数!V:AA,6,0)/F35,"")</f>
        <v/>
      </c>
      <c r="AA35" s="183" t="str">
        <f>IFERROR(VLOOKUP(D35,有效电话数!V:Z,5,0)/F35,"")</f>
        <v/>
      </c>
      <c r="AB35" s="103" t="str">
        <f t="shared" si="3"/>
        <v/>
      </c>
      <c r="AC35" s="113" t="str">
        <f>IFERROR(VLOOKUP($D35,外呼客户数及商机!$X:$AB,4,0),"")</f>
        <v/>
      </c>
      <c r="AD35" s="126" t="str">
        <f>IFERROR(VLOOKUP($D35,外呼客户数及商机!$X:$AB,5,0),"")</f>
        <v/>
      </c>
    </row>
    <row r="36" spans="1:36" ht="21.95" customHeight="1" x14ac:dyDescent="0.15">
      <c r="B36" s="82" t="s">
        <v>250</v>
      </c>
      <c r="C36" s="82" t="s">
        <v>1604</v>
      </c>
      <c r="D36" s="82" t="s">
        <v>1605</v>
      </c>
      <c r="E36" s="186">
        <v>4</v>
      </c>
      <c r="F36" s="107">
        <f>AVERAGE(F26:F29)</f>
        <v>0.5</v>
      </c>
      <c r="G36" s="83">
        <f>AVERAGE(G26:G29)</f>
        <v>3.560474537037036E-2</v>
      </c>
      <c r="H36" s="84">
        <f>AVERAGE(H26:H29)</f>
        <v>79.5</v>
      </c>
      <c r="I36" s="92">
        <f>AVERAGE(I26:I29)</f>
        <v>28</v>
      </c>
      <c r="J36" s="92">
        <f>AVERAGE(J26:J29)</f>
        <v>5.5</v>
      </c>
      <c r="K36" s="83">
        <f t="shared" ref="K36:O36" si="10">AVERAGE(K26:K29)</f>
        <v>2.2907986111111112E-2</v>
      </c>
      <c r="L36" s="105">
        <f t="shared" si="10"/>
        <v>0.34740351909994766</v>
      </c>
      <c r="M36" s="184">
        <f>AVERAGE(M26:M29)</f>
        <v>33.5</v>
      </c>
      <c r="N36" s="184">
        <f>AVERAGE(N26:N29)</f>
        <v>12</v>
      </c>
      <c r="O36" s="184">
        <f t="shared" si="10"/>
        <v>1</v>
      </c>
      <c r="P36" s="105">
        <f t="shared" si="1"/>
        <v>0.35820895522388058</v>
      </c>
      <c r="Q36" s="114">
        <f>SUM(Q26:Q35)</f>
        <v>3</v>
      </c>
      <c r="R36" s="127">
        <f>SUM(R26:R35)</f>
        <v>27</v>
      </c>
      <c r="S36" s="83">
        <f>AVERAGE(S26:S29)</f>
        <v>7.1209490740740719E-2</v>
      </c>
      <c r="T36" s="84">
        <f t="shared" ref="T36:AA36" si="11">AVERAGE(T26:T29)</f>
        <v>159</v>
      </c>
      <c r="U36" s="84">
        <f t="shared" si="11"/>
        <v>56</v>
      </c>
      <c r="V36" s="83">
        <f t="shared" si="11"/>
        <v>4.5815972222222223E-2</v>
      </c>
      <c r="W36" s="85">
        <f t="shared" si="11"/>
        <v>11</v>
      </c>
      <c r="X36" s="105">
        <f t="shared" ref="X36" si="12">AVERAGE(X26:X28)</f>
        <v>0.33403802546659689</v>
      </c>
      <c r="Y36" s="184">
        <f t="shared" si="11"/>
        <v>67</v>
      </c>
      <c r="Z36" s="184">
        <f t="shared" si="11"/>
        <v>24</v>
      </c>
      <c r="AA36" s="184">
        <f t="shared" si="11"/>
        <v>2</v>
      </c>
      <c r="AB36" s="105">
        <f t="shared" si="3"/>
        <v>0.35820895522388058</v>
      </c>
      <c r="AC36" s="114">
        <f>SUM(AC26:AC35)</f>
        <v>3</v>
      </c>
      <c r="AD36" s="127">
        <f>SUM(AD26:AD35)</f>
        <v>27</v>
      </c>
    </row>
    <row r="37" spans="1:36" ht="21.95" customHeight="1" outlineLevel="1" x14ac:dyDescent="0.15">
      <c r="B37" s="2" t="s">
        <v>244</v>
      </c>
      <c r="C37" s="2" t="s">
        <v>264</v>
      </c>
      <c r="D37" s="2" t="s">
        <v>265</v>
      </c>
      <c r="E37" s="157"/>
      <c r="F37" s="94">
        <v>0.5</v>
      </c>
      <c r="G37" s="33">
        <f>SUMIFS(外呼明细!K:K,外呼明细!D:D,SW团队话务看板!D37,外呼明细!A:A,"daily")</f>
        <v>4.1979166666666665E-2</v>
      </c>
      <c r="H37" s="56">
        <f>COUNTIFS(计算接通率!$A:$A,"daily",计算接通率!$D:$D,SW团队话务看板!$D37)</f>
        <v>56</v>
      </c>
      <c r="I37" s="90">
        <f>COUNTIFS(外呼明细!D:D,SW团队话务看板!D37,外呼明细!A:A,"daily")</f>
        <v>34</v>
      </c>
      <c r="J37" s="91">
        <f>IFERROR(VLOOKUP(D37,有效电话数!A:C,3,0),0)</f>
        <v>7</v>
      </c>
      <c r="K37" s="35">
        <f>SUMIFS(外呼明细!$K:$K,外呼明细!$M:$M,"是",外呼明细!$D:$D,SW团队话务看板!$D37,外呼明细!A:A,"daily")</f>
        <v>2.4942129629629634E-2</v>
      </c>
      <c r="L37" s="103">
        <f t="shared" si="0"/>
        <v>0.6071428571428571</v>
      </c>
      <c r="M37" s="180">
        <f>IFERROR(VLOOKUP(D37,有效电话数!M:S,7,0),"")</f>
        <v>29</v>
      </c>
      <c r="N37" s="180">
        <f>IFERROR(VLOOKUP(D37,有效电话数!M:R,6,0),"")</f>
        <v>23</v>
      </c>
      <c r="O37" s="180">
        <f>IFERROR(VLOOKUP(D37,有效电话数!M:Q,5,0),"")</f>
        <v>5</v>
      </c>
      <c r="P37" s="103">
        <f t="shared" si="1"/>
        <v>0.7931034482758621</v>
      </c>
      <c r="Q37" s="113">
        <f>IFERROR(VLOOKUP(D37,外呼客户数及商机!X:Z,2,0),"")</f>
        <v>1</v>
      </c>
      <c r="R37" s="126">
        <f>IFERROR(VLOOKUP($D37,外呼客户数及商机!$X:$Z,3,0),"")</f>
        <v>0</v>
      </c>
      <c r="S37" s="33">
        <f>IF(F37&gt;0,SUMIFS(外呼明细!$K:$K,外呼明细!$D:$D,SW团队话务看板!$D37)/F37,0)</f>
        <v>8.3958333333333329E-2</v>
      </c>
      <c r="T37" s="56">
        <f>IFERROR(COUNTIFS(计算接通率!$D:$D,SW团队话务看板!$D37)/F37,"")</f>
        <v>112</v>
      </c>
      <c r="U37" s="56">
        <f>IFERROR(COUNTIF(外呼明细!D:D,SW团队话务看板!D37)/SW团队话务看板!F37,0)</f>
        <v>68</v>
      </c>
      <c r="V37" s="35">
        <f>IF(F37&gt;0,SUMIFS(外呼明细!$K:$K,外呼明细!$M:$M,"是",外呼明细!$D:$D,SW团队话务看板!$D37)/F37,0)</f>
        <v>4.9884259259259267E-2</v>
      </c>
      <c r="W37" s="12">
        <f>IFERROR(VLOOKUP(D37,有效电话数!G:I,3,0)/F37,0)</f>
        <v>14</v>
      </c>
      <c r="X37" s="103">
        <f t="shared" si="2"/>
        <v>0.6071428571428571</v>
      </c>
      <c r="Y37" s="183">
        <f>IFERROR(VLOOKUP(D37,有效电话数!V:AB,7,0)/F37,"")</f>
        <v>58</v>
      </c>
      <c r="Z37" s="183">
        <f>IFERROR(VLOOKUP(D37,有效电话数!V:AA,6,0)/F37,"")</f>
        <v>46</v>
      </c>
      <c r="AA37" s="183">
        <f>IFERROR(VLOOKUP(D37,有效电话数!V:Z,5,0)/F37,"")</f>
        <v>10</v>
      </c>
      <c r="AB37" s="103">
        <f t="shared" si="3"/>
        <v>0.7931034482758621</v>
      </c>
      <c r="AC37" s="113">
        <f>IFERROR(VLOOKUP($D37,外呼客户数及商机!$X:$AB,4,0),"")</f>
        <v>1</v>
      </c>
      <c r="AD37" s="126">
        <f>IFERROR(VLOOKUP($D37,外呼客户数及商机!$X:$AB,5,0),"")</f>
        <v>0</v>
      </c>
    </row>
    <row r="38" spans="1:36" ht="21.95" customHeight="1" outlineLevel="1" x14ac:dyDescent="0.15">
      <c r="B38" s="2" t="s">
        <v>244</v>
      </c>
      <c r="C38" s="53" t="s">
        <v>266</v>
      </c>
      <c r="D38" s="53" t="s">
        <v>267</v>
      </c>
      <c r="E38" s="214"/>
      <c r="F38" s="94">
        <v>0.5</v>
      </c>
      <c r="G38" s="33">
        <f>SUMIFS(外呼明细!K:K,外呼明细!D:D,SW团队话务看板!D38,外呼明细!A:A,"daily")</f>
        <v>4.5625000000000006E-2</v>
      </c>
      <c r="H38" s="56">
        <f>COUNTIFS(计算接通率!$A:$A,"daily",计算接通率!$D:$D,SW团队话务看板!$D38)</f>
        <v>96</v>
      </c>
      <c r="I38" s="90">
        <f>COUNTIFS(外呼明细!D:D,SW团队话务看板!D38,外呼明细!A:A,"daily")</f>
        <v>44</v>
      </c>
      <c r="J38" s="91">
        <f>IFERROR(VLOOKUP(D38,有效电话数!A:C,3,0),0)</f>
        <v>5</v>
      </c>
      <c r="K38" s="35">
        <f>SUMIFS(外呼明细!$K:$K,外呼明细!$M:$M,"是",外呼明细!$D:$D,SW团队话务看板!$D38,外呼明细!A:A,"daily")</f>
        <v>1.9074074074074073E-2</v>
      </c>
      <c r="L38" s="103">
        <f t="shared" si="0"/>
        <v>0.45833333333333331</v>
      </c>
      <c r="M38" s="180">
        <f>IFERROR(VLOOKUP(D38,有效电话数!M:S,7,0),"")</f>
        <v>45</v>
      </c>
      <c r="N38" s="180">
        <f>IFERROR(VLOOKUP(D38,有效电话数!M:R,6,0),"")</f>
        <v>22</v>
      </c>
      <c r="O38" s="180">
        <f>IFERROR(VLOOKUP(D38,有效电话数!M:Q,5,0),"")</f>
        <v>3</v>
      </c>
      <c r="P38" s="103">
        <f t="shared" si="1"/>
        <v>0.48888888888888887</v>
      </c>
      <c r="Q38" s="113">
        <f>IFERROR(VLOOKUP(D38,外呼客户数及商机!X:Z,2,0),"")</f>
        <v>0</v>
      </c>
      <c r="R38" s="126">
        <f>IFERROR(VLOOKUP($D38,外呼客户数及商机!$X:$Z,3,0),"")</f>
        <v>0</v>
      </c>
      <c r="S38" s="33">
        <f>IF(F38&gt;0,SUMIFS(外呼明细!$K:$K,外呼明细!$D:$D,SW团队话务看板!$D38)/F38,0)</f>
        <v>9.1250000000000012E-2</v>
      </c>
      <c r="T38" s="56">
        <f>IFERROR(COUNTIFS(计算接通率!$D:$D,SW团队话务看板!$D38)/F38,"")</f>
        <v>192</v>
      </c>
      <c r="U38" s="56">
        <f>IFERROR(COUNTIF(外呼明细!D:D,SW团队话务看板!D38)/SW团队话务看板!F38,0)</f>
        <v>88</v>
      </c>
      <c r="V38" s="35">
        <f>IF(F38&gt;0,SUMIFS(外呼明细!$K:$K,外呼明细!$M:$M,"是",外呼明细!$D:$D,SW团队话务看板!$D38)/F38,0)</f>
        <v>3.8148148148148146E-2</v>
      </c>
      <c r="W38" s="12">
        <f>IFERROR(VLOOKUP(D38,有效电话数!G:I,3,0)/F38,0)</f>
        <v>10</v>
      </c>
      <c r="X38" s="103">
        <f t="shared" si="2"/>
        <v>0.45833333333333331</v>
      </c>
      <c r="Y38" s="183">
        <f>IFERROR(VLOOKUP(D38,有效电话数!V:AB,7,0)/F38,"")</f>
        <v>90</v>
      </c>
      <c r="Z38" s="183">
        <f>IFERROR(VLOOKUP(D38,有效电话数!V:AA,6,0)/F38,"")</f>
        <v>44</v>
      </c>
      <c r="AA38" s="183">
        <f>IFERROR(VLOOKUP(D38,有效电话数!V:Z,5,0)/F38,"")</f>
        <v>6</v>
      </c>
      <c r="AB38" s="103">
        <f t="shared" si="3"/>
        <v>0.48888888888888887</v>
      </c>
      <c r="AC38" s="113">
        <f>IFERROR(VLOOKUP($D38,外呼客户数及商机!$X:$AB,4,0),"")</f>
        <v>0</v>
      </c>
      <c r="AD38" s="126">
        <f>IFERROR(VLOOKUP($D38,外呼客户数及商机!$X:$AB,5,0),"")</f>
        <v>0</v>
      </c>
    </row>
    <row r="39" spans="1:36" ht="21.95" customHeight="1" outlineLevel="1" x14ac:dyDescent="0.15">
      <c r="B39" s="2" t="s">
        <v>244</v>
      </c>
      <c r="C39" s="2" t="s">
        <v>269</v>
      </c>
      <c r="D39" s="2" t="s">
        <v>270</v>
      </c>
      <c r="E39" s="157"/>
      <c r="F39" s="94">
        <v>0.5</v>
      </c>
      <c r="G39" s="33">
        <f>SUMIFS(外呼明细!K:K,外呼明细!D:D,SW团队话务看板!D39,外呼明细!A:A,"daily")</f>
        <v>4.0069444444444456E-2</v>
      </c>
      <c r="H39" s="56">
        <f>COUNTIFS(计算接通率!$A:$A,"daily",计算接通率!$D:$D,SW团队话务看板!$D39)</f>
        <v>80</v>
      </c>
      <c r="I39" s="90">
        <f>COUNTIFS(外呼明细!D:D,SW团队话务看板!D39,外呼明细!A:A,"daily")</f>
        <v>26</v>
      </c>
      <c r="J39" s="91">
        <f>IFERROR(VLOOKUP(D39,有效电话数!A:C,3,0),0)</f>
        <v>8</v>
      </c>
      <c r="K39" s="35">
        <f>SUMIFS(外呼明细!$K:$K,外呼明细!$M:$M,"是",外呼明细!$D:$D,SW团队话务看板!$D39,外呼明细!A:A,"daily")</f>
        <v>3.019675925925926E-2</v>
      </c>
      <c r="L39" s="103">
        <f t="shared" si="0"/>
        <v>0.32500000000000001</v>
      </c>
      <c r="M39" s="180">
        <f>IFERROR(VLOOKUP(D39,有效电话数!M:S,7,0),"")</f>
        <v>32</v>
      </c>
      <c r="N39" s="180">
        <f>IFERROR(VLOOKUP(D39,有效电话数!M:R,6,0),"")</f>
        <v>15</v>
      </c>
      <c r="O39" s="180">
        <f>IFERROR(VLOOKUP(D39,有效电话数!M:Q,5,0),"")</f>
        <v>5</v>
      </c>
      <c r="P39" s="103">
        <f t="shared" si="1"/>
        <v>0.46875</v>
      </c>
      <c r="Q39" s="113">
        <f>IFERROR(VLOOKUP(D39,外呼客户数及商机!X:Z,2,0),"")</f>
        <v>0</v>
      </c>
      <c r="R39" s="126">
        <f>IFERROR(VLOOKUP($D39,外呼客户数及商机!$X:$Z,3,0),"")</f>
        <v>0</v>
      </c>
      <c r="S39" s="33">
        <f>IF(F39&gt;0,SUMIFS(外呼明细!$K:$K,外呼明细!$D:$D,SW团队话务看板!$D39)/F39,0)</f>
        <v>8.0138888888888912E-2</v>
      </c>
      <c r="T39" s="56">
        <f>IFERROR(COUNTIFS(计算接通率!$D:$D,SW团队话务看板!$D39)/F39,"")</f>
        <v>160</v>
      </c>
      <c r="U39" s="56">
        <f>IFERROR(COUNTIF(外呼明细!D:D,SW团队话务看板!D39)/SW团队话务看板!F39,0)</f>
        <v>52</v>
      </c>
      <c r="V39" s="35">
        <f>IF(F39&gt;0,SUMIFS(外呼明细!$K:$K,外呼明细!$M:$M,"是",外呼明细!$D:$D,SW团队话务看板!$D39)/F39,0)</f>
        <v>6.039351851851852E-2</v>
      </c>
      <c r="W39" s="12">
        <f>IFERROR(VLOOKUP(D39,有效电话数!G:I,3,0)/F39,0)</f>
        <v>16</v>
      </c>
      <c r="X39" s="103">
        <f t="shared" si="2"/>
        <v>0.32500000000000001</v>
      </c>
      <c r="Y39" s="183">
        <f>IFERROR(VLOOKUP(D39,有效电话数!V:AB,7,0)/F39,"")</f>
        <v>64</v>
      </c>
      <c r="Z39" s="183">
        <f>IFERROR(VLOOKUP(D39,有效电话数!V:AA,6,0)/F39,"")</f>
        <v>30</v>
      </c>
      <c r="AA39" s="183">
        <f>IFERROR(VLOOKUP(D39,有效电话数!V:Z,5,0)/F39,"")</f>
        <v>10</v>
      </c>
      <c r="AB39" s="103">
        <f t="shared" si="3"/>
        <v>0.46875</v>
      </c>
      <c r="AC39" s="113">
        <f>IFERROR(VLOOKUP($D39,外呼客户数及商机!$X:$AB,4,0),"")</f>
        <v>0</v>
      </c>
      <c r="AD39" s="126">
        <f>IFERROR(VLOOKUP($D39,外呼客户数及商机!$X:$AB,5,0),"")</f>
        <v>0</v>
      </c>
    </row>
    <row r="40" spans="1:36" ht="21.95" customHeight="1" outlineLevel="1" x14ac:dyDescent="0.15">
      <c r="A40" s="69"/>
      <c r="B40" s="111" t="s">
        <v>244</v>
      </c>
      <c r="C40" s="111" t="s">
        <v>271</v>
      </c>
      <c r="D40" s="111" t="s">
        <v>272</v>
      </c>
      <c r="E40" s="157"/>
      <c r="F40" s="94"/>
      <c r="G40" s="33">
        <f>SUMIFS(外呼明细!K:K,外呼明细!D:D,SW团队话务看板!D40,外呼明细!A:A,"daily")</f>
        <v>0</v>
      </c>
      <c r="H40" s="195">
        <f>COUNTIFS(计算接通率!$A:$A,"daily",计算接通率!$D:$D,SW团队话务看板!$D40)</f>
        <v>0</v>
      </c>
      <c r="I40" s="207">
        <f>COUNTIFS(外呼明细!D:D,SW团队话务看板!D40,外呼明细!A:A,"daily")</f>
        <v>0</v>
      </c>
      <c r="J40" s="208">
        <f>IFERROR(VLOOKUP(D40,有效电话数!A:C,3,0),0)</f>
        <v>0</v>
      </c>
      <c r="K40" s="35">
        <f>SUMIFS(外呼明细!$K:$K,外呼明细!$M:$M,"是",外呼明细!$D:$D,SW团队话务看板!$D40,外呼明细!A:A,"daily")</f>
        <v>0</v>
      </c>
      <c r="L40" s="209" t="str">
        <f t="shared" si="0"/>
        <v/>
      </c>
      <c r="M40" s="210" t="str">
        <f>IFERROR(VLOOKUP(D40,有效电话数!M:S,7,0),"")</f>
        <v/>
      </c>
      <c r="N40" s="210" t="str">
        <f>IFERROR(VLOOKUP(D40,有效电话数!M:R,6,0),"")</f>
        <v/>
      </c>
      <c r="O40" s="210" t="str">
        <f>IFERROR(VLOOKUP(D40,有效电话数!M:Q,5,0),"")</f>
        <v/>
      </c>
      <c r="P40" s="209" t="str">
        <f t="shared" si="1"/>
        <v/>
      </c>
      <c r="Q40" s="157">
        <f>IFERROR(VLOOKUP(D40,外呼客户数及商机!X:Z,2,0),"")</f>
        <v>0</v>
      </c>
      <c r="R40" s="211">
        <f>IFERROR(VLOOKUP($D40,外呼客户数及商机!$X:$Z,3,0),"")</f>
        <v>0</v>
      </c>
      <c r="S40" s="33">
        <f>IF(F40&gt;0,SUMIFS(外呼明细!$K:$K,外呼明细!$D:$D,SW团队话务看板!$D40)/F40,0)</f>
        <v>0</v>
      </c>
      <c r="T40" s="195" t="str">
        <f>IFERROR(COUNTIFS(计算接通率!$D:$D,SW团队话务看板!$D40)/F40,"")</f>
        <v/>
      </c>
      <c r="U40" s="195">
        <f>IFERROR(COUNTIF(外呼明细!D:D,SW团队话务看板!D40)/SW团队话务看板!F40,0)</f>
        <v>0</v>
      </c>
      <c r="V40" s="35">
        <f>IF(F40&gt;0,SUMIFS(外呼明细!$K:$K,外呼明细!$M:$M,"是",外呼明细!$D:$D,SW团队话务看板!$D40)/F40,0)</f>
        <v>0</v>
      </c>
      <c r="W40" s="13">
        <f>IFERROR(VLOOKUP(D40,有效电话数!G:I,3,0)/F40,0)</f>
        <v>0</v>
      </c>
      <c r="X40" s="209" t="str">
        <f t="shared" si="2"/>
        <v/>
      </c>
      <c r="Y40" s="212" t="str">
        <f>IFERROR(VLOOKUP(D40,有效电话数!V:AB,7,0)/F40,"")</f>
        <v/>
      </c>
      <c r="Z40" s="212" t="str">
        <f>IFERROR(VLOOKUP(D40,有效电话数!V:AA,6,0)/F40,"")</f>
        <v/>
      </c>
      <c r="AA40" s="212" t="str">
        <f>IFERROR(VLOOKUP(D40,有效电话数!V:Z,5,0)/F40,"")</f>
        <v/>
      </c>
      <c r="AB40" s="209" t="str">
        <f t="shared" si="3"/>
        <v/>
      </c>
      <c r="AC40" s="157">
        <f>IFERROR(VLOOKUP($D40,外呼客户数及商机!$X:$AB,4,0),"")</f>
        <v>0</v>
      </c>
      <c r="AD40" s="211">
        <f>IFERROR(VLOOKUP($D40,外呼客户数及商机!$X:$AB,5,0),"")</f>
        <v>0</v>
      </c>
      <c r="AE40" s="69"/>
      <c r="AF40" s="69"/>
      <c r="AG40" s="69"/>
      <c r="AH40" s="69"/>
      <c r="AI40" s="69"/>
      <c r="AJ40" s="69"/>
    </row>
    <row r="41" spans="1:36" ht="21.95" customHeight="1" outlineLevel="1" x14ac:dyDescent="0.15">
      <c r="B41" s="111" t="s">
        <v>244</v>
      </c>
      <c r="C41" s="111" t="s">
        <v>273</v>
      </c>
      <c r="D41" s="111" t="s">
        <v>274</v>
      </c>
      <c r="E41" s="157"/>
      <c r="F41" s="94"/>
      <c r="G41" s="33">
        <f>SUMIFS(外呼明细!K:K,外呼明细!D:D,SW团队话务看板!D41,外呼明细!A:A,"daily")</f>
        <v>0</v>
      </c>
      <c r="H41" s="56">
        <f>COUNTIFS(计算接通率!$A:$A,"daily",计算接通率!$D:$D,SW团队话务看板!$D41)</f>
        <v>0</v>
      </c>
      <c r="I41" s="90">
        <f>COUNTIFS(外呼明细!D:D,SW团队话务看板!D41,外呼明细!A:A,"daily")</f>
        <v>0</v>
      </c>
      <c r="J41" s="91">
        <f>IFERROR(VLOOKUP(D41,有效电话数!A:C,3,0),0)</f>
        <v>0</v>
      </c>
      <c r="K41" s="35">
        <f>SUMIFS(外呼明细!$K:$K,外呼明细!$M:$M,"是",外呼明细!$D:$D,SW团队话务看板!$D41,外呼明细!A:A,"daily")</f>
        <v>0</v>
      </c>
      <c r="L41" s="103" t="str">
        <f t="shared" si="0"/>
        <v/>
      </c>
      <c r="M41" s="180" t="str">
        <f>IFERROR(VLOOKUP(D41,有效电话数!M:S,7,0),"")</f>
        <v/>
      </c>
      <c r="N41" s="180" t="str">
        <f>IFERROR(VLOOKUP(D41,有效电话数!M:R,6,0),"")</f>
        <v/>
      </c>
      <c r="O41" s="180" t="str">
        <f>IFERROR(VLOOKUP(D41,有效电话数!M:Q,5,0),"")</f>
        <v/>
      </c>
      <c r="P41" s="103" t="str">
        <f t="shared" si="1"/>
        <v/>
      </c>
      <c r="Q41" s="113">
        <f>IFERROR(VLOOKUP(D41,外呼客户数及商机!X:Z,2,0),"")</f>
        <v>0</v>
      </c>
      <c r="R41" s="126">
        <f>IFERROR(VLOOKUP($D41,外呼客户数及商机!$X:$Z,3,0),"")</f>
        <v>0</v>
      </c>
      <c r="S41" s="33">
        <f>IF(F41&gt;0,SUMIFS(外呼明细!$K:$K,外呼明细!$D:$D,SW团队话务看板!$D41)/F41,0)</f>
        <v>0</v>
      </c>
      <c r="T41" s="56" t="str">
        <f>IFERROR(COUNTIFS(计算接通率!$D:$D,SW团队话务看板!$D41)/F41,"")</f>
        <v/>
      </c>
      <c r="U41" s="56">
        <f>IFERROR(COUNTIF(外呼明细!D:D,SW团队话务看板!D41)/SW团队话务看板!F41,0)</f>
        <v>0</v>
      </c>
      <c r="V41" s="35">
        <f>IF(F41&gt;0,SUMIFS(外呼明细!$K:$K,外呼明细!$M:$M,"是",外呼明细!$D:$D,SW团队话务看板!$D41)/F41,0)</f>
        <v>0</v>
      </c>
      <c r="W41" s="12">
        <f>IFERROR(VLOOKUP(D41,有效电话数!G:I,3,0)/F41,0)</f>
        <v>0</v>
      </c>
      <c r="X41" s="103" t="str">
        <f t="shared" si="2"/>
        <v/>
      </c>
      <c r="Y41" s="183" t="str">
        <f>IFERROR(VLOOKUP(D41,有效电话数!V:AB,7,0)/F41,"")</f>
        <v/>
      </c>
      <c r="Z41" s="183" t="str">
        <f>IFERROR(VLOOKUP(D41,有效电话数!V:AA,6,0)/F41,"")</f>
        <v/>
      </c>
      <c r="AA41" s="183" t="str">
        <f>IFERROR(VLOOKUP(D41,有效电话数!V:Z,5,0)/F41,"")</f>
        <v/>
      </c>
      <c r="AB41" s="103" t="str">
        <f t="shared" si="3"/>
        <v/>
      </c>
      <c r="AC41" s="113">
        <f>IFERROR(VLOOKUP($D41,外呼客户数及商机!$X:$AB,4,0),"")</f>
        <v>0</v>
      </c>
      <c r="AD41" s="126">
        <f>IFERROR(VLOOKUP($D41,外呼客户数及商机!$X:$AB,5,0),"")</f>
        <v>0</v>
      </c>
    </row>
    <row r="42" spans="1:36" ht="21.95" customHeight="1" outlineLevel="1" x14ac:dyDescent="0.15">
      <c r="B42" s="2" t="s">
        <v>244</v>
      </c>
      <c r="C42" s="2" t="s">
        <v>275</v>
      </c>
      <c r="D42" s="2" t="s">
        <v>276</v>
      </c>
      <c r="E42" s="157"/>
      <c r="F42" s="94">
        <v>0.5</v>
      </c>
      <c r="G42" s="33">
        <f>SUMIFS(外呼明细!K:K,外呼明细!D:D,SW团队话务看板!D42,外呼明细!A:A,"daily")</f>
        <v>4.4513888888888895E-2</v>
      </c>
      <c r="H42" s="56">
        <f>COUNTIFS(计算接通率!$A:$A,"daily",计算接通率!$D:$D,SW团队话务看板!$D42)</f>
        <v>53</v>
      </c>
      <c r="I42" s="90">
        <f>COUNTIFS(外呼明细!D:D,SW团队话务看板!D42,外呼明细!A:A,"daily")</f>
        <v>26</v>
      </c>
      <c r="J42" s="91">
        <f>IFERROR(VLOOKUP(D42,有效电话数!A:C,3,0),0)</f>
        <v>4</v>
      </c>
      <c r="K42" s="35">
        <f>SUMIFS(外呼明细!$K:$K,外呼明细!$M:$M,"是",外呼明细!$D:$D,SW团队话务看板!$D42,外呼明细!A:A,"daily")</f>
        <v>3.2199074074074074E-2</v>
      </c>
      <c r="L42" s="103">
        <f t="shared" si="0"/>
        <v>0.49056603773584906</v>
      </c>
      <c r="M42" s="180">
        <f>IFERROR(VLOOKUP(D42,有效电话数!M:S,7,0),"")</f>
        <v>46</v>
      </c>
      <c r="N42" s="180">
        <f>IFERROR(VLOOKUP(D42,有效电话数!M:R,6,0),"")</f>
        <v>21</v>
      </c>
      <c r="O42" s="180">
        <f>IFERROR(VLOOKUP(D42,有效电话数!M:Q,5,0),"")</f>
        <v>3</v>
      </c>
      <c r="P42" s="103">
        <f t="shared" si="1"/>
        <v>0.45652173913043476</v>
      </c>
      <c r="Q42" s="113">
        <f>IFERROR(VLOOKUP(D42,外呼客户数及商机!X:Z,2,0),"")</f>
        <v>0</v>
      </c>
      <c r="R42" s="126">
        <f>IFERROR(VLOOKUP($D42,外呼客户数及商机!$X:$Z,3,0),"")</f>
        <v>0</v>
      </c>
      <c r="S42" s="33">
        <f>IF(F42&gt;0,SUMIFS(外呼明细!$K:$K,外呼明细!$D:$D,SW团队话务看板!$D42)/F42,0)</f>
        <v>8.9027777777777789E-2</v>
      </c>
      <c r="T42" s="56">
        <f>IFERROR(COUNTIFS(计算接通率!$D:$D,SW团队话务看板!$D42)/F42,"")</f>
        <v>106</v>
      </c>
      <c r="U42" s="56">
        <f>IFERROR(COUNTIF(外呼明细!D:D,SW团队话务看板!D42)/SW团队话务看板!F42,0)</f>
        <v>52</v>
      </c>
      <c r="V42" s="35">
        <f>IF(F42&gt;0,SUMIFS(外呼明细!$K:$K,外呼明细!$M:$M,"是",外呼明细!$D:$D,SW团队话务看板!$D42)/F42,0)</f>
        <v>6.4398148148148149E-2</v>
      </c>
      <c r="W42" s="12">
        <f>IFERROR(VLOOKUP(D42,有效电话数!G:I,3,0)/F42,0)</f>
        <v>8</v>
      </c>
      <c r="X42" s="103">
        <f t="shared" si="2"/>
        <v>0.49056603773584906</v>
      </c>
      <c r="Y42" s="183">
        <f>IFERROR(VLOOKUP(D42,有效电话数!V:AB,7,0)/F42,"")</f>
        <v>92</v>
      </c>
      <c r="Z42" s="183">
        <f>IFERROR(VLOOKUP(D42,有效电话数!V:AA,6,0)/F42,"")</f>
        <v>42</v>
      </c>
      <c r="AA42" s="183">
        <f>IFERROR(VLOOKUP(D42,有效电话数!V:Z,5,0)/F42,"")</f>
        <v>6</v>
      </c>
      <c r="AB42" s="103">
        <f t="shared" si="3"/>
        <v>0.45652173913043476</v>
      </c>
      <c r="AC42" s="113">
        <f>IFERROR(VLOOKUP($D42,外呼客户数及商机!$X:$AB,4,0),"")</f>
        <v>0</v>
      </c>
      <c r="AD42" s="126">
        <f>IFERROR(VLOOKUP($D42,外呼客户数及商机!$X:$AB,5,0),"")</f>
        <v>0</v>
      </c>
    </row>
    <row r="43" spans="1:36" ht="21.95" customHeight="1" outlineLevel="1" x14ac:dyDescent="0.15">
      <c r="B43" s="2" t="s">
        <v>244</v>
      </c>
      <c r="C43" s="2" t="s">
        <v>830</v>
      </c>
      <c r="D43" s="2" t="s">
        <v>829</v>
      </c>
      <c r="E43" s="157"/>
      <c r="F43" s="94">
        <v>0.5</v>
      </c>
      <c r="G43" s="33">
        <f>SUMIFS(外呼明细!K:K,外呼明细!D:D,SW团队话务看板!D43,外呼明细!A:A,"daily")</f>
        <v>4.164351851851851E-2</v>
      </c>
      <c r="H43" s="56">
        <f>COUNTIFS(计算接通率!$A:$A,"daily",计算接通率!$D:$D,SW团队话务看板!$D43)</f>
        <v>55</v>
      </c>
      <c r="I43" s="90">
        <f>COUNTIFS(外呼明细!D:D,SW团队话务看板!D43,外呼明细!A:A,"daily")</f>
        <v>23</v>
      </c>
      <c r="J43" s="91">
        <f>IFERROR(VLOOKUP(D43,有效电话数!A:C,3,0),0)</f>
        <v>5</v>
      </c>
      <c r="K43" s="35">
        <f>SUMIFS(外呼明细!$K:$K,外呼明细!$M:$M,"是",外呼明细!$D:$D,SW团队话务看板!$D43,外呼明细!A:A,"daily")</f>
        <v>3.1504629629629632E-2</v>
      </c>
      <c r="L43" s="103">
        <f t="shared" si="0"/>
        <v>0.41818181818181815</v>
      </c>
      <c r="M43" s="180">
        <f>IFERROR(VLOOKUP(D43,有效电话数!M:S,7,0),"")</f>
        <v>9</v>
      </c>
      <c r="N43" s="180">
        <f>IFERROR(VLOOKUP(D43,有效电话数!M:R,6,0),"")</f>
        <v>2</v>
      </c>
      <c r="O43" s="180">
        <f>IFERROR(VLOOKUP(D43,有效电话数!M:Q,5,0),"")</f>
        <v>0</v>
      </c>
      <c r="P43" s="103">
        <f t="shared" si="1"/>
        <v>0.22222222222222221</v>
      </c>
      <c r="Q43" s="113">
        <f>IFERROR(VLOOKUP(D43,外呼客户数及商机!X:Z,2,0),"")</f>
        <v>1</v>
      </c>
      <c r="R43" s="126">
        <f>IFERROR(VLOOKUP($D43,外呼客户数及商机!$X:$Z,3,0),"")</f>
        <v>1</v>
      </c>
      <c r="S43" s="33">
        <f>IF(F43&gt;0,SUMIFS(外呼明细!$K:$K,外呼明细!$D:$D,SW团队话务看板!$D43)/F43,0)</f>
        <v>8.3287037037037021E-2</v>
      </c>
      <c r="T43" s="56">
        <f>IFERROR(COUNTIFS(计算接通率!$D:$D,SW团队话务看板!$D43)/F43,"")</f>
        <v>110</v>
      </c>
      <c r="U43" s="56">
        <f>IFERROR(COUNTIF(外呼明细!D:D,SW团队话务看板!D43)/SW团队话务看板!F43,0)</f>
        <v>46</v>
      </c>
      <c r="V43" s="35">
        <f>IF(F43&gt;0,SUMIFS(外呼明细!$K:$K,外呼明细!$M:$M,"是",外呼明细!$D:$D,SW团队话务看板!$D43)/F43,0)</f>
        <v>6.3009259259259265E-2</v>
      </c>
      <c r="W43" s="12">
        <f>IFERROR(VLOOKUP(D43,有效电话数!G:I,3,0)/F43,0)</f>
        <v>10</v>
      </c>
      <c r="X43" s="103">
        <f t="shared" si="2"/>
        <v>0.41818181818181815</v>
      </c>
      <c r="Y43" s="183">
        <f>IFERROR(VLOOKUP(D43,有效电话数!V:AB,7,0)/F43,"")</f>
        <v>18</v>
      </c>
      <c r="Z43" s="183">
        <f>IFERROR(VLOOKUP(D43,有效电话数!V:AA,6,0)/F43,"")</f>
        <v>4</v>
      </c>
      <c r="AA43" s="183">
        <f>IFERROR(VLOOKUP(D43,有效电话数!V:Z,5,0)/F43,"")</f>
        <v>0</v>
      </c>
      <c r="AB43" s="103">
        <f t="shared" si="3"/>
        <v>0.22222222222222221</v>
      </c>
      <c r="AC43" s="113">
        <f>IFERROR(VLOOKUP($D43,外呼客户数及商机!$X:$AB,4,0),"")</f>
        <v>1</v>
      </c>
      <c r="AD43" s="126">
        <f>IFERROR(VLOOKUP($D43,外呼客户数及商机!$X:$AB,5,0),"")</f>
        <v>1</v>
      </c>
    </row>
    <row r="44" spans="1:36" ht="21.95" customHeight="1" outlineLevel="1" x14ac:dyDescent="0.15">
      <c r="B44" s="2" t="s">
        <v>244</v>
      </c>
      <c r="C44" s="2" t="s">
        <v>832</v>
      </c>
      <c r="D44" s="2" t="s">
        <v>831</v>
      </c>
      <c r="E44" s="157"/>
      <c r="F44" s="94">
        <v>0.5</v>
      </c>
      <c r="G44" s="33">
        <f>SUMIFS(外呼明细!K:K,外呼明细!D:D,SW团队话务看板!D44,外呼明细!A:A,"daily")</f>
        <v>3.1273148148148147E-2</v>
      </c>
      <c r="H44" s="56">
        <f>COUNTIFS(计算接通率!$A:$A,"daily",计算接通率!$D:$D,SW团队话务看板!$D44)</f>
        <v>105</v>
      </c>
      <c r="I44" s="90">
        <f>COUNTIFS(外呼明细!D:D,SW团队话务看板!D44,外呼明细!A:A,"daily")</f>
        <v>27</v>
      </c>
      <c r="J44" s="91">
        <f>IFERROR(VLOOKUP(D44,有效电话数!A:C,3,0),0)</f>
        <v>5</v>
      </c>
      <c r="K44" s="35">
        <f>SUMIFS(外呼明细!$K:$K,外呼明细!$M:$M,"是",外呼明细!$D:$D,SW团队话务看板!$D44,外呼明细!A:A,"daily")</f>
        <v>1.7974537037037035E-2</v>
      </c>
      <c r="L44" s="103">
        <f t="shared" si="0"/>
        <v>0.25714285714285712</v>
      </c>
      <c r="M44" s="180">
        <f>IFERROR(VLOOKUP(D44,有效电话数!M:S,7,0),"")</f>
        <v>45</v>
      </c>
      <c r="N44" s="180">
        <f>IFERROR(VLOOKUP(D44,有效电话数!M:R,6,0),"")</f>
        <v>15</v>
      </c>
      <c r="O44" s="180">
        <f>IFERROR(VLOOKUP(D44,有效电话数!M:Q,5,0),"")</f>
        <v>4</v>
      </c>
      <c r="P44" s="103">
        <f t="shared" si="1"/>
        <v>0.33333333333333331</v>
      </c>
      <c r="Q44" s="113">
        <f>IFERROR(VLOOKUP(D44,外呼客户数及商机!X:Z,2,0),"")</f>
        <v>1</v>
      </c>
      <c r="R44" s="126">
        <f>IFERROR(VLOOKUP($D44,外呼客户数及商机!$X:$Z,3,0),"")</f>
        <v>4</v>
      </c>
      <c r="S44" s="33">
        <f>IF(F44&gt;0,SUMIFS(外呼明细!$K:$K,外呼明细!$D:$D,SW团队话务看板!$D44)/F44,0)</f>
        <v>6.2546296296296294E-2</v>
      </c>
      <c r="T44" s="56">
        <f>IFERROR(COUNTIFS(计算接通率!$D:$D,SW团队话务看板!$D44)/F44,"")</f>
        <v>210</v>
      </c>
      <c r="U44" s="56">
        <f>IFERROR(COUNTIF(外呼明细!D:D,SW团队话务看板!D44)/SW团队话务看板!F44,0)</f>
        <v>54</v>
      </c>
      <c r="V44" s="35">
        <f>IF(F44&gt;0,SUMIFS(外呼明细!$K:$K,外呼明细!$M:$M,"是",外呼明细!$D:$D,SW团队话务看板!$D44)/F44,0)</f>
        <v>3.5949074074074071E-2</v>
      </c>
      <c r="W44" s="12">
        <f>IFERROR(VLOOKUP(D44,有效电话数!G:I,3,0)/F44,0)</f>
        <v>10</v>
      </c>
      <c r="X44" s="103">
        <f t="shared" si="2"/>
        <v>0.25714285714285712</v>
      </c>
      <c r="Y44" s="183">
        <f>IFERROR(VLOOKUP(D44,有效电话数!V:AB,7,0)/F44,"")</f>
        <v>90</v>
      </c>
      <c r="Z44" s="183">
        <f>IFERROR(VLOOKUP(D44,有效电话数!V:AA,6,0)/F44,"")</f>
        <v>30</v>
      </c>
      <c r="AA44" s="183">
        <f>IFERROR(VLOOKUP(D44,有效电话数!V:Z,5,0)/F44,"")</f>
        <v>8</v>
      </c>
      <c r="AB44" s="103">
        <f t="shared" si="3"/>
        <v>0.33333333333333331</v>
      </c>
      <c r="AC44" s="113">
        <f>IFERROR(VLOOKUP($D44,外呼客户数及商机!$X:$AB,4,0),"")</f>
        <v>1</v>
      </c>
      <c r="AD44" s="126">
        <f>IFERROR(VLOOKUP($D44,外呼客户数及商机!$X:$AB,5,0),"")</f>
        <v>4</v>
      </c>
    </row>
    <row r="45" spans="1:36" ht="21.95" customHeight="1" outlineLevel="1" x14ac:dyDescent="0.15">
      <c r="B45" s="2" t="s">
        <v>245</v>
      </c>
      <c r="C45" s="2" t="s">
        <v>138</v>
      </c>
      <c r="D45" s="2" t="s">
        <v>138</v>
      </c>
      <c r="E45" s="157"/>
      <c r="F45" s="94"/>
      <c r="G45" s="33">
        <f>SUMIFS(外呼明细!K:K,外呼明细!D:D,SW团队话务看板!D45,外呼明细!A:A,"daily")</f>
        <v>0</v>
      </c>
      <c r="H45" s="56">
        <f>COUNTIFS(计算接通率!$A:$A,"daily",计算接通率!$D:$D,SW团队话务看板!$D45)</f>
        <v>0</v>
      </c>
      <c r="I45" s="90">
        <f>COUNTIFS(外呼明细!D:D,SW团队话务看板!D45,外呼明细!A:A,"daily")</f>
        <v>0</v>
      </c>
      <c r="J45" s="91">
        <f>IFERROR(VLOOKUP(D45,有效电话数!A:C,3,0),0)</f>
        <v>0</v>
      </c>
      <c r="K45" s="35">
        <f>SUMIFS(外呼明细!$K:$K,外呼明细!$M:$M,"是",外呼明细!$D:$D,SW团队话务看板!$D45,外呼明细!A:A,"daily")</f>
        <v>0</v>
      </c>
      <c r="L45" s="103" t="str">
        <f>IFERROR(I45/H45,"")</f>
        <v/>
      </c>
      <c r="M45" s="180" t="str">
        <f>IFERROR(VLOOKUP(D45,有效电话数!M:S,7,0),"")</f>
        <v/>
      </c>
      <c r="N45" s="180" t="str">
        <f>IFERROR(VLOOKUP(D45,有效电话数!M:R,6,0),"")</f>
        <v/>
      </c>
      <c r="O45" s="180" t="str">
        <f>IFERROR(VLOOKUP(D45,有效电话数!M:Q,5,0),"")</f>
        <v/>
      </c>
      <c r="P45" s="103" t="str">
        <f>IFERROR(N45/M45,"")</f>
        <v/>
      </c>
      <c r="Q45" s="113" t="str">
        <f>IFERROR(VLOOKUP(D45,外呼客户数及商机!X:Z,2,0),"")</f>
        <v/>
      </c>
      <c r="R45" s="126" t="str">
        <f>IFERROR(VLOOKUP($D45,外呼客户数及商机!$X:$Z,3,0),"")</f>
        <v/>
      </c>
      <c r="S45" s="33">
        <f>IF(F45&gt;0,SUMIFS(外呼明细!$K:$K,外呼明细!$D:$D,SW团队话务看板!$D45)/F45,0)</f>
        <v>0</v>
      </c>
      <c r="T45" s="56" t="str">
        <f>IFERROR(COUNTIFS(计算接通率!$D:$D,SW团队话务看板!$D45)/F45,"")</f>
        <v/>
      </c>
      <c r="U45" s="56">
        <f>IFERROR(COUNTIF(外呼明细!D:D,SW团队话务看板!D45)/SW团队话务看板!F45,0)</f>
        <v>0</v>
      </c>
      <c r="V45" s="35">
        <f>IF(F45&gt;0,SUMIFS(外呼明细!$K:$K,外呼明细!$M:$M,"是",外呼明细!$D:$D,SW团队话务看板!$D45)/F45,0)</f>
        <v>0</v>
      </c>
      <c r="W45" s="12">
        <f>IFERROR(VLOOKUP(D45,有效电话数!G:I,3,0)/F45,0)</f>
        <v>0</v>
      </c>
      <c r="X45" s="103" t="str">
        <f>IFERROR(U45/T45,"")</f>
        <v/>
      </c>
      <c r="Y45" s="183" t="str">
        <f>IFERROR(VLOOKUP(D45,有效电话数!V:AB,7,0)/F45,"")</f>
        <v/>
      </c>
      <c r="Z45" s="183" t="str">
        <f>IFERROR(VLOOKUP(D45,有效电话数!V:AA,6,0)/F45,"")</f>
        <v/>
      </c>
      <c r="AA45" s="183" t="str">
        <f>IFERROR(VLOOKUP(D45,有效电话数!V:Z,5,0)/F45,"")</f>
        <v/>
      </c>
      <c r="AB45" s="103" t="str">
        <f>IFERROR(Z45/Y45,"")</f>
        <v/>
      </c>
      <c r="AC45" s="113" t="str">
        <f>IFERROR(VLOOKUP($D45,外呼客户数及商机!$X:$AB,4,0),"")</f>
        <v/>
      </c>
      <c r="AD45" s="126" t="str">
        <f>IFERROR(VLOOKUP($D45,外呼客户数及商机!$X:$AB,5,0),"")</f>
        <v/>
      </c>
    </row>
    <row r="46" spans="1:36" ht="21.95" customHeight="1" outlineLevel="1" x14ac:dyDescent="0.15">
      <c r="B46" s="2" t="s">
        <v>244</v>
      </c>
      <c r="C46" s="2" t="s">
        <v>138</v>
      </c>
      <c r="D46" s="2" t="s">
        <v>138</v>
      </c>
      <c r="E46" s="157"/>
      <c r="F46" s="94"/>
      <c r="G46" s="33">
        <f>SUMIFS(外呼明细!K:K,外呼明细!D:D,SW团队话务看板!D46,外呼明细!A:A,"daily")</f>
        <v>0</v>
      </c>
      <c r="H46" s="56">
        <f>COUNTIFS(计算接通率!$A:$A,"daily",计算接通率!$D:$D,SW团队话务看板!$D46)</f>
        <v>0</v>
      </c>
      <c r="I46" s="90">
        <f>COUNTIFS(外呼明细!D:D,SW团队话务看板!D46,外呼明细!A:A,"daily")</f>
        <v>0</v>
      </c>
      <c r="J46" s="91">
        <f>IFERROR(VLOOKUP(D46,有效电话数!A:C,3,0),0)</f>
        <v>0</v>
      </c>
      <c r="K46" s="35">
        <f>SUMIFS(外呼明细!$K:$K,外呼明细!$M:$M,"是",外呼明细!$D:$D,SW团队话务看板!$D46,外呼明细!A:A,"daily")</f>
        <v>0</v>
      </c>
      <c r="L46" s="103" t="str">
        <f>IFERROR(I46/H46,"")</f>
        <v/>
      </c>
      <c r="M46" s="180" t="str">
        <f>IFERROR(VLOOKUP(D46,有效电话数!M:S,7,0),"")</f>
        <v/>
      </c>
      <c r="N46" s="180" t="str">
        <f>IFERROR(VLOOKUP(D46,有效电话数!M:R,6,0),"")</f>
        <v/>
      </c>
      <c r="O46" s="180" t="str">
        <f>IFERROR(VLOOKUP(D46,有效电话数!M:Q,5,0),"")</f>
        <v/>
      </c>
      <c r="P46" s="103" t="str">
        <f>IFERROR(N46/M46,"")</f>
        <v/>
      </c>
      <c r="Q46" s="113"/>
      <c r="R46" s="126" t="str">
        <f>IFERROR(VLOOKUP($D46,外呼客户数及商机!$X:$Z,3,0),"")</f>
        <v/>
      </c>
      <c r="S46" s="33">
        <f>IF(F46&gt;0,SUMIFS(外呼明细!$K:$K,外呼明细!$D:$D,SW团队话务看板!$D46)/F46,0)</f>
        <v>0</v>
      </c>
      <c r="T46" s="56" t="str">
        <f>IFERROR(COUNTIFS(计算接通率!$D:$D,SW团队话务看板!$D46)/F46,"")</f>
        <v/>
      </c>
      <c r="U46" s="56">
        <f>IFERROR(COUNTIF(外呼明细!D:D,SW团队话务看板!D46)/SW团队话务看板!F46,0)</f>
        <v>0</v>
      </c>
      <c r="V46" s="35">
        <f>IF(F46&gt;0,SUMIFS(外呼明细!$K:$K,外呼明细!$M:$M,"是",外呼明细!$D:$D,SW团队话务看板!$D46)/F46,0)</f>
        <v>0</v>
      </c>
      <c r="W46" s="12">
        <f>IFERROR(VLOOKUP(D46,有效电话数!G:I,3,0)/F46,0)</f>
        <v>0</v>
      </c>
      <c r="X46" s="103" t="str">
        <f>IFERROR(U46/T46,"")</f>
        <v/>
      </c>
      <c r="Y46" s="183" t="str">
        <f>IFERROR(VLOOKUP(D46,有效电话数!V:AB,7,0)/F46,"")</f>
        <v/>
      </c>
      <c r="Z46" s="183" t="str">
        <f>IFERROR(VLOOKUP(D46,有效电话数!V:AA,6,0)/F46,"")</f>
        <v/>
      </c>
      <c r="AA46" s="183" t="str">
        <f>IFERROR(VLOOKUP(D46,有效电话数!V:Z,5,0)/F46,"")</f>
        <v/>
      </c>
      <c r="AB46" s="103" t="str">
        <f>IFERROR(Z46/Y46,"")</f>
        <v/>
      </c>
      <c r="AC46" s="113" t="str">
        <f>IFERROR(VLOOKUP($D46,外呼客户数及商机!$X:$AB,4,0),"")</f>
        <v/>
      </c>
      <c r="AD46" s="126" t="str">
        <f>IFERROR(VLOOKUP($D46,外呼客户数及商机!$X:$AB,5,0),"")</f>
        <v/>
      </c>
    </row>
    <row r="47" spans="1:36" ht="21.95" customHeight="1" x14ac:dyDescent="0.15">
      <c r="B47" s="82" t="s">
        <v>244</v>
      </c>
      <c r="C47" s="82" t="s">
        <v>1813</v>
      </c>
      <c r="D47" s="82" t="s">
        <v>1814</v>
      </c>
      <c r="E47" s="186">
        <v>8</v>
      </c>
      <c r="F47" s="107">
        <f>AVERAGE(F37:F44)</f>
        <v>0.5</v>
      </c>
      <c r="G47" s="83">
        <f>AVERAGE(G37:G39,G42:G44)</f>
        <v>4.0850694444444446E-2</v>
      </c>
      <c r="H47" s="84">
        <f t="shared" ref="H47:O47" si="13">AVERAGE(H37:H39,H42:H44)</f>
        <v>74.166666666666671</v>
      </c>
      <c r="I47" s="92">
        <f t="shared" si="13"/>
        <v>30</v>
      </c>
      <c r="J47" s="92">
        <f t="shared" si="13"/>
        <v>5.666666666666667</v>
      </c>
      <c r="K47" s="83">
        <f t="shared" si="13"/>
        <v>2.5981867283950619E-2</v>
      </c>
      <c r="L47" s="105">
        <f t="shared" si="13"/>
        <v>0.42606115058945243</v>
      </c>
      <c r="M47" s="184">
        <f t="shared" si="13"/>
        <v>34.333333333333336</v>
      </c>
      <c r="N47" s="184">
        <f t="shared" si="13"/>
        <v>16.333333333333332</v>
      </c>
      <c r="O47" s="184">
        <f t="shared" si="13"/>
        <v>3.3333333333333335</v>
      </c>
      <c r="P47" s="105">
        <f t="shared" si="1"/>
        <v>0.47572815533980578</v>
      </c>
      <c r="Q47" s="114">
        <f>SUM(Q37:Q44)</f>
        <v>3</v>
      </c>
      <c r="R47" s="127">
        <f>SUM(R37:R44)</f>
        <v>5</v>
      </c>
      <c r="S47" s="83">
        <f>AVERAGE(S37:S44)</f>
        <v>6.127604166666667E-2</v>
      </c>
      <c r="T47" s="84">
        <f>AVERAGE(T37:T44)</f>
        <v>148.33333333333334</v>
      </c>
      <c r="U47" s="84">
        <f t="shared" ref="U47:Z47" si="14">AVERAGE(U37:U44)</f>
        <v>45</v>
      </c>
      <c r="V47" s="83">
        <f t="shared" si="14"/>
        <v>3.8972800925925928E-2</v>
      </c>
      <c r="W47" s="85">
        <f t="shared" si="14"/>
        <v>8.5</v>
      </c>
      <c r="X47" s="105">
        <f t="shared" si="14"/>
        <v>0.42606115058945243</v>
      </c>
      <c r="Y47" s="184">
        <f t="shared" si="14"/>
        <v>68.666666666666671</v>
      </c>
      <c r="Z47" s="184">
        <f t="shared" si="14"/>
        <v>32.666666666666664</v>
      </c>
      <c r="AA47" s="184">
        <f>AVERAGE(AA37:AA44)</f>
        <v>6.666666666666667</v>
      </c>
      <c r="AB47" s="105">
        <f t="shared" si="3"/>
        <v>0.47572815533980578</v>
      </c>
      <c r="AC47" s="114">
        <f>SUM(AC37:AC44)</f>
        <v>3</v>
      </c>
      <c r="AD47" s="127">
        <f>SUM(AD37:AD44)</f>
        <v>5</v>
      </c>
    </row>
    <row r="48" spans="1:36" ht="21.95" customHeight="1" outlineLevel="1" x14ac:dyDescent="0.15">
      <c r="B48" s="2" t="s">
        <v>252</v>
      </c>
      <c r="C48" s="2" t="s">
        <v>764</v>
      </c>
      <c r="D48" s="2" t="s">
        <v>763</v>
      </c>
      <c r="E48" s="157"/>
      <c r="F48" s="94">
        <v>0.5</v>
      </c>
      <c r="G48" s="33">
        <f>SUMIFS(外呼明细!K:K,外呼明细!D:D,SW团队话务看板!D48,外呼明细!A:A,"daily")</f>
        <v>4.4178240740740747E-2</v>
      </c>
      <c r="H48" s="56">
        <f>COUNTIFS(计算接通率!$A:$A,"daily",计算接通率!$D:$D,SW团队话务看板!$D48)</f>
        <v>103</v>
      </c>
      <c r="I48" s="90">
        <f>COUNTIFS(外呼明细!D:D,SW团队话务看板!D48,外呼明细!A:A,"daily")</f>
        <v>28</v>
      </c>
      <c r="J48" s="91">
        <f>IFERROR(VLOOKUP(D48,有效电话数!A:C,3,0),0)</f>
        <v>11</v>
      </c>
      <c r="K48" s="35">
        <f>SUMIFS(外呼明细!$K:$K,外呼明细!$M:$M,"是",外呼明细!$D:$D,SW团队话务看板!$D48,外呼明细!A:A,"daily")</f>
        <v>3.3287037037037032E-2</v>
      </c>
      <c r="L48" s="103">
        <f t="shared" si="0"/>
        <v>0.27184466019417475</v>
      </c>
      <c r="M48" s="180">
        <f>IFERROR(VLOOKUP(D48,有效电话数!M:S,7,0),"")</f>
        <v>32</v>
      </c>
      <c r="N48" s="180">
        <f>IFERROR(VLOOKUP(D48,有效电话数!M:R,6,0),"")</f>
        <v>7</v>
      </c>
      <c r="O48" s="180">
        <f>IFERROR(VLOOKUP(D48,有效电话数!M:Q,5,0),"")</f>
        <v>5</v>
      </c>
      <c r="P48" s="103">
        <f t="shared" si="1"/>
        <v>0.21875</v>
      </c>
      <c r="Q48" s="113">
        <f>IFERROR(VLOOKUP(D48,外呼客户数及商机!X:Z,2,0),"")</f>
        <v>0</v>
      </c>
      <c r="R48" s="126">
        <f>IFERROR(VLOOKUP($D48,外呼客户数及商机!$X:$Z,3,0),"")</f>
        <v>0</v>
      </c>
      <c r="S48" s="33">
        <f>IF(F48&gt;0,SUMIFS(外呼明细!$K:$K,外呼明细!$D:$D,SW团队话务看板!$D48)/F48,0)</f>
        <v>8.8356481481481494E-2</v>
      </c>
      <c r="T48" s="56">
        <f>IFERROR(COUNTIFS(计算接通率!$D:$D,SW团队话务看板!$D48)/F48,"")</f>
        <v>206</v>
      </c>
      <c r="U48" s="56">
        <f>IFERROR(COUNTIF(外呼明细!D:D,SW团队话务看板!D48)/SW团队话务看板!F48,0)</f>
        <v>56</v>
      </c>
      <c r="V48" s="35">
        <f>IF(F48&gt;0,SUMIFS(外呼明细!$K:$K,外呼明细!$M:$M,"是",外呼明细!$D:$D,SW团队话务看板!$D48)/F48,0)</f>
        <v>6.6574074074074063E-2</v>
      </c>
      <c r="W48" s="12">
        <f>IFERROR(VLOOKUP(D48,有效电话数!G:I,3,0)/F48,0)</f>
        <v>22</v>
      </c>
      <c r="X48" s="103">
        <f t="shared" si="2"/>
        <v>0.27184466019417475</v>
      </c>
      <c r="Y48" s="183">
        <f>IFERROR(VLOOKUP(D48,有效电话数!V:AB,7,0)/F48,"")</f>
        <v>64</v>
      </c>
      <c r="Z48" s="183">
        <f>IFERROR(VLOOKUP(D48,有效电话数!V:AA,6,0)/F48,"")</f>
        <v>14</v>
      </c>
      <c r="AA48" s="183">
        <f>IFERROR(VLOOKUP(D48,有效电话数!V:Z,5,0)/F48,"")</f>
        <v>10</v>
      </c>
      <c r="AB48" s="103">
        <f t="shared" si="3"/>
        <v>0.21875</v>
      </c>
      <c r="AC48" s="113">
        <f>IFERROR(VLOOKUP($D48,外呼客户数及商机!$X:$AB,4,0),"")</f>
        <v>0</v>
      </c>
      <c r="AD48" s="126">
        <f>IFERROR(VLOOKUP($D48,外呼客户数及商机!$X:$AB,5,0),"")</f>
        <v>0</v>
      </c>
    </row>
    <row r="49" spans="2:30" ht="21.95" customHeight="1" outlineLevel="1" x14ac:dyDescent="0.15">
      <c r="B49" s="2" t="s">
        <v>252</v>
      </c>
      <c r="C49" s="2" t="s">
        <v>277</v>
      </c>
      <c r="D49" s="2" t="s">
        <v>278</v>
      </c>
      <c r="E49" s="157"/>
      <c r="F49" s="94">
        <v>0.5</v>
      </c>
      <c r="G49" s="33">
        <f>SUMIFS(外呼明细!K:K,外呼明细!D:D,SW团队话务看板!D49,外呼明细!A:A,"daily")</f>
        <v>3.5462962962962967E-2</v>
      </c>
      <c r="H49" s="56">
        <f>COUNTIFS(计算接通率!$A:$A,"daily",计算接通率!$D:$D,SW团队话务看板!$D49)</f>
        <v>72</v>
      </c>
      <c r="I49" s="90">
        <f>COUNTIFS(外呼明细!D:D,SW团队话务看板!D49,外呼明细!A:A,"daily")</f>
        <v>21</v>
      </c>
      <c r="J49" s="91">
        <f>IFERROR(VLOOKUP(D49,有效电话数!A:C,3,0),0)</f>
        <v>6</v>
      </c>
      <c r="K49" s="35">
        <f>SUMIFS(外呼明细!$K:$K,外呼明细!$M:$M,"是",外呼明细!$D:$D,SW团队话务看板!$D49,外呼明细!A:A,"daily")</f>
        <v>2.5173611111111108E-2</v>
      </c>
      <c r="L49" s="103">
        <f t="shared" si="0"/>
        <v>0.29166666666666669</v>
      </c>
      <c r="M49" s="180">
        <f>IFERROR(VLOOKUP(D49,有效电话数!M:S,7,0),"")</f>
        <v>56</v>
      </c>
      <c r="N49" s="180">
        <f>IFERROR(VLOOKUP(D49,有效电话数!M:R,6,0),"")</f>
        <v>17</v>
      </c>
      <c r="O49" s="180">
        <f>IFERROR(VLOOKUP(D49,有效电话数!M:Q,5,0),"")</f>
        <v>4</v>
      </c>
      <c r="P49" s="103">
        <f t="shared" si="1"/>
        <v>0.30357142857142855</v>
      </c>
      <c r="Q49" s="113">
        <f>IFERROR(VLOOKUP(D49,外呼客户数及商机!X:Z,2,0),"")</f>
        <v>0</v>
      </c>
      <c r="R49" s="126">
        <f>IFERROR(VLOOKUP($D49,外呼客户数及商机!$X:$Z,3,0),"")</f>
        <v>0</v>
      </c>
      <c r="S49" s="33">
        <f>IF(F49&gt;0,SUMIFS(外呼明细!$K:$K,外呼明细!$D:$D,SW团队话务看板!$D49)/F49,0)</f>
        <v>7.0925925925925934E-2</v>
      </c>
      <c r="T49" s="56">
        <f>IFERROR(COUNTIFS(计算接通率!$D:$D,SW团队话务看板!$D49)/F49,"")</f>
        <v>144</v>
      </c>
      <c r="U49" s="56">
        <f>IFERROR(COUNTIF(外呼明细!D:D,SW团队话务看板!D49)/SW团队话务看板!F49,0)</f>
        <v>42</v>
      </c>
      <c r="V49" s="35">
        <f>IF(F49&gt;0,SUMIFS(外呼明细!$K:$K,外呼明细!$M:$M,"是",外呼明细!$D:$D,SW团队话务看板!$D49)/F49,0)</f>
        <v>5.0347222222222217E-2</v>
      </c>
      <c r="W49" s="12">
        <f>IFERROR(VLOOKUP(D49,有效电话数!G:I,3,0)/F49,0)</f>
        <v>12</v>
      </c>
      <c r="X49" s="103">
        <f t="shared" si="2"/>
        <v>0.29166666666666669</v>
      </c>
      <c r="Y49" s="183">
        <f>IFERROR(VLOOKUP(D49,有效电话数!V:AB,7,0)/F49,"")</f>
        <v>112</v>
      </c>
      <c r="Z49" s="183">
        <f>IFERROR(VLOOKUP(D49,有效电话数!V:AA,6,0)/F49,"")</f>
        <v>34</v>
      </c>
      <c r="AA49" s="183">
        <f>IFERROR(VLOOKUP(D49,有效电话数!V:Z,5,0)/F49,"")</f>
        <v>8</v>
      </c>
      <c r="AB49" s="103">
        <f t="shared" si="3"/>
        <v>0.30357142857142855</v>
      </c>
      <c r="AC49" s="113">
        <f>IFERROR(VLOOKUP($D49,外呼客户数及商机!$X:$AB,4,0),"")</f>
        <v>0</v>
      </c>
      <c r="AD49" s="126">
        <f>IFERROR(VLOOKUP($D49,外呼客户数及商机!$X:$AB,5,0),"")</f>
        <v>0</v>
      </c>
    </row>
    <row r="50" spans="2:30" ht="21.95" customHeight="1" outlineLevel="1" x14ac:dyDescent="0.15">
      <c r="B50" s="2" t="s">
        <v>252</v>
      </c>
      <c r="C50" s="2" t="s">
        <v>279</v>
      </c>
      <c r="D50" s="2" t="s">
        <v>280</v>
      </c>
      <c r="E50" s="157"/>
      <c r="F50" s="94">
        <v>0.5</v>
      </c>
      <c r="G50" s="33">
        <f>SUMIFS(外呼明细!K:K,外呼明细!D:D,SW团队话务看板!D50,外呼明细!A:A,"daily")</f>
        <v>3.2685185185185178E-2</v>
      </c>
      <c r="H50" s="56">
        <f>COUNTIFS(计算接通率!$A:$A,"daily",计算接通率!$D:$D,SW团队话务看板!$D50)</f>
        <v>86</v>
      </c>
      <c r="I50" s="90">
        <f>COUNTIFS(外呼明细!D:D,SW团队话务看板!D50,外呼明细!A:A,"daily")</f>
        <v>28</v>
      </c>
      <c r="J50" s="91">
        <f>IFERROR(VLOOKUP(D50,有效电话数!A:C,3,0),0)</f>
        <v>4</v>
      </c>
      <c r="K50" s="35">
        <f>SUMIFS(外呼明细!$K:$K,外呼明细!$M:$M,"是",外呼明细!$D:$D,SW团队话务看板!$D50,外呼明细!A:A,"daily")</f>
        <v>1.0671296296296297E-2</v>
      </c>
      <c r="L50" s="103">
        <f t="shared" si="0"/>
        <v>0.32558139534883723</v>
      </c>
      <c r="M50" s="180">
        <f>IFERROR(VLOOKUP(D50,有效电话数!M:S,7,0),"")</f>
        <v>40</v>
      </c>
      <c r="N50" s="180">
        <f>IFERROR(VLOOKUP(D50,有效电话数!M:R,6,0),"")</f>
        <v>22</v>
      </c>
      <c r="O50" s="180">
        <f>IFERROR(VLOOKUP(D50,有效电话数!M:Q,5,0),"")</f>
        <v>4</v>
      </c>
      <c r="P50" s="103">
        <f t="shared" si="1"/>
        <v>0.55000000000000004</v>
      </c>
      <c r="Q50" s="113">
        <f>IFERROR(VLOOKUP(D50,外呼客户数及商机!X:Z,2,0),"")</f>
        <v>0</v>
      </c>
      <c r="R50" s="126">
        <f>IFERROR(VLOOKUP($D50,外呼客户数及商机!$X:$Z,3,0),"")</f>
        <v>0</v>
      </c>
      <c r="S50" s="33">
        <f>IF(F50&gt;0,SUMIFS(外呼明细!$K:$K,外呼明细!$D:$D,SW团队话务看板!$D50)/F50,0)</f>
        <v>6.5370370370370356E-2</v>
      </c>
      <c r="T50" s="56">
        <f>IFERROR(COUNTIFS(计算接通率!$D:$D,SW团队话务看板!$D50)/F50,"")</f>
        <v>172</v>
      </c>
      <c r="U50" s="56">
        <f>IFERROR(COUNTIF(外呼明细!D:D,SW团队话务看板!D50)/SW团队话务看板!F50,0)</f>
        <v>56</v>
      </c>
      <c r="V50" s="35">
        <f>IF(F50&gt;0,SUMIFS(外呼明细!$K:$K,外呼明细!$M:$M,"是",外呼明细!$D:$D,SW团队话务看板!$D50)/F50,0)</f>
        <v>2.1342592592592594E-2</v>
      </c>
      <c r="W50" s="12">
        <f>IFERROR(VLOOKUP(D50,有效电话数!G:I,3,0)/F50,0)</f>
        <v>8</v>
      </c>
      <c r="X50" s="103">
        <f t="shared" si="2"/>
        <v>0.32558139534883723</v>
      </c>
      <c r="Y50" s="183">
        <f>IFERROR(VLOOKUP(D50,有效电话数!V:AB,7,0)/F50,"")</f>
        <v>80</v>
      </c>
      <c r="Z50" s="183">
        <f>IFERROR(VLOOKUP(D50,有效电话数!V:AA,6,0)/F50,"")</f>
        <v>44</v>
      </c>
      <c r="AA50" s="183">
        <f>IFERROR(VLOOKUP(D50,有效电话数!V:Z,5,0)/F50,"")</f>
        <v>8</v>
      </c>
      <c r="AB50" s="103">
        <f t="shared" si="3"/>
        <v>0.55000000000000004</v>
      </c>
      <c r="AC50" s="113">
        <f>IFERROR(VLOOKUP($D50,外呼客户数及商机!$X:$AB,4,0),"")</f>
        <v>0</v>
      </c>
      <c r="AD50" s="126">
        <f>IFERROR(VLOOKUP($D50,外呼客户数及商机!$X:$AB,5,0),"")</f>
        <v>0</v>
      </c>
    </row>
    <row r="51" spans="2:30" ht="21.95" customHeight="1" outlineLevel="1" x14ac:dyDescent="0.15">
      <c r="B51" s="2" t="s">
        <v>252</v>
      </c>
      <c r="C51" s="2" t="s">
        <v>282</v>
      </c>
      <c r="D51" s="2" t="s">
        <v>283</v>
      </c>
      <c r="E51" s="157"/>
      <c r="F51" s="94">
        <v>0.5</v>
      </c>
      <c r="G51" s="33">
        <f>SUMIFS(外呼明细!K:K,外呼明细!D:D,SW团队话务看板!D51,外呼明细!A:A,"daily")</f>
        <v>4.3402777777777776E-2</v>
      </c>
      <c r="H51" s="56">
        <f>COUNTIFS(计算接通率!$A:$A,"daily",计算接通率!$D:$D,SW团队话务看板!$D51)</f>
        <v>80</v>
      </c>
      <c r="I51" s="90">
        <f>COUNTIFS(外呼明细!D:D,SW团队话务看板!D51,外呼明细!A:A,"daily")</f>
        <v>36</v>
      </c>
      <c r="J51" s="91">
        <f>IFERROR(VLOOKUP(D51,有效电话数!A:C,3,0),0)</f>
        <v>7</v>
      </c>
      <c r="K51" s="35">
        <f>SUMIFS(外呼明细!$K:$K,外呼明细!$M:$M,"是",外呼明细!$D:$D,SW团队话务看板!$D51,外呼明细!A:A,"daily")</f>
        <v>2.0081018518518519E-2</v>
      </c>
      <c r="L51" s="103">
        <f t="shared" si="0"/>
        <v>0.45</v>
      </c>
      <c r="M51" s="180">
        <f>IFERROR(VLOOKUP(D51,有效电话数!M:S,7,0),"")</f>
        <v>33</v>
      </c>
      <c r="N51" s="180">
        <f>IFERROR(VLOOKUP(D51,有效电话数!M:R,6,0),"")</f>
        <v>17</v>
      </c>
      <c r="O51" s="180">
        <f>IFERROR(VLOOKUP(D51,有效电话数!M:Q,5,0),"")</f>
        <v>2</v>
      </c>
      <c r="P51" s="103">
        <f t="shared" si="1"/>
        <v>0.51515151515151514</v>
      </c>
      <c r="Q51" s="113">
        <f>IFERROR(VLOOKUP(D51,外呼客户数及商机!X:Z,2,0),"")</f>
        <v>0</v>
      </c>
      <c r="R51" s="126">
        <f>IFERROR(VLOOKUP($D51,外呼客户数及商机!$X:$Z,3,0),"")</f>
        <v>0</v>
      </c>
      <c r="S51" s="33">
        <f>IF(F51&gt;0,SUMIFS(外呼明细!$K:$K,外呼明细!$D:$D,SW团队话务看板!$D51)/F51,0)</f>
        <v>8.6805555555555552E-2</v>
      </c>
      <c r="T51" s="56">
        <f>IFERROR(COUNTIFS(计算接通率!$D:$D,SW团队话务看板!$D51)/F51,"")</f>
        <v>160</v>
      </c>
      <c r="U51" s="56">
        <f>IFERROR(COUNTIF(外呼明细!D:D,SW团队话务看板!D51)/SW团队话务看板!F51,0)</f>
        <v>72</v>
      </c>
      <c r="V51" s="35">
        <f>IF(F51&gt;0,SUMIFS(外呼明细!$K:$K,外呼明细!$M:$M,"是",外呼明细!$D:$D,SW团队话务看板!$D51)/F51,0)</f>
        <v>4.0162037037037038E-2</v>
      </c>
      <c r="W51" s="12">
        <f>IFERROR(VLOOKUP(D51,有效电话数!G:I,3,0)/F51,0)</f>
        <v>14</v>
      </c>
      <c r="X51" s="103">
        <f t="shared" si="2"/>
        <v>0.45</v>
      </c>
      <c r="Y51" s="183">
        <f>IFERROR(VLOOKUP(D51,有效电话数!V:AB,7,0)/F51,"")</f>
        <v>66</v>
      </c>
      <c r="Z51" s="183">
        <f>IFERROR(VLOOKUP(D51,有效电话数!V:AA,6,0)/F51,"")</f>
        <v>34</v>
      </c>
      <c r="AA51" s="183">
        <f>IFERROR(VLOOKUP(D51,有效电话数!V:Z,5,0)/F51,"")</f>
        <v>4</v>
      </c>
      <c r="AB51" s="103">
        <f t="shared" si="3"/>
        <v>0.51515151515151514</v>
      </c>
      <c r="AC51" s="113">
        <f>IFERROR(VLOOKUP($D51,外呼客户数及商机!$X:$AB,4,0),"")</f>
        <v>0</v>
      </c>
      <c r="AD51" s="126">
        <f>IFERROR(VLOOKUP($D51,外呼客户数及商机!$X:$AB,5,0),"")</f>
        <v>0</v>
      </c>
    </row>
    <row r="52" spans="2:30" ht="21.95" customHeight="1" outlineLevel="1" x14ac:dyDescent="0.15">
      <c r="B52" s="2" t="s">
        <v>252</v>
      </c>
      <c r="C52" s="2" t="s">
        <v>284</v>
      </c>
      <c r="D52" s="2" t="s">
        <v>285</v>
      </c>
      <c r="E52" s="157"/>
      <c r="F52" s="94">
        <v>0.5</v>
      </c>
      <c r="G52" s="33">
        <f>SUMIFS(外呼明细!K:K,外呼明细!D:D,SW团队话务看板!D52,外呼明细!A:A,"daily")</f>
        <v>0</v>
      </c>
      <c r="H52" s="56">
        <f>COUNTIFS(计算接通率!$A:$A,"daily",计算接通率!$D:$D,SW团队话务看板!$D52)</f>
        <v>0</v>
      </c>
      <c r="I52" s="90">
        <f>COUNTIFS(外呼明细!D:D,SW团队话务看板!D52,外呼明细!A:A,"daily")</f>
        <v>0</v>
      </c>
      <c r="J52" s="91">
        <f>IFERROR(VLOOKUP(D52,有效电话数!A:C,3,0),0)</f>
        <v>0</v>
      </c>
      <c r="K52" s="35">
        <f>SUMIFS(外呼明细!$K:$K,外呼明细!$M:$M,"是",外呼明细!$D:$D,SW团队话务看板!$D52,外呼明细!A:A,"daily")</f>
        <v>0</v>
      </c>
      <c r="L52" s="103" t="str">
        <f t="shared" si="0"/>
        <v/>
      </c>
      <c r="M52" s="180" t="str">
        <f>IFERROR(VLOOKUP(D52,有效电话数!M:S,7,0),"")</f>
        <v/>
      </c>
      <c r="N52" s="180" t="str">
        <f>IFERROR(VLOOKUP(D52,有效电话数!M:R,6,0),"")</f>
        <v/>
      </c>
      <c r="O52" s="180" t="str">
        <f>IFERROR(VLOOKUP(D52,有效电话数!M:Q,5,0),"")</f>
        <v/>
      </c>
      <c r="P52" s="103" t="str">
        <f t="shared" si="1"/>
        <v/>
      </c>
      <c r="Q52" s="113">
        <f>IFERROR(VLOOKUP(D52,外呼客户数及商机!X:Z,2,0),"")</f>
        <v>0</v>
      </c>
      <c r="R52" s="126">
        <f>IFERROR(VLOOKUP($D52,外呼客户数及商机!$X:$Z,3,0),"")</f>
        <v>0</v>
      </c>
      <c r="S52" s="33">
        <f>IF(F52&gt;0,SUMIFS(外呼明细!$K:$K,外呼明细!$D:$D,SW团队话务看板!$D52)/F52,0)</f>
        <v>0</v>
      </c>
      <c r="T52" s="56">
        <f>IFERROR(COUNTIFS(计算接通率!$D:$D,SW团队话务看板!$D52)/F52,"")</f>
        <v>0</v>
      </c>
      <c r="U52" s="56">
        <f>IFERROR(COUNTIF(外呼明细!D:D,SW团队话务看板!D52)/SW团队话务看板!F52,0)</f>
        <v>0</v>
      </c>
      <c r="V52" s="35">
        <f>IF(F52&gt;0,SUMIFS(外呼明细!$K:$K,外呼明细!$M:$M,"是",外呼明细!$D:$D,SW团队话务看板!$D52)/F52,0)</f>
        <v>0</v>
      </c>
      <c r="W52" s="12">
        <f>IFERROR(VLOOKUP(D52,有效电话数!G:I,3,0)/F52,0)</f>
        <v>0</v>
      </c>
      <c r="X52" s="103" t="str">
        <f t="shared" si="2"/>
        <v/>
      </c>
      <c r="Y52" s="183" t="str">
        <f>IFERROR(VLOOKUP(D52,有效电话数!V:AB,7,0)/F52,"")</f>
        <v/>
      </c>
      <c r="Z52" s="183" t="str">
        <f>IFERROR(VLOOKUP(D52,有效电话数!V:AA,6,0)/F52,"")</f>
        <v/>
      </c>
      <c r="AA52" s="183" t="str">
        <f>IFERROR(VLOOKUP(D52,有效电话数!V:Z,5,0)/F52,"")</f>
        <v/>
      </c>
      <c r="AB52" s="103" t="str">
        <f t="shared" si="3"/>
        <v/>
      </c>
      <c r="AC52" s="113">
        <f>IFERROR(VLOOKUP($D52,外呼客户数及商机!$X:$AB,4,0),"")</f>
        <v>0</v>
      </c>
      <c r="AD52" s="126">
        <f>IFERROR(VLOOKUP($D52,外呼客户数及商机!$X:$AB,5,0),"")</f>
        <v>0</v>
      </c>
    </row>
    <row r="53" spans="2:30" ht="21.95" customHeight="1" outlineLevel="1" x14ac:dyDescent="0.15">
      <c r="B53" s="2" t="s">
        <v>252</v>
      </c>
      <c r="C53" s="2" t="s">
        <v>177</v>
      </c>
      <c r="D53" s="2" t="s">
        <v>178</v>
      </c>
      <c r="E53" s="2"/>
      <c r="F53" s="94">
        <v>0.5</v>
      </c>
      <c r="G53" s="33">
        <f>SUMIFS(外呼明细!K:K,外呼明细!D:D,SW团队话务看板!D53,外呼明细!A:A,"daily")</f>
        <v>4.3715277777777783E-2</v>
      </c>
      <c r="H53" s="56">
        <f>COUNTIFS(计算接通率!$A:$A,"daily",计算接通率!$D:$D,SW团队话务看板!$D53)</f>
        <v>73</v>
      </c>
      <c r="I53" s="90">
        <f>COUNTIFS(外呼明细!D:D,SW团队话务看板!D53,外呼明细!A:A,"daily")</f>
        <v>34</v>
      </c>
      <c r="J53" s="91">
        <f>IFERROR(VLOOKUP(D53,有效电话数!A:C,3,0),0)</f>
        <v>5</v>
      </c>
      <c r="K53" s="35">
        <f>SUMIFS(外呼明细!$K:$K,外呼明细!$M:$M,"是",外呼明细!$D:$D,SW团队话务看板!$D53,外呼明细!A:A,"daily")</f>
        <v>2.5069444444444446E-2</v>
      </c>
      <c r="L53" s="103">
        <f t="shared" si="0"/>
        <v>0.46575342465753422</v>
      </c>
      <c r="M53" s="180">
        <f>IFERROR(VLOOKUP(D53,有效电话数!M:S,7,0),"")</f>
        <v>27</v>
      </c>
      <c r="N53" s="180">
        <f>IFERROR(VLOOKUP(D53,有效电话数!M:R,6,0),"")</f>
        <v>19</v>
      </c>
      <c r="O53" s="180">
        <f>IFERROR(VLOOKUP(D53,有效电话数!M:Q,5,0),"")</f>
        <v>2</v>
      </c>
      <c r="P53" s="103">
        <f t="shared" si="1"/>
        <v>0.70370370370370372</v>
      </c>
      <c r="Q53" s="113">
        <f>IFERROR(VLOOKUP(D53,外呼客户数及商机!X:Z,2,0),"")</f>
        <v>0</v>
      </c>
      <c r="R53" s="126">
        <f>IFERROR(VLOOKUP($D53,外呼客户数及商机!$X:$Z,3,0),"")</f>
        <v>0</v>
      </c>
      <c r="S53" s="33">
        <f>IF(F53&gt;0,SUMIFS(外呼明细!$K:$K,外呼明细!$D:$D,SW团队话务看板!$D53)/F53,0)</f>
        <v>8.7430555555555567E-2</v>
      </c>
      <c r="T53" s="56">
        <f>IFERROR(COUNTIFS(计算接通率!$D:$D,SW团队话务看板!$D53)/F53,"")</f>
        <v>146</v>
      </c>
      <c r="U53" s="56">
        <f>IFERROR(COUNTIF(外呼明细!D:D,SW团队话务看板!D53)/SW团队话务看板!F53,0)</f>
        <v>68</v>
      </c>
      <c r="V53" s="35">
        <f>IF(F53&gt;0,SUMIFS(外呼明细!$K:$K,外呼明细!$M:$M,"是",外呼明细!$D:$D,SW团队话务看板!$D53)/F53,0)</f>
        <v>5.0138888888888893E-2</v>
      </c>
      <c r="W53" s="12">
        <f>IFERROR(VLOOKUP(D53,有效电话数!G:I,3,0)/F53,0)</f>
        <v>10</v>
      </c>
      <c r="X53" s="103">
        <f t="shared" si="2"/>
        <v>0.46575342465753422</v>
      </c>
      <c r="Y53" s="183">
        <f>IFERROR(VLOOKUP(D53,有效电话数!V:AB,7,0)/F53,"")</f>
        <v>54</v>
      </c>
      <c r="Z53" s="183">
        <f>IFERROR(VLOOKUP(D53,有效电话数!V:AA,6,0)/F53,"")</f>
        <v>38</v>
      </c>
      <c r="AA53" s="183">
        <f>IFERROR(VLOOKUP(D53,有效电话数!V:Z,5,0)/F53,"")</f>
        <v>4</v>
      </c>
      <c r="AB53" s="103">
        <f t="shared" si="3"/>
        <v>0.70370370370370372</v>
      </c>
      <c r="AC53" s="113">
        <f>IFERROR(VLOOKUP($D53,外呼客户数及商机!$X:$AB,4,0),"")</f>
        <v>0</v>
      </c>
      <c r="AD53" s="126">
        <f>IFERROR(VLOOKUP($D53,外呼客户数及商机!$X:$AB,5,0),"")</f>
        <v>0</v>
      </c>
    </row>
    <row r="54" spans="2:30" ht="21.95" customHeight="1" outlineLevel="1" x14ac:dyDescent="0.15">
      <c r="B54" s="2" t="s">
        <v>252</v>
      </c>
      <c r="C54" s="2" t="s">
        <v>650</v>
      </c>
      <c r="D54" s="2" t="s">
        <v>152</v>
      </c>
      <c r="E54" s="157"/>
      <c r="F54" s="96"/>
      <c r="G54" s="33"/>
      <c r="H54" s="195"/>
      <c r="I54" s="90"/>
      <c r="J54" s="91"/>
      <c r="K54" s="35"/>
      <c r="L54" s="103"/>
      <c r="M54" s="180"/>
      <c r="N54" s="180"/>
      <c r="O54" s="180"/>
      <c r="P54" s="103" t="str">
        <f t="shared" si="1"/>
        <v/>
      </c>
      <c r="Q54" s="113">
        <f>IFERROR(VLOOKUP(D54,外呼客户数及商机!X:Z,2,0),"")</f>
        <v>0</v>
      </c>
      <c r="R54" s="126">
        <f>IFERROR(VLOOKUP($D54,外呼客户数及商机!$X:$Z,3,0),"")</f>
        <v>0</v>
      </c>
      <c r="S54" s="33"/>
      <c r="T54" s="195"/>
      <c r="U54" s="56"/>
      <c r="V54" s="35"/>
      <c r="W54" s="12">
        <f>IFERROR(VLOOKUP(D54,有效电话数!G:I,3,0)/F54,0)</f>
        <v>0</v>
      </c>
      <c r="X54" s="103"/>
      <c r="Y54" s="180"/>
      <c r="Z54" s="180"/>
      <c r="AA54" s="180"/>
      <c r="AB54" s="103"/>
      <c r="AC54" s="113">
        <f>IFERROR(VLOOKUP($D54,外呼客户数及商机!$X:$AB,4,0),"")</f>
        <v>0</v>
      </c>
      <c r="AD54" s="126">
        <f>IFERROR(VLOOKUP($D54,外呼客户数及商机!$X:$AB,5,0),"")</f>
        <v>0</v>
      </c>
    </row>
    <row r="55" spans="2:30" ht="21.95" customHeight="1" outlineLevel="1" x14ac:dyDescent="0.15">
      <c r="B55" s="2" t="s">
        <v>252</v>
      </c>
      <c r="C55" s="2" t="s">
        <v>339</v>
      </c>
      <c r="D55" s="2" t="s">
        <v>340</v>
      </c>
      <c r="E55" s="157"/>
      <c r="F55" s="96"/>
      <c r="G55" s="33"/>
      <c r="H55" s="195"/>
      <c r="I55" s="90"/>
      <c r="J55" s="91"/>
      <c r="K55" s="35"/>
      <c r="L55" s="103"/>
      <c r="M55" s="180"/>
      <c r="N55" s="180"/>
      <c r="O55" s="180"/>
      <c r="P55" s="103" t="str">
        <f t="shared" si="1"/>
        <v/>
      </c>
      <c r="Q55" s="113">
        <f>IFERROR(VLOOKUP(D55,外呼客户数及商机!X:Z,2,0),"")</f>
        <v>0</v>
      </c>
      <c r="R55" s="126">
        <f>IFERROR(VLOOKUP($D55,外呼客户数及商机!$X:$Z,3,0),"")</f>
        <v>0</v>
      </c>
      <c r="S55" s="33"/>
      <c r="T55" s="195"/>
      <c r="U55" s="56"/>
      <c r="V55" s="35"/>
      <c r="W55" s="12">
        <f>IFERROR(VLOOKUP(D55,有效电话数!G:I,3,0)/F55,0)</f>
        <v>0</v>
      </c>
      <c r="X55" s="103"/>
      <c r="Y55" s="180"/>
      <c r="Z55" s="180"/>
      <c r="AA55" s="180"/>
      <c r="AB55" s="103"/>
      <c r="AC55" s="113">
        <f>IFERROR(VLOOKUP($D55,外呼客户数及商机!$X:$AB,4,0),"")</f>
        <v>0</v>
      </c>
      <c r="AD55" s="126">
        <f>IFERROR(VLOOKUP($D55,外呼客户数及商机!$X:$AB,5,0),"")</f>
        <v>0</v>
      </c>
    </row>
    <row r="56" spans="2:30" ht="21.95" customHeight="1" outlineLevel="1" x14ac:dyDescent="0.15">
      <c r="B56" s="2" t="s">
        <v>253</v>
      </c>
      <c r="C56" s="2" t="s">
        <v>138</v>
      </c>
      <c r="D56" s="2" t="s">
        <v>138</v>
      </c>
      <c r="E56" s="157"/>
      <c r="F56" s="96"/>
      <c r="G56" s="33">
        <f>SUMIFS(外呼明细!K:K,外呼明细!D:D,SW团队话务看板!D56,外呼明细!A:A,"daily")</f>
        <v>0</v>
      </c>
      <c r="H56" s="56">
        <f>COUNTIFS(计算接通率!$A:$A,"daily",计算接通率!$D:$D,SW团队话务看板!$D56)</f>
        <v>0</v>
      </c>
      <c r="I56" s="90">
        <f>COUNTIFS(外呼明细!D:D,SW团队话务看板!D56,外呼明细!A:A,"daily")</f>
        <v>0</v>
      </c>
      <c r="J56" s="91">
        <f>IFERROR(VLOOKUP(D56,有效电话数!A:C,3,0),0)</f>
        <v>0</v>
      </c>
      <c r="K56" s="35">
        <f>SUMIFS(外呼明细!$K:$K,外呼明细!$M:$M,"是",外呼明细!$D:$D,SW团队话务看板!$D56,外呼明细!A:A,"daily")</f>
        <v>0</v>
      </c>
      <c r="L56" s="103" t="str">
        <f>IFERROR(I56/H56,"")</f>
        <v/>
      </c>
      <c r="M56" s="180" t="str">
        <f>IFERROR(VLOOKUP(D56,有效电话数!M:S,7,0),"")</f>
        <v/>
      </c>
      <c r="N56" s="180" t="str">
        <f>IFERROR(VLOOKUP(D56,有效电话数!M:R,6,0),"")</f>
        <v/>
      </c>
      <c r="O56" s="180" t="str">
        <f>IFERROR(VLOOKUP(D56,有效电话数!M:Q,5,0),"")</f>
        <v/>
      </c>
      <c r="P56" s="103" t="str">
        <f>IFERROR(N56/M56,"")</f>
        <v/>
      </c>
      <c r="Q56" s="113" t="str">
        <f>IFERROR(VLOOKUP(D56,外呼客户数及商机!X:Z,2,0),"")</f>
        <v/>
      </c>
      <c r="R56" s="126" t="str">
        <f>IFERROR(VLOOKUP($D56,外呼客户数及商机!$X:$Z,3,0),"")</f>
        <v/>
      </c>
      <c r="S56" s="33">
        <f>IF(F56&gt;0,SUMIFS(外呼明细!$K:$K,外呼明细!$D:$D,SW团队话务看板!$D56)/F56,0)</f>
        <v>0</v>
      </c>
      <c r="T56" s="56" t="str">
        <f>IFERROR(COUNTIFS(计算接通率!$D:$D,SW团队话务看板!$D56)/F56,"")</f>
        <v/>
      </c>
      <c r="U56" s="56">
        <f>IFERROR(COUNTIF(外呼明细!D:D,SW团队话务看板!D56)/SW团队话务看板!F56,0)</f>
        <v>0</v>
      </c>
      <c r="V56" s="35">
        <f>IF(F56&gt;0,SUMIFS(外呼明细!$K:$K,外呼明细!$M:$M,"是",外呼明细!$D:$D,SW团队话务看板!$D56)/F56,0)</f>
        <v>0</v>
      </c>
      <c r="W56" s="12">
        <f>IFERROR(VLOOKUP(D56,有效电话数!G:I,3,0)/F56,0)</f>
        <v>0</v>
      </c>
      <c r="X56" s="103" t="str">
        <f>IFERROR(U56/T56,"")</f>
        <v/>
      </c>
      <c r="Y56" s="183" t="str">
        <f>IFERROR(VLOOKUP(D56,有效电话数!V:AB,7,0)/F56,"")</f>
        <v/>
      </c>
      <c r="Z56" s="183" t="str">
        <f>IFERROR(VLOOKUP(D56,有效电话数!V:AA,6,0)/F56,"")</f>
        <v/>
      </c>
      <c r="AA56" s="183" t="str">
        <f>IFERROR(VLOOKUP(D56,有效电话数!V:Z,5,0)/F56,"")</f>
        <v/>
      </c>
      <c r="AB56" s="103" t="str">
        <f>IFERROR(Z56/Y56,"")</f>
        <v/>
      </c>
      <c r="AC56" s="113" t="str">
        <f>IFERROR(VLOOKUP($D56,外呼客户数及商机!$X:$AB,4,0),"")</f>
        <v/>
      </c>
      <c r="AD56" s="126" t="str">
        <f>IFERROR(VLOOKUP($D56,外呼客户数及商机!$X:$AB,5,0),"")</f>
        <v/>
      </c>
    </row>
    <row r="57" spans="2:30" ht="21.95" customHeight="1" outlineLevel="1" x14ac:dyDescent="0.15">
      <c r="B57" s="2" t="s">
        <v>252</v>
      </c>
      <c r="C57" s="2" t="s">
        <v>138</v>
      </c>
      <c r="D57" s="2" t="s">
        <v>138</v>
      </c>
      <c r="E57" s="157"/>
      <c r="F57" s="94"/>
      <c r="G57" s="33">
        <f>SUMIFS(外呼明细!K:K,外呼明细!D:D,SW团队话务看板!D57,外呼明细!A:A,"daily")</f>
        <v>0</v>
      </c>
      <c r="H57" s="56">
        <f>COUNTIFS(计算接通率!$A:$A,"daily",计算接通率!$D:$D,SW团队话务看板!$D57)</f>
        <v>0</v>
      </c>
      <c r="I57" s="90">
        <f>COUNTIFS(外呼明细!D:D,SW团队话务看板!D57,外呼明细!A:A,"daily")</f>
        <v>0</v>
      </c>
      <c r="J57" s="91">
        <f>IFERROR(VLOOKUP(D57,有效电话数!A:C,3,0),0)</f>
        <v>0</v>
      </c>
      <c r="K57" s="35">
        <f>SUMIFS(外呼明细!$K:$K,外呼明细!$M:$M,"是",外呼明细!$D:$D,SW团队话务看板!$D57,外呼明细!A:A,"daily")</f>
        <v>0</v>
      </c>
      <c r="L57" s="103" t="str">
        <f>IFERROR(I57/H57,"")</f>
        <v/>
      </c>
      <c r="M57" s="180" t="str">
        <f>IFERROR(VLOOKUP(D57,有效电话数!M:S,7,0),"")</f>
        <v/>
      </c>
      <c r="N57" s="180" t="str">
        <f>IFERROR(VLOOKUP(D57,有效电话数!M:R,6,0),"")</f>
        <v/>
      </c>
      <c r="O57" s="180" t="str">
        <f>IFERROR(VLOOKUP(D57,有效电话数!M:Q,5,0),"")</f>
        <v/>
      </c>
      <c r="P57" s="103" t="str">
        <f>IFERROR(N57/M57,"")</f>
        <v/>
      </c>
      <c r="Q57" s="113" t="str">
        <f>IFERROR(VLOOKUP(D57,外呼客户数及商机!X:Z,2,0),"")</f>
        <v/>
      </c>
      <c r="R57" s="126" t="str">
        <f>IFERROR(VLOOKUP($D57,外呼客户数及商机!$X:$Z,3,0),"")</f>
        <v/>
      </c>
      <c r="S57" s="33">
        <f>IF(F57&gt;0,SUMIFS(外呼明细!$K:$K,外呼明细!$D:$D,SW团队话务看板!$D57)/F57,0)</f>
        <v>0</v>
      </c>
      <c r="T57" s="56" t="str">
        <f>IFERROR(COUNTIFS(计算接通率!$D:$D,SW团队话务看板!$D57)/F57,"")</f>
        <v/>
      </c>
      <c r="U57" s="56">
        <f>IFERROR(COUNTIF(外呼明细!D:D,SW团队话务看板!D57)/SW团队话务看板!F57,0)</f>
        <v>0</v>
      </c>
      <c r="V57" s="35">
        <f>IF(F57&gt;0,SUMIFS(外呼明细!$K:$K,外呼明细!$M:$M,"是",外呼明细!$D:$D,SW团队话务看板!$D57)/F57,0)</f>
        <v>0</v>
      </c>
      <c r="W57" s="12">
        <f>IFERROR(VLOOKUP(D57,有效电话数!G:I,3,0)/F57,0)</f>
        <v>0</v>
      </c>
      <c r="X57" s="103" t="str">
        <f>IFERROR(U57/T57,"")</f>
        <v/>
      </c>
      <c r="Y57" s="183" t="str">
        <f>IFERROR(VLOOKUP(D57,有效电话数!V:AB,7,0)/F57,"")</f>
        <v/>
      </c>
      <c r="Z57" s="183" t="str">
        <f>IFERROR(VLOOKUP(D57,有效电话数!V:AA,6,0)/F57,"")</f>
        <v/>
      </c>
      <c r="AA57" s="183" t="str">
        <f>IFERROR(VLOOKUP(D57,有效电话数!V:Z,5,0)/F57,"")</f>
        <v/>
      </c>
      <c r="AB57" s="103" t="str">
        <f>IFERROR(Z57/Y57,"")</f>
        <v/>
      </c>
      <c r="AC57" s="113" t="str">
        <f>IFERROR(VLOOKUP($D57,外呼客户数及商机!$X:$AB,4,0),"")</f>
        <v/>
      </c>
      <c r="AD57" s="126" t="str">
        <f>IFERROR(VLOOKUP($D57,外呼客户数及商机!$X:$AB,5,0),"")</f>
        <v/>
      </c>
    </row>
    <row r="58" spans="2:30" ht="21.95" customHeight="1" x14ac:dyDescent="0.15">
      <c r="B58" s="82" t="s">
        <v>252</v>
      </c>
      <c r="C58" s="82" t="s">
        <v>15728</v>
      </c>
      <c r="D58" s="82" t="s">
        <v>15729</v>
      </c>
      <c r="E58" s="186">
        <v>6</v>
      </c>
      <c r="F58" s="107">
        <f>AVERAGE(F48:F53)</f>
        <v>0.5</v>
      </c>
      <c r="G58" s="83">
        <f>AVERAGE(G48:G53)</f>
        <v>3.3240740740740744E-2</v>
      </c>
      <c r="H58" s="84">
        <f t="shared" ref="H58:O58" si="15">AVERAGE(H48:H53)</f>
        <v>69</v>
      </c>
      <c r="I58" s="92">
        <f t="shared" si="15"/>
        <v>24.5</v>
      </c>
      <c r="J58" s="92">
        <f t="shared" si="15"/>
        <v>5.5</v>
      </c>
      <c r="K58" s="83">
        <f t="shared" si="15"/>
        <v>1.9047067901234564E-2</v>
      </c>
      <c r="L58" s="105">
        <f t="shared" si="15"/>
        <v>0.36096922937344261</v>
      </c>
      <c r="M58" s="184">
        <f t="shared" si="15"/>
        <v>37.6</v>
      </c>
      <c r="N58" s="184">
        <f t="shared" si="15"/>
        <v>16.399999999999999</v>
      </c>
      <c r="O58" s="184">
        <f t="shared" si="15"/>
        <v>3.4</v>
      </c>
      <c r="P58" s="105">
        <f t="shared" si="1"/>
        <v>0.43617021276595741</v>
      </c>
      <c r="Q58" s="114">
        <f>SUM(Q48:Q55)</f>
        <v>0</v>
      </c>
      <c r="R58" s="127">
        <f>SUM(R48:R55)</f>
        <v>0</v>
      </c>
      <c r="S58" s="83">
        <f>AVERAGE(S48:S53)</f>
        <v>6.6481481481481489E-2</v>
      </c>
      <c r="T58" s="84">
        <f>AVERAGE(T48:T53)</f>
        <v>138</v>
      </c>
      <c r="U58" s="84">
        <f t="shared" ref="U58:AA58" si="16">AVERAGE(U48:U53)</f>
        <v>49</v>
      </c>
      <c r="V58" s="83">
        <f t="shared" si="16"/>
        <v>3.8094135802469127E-2</v>
      </c>
      <c r="W58" s="85">
        <f t="shared" si="16"/>
        <v>11</v>
      </c>
      <c r="X58" s="105">
        <f t="shared" si="16"/>
        <v>0.36096922937344261</v>
      </c>
      <c r="Y58" s="184">
        <f t="shared" si="16"/>
        <v>75.2</v>
      </c>
      <c r="Z58" s="184">
        <f t="shared" si="16"/>
        <v>32.799999999999997</v>
      </c>
      <c r="AA58" s="184">
        <f t="shared" si="16"/>
        <v>6.8</v>
      </c>
      <c r="AB58" s="105">
        <f t="shared" ref="AB58:AB60" si="17">IFERROR(Z58/Y58,"")</f>
        <v>0.43617021276595741</v>
      </c>
      <c r="AC58" s="114">
        <f>SUM(AC48:AC55)</f>
        <v>0</v>
      </c>
      <c r="AD58" s="127">
        <f>SUM(AD48:AD55)</f>
        <v>0</v>
      </c>
    </row>
    <row r="59" spans="2:30" ht="21.95" customHeight="1" collapsed="1" x14ac:dyDescent="0.15">
      <c r="B59" s="78" t="s">
        <v>332</v>
      </c>
      <c r="C59" s="78"/>
      <c r="D59" s="78"/>
      <c r="E59" s="115">
        <f>SUM(E36,E47,E58)</f>
        <v>18</v>
      </c>
      <c r="F59" s="108">
        <f>AVERAGE(F47,F58)</f>
        <v>0.5</v>
      </c>
      <c r="G59" s="110">
        <f>AVERAGE(G36,G47,G58)</f>
        <v>3.6565393518518514E-2</v>
      </c>
      <c r="H59" s="196">
        <f>AVERAGE(H36,H47,H58)</f>
        <v>74.222222222222229</v>
      </c>
      <c r="I59" s="93">
        <f>AVERAGE(I36,I47,I58)</f>
        <v>27.5</v>
      </c>
      <c r="J59" s="93">
        <f>AVERAGE(J36,J47,J58)</f>
        <v>5.5555555555555562</v>
      </c>
      <c r="K59" s="78">
        <f>AVERAGE(K36,K47,K58)</f>
        <v>2.2645640432098765E-2</v>
      </c>
      <c r="L59" s="102">
        <f t="shared" ref="L59:L60" si="18">IFERROR(I59/H59,"")</f>
        <v>0.37050898203592814</v>
      </c>
      <c r="M59" s="185">
        <f>AVERAGE(M36,M47,M58)</f>
        <v>35.144444444444446</v>
      </c>
      <c r="N59" s="185">
        <f>AVERAGE(N36,N47,N58)</f>
        <v>14.911111111111111</v>
      </c>
      <c r="O59" s="185">
        <f>AVERAGE(O36,O47,O58)</f>
        <v>2.5777777777777779</v>
      </c>
      <c r="P59" s="102">
        <f t="shared" si="1"/>
        <v>0.42428074612709454</v>
      </c>
      <c r="Q59" s="115">
        <f>SUM(Q36,Q47,Q58)</f>
        <v>6</v>
      </c>
      <c r="R59" s="128">
        <f>SUM(R36,R47,R58)</f>
        <v>32</v>
      </c>
      <c r="S59" s="110">
        <f t="shared" ref="S59:AA59" si="19">AVERAGE(S36,S47,S58)</f>
        <v>6.6322337962962954E-2</v>
      </c>
      <c r="T59" s="196">
        <f t="shared" si="19"/>
        <v>148.44444444444446</v>
      </c>
      <c r="U59" s="86">
        <f t="shared" si="19"/>
        <v>50</v>
      </c>
      <c r="V59" s="78">
        <f t="shared" si="19"/>
        <v>4.0960969650205757E-2</v>
      </c>
      <c r="W59" s="79">
        <f t="shared" si="19"/>
        <v>10.166666666666666</v>
      </c>
      <c r="X59" s="102">
        <f t="shared" ref="X59:X60" si="20">IFERROR(U59/T59,"")</f>
        <v>0.33682634730538918</v>
      </c>
      <c r="Y59" s="185">
        <f t="shared" si="19"/>
        <v>70.288888888888891</v>
      </c>
      <c r="Z59" s="185">
        <f t="shared" si="19"/>
        <v>29.822222222222223</v>
      </c>
      <c r="AA59" s="185">
        <f t="shared" si="19"/>
        <v>5.1555555555555559</v>
      </c>
      <c r="AB59" s="102">
        <f t="shared" si="17"/>
        <v>0.42428074612709454</v>
      </c>
      <c r="AC59" s="115">
        <f>SUM(AC36,AC47,AC58)</f>
        <v>6</v>
      </c>
      <c r="AD59" s="128">
        <f>SUM(AD36,AD47,AD58)</f>
        <v>32</v>
      </c>
    </row>
    <row r="60" spans="2:30" ht="21.95" customHeight="1" x14ac:dyDescent="0.15">
      <c r="B60" s="78" t="s">
        <v>330</v>
      </c>
      <c r="C60" s="78" t="s">
        <v>302</v>
      </c>
      <c r="D60" s="78" t="s">
        <v>331</v>
      </c>
      <c r="E60" s="115">
        <f>E59+E25</f>
        <v>33</v>
      </c>
      <c r="F60" s="108">
        <f>AVERAGE(F13,F24,F47,F36,F58)</f>
        <v>0.5</v>
      </c>
      <c r="G60" s="110">
        <f>AVERAGE(G13,G24,G36,G47,G58)</f>
        <v>4.3031828703703708E-2</v>
      </c>
      <c r="H60" s="196">
        <f t="shared" ref="H60:O60" si="21">AVERAGE(H13,H24,H36,H47,H58)</f>
        <v>69.561904761904756</v>
      </c>
      <c r="I60" s="93">
        <f t="shared" si="21"/>
        <v>27.671428571428571</v>
      </c>
      <c r="J60" s="93">
        <f t="shared" si="21"/>
        <v>6.1619047619047622</v>
      </c>
      <c r="K60" s="78">
        <f t="shared" si="21"/>
        <v>2.8117476851851852E-2</v>
      </c>
      <c r="L60" s="102">
        <f t="shared" si="18"/>
        <v>0.39779572836801752</v>
      </c>
      <c r="M60" s="185">
        <f t="shared" si="21"/>
        <v>27.75333333333333</v>
      </c>
      <c r="N60" s="185">
        <f t="shared" si="21"/>
        <v>12.113333333333333</v>
      </c>
      <c r="O60" s="185">
        <f t="shared" si="21"/>
        <v>2.5133333333333332</v>
      </c>
      <c r="P60" s="102">
        <f t="shared" si="1"/>
        <v>0.43646408839779011</v>
      </c>
      <c r="Q60" s="115">
        <f>SUM(Q13,Q47,Q24,Q36,Q58)</f>
        <v>11</v>
      </c>
      <c r="R60" s="128">
        <f>SUM(R13,R47,R24,R36,R58)</f>
        <v>66</v>
      </c>
      <c r="S60" s="110">
        <f>AVERAGE(S13,S24,S36,S47,S58)</f>
        <v>7.9416666666666663E-2</v>
      </c>
      <c r="T60" s="196">
        <f t="shared" ref="T60:AA60" si="22">AVERAGE(T13,T24,T36,T47,T58)</f>
        <v>139.12380952380951</v>
      </c>
      <c r="U60" s="86">
        <f t="shared" si="22"/>
        <v>51.221428571428575</v>
      </c>
      <c r="V60" s="78">
        <f t="shared" si="22"/>
        <v>5.170199514991182E-2</v>
      </c>
      <c r="W60" s="79">
        <f t="shared" si="22"/>
        <v>11.464285714285714</v>
      </c>
      <c r="X60" s="102">
        <f t="shared" si="20"/>
        <v>0.36817154983570649</v>
      </c>
      <c r="Y60" s="185">
        <f t="shared" si="22"/>
        <v>55.506666666666661</v>
      </c>
      <c r="Z60" s="185">
        <f t="shared" si="22"/>
        <v>24.226666666666667</v>
      </c>
      <c r="AA60" s="185">
        <f t="shared" si="22"/>
        <v>5.0266666666666664</v>
      </c>
      <c r="AB60" s="102">
        <f t="shared" si="17"/>
        <v>0.43646408839779011</v>
      </c>
      <c r="AC60" s="115">
        <f>SUM(AC13,AC47,AC24,AC36,AC58)</f>
        <v>11</v>
      </c>
      <c r="AD60" s="128">
        <f>SUM(AD13,AD47,AD24,AD36,AD58)</f>
        <v>66</v>
      </c>
    </row>
    <row r="61" spans="2:30" x14ac:dyDescent="0.15">
      <c r="B61" s="109"/>
      <c r="C61" s="69"/>
      <c r="D61" s="69"/>
      <c r="E61" s="187"/>
      <c r="H61" s="97"/>
    </row>
    <row r="62" spans="2:30" x14ac:dyDescent="0.15">
      <c r="B62" s="51"/>
    </row>
    <row r="63" spans="2:30" x14ac:dyDescent="0.15">
      <c r="U63" s="81"/>
    </row>
  </sheetData>
  <autoFilter ref="B2:AE60"/>
  <mergeCells count="9">
    <mergeCell ref="AC1:AD1"/>
    <mergeCell ref="B1:B2"/>
    <mergeCell ref="C1:C2"/>
    <mergeCell ref="D1:D2"/>
    <mergeCell ref="F1:F2"/>
    <mergeCell ref="E1:E2"/>
    <mergeCell ref="Q1:R1"/>
    <mergeCell ref="G1:P1"/>
    <mergeCell ref="S1:AB1"/>
  </mergeCells>
  <phoneticPr fontId="2" type="noConversion"/>
  <conditionalFormatting sqref="G12 G21 G56:G57 G40">
    <cfRule type="cellIs" dxfId="286" priority="349" operator="between">
      <formula>0.0833333333333333</formula>
      <formula>0.125</formula>
    </cfRule>
  </conditionalFormatting>
  <conditionalFormatting sqref="S38:S41 G61:G1048576 S61:T1048576 S3:S8 G12 G21 S12 S21 S26:S29 G56:G57 S48 S56:S57 S14:S19 G40">
    <cfRule type="cellIs" dxfId="285" priority="347" operator="between">
      <formula>0.104166666666667</formula>
      <formula>0.208333333333333</formula>
    </cfRule>
    <cfRule type="cellIs" dxfId="284" priority="348" operator="between">
      <formula>0.0833333333333333</formula>
      <formula>0.104166666666667</formula>
    </cfRule>
  </conditionalFormatting>
  <conditionalFormatting sqref="G61:G1048576 G12 G21 G56:G57 G40">
    <cfRule type="cellIs" dxfId="283" priority="339" operator="greaterThan">
      <formula>0.104166666666667</formula>
    </cfRule>
  </conditionalFormatting>
  <conditionalFormatting sqref="S42">
    <cfRule type="cellIs" dxfId="282" priority="334" operator="between">
      <formula>0.104166666666667</formula>
      <formula>0.208333333333333</formula>
    </cfRule>
    <cfRule type="cellIs" dxfId="281" priority="335" operator="between">
      <formula>0.0833333333333333</formula>
      <formula>0.104166666666667</formula>
    </cfRule>
  </conditionalFormatting>
  <conditionalFormatting sqref="S9">
    <cfRule type="cellIs" dxfId="280" priority="324" operator="between">
      <formula>0.104166666666667</formula>
      <formula>0.208333333333333</formula>
    </cfRule>
    <cfRule type="cellIs" dxfId="279" priority="325" operator="between">
      <formula>0.0833333333333333</formula>
      <formula>0.104166666666667</formula>
    </cfRule>
  </conditionalFormatting>
  <conditionalFormatting sqref="S10">
    <cfRule type="cellIs" dxfId="278" priority="320" operator="between">
      <formula>0.104166666666667</formula>
      <formula>0.208333333333333</formula>
    </cfRule>
    <cfRule type="cellIs" dxfId="277" priority="321" operator="between">
      <formula>0.0833333333333333</formula>
      <formula>0.104166666666667</formula>
    </cfRule>
  </conditionalFormatting>
  <conditionalFormatting sqref="G11">
    <cfRule type="cellIs" dxfId="276" priority="318" operator="between">
      <formula>0.0833333333333333</formula>
      <formula>0.125</formula>
    </cfRule>
  </conditionalFormatting>
  <conditionalFormatting sqref="G11 S11">
    <cfRule type="cellIs" dxfId="275" priority="316" operator="between">
      <formula>0.104166666666667</formula>
      <formula>0.208333333333333</formula>
    </cfRule>
    <cfRule type="cellIs" dxfId="274" priority="317" operator="between">
      <formula>0.0833333333333333</formula>
      <formula>0.104166666666667</formula>
    </cfRule>
  </conditionalFormatting>
  <conditionalFormatting sqref="G11">
    <cfRule type="cellIs" dxfId="273" priority="315" operator="greaterThan">
      <formula>0.104166666666667</formula>
    </cfRule>
  </conditionalFormatting>
  <conditionalFormatting sqref="S20">
    <cfRule type="cellIs" dxfId="272" priority="312" operator="between">
      <formula>0.104166666666667</formula>
      <formula>0.208333333333333</formula>
    </cfRule>
    <cfRule type="cellIs" dxfId="271" priority="313" operator="between">
      <formula>0.0833333333333333</formula>
      <formula>0.104166666666667</formula>
    </cfRule>
  </conditionalFormatting>
  <conditionalFormatting sqref="G22">
    <cfRule type="cellIs" dxfId="270" priority="310" operator="between">
      <formula>0.0833333333333333</formula>
      <formula>0.125</formula>
    </cfRule>
  </conditionalFormatting>
  <conditionalFormatting sqref="G22 S22">
    <cfRule type="cellIs" dxfId="269" priority="308" operator="between">
      <formula>0.104166666666667</formula>
      <formula>0.208333333333333</formula>
    </cfRule>
    <cfRule type="cellIs" dxfId="268" priority="309" operator="between">
      <formula>0.0833333333333333</formula>
      <formula>0.104166666666667</formula>
    </cfRule>
  </conditionalFormatting>
  <conditionalFormatting sqref="G22">
    <cfRule type="cellIs" dxfId="267" priority="307" operator="greaterThan">
      <formula>0.104166666666667</formula>
    </cfRule>
  </conditionalFormatting>
  <conditionalFormatting sqref="G23">
    <cfRule type="cellIs" dxfId="266" priority="306" operator="between">
      <formula>0.0833333333333333</formula>
      <formula>0.125</formula>
    </cfRule>
  </conditionalFormatting>
  <conditionalFormatting sqref="G23 S23">
    <cfRule type="cellIs" dxfId="265" priority="304" operator="between">
      <formula>0.104166666666667</formula>
      <formula>0.208333333333333</formula>
    </cfRule>
    <cfRule type="cellIs" dxfId="264" priority="305" operator="between">
      <formula>0.0833333333333333</formula>
      <formula>0.104166666666667</formula>
    </cfRule>
  </conditionalFormatting>
  <conditionalFormatting sqref="G23">
    <cfRule type="cellIs" dxfId="263" priority="303" operator="greaterThan">
      <formula>0.104166666666667</formula>
    </cfRule>
  </conditionalFormatting>
  <conditionalFormatting sqref="G32">
    <cfRule type="cellIs" dxfId="262" priority="302" operator="between">
      <formula>0.0833333333333333</formula>
      <formula>0.125</formula>
    </cfRule>
  </conditionalFormatting>
  <conditionalFormatting sqref="G32 S32">
    <cfRule type="cellIs" dxfId="261" priority="300" operator="between">
      <formula>0.104166666666667</formula>
      <formula>0.208333333333333</formula>
    </cfRule>
    <cfRule type="cellIs" dxfId="260" priority="301" operator="between">
      <formula>0.0833333333333333</formula>
      <formula>0.104166666666667</formula>
    </cfRule>
  </conditionalFormatting>
  <conditionalFormatting sqref="G32">
    <cfRule type="cellIs" dxfId="259" priority="299" operator="greaterThan">
      <formula>0.104166666666667</formula>
    </cfRule>
  </conditionalFormatting>
  <conditionalFormatting sqref="G35">
    <cfRule type="cellIs" dxfId="258" priority="298" operator="between">
      <formula>0.0833333333333333</formula>
      <formula>0.125</formula>
    </cfRule>
  </conditionalFormatting>
  <conditionalFormatting sqref="G35 S35">
    <cfRule type="cellIs" dxfId="257" priority="296" operator="between">
      <formula>0.104166666666667</formula>
      <formula>0.208333333333333</formula>
    </cfRule>
    <cfRule type="cellIs" dxfId="256" priority="297" operator="between">
      <formula>0.0833333333333333</formula>
      <formula>0.104166666666667</formula>
    </cfRule>
  </conditionalFormatting>
  <conditionalFormatting sqref="G35">
    <cfRule type="cellIs" dxfId="255" priority="295" operator="greaterThan">
      <formula>0.104166666666667</formula>
    </cfRule>
  </conditionalFormatting>
  <conditionalFormatting sqref="G45">
    <cfRule type="cellIs" dxfId="254" priority="294" operator="between">
      <formula>0.0833333333333333</formula>
      <formula>0.125</formula>
    </cfRule>
  </conditionalFormatting>
  <conditionalFormatting sqref="G45 S45">
    <cfRule type="cellIs" dxfId="253" priority="292" operator="between">
      <formula>0.104166666666667</formula>
      <formula>0.208333333333333</formula>
    </cfRule>
    <cfRule type="cellIs" dxfId="252" priority="293" operator="between">
      <formula>0.0833333333333333</formula>
      <formula>0.104166666666667</formula>
    </cfRule>
  </conditionalFormatting>
  <conditionalFormatting sqref="G45">
    <cfRule type="cellIs" dxfId="251" priority="291" operator="greaterThan">
      <formula>0.104166666666667</formula>
    </cfRule>
  </conditionalFormatting>
  <conditionalFormatting sqref="S37">
    <cfRule type="cellIs" dxfId="250" priority="288" operator="between">
      <formula>0.104166666666667</formula>
      <formula>0.208333333333333</formula>
    </cfRule>
    <cfRule type="cellIs" dxfId="249" priority="289" operator="between">
      <formula>0.0833333333333333</formula>
      <formula>0.104166666666667</formula>
    </cfRule>
  </conditionalFormatting>
  <conditionalFormatting sqref="S49">
    <cfRule type="cellIs" dxfId="248" priority="284" operator="between">
      <formula>0.104166666666667</formula>
      <formula>0.208333333333333</formula>
    </cfRule>
    <cfRule type="cellIs" dxfId="247" priority="285" operator="between">
      <formula>0.0833333333333333</formula>
      <formula>0.104166666666667</formula>
    </cfRule>
  </conditionalFormatting>
  <conditionalFormatting sqref="S50">
    <cfRule type="cellIs" dxfId="246" priority="280" operator="between">
      <formula>0.104166666666667</formula>
      <formula>0.208333333333333</formula>
    </cfRule>
    <cfRule type="cellIs" dxfId="245" priority="281" operator="between">
      <formula>0.0833333333333333</formula>
      <formula>0.104166666666667</formula>
    </cfRule>
  </conditionalFormatting>
  <conditionalFormatting sqref="S51">
    <cfRule type="cellIs" dxfId="244" priority="276" operator="between">
      <formula>0.104166666666667</formula>
      <formula>0.208333333333333</formula>
    </cfRule>
    <cfRule type="cellIs" dxfId="243" priority="277" operator="between">
      <formula>0.0833333333333333</formula>
      <formula>0.104166666666667</formula>
    </cfRule>
  </conditionalFormatting>
  <conditionalFormatting sqref="S52">
    <cfRule type="cellIs" dxfId="242" priority="272" operator="between">
      <formula>0.104166666666667</formula>
      <formula>0.208333333333333</formula>
    </cfRule>
    <cfRule type="cellIs" dxfId="241" priority="273" operator="between">
      <formula>0.0833333333333333</formula>
      <formula>0.104166666666667</formula>
    </cfRule>
  </conditionalFormatting>
  <conditionalFormatting sqref="G55">
    <cfRule type="cellIs" dxfId="240" priority="270" operator="between">
      <formula>0.0833333333333333</formula>
      <formula>0.125</formula>
    </cfRule>
  </conditionalFormatting>
  <conditionalFormatting sqref="G55 S55">
    <cfRule type="cellIs" dxfId="239" priority="268" operator="between">
      <formula>0.104166666666667</formula>
      <formula>0.208333333333333</formula>
    </cfRule>
    <cfRule type="cellIs" dxfId="238" priority="269" operator="between">
      <formula>0.0833333333333333</formula>
      <formula>0.104166666666667</formula>
    </cfRule>
  </conditionalFormatting>
  <conditionalFormatting sqref="G55">
    <cfRule type="cellIs" dxfId="237" priority="267" operator="greaterThan">
      <formula>0.104166666666667</formula>
    </cfRule>
  </conditionalFormatting>
  <conditionalFormatting sqref="G46">
    <cfRule type="cellIs" dxfId="236" priority="200" operator="between">
      <formula>0.0833333333333333</formula>
      <formula>0.125</formula>
    </cfRule>
  </conditionalFormatting>
  <conditionalFormatting sqref="G46 S46">
    <cfRule type="cellIs" dxfId="235" priority="198" operator="between">
      <formula>0.104166666666667</formula>
      <formula>0.208333333333333</formula>
    </cfRule>
    <cfRule type="cellIs" dxfId="234" priority="199" operator="between">
      <formula>0.0833333333333333</formula>
      <formula>0.104166666666667</formula>
    </cfRule>
  </conditionalFormatting>
  <conditionalFormatting sqref="G46">
    <cfRule type="cellIs" dxfId="233" priority="197" operator="greaterThan">
      <formula>0.104166666666667</formula>
    </cfRule>
  </conditionalFormatting>
  <conditionalFormatting sqref="G30">
    <cfRule type="cellIs" dxfId="232" priority="175" operator="between">
      <formula>0.0833333333333333</formula>
      <formula>0.125</formula>
    </cfRule>
  </conditionalFormatting>
  <conditionalFormatting sqref="S30 G30">
    <cfRule type="cellIs" dxfId="231" priority="173" operator="between">
      <formula>0.104166666666667</formula>
      <formula>0.208333333333333</formula>
    </cfRule>
    <cfRule type="cellIs" dxfId="230" priority="174" operator="between">
      <formula>0.0833333333333333</formula>
      <formula>0.104166666666667</formula>
    </cfRule>
  </conditionalFormatting>
  <conditionalFormatting sqref="G30">
    <cfRule type="cellIs" dxfId="229" priority="172" operator="greaterThan">
      <formula>0.104166666666667</formula>
    </cfRule>
  </conditionalFormatting>
  <conditionalFormatting sqref="G31">
    <cfRule type="cellIs" dxfId="228" priority="170" operator="between">
      <formula>0.0833333333333333</formula>
      <formula>0.125</formula>
    </cfRule>
  </conditionalFormatting>
  <conditionalFormatting sqref="S31 G31">
    <cfRule type="cellIs" dxfId="227" priority="168" operator="between">
      <formula>0.104166666666667</formula>
      <formula>0.208333333333333</formula>
    </cfRule>
    <cfRule type="cellIs" dxfId="226" priority="169" operator="between">
      <formula>0.0833333333333333</formula>
      <formula>0.104166666666667</formula>
    </cfRule>
  </conditionalFormatting>
  <conditionalFormatting sqref="G31">
    <cfRule type="cellIs" dxfId="225" priority="167" operator="greaterThan">
      <formula>0.104166666666667</formula>
    </cfRule>
  </conditionalFormatting>
  <conditionalFormatting sqref="S44">
    <cfRule type="cellIs" dxfId="224" priority="163" operator="between">
      <formula>0.104166666666667</formula>
      <formula>0.208333333333333</formula>
    </cfRule>
    <cfRule type="cellIs" dxfId="223" priority="164" operator="between">
      <formula>0.0833333333333333</formula>
      <formula>0.104166666666667</formula>
    </cfRule>
  </conditionalFormatting>
  <conditionalFormatting sqref="S43">
    <cfRule type="cellIs" dxfId="222" priority="158" operator="between">
      <formula>0.104166666666667</formula>
      <formula>0.208333333333333</formula>
    </cfRule>
    <cfRule type="cellIs" dxfId="221" priority="159" operator="between">
      <formula>0.0833333333333333</formula>
      <formula>0.104166666666667</formula>
    </cfRule>
  </conditionalFormatting>
  <conditionalFormatting sqref="G33">
    <cfRule type="cellIs" dxfId="220" priority="135" operator="between">
      <formula>0.0833333333333333</formula>
      <formula>0.125</formula>
    </cfRule>
  </conditionalFormatting>
  <conditionalFormatting sqref="G33 S33">
    <cfRule type="cellIs" dxfId="219" priority="133" operator="between">
      <formula>0.104166666666667</formula>
      <formula>0.208333333333333</formula>
    </cfRule>
    <cfRule type="cellIs" dxfId="218" priority="134" operator="between">
      <formula>0.0833333333333333</formula>
      <formula>0.104166666666667</formula>
    </cfRule>
  </conditionalFormatting>
  <conditionalFormatting sqref="G33">
    <cfRule type="cellIs" dxfId="217" priority="132" operator="greaterThan">
      <formula>0.104166666666667</formula>
    </cfRule>
  </conditionalFormatting>
  <conditionalFormatting sqref="G34">
    <cfRule type="cellIs" dxfId="216" priority="130" operator="between">
      <formula>0.0833333333333333</formula>
      <formula>0.125</formula>
    </cfRule>
  </conditionalFormatting>
  <conditionalFormatting sqref="G34 S34">
    <cfRule type="cellIs" dxfId="215" priority="128" operator="between">
      <formula>0.104166666666667</formula>
      <formula>0.208333333333333</formula>
    </cfRule>
    <cfRule type="cellIs" dxfId="214" priority="129" operator="between">
      <formula>0.0833333333333333</formula>
      <formula>0.104166666666667</formula>
    </cfRule>
  </conditionalFormatting>
  <conditionalFormatting sqref="G34">
    <cfRule type="cellIs" dxfId="213" priority="127" operator="greaterThan">
      <formula>0.104166666666667</formula>
    </cfRule>
  </conditionalFormatting>
  <conditionalFormatting sqref="S53">
    <cfRule type="cellIs" dxfId="212" priority="123" operator="between">
      <formula>0.104166666666667</formula>
      <formula>0.208333333333333</formula>
    </cfRule>
    <cfRule type="cellIs" dxfId="211" priority="124" operator="between">
      <formula>0.0833333333333333</formula>
      <formula>0.104166666666667</formula>
    </cfRule>
  </conditionalFormatting>
  <conditionalFormatting sqref="G54">
    <cfRule type="cellIs" dxfId="210" priority="120" operator="between">
      <formula>0.0833333333333333</formula>
      <formula>0.125</formula>
    </cfRule>
  </conditionalFormatting>
  <conditionalFormatting sqref="G54 S54">
    <cfRule type="cellIs" dxfId="209" priority="118" operator="between">
      <formula>0.104166666666667</formula>
      <formula>0.208333333333333</formula>
    </cfRule>
    <cfRule type="cellIs" dxfId="208" priority="119" operator="between">
      <formula>0.0833333333333333</formula>
      <formula>0.104166666666667</formula>
    </cfRule>
  </conditionalFormatting>
  <conditionalFormatting sqref="G54">
    <cfRule type="cellIs" dxfId="207" priority="117" operator="greaterThan">
      <formula>0.104166666666667</formula>
    </cfRule>
  </conditionalFormatting>
  <conditionalFormatting sqref="G59">
    <cfRule type="cellIs" dxfId="206" priority="105" operator="between">
      <formula>0.0833333333333333</formula>
      <formula>0.125</formula>
    </cfRule>
  </conditionalFormatting>
  <conditionalFormatting sqref="G59">
    <cfRule type="cellIs" dxfId="205" priority="103" operator="between">
      <formula>0.104166666666667</formula>
      <formula>0.208333333333333</formula>
    </cfRule>
    <cfRule type="cellIs" dxfId="204" priority="104" operator="between">
      <formula>0.0833333333333333</formula>
      <formula>0.104166666666667</formula>
    </cfRule>
  </conditionalFormatting>
  <conditionalFormatting sqref="G59">
    <cfRule type="cellIs" dxfId="203" priority="102" operator="greaterThan">
      <formula>0.104166666666667</formula>
    </cfRule>
  </conditionalFormatting>
  <conditionalFormatting sqref="S59">
    <cfRule type="cellIs" dxfId="202" priority="95" operator="between">
      <formula>0.0833333333333333</formula>
      <formula>0.125</formula>
    </cfRule>
  </conditionalFormatting>
  <conditionalFormatting sqref="S59">
    <cfRule type="cellIs" dxfId="201" priority="93" operator="between">
      <formula>0.104166666666667</formula>
      <formula>0.208333333333333</formula>
    </cfRule>
    <cfRule type="cellIs" dxfId="200" priority="94" operator="between">
      <formula>0.0833333333333333</formula>
      <formula>0.104166666666667</formula>
    </cfRule>
  </conditionalFormatting>
  <conditionalFormatting sqref="S59">
    <cfRule type="cellIs" dxfId="199" priority="92" operator="greaterThan">
      <formula>0.104166666666667</formula>
    </cfRule>
  </conditionalFormatting>
  <conditionalFormatting sqref="G60">
    <cfRule type="cellIs" dxfId="198" priority="87" operator="between">
      <formula>0.0833333333333333</formula>
      <formula>0.125</formula>
    </cfRule>
  </conditionalFormatting>
  <conditionalFormatting sqref="G60">
    <cfRule type="cellIs" dxfId="197" priority="85" operator="between">
      <formula>0.104166666666667</formula>
      <formula>0.208333333333333</formula>
    </cfRule>
    <cfRule type="cellIs" dxfId="196" priority="86" operator="between">
      <formula>0.0833333333333333</formula>
      <formula>0.104166666666667</formula>
    </cfRule>
  </conditionalFormatting>
  <conditionalFormatting sqref="G60">
    <cfRule type="cellIs" dxfId="195" priority="84" operator="greaterThan">
      <formula>0.104166666666667</formula>
    </cfRule>
  </conditionalFormatting>
  <conditionalFormatting sqref="G24">
    <cfRule type="cellIs" dxfId="194" priority="73" operator="between">
      <formula>0.0833333333333333</formula>
      <formula>0.125</formula>
    </cfRule>
  </conditionalFormatting>
  <conditionalFormatting sqref="G24 S24">
    <cfRule type="cellIs" dxfId="193" priority="71" operator="between">
      <formula>0.104166666666667</formula>
      <formula>0.208333333333333</formula>
    </cfRule>
    <cfRule type="cellIs" dxfId="192" priority="72" operator="between">
      <formula>0.0833333333333333</formula>
      <formula>0.104166666666667</formula>
    </cfRule>
  </conditionalFormatting>
  <conditionalFormatting sqref="G24">
    <cfRule type="cellIs" dxfId="191" priority="70" operator="greaterThan">
      <formula>0.104166666666667</formula>
    </cfRule>
  </conditionalFormatting>
  <conditionalFormatting sqref="G36">
    <cfRule type="cellIs" dxfId="190" priority="41" operator="between">
      <formula>0.0833333333333333</formula>
      <formula>0.125</formula>
    </cfRule>
  </conditionalFormatting>
  <conditionalFormatting sqref="G36 S36">
    <cfRule type="cellIs" dxfId="189" priority="39" operator="between">
      <formula>0.104166666666667</formula>
      <formula>0.208333333333333</formula>
    </cfRule>
    <cfRule type="cellIs" dxfId="188" priority="40" operator="between">
      <formula>0.0833333333333333</formula>
      <formula>0.104166666666667</formula>
    </cfRule>
  </conditionalFormatting>
  <conditionalFormatting sqref="G36">
    <cfRule type="cellIs" dxfId="187" priority="38" operator="greaterThan">
      <formula>0.104166666666667</formula>
    </cfRule>
  </conditionalFormatting>
  <conditionalFormatting sqref="S60">
    <cfRule type="cellIs" dxfId="186" priority="31" operator="between">
      <formula>0.0833333333333333</formula>
      <formula>0.125</formula>
    </cfRule>
  </conditionalFormatting>
  <conditionalFormatting sqref="S60">
    <cfRule type="cellIs" dxfId="185" priority="29" operator="between">
      <formula>0.104166666666667</formula>
      <formula>0.208333333333333</formula>
    </cfRule>
    <cfRule type="cellIs" dxfId="184" priority="30" operator="between">
      <formula>0.0833333333333333</formula>
      <formula>0.104166666666667</formula>
    </cfRule>
  </conditionalFormatting>
  <conditionalFormatting sqref="S60">
    <cfRule type="cellIs" dxfId="183" priority="28" operator="greaterThan">
      <formula>0.104166666666667</formula>
    </cfRule>
  </conditionalFormatting>
  <conditionalFormatting sqref="G13">
    <cfRule type="cellIs" dxfId="181" priority="26" operator="between">
      <formula>0.0833333333333333</formula>
      <formula>0.125</formula>
    </cfRule>
  </conditionalFormatting>
  <conditionalFormatting sqref="G13 S13">
    <cfRule type="cellIs" dxfId="180" priority="24" operator="between">
      <formula>0.104166666666667</formula>
      <formula>0.208333333333333</formula>
    </cfRule>
    <cfRule type="cellIs" dxfId="179" priority="25" operator="between">
      <formula>0.0833333333333333</formula>
      <formula>0.104166666666667</formula>
    </cfRule>
  </conditionalFormatting>
  <conditionalFormatting sqref="G13">
    <cfRule type="cellIs" dxfId="178" priority="23" operator="greaterThan">
      <formula>0.104166666666667</formula>
    </cfRule>
  </conditionalFormatting>
  <conditionalFormatting sqref="G47">
    <cfRule type="cellIs" dxfId="177" priority="22" operator="between">
      <formula>0.0833333333333333</formula>
      <formula>0.125</formula>
    </cfRule>
  </conditionalFormatting>
  <conditionalFormatting sqref="G47 S47">
    <cfRule type="cellIs" dxfId="176" priority="20" operator="between">
      <formula>0.104166666666667</formula>
      <formula>0.208333333333333</formula>
    </cfRule>
    <cfRule type="cellIs" dxfId="175" priority="21" operator="between">
      <formula>0.0833333333333333</formula>
      <formula>0.104166666666667</formula>
    </cfRule>
  </conditionalFormatting>
  <conditionalFormatting sqref="G47">
    <cfRule type="cellIs" dxfId="174" priority="19" operator="greaterThan">
      <formula>0.104166666666667</formula>
    </cfRule>
  </conditionalFormatting>
  <conditionalFormatting sqref="G58">
    <cfRule type="cellIs" dxfId="173" priority="14" operator="between">
      <formula>0.0833333333333333</formula>
      <formula>0.125</formula>
    </cfRule>
  </conditionalFormatting>
  <conditionalFormatting sqref="G58 S58">
    <cfRule type="cellIs" dxfId="172" priority="12" operator="between">
      <formula>0.104166666666667</formula>
      <formula>0.208333333333333</formula>
    </cfRule>
    <cfRule type="cellIs" dxfId="171" priority="13" operator="between">
      <formula>0.0833333333333333</formula>
      <formula>0.104166666666667</formula>
    </cfRule>
  </conditionalFormatting>
  <conditionalFormatting sqref="G58">
    <cfRule type="cellIs" dxfId="170" priority="11" operator="greaterThan">
      <formula>0.104166666666667</formula>
    </cfRule>
  </conditionalFormatting>
  <conditionalFormatting sqref="G3 G5:G10 G14:G20 G26:G29 G37:G39 G42:G44 G48:G53">
    <cfRule type="top10" dxfId="26" priority="10" bottom="1" rank="10"/>
  </conditionalFormatting>
  <conditionalFormatting sqref="G4">
    <cfRule type="cellIs" dxfId="20" priority="8" operator="between">
      <formula>0.0833333333333333</formula>
      <formula>0.125</formula>
    </cfRule>
  </conditionalFormatting>
  <conditionalFormatting sqref="G4">
    <cfRule type="cellIs" dxfId="18" priority="6" operator="between">
      <formula>0.104166666666667</formula>
      <formula>0.208333333333333</formula>
    </cfRule>
    <cfRule type="cellIs" dxfId="17" priority="7" operator="between">
      <formula>0.0833333333333333</formula>
      <formula>0.104166666666667</formula>
    </cfRule>
  </conditionalFormatting>
  <conditionalFormatting sqref="G4">
    <cfRule type="cellIs" dxfId="14" priority="5" operator="greaterThan">
      <formula>0.104166666666667</formula>
    </cfRule>
  </conditionalFormatting>
  <conditionalFormatting sqref="G41">
    <cfRule type="cellIs" dxfId="8" priority="4" operator="between">
      <formula>0.0833333333333333</formula>
      <formula>0.125</formula>
    </cfRule>
  </conditionalFormatting>
  <conditionalFormatting sqref="G41">
    <cfRule type="cellIs" dxfId="6" priority="2" operator="between">
      <formula>0.104166666666667</formula>
      <formula>0.208333333333333</formula>
    </cfRule>
    <cfRule type="cellIs" dxfId="5" priority="3" operator="between">
      <formula>0.0833333333333333</formula>
      <formula>0.104166666666667</formula>
    </cfRule>
  </conditionalFormatting>
  <conditionalFormatting sqref="G41">
    <cfRule type="cellIs" dxfId="2" priority="1" operator="greaterThan">
      <formula>0.104166666666667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51"/>
  <sheetViews>
    <sheetView tabSelected="1" workbookViewId="0">
      <pane ySplit="1" topLeftCell="A2" activePane="bottomLeft" state="frozen"/>
      <selection pane="bottomLeft" activeCell="D14" sqref="D14"/>
    </sheetView>
  </sheetViews>
  <sheetFormatPr defaultRowHeight="13.5" x14ac:dyDescent="0.15"/>
  <cols>
    <col min="4" max="4" width="12.25" bestFit="1" customWidth="1"/>
    <col min="6" max="6" width="10.875" customWidth="1"/>
  </cols>
  <sheetData>
    <row r="1" spans="3:7" ht="18" customHeight="1" x14ac:dyDescent="0.15">
      <c r="C1" s="213" t="s">
        <v>1815</v>
      </c>
      <c r="D1" s="213" t="s">
        <v>1816</v>
      </c>
      <c r="E1" s="213" t="s">
        <v>128</v>
      </c>
      <c r="F1" s="213" t="s">
        <v>3</v>
      </c>
      <c r="G1" s="213" t="s">
        <v>1817</v>
      </c>
    </row>
    <row r="2" spans="3:7" ht="18" customHeight="1" x14ac:dyDescent="0.15">
      <c r="C2" s="82">
        <v>1</v>
      </c>
      <c r="D2" s="82" t="s">
        <v>252</v>
      </c>
      <c r="E2" s="82" t="s">
        <v>284</v>
      </c>
      <c r="F2" s="186" t="s">
        <v>285</v>
      </c>
      <c r="G2" s="83">
        <v>0</v>
      </c>
    </row>
    <row r="3" spans="3:7" ht="18" customHeight="1" x14ac:dyDescent="0.15">
      <c r="C3" s="82">
        <v>2</v>
      </c>
      <c r="D3" s="82" t="s">
        <v>250</v>
      </c>
      <c r="E3" s="82" t="s">
        <v>863</v>
      </c>
      <c r="F3" s="186" t="s">
        <v>862</v>
      </c>
      <c r="G3" s="83">
        <v>2.418981481481481E-2</v>
      </c>
    </row>
    <row r="4" spans="3:7" ht="18" customHeight="1" x14ac:dyDescent="0.15">
      <c r="C4" s="82">
        <v>3</v>
      </c>
      <c r="D4" s="82" t="s">
        <v>250</v>
      </c>
      <c r="E4" s="82" t="s">
        <v>865</v>
      </c>
      <c r="F4" s="186" t="s">
        <v>864</v>
      </c>
      <c r="G4" s="83">
        <v>2.4479166666666663E-2</v>
      </c>
    </row>
    <row r="5" spans="3:7" ht="18" customHeight="1" x14ac:dyDescent="0.15">
      <c r="C5" s="82">
        <v>4</v>
      </c>
      <c r="D5" s="82" t="s">
        <v>250</v>
      </c>
      <c r="E5" s="82" t="s">
        <v>1388</v>
      </c>
      <c r="F5" s="186" t="s">
        <v>1387</v>
      </c>
      <c r="G5" s="83">
        <v>2.7685185185185181E-2</v>
      </c>
    </row>
    <row r="6" spans="3:7" ht="18" customHeight="1" x14ac:dyDescent="0.15">
      <c r="C6" s="82">
        <v>5</v>
      </c>
      <c r="D6" s="82" t="s">
        <v>244</v>
      </c>
      <c r="E6" s="82" t="s">
        <v>832</v>
      </c>
      <c r="F6" s="186" t="s">
        <v>831</v>
      </c>
      <c r="G6" s="83">
        <v>3.1273148148148147E-2</v>
      </c>
    </row>
    <row r="7" spans="3:7" ht="18" customHeight="1" x14ac:dyDescent="0.15">
      <c r="C7" s="82">
        <v>6</v>
      </c>
      <c r="D7" s="82" t="s">
        <v>252</v>
      </c>
      <c r="E7" s="82" t="s">
        <v>279</v>
      </c>
      <c r="F7" s="186" t="s">
        <v>280</v>
      </c>
      <c r="G7" s="83">
        <v>3.2685185185185178E-2</v>
      </c>
    </row>
    <row r="8" spans="3:7" ht="18" customHeight="1" x14ac:dyDescent="0.15">
      <c r="C8" s="82">
        <v>7</v>
      </c>
      <c r="D8" s="82" t="s">
        <v>252</v>
      </c>
      <c r="E8" s="82" t="s">
        <v>277</v>
      </c>
      <c r="F8" s="186" t="s">
        <v>278</v>
      </c>
      <c r="G8" s="83">
        <v>3.5462962962962967E-2</v>
      </c>
    </row>
    <row r="9" spans="3:7" ht="18" customHeight="1" x14ac:dyDescent="0.15">
      <c r="C9" s="82">
        <v>8</v>
      </c>
      <c r="D9" s="82" t="s">
        <v>244</v>
      </c>
      <c r="E9" s="82" t="s">
        <v>269</v>
      </c>
      <c r="F9" s="186" t="s">
        <v>270</v>
      </c>
      <c r="G9" s="83">
        <v>4.0069444444444456E-2</v>
      </c>
    </row>
    <row r="10" spans="3:7" ht="18" customHeight="1" x14ac:dyDescent="0.15">
      <c r="C10" s="82">
        <v>9</v>
      </c>
      <c r="D10" s="82" t="s">
        <v>246</v>
      </c>
      <c r="E10" s="82" t="s">
        <v>474</v>
      </c>
      <c r="F10" s="186" t="s">
        <v>473</v>
      </c>
      <c r="G10" s="83">
        <v>4.0185185185185185E-2</v>
      </c>
    </row>
    <row r="11" spans="3:7" ht="18" customHeight="1" x14ac:dyDescent="0.15">
      <c r="C11" s="82">
        <v>10</v>
      </c>
      <c r="D11" s="82" t="s">
        <v>246</v>
      </c>
      <c r="E11" s="82" t="s">
        <v>254</v>
      </c>
      <c r="F11" s="186" t="s">
        <v>255</v>
      </c>
      <c r="G11" s="83">
        <v>4.1331018518518517E-2</v>
      </c>
    </row>
    <row r="12" spans="3:7" ht="18" customHeight="1" x14ac:dyDescent="0.15">
      <c r="C12" s="82"/>
      <c r="D12" s="82"/>
      <c r="E12" s="82"/>
      <c r="F12" s="186"/>
      <c r="G12" s="83"/>
    </row>
    <row r="13" spans="3:7" ht="18" customHeight="1" x14ac:dyDescent="0.15"/>
    <row r="14" spans="3:7" ht="18" customHeight="1" x14ac:dyDescent="0.15"/>
    <row r="15" spans="3:7" ht="18" customHeight="1" x14ac:dyDescent="0.15"/>
    <row r="16" spans="3:7" ht="18" customHeight="1" x14ac:dyDescent="0.15"/>
    <row r="17" ht="18" customHeight="1" x14ac:dyDescent="0.15"/>
    <row r="18" ht="18" customHeight="1" x14ac:dyDescent="0.15"/>
    <row r="19" ht="18" customHeight="1" x14ac:dyDescent="0.15"/>
    <row r="20" ht="18" customHeight="1" x14ac:dyDescent="0.15"/>
    <row r="21" ht="18" customHeight="1" x14ac:dyDescent="0.15"/>
    <row r="22" ht="18" customHeight="1" x14ac:dyDescent="0.15"/>
    <row r="23" ht="18" customHeight="1" x14ac:dyDescent="0.15"/>
    <row r="24" ht="18" customHeight="1" x14ac:dyDescent="0.15"/>
    <row r="25" ht="18" customHeight="1" x14ac:dyDescent="0.15"/>
    <row r="26" ht="18" customHeight="1" x14ac:dyDescent="0.15"/>
    <row r="27" ht="18" customHeight="1" x14ac:dyDescent="0.15"/>
    <row r="28" ht="18" customHeight="1" x14ac:dyDescent="0.15"/>
    <row r="29" ht="18" customHeight="1" x14ac:dyDescent="0.15"/>
    <row r="30" ht="18" customHeight="1" x14ac:dyDescent="0.15"/>
    <row r="31" ht="18" customHeight="1" x14ac:dyDescent="0.15"/>
    <row r="32" ht="18" customHeight="1" x14ac:dyDescent="0.15"/>
    <row r="33" ht="18" customHeight="1" x14ac:dyDescent="0.15"/>
    <row r="34" ht="18" customHeight="1" x14ac:dyDescent="0.15"/>
    <row r="35" ht="18" customHeight="1" x14ac:dyDescent="0.15"/>
    <row r="36" ht="18" customHeight="1" x14ac:dyDescent="0.15"/>
    <row r="37" ht="18" customHeight="1" x14ac:dyDescent="0.15"/>
    <row r="38" ht="18" customHeight="1" x14ac:dyDescent="0.15"/>
    <row r="39" ht="18" customHeight="1" x14ac:dyDescent="0.15"/>
    <row r="40" ht="18" customHeight="1" x14ac:dyDescent="0.15"/>
    <row r="41" ht="18" customHeight="1" x14ac:dyDescent="0.15"/>
    <row r="42" ht="18" customHeight="1" x14ac:dyDescent="0.15"/>
    <row r="43" ht="18" customHeight="1" x14ac:dyDescent="0.15"/>
    <row r="44" ht="18" customHeight="1" x14ac:dyDescent="0.15"/>
    <row r="45" ht="18" customHeight="1" x14ac:dyDescent="0.15"/>
    <row r="46" ht="18" customHeight="1" x14ac:dyDescent="0.15"/>
    <row r="47" ht="18" customHeight="1" x14ac:dyDescent="0.15"/>
    <row r="48" ht="18" customHeight="1" x14ac:dyDescent="0.15"/>
    <row r="49" ht="18" customHeight="1" x14ac:dyDescent="0.15"/>
    <row r="50" ht="18" customHeight="1" x14ac:dyDescent="0.15"/>
    <row r="51" ht="18" customHeight="1" x14ac:dyDescent="0.15"/>
  </sheetData>
  <autoFilter ref="A1:K1">
    <sortState ref="C2:G11">
      <sortCondition ref="G1"/>
    </sortState>
  </autoFilter>
  <sortState ref="C2:G11">
    <sortCondition ref="G2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4"/>
  <sheetViews>
    <sheetView topLeftCell="L1" zoomScaleNormal="100" workbookViewId="0">
      <selection activeCell="W28" sqref="W28:AB45"/>
    </sheetView>
  </sheetViews>
  <sheetFormatPr defaultRowHeight="16.5" x14ac:dyDescent="0.15"/>
  <cols>
    <col min="1" max="1" width="26.375" style="117" customWidth="1"/>
    <col min="2" max="2" width="8.375" style="117" customWidth="1"/>
    <col min="3" max="3" width="4.5" style="117" customWidth="1"/>
    <col min="4" max="4" width="8" style="117" customWidth="1"/>
    <col min="5" max="5" width="4.75" style="117" customWidth="1"/>
    <col min="6" max="6" width="26.375" style="117" customWidth="1"/>
    <col min="7" max="7" width="8.375" style="117" customWidth="1"/>
    <col min="8" max="8" width="4.5" style="117" customWidth="1"/>
    <col min="9" max="10" width="5.5" style="117" customWidth="1"/>
    <col min="11" max="11" width="21" style="117" customWidth="1"/>
    <col min="12" max="16" width="9" style="117"/>
    <col min="17" max="17" width="9" style="144"/>
    <col min="18" max="19" width="9" style="117"/>
    <col min="20" max="20" width="16.5" style="145" bestFit="1" customWidth="1"/>
    <col min="21" max="22" width="9" style="117"/>
    <col min="23" max="23" width="9" style="123"/>
    <col min="24" max="24" width="9" style="123" customWidth="1"/>
    <col min="25" max="25" width="7.25" style="123" customWidth="1"/>
    <col min="26" max="27" width="7.125" style="123" customWidth="1"/>
    <col min="28" max="28" width="7.75" style="123" customWidth="1"/>
    <col min="29" max="16384" width="9" style="117"/>
  </cols>
  <sheetData>
    <row r="1" spans="1:29" x14ac:dyDescent="0.15">
      <c r="A1" s="143" t="s">
        <v>75</v>
      </c>
      <c r="F1" s="197" t="s">
        <v>65</v>
      </c>
      <c r="G1" s="198" t="s" vm="2">
        <v>78</v>
      </c>
      <c r="J1" s="135"/>
      <c r="M1" s="243" t="s">
        <v>71</v>
      </c>
      <c r="N1" s="117" t="s">
        <v>74</v>
      </c>
      <c r="O1" s="117" t="s">
        <v>74</v>
      </c>
      <c r="P1" s="117" t="s">
        <v>75</v>
      </c>
      <c r="Q1" s="144" t="s">
        <v>76</v>
      </c>
      <c r="W1" s="204" t="s">
        <v>1109</v>
      </c>
      <c r="X1" s="204" t="s">
        <v>1110</v>
      </c>
      <c r="Y1" s="117" t="s">
        <v>1111</v>
      </c>
      <c r="Z1" s="117"/>
      <c r="AA1" s="117"/>
      <c r="AB1" s="117"/>
    </row>
    <row r="2" spans="1:29" x14ac:dyDescent="0.15">
      <c r="A2" s="197" t="s">
        <v>65</v>
      </c>
      <c r="B2" s="198" t="s" vm="2">
        <v>78</v>
      </c>
      <c r="F2" s="143" t="s">
        <v>127</v>
      </c>
      <c r="J2" s="135"/>
      <c r="K2" s="146" t="s">
        <v>82</v>
      </c>
      <c r="M2" s="243"/>
      <c r="N2" s="117" t="s">
        <v>72</v>
      </c>
      <c r="O2" s="117" t="s">
        <v>73</v>
      </c>
      <c r="P2" s="117" t="s">
        <v>72</v>
      </c>
      <c r="Q2" s="144" t="s">
        <v>73</v>
      </c>
      <c r="W2" s="204"/>
      <c r="X2" s="204"/>
      <c r="Y2" s="205" t="s">
        <v>81</v>
      </c>
      <c r="Z2" s="206"/>
      <c r="AA2" s="205" t="s">
        <v>1114</v>
      </c>
      <c r="AB2" s="206"/>
    </row>
    <row r="3" spans="1:29" x14ac:dyDescent="0.15">
      <c r="A3" s="197" t="s">
        <v>69</v>
      </c>
      <c r="B3" s="198" t="s" vm="1">
        <v>81</v>
      </c>
      <c r="F3" s="197" t="s">
        <v>68</v>
      </c>
      <c r="G3" s="197" t="s">
        <v>70</v>
      </c>
      <c r="H3" s="198"/>
      <c r="I3" s="198"/>
      <c r="J3" s="135"/>
      <c r="L3" s="136" t="s">
        <v>50</v>
      </c>
      <c r="M3" s="136" t="s">
        <v>51</v>
      </c>
      <c r="N3" s="136">
        <v>0</v>
      </c>
      <c r="O3" s="147">
        <v>0</v>
      </c>
      <c r="P3" s="136">
        <v>0</v>
      </c>
      <c r="Q3" s="147">
        <v>0</v>
      </c>
      <c r="R3" s="148"/>
      <c r="S3" s="148"/>
      <c r="T3" s="149" t="s">
        <v>286</v>
      </c>
      <c r="U3" s="168">
        <v>0.1865</v>
      </c>
      <c r="V3" s="148"/>
      <c r="W3" s="204"/>
      <c r="X3" s="204"/>
      <c r="Y3" s="118" t="s">
        <v>1112</v>
      </c>
      <c r="Z3" s="119" t="s">
        <v>1113</v>
      </c>
      <c r="AA3" s="118" t="s">
        <v>1112</v>
      </c>
      <c r="AB3" s="119" t="s">
        <v>1113</v>
      </c>
    </row>
    <row r="4" spans="1:29" x14ac:dyDescent="0.15">
      <c r="D4" s="146" t="s">
        <v>83</v>
      </c>
      <c r="F4" s="197" t="s">
        <v>66</v>
      </c>
      <c r="G4" s="198" t="s">
        <v>211</v>
      </c>
      <c r="H4" s="198" t="s">
        <v>210</v>
      </c>
      <c r="I4" s="198" t="s">
        <v>67</v>
      </c>
      <c r="J4" s="135"/>
      <c r="L4" s="136" t="s">
        <v>44</v>
      </c>
      <c r="M4" s="136" t="s">
        <v>45</v>
      </c>
      <c r="N4" s="136">
        <v>0</v>
      </c>
      <c r="O4" s="147">
        <v>0</v>
      </c>
      <c r="P4" s="136">
        <v>0</v>
      </c>
      <c r="Q4" s="147">
        <v>0</v>
      </c>
      <c r="R4" s="148"/>
      <c r="S4" s="148"/>
      <c r="T4" s="149" t="s">
        <v>188</v>
      </c>
      <c r="U4" s="168">
        <v>0.1918181818181818</v>
      </c>
      <c r="V4" s="148"/>
      <c r="W4" s="188" t="s">
        <v>472</v>
      </c>
      <c r="X4" s="188" t="s">
        <v>471</v>
      </c>
      <c r="Y4" s="120">
        <v>1</v>
      </c>
      <c r="Z4" s="192">
        <v>25</v>
      </c>
      <c r="AA4" s="120">
        <v>1</v>
      </c>
      <c r="AB4" s="120">
        <v>25</v>
      </c>
      <c r="AC4" s="117" t="s">
        <v>508</v>
      </c>
    </row>
    <row r="5" spans="1:29" x14ac:dyDescent="0.15">
      <c r="A5" s="197" t="s">
        <v>68</v>
      </c>
      <c r="B5" s="197" t="s">
        <v>70</v>
      </c>
      <c r="C5" s="198"/>
      <c r="D5" s="198"/>
      <c r="E5" s="135"/>
      <c r="F5" s="199" t="s">
        <v>763</v>
      </c>
      <c r="G5" s="198">
        <v>23</v>
      </c>
      <c r="H5" s="198">
        <v>2</v>
      </c>
      <c r="I5" s="198">
        <v>25</v>
      </c>
      <c r="J5" s="135"/>
      <c r="L5" s="136" t="s">
        <v>52</v>
      </c>
      <c r="M5" s="136" t="s">
        <v>53</v>
      </c>
      <c r="N5" s="136">
        <v>0</v>
      </c>
      <c r="O5" s="147">
        <v>0</v>
      </c>
      <c r="P5" s="136">
        <v>0</v>
      </c>
      <c r="Q5" s="147">
        <v>0</v>
      </c>
      <c r="R5" s="148"/>
      <c r="S5" s="148"/>
      <c r="T5" s="149" t="s">
        <v>342</v>
      </c>
      <c r="U5" s="168">
        <v>0.376</v>
      </c>
      <c r="V5" s="148"/>
      <c r="W5" s="188" t="s">
        <v>863</v>
      </c>
      <c r="X5" s="188" t="s">
        <v>862</v>
      </c>
      <c r="Y5" s="120">
        <v>1</v>
      </c>
      <c r="Z5" s="192">
        <v>1</v>
      </c>
      <c r="AA5" s="120">
        <v>1</v>
      </c>
      <c r="AB5" s="120">
        <v>1</v>
      </c>
      <c r="AC5" s="117" t="s">
        <v>508</v>
      </c>
    </row>
    <row r="6" spans="1:29" x14ac:dyDescent="0.15">
      <c r="A6" s="197" t="s">
        <v>66</v>
      </c>
      <c r="B6" s="198" t="s">
        <v>211</v>
      </c>
      <c r="C6" s="198" t="s">
        <v>210</v>
      </c>
      <c r="D6" s="198" t="s">
        <v>67</v>
      </c>
      <c r="E6" s="135"/>
      <c r="F6" s="199" t="s">
        <v>88</v>
      </c>
      <c r="G6" s="198">
        <v>6</v>
      </c>
      <c r="H6" s="198">
        <v>7</v>
      </c>
      <c r="I6" s="198">
        <v>12</v>
      </c>
      <c r="J6" s="135"/>
      <c r="L6" s="136" t="s">
        <v>118</v>
      </c>
      <c r="M6" s="136" t="s">
        <v>119</v>
      </c>
      <c r="N6" s="136">
        <v>6</v>
      </c>
      <c r="O6" s="147">
        <v>94</v>
      </c>
      <c r="P6" s="136">
        <v>2</v>
      </c>
      <c r="Q6" s="147">
        <v>56</v>
      </c>
      <c r="R6" s="148"/>
      <c r="S6" s="148"/>
      <c r="T6" s="149" t="s">
        <v>343</v>
      </c>
      <c r="U6" s="168">
        <v>0.44800000000000001</v>
      </c>
      <c r="V6" s="148"/>
      <c r="W6" s="188" t="s">
        <v>865</v>
      </c>
      <c r="X6" s="188" t="s">
        <v>864</v>
      </c>
      <c r="Y6" s="120">
        <v>1</v>
      </c>
      <c r="Z6" s="192">
        <v>1</v>
      </c>
      <c r="AA6" s="120">
        <v>1</v>
      </c>
      <c r="AB6" s="120">
        <v>1</v>
      </c>
      <c r="AC6" s="117" t="s">
        <v>508</v>
      </c>
    </row>
    <row r="7" spans="1:29" ht="17.25" thickBot="1" x14ac:dyDescent="0.2">
      <c r="A7" s="199" t="s">
        <v>763</v>
      </c>
      <c r="B7" s="198">
        <v>23</v>
      </c>
      <c r="C7" s="198">
        <v>2</v>
      </c>
      <c r="D7" s="198">
        <v>25</v>
      </c>
      <c r="E7" s="135"/>
      <c r="F7" s="199" t="s">
        <v>820</v>
      </c>
      <c r="G7" s="198">
        <v>11</v>
      </c>
      <c r="H7" s="198">
        <v>3</v>
      </c>
      <c r="I7" s="198">
        <v>13</v>
      </c>
      <c r="J7" s="135"/>
      <c r="K7" s="150"/>
      <c r="L7" s="136" t="s">
        <v>18</v>
      </c>
      <c r="M7" s="136" t="s">
        <v>19</v>
      </c>
      <c r="N7" s="136">
        <v>0</v>
      </c>
      <c r="O7" s="147">
        <v>0</v>
      </c>
      <c r="P7" s="136">
        <v>0</v>
      </c>
      <c r="Q7" s="147">
        <v>0</v>
      </c>
      <c r="R7" s="148"/>
      <c r="S7" s="148"/>
      <c r="T7" s="149" t="s">
        <v>196</v>
      </c>
      <c r="U7" s="168">
        <v>1.0097560975609756</v>
      </c>
      <c r="V7" s="148"/>
      <c r="W7" s="188" t="s">
        <v>1388</v>
      </c>
      <c r="X7" s="188" t="s">
        <v>1387</v>
      </c>
      <c r="Y7" s="120">
        <v>0</v>
      </c>
      <c r="Z7" s="192">
        <v>0</v>
      </c>
      <c r="AA7" s="120">
        <v>0</v>
      </c>
      <c r="AB7" s="120">
        <v>0</v>
      </c>
      <c r="AC7" s="117" t="s">
        <v>508</v>
      </c>
    </row>
    <row r="8" spans="1:29" x14ac:dyDescent="0.15">
      <c r="A8" s="199" t="s">
        <v>88</v>
      </c>
      <c r="B8" s="198">
        <v>1</v>
      </c>
      <c r="C8" s="198">
        <v>4</v>
      </c>
      <c r="D8" s="198">
        <v>5</v>
      </c>
      <c r="E8" s="135"/>
      <c r="F8" s="199" t="s">
        <v>80</v>
      </c>
      <c r="G8" s="198">
        <v>4</v>
      </c>
      <c r="H8" s="198">
        <v>3</v>
      </c>
      <c r="I8" s="198">
        <v>7</v>
      </c>
      <c r="J8" s="135"/>
      <c r="L8" s="136" t="s">
        <v>24</v>
      </c>
      <c r="M8" s="136" t="s">
        <v>25</v>
      </c>
      <c r="N8" s="136">
        <v>2</v>
      </c>
      <c r="O8" s="147">
        <v>35</v>
      </c>
      <c r="P8" s="136">
        <v>0</v>
      </c>
      <c r="Q8" s="147">
        <v>0</v>
      </c>
      <c r="R8" s="148"/>
      <c r="S8" s="148"/>
      <c r="T8" s="149" t="s">
        <v>197</v>
      </c>
      <c r="U8" s="168">
        <v>0.23454545454545456</v>
      </c>
      <c r="V8" s="148"/>
      <c r="W8" s="188" t="s">
        <v>646</v>
      </c>
      <c r="X8" s="188" t="s">
        <v>647</v>
      </c>
      <c r="Y8" s="120">
        <v>3</v>
      </c>
      <c r="Z8" s="192">
        <v>27</v>
      </c>
      <c r="AA8" s="120">
        <v>3</v>
      </c>
      <c r="AB8" s="120">
        <v>27</v>
      </c>
      <c r="AC8" s="117" t="s">
        <v>508</v>
      </c>
    </row>
    <row r="9" spans="1:29" x14ac:dyDescent="0.15">
      <c r="A9" s="199" t="s">
        <v>820</v>
      </c>
      <c r="B9" s="198">
        <v>11</v>
      </c>
      <c r="C9" s="198">
        <v>3</v>
      </c>
      <c r="D9" s="198">
        <v>13</v>
      </c>
      <c r="E9" s="135"/>
      <c r="F9" s="199" t="s">
        <v>737</v>
      </c>
      <c r="G9" s="198">
        <v>23</v>
      </c>
      <c r="H9" s="198">
        <v>1</v>
      </c>
      <c r="I9" s="198">
        <v>24</v>
      </c>
      <c r="J9" s="135"/>
      <c r="L9" s="136" t="s">
        <v>125</v>
      </c>
      <c r="M9" s="136" t="s">
        <v>126</v>
      </c>
      <c r="N9" s="136">
        <v>3</v>
      </c>
      <c r="O9" s="147">
        <v>33</v>
      </c>
      <c r="P9" s="136">
        <v>1</v>
      </c>
      <c r="Q9" s="147">
        <v>1</v>
      </c>
      <c r="R9" s="148"/>
      <c r="S9" s="148"/>
      <c r="T9" s="149" t="s">
        <v>189</v>
      </c>
      <c r="U9" s="168">
        <v>0.21143500000000001</v>
      </c>
      <c r="V9" s="148"/>
      <c r="W9" s="188" t="s">
        <v>830</v>
      </c>
      <c r="X9" s="188" t="s">
        <v>829</v>
      </c>
      <c r="Y9" s="120">
        <v>1</v>
      </c>
      <c r="Z9" s="192">
        <v>1</v>
      </c>
      <c r="AA9" s="120">
        <v>1</v>
      </c>
      <c r="AB9" s="120">
        <v>1</v>
      </c>
      <c r="AC9" s="117" t="s">
        <v>508</v>
      </c>
    </row>
    <row r="10" spans="1:29" x14ac:dyDescent="0.15">
      <c r="A10" s="199" t="s">
        <v>80</v>
      </c>
      <c r="B10" s="198"/>
      <c r="C10" s="198">
        <v>1</v>
      </c>
      <c r="D10" s="198">
        <v>1</v>
      </c>
      <c r="E10" s="135"/>
      <c r="F10" s="199" t="s">
        <v>229</v>
      </c>
      <c r="G10" s="198">
        <v>21</v>
      </c>
      <c r="H10" s="198">
        <v>5</v>
      </c>
      <c r="I10" s="198">
        <v>25</v>
      </c>
      <c r="J10" s="135"/>
      <c r="L10" s="136" t="s">
        <v>172</v>
      </c>
      <c r="M10" s="136" t="s">
        <v>174</v>
      </c>
      <c r="N10" s="136">
        <v>1</v>
      </c>
      <c r="O10" s="147">
        <v>3</v>
      </c>
      <c r="P10" s="136">
        <v>0</v>
      </c>
      <c r="Q10" s="147">
        <v>0</v>
      </c>
      <c r="R10" s="148"/>
      <c r="S10" s="148"/>
      <c r="T10" s="149" t="s">
        <v>190</v>
      </c>
      <c r="U10" s="168">
        <v>0.15687499999999999</v>
      </c>
      <c r="V10" s="148"/>
      <c r="W10" s="188" t="s">
        <v>832</v>
      </c>
      <c r="X10" s="188" t="s">
        <v>831</v>
      </c>
      <c r="Y10" s="120">
        <v>1</v>
      </c>
      <c r="Z10" s="192">
        <v>4</v>
      </c>
      <c r="AA10" s="120">
        <v>1</v>
      </c>
      <c r="AB10" s="120">
        <v>4</v>
      </c>
      <c r="AC10" s="117" t="s">
        <v>508</v>
      </c>
    </row>
    <row r="11" spans="1:29" x14ac:dyDescent="0.15">
      <c r="A11" s="199" t="s">
        <v>737</v>
      </c>
      <c r="B11" s="198">
        <v>20</v>
      </c>
      <c r="C11" s="198"/>
      <c r="D11" s="198">
        <v>20</v>
      </c>
      <c r="E11" s="135"/>
      <c r="F11" s="199" t="s">
        <v>268</v>
      </c>
      <c r="G11" s="198">
        <v>47</v>
      </c>
      <c r="H11" s="198">
        <v>1</v>
      </c>
      <c r="I11" s="198">
        <v>48</v>
      </c>
      <c r="J11" s="135"/>
      <c r="L11" s="136" t="s">
        <v>220</v>
      </c>
      <c r="M11" s="136" t="s">
        <v>221</v>
      </c>
      <c r="N11" s="136">
        <v>0</v>
      </c>
      <c r="O11" s="147">
        <v>0</v>
      </c>
      <c r="P11" s="136">
        <v>0</v>
      </c>
      <c r="Q11" s="147">
        <v>0</v>
      </c>
      <c r="R11" s="148"/>
      <c r="S11" s="148"/>
      <c r="T11" s="151" t="s">
        <v>344</v>
      </c>
      <c r="U11" s="169">
        <v>0.28156697459584296</v>
      </c>
      <c r="V11" s="148"/>
      <c r="W11" s="188" t="s">
        <v>264</v>
      </c>
      <c r="X11" s="188" t="s">
        <v>265</v>
      </c>
      <c r="Y11" s="120">
        <v>1</v>
      </c>
      <c r="Z11" s="192">
        <v>0</v>
      </c>
      <c r="AA11" s="120">
        <v>1</v>
      </c>
      <c r="AB11" s="120">
        <v>0</v>
      </c>
      <c r="AC11" s="117" t="s">
        <v>508</v>
      </c>
    </row>
    <row r="12" spans="1:29" x14ac:dyDescent="0.15">
      <c r="A12" s="199" t="s">
        <v>229</v>
      </c>
      <c r="B12" s="198">
        <v>1</v>
      </c>
      <c r="C12" s="198">
        <v>1</v>
      </c>
      <c r="D12" s="198">
        <v>2</v>
      </c>
      <c r="E12" s="135"/>
      <c r="F12" s="199" t="s">
        <v>152</v>
      </c>
      <c r="G12" s="198">
        <v>2</v>
      </c>
      <c r="H12" s="198">
        <v>1</v>
      </c>
      <c r="I12" s="198">
        <v>3</v>
      </c>
      <c r="J12" s="135"/>
      <c r="L12" s="136" t="s">
        <v>79</v>
      </c>
      <c r="M12" s="136" t="s">
        <v>80</v>
      </c>
      <c r="N12" s="136">
        <v>0</v>
      </c>
      <c r="O12" s="147">
        <v>0</v>
      </c>
      <c r="P12" s="136">
        <v>0</v>
      </c>
      <c r="Q12" s="147">
        <v>0</v>
      </c>
      <c r="R12" s="148"/>
      <c r="S12" s="148"/>
      <c r="T12" s="152"/>
      <c r="U12" s="148"/>
      <c r="V12" s="148"/>
      <c r="W12" s="188" t="s">
        <v>266</v>
      </c>
      <c r="X12" s="188" t="s">
        <v>267</v>
      </c>
      <c r="Y12" s="120">
        <v>0</v>
      </c>
      <c r="Z12" s="192">
        <v>0</v>
      </c>
      <c r="AA12" s="120">
        <v>0</v>
      </c>
      <c r="AB12" s="120">
        <v>0</v>
      </c>
      <c r="AC12" s="117" t="s">
        <v>508</v>
      </c>
    </row>
    <row r="13" spans="1:29" x14ac:dyDescent="0.15">
      <c r="A13" s="199" t="s">
        <v>268</v>
      </c>
      <c r="B13" s="198">
        <v>17</v>
      </c>
      <c r="C13" s="198"/>
      <c r="D13" s="198">
        <v>17</v>
      </c>
      <c r="E13" s="135"/>
      <c r="F13" s="199" t="s">
        <v>829</v>
      </c>
      <c r="G13" s="198">
        <v>6</v>
      </c>
      <c r="H13" s="198">
        <v>1</v>
      </c>
      <c r="I13" s="198">
        <v>7</v>
      </c>
      <c r="J13" s="135"/>
      <c r="L13" s="136" t="s">
        <v>91</v>
      </c>
      <c r="M13" s="136" t="s">
        <v>92</v>
      </c>
      <c r="N13" s="136">
        <v>3</v>
      </c>
      <c r="O13" s="147">
        <v>3.5</v>
      </c>
      <c r="P13" s="136">
        <v>1</v>
      </c>
      <c r="Q13" s="147">
        <v>1</v>
      </c>
      <c r="R13" s="148"/>
      <c r="S13" s="148"/>
      <c r="T13" s="152"/>
      <c r="U13" s="148"/>
      <c r="V13" s="148"/>
      <c r="W13" s="188" t="s">
        <v>269</v>
      </c>
      <c r="X13" s="188" t="s">
        <v>270</v>
      </c>
      <c r="Y13" s="120">
        <v>0</v>
      </c>
      <c r="Z13" s="192">
        <v>0</v>
      </c>
      <c r="AA13" s="120">
        <v>0</v>
      </c>
      <c r="AB13" s="120">
        <v>0</v>
      </c>
      <c r="AC13" s="117" t="s">
        <v>508</v>
      </c>
    </row>
    <row r="14" spans="1:29" x14ac:dyDescent="0.15">
      <c r="A14" s="199" t="s">
        <v>152</v>
      </c>
      <c r="B14" s="198"/>
      <c r="C14" s="198">
        <v>1</v>
      </c>
      <c r="D14" s="198">
        <v>1</v>
      </c>
      <c r="E14" s="135"/>
      <c r="F14" s="199" t="s">
        <v>17</v>
      </c>
      <c r="G14" s="198">
        <v>2</v>
      </c>
      <c r="H14" s="198">
        <v>3</v>
      </c>
      <c r="I14" s="198">
        <v>5</v>
      </c>
      <c r="J14" s="135"/>
      <c r="L14" s="136" t="s">
        <v>97</v>
      </c>
      <c r="M14" s="136" t="s">
        <v>98</v>
      </c>
      <c r="N14" s="136">
        <v>1</v>
      </c>
      <c r="O14" s="147">
        <v>3</v>
      </c>
      <c r="P14" s="136">
        <v>1</v>
      </c>
      <c r="Q14" s="147">
        <v>3</v>
      </c>
      <c r="R14" s="148"/>
      <c r="S14" s="148"/>
      <c r="T14" s="152"/>
      <c r="U14" s="148"/>
      <c r="V14" s="148"/>
      <c r="W14" s="189" t="s">
        <v>271</v>
      </c>
      <c r="X14" s="189" t="s">
        <v>272</v>
      </c>
      <c r="Y14" s="121">
        <v>0</v>
      </c>
      <c r="Z14" s="193">
        <v>0</v>
      </c>
      <c r="AA14" s="121">
        <v>0</v>
      </c>
      <c r="AB14" s="121">
        <v>0</v>
      </c>
      <c r="AC14" s="117" t="s">
        <v>508</v>
      </c>
    </row>
    <row r="15" spans="1:29" x14ac:dyDescent="0.15">
      <c r="A15" s="199" t="s">
        <v>829</v>
      </c>
      <c r="B15" s="198">
        <v>6</v>
      </c>
      <c r="C15" s="198">
        <v>1</v>
      </c>
      <c r="D15" s="198">
        <v>7</v>
      </c>
      <c r="E15" s="135"/>
      <c r="F15" s="199" t="s">
        <v>19</v>
      </c>
      <c r="G15" s="198">
        <v>13</v>
      </c>
      <c r="H15" s="198">
        <v>5</v>
      </c>
      <c r="I15" s="198">
        <v>18</v>
      </c>
      <c r="J15" s="135"/>
      <c r="L15" s="136" t="s">
        <v>153</v>
      </c>
      <c r="M15" s="136" t="s">
        <v>154</v>
      </c>
      <c r="N15" s="136">
        <v>0</v>
      </c>
      <c r="O15" s="147">
        <v>0</v>
      </c>
      <c r="P15" s="136">
        <v>0</v>
      </c>
      <c r="Q15" s="147">
        <v>0</v>
      </c>
      <c r="R15" s="153"/>
      <c r="S15" s="153"/>
      <c r="T15" s="154"/>
      <c r="U15" s="153"/>
      <c r="V15" s="153"/>
      <c r="W15" s="188" t="s">
        <v>273</v>
      </c>
      <c r="X15" s="188" t="s">
        <v>274</v>
      </c>
      <c r="Y15" s="120">
        <v>0</v>
      </c>
      <c r="Z15" s="192">
        <v>0</v>
      </c>
      <c r="AA15" s="120">
        <v>0</v>
      </c>
      <c r="AB15" s="120">
        <v>0</v>
      </c>
      <c r="AC15" s="117" t="s">
        <v>508</v>
      </c>
    </row>
    <row r="16" spans="1:29" x14ac:dyDescent="0.15">
      <c r="A16" s="199" t="s">
        <v>17</v>
      </c>
      <c r="B16" s="198">
        <v>1</v>
      </c>
      <c r="C16" s="198">
        <v>2</v>
      </c>
      <c r="D16" s="198">
        <v>3</v>
      </c>
      <c r="E16" s="135"/>
      <c r="F16" s="199" t="s">
        <v>733</v>
      </c>
      <c r="G16" s="198">
        <v>53</v>
      </c>
      <c r="H16" s="198">
        <v>3</v>
      </c>
      <c r="I16" s="198">
        <v>55</v>
      </c>
      <c r="J16" s="135"/>
      <c r="L16" s="155" t="s">
        <v>852</v>
      </c>
      <c r="M16" s="155" t="s">
        <v>851</v>
      </c>
      <c r="N16" s="136">
        <v>2</v>
      </c>
      <c r="O16" s="147">
        <v>15</v>
      </c>
      <c r="P16" s="136">
        <v>2</v>
      </c>
      <c r="Q16" s="147">
        <v>15</v>
      </c>
      <c r="R16" s="148"/>
      <c r="S16" s="148"/>
      <c r="T16" s="152"/>
      <c r="U16" s="148"/>
      <c r="V16" s="148"/>
      <c r="W16" s="188" t="s">
        <v>275</v>
      </c>
      <c r="X16" s="188" t="s">
        <v>276</v>
      </c>
      <c r="Y16" s="120">
        <v>0</v>
      </c>
      <c r="Z16" s="192">
        <v>0</v>
      </c>
      <c r="AA16" s="120">
        <v>0</v>
      </c>
      <c r="AB16" s="120">
        <v>0</v>
      </c>
      <c r="AC16" s="117">
        <v>0</v>
      </c>
    </row>
    <row r="17" spans="1:29" x14ac:dyDescent="0.15">
      <c r="A17" s="199" t="s">
        <v>19</v>
      </c>
      <c r="B17" s="198">
        <v>1</v>
      </c>
      <c r="C17" s="198">
        <v>1</v>
      </c>
      <c r="D17" s="198">
        <v>2</v>
      </c>
      <c r="E17" s="135"/>
      <c r="F17" s="199" t="s">
        <v>178</v>
      </c>
      <c r="G17" s="198">
        <v>31</v>
      </c>
      <c r="H17" s="198">
        <v>6</v>
      </c>
      <c r="I17" s="198">
        <v>35</v>
      </c>
      <c r="J17" s="135"/>
      <c r="L17" s="137" t="s">
        <v>534</v>
      </c>
      <c r="M17" s="137" t="s">
        <v>535</v>
      </c>
      <c r="N17" s="137">
        <v>18</v>
      </c>
      <c r="O17" s="156">
        <v>186.5</v>
      </c>
      <c r="P17" s="137">
        <v>7</v>
      </c>
      <c r="Q17" s="156">
        <v>76</v>
      </c>
      <c r="R17" s="148"/>
      <c r="S17" s="148"/>
      <c r="T17" s="152"/>
      <c r="U17" s="148"/>
      <c r="V17" s="148"/>
      <c r="W17" s="188" t="s">
        <v>648</v>
      </c>
      <c r="X17" s="188" t="s">
        <v>649</v>
      </c>
      <c r="Y17" s="120">
        <v>3</v>
      </c>
      <c r="Z17" s="192">
        <v>5</v>
      </c>
      <c r="AA17" s="120">
        <v>3</v>
      </c>
      <c r="AB17" s="120">
        <v>5</v>
      </c>
      <c r="AC17" s="117">
        <v>0</v>
      </c>
    </row>
    <row r="18" spans="1:29" x14ac:dyDescent="0.15">
      <c r="A18" s="199" t="s">
        <v>733</v>
      </c>
      <c r="B18" s="198">
        <v>48</v>
      </c>
      <c r="C18" s="198">
        <v>3</v>
      </c>
      <c r="D18" s="198">
        <v>50</v>
      </c>
      <c r="E18" s="135"/>
      <c r="F18" s="199" t="s">
        <v>162</v>
      </c>
      <c r="G18" s="198">
        <v>5</v>
      </c>
      <c r="H18" s="198">
        <v>2</v>
      </c>
      <c r="I18" s="198">
        <v>7</v>
      </c>
      <c r="J18" s="135"/>
      <c r="L18" s="136" t="s">
        <v>58</v>
      </c>
      <c r="M18" s="136" t="s">
        <v>59</v>
      </c>
      <c r="N18" s="136">
        <v>2</v>
      </c>
      <c r="O18" s="147">
        <v>60</v>
      </c>
      <c r="P18" s="136">
        <v>1</v>
      </c>
      <c r="Q18" s="147">
        <v>50</v>
      </c>
      <c r="R18" s="148"/>
      <c r="S18" s="148"/>
      <c r="T18" s="152"/>
      <c r="U18" s="148"/>
      <c r="V18" s="148"/>
      <c r="W18" s="190" t="s">
        <v>764</v>
      </c>
      <c r="X18" s="190" t="s">
        <v>763</v>
      </c>
      <c r="Y18" s="120">
        <v>0</v>
      </c>
      <c r="Z18" s="192">
        <v>0</v>
      </c>
      <c r="AA18" s="120">
        <v>0</v>
      </c>
      <c r="AB18" s="120">
        <v>0</v>
      </c>
      <c r="AC18" s="117" t="s">
        <v>508</v>
      </c>
    </row>
    <row r="19" spans="1:29" x14ac:dyDescent="0.15">
      <c r="A19" s="199" t="s">
        <v>178</v>
      </c>
      <c r="B19" s="198">
        <v>12</v>
      </c>
      <c r="C19" s="198">
        <v>2</v>
      </c>
      <c r="D19" s="198">
        <v>13</v>
      </c>
      <c r="E19" s="135"/>
      <c r="F19" s="199" t="s">
        <v>119</v>
      </c>
      <c r="G19" s="198">
        <v>4</v>
      </c>
      <c r="H19" s="198">
        <v>5</v>
      </c>
      <c r="I19" s="198">
        <v>8</v>
      </c>
      <c r="J19" s="135"/>
      <c r="L19" s="136" t="s">
        <v>38</v>
      </c>
      <c r="M19" s="136" t="s">
        <v>39</v>
      </c>
      <c r="N19" s="136">
        <v>0</v>
      </c>
      <c r="O19" s="147">
        <v>0</v>
      </c>
      <c r="P19" s="136">
        <v>0</v>
      </c>
      <c r="Q19" s="147">
        <v>0</v>
      </c>
      <c r="R19" s="148"/>
      <c r="S19" s="148"/>
      <c r="T19" s="152"/>
      <c r="U19" s="148"/>
      <c r="V19" s="148"/>
      <c r="W19" s="188" t="s">
        <v>277</v>
      </c>
      <c r="X19" s="188" t="s">
        <v>278</v>
      </c>
      <c r="Y19" s="120">
        <v>0</v>
      </c>
      <c r="Z19" s="192">
        <v>0</v>
      </c>
      <c r="AA19" s="120">
        <v>0</v>
      </c>
      <c r="AB19" s="120">
        <v>0</v>
      </c>
      <c r="AC19" s="117" t="s">
        <v>508</v>
      </c>
    </row>
    <row r="20" spans="1:29" x14ac:dyDescent="0.15">
      <c r="A20" s="199" t="s">
        <v>162</v>
      </c>
      <c r="B20" s="198">
        <v>1</v>
      </c>
      <c r="C20" s="198">
        <v>1</v>
      </c>
      <c r="D20" s="198">
        <v>2</v>
      </c>
      <c r="E20" s="135"/>
      <c r="F20" s="199" t="s">
        <v>21</v>
      </c>
      <c r="G20" s="198">
        <v>3</v>
      </c>
      <c r="H20" s="198">
        <v>4</v>
      </c>
      <c r="I20" s="198">
        <v>5</v>
      </c>
      <c r="J20" s="135"/>
      <c r="L20" s="136" t="s">
        <v>54</v>
      </c>
      <c r="M20" s="136" t="s">
        <v>55</v>
      </c>
      <c r="N20" s="136">
        <v>3</v>
      </c>
      <c r="O20" s="147">
        <v>45.5</v>
      </c>
      <c r="P20" s="136">
        <v>3</v>
      </c>
      <c r="Q20" s="147">
        <v>45.5</v>
      </c>
      <c r="R20" s="148"/>
      <c r="S20" s="148"/>
      <c r="T20" s="152"/>
      <c r="U20" s="148"/>
      <c r="V20" s="148"/>
      <c r="W20" s="188" t="s">
        <v>279</v>
      </c>
      <c r="X20" s="188" t="s">
        <v>280</v>
      </c>
      <c r="Y20" s="120">
        <v>0</v>
      </c>
      <c r="Z20" s="192">
        <v>0</v>
      </c>
      <c r="AA20" s="120">
        <v>0</v>
      </c>
      <c r="AB20" s="120">
        <v>0</v>
      </c>
      <c r="AC20" s="117">
        <v>0</v>
      </c>
    </row>
    <row r="21" spans="1:29" x14ac:dyDescent="0.15">
      <c r="A21" s="199" t="s">
        <v>119</v>
      </c>
      <c r="B21" s="198"/>
      <c r="C21" s="198">
        <v>1</v>
      </c>
      <c r="D21" s="198">
        <v>1</v>
      </c>
      <c r="E21" s="135"/>
      <c r="F21" s="199" t="s">
        <v>567</v>
      </c>
      <c r="G21" s="198">
        <v>3</v>
      </c>
      <c r="H21" s="198">
        <v>3</v>
      </c>
      <c r="I21" s="198">
        <v>6</v>
      </c>
      <c r="J21" s="135"/>
      <c r="L21" s="136" t="s">
        <v>89</v>
      </c>
      <c r="M21" s="136" t="s">
        <v>90</v>
      </c>
      <c r="N21" s="136">
        <v>1</v>
      </c>
      <c r="O21" s="147">
        <v>11.5</v>
      </c>
      <c r="P21" s="136">
        <v>0</v>
      </c>
      <c r="Q21" s="147">
        <v>0</v>
      </c>
      <c r="R21" s="148"/>
      <c r="S21" s="148"/>
      <c r="T21" s="152"/>
      <c r="U21" s="148"/>
      <c r="V21" s="148"/>
      <c r="W21" s="188" t="s">
        <v>282</v>
      </c>
      <c r="X21" s="188" t="s">
        <v>283</v>
      </c>
      <c r="Y21" s="120">
        <v>0</v>
      </c>
      <c r="Z21" s="192">
        <v>0</v>
      </c>
      <c r="AA21" s="120">
        <v>0</v>
      </c>
      <c r="AB21" s="120">
        <v>0</v>
      </c>
      <c r="AC21" s="117">
        <v>0</v>
      </c>
    </row>
    <row r="22" spans="1:29" x14ac:dyDescent="0.15">
      <c r="A22" s="199" t="s">
        <v>567</v>
      </c>
      <c r="B22" s="198">
        <v>2</v>
      </c>
      <c r="C22" s="198">
        <v>2</v>
      </c>
      <c r="D22" s="198">
        <v>4</v>
      </c>
      <c r="E22" s="135"/>
      <c r="F22" s="199" t="s">
        <v>340</v>
      </c>
      <c r="G22" s="198">
        <v>1</v>
      </c>
      <c r="H22" s="198">
        <v>1</v>
      </c>
      <c r="I22" s="198">
        <v>2</v>
      </c>
      <c r="J22" s="135"/>
      <c r="L22" s="136" t="s">
        <v>117</v>
      </c>
      <c r="M22" s="136" t="s">
        <v>121</v>
      </c>
      <c r="N22" s="136">
        <v>1</v>
      </c>
      <c r="O22" s="147">
        <v>23</v>
      </c>
      <c r="P22" s="136">
        <v>0</v>
      </c>
      <c r="Q22" s="147">
        <v>0</v>
      </c>
      <c r="R22" s="148"/>
      <c r="S22" s="148"/>
      <c r="T22" s="152"/>
      <c r="U22" s="148"/>
      <c r="V22" s="148"/>
      <c r="W22" s="188" t="s">
        <v>284</v>
      </c>
      <c r="X22" s="188" t="s">
        <v>285</v>
      </c>
      <c r="Y22" s="120">
        <v>0</v>
      </c>
      <c r="Z22" s="192">
        <v>0</v>
      </c>
      <c r="AA22" s="120">
        <v>0</v>
      </c>
      <c r="AB22" s="120">
        <v>0</v>
      </c>
      <c r="AC22" s="117" t="s">
        <v>508</v>
      </c>
    </row>
    <row r="23" spans="1:29" x14ac:dyDescent="0.15">
      <c r="A23" s="199" t="s">
        <v>761</v>
      </c>
      <c r="B23" s="198">
        <v>7</v>
      </c>
      <c r="C23" s="198">
        <v>3</v>
      </c>
      <c r="D23" s="198">
        <v>10</v>
      </c>
      <c r="E23" s="135"/>
      <c r="F23" s="199" t="s">
        <v>761</v>
      </c>
      <c r="G23" s="198">
        <v>7</v>
      </c>
      <c r="H23" s="198">
        <v>3</v>
      </c>
      <c r="I23" s="198">
        <v>10</v>
      </c>
      <c r="J23" s="135"/>
      <c r="L23" s="136" t="s">
        <v>144</v>
      </c>
      <c r="M23" s="136" t="s">
        <v>145</v>
      </c>
      <c r="N23" s="136">
        <v>0</v>
      </c>
      <c r="O23" s="147">
        <v>0</v>
      </c>
      <c r="P23" s="136">
        <v>0</v>
      </c>
      <c r="Q23" s="147">
        <v>0</v>
      </c>
      <c r="R23" s="148"/>
      <c r="S23" s="148"/>
      <c r="T23" s="152"/>
      <c r="U23" s="148"/>
      <c r="V23" s="148"/>
      <c r="W23" s="188" t="s">
        <v>177</v>
      </c>
      <c r="X23" s="188" t="s">
        <v>178</v>
      </c>
      <c r="Y23" s="120">
        <v>0</v>
      </c>
      <c r="Z23" s="192">
        <v>0</v>
      </c>
      <c r="AA23" s="120">
        <v>0</v>
      </c>
      <c r="AB23" s="120">
        <v>0</v>
      </c>
      <c r="AC23" s="117" t="s">
        <v>508</v>
      </c>
    </row>
    <row r="24" spans="1:29" x14ac:dyDescent="0.15">
      <c r="A24" s="199" t="s">
        <v>184</v>
      </c>
      <c r="B24" s="198">
        <v>14</v>
      </c>
      <c r="C24" s="198">
        <v>3</v>
      </c>
      <c r="D24" s="198">
        <v>17</v>
      </c>
      <c r="E24" s="135"/>
      <c r="F24" s="199" t="s">
        <v>184</v>
      </c>
      <c r="G24" s="198">
        <v>16</v>
      </c>
      <c r="H24" s="198">
        <v>5</v>
      </c>
      <c r="I24" s="198">
        <v>21</v>
      </c>
      <c r="J24" s="135"/>
      <c r="L24" s="136" t="s">
        <v>132</v>
      </c>
      <c r="M24" s="136" t="s">
        <v>133</v>
      </c>
      <c r="N24" s="136">
        <v>2</v>
      </c>
      <c r="O24" s="147">
        <v>64</v>
      </c>
      <c r="P24" s="136">
        <v>2</v>
      </c>
      <c r="Q24" s="147">
        <v>64</v>
      </c>
      <c r="R24" s="148"/>
      <c r="S24" s="148"/>
      <c r="T24" s="152"/>
      <c r="U24" s="148"/>
      <c r="V24" s="148"/>
      <c r="W24" s="188" t="s">
        <v>650</v>
      </c>
      <c r="X24" s="188" t="s">
        <v>152</v>
      </c>
      <c r="Y24" s="120">
        <v>0</v>
      </c>
      <c r="Z24" s="192">
        <v>0</v>
      </c>
      <c r="AA24" s="120">
        <v>0</v>
      </c>
      <c r="AB24" s="120">
        <v>0</v>
      </c>
      <c r="AC24" s="117" t="s">
        <v>508</v>
      </c>
    </row>
    <row r="25" spans="1:29" x14ac:dyDescent="0.15">
      <c r="A25" s="199" t="s">
        <v>265</v>
      </c>
      <c r="B25" s="198">
        <v>6</v>
      </c>
      <c r="C25" s="198">
        <v>3</v>
      </c>
      <c r="D25" s="198">
        <v>9</v>
      </c>
      <c r="E25" s="135"/>
      <c r="F25" s="199" t="s">
        <v>265</v>
      </c>
      <c r="G25" s="198">
        <v>36</v>
      </c>
      <c r="H25" s="198">
        <v>9</v>
      </c>
      <c r="I25" s="198">
        <v>45</v>
      </c>
      <c r="J25" s="135"/>
      <c r="L25" s="136" t="s">
        <v>175</v>
      </c>
      <c r="M25" s="136" t="s">
        <v>176</v>
      </c>
      <c r="N25" s="136">
        <v>2</v>
      </c>
      <c r="O25" s="147">
        <v>7</v>
      </c>
      <c r="P25" s="136">
        <v>2</v>
      </c>
      <c r="Q25" s="147">
        <v>7</v>
      </c>
      <c r="R25" s="148"/>
      <c r="S25" s="148"/>
      <c r="T25" s="152"/>
      <c r="U25" s="148"/>
      <c r="V25" s="148"/>
      <c r="W25" s="189" t="s">
        <v>339</v>
      </c>
      <c r="X25" s="189" t="s">
        <v>340</v>
      </c>
      <c r="Y25" s="121">
        <v>0</v>
      </c>
      <c r="Z25" s="193">
        <v>0</v>
      </c>
      <c r="AA25" s="121">
        <v>0</v>
      </c>
      <c r="AB25" s="121">
        <v>0</v>
      </c>
      <c r="AC25" s="117">
        <v>0</v>
      </c>
    </row>
    <row r="26" spans="1:29" x14ac:dyDescent="0.15">
      <c r="A26" s="199" t="s">
        <v>225</v>
      </c>
      <c r="B26" s="198">
        <v>1</v>
      </c>
      <c r="C26" s="198"/>
      <c r="D26" s="198">
        <v>1</v>
      </c>
      <c r="E26" s="135"/>
      <c r="F26" s="199" t="s">
        <v>225</v>
      </c>
      <c r="G26" s="198">
        <v>1</v>
      </c>
      <c r="H26" s="198"/>
      <c r="I26" s="198">
        <v>1</v>
      </c>
      <c r="J26" s="135"/>
      <c r="L26" s="136" t="s">
        <v>823</v>
      </c>
      <c r="M26" s="136" t="s">
        <v>822</v>
      </c>
      <c r="N26" s="136">
        <v>0</v>
      </c>
      <c r="O26" s="147">
        <v>0</v>
      </c>
      <c r="P26" s="136">
        <v>0</v>
      </c>
      <c r="Q26" s="147">
        <v>0</v>
      </c>
      <c r="R26" s="153"/>
      <c r="S26" s="153"/>
      <c r="T26" s="154"/>
      <c r="U26" s="153"/>
      <c r="V26" s="153"/>
      <c r="W26" s="188" t="s">
        <v>651</v>
      </c>
      <c r="X26" s="188" t="s">
        <v>652</v>
      </c>
      <c r="Y26" s="120">
        <v>0</v>
      </c>
      <c r="Z26" s="192">
        <v>0</v>
      </c>
      <c r="AA26" s="120">
        <v>0</v>
      </c>
      <c r="AB26" s="120">
        <v>0</v>
      </c>
      <c r="AC26" s="117" t="s">
        <v>508</v>
      </c>
    </row>
    <row r="27" spans="1:29" x14ac:dyDescent="0.15">
      <c r="A27" s="199" t="s">
        <v>272</v>
      </c>
      <c r="B27" s="198">
        <v>18</v>
      </c>
      <c r="C27" s="198">
        <v>1</v>
      </c>
      <c r="D27" s="198">
        <v>19</v>
      </c>
      <c r="E27" s="135"/>
      <c r="F27" s="199" t="s">
        <v>272</v>
      </c>
      <c r="G27" s="198">
        <v>38</v>
      </c>
      <c r="H27" s="198">
        <v>4</v>
      </c>
      <c r="I27" s="198">
        <v>42</v>
      </c>
      <c r="J27" s="135"/>
      <c r="L27" s="136" t="s">
        <v>566</v>
      </c>
      <c r="M27" s="136" t="s">
        <v>565</v>
      </c>
      <c r="N27" s="136">
        <v>0</v>
      </c>
      <c r="O27" s="147">
        <v>0</v>
      </c>
      <c r="P27" s="136">
        <v>0</v>
      </c>
      <c r="Q27" s="147">
        <v>0</v>
      </c>
      <c r="R27" s="148"/>
      <c r="S27" s="148"/>
      <c r="T27" s="152"/>
      <c r="U27" s="148"/>
      <c r="V27" s="148"/>
      <c r="W27" s="188" t="s">
        <v>546</v>
      </c>
      <c r="X27" s="188" t="s">
        <v>547</v>
      </c>
      <c r="Y27" s="120">
        <v>6</v>
      </c>
      <c r="Z27" s="192">
        <v>32</v>
      </c>
      <c r="AA27" s="120">
        <v>6</v>
      </c>
      <c r="AB27" s="120">
        <v>32</v>
      </c>
      <c r="AC27" s="117">
        <v>1</v>
      </c>
    </row>
    <row r="28" spans="1:29" x14ac:dyDescent="0.15">
      <c r="A28" s="199" t="s">
        <v>293</v>
      </c>
      <c r="B28" s="198">
        <v>9</v>
      </c>
      <c r="C28" s="198">
        <v>4</v>
      </c>
      <c r="D28" s="198">
        <v>13</v>
      </c>
      <c r="E28" s="135"/>
      <c r="F28" s="199" t="s">
        <v>293</v>
      </c>
      <c r="G28" s="198">
        <v>24</v>
      </c>
      <c r="H28" s="198">
        <v>15</v>
      </c>
      <c r="I28" s="198">
        <v>36</v>
      </c>
      <c r="J28" s="135"/>
      <c r="L28" s="136" t="s">
        <v>738</v>
      </c>
      <c r="M28" s="136" t="s">
        <v>737</v>
      </c>
      <c r="N28" s="136">
        <v>0</v>
      </c>
      <c r="O28" s="147">
        <v>0</v>
      </c>
      <c r="P28" s="136">
        <v>0</v>
      </c>
      <c r="Q28" s="147">
        <v>0</v>
      </c>
      <c r="R28" s="148"/>
      <c r="S28" s="148"/>
      <c r="T28" s="152"/>
      <c r="U28" s="148"/>
      <c r="V28" s="148"/>
      <c r="W28" s="188" t="s">
        <v>254</v>
      </c>
      <c r="X28" s="188" t="s">
        <v>255</v>
      </c>
      <c r="Y28" s="120">
        <v>0</v>
      </c>
      <c r="Z28" s="192">
        <v>0</v>
      </c>
      <c r="AA28" s="120">
        <v>0</v>
      </c>
      <c r="AB28" s="120">
        <v>0</v>
      </c>
      <c r="AC28" s="117" t="s">
        <v>508</v>
      </c>
    </row>
    <row r="29" spans="1:29" x14ac:dyDescent="0.15">
      <c r="A29" s="199" t="s">
        <v>23</v>
      </c>
      <c r="B29" s="198">
        <v>12</v>
      </c>
      <c r="C29" s="198">
        <v>2</v>
      </c>
      <c r="D29" s="198">
        <v>14</v>
      </c>
      <c r="E29" s="135"/>
      <c r="F29" s="199" t="s">
        <v>23</v>
      </c>
      <c r="G29" s="198">
        <v>22</v>
      </c>
      <c r="H29" s="198">
        <v>10</v>
      </c>
      <c r="I29" s="198">
        <v>30</v>
      </c>
      <c r="J29" s="135"/>
      <c r="L29" s="136" t="s">
        <v>734</v>
      </c>
      <c r="M29" s="136" t="s">
        <v>733</v>
      </c>
      <c r="N29" s="136">
        <v>0</v>
      </c>
      <c r="O29" s="147">
        <v>0</v>
      </c>
      <c r="P29" s="136">
        <v>0</v>
      </c>
      <c r="Q29" s="147">
        <v>0</v>
      </c>
      <c r="R29" s="148"/>
      <c r="S29" s="148"/>
      <c r="T29" s="152"/>
      <c r="U29" s="148"/>
      <c r="V29" s="148"/>
      <c r="W29" s="188" t="s">
        <v>256</v>
      </c>
      <c r="X29" s="188" t="s">
        <v>257</v>
      </c>
      <c r="Y29" s="120">
        <v>0</v>
      </c>
      <c r="Z29" s="192">
        <v>0</v>
      </c>
      <c r="AA29" s="120">
        <v>0</v>
      </c>
      <c r="AB29" s="120">
        <v>0</v>
      </c>
      <c r="AC29" s="117" t="s">
        <v>508</v>
      </c>
    </row>
    <row r="30" spans="1:29" x14ac:dyDescent="0.15">
      <c r="A30" s="199" t="s">
        <v>471</v>
      </c>
      <c r="B30" s="198">
        <v>15</v>
      </c>
      <c r="C30" s="198">
        <v>3</v>
      </c>
      <c r="D30" s="198">
        <v>17</v>
      </c>
      <c r="E30" s="135"/>
      <c r="F30" s="199" t="s">
        <v>471</v>
      </c>
      <c r="G30" s="198">
        <v>15</v>
      </c>
      <c r="H30" s="198">
        <v>3</v>
      </c>
      <c r="I30" s="198">
        <v>17</v>
      </c>
      <c r="J30" s="135"/>
      <c r="L30" s="136" t="s">
        <v>729</v>
      </c>
      <c r="M30" s="136" t="s">
        <v>728</v>
      </c>
      <c r="N30" s="136">
        <v>0</v>
      </c>
      <c r="O30" s="147">
        <v>0</v>
      </c>
      <c r="P30" s="136">
        <v>0</v>
      </c>
      <c r="Q30" s="147">
        <v>0</v>
      </c>
      <c r="R30" s="148"/>
      <c r="S30" s="148"/>
      <c r="T30" s="152"/>
      <c r="U30" s="148"/>
      <c r="V30" s="148"/>
      <c r="W30" s="188" t="s">
        <v>258</v>
      </c>
      <c r="X30" s="188" t="s">
        <v>259</v>
      </c>
      <c r="Y30" s="120">
        <v>0</v>
      </c>
      <c r="Z30" s="192">
        <v>0</v>
      </c>
      <c r="AA30" s="120">
        <v>0</v>
      </c>
      <c r="AB30" s="120">
        <v>0</v>
      </c>
      <c r="AC30" s="117" t="s">
        <v>508</v>
      </c>
    </row>
    <row r="31" spans="1:29" x14ac:dyDescent="0.15">
      <c r="A31" s="199" t="s">
        <v>283</v>
      </c>
      <c r="B31" s="198">
        <v>3</v>
      </c>
      <c r="C31" s="198">
        <v>1</v>
      </c>
      <c r="D31" s="198">
        <v>4</v>
      </c>
      <c r="E31" s="135"/>
      <c r="F31" s="199" t="s">
        <v>283</v>
      </c>
      <c r="G31" s="198">
        <v>3</v>
      </c>
      <c r="H31" s="198">
        <v>1</v>
      </c>
      <c r="I31" s="198">
        <v>4</v>
      </c>
      <c r="J31" s="135"/>
      <c r="L31" s="137" t="s">
        <v>536</v>
      </c>
      <c r="M31" s="137" t="s">
        <v>537</v>
      </c>
      <c r="N31" s="137">
        <v>11</v>
      </c>
      <c r="O31" s="156">
        <v>211</v>
      </c>
      <c r="P31" s="137">
        <v>8</v>
      </c>
      <c r="Q31" s="156">
        <v>166.5</v>
      </c>
      <c r="R31" s="148"/>
      <c r="S31" s="148"/>
      <c r="T31" s="152"/>
      <c r="U31" s="148"/>
      <c r="V31" s="148"/>
      <c r="W31" s="188" t="s">
        <v>333</v>
      </c>
      <c r="X31" s="188" t="s">
        <v>334</v>
      </c>
      <c r="Y31" s="120">
        <v>0</v>
      </c>
      <c r="Z31" s="192">
        <v>0</v>
      </c>
      <c r="AA31" s="120">
        <v>0</v>
      </c>
      <c r="AB31" s="120">
        <v>0</v>
      </c>
      <c r="AC31" s="117" t="s">
        <v>508</v>
      </c>
    </row>
    <row r="32" spans="1:29" x14ac:dyDescent="0.15">
      <c r="A32" s="199" t="s">
        <v>154</v>
      </c>
      <c r="B32" s="198">
        <v>10</v>
      </c>
      <c r="C32" s="198">
        <v>5</v>
      </c>
      <c r="D32" s="198">
        <v>13</v>
      </c>
      <c r="E32" s="135"/>
      <c r="F32" s="199" t="s">
        <v>25</v>
      </c>
      <c r="G32" s="198">
        <v>3</v>
      </c>
      <c r="H32" s="198"/>
      <c r="I32" s="198">
        <v>3</v>
      </c>
      <c r="J32" s="135"/>
      <c r="L32" s="136" t="s">
        <v>42</v>
      </c>
      <c r="M32" s="136" t="s">
        <v>43</v>
      </c>
      <c r="N32" s="136">
        <v>4</v>
      </c>
      <c r="O32" s="147">
        <v>271</v>
      </c>
      <c r="P32" s="136">
        <v>2</v>
      </c>
      <c r="Q32" s="147">
        <v>18</v>
      </c>
      <c r="R32" s="148"/>
      <c r="S32" s="148"/>
      <c r="T32" s="152"/>
      <c r="U32" s="148"/>
      <c r="V32" s="148"/>
      <c r="W32" s="188" t="s">
        <v>228</v>
      </c>
      <c r="X32" s="188" t="s">
        <v>229</v>
      </c>
      <c r="Y32" s="120">
        <v>1</v>
      </c>
      <c r="Z32" s="192">
        <v>10</v>
      </c>
      <c r="AA32" s="120">
        <v>1</v>
      </c>
      <c r="AB32" s="120">
        <v>10</v>
      </c>
      <c r="AC32" s="117">
        <v>1</v>
      </c>
    </row>
    <row r="33" spans="1:29" x14ac:dyDescent="0.15">
      <c r="A33" s="199" t="s">
        <v>98</v>
      </c>
      <c r="B33" s="198">
        <v>1</v>
      </c>
      <c r="C33" s="198"/>
      <c r="D33" s="198">
        <v>1</v>
      </c>
      <c r="E33" s="135"/>
      <c r="F33" s="199" t="s">
        <v>154</v>
      </c>
      <c r="G33" s="198">
        <v>41</v>
      </c>
      <c r="H33" s="198">
        <v>15</v>
      </c>
      <c r="I33" s="198">
        <v>51</v>
      </c>
      <c r="J33" s="135"/>
      <c r="L33" s="136" t="s">
        <v>26</v>
      </c>
      <c r="M33" s="136" t="s">
        <v>27</v>
      </c>
      <c r="N33" s="136">
        <v>0</v>
      </c>
      <c r="O33" s="147">
        <v>0</v>
      </c>
      <c r="P33" s="136">
        <v>0</v>
      </c>
      <c r="Q33" s="147">
        <v>0</v>
      </c>
      <c r="R33" s="148"/>
      <c r="S33" s="148"/>
      <c r="T33" s="152"/>
      <c r="U33" s="148"/>
      <c r="V33" s="148"/>
      <c r="W33" s="188" t="s">
        <v>226</v>
      </c>
      <c r="X33" s="188" t="s">
        <v>227</v>
      </c>
      <c r="Y33" s="120">
        <v>0</v>
      </c>
      <c r="Z33" s="192">
        <v>0</v>
      </c>
      <c r="AA33" s="120">
        <v>0</v>
      </c>
      <c r="AB33" s="120">
        <v>0</v>
      </c>
      <c r="AC33" s="117" t="s">
        <v>508</v>
      </c>
    </row>
    <row r="34" spans="1:29" x14ac:dyDescent="0.15">
      <c r="A34" s="199" t="s">
        <v>741</v>
      </c>
      <c r="B34" s="198">
        <v>3</v>
      </c>
      <c r="C34" s="198"/>
      <c r="D34" s="198">
        <v>3</v>
      </c>
      <c r="E34" s="135"/>
      <c r="F34" s="199" t="s">
        <v>98</v>
      </c>
      <c r="G34" s="198">
        <v>2</v>
      </c>
      <c r="H34" s="198"/>
      <c r="I34" s="198">
        <v>2</v>
      </c>
      <c r="J34" s="135"/>
      <c r="L34" s="136" t="s">
        <v>165</v>
      </c>
      <c r="M34" s="136" t="s">
        <v>166</v>
      </c>
      <c r="N34" s="136">
        <v>2</v>
      </c>
      <c r="O34" s="147">
        <v>30</v>
      </c>
      <c r="P34" s="136">
        <v>1</v>
      </c>
      <c r="Q34" s="147">
        <v>15</v>
      </c>
      <c r="R34" s="148"/>
      <c r="S34" s="148"/>
      <c r="T34" s="152"/>
      <c r="U34" s="148"/>
      <c r="V34" s="148"/>
      <c r="W34" s="188" t="s">
        <v>474</v>
      </c>
      <c r="X34" s="188" t="s">
        <v>473</v>
      </c>
      <c r="Y34" s="120">
        <v>0</v>
      </c>
      <c r="Z34" s="192">
        <v>0</v>
      </c>
      <c r="AA34" s="120">
        <v>0</v>
      </c>
      <c r="AB34" s="120">
        <v>0</v>
      </c>
      <c r="AC34" s="117" t="s">
        <v>508</v>
      </c>
    </row>
    <row r="35" spans="1:29" x14ac:dyDescent="0.15">
      <c r="A35" s="199" t="s">
        <v>27</v>
      </c>
      <c r="B35" s="198">
        <v>2</v>
      </c>
      <c r="C35" s="198">
        <v>2</v>
      </c>
      <c r="D35" s="198">
        <v>4</v>
      </c>
      <c r="E35" s="135"/>
      <c r="F35" s="199" t="s">
        <v>133</v>
      </c>
      <c r="G35" s="198">
        <v>3</v>
      </c>
      <c r="H35" s="198">
        <v>1</v>
      </c>
      <c r="I35" s="198">
        <v>4</v>
      </c>
      <c r="J35" s="135"/>
      <c r="L35" s="136" t="s">
        <v>159</v>
      </c>
      <c r="M35" s="136" t="s">
        <v>160</v>
      </c>
      <c r="N35" s="136">
        <v>2</v>
      </c>
      <c r="O35" s="147">
        <v>23</v>
      </c>
      <c r="P35" s="136">
        <v>2</v>
      </c>
      <c r="Q35" s="147">
        <v>23</v>
      </c>
      <c r="R35" s="148"/>
      <c r="S35" s="148"/>
      <c r="T35" s="152"/>
      <c r="U35" s="148"/>
      <c r="V35" s="148"/>
      <c r="W35" s="188" t="s">
        <v>476</v>
      </c>
      <c r="X35" s="188" t="s">
        <v>475</v>
      </c>
      <c r="Y35" s="120">
        <v>0</v>
      </c>
      <c r="Z35" s="192">
        <v>0</v>
      </c>
      <c r="AA35" s="120">
        <v>0</v>
      </c>
      <c r="AB35" s="120">
        <v>0</v>
      </c>
      <c r="AC35" s="117" t="s">
        <v>508</v>
      </c>
    </row>
    <row r="36" spans="1:29" x14ac:dyDescent="0.15">
      <c r="A36" s="199" t="s">
        <v>565</v>
      </c>
      <c r="B36" s="198">
        <v>35</v>
      </c>
      <c r="C36" s="198">
        <v>3</v>
      </c>
      <c r="D36" s="198">
        <v>38</v>
      </c>
      <c r="E36" s="135"/>
      <c r="F36" s="199" t="s">
        <v>126</v>
      </c>
      <c r="G36" s="198">
        <v>4</v>
      </c>
      <c r="H36" s="198">
        <v>5</v>
      </c>
      <c r="I36" s="198">
        <v>7</v>
      </c>
      <c r="J36" s="135"/>
      <c r="L36" s="136" t="s">
        <v>204</v>
      </c>
      <c r="M36" s="136" t="s">
        <v>205</v>
      </c>
      <c r="N36" s="136">
        <v>4</v>
      </c>
      <c r="O36" s="147">
        <v>52</v>
      </c>
      <c r="P36" s="136">
        <v>3</v>
      </c>
      <c r="Q36" s="147">
        <v>51</v>
      </c>
      <c r="R36" s="148"/>
      <c r="S36" s="148"/>
      <c r="T36" s="152"/>
      <c r="U36" s="148"/>
      <c r="V36" s="148"/>
      <c r="W36" s="189" t="s">
        <v>877</v>
      </c>
      <c r="X36" s="189" t="s">
        <v>878</v>
      </c>
      <c r="Y36" s="121">
        <v>1</v>
      </c>
      <c r="Z36" s="193">
        <v>10</v>
      </c>
      <c r="AA36" s="121">
        <v>1</v>
      </c>
      <c r="AB36" s="121">
        <v>10</v>
      </c>
      <c r="AC36" s="117">
        <v>1</v>
      </c>
    </row>
    <row r="37" spans="1:29" x14ac:dyDescent="0.15">
      <c r="A37" s="199" t="s">
        <v>135</v>
      </c>
      <c r="B37" s="198">
        <v>1</v>
      </c>
      <c r="C37" s="198">
        <v>1</v>
      </c>
      <c r="D37" s="198">
        <v>2</v>
      </c>
      <c r="E37" s="135"/>
      <c r="F37" s="199" t="s">
        <v>741</v>
      </c>
      <c r="G37" s="198">
        <v>4</v>
      </c>
      <c r="H37" s="198"/>
      <c r="I37" s="198">
        <v>4</v>
      </c>
      <c r="J37" s="135"/>
      <c r="L37" s="136" t="s">
        <v>288</v>
      </c>
      <c r="M37" s="136" t="s">
        <v>289</v>
      </c>
      <c r="N37" s="136">
        <v>0</v>
      </c>
      <c r="O37" s="147">
        <v>0</v>
      </c>
      <c r="P37" s="136">
        <v>0</v>
      </c>
      <c r="Q37" s="147">
        <v>0</v>
      </c>
      <c r="R37" s="148"/>
      <c r="S37" s="148"/>
      <c r="T37" s="152"/>
      <c r="U37" s="148"/>
      <c r="V37" s="148"/>
      <c r="W37" s="191" t="s">
        <v>260</v>
      </c>
      <c r="X37" s="191" t="s">
        <v>261</v>
      </c>
      <c r="Y37" s="122">
        <v>0</v>
      </c>
      <c r="Z37" s="194">
        <v>0</v>
      </c>
      <c r="AA37" s="122">
        <v>0</v>
      </c>
      <c r="AB37" s="122">
        <v>0</v>
      </c>
      <c r="AC37" s="117">
        <v>0.33333333333333331</v>
      </c>
    </row>
    <row r="38" spans="1:29" x14ac:dyDescent="0.15">
      <c r="A38" s="199" t="s">
        <v>29</v>
      </c>
      <c r="B38" s="198">
        <v>1</v>
      </c>
      <c r="C38" s="198">
        <v>3</v>
      </c>
      <c r="D38" s="198">
        <v>4</v>
      </c>
      <c r="E38" s="135"/>
      <c r="F38" s="199" t="s">
        <v>27</v>
      </c>
      <c r="G38" s="198">
        <v>6</v>
      </c>
      <c r="H38" s="198">
        <v>4</v>
      </c>
      <c r="I38" s="198">
        <v>8</v>
      </c>
      <c r="J38" s="135"/>
      <c r="L38" s="136" t="s">
        <v>760</v>
      </c>
      <c r="M38" s="136" t="s">
        <v>759</v>
      </c>
      <c r="N38" s="136">
        <v>0</v>
      </c>
      <c r="O38" s="147">
        <v>0</v>
      </c>
      <c r="P38" s="136">
        <v>0</v>
      </c>
      <c r="Q38" s="147">
        <v>0</v>
      </c>
      <c r="R38" s="148"/>
      <c r="S38" s="148"/>
      <c r="T38" s="152"/>
      <c r="U38" s="148"/>
      <c r="V38" s="148"/>
      <c r="W38" s="157" t="s">
        <v>262</v>
      </c>
      <c r="X38" s="157" t="s">
        <v>263</v>
      </c>
      <c r="Y38" s="123">
        <v>2</v>
      </c>
      <c r="Z38" s="123">
        <v>22</v>
      </c>
      <c r="AA38" s="123">
        <v>2</v>
      </c>
      <c r="AB38" s="123">
        <v>22</v>
      </c>
    </row>
    <row r="39" spans="1:29" x14ac:dyDescent="0.3">
      <c r="A39" s="199" t="s">
        <v>278</v>
      </c>
      <c r="B39" s="198">
        <v>3</v>
      </c>
      <c r="C39" s="198">
        <v>1</v>
      </c>
      <c r="D39" s="198">
        <v>4</v>
      </c>
      <c r="E39" s="135"/>
      <c r="F39" s="199" t="s">
        <v>565</v>
      </c>
      <c r="G39" s="198">
        <v>35</v>
      </c>
      <c r="H39" s="198">
        <v>3</v>
      </c>
      <c r="I39" s="198">
        <v>38</v>
      </c>
      <c r="J39" s="135"/>
      <c r="L39" s="136" t="s">
        <v>138</v>
      </c>
      <c r="M39" s="136" t="s">
        <v>138</v>
      </c>
      <c r="N39" s="136">
        <v>0</v>
      </c>
      <c r="O39" s="147">
        <v>0</v>
      </c>
      <c r="P39" s="136">
        <v>0</v>
      </c>
      <c r="Q39" s="147">
        <v>0</v>
      </c>
      <c r="R39" s="148"/>
      <c r="S39" s="148"/>
      <c r="T39" s="152"/>
      <c r="U39" s="148"/>
      <c r="V39" s="148"/>
      <c r="W39" s="2" t="s">
        <v>222</v>
      </c>
      <c r="X39" s="2" t="s">
        <v>223</v>
      </c>
      <c r="Y39" s="124">
        <v>1</v>
      </c>
      <c r="Z39" s="124">
        <v>1</v>
      </c>
      <c r="AA39" s="124">
        <v>1</v>
      </c>
      <c r="AB39" s="124">
        <v>1</v>
      </c>
    </row>
    <row r="40" spans="1:29" x14ac:dyDescent="0.3">
      <c r="A40" s="199" t="s">
        <v>652</v>
      </c>
      <c r="B40" s="198">
        <v>1</v>
      </c>
      <c r="C40" s="198"/>
      <c r="D40" s="198">
        <v>1</v>
      </c>
      <c r="E40" s="135"/>
      <c r="F40" s="199" t="s">
        <v>135</v>
      </c>
      <c r="G40" s="198">
        <v>2</v>
      </c>
      <c r="H40" s="198">
        <v>1</v>
      </c>
      <c r="I40" s="198">
        <v>2</v>
      </c>
      <c r="J40" s="135"/>
      <c r="L40" s="137" t="s">
        <v>538</v>
      </c>
      <c r="M40" s="137" t="s">
        <v>539</v>
      </c>
      <c r="N40" s="137">
        <v>12</v>
      </c>
      <c r="O40" s="156">
        <v>376</v>
      </c>
      <c r="P40" s="137">
        <v>8</v>
      </c>
      <c r="Q40" s="156">
        <v>107</v>
      </c>
      <c r="R40" s="153"/>
      <c r="S40" s="153"/>
      <c r="T40" s="154"/>
      <c r="U40" s="153"/>
      <c r="V40" s="153"/>
      <c r="W40" s="2" t="s">
        <v>224</v>
      </c>
      <c r="X40" s="2" t="s">
        <v>225</v>
      </c>
      <c r="Y40" s="124">
        <v>1</v>
      </c>
      <c r="Z40" s="124">
        <v>1</v>
      </c>
      <c r="AA40" s="124">
        <v>1</v>
      </c>
      <c r="AB40" s="124">
        <v>1</v>
      </c>
    </row>
    <row r="41" spans="1:29" x14ac:dyDescent="0.3">
      <c r="A41" s="199" t="s">
        <v>31</v>
      </c>
      <c r="B41" s="198">
        <v>5</v>
      </c>
      <c r="C41" s="198">
        <v>2</v>
      </c>
      <c r="D41" s="198">
        <v>7</v>
      </c>
      <c r="E41" s="135"/>
      <c r="F41" s="199" t="s">
        <v>281</v>
      </c>
      <c r="G41" s="198">
        <v>1</v>
      </c>
      <c r="H41" s="198"/>
      <c r="I41" s="198">
        <v>1</v>
      </c>
      <c r="J41" s="135"/>
      <c r="L41" s="158" t="s">
        <v>290</v>
      </c>
      <c r="M41" s="158" t="s">
        <v>291</v>
      </c>
      <c r="N41" s="136">
        <v>0</v>
      </c>
      <c r="O41" s="147">
        <v>0</v>
      </c>
      <c r="P41" s="136">
        <v>0</v>
      </c>
      <c r="Q41" s="147">
        <v>0</v>
      </c>
      <c r="R41" s="148"/>
      <c r="S41" s="148"/>
      <c r="T41" s="152"/>
      <c r="U41" s="148"/>
      <c r="V41" s="148"/>
      <c r="W41" s="2" t="s">
        <v>773</v>
      </c>
      <c r="X41" s="2" t="s">
        <v>772</v>
      </c>
      <c r="Y41" s="124">
        <v>0</v>
      </c>
      <c r="Z41" s="124">
        <v>0</v>
      </c>
      <c r="AA41" s="124">
        <v>0</v>
      </c>
      <c r="AB41" s="124">
        <v>0</v>
      </c>
    </row>
    <row r="42" spans="1:29" x14ac:dyDescent="0.3">
      <c r="A42" s="199" t="s">
        <v>158</v>
      </c>
      <c r="B42" s="198">
        <v>4</v>
      </c>
      <c r="C42" s="198">
        <v>4</v>
      </c>
      <c r="D42" s="198">
        <v>8</v>
      </c>
      <c r="E42" s="135"/>
      <c r="F42" s="199" t="s">
        <v>29</v>
      </c>
      <c r="G42" s="198">
        <v>6</v>
      </c>
      <c r="H42" s="198">
        <v>5</v>
      </c>
      <c r="I42" s="198">
        <v>11</v>
      </c>
      <c r="J42" s="135"/>
      <c r="L42" s="136" t="s">
        <v>48</v>
      </c>
      <c r="M42" s="136" t="s">
        <v>49</v>
      </c>
      <c r="N42" s="136">
        <v>0</v>
      </c>
      <c r="O42" s="147">
        <v>0</v>
      </c>
      <c r="P42" s="136">
        <v>0</v>
      </c>
      <c r="Q42" s="147">
        <v>0</v>
      </c>
      <c r="R42" s="148"/>
      <c r="S42" s="148"/>
      <c r="T42" s="152"/>
      <c r="U42" s="148"/>
      <c r="V42" s="148"/>
      <c r="W42" s="2" t="s">
        <v>769</v>
      </c>
      <c r="X42" s="2" t="s">
        <v>768</v>
      </c>
      <c r="Y42" s="124">
        <v>0</v>
      </c>
      <c r="Z42" s="124">
        <v>0</v>
      </c>
      <c r="AA42" s="124">
        <v>0</v>
      </c>
      <c r="AB42" s="124">
        <v>0</v>
      </c>
    </row>
    <row r="43" spans="1:29" x14ac:dyDescent="0.15">
      <c r="A43" s="199" t="s">
        <v>92</v>
      </c>
      <c r="B43" s="198">
        <v>1</v>
      </c>
      <c r="C43" s="198"/>
      <c r="D43" s="198">
        <v>1</v>
      </c>
      <c r="E43" s="135"/>
      <c r="F43" s="199" t="s">
        <v>278</v>
      </c>
      <c r="G43" s="198">
        <v>15</v>
      </c>
      <c r="H43" s="198">
        <v>6</v>
      </c>
      <c r="I43" s="198">
        <v>21</v>
      </c>
      <c r="J43" s="135"/>
      <c r="L43" s="136" t="s">
        <v>28</v>
      </c>
      <c r="M43" s="136" t="s">
        <v>29</v>
      </c>
      <c r="N43" s="136">
        <v>1</v>
      </c>
      <c r="O43" s="147">
        <v>100</v>
      </c>
      <c r="P43" s="136">
        <v>1</v>
      </c>
      <c r="Q43" s="147">
        <v>100</v>
      </c>
      <c r="R43" s="148"/>
      <c r="S43" s="148"/>
      <c r="T43" s="152"/>
      <c r="U43" s="148"/>
      <c r="V43" s="148"/>
      <c r="W43" s="2" t="s">
        <v>771</v>
      </c>
      <c r="X43" s="2" t="s">
        <v>770</v>
      </c>
      <c r="Y43" s="123">
        <v>0</v>
      </c>
      <c r="Z43" s="123">
        <v>0</v>
      </c>
      <c r="AA43" s="123">
        <v>0</v>
      </c>
      <c r="AB43" s="123">
        <v>0</v>
      </c>
    </row>
    <row r="44" spans="1:29" x14ac:dyDescent="0.15">
      <c r="A44" s="199" t="s">
        <v>90</v>
      </c>
      <c r="B44" s="198">
        <v>1</v>
      </c>
      <c r="C44" s="198">
        <v>1</v>
      </c>
      <c r="D44" s="198">
        <v>2</v>
      </c>
      <c r="E44" s="135"/>
      <c r="F44" s="199" t="s">
        <v>652</v>
      </c>
      <c r="G44" s="198">
        <v>1</v>
      </c>
      <c r="H44" s="198"/>
      <c r="I44" s="198">
        <v>1</v>
      </c>
      <c r="J44" s="135"/>
      <c r="L44" s="136" t="s">
        <v>20</v>
      </c>
      <c r="M44" s="136" t="s">
        <v>21</v>
      </c>
      <c r="N44" s="136">
        <v>2</v>
      </c>
      <c r="O44" s="147">
        <v>51</v>
      </c>
      <c r="P44" s="136">
        <v>1</v>
      </c>
      <c r="Q44" s="147">
        <v>30</v>
      </c>
      <c r="R44" s="148"/>
      <c r="S44" s="148"/>
      <c r="T44" s="152"/>
      <c r="U44" s="148"/>
      <c r="V44" s="148"/>
      <c r="W44" s="2" t="s">
        <v>879</v>
      </c>
      <c r="X44" s="2" t="s">
        <v>880</v>
      </c>
      <c r="Y44" s="123">
        <v>4</v>
      </c>
      <c r="Z44" s="123">
        <v>24</v>
      </c>
      <c r="AA44" s="123">
        <v>4</v>
      </c>
      <c r="AB44" s="123">
        <v>24</v>
      </c>
    </row>
    <row r="45" spans="1:29" x14ac:dyDescent="0.15">
      <c r="A45" s="199" t="s">
        <v>827</v>
      </c>
      <c r="B45" s="198">
        <v>6</v>
      </c>
      <c r="C45" s="198">
        <v>1</v>
      </c>
      <c r="D45" s="198">
        <v>7</v>
      </c>
      <c r="E45" s="135"/>
      <c r="F45" s="199" t="s">
        <v>31</v>
      </c>
      <c r="G45" s="198">
        <v>9</v>
      </c>
      <c r="H45" s="198">
        <v>7</v>
      </c>
      <c r="I45" s="198">
        <v>14</v>
      </c>
      <c r="J45" s="135"/>
      <c r="L45" s="136" t="s">
        <v>22</v>
      </c>
      <c r="M45" s="136" t="s">
        <v>23</v>
      </c>
      <c r="N45" s="136">
        <v>4</v>
      </c>
      <c r="O45" s="147">
        <v>42</v>
      </c>
      <c r="P45" s="136">
        <v>2</v>
      </c>
      <c r="Q45" s="147">
        <v>30</v>
      </c>
      <c r="R45" s="148"/>
      <c r="S45" s="148"/>
      <c r="T45" s="152"/>
      <c r="U45" s="148"/>
      <c r="V45" s="148"/>
      <c r="W45" s="2" t="s">
        <v>546</v>
      </c>
      <c r="X45" s="2" t="s">
        <v>547</v>
      </c>
      <c r="Y45" s="123">
        <v>5</v>
      </c>
      <c r="Z45" s="123">
        <v>34</v>
      </c>
      <c r="AA45" s="123">
        <v>5</v>
      </c>
      <c r="AB45" s="123">
        <v>34</v>
      </c>
    </row>
    <row r="46" spans="1:29" x14ac:dyDescent="0.15">
      <c r="A46" s="199" t="s">
        <v>176</v>
      </c>
      <c r="B46" s="198">
        <v>33</v>
      </c>
      <c r="C46" s="198">
        <v>1</v>
      </c>
      <c r="D46" s="198">
        <v>34</v>
      </c>
      <c r="E46" s="135"/>
      <c r="F46" s="199" t="s">
        <v>33</v>
      </c>
      <c r="G46" s="198">
        <v>2</v>
      </c>
      <c r="H46" s="198"/>
      <c r="I46" s="198">
        <v>2</v>
      </c>
      <c r="J46" s="135"/>
      <c r="L46" s="136" t="s">
        <v>120</v>
      </c>
      <c r="M46" s="136" t="s">
        <v>124</v>
      </c>
      <c r="N46" s="136">
        <v>2</v>
      </c>
      <c r="O46" s="147">
        <v>40</v>
      </c>
      <c r="P46" s="136">
        <v>1</v>
      </c>
      <c r="Q46" s="147">
        <v>30</v>
      </c>
      <c r="R46" s="148"/>
      <c r="S46" s="148"/>
      <c r="T46" s="152"/>
      <c r="U46" s="148"/>
      <c r="V46" s="148"/>
    </row>
    <row r="47" spans="1:29" x14ac:dyDescent="0.15">
      <c r="A47" s="199" t="s">
        <v>123</v>
      </c>
      <c r="B47" s="198"/>
      <c r="C47" s="198">
        <v>1</v>
      </c>
      <c r="D47" s="198">
        <v>1</v>
      </c>
      <c r="E47" s="135"/>
      <c r="F47" s="199" t="s">
        <v>158</v>
      </c>
      <c r="G47" s="198">
        <v>18</v>
      </c>
      <c r="H47" s="198">
        <v>10</v>
      </c>
      <c r="I47" s="198">
        <v>27</v>
      </c>
      <c r="J47" s="135"/>
      <c r="L47" s="136" t="s">
        <v>122</v>
      </c>
      <c r="M47" s="136" t="s">
        <v>123</v>
      </c>
      <c r="N47" s="136">
        <v>2</v>
      </c>
      <c r="O47" s="147">
        <v>55</v>
      </c>
      <c r="P47" s="136">
        <v>0</v>
      </c>
      <c r="Q47" s="147">
        <v>0</v>
      </c>
      <c r="R47" s="148"/>
      <c r="S47" s="148"/>
      <c r="T47" s="152"/>
      <c r="U47" s="148"/>
      <c r="V47" s="148"/>
    </row>
    <row r="48" spans="1:29" x14ac:dyDescent="0.15">
      <c r="A48" s="199" t="s">
        <v>35</v>
      </c>
      <c r="B48" s="198">
        <v>2</v>
      </c>
      <c r="C48" s="198">
        <v>2</v>
      </c>
      <c r="D48" s="198">
        <v>3</v>
      </c>
      <c r="E48" s="135"/>
      <c r="F48" s="199" t="s">
        <v>92</v>
      </c>
      <c r="G48" s="198">
        <v>11</v>
      </c>
      <c r="H48" s="198">
        <v>2</v>
      </c>
      <c r="I48" s="198">
        <v>13</v>
      </c>
      <c r="J48" s="135"/>
      <c r="L48" s="136" t="s">
        <v>36</v>
      </c>
      <c r="M48" s="136" t="s">
        <v>37</v>
      </c>
      <c r="N48" s="136">
        <v>1</v>
      </c>
      <c r="O48" s="147">
        <v>50</v>
      </c>
      <c r="P48" s="136">
        <v>1</v>
      </c>
      <c r="Q48" s="147">
        <v>50</v>
      </c>
      <c r="R48" s="148"/>
      <c r="S48" s="148"/>
      <c r="T48" s="152"/>
      <c r="U48" s="148"/>
      <c r="V48" s="148"/>
    </row>
    <row r="49" spans="1:22" x14ac:dyDescent="0.15">
      <c r="A49" s="199" t="s">
        <v>728</v>
      </c>
      <c r="B49" s="198">
        <v>12</v>
      </c>
      <c r="C49" s="198">
        <v>2</v>
      </c>
      <c r="D49" s="198">
        <v>13</v>
      </c>
      <c r="E49" s="135"/>
      <c r="F49" s="199" t="s">
        <v>90</v>
      </c>
      <c r="G49" s="198">
        <v>1</v>
      </c>
      <c r="H49" s="198">
        <v>3</v>
      </c>
      <c r="I49" s="198">
        <v>4</v>
      </c>
      <c r="J49" s="135"/>
      <c r="L49" s="136" t="s">
        <v>155</v>
      </c>
      <c r="M49" s="136" t="s">
        <v>156</v>
      </c>
      <c r="N49" s="136">
        <v>2</v>
      </c>
      <c r="O49" s="147">
        <v>110</v>
      </c>
      <c r="P49" s="136">
        <v>1</v>
      </c>
      <c r="Q49" s="147">
        <v>100</v>
      </c>
      <c r="R49" s="148"/>
      <c r="S49" s="148"/>
      <c r="T49" s="152"/>
      <c r="U49" s="148"/>
      <c r="V49" s="148"/>
    </row>
    <row r="50" spans="1:22" x14ac:dyDescent="0.15">
      <c r="A50" s="199" t="s">
        <v>37</v>
      </c>
      <c r="B50" s="198">
        <v>1</v>
      </c>
      <c r="C50" s="198">
        <v>1</v>
      </c>
      <c r="D50" s="198">
        <v>1</v>
      </c>
      <c r="E50" s="135"/>
      <c r="F50" s="199" t="s">
        <v>827</v>
      </c>
      <c r="G50" s="198">
        <v>6</v>
      </c>
      <c r="H50" s="198">
        <v>1</v>
      </c>
      <c r="I50" s="198">
        <v>7</v>
      </c>
      <c r="J50" s="135"/>
      <c r="L50" s="136" t="s">
        <v>292</v>
      </c>
      <c r="M50" s="136" t="s">
        <v>293</v>
      </c>
      <c r="N50" s="136">
        <v>0</v>
      </c>
      <c r="O50" s="147">
        <v>0</v>
      </c>
      <c r="P50" s="136">
        <v>0</v>
      </c>
      <c r="Q50" s="147">
        <v>0</v>
      </c>
      <c r="R50" s="148"/>
      <c r="S50" s="148"/>
      <c r="T50" s="152"/>
      <c r="U50" s="148"/>
      <c r="V50" s="148"/>
    </row>
    <row r="51" spans="1:22" x14ac:dyDescent="0.15">
      <c r="A51" s="199" t="s">
        <v>831</v>
      </c>
      <c r="B51" s="198">
        <v>12</v>
      </c>
      <c r="C51" s="198">
        <v>3</v>
      </c>
      <c r="D51" s="198">
        <v>14</v>
      </c>
      <c r="E51" s="135"/>
      <c r="F51" s="199" t="s">
        <v>176</v>
      </c>
      <c r="G51" s="198">
        <v>50</v>
      </c>
      <c r="H51" s="198">
        <v>4</v>
      </c>
      <c r="I51" s="198">
        <v>54</v>
      </c>
      <c r="J51" s="135"/>
      <c r="L51" s="136" t="s">
        <v>828</v>
      </c>
      <c r="M51" s="136" t="s">
        <v>827</v>
      </c>
      <c r="N51" s="136">
        <v>0</v>
      </c>
      <c r="O51" s="147">
        <v>0</v>
      </c>
      <c r="P51" s="136">
        <v>0</v>
      </c>
      <c r="Q51" s="147">
        <v>0</v>
      </c>
      <c r="R51" s="148"/>
      <c r="S51" s="148"/>
      <c r="T51" s="152"/>
      <c r="U51" s="148"/>
      <c r="V51" s="148"/>
    </row>
    <row r="52" spans="1:22" x14ac:dyDescent="0.15">
      <c r="A52" s="199" t="s">
        <v>174</v>
      </c>
      <c r="B52" s="198">
        <v>15</v>
      </c>
      <c r="C52" s="198">
        <v>7</v>
      </c>
      <c r="D52" s="198">
        <v>19</v>
      </c>
      <c r="E52" s="135"/>
      <c r="F52" s="199" t="s">
        <v>123</v>
      </c>
      <c r="G52" s="198">
        <v>2</v>
      </c>
      <c r="H52" s="198">
        <v>8</v>
      </c>
      <c r="I52" s="198">
        <v>9</v>
      </c>
      <c r="J52" s="135"/>
      <c r="L52" s="136" t="s">
        <v>858</v>
      </c>
      <c r="M52" s="136" t="s">
        <v>857</v>
      </c>
      <c r="N52" s="136">
        <v>0</v>
      </c>
      <c r="O52" s="147">
        <v>0</v>
      </c>
      <c r="P52" s="136">
        <v>0</v>
      </c>
      <c r="Q52" s="147">
        <v>0</v>
      </c>
      <c r="R52" s="148"/>
      <c r="S52" s="148"/>
      <c r="T52" s="152"/>
      <c r="U52" s="148"/>
      <c r="V52" s="148"/>
    </row>
    <row r="53" spans="1:22" x14ac:dyDescent="0.15">
      <c r="A53" s="199" t="s">
        <v>735</v>
      </c>
      <c r="B53" s="198">
        <v>10</v>
      </c>
      <c r="C53" s="198">
        <v>6</v>
      </c>
      <c r="D53" s="198">
        <v>16</v>
      </c>
      <c r="E53" s="135"/>
      <c r="F53" s="199" t="s">
        <v>35</v>
      </c>
      <c r="G53" s="198">
        <v>2</v>
      </c>
      <c r="H53" s="198">
        <v>2</v>
      </c>
      <c r="I53" s="198">
        <v>3</v>
      </c>
      <c r="J53" s="135"/>
      <c r="L53" s="137" t="s">
        <v>540</v>
      </c>
      <c r="M53" s="137" t="s">
        <v>541</v>
      </c>
      <c r="N53" s="137">
        <v>14</v>
      </c>
      <c r="O53" s="156">
        <v>448</v>
      </c>
      <c r="P53" s="137">
        <v>7</v>
      </c>
      <c r="Q53" s="156">
        <v>340</v>
      </c>
      <c r="R53" s="148"/>
      <c r="S53" s="148"/>
      <c r="T53" s="152"/>
      <c r="U53" s="148"/>
      <c r="V53" s="148"/>
    </row>
    <row r="54" spans="1:22" x14ac:dyDescent="0.15">
      <c r="A54" s="199" t="s">
        <v>285</v>
      </c>
      <c r="B54" s="198">
        <v>3</v>
      </c>
      <c r="C54" s="198"/>
      <c r="D54" s="198">
        <v>3</v>
      </c>
      <c r="E54" s="135"/>
      <c r="F54" s="199" t="s">
        <v>728</v>
      </c>
      <c r="G54" s="198">
        <v>16</v>
      </c>
      <c r="H54" s="198">
        <v>3</v>
      </c>
      <c r="I54" s="198">
        <v>17</v>
      </c>
      <c r="J54" s="135"/>
      <c r="L54" s="136" t="s">
        <v>56</v>
      </c>
      <c r="M54" s="136" t="s">
        <v>57</v>
      </c>
      <c r="N54" s="136">
        <v>3</v>
      </c>
      <c r="O54" s="147">
        <v>82</v>
      </c>
      <c r="P54" s="136">
        <v>0</v>
      </c>
      <c r="Q54" s="147">
        <v>0</v>
      </c>
      <c r="R54" s="153"/>
      <c r="S54" s="153"/>
      <c r="T54" s="154"/>
      <c r="U54" s="153"/>
      <c r="V54" s="153"/>
    </row>
    <row r="55" spans="1:22" x14ac:dyDescent="0.15">
      <c r="A55" s="199" t="s">
        <v>141</v>
      </c>
      <c r="B55" s="198">
        <v>4</v>
      </c>
      <c r="C55" s="198">
        <v>1</v>
      </c>
      <c r="D55" s="198">
        <v>5</v>
      </c>
      <c r="E55" s="135"/>
      <c r="F55" s="199" t="s">
        <v>37</v>
      </c>
      <c r="G55" s="198">
        <v>2</v>
      </c>
      <c r="H55" s="198">
        <v>4</v>
      </c>
      <c r="I55" s="198">
        <v>5</v>
      </c>
      <c r="J55" s="135"/>
      <c r="L55" s="136" t="s">
        <v>30</v>
      </c>
      <c r="M55" s="136" t="s">
        <v>31</v>
      </c>
      <c r="N55" s="136">
        <v>3</v>
      </c>
      <c r="O55" s="147">
        <v>210</v>
      </c>
      <c r="P55" s="136">
        <v>1</v>
      </c>
      <c r="Q55" s="147">
        <v>120</v>
      </c>
      <c r="R55" s="148"/>
      <c r="S55" s="148"/>
      <c r="T55" s="152"/>
      <c r="U55" s="148"/>
      <c r="V55" s="148"/>
    </row>
    <row r="56" spans="1:22" x14ac:dyDescent="0.15">
      <c r="A56" s="199" t="s">
        <v>475</v>
      </c>
      <c r="B56" s="198">
        <v>9</v>
      </c>
      <c r="C56" s="198">
        <v>4</v>
      </c>
      <c r="D56" s="198">
        <v>12</v>
      </c>
      <c r="E56" s="135"/>
      <c r="F56" s="199" t="s">
        <v>831</v>
      </c>
      <c r="G56" s="198">
        <v>12</v>
      </c>
      <c r="H56" s="198">
        <v>3</v>
      </c>
      <c r="I56" s="198">
        <v>14</v>
      </c>
      <c r="J56" s="135"/>
      <c r="L56" s="136" t="s">
        <v>86</v>
      </c>
      <c r="M56" s="136" t="s">
        <v>93</v>
      </c>
      <c r="N56" s="136">
        <v>2</v>
      </c>
      <c r="O56" s="147">
        <v>122</v>
      </c>
      <c r="P56" s="136">
        <v>1</v>
      </c>
      <c r="Q56" s="147">
        <v>20</v>
      </c>
      <c r="R56" s="148"/>
      <c r="S56" s="148"/>
      <c r="T56" s="152"/>
      <c r="U56" s="148"/>
      <c r="V56" s="148"/>
    </row>
    <row r="57" spans="1:22" x14ac:dyDescent="0.15">
      <c r="A57" s="199" t="s">
        <v>41</v>
      </c>
      <c r="B57" s="198">
        <v>6</v>
      </c>
      <c r="C57" s="198"/>
      <c r="D57" s="198">
        <v>6</v>
      </c>
      <c r="E57" s="135"/>
      <c r="F57" s="199" t="s">
        <v>174</v>
      </c>
      <c r="G57" s="198">
        <v>32</v>
      </c>
      <c r="H57" s="198">
        <v>10</v>
      </c>
      <c r="I57" s="198">
        <v>38</v>
      </c>
      <c r="J57" s="135"/>
      <c r="L57" s="136" t="s">
        <v>161</v>
      </c>
      <c r="M57" s="136" t="s">
        <v>162</v>
      </c>
      <c r="N57" s="136">
        <v>0</v>
      </c>
      <c r="O57" s="147">
        <v>0</v>
      </c>
      <c r="P57" s="136">
        <v>0</v>
      </c>
      <c r="Q57" s="147">
        <v>0</v>
      </c>
      <c r="R57" s="148"/>
      <c r="S57" s="148"/>
      <c r="T57" s="152"/>
      <c r="U57" s="148"/>
      <c r="V57" s="148"/>
    </row>
    <row r="58" spans="1:22" x14ac:dyDescent="0.15">
      <c r="A58" s="199" t="s">
        <v>276</v>
      </c>
      <c r="B58" s="198">
        <v>13</v>
      </c>
      <c r="C58" s="198">
        <v>5</v>
      </c>
      <c r="D58" s="198">
        <v>17</v>
      </c>
      <c r="E58" s="135"/>
      <c r="F58" s="199" t="s">
        <v>735</v>
      </c>
      <c r="G58" s="198">
        <v>16</v>
      </c>
      <c r="H58" s="198">
        <v>6</v>
      </c>
      <c r="I58" s="198">
        <v>22</v>
      </c>
      <c r="J58" s="135"/>
      <c r="L58" s="136" t="s">
        <v>868</v>
      </c>
      <c r="M58" s="136" t="s">
        <v>869</v>
      </c>
      <c r="N58" s="136">
        <v>0</v>
      </c>
      <c r="O58" s="147">
        <v>0</v>
      </c>
      <c r="P58" s="136">
        <v>0</v>
      </c>
      <c r="Q58" s="147">
        <v>0</v>
      </c>
      <c r="R58" s="148"/>
      <c r="S58" s="148"/>
      <c r="T58" s="152"/>
      <c r="U58" s="148"/>
      <c r="V58" s="148"/>
    </row>
    <row r="59" spans="1:22" x14ac:dyDescent="0.15">
      <c r="A59" s="199" t="s">
        <v>43</v>
      </c>
      <c r="B59" s="198">
        <v>2</v>
      </c>
      <c r="C59" s="198">
        <v>5</v>
      </c>
      <c r="D59" s="198">
        <v>5</v>
      </c>
      <c r="E59" s="135"/>
      <c r="F59" s="199" t="s">
        <v>285</v>
      </c>
      <c r="G59" s="198">
        <v>8</v>
      </c>
      <c r="H59" s="198"/>
      <c r="I59" s="198">
        <v>8</v>
      </c>
      <c r="J59" s="135"/>
      <c r="L59" s="136" t="s">
        <v>821</v>
      </c>
      <c r="M59" s="136" t="s">
        <v>820</v>
      </c>
      <c r="N59" s="136">
        <v>0</v>
      </c>
      <c r="O59" s="147">
        <v>0</v>
      </c>
      <c r="P59" s="136">
        <v>0</v>
      </c>
      <c r="Q59" s="147">
        <v>0</v>
      </c>
      <c r="R59" s="148"/>
      <c r="S59" s="148"/>
      <c r="T59" s="152"/>
      <c r="U59" s="148"/>
      <c r="V59" s="148"/>
    </row>
    <row r="60" spans="1:22" x14ac:dyDescent="0.15">
      <c r="A60" s="199" t="s">
        <v>45</v>
      </c>
      <c r="B60" s="198">
        <v>2</v>
      </c>
      <c r="C60" s="198"/>
      <c r="D60" s="198">
        <v>2</v>
      </c>
      <c r="E60" s="135"/>
      <c r="F60" s="199" t="s">
        <v>39</v>
      </c>
      <c r="G60" s="198">
        <v>1</v>
      </c>
      <c r="H60" s="198"/>
      <c r="I60" s="198">
        <v>1</v>
      </c>
      <c r="J60" s="135"/>
      <c r="L60" s="136" t="s">
        <v>740</v>
      </c>
      <c r="M60" s="136" t="s">
        <v>739</v>
      </c>
      <c r="N60" s="136">
        <v>0</v>
      </c>
      <c r="O60" s="147">
        <v>0</v>
      </c>
      <c r="P60" s="136">
        <v>0</v>
      </c>
      <c r="Q60" s="147">
        <v>0</v>
      </c>
      <c r="R60" s="148"/>
      <c r="S60" s="148"/>
      <c r="T60" s="152"/>
      <c r="U60" s="148"/>
      <c r="V60" s="148"/>
    </row>
    <row r="61" spans="1:22" x14ac:dyDescent="0.15">
      <c r="A61" s="199" t="s">
        <v>160</v>
      </c>
      <c r="B61" s="198"/>
      <c r="C61" s="198">
        <v>1</v>
      </c>
      <c r="D61" s="198">
        <v>1</v>
      </c>
      <c r="E61" s="135"/>
      <c r="F61" s="199" t="s">
        <v>141</v>
      </c>
      <c r="G61" s="198">
        <v>7</v>
      </c>
      <c r="H61" s="198">
        <v>1</v>
      </c>
      <c r="I61" s="198">
        <v>7</v>
      </c>
      <c r="J61" s="135"/>
      <c r="L61" s="136" t="s">
        <v>742</v>
      </c>
      <c r="M61" s="136" t="s">
        <v>741</v>
      </c>
      <c r="N61" s="136">
        <v>0</v>
      </c>
      <c r="O61" s="147">
        <v>0</v>
      </c>
      <c r="P61" s="136">
        <v>0</v>
      </c>
      <c r="Q61" s="147">
        <v>0</v>
      </c>
      <c r="R61" s="148"/>
      <c r="S61" s="148"/>
      <c r="T61" s="152"/>
      <c r="U61" s="148"/>
      <c r="V61" s="148"/>
    </row>
    <row r="62" spans="1:22" x14ac:dyDescent="0.15">
      <c r="A62" s="199" t="s">
        <v>47</v>
      </c>
      <c r="B62" s="198">
        <v>3</v>
      </c>
      <c r="C62" s="198"/>
      <c r="D62" s="198">
        <v>3</v>
      </c>
      <c r="E62" s="135"/>
      <c r="F62" s="199" t="s">
        <v>475</v>
      </c>
      <c r="G62" s="198">
        <v>9</v>
      </c>
      <c r="H62" s="198">
        <v>4</v>
      </c>
      <c r="I62" s="198">
        <v>12</v>
      </c>
      <c r="J62" s="135"/>
      <c r="L62" s="137" t="s">
        <v>542</v>
      </c>
      <c r="M62" s="137" t="s">
        <v>543</v>
      </c>
      <c r="N62" s="137">
        <v>8</v>
      </c>
      <c r="O62" s="156">
        <v>414</v>
      </c>
      <c r="P62" s="137">
        <v>2</v>
      </c>
      <c r="Q62" s="156">
        <v>140</v>
      </c>
      <c r="R62" s="148"/>
      <c r="S62" s="148"/>
      <c r="T62" s="152"/>
      <c r="U62" s="148"/>
      <c r="V62" s="148"/>
    </row>
    <row r="63" spans="1:22" x14ac:dyDescent="0.15">
      <c r="A63" s="199" t="s">
        <v>267</v>
      </c>
      <c r="B63" s="198">
        <v>6</v>
      </c>
      <c r="C63" s="198">
        <v>1</v>
      </c>
      <c r="D63" s="198">
        <v>7</v>
      </c>
      <c r="E63" s="135"/>
      <c r="F63" s="199" t="s">
        <v>41</v>
      </c>
      <c r="G63" s="198">
        <v>8</v>
      </c>
      <c r="H63" s="198">
        <v>6</v>
      </c>
      <c r="I63" s="198">
        <v>12</v>
      </c>
      <c r="J63" s="135"/>
      <c r="L63" s="136" t="s">
        <v>34</v>
      </c>
      <c r="M63" s="136" t="s">
        <v>35</v>
      </c>
      <c r="N63" s="136">
        <v>0</v>
      </c>
      <c r="O63" s="147">
        <v>0</v>
      </c>
      <c r="P63" s="136">
        <v>0</v>
      </c>
      <c r="Q63" s="147">
        <v>0</v>
      </c>
      <c r="R63" s="148"/>
      <c r="S63" s="148"/>
      <c r="T63" s="152"/>
      <c r="U63" s="148"/>
      <c r="V63" s="148"/>
    </row>
    <row r="64" spans="1:22" x14ac:dyDescent="0.15">
      <c r="A64" s="199" t="s">
        <v>149</v>
      </c>
      <c r="B64" s="198">
        <v>1</v>
      </c>
      <c r="C64" s="198"/>
      <c r="D64" s="198">
        <v>1</v>
      </c>
      <c r="E64" s="135"/>
      <c r="F64" s="199" t="s">
        <v>276</v>
      </c>
      <c r="G64" s="198">
        <v>33</v>
      </c>
      <c r="H64" s="198">
        <v>17</v>
      </c>
      <c r="I64" s="198">
        <v>48</v>
      </c>
      <c r="J64" s="135"/>
      <c r="L64" s="136" t="s">
        <v>146</v>
      </c>
      <c r="M64" s="136" t="s">
        <v>147</v>
      </c>
      <c r="N64" s="136">
        <v>6</v>
      </c>
      <c r="O64" s="147">
        <v>64</v>
      </c>
      <c r="P64" s="136">
        <v>1</v>
      </c>
      <c r="Q64" s="147">
        <v>10</v>
      </c>
      <c r="R64" s="148"/>
      <c r="S64" s="148"/>
      <c r="T64" s="152"/>
      <c r="U64" s="148"/>
      <c r="V64" s="148"/>
    </row>
    <row r="65" spans="1:22" x14ac:dyDescent="0.15">
      <c r="A65" s="199" t="s">
        <v>259</v>
      </c>
      <c r="B65" s="198">
        <v>19</v>
      </c>
      <c r="C65" s="198">
        <v>7</v>
      </c>
      <c r="D65" s="198">
        <v>26</v>
      </c>
      <c r="E65" s="135"/>
      <c r="F65" s="199" t="s">
        <v>43</v>
      </c>
      <c r="G65" s="198">
        <v>4</v>
      </c>
      <c r="H65" s="198">
        <v>12</v>
      </c>
      <c r="I65" s="198">
        <v>14</v>
      </c>
      <c r="J65" s="135"/>
      <c r="L65" s="136" t="s">
        <v>157</v>
      </c>
      <c r="M65" s="136" t="s">
        <v>158</v>
      </c>
      <c r="N65" s="136">
        <v>2</v>
      </c>
      <c r="O65" s="147">
        <v>65</v>
      </c>
      <c r="P65" s="136">
        <v>0</v>
      </c>
      <c r="Q65" s="147">
        <v>0</v>
      </c>
      <c r="R65" s="148"/>
      <c r="S65" s="148"/>
      <c r="T65" s="152"/>
      <c r="U65" s="148"/>
      <c r="V65" s="148"/>
    </row>
    <row r="66" spans="1:22" x14ac:dyDescent="0.15">
      <c r="A66" s="199" t="s">
        <v>274</v>
      </c>
      <c r="B66" s="198">
        <v>5</v>
      </c>
      <c r="C66" s="198">
        <v>5</v>
      </c>
      <c r="D66" s="198">
        <v>8</v>
      </c>
      <c r="E66" s="135"/>
      <c r="F66" s="199" t="s">
        <v>45</v>
      </c>
      <c r="G66" s="198">
        <v>2</v>
      </c>
      <c r="H66" s="198">
        <v>1</v>
      </c>
      <c r="I66" s="198">
        <v>2</v>
      </c>
      <c r="J66" s="135"/>
      <c r="L66" s="136" t="s">
        <v>746</v>
      </c>
      <c r="M66" s="136" t="s">
        <v>745</v>
      </c>
      <c r="N66" s="136">
        <v>0</v>
      </c>
      <c r="O66" s="147">
        <v>0</v>
      </c>
      <c r="P66" s="136">
        <v>0</v>
      </c>
      <c r="Q66" s="147">
        <v>0</v>
      </c>
      <c r="R66" s="148"/>
      <c r="S66" s="148"/>
      <c r="T66" s="152"/>
      <c r="U66" s="148"/>
      <c r="V66" s="148"/>
    </row>
    <row r="67" spans="1:22" x14ac:dyDescent="0.15">
      <c r="A67" s="199" t="s">
        <v>255</v>
      </c>
      <c r="B67" s="198">
        <v>9</v>
      </c>
      <c r="C67" s="198">
        <v>1</v>
      </c>
      <c r="D67" s="198">
        <v>10</v>
      </c>
      <c r="E67" s="135"/>
      <c r="F67" s="199" t="s">
        <v>160</v>
      </c>
      <c r="G67" s="198">
        <v>15</v>
      </c>
      <c r="H67" s="198">
        <v>5</v>
      </c>
      <c r="I67" s="198">
        <v>18</v>
      </c>
      <c r="J67" s="135"/>
      <c r="L67" s="136" t="s">
        <v>762</v>
      </c>
      <c r="M67" s="136" t="s">
        <v>761</v>
      </c>
      <c r="N67" s="136">
        <v>0</v>
      </c>
      <c r="O67" s="147">
        <v>0</v>
      </c>
      <c r="P67" s="136">
        <v>0</v>
      </c>
      <c r="Q67" s="147">
        <v>0</v>
      </c>
      <c r="R67" s="153"/>
      <c r="S67" s="153"/>
      <c r="T67" s="154"/>
      <c r="U67" s="153"/>
      <c r="V67" s="153"/>
    </row>
    <row r="68" spans="1:22" x14ac:dyDescent="0.15">
      <c r="A68" s="199" t="s">
        <v>51</v>
      </c>
      <c r="B68" s="198">
        <v>2</v>
      </c>
      <c r="C68" s="198"/>
      <c r="D68" s="198">
        <v>2</v>
      </c>
      <c r="E68" s="135"/>
      <c r="F68" s="199" t="s">
        <v>47</v>
      </c>
      <c r="G68" s="198">
        <v>7</v>
      </c>
      <c r="H68" s="198">
        <v>4</v>
      </c>
      <c r="I68" s="198">
        <v>10</v>
      </c>
      <c r="J68" s="135"/>
      <c r="L68" s="136" t="s">
        <v>568</v>
      </c>
      <c r="M68" s="136" t="s">
        <v>567</v>
      </c>
      <c r="N68" s="136">
        <v>0</v>
      </c>
      <c r="O68" s="147">
        <v>0</v>
      </c>
      <c r="P68" s="136">
        <v>0</v>
      </c>
      <c r="Q68" s="147">
        <v>0</v>
      </c>
      <c r="R68" s="148"/>
      <c r="S68" s="148"/>
      <c r="T68" s="152"/>
      <c r="U68" s="148"/>
      <c r="V68" s="148"/>
    </row>
    <row r="69" spans="1:22" x14ac:dyDescent="0.15">
      <c r="A69" s="199" t="s">
        <v>166</v>
      </c>
      <c r="B69" s="198">
        <v>1</v>
      </c>
      <c r="C69" s="198">
        <v>1</v>
      </c>
      <c r="D69" s="198">
        <v>2</v>
      </c>
      <c r="E69" s="135"/>
      <c r="F69" s="199" t="s">
        <v>267</v>
      </c>
      <c r="G69" s="198">
        <v>19</v>
      </c>
      <c r="H69" s="198">
        <v>12</v>
      </c>
      <c r="I69" s="198">
        <v>29</v>
      </c>
      <c r="J69" s="135"/>
      <c r="L69" s="136" t="s">
        <v>138</v>
      </c>
      <c r="M69" s="136" t="s">
        <v>138</v>
      </c>
      <c r="N69" s="136">
        <v>0</v>
      </c>
      <c r="O69" s="147">
        <v>0</v>
      </c>
      <c r="P69" s="136">
        <v>0</v>
      </c>
      <c r="Q69" s="147">
        <v>0</v>
      </c>
      <c r="R69" s="148"/>
      <c r="S69" s="148"/>
      <c r="T69" s="152"/>
      <c r="U69" s="148"/>
      <c r="V69" s="148"/>
    </row>
    <row r="70" spans="1:22" x14ac:dyDescent="0.15">
      <c r="A70" s="199" t="s">
        <v>143</v>
      </c>
      <c r="B70" s="198">
        <v>2</v>
      </c>
      <c r="C70" s="198">
        <v>1</v>
      </c>
      <c r="D70" s="198">
        <v>3</v>
      </c>
      <c r="E70" s="135"/>
      <c r="F70" s="199" t="s">
        <v>743</v>
      </c>
      <c r="G70" s="198"/>
      <c r="H70" s="198">
        <v>1</v>
      </c>
      <c r="I70" s="198">
        <v>1</v>
      </c>
      <c r="J70" s="135"/>
      <c r="L70" s="136" t="s">
        <v>138</v>
      </c>
      <c r="M70" s="136" t="s">
        <v>138</v>
      </c>
      <c r="N70" s="136">
        <v>0</v>
      </c>
      <c r="O70" s="147">
        <v>0</v>
      </c>
      <c r="P70" s="136">
        <v>0</v>
      </c>
      <c r="Q70" s="147">
        <v>0</v>
      </c>
      <c r="R70" s="148"/>
      <c r="S70" s="148"/>
      <c r="T70" s="152"/>
      <c r="U70" s="148"/>
      <c r="V70" s="148"/>
    </row>
    <row r="71" spans="1:22" x14ac:dyDescent="0.15">
      <c r="A71" s="199" t="s">
        <v>745</v>
      </c>
      <c r="B71" s="198">
        <v>9</v>
      </c>
      <c r="C71" s="198"/>
      <c r="D71" s="198">
        <v>9</v>
      </c>
      <c r="E71" s="135"/>
      <c r="F71" s="199" t="s">
        <v>149</v>
      </c>
      <c r="G71" s="198">
        <v>2</v>
      </c>
      <c r="H71" s="198">
        <v>1</v>
      </c>
      <c r="I71" s="198">
        <v>3</v>
      </c>
      <c r="J71" s="135"/>
      <c r="L71" s="137" t="s">
        <v>544</v>
      </c>
      <c r="M71" s="137" t="s">
        <v>545</v>
      </c>
      <c r="N71" s="137">
        <v>8</v>
      </c>
      <c r="O71" s="156">
        <v>129</v>
      </c>
      <c r="P71" s="137">
        <v>1</v>
      </c>
      <c r="Q71" s="156">
        <v>10</v>
      </c>
      <c r="R71" s="148"/>
      <c r="S71" s="148"/>
      <c r="T71" s="152"/>
      <c r="U71" s="148"/>
      <c r="V71" s="148"/>
    </row>
    <row r="72" spans="1:22" x14ac:dyDescent="0.15">
      <c r="A72" s="199" t="s">
        <v>822</v>
      </c>
      <c r="B72" s="198">
        <v>23</v>
      </c>
      <c r="C72" s="198">
        <v>2</v>
      </c>
      <c r="D72" s="198">
        <v>25</v>
      </c>
      <c r="E72" s="135"/>
      <c r="F72" s="199" t="s">
        <v>49</v>
      </c>
      <c r="G72" s="198">
        <v>1</v>
      </c>
      <c r="H72" s="198"/>
      <c r="I72" s="198">
        <v>1</v>
      </c>
      <c r="J72" s="135"/>
      <c r="L72" s="136" t="s">
        <v>60</v>
      </c>
      <c r="M72" s="136" t="s">
        <v>61</v>
      </c>
      <c r="N72" s="136">
        <v>2</v>
      </c>
      <c r="O72" s="147">
        <v>73</v>
      </c>
      <c r="P72" s="136">
        <v>0</v>
      </c>
      <c r="Q72" s="147">
        <v>0</v>
      </c>
      <c r="R72" s="148"/>
      <c r="S72" s="148"/>
      <c r="T72" s="152"/>
      <c r="U72" s="148"/>
      <c r="V72" s="148"/>
    </row>
    <row r="73" spans="1:22" x14ac:dyDescent="0.15">
      <c r="A73" s="199" t="s">
        <v>270</v>
      </c>
      <c r="B73" s="198">
        <v>11</v>
      </c>
      <c r="C73" s="198">
        <v>3</v>
      </c>
      <c r="D73" s="198">
        <v>13</v>
      </c>
      <c r="E73" s="135"/>
      <c r="F73" s="199" t="s">
        <v>259</v>
      </c>
      <c r="G73" s="198">
        <v>40</v>
      </c>
      <c r="H73" s="198">
        <v>19</v>
      </c>
      <c r="I73" s="198">
        <v>57</v>
      </c>
      <c r="J73" s="135"/>
      <c r="L73" s="136" t="s">
        <v>40</v>
      </c>
      <c r="M73" s="136" t="s">
        <v>41</v>
      </c>
      <c r="N73" s="136">
        <v>7</v>
      </c>
      <c r="O73" s="147">
        <v>72</v>
      </c>
      <c r="P73" s="136">
        <v>2</v>
      </c>
      <c r="Q73" s="147">
        <v>43</v>
      </c>
      <c r="R73" s="148"/>
      <c r="S73" s="148"/>
      <c r="T73" s="152"/>
      <c r="U73" s="148"/>
      <c r="V73" s="148"/>
    </row>
    <row r="74" spans="1:22" x14ac:dyDescent="0.15">
      <c r="A74" s="199" t="s">
        <v>182</v>
      </c>
      <c r="B74" s="198">
        <v>5</v>
      </c>
      <c r="C74" s="198">
        <v>4</v>
      </c>
      <c r="D74" s="198">
        <v>7</v>
      </c>
      <c r="E74" s="135"/>
      <c r="F74" s="199" t="s">
        <v>274</v>
      </c>
      <c r="G74" s="198">
        <v>18</v>
      </c>
      <c r="H74" s="198">
        <v>8</v>
      </c>
      <c r="I74" s="198">
        <v>22</v>
      </c>
      <c r="J74" s="135"/>
      <c r="L74" s="136" t="s">
        <v>138</v>
      </c>
      <c r="M74" s="136" t="s">
        <v>138</v>
      </c>
      <c r="N74" s="136">
        <v>0</v>
      </c>
      <c r="O74" s="147">
        <v>0</v>
      </c>
      <c r="P74" s="136">
        <v>0</v>
      </c>
      <c r="Q74" s="147">
        <v>0</v>
      </c>
      <c r="R74" s="148"/>
      <c r="S74" s="148"/>
      <c r="T74" s="152"/>
      <c r="U74" s="148"/>
      <c r="V74" s="148"/>
    </row>
    <row r="75" spans="1:22" x14ac:dyDescent="0.15">
      <c r="A75" s="199" t="s">
        <v>730</v>
      </c>
      <c r="B75" s="198">
        <v>9</v>
      </c>
      <c r="C75" s="198">
        <v>2</v>
      </c>
      <c r="D75" s="198">
        <v>11</v>
      </c>
      <c r="E75" s="135"/>
      <c r="F75" s="199" t="s">
        <v>255</v>
      </c>
      <c r="G75" s="198">
        <v>44</v>
      </c>
      <c r="H75" s="198">
        <v>6</v>
      </c>
      <c r="I75" s="198">
        <v>50</v>
      </c>
      <c r="J75" s="135"/>
      <c r="L75" s="136" t="s">
        <v>84</v>
      </c>
      <c r="M75" s="136" t="s">
        <v>85</v>
      </c>
      <c r="N75" s="136">
        <v>0</v>
      </c>
      <c r="O75" s="147">
        <v>0</v>
      </c>
      <c r="P75" s="136">
        <v>0</v>
      </c>
      <c r="Q75" s="147">
        <v>0</v>
      </c>
      <c r="R75" s="148"/>
      <c r="S75" s="148"/>
      <c r="T75" s="152"/>
      <c r="U75" s="148"/>
      <c r="V75" s="148"/>
    </row>
    <row r="76" spans="1:22" x14ac:dyDescent="0.15">
      <c r="A76" s="199" t="s">
        <v>156</v>
      </c>
      <c r="B76" s="198">
        <v>2</v>
      </c>
      <c r="C76" s="198">
        <v>1</v>
      </c>
      <c r="D76" s="198">
        <v>2</v>
      </c>
      <c r="E76" s="135"/>
      <c r="F76" s="199" t="s">
        <v>51</v>
      </c>
      <c r="G76" s="198">
        <v>2</v>
      </c>
      <c r="H76" s="198"/>
      <c r="I76" s="198">
        <v>2</v>
      </c>
      <c r="J76" s="135"/>
      <c r="L76" s="136" t="s">
        <v>87</v>
      </c>
      <c r="M76" s="136" t="s">
        <v>88</v>
      </c>
      <c r="N76" s="136">
        <v>6</v>
      </c>
      <c r="O76" s="147">
        <v>43</v>
      </c>
      <c r="P76" s="136">
        <v>3</v>
      </c>
      <c r="Q76" s="147">
        <v>25</v>
      </c>
      <c r="R76" s="148"/>
      <c r="S76" s="148"/>
      <c r="T76" s="152"/>
      <c r="U76" s="148"/>
      <c r="V76" s="148"/>
    </row>
    <row r="77" spans="1:22" x14ac:dyDescent="0.15">
      <c r="A77" s="199" t="s">
        <v>289</v>
      </c>
      <c r="B77" s="198">
        <v>1</v>
      </c>
      <c r="C77" s="198">
        <v>1</v>
      </c>
      <c r="D77" s="198">
        <v>2</v>
      </c>
      <c r="E77" s="135"/>
      <c r="F77" s="199" t="s">
        <v>166</v>
      </c>
      <c r="G77" s="198">
        <v>5</v>
      </c>
      <c r="H77" s="198">
        <v>3</v>
      </c>
      <c r="I77" s="198">
        <v>7</v>
      </c>
      <c r="J77" s="135"/>
      <c r="L77" s="136" t="s">
        <v>140</v>
      </c>
      <c r="M77" s="136" t="s">
        <v>141</v>
      </c>
      <c r="N77" s="136">
        <v>5</v>
      </c>
      <c r="O77" s="147">
        <v>19.77</v>
      </c>
      <c r="P77" s="136">
        <v>4</v>
      </c>
      <c r="Q77" s="147">
        <v>15.77</v>
      </c>
      <c r="R77" s="153"/>
      <c r="S77" s="153"/>
      <c r="T77" s="154"/>
      <c r="U77" s="153"/>
      <c r="V77" s="153"/>
    </row>
    <row r="78" spans="1:22" x14ac:dyDescent="0.15">
      <c r="A78" s="199" t="s">
        <v>164</v>
      </c>
      <c r="B78" s="198"/>
      <c r="C78" s="198">
        <v>2</v>
      </c>
      <c r="D78" s="198">
        <v>2</v>
      </c>
      <c r="E78" s="135"/>
      <c r="F78" s="199" t="s">
        <v>143</v>
      </c>
      <c r="G78" s="198">
        <v>5</v>
      </c>
      <c r="H78" s="198">
        <v>4</v>
      </c>
      <c r="I78" s="198">
        <v>7</v>
      </c>
      <c r="J78" s="135"/>
      <c r="L78" s="136" t="s">
        <v>148</v>
      </c>
      <c r="M78" s="136" t="s">
        <v>149</v>
      </c>
      <c r="N78" s="136">
        <v>6</v>
      </c>
      <c r="O78" s="147">
        <v>54</v>
      </c>
      <c r="P78" s="136">
        <v>3</v>
      </c>
      <c r="Q78" s="147">
        <v>23</v>
      </c>
      <c r="R78" s="148"/>
      <c r="S78" s="148"/>
      <c r="T78" s="152"/>
      <c r="U78" s="148"/>
      <c r="V78" s="148"/>
    </row>
    <row r="79" spans="1:22" x14ac:dyDescent="0.15">
      <c r="A79" s="199" t="s">
        <v>53</v>
      </c>
      <c r="B79" s="198"/>
      <c r="C79" s="198">
        <v>2</v>
      </c>
      <c r="D79" s="198">
        <v>2</v>
      </c>
      <c r="E79" s="135"/>
      <c r="F79" s="199" t="s">
        <v>745</v>
      </c>
      <c r="G79" s="198">
        <v>13</v>
      </c>
      <c r="H79" s="198"/>
      <c r="I79" s="198">
        <v>13</v>
      </c>
      <c r="J79" s="135"/>
      <c r="L79" s="136" t="s">
        <v>150</v>
      </c>
      <c r="M79" s="136" t="s">
        <v>151</v>
      </c>
      <c r="N79" s="136">
        <v>3</v>
      </c>
      <c r="O79" s="147">
        <v>7.8</v>
      </c>
      <c r="P79" s="136">
        <v>0</v>
      </c>
      <c r="Q79" s="147">
        <v>0</v>
      </c>
      <c r="R79" s="148"/>
      <c r="S79" s="148"/>
      <c r="T79" s="152"/>
      <c r="U79" s="148"/>
      <c r="V79" s="148"/>
    </row>
    <row r="80" spans="1:22" x14ac:dyDescent="0.15">
      <c r="A80" s="199" t="s">
        <v>124</v>
      </c>
      <c r="B80" s="198">
        <v>12</v>
      </c>
      <c r="C80" s="198">
        <v>3</v>
      </c>
      <c r="D80" s="198">
        <v>14</v>
      </c>
      <c r="E80" s="135"/>
      <c r="F80" s="199" t="s">
        <v>822</v>
      </c>
      <c r="G80" s="198">
        <v>23</v>
      </c>
      <c r="H80" s="198">
        <v>2</v>
      </c>
      <c r="I80" s="198">
        <v>25</v>
      </c>
      <c r="J80" s="135"/>
      <c r="L80" s="136" t="s">
        <v>163</v>
      </c>
      <c r="M80" s="136" t="s">
        <v>164</v>
      </c>
      <c r="N80" s="136">
        <v>4</v>
      </c>
      <c r="O80" s="147">
        <v>114</v>
      </c>
      <c r="P80" s="136">
        <v>2</v>
      </c>
      <c r="Q80" s="147">
        <v>83</v>
      </c>
      <c r="R80" s="148"/>
      <c r="S80" s="148"/>
      <c r="T80" s="152"/>
      <c r="U80" s="148"/>
      <c r="V80" s="148"/>
    </row>
    <row r="81" spans="1:22" x14ac:dyDescent="0.15">
      <c r="A81" s="199" t="s">
        <v>55</v>
      </c>
      <c r="B81" s="198">
        <v>2</v>
      </c>
      <c r="C81" s="198">
        <v>2</v>
      </c>
      <c r="D81" s="198">
        <v>4</v>
      </c>
      <c r="E81" s="135"/>
      <c r="F81" s="199" t="s">
        <v>270</v>
      </c>
      <c r="G81" s="198">
        <v>18</v>
      </c>
      <c r="H81" s="198">
        <v>10</v>
      </c>
      <c r="I81" s="198">
        <v>26</v>
      </c>
      <c r="J81" s="135"/>
      <c r="L81" s="136" t="s">
        <v>183</v>
      </c>
      <c r="M81" s="136" t="s">
        <v>184</v>
      </c>
      <c r="N81" s="136">
        <v>4</v>
      </c>
      <c r="O81" s="147">
        <v>39.299999999999997</v>
      </c>
      <c r="P81" s="136">
        <v>2</v>
      </c>
      <c r="Q81" s="147">
        <v>9.3000000000000007</v>
      </c>
      <c r="R81" s="148"/>
      <c r="S81" s="148"/>
      <c r="T81" s="152"/>
      <c r="U81" s="148"/>
      <c r="V81" s="148"/>
    </row>
    <row r="82" spans="1:22" x14ac:dyDescent="0.15">
      <c r="A82" s="199" t="s">
        <v>93</v>
      </c>
      <c r="B82" s="198">
        <v>1</v>
      </c>
      <c r="C82" s="198">
        <v>1</v>
      </c>
      <c r="D82" s="198">
        <v>1</v>
      </c>
      <c r="E82" s="135"/>
      <c r="F82" s="199" t="s">
        <v>182</v>
      </c>
      <c r="G82" s="198">
        <v>14</v>
      </c>
      <c r="H82" s="198">
        <v>8</v>
      </c>
      <c r="I82" s="198">
        <v>19</v>
      </c>
      <c r="J82" s="135"/>
      <c r="L82" s="136" t="s">
        <v>294</v>
      </c>
      <c r="M82" s="136" t="s">
        <v>295</v>
      </c>
      <c r="N82" s="136">
        <v>0</v>
      </c>
      <c r="O82" s="147">
        <v>0</v>
      </c>
      <c r="P82" s="136">
        <v>0</v>
      </c>
      <c r="Q82" s="147">
        <v>0</v>
      </c>
      <c r="R82" s="148"/>
      <c r="S82" s="148"/>
      <c r="T82" s="152"/>
      <c r="U82" s="148"/>
      <c r="V82" s="148"/>
    </row>
    <row r="83" spans="1:22" x14ac:dyDescent="0.15">
      <c r="A83" s="199" t="s">
        <v>121</v>
      </c>
      <c r="B83" s="198">
        <v>2</v>
      </c>
      <c r="C83" s="198">
        <v>2</v>
      </c>
      <c r="D83" s="198">
        <v>2</v>
      </c>
      <c r="E83" s="135"/>
      <c r="F83" s="199" t="s">
        <v>730</v>
      </c>
      <c r="G83" s="198">
        <v>12</v>
      </c>
      <c r="H83" s="198">
        <v>5</v>
      </c>
      <c r="I83" s="198">
        <v>17</v>
      </c>
      <c r="J83" s="135"/>
      <c r="L83" s="136" t="s">
        <v>731</v>
      </c>
      <c r="M83" s="136" t="s">
        <v>730</v>
      </c>
      <c r="N83" s="136">
        <v>0</v>
      </c>
      <c r="O83" s="147">
        <v>0</v>
      </c>
      <c r="P83" s="136">
        <v>0</v>
      </c>
      <c r="Q83" s="147">
        <v>0</v>
      </c>
      <c r="R83" s="148"/>
      <c r="S83" s="148"/>
      <c r="T83" s="152"/>
      <c r="U83" s="148"/>
      <c r="V83" s="148"/>
    </row>
    <row r="84" spans="1:22" x14ac:dyDescent="0.15">
      <c r="A84" s="199" t="s">
        <v>57</v>
      </c>
      <c r="B84" s="198">
        <v>3</v>
      </c>
      <c r="C84" s="198">
        <v>2</v>
      </c>
      <c r="D84" s="198">
        <v>5</v>
      </c>
      <c r="E84" s="135"/>
      <c r="F84" s="199" t="s">
        <v>156</v>
      </c>
      <c r="G84" s="198">
        <v>5</v>
      </c>
      <c r="H84" s="198">
        <v>7</v>
      </c>
      <c r="I84" s="198">
        <v>11</v>
      </c>
      <c r="J84" s="135"/>
      <c r="L84" s="136" t="s">
        <v>138</v>
      </c>
      <c r="M84" s="136" t="s">
        <v>138</v>
      </c>
      <c r="N84" s="136">
        <v>0</v>
      </c>
      <c r="O84" s="147">
        <v>0</v>
      </c>
      <c r="P84" s="136">
        <v>0</v>
      </c>
      <c r="Q84" s="147">
        <v>0</v>
      </c>
      <c r="R84" s="148"/>
      <c r="S84" s="148"/>
      <c r="T84" s="152"/>
      <c r="U84" s="148"/>
      <c r="V84" s="148"/>
    </row>
    <row r="85" spans="1:22" x14ac:dyDescent="0.15">
      <c r="A85" s="199" t="s">
        <v>334</v>
      </c>
      <c r="B85" s="198">
        <v>9</v>
      </c>
      <c r="C85" s="198">
        <v>6</v>
      </c>
      <c r="D85" s="198">
        <v>15</v>
      </c>
      <c r="E85" s="135"/>
      <c r="F85" s="199" t="s">
        <v>289</v>
      </c>
      <c r="G85" s="198">
        <v>2</v>
      </c>
      <c r="H85" s="198">
        <v>1</v>
      </c>
      <c r="I85" s="198">
        <v>3</v>
      </c>
      <c r="J85" s="135"/>
      <c r="L85" s="137" t="s">
        <v>136</v>
      </c>
      <c r="M85" s="137" t="s">
        <v>62</v>
      </c>
      <c r="N85" s="137">
        <v>37</v>
      </c>
      <c r="O85" s="156">
        <v>422.87</v>
      </c>
      <c r="P85" s="137">
        <v>16</v>
      </c>
      <c r="Q85" s="156">
        <v>199.07</v>
      </c>
      <c r="R85" s="153"/>
      <c r="S85" s="153"/>
      <c r="T85" s="154"/>
      <c r="U85" s="153"/>
      <c r="V85" s="153"/>
    </row>
    <row r="86" spans="1:22" x14ac:dyDescent="0.15">
      <c r="A86" s="199" t="s">
        <v>85</v>
      </c>
      <c r="B86" s="198">
        <v>1</v>
      </c>
      <c r="C86" s="198">
        <v>1</v>
      </c>
      <c r="D86" s="198">
        <v>2</v>
      </c>
      <c r="E86" s="135"/>
      <c r="F86" s="199" t="s">
        <v>164</v>
      </c>
      <c r="G86" s="198">
        <v>2</v>
      </c>
      <c r="H86" s="198">
        <v>3</v>
      </c>
      <c r="I86" s="198">
        <v>4</v>
      </c>
      <c r="J86" s="135"/>
      <c r="L86" s="136" t="s">
        <v>95</v>
      </c>
      <c r="M86" s="136" t="s">
        <v>96</v>
      </c>
      <c r="N86" s="136">
        <v>0</v>
      </c>
      <c r="O86" s="147">
        <v>0</v>
      </c>
      <c r="P86" s="136">
        <v>0</v>
      </c>
      <c r="Q86" s="147">
        <v>0</v>
      </c>
      <c r="R86" s="148"/>
      <c r="S86" s="148"/>
      <c r="T86" s="152"/>
      <c r="U86" s="148"/>
      <c r="V86" s="148"/>
    </row>
    <row r="87" spans="1:22" x14ac:dyDescent="0.15">
      <c r="A87" s="199" t="s">
        <v>59</v>
      </c>
      <c r="B87" s="198"/>
      <c r="C87" s="198">
        <v>1</v>
      </c>
      <c r="D87" s="198">
        <v>1</v>
      </c>
      <c r="E87" s="135"/>
      <c r="F87" s="199" t="s">
        <v>280</v>
      </c>
      <c r="G87" s="198">
        <v>8</v>
      </c>
      <c r="H87" s="198">
        <v>3</v>
      </c>
      <c r="I87" s="198">
        <v>11</v>
      </c>
      <c r="J87" s="135"/>
      <c r="L87" s="136" t="s">
        <v>16</v>
      </c>
      <c r="M87" s="136" t="s">
        <v>17</v>
      </c>
      <c r="N87" s="136">
        <v>4</v>
      </c>
      <c r="O87" s="147">
        <v>65</v>
      </c>
      <c r="P87" s="136">
        <v>0</v>
      </c>
      <c r="Q87" s="147">
        <v>0</v>
      </c>
      <c r="R87" s="148"/>
      <c r="S87" s="148"/>
      <c r="T87" s="152"/>
      <c r="U87" s="148"/>
      <c r="V87" s="148"/>
    </row>
    <row r="88" spans="1:22" x14ac:dyDescent="0.15">
      <c r="A88" s="199" t="s">
        <v>201</v>
      </c>
      <c r="B88" s="198"/>
      <c r="C88" s="198">
        <v>1</v>
      </c>
      <c r="D88" s="198">
        <v>1</v>
      </c>
      <c r="E88" s="135"/>
      <c r="F88" s="199" t="s">
        <v>53</v>
      </c>
      <c r="G88" s="198"/>
      <c r="H88" s="198">
        <v>3</v>
      </c>
      <c r="I88" s="198">
        <v>3</v>
      </c>
      <c r="J88" s="135"/>
      <c r="L88" s="136" t="s">
        <v>142</v>
      </c>
      <c r="M88" s="136" t="s">
        <v>143</v>
      </c>
      <c r="N88" s="136">
        <v>6</v>
      </c>
      <c r="O88" s="147">
        <v>66</v>
      </c>
      <c r="P88" s="136">
        <v>2</v>
      </c>
      <c r="Q88" s="147">
        <v>34</v>
      </c>
      <c r="R88" s="148"/>
      <c r="S88" s="148"/>
      <c r="T88" s="152"/>
      <c r="U88" s="148"/>
      <c r="V88" s="148"/>
    </row>
    <row r="89" spans="1:22" x14ac:dyDescent="0.15">
      <c r="A89" s="199" t="s">
        <v>61</v>
      </c>
      <c r="B89" s="198">
        <v>3</v>
      </c>
      <c r="C89" s="198">
        <v>3</v>
      </c>
      <c r="D89" s="198">
        <v>6</v>
      </c>
      <c r="E89" s="135"/>
      <c r="F89" s="199" t="s">
        <v>221</v>
      </c>
      <c r="G89" s="198">
        <v>9</v>
      </c>
      <c r="H89" s="198">
        <v>4</v>
      </c>
      <c r="I89" s="198">
        <v>13</v>
      </c>
      <c r="J89" s="135"/>
      <c r="L89" s="136" t="s">
        <v>46</v>
      </c>
      <c r="M89" s="136" t="s">
        <v>47</v>
      </c>
      <c r="N89" s="136">
        <v>7</v>
      </c>
      <c r="O89" s="147">
        <v>74</v>
      </c>
      <c r="P89" s="136">
        <v>2</v>
      </c>
      <c r="Q89" s="147">
        <v>39</v>
      </c>
      <c r="R89" s="148"/>
      <c r="S89" s="148"/>
      <c r="T89" s="152"/>
      <c r="U89" s="148"/>
      <c r="V89" s="148"/>
    </row>
    <row r="90" spans="1:22" x14ac:dyDescent="0.15">
      <c r="A90" s="199" t="s">
        <v>147</v>
      </c>
      <c r="B90" s="198">
        <v>7</v>
      </c>
      <c r="C90" s="198">
        <v>8</v>
      </c>
      <c r="D90" s="198">
        <v>14</v>
      </c>
      <c r="E90" s="135"/>
      <c r="F90" s="199" t="s">
        <v>124</v>
      </c>
      <c r="G90" s="198">
        <v>25</v>
      </c>
      <c r="H90" s="198">
        <v>6</v>
      </c>
      <c r="I90" s="198">
        <v>29</v>
      </c>
      <c r="J90" s="135"/>
      <c r="L90" s="136" t="s">
        <v>32</v>
      </c>
      <c r="M90" s="136" t="s">
        <v>33</v>
      </c>
      <c r="N90" s="136">
        <v>2</v>
      </c>
      <c r="O90" s="147">
        <v>6</v>
      </c>
      <c r="P90" s="136">
        <v>0</v>
      </c>
      <c r="Q90" s="147">
        <v>0</v>
      </c>
      <c r="R90" s="148"/>
      <c r="S90" s="148"/>
      <c r="T90" s="152"/>
      <c r="U90" s="148"/>
      <c r="V90" s="148"/>
    </row>
    <row r="91" spans="1:22" x14ac:dyDescent="0.15">
      <c r="A91" s="199" t="s">
        <v>739</v>
      </c>
      <c r="B91" s="198">
        <v>18</v>
      </c>
      <c r="C91" s="198">
        <v>3</v>
      </c>
      <c r="D91" s="198">
        <v>21</v>
      </c>
      <c r="E91" s="135"/>
      <c r="F91" s="199" t="s">
        <v>55</v>
      </c>
      <c r="G91" s="198">
        <v>9</v>
      </c>
      <c r="H91" s="198">
        <v>3</v>
      </c>
      <c r="I91" s="198">
        <v>12</v>
      </c>
      <c r="J91" s="135"/>
      <c r="L91" s="158" t="s">
        <v>179</v>
      </c>
      <c r="M91" s="158" t="s">
        <v>180</v>
      </c>
      <c r="N91" s="136">
        <v>0</v>
      </c>
      <c r="O91" s="147">
        <v>0</v>
      </c>
      <c r="P91" s="136">
        <v>0</v>
      </c>
      <c r="Q91" s="147">
        <v>0</v>
      </c>
      <c r="R91" s="148"/>
      <c r="S91" s="148"/>
      <c r="T91" s="152"/>
      <c r="U91" s="148"/>
      <c r="V91" s="148"/>
    </row>
    <row r="92" spans="1:22" x14ac:dyDescent="0.15">
      <c r="A92" s="199" t="s">
        <v>470</v>
      </c>
      <c r="B92" s="198">
        <v>8</v>
      </c>
      <c r="C92" s="198"/>
      <c r="D92" s="198">
        <v>8</v>
      </c>
      <c r="E92" s="135"/>
      <c r="F92" s="199" t="s">
        <v>93</v>
      </c>
      <c r="G92" s="198">
        <v>2</v>
      </c>
      <c r="H92" s="198">
        <v>2</v>
      </c>
      <c r="I92" s="198">
        <v>3</v>
      </c>
      <c r="J92" s="135"/>
      <c r="L92" s="136" t="s">
        <v>181</v>
      </c>
      <c r="M92" s="136" t="s">
        <v>182</v>
      </c>
      <c r="N92" s="136">
        <v>3</v>
      </c>
      <c r="O92" s="147">
        <v>15</v>
      </c>
      <c r="P92" s="136">
        <v>3</v>
      </c>
      <c r="Q92" s="147">
        <v>15</v>
      </c>
      <c r="R92" s="148"/>
      <c r="S92" s="148"/>
      <c r="T92" s="152"/>
      <c r="U92" s="148"/>
      <c r="V92" s="148"/>
    </row>
    <row r="93" spans="1:22" x14ac:dyDescent="0.15">
      <c r="A93" s="199" t="s">
        <v>257</v>
      </c>
      <c r="B93" s="198">
        <v>13</v>
      </c>
      <c r="C93" s="198">
        <v>5</v>
      </c>
      <c r="D93" s="198">
        <v>18</v>
      </c>
      <c r="E93" s="135"/>
      <c r="F93" s="199" t="s">
        <v>121</v>
      </c>
      <c r="G93" s="198">
        <v>15</v>
      </c>
      <c r="H93" s="198">
        <v>5</v>
      </c>
      <c r="I93" s="198">
        <v>17</v>
      </c>
      <c r="J93" s="135"/>
      <c r="L93" s="136" t="s">
        <v>200</v>
      </c>
      <c r="M93" s="136" t="s">
        <v>201</v>
      </c>
      <c r="N93" s="136">
        <v>4</v>
      </c>
      <c r="O93" s="147">
        <v>25</v>
      </c>
      <c r="P93" s="136">
        <v>2</v>
      </c>
      <c r="Q93" s="147">
        <v>5</v>
      </c>
      <c r="R93" s="148"/>
      <c r="S93" s="148"/>
      <c r="T93" s="152"/>
      <c r="U93" s="148"/>
      <c r="V93" s="148"/>
    </row>
    <row r="94" spans="1:22" x14ac:dyDescent="0.15">
      <c r="A94" s="199" t="s">
        <v>180</v>
      </c>
      <c r="B94" s="198"/>
      <c r="C94" s="198">
        <v>1</v>
      </c>
      <c r="D94" s="198">
        <v>1</v>
      </c>
      <c r="E94" s="135"/>
      <c r="F94" s="199" t="s">
        <v>57</v>
      </c>
      <c r="G94" s="198">
        <v>6</v>
      </c>
      <c r="H94" s="198">
        <v>2</v>
      </c>
      <c r="I94" s="198">
        <v>8</v>
      </c>
      <c r="L94" s="136" t="s">
        <v>854</v>
      </c>
      <c r="M94" s="136" t="s">
        <v>853</v>
      </c>
      <c r="N94" s="136">
        <v>0</v>
      </c>
      <c r="O94" s="147">
        <v>0</v>
      </c>
      <c r="P94" s="136">
        <v>0</v>
      </c>
      <c r="Q94" s="147">
        <v>0</v>
      </c>
      <c r="R94" s="153"/>
      <c r="S94" s="153"/>
      <c r="T94" s="154"/>
      <c r="U94" s="153"/>
      <c r="V94" s="153"/>
    </row>
    <row r="95" spans="1:22" x14ac:dyDescent="0.15">
      <c r="A95" s="199" t="s">
        <v>151</v>
      </c>
      <c r="B95" s="198">
        <v>2</v>
      </c>
      <c r="C95" s="198"/>
      <c r="D95" s="198">
        <v>2</v>
      </c>
      <c r="E95" s="135"/>
      <c r="F95" s="199" t="s">
        <v>334</v>
      </c>
      <c r="G95" s="198">
        <v>15</v>
      </c>
      <c r="H95" s="198">
        <v>9</v>
      </c>
      <c r="I95" s="198">
        <v>22</v>
      </c>
      <c r="L95" s="136" t="s">
        <v>744</v>
      </c>
      <c r="M95" s="136" t="s">
        <v>743</v>
      </c>
      <c r="N95" s="136">
        <v>0</v>
      </c>
      <c r="O95" s="147">
        <v>0</v>
      </c>
      <c r="P95" s="136">
        <v>0</v>
      </c>
      <c r="Q95" s="147">
        <v>0</v>
      </c>
      <c r="R95" s="148"/>
      <c r="S95" s="148"/>
      <c r="T95" s="152"/>
      <c r="U95" s="148"/>
      <c r="V95" s="148"/>
    </row>
    <row r="96" spans="1:22" x14ac:dyDescent="0.15">
      <c r="A96" s="199" t="s">
        <v>67</v>
      </c>
      <c r="B96" s="198">
        <v>616</v>
      </c>
      <c r="C96" s="198">
        <v>179</v>
      </c>
      <c r="D96" s="198">
        <v>767</v>
      </c>
      <c r="E96" s="135"/>
      <c r="F96" s="199" t="s">
        <v>85</v>
      </c>
      <c r="G96" s="198">
        <v>1</v>
      </c>
      <c r="H96" s="198">
        <v>2</v>
      </c>
      <c r="I96" s="198">
        <v>3</v>
      </c>
      <c r="L96" s="136" t="s">
        <v>874</v>
      </c>
      <c r="M96" s="136" t="s">
        <v>875</v>
      </c>
      <c r="N96" s="136">
        <v>0</v>
      </c>
      <c r="O96" s="147">
        <v>0</v>
      </c>
      <c r="P96" s="136">
        <v>0</v>
      </c>
      <c r="Q96" s="147">
        <v>0</v>
      </c>
      <c r="R96" s="148"/>
      <c r="S96" s="148"/>
      <c r="T96" s="152"/>
      <c r="U96" s="148"/>
      <c r="V96" s="148"/>
    </row>
    <row r="97" spans="1:22" x14ac:dyDescent="0.15">
      <c r="A97" s="135"/>
      <c r="B97" s="135"/>
      <c r="C97" s="135"/>
      <c r="D97" s="135"/>
      <c r="E97" s="135"/>
      <c r="F97" s="199" t="s">
        <v>145</v>
      </c>
      <c r="G97" s="198">
        <v>1</v>
      </c>
      <c r="H97" s="198"/>
      <c r="I97" s="198">
        <v>1</v>
      </c>
      <c r="L97" s="136" t="s">
        <v>856</v>
      </c>
      <c r="M97" s="136" t="s">
        <v>855</v>
      </c>
      <c r="N97" s="136">
        <v>0</v>
      </c>
      <c r="O97" s="147">
        <v>0</v>
      </c>
      <c r="P97" s="136">
        <v>0</v>
      </c>
      <c r="Q97" s="147">
        <v>0</v>
      </c>
      <c r="R97" s="148"/>
      <c r="S97" s="148"/>
      <c r="T97" s="152"/>
      <c r="U97" s="148"/>
      <c r="V97" s="148"/>
    </row>
    <row r="98" spans="1:22" x14ac:dyDescent="0.15">
      <c r="A98" s="135"/>
      <c r="B98" s="135"/>
      <c r="C98" s="135"/>
      <c r="D98" s="135"/>
      <c r="E98" s="135"/>
      <c r="F98" s="199" t="s">
        <v>59</v>
      </c>
      <c r="G98" s="198"/>
      <c r="H98" s="198">
        <v>2</v>
      </c>
      <c r="I98" s="198">
        <v>2</v>
      </c>
      <c r="L98" s="136" t="s">
        <v>860</v>
      </c>
      <c r="M98" s="136" t="s">
        <v>859</v>
      </c>
      <c r="N98" s="136">
        <v>0</v>
      </c>
      <c r="O98" s="147">
        <v>0</v>
      </c>
      <c r="P98" s="136">
        <v>0</v>
      </c>
      <c r="Q98" s="147">
        <v>0</v>
      </c>
      <c r="R98" s="148"/>
      <c r="S98" s="148"/>
      <c r="T98" s="152"/>
      <c r="U98" s="148"/>
      <c r="V98" s="148"/>
    </row>
    <row r="99" spans="1:22" x14ac:dyDescent="0.15">
      <c r="A99" s="135"/>
      <c r="B99" s="135"/>
      <c r="C99" s="135"/>
      <c r="D99" s="135"/>
      <c r="E99" s="135"/>
      <c r="F99" s="199" t="s">
        <v>201</v>
      </c>
      <c r="G99" s="198">
        <v>2</v>
      </c>
      <c r="H99" s="198">
        <v>1</v>
      </c>
      <c r="I99" s="198">
        <v>3</v>
      </c>
      <c r="L99" s="137" t="s">
        <v>137</v>
      </c>
      <c r="M99" s="137" t="s">
        <v>63</v>
      </c>
      <c r="N99" s="137">
        <v>26</v>
      </c>
      <c r="O99" s="156">
        <v>251</v>
      </c>
      <c r="P99" s="137">
        <v>9</v>
      </c>
      <c r="Q99" s="156">
        <v>93</v>
      </c>
      <c r="R99" s="148"/>
      <c r="S99" s="148"/>
      <c r="T99" s="152"/>
      <c r="U99" s="148"/>
      <c r="V99" s="148"/>
    </row>
    <row r="100" spans="1:22" x14ac:dyDescent="0.15">
      <c r="A100" s="135"/>
      <c r="B100" s="135"/>
      <c r="C100" s="135"/>
      <c r="D100" s="135"/>
      <c r="E100" s="135"/>
      <c r="F100" s="199" t="s">
        <v>61</v>
      </c>
      <c r="G100" s="198">
        <v>5</v>
      </c>
      <c r="H100" s="198">
        <v>5</v>
      </c>
      <c r="I100" s="198">
        <v>8</v>
      </c>
      <c r="L100" s="138" t="s">
        <v>574</v>
      </c>
      <c r="M100" s="138" t="s">
        <v>575</v>
      </c>
      <c r="N100" s="138">
        <v>134</v>
      </c>
      <c r="O100" s="159">
        <v>2438.37</v>
      </c>
      <c r="P100" s="138">
        <v>58</v>
      </c>
      <c r="Q100" s="159">
        <v>1131.57</v>
      </c>
      <c r="R100" s="148"/>
      <c r="S100" s="148"/>
      <c r="T100" s="152"/>
      <c r="U100" s="148"/>
      <c r="V100" s="148"/>
    </row>
    <row r="101" spans="1:22" x14ac:dyDescent="0.15">
      <c r="A101" s="135"/>
      <c r="B101" s="135"/>
      <c r="C101" s="135"/>
      <c r="D101" s="135"/>
      <c r="E101" s="135"/>
      <c r="F101" s="199" t="s">
        <v>147</v>
      </c>
      <c r="G101" s="198">
        <v>12</v>
      </c>
      <c r="H101" s="198">
        <v>13</v>
      </c>
      <c r="I101" s="198">
        <v>21</v>
      </c>
      <c r="L101" s="142"/>
      <c r="M101" s="142"/>
      <c r="N101" s="139"/>
      <c r="O101" s="160"/>
      <c r="P101" s="142"/>
      <c r="Q101" s="160"/>
      <c r="R101" s="153"/>
      <c r="S101" s="153"/>
      <c r="T101" s="154"/>
      <c r="U101" s="153"/>
      <c r="V101" s="153"/>
    </row>
    <row r="102" spans="1:22" x14ac:dyDescent="0.15">
      <c r="A102" s="135"/>
      <c r="B102" s="135"/>
      <c r="C102" s="135"/>
      <c r="D102" s="135"/>
      <c r="E102" s="135"/>
      <c r="F102" s="199" t="s">
        <v>739</v>
      </c>
      <c r="G102" s="198">
        <v>19</v>
      </c>
      <c r="H102" s="198">
        <v>4</v>
      </c>
      <c r="I102" s="198">
        <v>23</v>
      </c>
      <c r="L102" s="142"/>
      <c r="M102" s="142"/>
      <c r="N102" s="140"/>
      <c r="O102" s="161"/>
      <c r="P102" s="142"/>
      <c r="Q102" s="161"/>
      <c r="R102" s="148"/>
      <c r="S102" s="148"/>
      <c r="T102" s="152"/>
      <c r="U102" s="148"/>
      <c r="V102" s="148"/>
    </row>
    <row r="103" spans="1:22" x14ac:dyDescent="0.15">
      <c r="A103" s="135"/>
      <c r="B103" s="135"/>
      <c r="C103" s="135"/>
      <c r="D103" s="135"/>
      <c r="E103" s="135"/>
      <c r="F103" s="199" t="s">
        <v>470</v>
      </c>
      <c r="G103" s="198">
        <v>8</v>
      </c>
      <c r="H103" s="198"/>
      <c r="I103" s="198">
        <v>8</v>
      </c>
      <c r="L103" s="142"/>
      <c r="M103" s="142"/>
      <c r="N103" s="140"/>
      <c r="O103" s="161"/>
      <c r="P103" s="142"/>
      <c r="Q103" s="161"/>
      <c r="R103" s="148"/>
      <c r="S103" s="148"/>
      <c r="T103" s="152"/>
      <c r="U103" s="148"/>
      <c r="V103" s="148"/>
    </row>
    <row r="104" spans="1:22" x14ac:dyDescent="0.15">
      <c r="A104" s="135"/>
      <c r="B104" s="135"/>
      <c r="C104" s="135"/>
      <c r="D104" s="135"/>
      <c r="E104" s="135"/>
      <c r="F104" s="199" t="s">
        <v>257</v>
      </c>
      <c r="G104" s="198">
        <v>22</v>
      </c>
      <c r="H104" s="198">
        <v>15</v>
      </c>
      <c r="I104" s="198">
        <v>37</v>
      </c>
      <c r="L104" s="162"/>
      <c r="M104" s="162"/>
      <c r="N104" s="140"/>
      <c r="O104" s="161"/>
      <c r="P104" s="142"/>
      <c r="Q104" s="161"/>
      <c r="R104" s="148"/>
      <c r="S104" s="148"/>
      <c r="T104" s="152"/>
      <c r="U104" s="148"/>
      <c r="V104" s="148"/>
    </row>
    <row r="105" spans="1:22" x14ac:dyDescent="0.15">
      <c r="A105" s="135"/>
      <c r="B105" s="135"/>
      <c r="C105" s="135"/>
      <c r="D105" s="135"/>
      <c r="E105" s="135"/>
      <c r="F105" s="199" t="s">
        <v>180</v>
      </c>
      <c r="G105" s="198">
        <v>1</v>
      </c>
      <c r="H105" s="198">
        <v>1</v>
      </c>
      <c r="I105" s="198">
        <v>2</v>
      </c>
      <c r="L105" s="142"/>
      <c r="M105" s="142"/>
      <c r="N105" s="140"/>
      <c r="O105" s="161"/>
      <c r="P105" s="142"/>
      <c r="Q105" s="161"/>
      <c r="R105" s="148"/>
      <c r="S105" s="148"/>
      <c r="T105" s="152"/>
      <c r="U105" s="148"/>
      <c r="V105" s="148"/>
    </row>
    <row r="106" spans="1:22" x14ac:dyDescent="0.15">
      <c r="A106" s="135"/>
      <c r="B106" s="135"/>
      <c r="C106" s="135"/>
      <c r="D106" s="135"/>
      <c r="E106" s="135"/>
      <c r="F106" s="199" t="s">
        <v>151</v>
      </c>
      <c r="G106" s="198">
        <v>3</v>
      </c>
      <c r="H106" s="198">
        <v>3</v>
      </c>
      <c r="I106" s="198">
        <v>4</v>
      </c>
      <c r="L106" s="142"/>
      <c r="M106" s="142"/>
      <c r="N106" s="139"/>
      <c r="O106" s="160"/>
      <c r="P106" s="142"/>
      <c r="Q106" s="160"/>
      <c r="R106" s="153"/>
      <c r="S106" s="153"/>
      <c r="T106" s="154"/>
      <c r="U106" s="153"/>
      <c r="V106" s="153"/>
    </row>
    <row r="107" spans="1:22" x14ac:dyDescent="0.15">
      <c r="A107" s="135"/>
      <c r="B107" s="135"/>
      <c r="C107" s="135"/>
      <c r="D107" s="135"/>
      <c r="E107" s="135"/>
      <c r="F107" s="199" t="s">
        <v>67</v>
      </c>
      <c r="G107" s="198">
        <v>1202</v>
      </c>
      <c r="H107" s="198">
        <v>431</v>
      </c>
      <c r="I107" s="198">
        <v>1549</v>
      </c>
      <c r="L107" s="163"/>
      <c r="M107" s="164"/>
      <c r="N107" s="141"/>
      <c r="O107" s="141"/>
      <c r="P107" s="142"/>
      <c r="Q107" s="141"/>
      <c r="R107" s="165"/>
      <c r="S107" s="165"/>
      <c r="T107" s="166"/>
      <c r="U107" s="165"/>
      <c r="V107" s="165"/>
    </row>
    <row r="108" spans="1:22" x14ac:dyDescent="0.15">
      <c r="A108" s="135"/>
      <c r="B108" s="135"/>
      <c r="C108" s="135"/>
      <c r="D108" s="135"/>
      <c r="E108" s="135"/>
      <c r="F108" s="135"/>
      <c r="G108" s="135"/>
      <c r="H108" s="135"/>
      <c r="I108" s="135"/>
      <c r="L108" s="163"/>
      <c r="M108" s="142"/>
      <c r="P108" s="142"/>
    </row>
    <row r="109" spans="1:22" x14ac:dyDescent="0.15">
      <c r="A109" s="135"/>
      <c r="B109" s="135"/>
      <c r="C109" s="135"/>
      <c r="D109" s="135"/>
      <c r="E109" s="135"/>
      <c r="F109" s="135"/>
      <c r="G109" s="135"/>
      <c r="H109" s="135"/>
      <c r="I109" s="135"/>
      <c r="L109" s="139"/>
      <c r="M109" s="139"/>
      <c r="P109" s="142"/>
    </row>
    <row r="110" spans="1:22" x14ac:dyDescent="0.15">
      <c r="A110" s="135"/>
      <c r="B110" s="135"/>
      <c r="C110" s="135"/>
      <c r="D110" s="135"/>
      <c r="E110" s="135"/>
      <c r="F110" s="135"/>
      <c r="G110" s="135"/>
      <c r="H110" s="135"/>
      <c r="I110" s="135"/>
      <c r="M110" s="167"/>
      <c r="P110" s="142"/>
    </row>
    <row r="111" spans="1:22" x14ac:dyDescent="0.15">
      <c r="A111" s="135"/>
      <c r="B111" s="135"/>
      <c r="C111" s="135"/>
      <c r="D111" s="135"/>
      <c r="E111" s="135"/>
      <c r="F111" s="135"/>
      <c r="G111" s="135"/>
      <c r="H111" s="135"/>
      <c r="I111" s="135"/>
      <c r="M111" s="167"/>
      <c r="P111" s="142"/>
    </row>
    <row r="112" spans="1:22" x14ac:dyDescent="0.15">
      <c r="A112" s="135"/>
      <c r="B112" s="135"/>
      <c r="C112" s="135"/>
      <c r="D112" s="135"/>
      <c r="E112" s="135"/>
      <c r="F112" s="135"/>
      <c r="G112" s="135"/>
      <c r="H112" s="135"/>
      <c r="I112" s="135"/>
      <c r="M112" s="167"/>
    </row>
    <row r="113" spans="1:13" x14ac:dyDescent="0.15">
      <c r="A113" s="135"/>
      <c r="B113" s="135"/>
      <c r="C113" s="135"/>
      <c r="D113" s="135"/>
      <c r="E113" s="135"/>
      <c r="F113" s="135"/>
      <c r="G113" s="135"/>
      <c r="H113" s="135"/>
      <c r="I113" s="135"/>
      <c r="M113" s="167"/>
    </row>
    <row r="114" spans="1:13" x14ac:dyDescent="0.15">
      <c r="A114" s="135"/>
      <c r="B114" s="135"/>
      <c r="C114" s="135"/>
      <c r="D114" s="135"/>
      <c r="E114" s="135"/>
      <c r="F114" s="135"/>
      <c r="G114" s="135"/>
      <c r="H114" s="135"/>
      <c r="I114" s="135"/>
      <c r="M114" s="167"/>
    </row>
    <row r="115" spans="1:13" x14ac:dyDescent="0.15">
      <c r="A115" s="135"/>
      <c r="B115" s="135"/>
      <c r="C115" s="135"/>
      <c r="D115" s="135"/>
      <c r="E115" s="135"/>
      <c r="F115" s="135"/>
      <c r="G115" s="135"/>
      <c r="H115" s="135"/>
      <c r="I115" s="135"/>
      <c r="M115" s="167"/>
    </row>
    <row r="116" spans="1:13" x14ac:dyDescent="0.15">
      <c r="A116" s="135"/>
      <c r="B116" s="135"/>
      <c r="C116" s="135"/>
      <c r="D116" s="135"/>
      <c r="E116" s="135"/>
      <c r="F116" s="135"/>
      <c r="G116" s="135"/>
      <c r="H116" s="135"/>
      <c r="I116" s="135"/>
      <c r="M116" s="167"/>
    </row>
    <row r="117" spans="1:13" x14ac:dyDescent="0.15">
      <c r="A117" s="135"/>
      <c r="B117" s="135"/>
      <c r="C117" s="135"/>
      <c r="D117" s="135"/>
      <c r="E117" s="135"/>
      <c r="F117" s="135"/>
      <c r="G117" s="135"/>
      <c r="H117" s="135"/>
      <c r="I117" s="135"/>
      <c r="M117" s="162"/>
    </row>
    <row r="118" spans="1:13" x14ac:dyDescent="0.15">
      <c r="A118" s="135"/>
      <c r="B118" s="135"/>
      <c r="C118" s="135"/>
      <c r="D118" s="135"/>
      <c r="E118" s="135"/>
      <c r="F118" s="135"/>
      <c r="G118" s="135"/>
      <c r="H118" s="135"/>
      <c r="I118" s="135"/>
      <c r="M118" s="162"/>
    </row>
    <row r="119" spans="1:13" x14ac:dyDescent="0.15">
      <c r="A119" s="135"/>
      <c r="B119" s="135"/>
      <c r="C119" s="135"/>
      <c r="D119" s="135"/>
      <c r="E119" s="135"/>
      <c r="F119" s="135"/>
      <c r="G119" s="135"/>
      <c r="H119" s="135"/>
      <c r="I119" s="135"/>
      <c r="M119" s="167"/>
    </row>
    <row r="120" spans="1:13" x14ac:dyDescent="0.15">
      <c r="A120" s="135"/>
      <c r="B120" s="135"/>
      <c r="C120" s="135"/>
      <c r="D120" s="135"/>
      <c r="E120" s="135"/>
      <c r="F120" s="135"/>
      <c r="G120" s="135"/>
      <c r="H120" s="135"/>
      <c r="I120" s="135"/>
      <c r="M120" s="167"/>
    </row>
    <row r="121" spans="1:13" x14ac:dyDescent="0.15">
      <c r="A121" s="135"/>
      <c r="B121" s="135"/>
      <c r="C121" s="135"/>
      <c r="D121" s="135"/>
      <c r="E121" s="135"/>
      <c r="F121" s="135"/>
      <c r="G121" s="135"/>
      <c r="H121" s="135"/>
      <c r="I121" s="135"/>
      <c r="M121" s="167"/>
    </row>
    <row r="122" spans="1:13" x14ac:dyDescent="0.15">
      <c r="A122" s="135"/>
      <c r="B122" s="135"/>
      <c r="C122" s="135"/>
      <c r="D122" s="135"/>
      <c r="E122" s="135"/>
      <c r="F122" s="135"/>
      <c r="G122" s="135"/>
      <c r="H122" s="135"/>
      <c r="I122" s="135"/>
      <c r="M122" s="167"/>
    </row>
    <row r="123" spans="1:13" x14ac:dyDescent="0.15">
      <c r="A123" s="135"/>
      <c r="B123" s="135"/>
      <c r="C123" s="135"/>
      <c r="D123" s="135"/>
      <c r="E123" s="135"/>
      <c r="F123" s="135"/>
      <c r="G123" s="135"/>
      <c r="H123" s="135"/>
      <c r="I123" s="135"/>
      <c r="M123" s="167"/>
    </row>
    <row r="124" spans="1:13" x14ac:dyDescent="0.15">
      <c r="A124" s="135"/>
      <c r="B124" s="135"/>
      <c r="C124" s="135"/>
      <c r="D124" s="135"/>
      <c r="E124" s="135"/>
      <c r="F124" s="135"/>
      <c r="G124" s="135"/>
      <c r="H124" s="135"/>
      <c r="I124" s="135"/>
      <c r="M124" s="167"/>
    </row>
    <row r="125" spans="1:13" x14ac:dyDescent="0.15">
      <c r="A125" s="135"/>
      <c r="B125" s="135"/>
      <c r="C125" s="135"/>
      <c r="D125" s="135"/>
      <c r="E125" s="135"/>
      <c r="F125" s="135"/>
      <c r="G125" s="135"/>
      <c r="H125" s="135"/>
      <c r="I125" s="135"/>
      <c r="M125" s="167"/>
    </row>
    <row r="126" spans="1:13" x14ac:dyDescent="0.15">
      <c r="A126" s="135"/>
      <c r="B126" s="135"/>
      <c r="C126" s="135"/>
      <c r="D126" s="135"/>
      <c r="E126" s="135"/>
      <c r="F126" s="135"/>
      <c r="G126" s="135"/>
      <c r="H126" s="135"/>
      <c r="I126" s="135"/>
      <c r="M126" s="167"/>
    </row>
    <row r="127" spans="1:13" x14ac:dyDescent="0.15">
      <c r="A127" s="135"/>
      <c r="B127" s="135"/>
      <c r="C127" s="135"/>
      <c r="D127" s="135"/>
      <c r="E127" s="135"/>
      <c r="F127" s="135"/>
      <c r="G127" s="135"/>
      <c r="H127" s="135"/>
      <c r="I127" s="135"/>
      <c r="M127" s="167"/>
    </row>
    <row r="128" spans="1:13" x14ac:dyDescent="0.15">
      <c r="A128" s="135"/>
      <c r="B128" s="135"/>
      <c r="C128" s="135"/>
      <c r="D128" s="135"/>
      <c r="E128" s="135"/>
      <c r="F128" s="135"/>
      <c r="G128" s="135"/>
      <c r="H128" s="135"/>
      <c r="I128" s="135"/>
      <c r="M128" s="167"/>
    </row>
    <row r="129" spans="1:13" x14ac:dyDescent="0.15">
      <c r="A129" s="135"/>
      <c r="B129" s="135"/>
      <c r="C129" s="135"/>
      <c r="D129" s="135"/>
      <c r="E129" s="135"/>
      <c r="F129" s="135"/>
      <c r="G129" s="135"/>
      <c r="H129" s="135"/>
      <c r="I129" s="135"/>
      <c r="M129" s="167"/>
    </row>
    <row r="130" spans="1:13" x14ac:dyDescent="0.15">
      <c r="A130" s="135"/>
      <c r="B130" s="135"/>
      <c r="C130" s="135"/>
      <c r="D130" s="135"/>
      <c r="E130" s="135"/>
      <c r="F130" s="135"/>
      <c r="G130" s="135"/>
      <c r="H130" s="135"/>
      <c r="I130" s="135"/>
      <c r="M130" s="167"/>
    </row>
    <row r="131" spans="1:13" x14ac:dyDescent="0.15">
      <c r="A131" s="135"/>
      <c r="B131" s="135"/>
      <c r="C131" s="135"/>
      <c r="D131" s="135"/>
      <c r="E131" s="135"/>
      <c r="F131" s="135"/>
      <c r="G131" s="135"/>
      <c r="H131" s="135"/>
      <c r="I131" s="135"/>
      <c r="M131" s="167"/>
    </row>
    <row r="132" spans="1:13" x14ac:dyDescent="0.15">
      <c r="A132" s="135"/>
      <c r="B132" s="135"/>
      <c r="C132" s="135"/>
      <c r="D132" s="135"/>
      <c r="E132" s="135"/>
      <c r="F132" s="135"/>
      <c r="G132" s="135"/>
      <c r="H132" s="135"/>
      <c r="I132" s="135"/>
      <c r="M132" s="167"/>
    </row>
    <row r="133" spans="1:13" x14ac:dyDescent="0.15">
      <c r="A133" s="135"/>
      <c r="B133" s="135"/>
      <c r="C133" s="135"/>
      <c r="D133" s="135"/>
      <c r="E133" s="135"/>
      <c r="F133" s="135"/>
      <c r="G133" s="135"/>
      <c r="H133" s="135"/>
      <c r="I133" s="135"/>
      <c r="M133" s="162"/>
    </row>
    <row r="134" spans="1:13" x14ac:dyDescent="0.15">
      <c r="A134" s="135"/>
      <c r="B134" s="135"/>
      <c r="C134" s="135"/>
      <c r="D134" s="135"/>
      <c r="E134" s="135"/>
      <c r="F134" s="135"/>
      <c r="G134" s="135"/>
      <c r="H134" s="135"/>
      <c r="I134" s="135"/>
    </row>
    <row r="135" spans="1:13" x14ac:dyDescent="0.15">
      <c r="A135" s="135"/>
      <c r="B135" s="135"/>
      <c r="C135" s="135"/>
      <c r="D135" s="135"/>
      <c r="E135" s="135"/>
    </row>
    <row r="136" spans="1:13" x14ac:dyDescent="0.15">
      <c r="A136" s="135"/>
      <c r="B136" s="135"/>
      <c r="C136" s="135"/>
      <c r="D136" s="135"/>
      <c r="E136" s="135"/>
    </row>
    <row r="137" spans="1:13" x14ac:dyDescent="0.15">
      <c r="A137" s="135"/>
      <c r="B137" s="135"/>
      <c r="C137" s="135"/>
      <c r="D137" s="135"/>
      <c r="E137" s="135"/>
    </row>
    <row r="138" spans="1:13" x14ac:dyDescent="0.15">
      <c r="A138" s="135"/>
      <c r="B138" s="135"/>
      <c r="C138" s="135"/>
      <c r="D138" s="135"/>
      <c r="E138" s="135"/>
    </row>
    <row r="139" spans="1:13" x14ac:dyDescent="0.15">
      <c r="A139" s="135"/>
      <c r="B139" s="135"/>
      <c r="C139" s="135"/>
      <c r="D139" s="135"/>
      <c r="E139" s="135"/>
    </row>
    <row r="140" spans="1:13" x14ac:dyDescent="0.15">
      <c r="A140" s="135"/>
      <c r="B140" s="135"/>
      <c r="C140" s="135"/>
      <c r="D140" s="135"/>
      <c r="E140" s="135"/>
    </row>
    <row r="141" spans="1:13" x14ac:dyDescent="0.15">
      <c r="A141" s="135"/>
      <c r="B141" s="135"/>
      <c r="C141" s="135"/>
      <c r="D141" s="135"/>
      <c r="E141" s="135"/>
    </row>
    <row r="142" spans="1:13" x14ac:dyDescent="0.15">
      <c r="A142" s="135"/>
      <c r="B142" s="135"/>
      <c r="C142" s="135"/>
      <c r="D142" s="135"/>
      <c r="E142" s="135"/>
    </row>
    <row r="143" spans="1:13" x14ac:dyDescent="0.15">
      <c r="A143" s="135"/>
      <c r="B143" s="135"/>
      <c r="C143" s="135"/>
      <c r="D143" s="135"/>
      <c r="E143" s="135"/>
    </row>
    <row r="144" spans="1:13" x14ac:dyDescent="0.15">
      <c r="A144" s="135"/>
      <c r="B144" s="135"/>
      <c r="C144" s="135"/>
      <c r="D144" s="135"/>
      <c r="E144" s="135"/>
    </row>
    <row r="145" spans="1:5" x14ac:dyDescent="0.15">
      <c r="A145" s="135"/>
      <c r="B145" s="135"/>
      <c r="C145" s="135"/>
      <c r="D145" s="135"/>
      <c r="E145" s="135"/>
    </row>
    <row r="146" spans="1:5" x14ac:dyDescent="0.15">
      <c r="A146" s="135"/>
      <c r="B146" s="135"/>
      <c r="C146" s="135"/>
      <c r="D146" s="135"/>
      <c r="E146" s="135"/>
    </row>
    <row r="147" spans="1:5" x14ac:dyDescent="0.15">
      <c r="A147" s="135"/>
      <c r="B147" s="135"/>
      <c r="C147" s="135"/>
      <c r="D147" s="135"/>
      <c r="E147" s="135"/>
    </row>
    <row r="148" spans="1:5" x14ac:dyDescent="0.15">
      <c r="A148" s="135"/>
      <c r="B148" s="135"/>
      <c r="C148" s="135"/>
      <c r="D148" s="135"/>
      <c r="E148" s="135"/>
    </row>
    <row r="149" spans="1:5" x14ac:dyDescent="0.15">
      <c r="A149" s="135"/>
      <c r="B149" s="135"/>
      <c r="C149" s="135"/>
      <c r="D149" s="135"/>
      <c r="E149" s="135"/>
    </row>
    <row r="150" spans="1:5" x14ac:dyDescent="0.15">
      <c r="A150" s="135"/>
      <c r="B150" s="135"/>
      <c r="C150" s="135"/>
      <c r="D150" s="135"/>
      <c r="E150" s="135"/>
    </row>
    <row r="151" spans="1:5" x14ac:dyDescent="0.15">
      <c r="A151" s="135"/>
      <c r="B151" s="135"/>
      <c r="C151" s="135"/>
      <c r="D151" s="135"/>
      <c r="E151" s="135"/>
    </row>
    <row r="152" spans="1:5" x14ac:dyDescent="0.15">
      <c r="A152" s="135"/>
      <c r="B152" s="135"/>
      <c r="C152" s="135"/>
      <c r="D152" s="135"/>
      <c r="E152" s="135"/>
    </row>
    <row r="153" spans="1:5" x14ac:dyDescent="0.15">
      <c r="A153" s="135"/>
      <c r="B153" s="135"/>
      <c r="C153" s="135"/>
      <c r="D153" s="135"/>
      <c r="E153" s="135"/>
    </row>
    <row r="154" spans="1:5" x14ac:dyDescent="0.15">
      <c r="A154" s="135"/>
      <c r="B154" s="135"/>
      <c r="C154" s="135"/>
      <c r="D154" s="135"/>
      <c r="E154" s="135"/>
    </row>
    <row r="155" spans="1:5" x14ac:dyDescent="0.15">
      <c r="A155" s="135"/>
      <c r="B155" s="135"/>
      <c r="C155" s="135"/>
      <c r="D155" s="135"/>
      <c r="E155" s="135"/>
    </row>
    <row r="156" spans="1:5" x14ac:dyDescent="0.15">
      <c r="A156" s="135"/>
      <c r="B156" s="135"/>
      <c r="C156" s="135"/>
      <c r="D156" s="135"/>
      <c r="E156" s="135"/>
    </row>
    <row r="157" spans="1:5" x14ac:dyDescent="0.15">
      <c r="A157" s="135"/>
      <c r="B157" s="135"/>
      <c r="C157" s="135"/>
      <c r="D157" s="135"/>
      <c r="E157" s="135"/>
    </row>
    <row r="158" spans="1:5" x14ac:dyDescent="0.15">
      <c r="A158" s="135"/>
      <c r="B158" s="135"/>
      <c r="C158" s="135"/>
      <c r="D158" s="135"/>
      <c r="E158" s="135"/>
    </row>
    <row r="159" spans="1:5" x14ac:dyDescent="0.15">
      <c r="A159" s="135"/>
      <c r="B159" s="135"/>
      <c r="C159" s="135"/>
      <c r="D159" s="135"/>
      <c r="E159" s="135"/>
    </row>
    <row r="160" spans="1:5" x14ac:dyDescent="0.15">
      <c r="A160" s="135"/>
      <c r="B160" s="135"/>
      <c r="C160" s="135"/>
      <c r="D160" s="135"/>
      <c r="E160" s="135"/>
    </row>
    <row r="161" spans="1:5" x14ac:dyDescent="0.15">
      <c r="A161" s="135"/>
      <c r="B161" s="135"/>
      <c r="C161" s="135"/>
      <c r="D161" s="135"/>
      <c r="E161" s="135"/>
    </row>
    <row r="162" spans="1:5" x14ac:dyDescent="0.15">
      <c r="A162" s="135"/>
      <c r="B162" s="135"/>
      <c r="C162" s="135"/>
      <c r="D162" s="135"/>
      <c r="E162" s="135"/>
    </row>
    <row r="163" spans="1:5" x14ac:dyDescent="0.15">
      <c r="A163" s="135"/>
      <c r="B163" s="135"/>
      <c r="C163" s="135"/>
      <c r="D163" s="135"/>
      <c r="E163" s="135"/>
    </row>
    <row r="164" spans="1:5" x14ac:dyDescent="0.15">
      <c r="A164" s="135"/>
      <c r="B164" s="135"/>
      <c r="C164" s="135"/>
      <c r="D164" s="135"/>
      <c r="E164" s="135"/>
    </row>
  </sheetData>
  <mergeCells count="1">
    <mergeCell ref="M1:M2"/>
  </mergeCells>
  <phoneticPr fontId="2" type="noConversion"/>
  <conditionalFormatting sqref="M55:M66">
    <cfRule type="duplicateValues" dxfId="58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showGridLines="0" topLeftCell="I1" workbookViewId="0">
      <selection activeCell="W10" sqref="W10"/>
    </sheetView>
  </sheetViews>
  <sheetFormatPr defaultRowHeight="16.5" x14ac:dyDescent="0.15"/>
  <cols>
    <col min="1" max="1" width="26.375" style="117" customWidth="1"/>
    <col min="2" max="2" width="8.375" style="117" customWidth="1"/>
    <col min="3" max="3" width="4.5" style="117" customWidth="1"/>
    <col min="4" max="5" width="5.5" style="117" customWidth="1"/>
    <col min="6" max="6" width="9" style="117"/>
    <col min="7" max="7" width="26.375" style="117" bestFit="1" customWidth="1"/>
    <col min="8" max="8" width="8.375" style="117" bestFit="1" customWidth="1"/>
    <col min="9" max="9" width="4.5" style="117" customWidth="1"/>
    <col min="10" max="10" width="5.5" style="117" customWidth="1"/>
    <col min="11" max="11" width="5.5" style="117" bestFit="1" customWidth="1"/>
    <col min="12" max="12" width="9" style="173"/>
    <col min="13" max="13" width="24.25" style="173" customWidth="1"/>
    <col min="14" max="14" width="8" style="173" customWidth="1"/>
    <col min="15" max="15" width="6" style="173" customWidth="1"/>
    <col min="16" max="16" width="4.75" style="173" customWidth="1"/>
    <col min="17" max="18" width="7.5" style="173" bestFit="1" customWidth="1"/>
    <col min="19" max="19" width="5" style="173" customWidth="1"/>
    <col min="20" max="20" width="6.5" style="173" customWidth="1"/>
    <col min="21" max="21" width="4.5" style="173" customWidth="1"/>
    <col min="22" max="22" width="24.25" style="173" customWidth="1"/>
    <col min="23" max="23" width="8" style="117" customWidth="1"/>
    <col min="24" max="24" width="6" style="117" customWidth="1"/>
    <col min="25" max="25" width="4.75" style="117" customWidth="1"/>
    <col min="26" max="26" width="7.5" style="117" bestFit="1" customWidth="1"/>
    <col min="27" max="27" width="7.5" style="117" customWidth="1"/>
    <col min="28" max="28" width="5" style="117" customWidth="1"/>
    <col min="29" max="30" width="5" style="117" bestFit="1" customWidth="1"/>
    <col min="31" max="16384" width="9" style="117"/>
  </cols>
  <sheetData>
    <row r="1" spans="1:30" x14ac:dyDescent="0.15">
      <c r="A1" s="197" t="s">
        <v>69</v>
      </c>
      <c r="B1" s="198" t="s" vm="4">
        <v>81</v>
      </c>
      <c r="G1" s="197" t="s">
        <v>69</v>
      </c>
      <c r="H1" s="198" t="s" vm="3">
        <v>319</v>
      </c>
      <c r="M1" s="174" t="s">
        <v>65</v>
      </c>
      <c r="N1" s="175" t="s" vm="8">
        <v>78</v>
      </c>
      <c r="V1" s="174" t="s">
        <v>65</v>
      </c>
      <c r="W1" s="175" t="s" vm="8">
        <v>78</v>
      </c>
      <c r="X1" s="173"/>
      <c r="Y1" s="173"/>
      <c r="Z1" s="173"/>
      <c r="AA1" s="173"/>
      <c r="AB1" s="173"/>
      <c r="AC1" s="173"/>
    </row>
    <row r="2" spans="1:30" x14ac:dyDescent="0.15">
      <c r="A2" s="197" t="s">
        <v>347</v>
      </c>
      <c r="B2" s="198" t="s" vm="5">
        <v>210</v>
      </c>
      <c r="G2" s="197" t="s">
        <v>347</v>
      </c>
      <c r="H2" s="198" t="s" vm="5">
        <v>210</v>
      </c>
      <c r="M2" s="174" t="s">
        <v>69</v>
      </c>
      <c r="N2" s="175" t="s" vm="7">
        <v>81</v>
      </c>
      <c r="V2" s="174" t="s">
        <v>69</v>
      </c>
      <c r="W2" s="175" t="s" vm="6">
        <v>319</v>
      </c>
      <c r="X2" s="173"/>
      <c r="Y2" s="173"/>
      <c r="Z2" s="173"/>
      <c r="AA2" s="173"/>
      <c r="AB2" s="173"/>
      <c r="AC2" s="173"/>
    </row>
    <row r="3" spans="1:30" x14ac:dyDescent="0.15">
      <c r="A3" s="135"/>
      <c r="B3" s="135"/>
      <c r="C3" s="135"/>
      <c r="D3" s="135"/>
      <c r="E3" s="135"/>
      <c r="G3" s="135"/>
      <c r="H3" s="135"/>
      <c r="I3" s="135"/>
      <c r="J3" s="135"/>
      <c r="K3" s="135"/>
      <c r="O3" s="173" t="s">
        <v>601</v>
      </c>
      <c r="Q3" s="173" t="s">
        <v>602</v>
      </c>
      <c r="R3" s="173" t="s">
        <v>603</v>
      </c>
      <c r="W3" s="173"/>
      <c r="X3" s="173" t="s">
        <v>601</v>
      </c>
      <c r="Y3" s="173"/>
      <c r="Z3" s="173" t="s">
        <v>602</v>
      </c>
      <c r="AA3" s="173" t="s">
        <v>603</v>
      </c>
      <c r="AB3" s="173"/>
      <c r="AC3" s="173"/>
    </row>
    <row r="4" spans="1:30" x14ac:dyDescent="0.15">
      <c r="A4" s="197" t="s">
        <v>320</v>
      </c>
      <c r="B4" s="197" t="s">
        <v>70</v>
      </c>
      <c r="C4" s="198"/>
      <c r="D4" s="198"/>
      <c r="E4" s="135"/>
      <c r="G4" s="197" t="s">
        <v>320</v>
      </c>
      <c r="H4" s="197" t="s">
        <v>70</v>
      </c>
      <c r="I4" s="198"/>
      <c r="J4" s="198"/>
      <c r="K4" s="135"/>
      <c r="M4" s="174" t="s">
        <v>68</v>
      </c>
      <c r="N4" s="174" t="s">
        <v>70</v>
      </c>
      <c r="O4" s="175"/>
      <c r="P4" s="175"/>
      <c r="Q4" s="175"/>
      <c r="R4" s="175"/>
      <c r="S4" s="175"/>
      <c r="T4"/>
      <c r="U4"/>
      <c r="V4" s="174" t="s">
        <v>68</v>
      </c>
      <c r="W4" s="174" t="s">
        <v>70</v>
      </c>
      <c r="X4" s="175"/>
      <c r="Y4" s="175"/>
      <c r="Z4" s="175"/>
      <c r="AA4" s="175"/>
      <c r="AB4" s="175"/>
      <c r="AC4"/>
      <c r="AD4"/>
    </row>
    <row r="5" spans="1:30" x14ac:dyDescent="0.15">
      <c r="A5" s="197" t="s">
        <v>66</v>
      </c>
      <c r="B5" s="198" t="s">
        <v>211</v>
      </c>
      <c r="C5" s="198" t="s">
        <v>210</v>
      </c>
      <c r="D5" s="198" t="s">
        <v>67</v>
      </c>
      <c r="E5" s="135"/>
      <c r="G5" s="197" t="s">
        <v>66</v>
      </c>
      <c r="H5" s="198" t="s">
        <v>211</v>
      </c>
      <c r="I5" s="198" t="s">
        <v>210</v>
      </c>
      <c r="J5" s="198" t="s">
        <v>67</v>
      </c>
      <c r="K5" s="135"/>
      <c r="M5" s="175"/>
      <c r="N5" s="175" t="s">
        <v>211</v>
      </c>
      <c r="O5" s="175" t="s">
        <v>600</v>
      </c>
      <c r="P5" s="177" t="s">
        <v>210</v>
      </c>
      <c r="Q5" s="177"/>
      <c r="R5" s="177" t="s">
        <v>600</v>
      </c>
      <c r="S5" s="175" t="s">
        <v>67</v>
      </c>
      <c r="T5"/>
      <c r="U5"/>
      <c r="V5" s="175"/>
      <c r="W5" s="175" t="s">
        <v>211</v>
      </c>
      <c r="X5" s="175" t="s">
        <v>600</v>
      </c>
      <c r="Y5" s="177" t="s">
        <v>210</v>
      </c>
      <c r="Z5" s="177"/>
      <c r="AA5" s="177" t="s">
        <v>600</v>
      </c>
      <c r="AB5" s="175" t="s">
        <v>67</v>
      </c>
      <c r="AC5"/>
      <c r="AD5"/>
    </row>
    <row r="6" spans="1:30" x14ac:dyDescent="0.15">
      <c r="A6" s="199" t="s">
        <v>763</v>
      </c>
      <c r="B6" s="198">
        <v>17</v>
      </c>
      <c r="C6" s="198">
        <v>11</v>
      </c>
      <c r="D6" s="198">
        <v>28</v>
      </c>
      <c r="E6" s="135"/>
      <c r="G6" s="199" t="s">
        <v>763</v>
      </c>
      <c r="H6" s="198">
        <v>17</v>
      </c>
      <c r="I6" s="198">
        <v>11</v>
      </c>
      <c r="J6" s="198">
        <v>28</v>
      </c>
      <c r="K6" s="135"/>
      <c r="M6" s="174" t="s">
        <v>66</v>
      </c>
      <c r="N6" s="175" t="s">
        <v>211</v>
      </c>
      <c r="O6" s="175"/>
      <c r="P6" s="178" t="s">
        <v>211</v>
      </c>
      <c r="Q6" s="177" t="s">
        <v>599</v>
      </c>
      <c r="R6" s="177"/>
      <c r="S6" s="175"/>
      <c r="T6"/>
      <c r="U6"/>
      <c r="V6" s="174" t="s">
        <v>66</v>
      </c>
      <c r="W6" s="175" t="s">
        <v>211</v>
      </c>
      <c r="X6" s="175"/>
      <c r="Y6" s="178" t="s">
        <v>211</v>
      </c>
      <c r="Z6" s="177" t="s">
        <v>599</v>
      </c>
      <c r="AA6" s="177"/>
      <c r="AB6" s="175"/>
      <c r="AC6"/>
      <c r="AD6"/>
    </row>
    <row r="7" spans="1:30" x14ac:dyDescent="0.15">
      <c r="A7" s="199" t="s">
        <v>88</v>
      </c>
      <c r="B7" s="198">
        <v>9</v>
      </c>
      <c r="C7" s="198">
        <v>18</v>
      </c>
      <c r="D7" s="198">
        <v>27</v>
      </c>
      <c r="E7" s="135"/>
      <c r="G7" s="199" t="s">
        <v>88</v>
      </c>
      <c r="H7" s="198">
        <v>9</v>
      </c>
      <c r="I7" s="198">
        <v>18</v>
      </c>
      <c r="J7" s="198">
        <v>27</v>
      </c>
      <c r="K7" s="135"/>
      <c r="M7" s="176" t="s">
        <v>763</v>
      </c>
      <c r="N7" s="175">
        <v>25</v>
      </c>
      <c r="O7" s="175">
        <v>25</v>
      </c>
      <c r="P7" s="175">
        <v>2</v>
      </c>
      <c r="Q7" s="175">
        <v>5</v>
      </c>
      <c r="R7" s="175">
        <v>7</v>
      </c>
      <c r="S7" s="175">
        <v>32</v>
      </c>
      <c r="T7"/>
      <c r="U7"/>
      <c r="V7" s="176" t="s">
        <v>763</v>
      </c>
      <c r="W7" s="175">
        <v>25</v>
      </c>
      <c r="X7" s="175">
        <v>25</v>
      </c>
      <c r="Y7" s="175">
        <v>2</v>
      </c>
      <c r="Z7" s="175">
        <v>5</v>
      </c>
      <c r="AA7" s="175">
        <v>7</v>
      </c>
      <c r="AB7" s="175">
        <v>32</v>
      </c>
      <c r="AC7"/>
      <c r="AD7"/>
    </row>
    <row r="8" spans="1:30" x14ac:dyDescent="0.15">
      <c r="A8" s="199" t="s">
        <v>820</v>
      </c>
      <c r="B8" s="198">
        <v>33</v>
      </c>
      <c r="C8" s="198">
        <v>7</v>
      </c>
      <c r="D8" s="198">
        <v>40</v>
      </c>
      <c r="E8" s="135"/>
      <c r="G8" s="199" t="s">
        <v>820</v>
      </c>
      <c r="H8" s="198">
        <v>33</v>
      </c>
      <c r="I8" s="198">
        <v>7</v>
      </c>
      <c r="J8" s="198">
        <v>40</v>
      </c>
      <c r="K8" s="135"/>
      <c r="M8" s="176" t="s">
        <v>88</v>
      </c>
      <c r="N8" s="175">
        <v>2</v>
      </c>
      <c r="O8" s="175">
        <v>2</v>
      </c>
      <c r="P8" s="175">
        <v>2</v>
      </c>
      <c r="Q8" s="175">
        <v>9</v>
      </c>
      <c r="R8" s="175">
        <v>11</v>
      </c>
      <c r="S8" s="175">
        <v>11</v>
      </c>
      <c r="T8"/>
      <c r="U8"/>
      <c r="V8" s="176" t="s">
        <v>88</v>
      </c>
      <c r="W8" s="175">
        <v>2</v>
      </c>
      <c r="X8" s="175">
        <v>2</v>
      </c>
      <c r="Y8" s="175">
        <v>2</v>
      </c>
      <c r="Z8" s="175">
        <v>9</v>
      </c>
      <c r="AA8" s="175">
        <v>11</v>
      </c>
      <c r="AB8" s="175">
        <v>11</v>
      </c>
      <c r="AC8"/>
      <c r="AD8"/>
    </row>
    <row r="9" spans="1:30" x14ac:dyDescent="0.15">
      <c r="A9" s="199" t="s">
        <v>80</v>
      </c>
      <c r="B9" s="198">
        <v>21</v>
      </c>
      <c r="C9" s="198">
        <v>6</v>
      </c>
      <c r="D9" s="198">
        <v>26</v>
      </c>
      <c r="E9" s="135"/>
      <c r="G9" s="199" t="s">
        <v>80</v>
      </c>
      <c r="H9" s="198">
        <v>21</v>
      </c>
      <c r="I9" s="198">
        <v>6</v>
      </c>
      <c r="J9" s="198">
        <v>26</v>
      </c>
      <c r="K9" s="135"/>
      <c r="M9" s="176" t="s">
        <v>820</v>
      </c>
      <c r="N9" s="175">
        <v>26</v>
      </c>
      <c r="O9" s="175">
        <v>26</v>
      </c>
      <c r="P9" s="175">
        <v>25</v>
      </c>
      <c r="Q9" s="175">
        <v>5</v>
      </c>
      <c r="R9" s="175">
        <v>28</v>
      </c>
      <c r="S9" s="175">
        <v>45</v>
      </c>
      <c r="T9"/>
      <c r="U9"/>
      <c r="V9" s="176" t="s">
        <v>820</v>
      </c>
      <c r="W9" s="175">
        <v>26</v>
      </c>
      <c r="X9" s="175">
        <v>26</v>
      </c>
      <c r="Y9" s="175">
        <v>25</v>
      </c>
      <c r="Z9" s="175">
        <v>5</v>
      </c>
      <c r="AA9" s="175">
        <v>28</v>
      </c>
      <c r="AB9" s="175">
        <v>45</v>
      </c>
      <c r="AC9"/>
      <c r="AD9"/>
    </row>
    <row r="10" spans="1:30" x14ac:dyDescent="0.15">
      <c r="A10" s="199" t="s">
        <v>229</v>
      </c>
      <c r="B10" s="198">
        <v>2</v>
      </c>
      <c r="C10" s="198">
        <v>3</v>
      </c>
      <c r="D10" s="198">
        <v>4</v>
      </c>
      <c r="E10" s="135"/>
      <c r="G10" s="199" t="s">
        <v>229</v>
      </c>
      <c r="H10" s="198">
        <v>2</v>
      </c>
      <c r="I10" s="198">
        <v>3</v>
      </c>
      <c r="J10" s="198">
        <v>4</v>
      </c>
      <c r="K10" s="135"/>
      <c r="M10" s="176" t="s">
        <v>80</v>
      </c>
      <c r="N10" s="175"/>
      <c r="O10" s="175"/>
      <c r="P10" s="175">
        <v>1</v>
      </c>
      <c r="Q10" s="175"/>
      <c r="R10" s="175">
        <v>1</v>
      </c>
      <c r="S10" s="175">
        <v>1</v>
      </c>
      <c r="T10"/>
      <c r="U10"/>
      <c r="V10" s="176" t="s">
        <v>80</v>
      </c>
      <c r="W10" s="175"/>
      <c r="X10" s="175"/>
      <c r="Y10" s="175">
        <v>1</v>
      </c>
      <c r="Z10" s="175"/>
      <c r="AA10" s="175">
        <v>1</v>
      </c>
      <c r="AB10" s="175">
        <v>1</v>
      </c>
      <c r="AC10"/>
      <c r="AD10"/>
    </row>
    <row r="11" spans="1:30" x14ac:dyDescent="0.15">
      <c r="A11" s="199" t="s">
        <v>223</v>
      </c>
      <c r="B11" s="198">
        <v>15</v>
      </c>
      <c r="C11" s="198">
        <v>9</v>
      </c>
      <c r="D11" s="198">
        <v>22</v>
      </c>
      <c r="E11" s="135"/>
      <c r="G11" s="199" t="s">
        <v>223</v>
      </c>
      <c r="H11" s="198">
        <v>15</v>
      </c>
      <c r="I11" s="198">
        <v>9</v>
      </c>
      <c r="J11" s="198">
        <v>22</v>
      </c>
      <c r="K11" s="135"/>
      <c r="M11" s="176" t="s">
        <v>223</v>
      </c>
      <c r="N11" s="175">
        <v>3</v>
      </c>
      <c r="O11" s="175">
        <v>3</v>
      </c>
      <c r="P11" s="175">
        <v>5</v>
      </c>
      <c r="Q11" s="175"/>
      <c r="R11" s="175">
        <v>5</v>
      </c>
      <c r="S11" s="175">
        <v>8</v>
      </c>
      <c r="T11"/>
      <c r="U11"/>
      <c r="V11" s="176" t="s">
        <v>223</v>
      </c>
      <c r="W11" s="175">
        <v>3</v>
      </c>
      <c r="X11" s="175">
        <v>3</v>
      </c>
      <c r="Y11" s="175">
        <v>5</v>
      </c>
      <c r="Z11" s="175"/>
      <c r="AA11" s="175">
        <v>5</v>
      </c>
      <c r="AB11" s="175">
        <v>8</v>
      </c>
      <c r="AC11"/>
      <c r="AD11"/>
    </row>
    <row r="12" spans="1:30" x14ac:dyDescent="0.15">
      <c r="A12" s="199" t="s">
        <v>829</v>
      </c>
      <c r="B12" s="198">
        <v>15</v>
      </c>
      <c r="C12" s="198">
        <v>5</v>
      </c>
      <c r="D12" s="198">
        <v>19</v>
      </c>
      <c r="E12" s="135"/>
      <c r="G12" s="199" t="s">
        <v>829</v>
      </c>
      <c r="H12" s="198">
        <v>15</v>
      </c>
      <c r="I12" s="198">
        <v>5</v>
      </c>
      <c r="J12" s="198">
        <v>19</v>
      </c>
      <c r="K12" s="135"/>
      <c r="M12" s="176" t="s">
        <v>829</v>
      </c>
      <c r="N12" s="175">
        <v>9</v>
      </c>
      <c r="O12" s="175">
        <v>9</v>
      </c>
      <c r="P12" s="175">
        <v>2</v>
      </c>
      <c r="Q12" s="175"/>
      <c r="R12" s="175">
        <v>2</v>
      </c>
      <c r="S12" s="175">
        <v>9</v>
      </c>
      <c r="T12"/>
      <c r="U12"/>
      <c r="V12" s="176" t="s">
        <v>829</v>
      </c>
      <c r="W12" s="175">
        <v>9</v>
      </c>
      <c r="X12" s="175">
        <v>9</v>
      </c>
      <c r="Y12" s="175">
        <v>2</v>
      </c>
      <c r="Z12" s="175"/>
      <c r="AA12" s="175">
        <v>2</v>
      </c>
      <c r="AB12" s="175">
        <v>9</v>
      </c>
      <c r="AC12"/>
      <c r="AD12"/>
    </row>
    <row r="13" spans="1:30" x14ac:dyDescent="0.15">
      <c r="A13" s="199" t="s">
        <v>17</v>
      </c>
      <c r="B13" s="198">
        <v>11</v>
      </c>
      <c r="C13" s="198">
        <v>6</v>
      </c>
      <c r="D13" s="198">
        <v>14</v>
      </c>
      <c r="E13" s="135"/>
      <c r="G13" s="199" t="s">
        <v>17</v>
      </c>
      <c r="H13" s="198">
        <v>11</v>
      </c>
      <c r="I13" s="198">
        <v>6</v>
      </c>
      <c r="J13" s="198">
        <v>14</v>
      </c>
      <c r="K13" s="135"/>
      <c r="M13" s="176" t="s">
        <v>17</v>
      </c>
      <c r="N13" s="175">
        <v>3</v>
      </c>
      <c r="O13" s="175">
        <v>3</v>
      </c>
      <c r="P13" s="175">
        <v>2</v>
      </c>
      <c r="Q13" s="175">
        <v>1</v>
      </c>
      <c r="R13" s="175">
        <v>3</v>
      </c>
      <c r="S13" s="175">
        <v>5</v>
      </c>
      <c r="T13"/>
      <c r="U13"/>
      <c r="V13" s="176" t="s">
        <v>17</v>
      </c>
      <c r="W13" s="175">
        <v>3</v>
      </c>
      <c r="X13" s="175">
        <v>3</v>
      </c>
      <c r="Y13" s="175">
        <v>2</v>
      </c>
      <c r="Z13" s="175">
        <v>1</v>
      </c>
      <c r="AA13" s="175">
        <v>3</v>
      </c>
      <c r="AB13" s="175">
        <v>5</v>
      </c>
      <c r="AC13"/>
      <c r="AD13"/>
    </row>
    <row r="14" spans="1:30" x14ac:dyDescent="0.15">
      <c r="A14" s="199" t="s">
        <v>19</v>
      </c>
      <c r="B14" s="198">
        <v>3</v>
      </c>
      <c r="C14" s="198"/>
      <c r="D14" s="198">
        <v>3</v>
      </c>
      <c r="E14" s="135"/>
      <c r="G14" s="199" t="s">
        <v>19</v>
      </c>
      <c r="H14" s="198">
        <v>3</v>
      </c>
      <c r="I14" s="198"/>
      <c r="J14" s="198">
        <v>3</v>
      </c>
      <c r="K14" s="135"/>
      <c r="M14" s="176" t="s">
        <v>19</v>
      </c>
      <c r="N14" s="175"/>
      <c r="O14" s="175"/>
      <c r="P14" s="175">
        <v>1</v>
      </c>
      <c r="Q14" s="175"/>
      <c r="R14" s="175">
        <v>1</v>
      </c>
      <c r="S14" s="175">
        <v>1</v>
      </c>
      <c r="T14"/>
      <c r="U14"/>
      <c r="V14" s="176" t="s">
        <v>19</v>
      </c>
      <c r="W14" s="175"/>
      <c r="X14" s="175"/>
      <c r="Y14" s="175">
        <v>1</v>
      </c>
      <c r="Z14" s="175"/>
      <c r="AA14" s="175">
        <v>1</v>
      </c>
      <c r="AB14" s="175">
        <v>1</v>
      </c>
      <c r="AC14"/>
      <c r="AD14"/>
    </row>
    <row r="15" spans="1:30" x14ac:dyDescent="0.15">
      <c r="A15" s="199" t="s">
        <v>733</v>
      </c>
      <c r="B15" s="198">
        <v>46</v>
      </c>
      <c r="C15" s="198">
        <v>11</v>
      </c>
      <c r="D15" s="198">
        <v>56</v>
      </c>
      <c r="E15" s="135"/>
      <c r="G15" s="199" t="s">
        <v>733</v>
      </c>
      <c r="H15" s="198">
        <v>46</v>
      </c>
      <c r="I15" s="198">
        <v>11</v>
      </c>
      <c r="J15" s="198">
        <v>56</v>
      </c>
      <c r="K15" s="135"/>
      <c r="M15" s="176" t="s">
        <v>733</v>
      </c>
      <c r="N15" s="175"/>
      <c r="O15" s="175"/>
      <c r="P15" s="175">
        <v>1</v>
      </c>
      <c r="Q15" s="175">
        <v>2</v>
      </c>
      <c r="R15" s="175">
        <v>3</v>
      </c>
      <c r="S15" s="175">
        <v>3</v>
      </c>
      <c r="T15"/>
      <c r="U15"/>
      <c r="V15" s="176" t="s">
        <v>733</v>
      </c>
      <c r="W15" s="175"/>
      <c r="X15" s="175"/>
      <c r="Y15" s="175">
        <v>1</v>
      </c>
      <c r="Z15" s="175">
        <v>2</v>
      </c>
      <c r="AA15" s="175">
        <v>3</v>
      </c>
      <c r="AB15" s="175">
        <v>3</v>
      </c>
      <c r="AC15"/>
      <c r="AD15"/>
    </row>
    <row r="16" spans="1:30" x14ac:dyDescent="0.15">
      <c r="A16" s="199" t="s">
        <v>178</v>
      </c>
      <c r="B16" s="198">
        <v>29</v>
      </c>
      <c r="C16" s="198">
        <v>5</v>
      </c>
      <c r="D16" s="198">
        <v>33</v>
      </c>
      <c r="E16" s="135"/>
      <c r="G16" s="199" t="s">
        <v>178</v>
      </c>
      <c r="H16" s="198">
        <v>29</v>
      </c>
      <c r="I16" s="198">
        <v>5</v>
      </c>
      <c r="J16" s="198">
        <v>33</v>
      </c>
      <c r="K16" s="135"/>
      <c r="M16" s="176" t="s">
        <v>178</v>
      </c>
      <c r="N16" s="175">
        <v>15</v>
      </c>
      <c r="O16" s="175">
        <v>15</v>
      </c>
      <c r="P16" s="175">
        <v>18</v>
      </c>
      <c r="Q16" s="175">
        <v>2</v>
      </c>
      <c r="R16" s="175">
        <v>19</v>
      </c>
      <c r="S16" s="175">
        <v>27</v>
      </c>
      <c r="T16"/>
      <c r="U16"/>
      <c r="V16" s="176" t="s">
        <v>178</v>
      </c>
      <c r="W16" s="175">
        <v>15</v>
      </c>
      <c r="X16" s="175">
        <v>15</v>
      </c>
      <c r="Y16" s="175">
        <v>18</v>
      </c>
      <c r="Z16" s="175">
        <v>2</v>
      </c>
      <c r="AA16" s="175">
        <v>19</v>
      </c>
      <c r="AB16" s="175">
        <v>27</v>
      </c>
      <c r="AC16"/>
      <c r="AD16"/>
    </row>
    <row r="17" spans="1:30" x14ac:dyDescent="0.15">
      <c r="A17" s="199" t="s">
        <v>162</v>
      </c>
      <c r="B17" s="198">
        <v>11</v>
      </c>
      <c r="C17" s="198">
        <v>9</v>
      </c>
      <c r="D17" s="198">
        <v>19</v>
      </c>
      <c r="E17" s="135"/>
      <c r="G17" s="199" t="s">
        <v>162</v>
      </c>
      <c r="H17" s="198">
        <v>11</v>
      </c>
      <c r="I17" s="198">
        <v>9</v>
      </c>
      <c r="J17" s="198">
        <v>19</v>
      </c>
      <c r="K17" s="135"/>
      <c r="M17" s="176" t="s">
        <v>162</v>
      </c>
      <c r="N17" s="175">
        <v>5</v>
      </c>
      <c r="O17" s="175">
        <v>5</v>
      </c>
      <c r="P17" s="175">
        <v>5</v>
      </c>
      <c r="Q17" s="175">
        <v>3</v>
      </c>
      <c r="R17" s="175">
        <v>7</v>
      </c>
      <c r="S17" s="175">
        <v>12</v>
      </c>
      <c r="T17"/>
      <c r="U17"/>
      <c r="V17" s="176" t="s">
        <v>162</v>
      </c>
      <c r="W17" s="175">
        <v>5</v>
      </c>
      <c r="X17" s="175">
        <v>5</v>
      </c>
      <c r="Y17" s="175">
        <v>5</v>
      </c>
      <c r="Z17" s="175">
        <v>3</v>
      </c>
      <c r="AA17" s="175">
        <v>7</v>
      </c>
      <c r="AB17" s="175">
        <v>12</v>
      </c>
      <c r="AC17"/>
      <c r="AD17"/>
    </row>
    <row r="18" spans="1:30" x14ac:dyDescent="0.15">
      <c r="A18" s="199" t="s">
        <v>119</v>
      </c>
      <c r="B18" s="198">
        <v>5</v>
      </c>
      <c r="C18" s="198">
        <v>4</v>
      </c>
      <c r="D18" s="198">
        <v>9</v>
      </c>
      <c r="E18" s="135"/>
      <c r="G18" s="199" t="s">
        <v>119</v>
      </c>
      <c r="H18" s="198">
        <v>5</v>
      </c>
      <c r="I18" s="198">
        <v>4</v>
      </c>
      <c r="J18" s="198">
        <v>9</v>
      </c>
      <c r="K18" s="135"/>
      <c r="M18" s="176" t="s">
        <v>119</v>
      </c>
      <c r="N18" s="175"/>
      <c r="O18" s="175"/>
      <c r="P18" s="175">
        <v>2</v>
      </c>
      <c r="Q18" s="175">
        <v>2</v>
      </c>
      <c r="R18" s="175">
        <v>4</v>
      </c>
      <c r="S18" s="175">
        <v>4</v>
      </c>
      <c r="T18"/>
      <c r="U18"/>
      <c r="V18" s="176" t="s">
        <v>119</v>
      </c>
      <c r="W18" s="175"/>
      <c r="X18" s="175"/>
      <c r="Y18" s="175">
        <v>2</v>
      </c>
      <c r="Z18" s="175">
        <v>2</v>
      </c>
      <c r="AA18" s="175">
        <v>4</v>
      </c>
      <c r="AB18" s="175">
        <v>4</v>
      </c>
      <c r="AC18"/>
      <c r="AD18"/>
    </row>
    <row r="19" spans="1:30" x14ac:dyDescent="0.15">
      <c r="A19" s="199" t="s">
        <v>21</v>
      </c>
      <c r="B19" s="198">
        <v>1</v>
      </c>
      <c r="C19" s="198">
        <v>7</v>
      </c>
      <c r="D19" s="198">
        <v>7</v>
      </c>
      <c r="E19" s="135"/>
      <c r="G19" s="199" t="s">
        <v>21</v>
      </c>
      <c r="H19" s="198">
        <v>1</v>
      </c>
      <c r="I19" s="198">
        <v>7</v>
      </c>
      <c r="J19" s="198">
        <v>7</v>
      </c>
      <c r="K19" s="135"/>
      <c r="M19" s="176" t="s">
        <v>21</v>
      </c>
      <c r="N19" s="175"/>
      <c r="O19" s="175"/>
      <c r="P19" s="175"/>
      <c r="Q19" s="175">
        <v>1</v>
      </c>
      <c r="R19" s="175">
        <v>1</v>
      </c>
      <c r="S19" s="175">
        <v>1</v>
      </c>
      <c r="T19"/>
      <c r="U19"/>
      <c r="V19" s="176" t="s">
        <v>21</v>
      </c>
      <c r="W19" s="175"/>
      <c r="X19" s="175"/>
      <c r="Y19" s="175"/>
      <c r="Z19" s="175">
        <v>1</v>
      </c>
      <c r="AA19" s="175">
        <v>1</v>
      </c>
      <c r="AB19" s="175">
        <v>1</v>
      </c>
      <c r="AC19"/>
      <c r="AD19"/>
    </row>
    <row r="20" spans="1:30" x14ac:dyDescent="0.15">
      <c r="A20" s="199" t="s">
        <v>567</v>
      </c>
      <c r="B20" s="198">
        <v>29</v>
      </c>
      <c r="C20" s="198">
        <v>10</v>
      </c>
      <c r="D20" s="198">
        <v>38</v>
      </c>
      <c r="E20" s="135"/>
      <c r="G20" s="199" t="s">
        <v>567</v>
      </c>
      <c r="H20" s="198">
        <v>29</v>
      </c>
      <c r="I20" s="198">
        <v>10</v>
      </c>
      <c r="J20" s="198">
        <v>38</v>
      </c>
      <c r="K20" s="135"/>
      <c r="M20" s="176" t="s">
        <v>567</v>
      </c>
      <c r="N20" s="175">
        <v>8</v>
      </c>
      <c r="O20" s="175">
        <v>8</v>
      </c>
      <c r="P20" s="175">
        <v>10</v>
      </c>
      <c r="Q20" s="175">
        <v>3</v>
      </c>
      <c r="R20" s="175">
        <v>12</v>
      </c>
      <c r="S20" s="175">
        <v>17</v>
      </c>
      <c r="T20"/>
      <c r="U20"/>
      <c r="V20" s="176" t="s">
        <v>567</v>
      </c>
      <c r="W20" s="175">
        <v>8</v>
      </c>
      <c r="X20" s="175">
        <v>8</v>
      </c>
      <c r="Y20" s="175">
        <v>10</v>
      </c>
      <c r="Z20" s="175">
        <v>3</v>
      </c>
      <c r="AA20" s="175">
        <v>12</v>
      </c>
      <c r="AB20" s="175">
        <v>17</v>
      </c>
      <c r="AC20"/>
      <c r="AD20"/>
    </row>
    <row r="21" spans="1:30" x14ac:dyDescent="0.15">
      <c r="A21" s="199" t="s">
        <v>340</v>
      </c>
      <c r="B21" s="198">
        <v>4</v>
      </c>
      <c r="C21" s="198">
        <v>1</v>
      </c>
      <c r="D21" s="198">
        <v>5</v>
      </c>
      <c r="E21" s="135"/>
      <c r="G21" s="199" t="s">
        <v>340</v>
      </c>
      <c r="H21" s="198">
        <v>4</v>
      </c>
      <c r="I21" s="198">
        <v>1</v>
      </c>
      <c r="J21" s="198">
        <v>5</v>
      </c>
      <c r="K21" s="135"/>
      <c r="M21" s="176" t="s">
        <v>340</v>
      </c>
      <c r="N21" s="175"/>
      <c r="O21" s="175"/>
      <c r="P21" s="175">
        <v>1</v>
      </c>
      <c r="Q21" s="175"/>
      <c r="R21" s="175">
        <v>1</v>
      </c>
      <c r="S21" s="175">
        <v>1</v>
      </c>
      <c r="T21"/>
      <c r="U21"/>
      <c r="V21" s="176" t="s">
        <v>340</v>
      </c>
      <c r="W21" s="175"/>
      <c r="X21" s="175"/>
      <c r="Y21" s="175">
        <v>1</v>
      </c>
      <c r="Z21" s="175"/>
      <c r="AA21" s="175">
        <v>1</v>
      </c>
      <c r="AB21" s="175">
        <v>1</v>
      </c>
      <c r="AC21"/>
      <c r="AD21"/>
    </row>
    <row r="22" spans="1:30" x14ac:dyDescent="0.15">
      <c r="A22" s="199" t="s">
        <v>761</v>
      </c>
      <c r="B22" s="198">
        <v>26</v>
      </c>
      <c r="C22" s="198">
        <v>10</v>
      </c>
      <c r="D22" s="198">
        <v>35</v>
      </c>
      <c r="E22" s="135"/>
      <c r="G22" s="199" t="s">
        <v>761</v>
      </c>
      <c r="H22" s="198">
        <v>26</v>
      </c>
      <c r="I22" s="198">
        <v>10</v>
      </c>
      <c r="J22" s="198">
        <v>35</v>
      </c>
      <c r="K22" s="135"/>
      <c r="M22" s="176" t="s">
        <v>761</v>
      </c>
      <c r="N22" s="175">
        <v>27</v>
      </c>
      <c r="O22" s="175">
        <v>27</v>
      </c>
      <c r="P22" s="175">
        <v>12</v>
      </c>
      <c r="Q22" s="175">
        <v>6</v>
      </c>
      <c r="R22" s="175">
        <v>18</v>
      </c>
      <c r="S22" s="175">
        <v>40</v>
      </c>
      <c r="T22"/>
      <c r="U22"/>
      <c r="V22" s="176" t="s">
        <v>761</v>
      </c>
      <c r="W22" s="175">
        <v>27</v>
      </c>
      <c r="X22" s="175">
        <v>27</v>
      </c>
      <c r="Y22" s="175">
        <v>12</v>
      </c>
      <c r="Z22" s="175">
        <v>6</v>
      </c>
      <c r="AA22" s="175">
        <v>18</v>
      </c>
      <c r="AB22" s="175">
        <v>40</v>
      </c>
      <c r="AC22"/>
      <c r="AD22"/>
    </row>
    <row r="23" spans="1:30" x14ac:dyDescent="0.15">
      <c r="A23" s="199" t="s">
        <v>227</v>
      </c>
      <c r="B23" s="198">
        <v>4</v>
      </c>
      <c r="C23" s="198">
        <v>7</v>
      </c>
      <c r="D23" s="198">
        <v>10</v>
      </c>
      <c r="E23" s="135"/>
      <c r="G23" s="199" t="s">
        <v>227</v>
      </c>
      <c r="H23" s="198">
        <v>4</v>
      </c>
      <c r="I23" s="198">
        <v>7</v>
      </c>
      <c r="J23" s="198">
        <v>10</v>
      </c>
      <c r="K23" s="135"/>
      <c r="M23" s="176" t="s">
        <v>227</v>
      </c>
      <c r="N23" s="175"/>
      <c r="O23" s="175"/>
      <c r="P23" s="175">
        <v>1</v>
      </c>
      <c r="Q23" s="175"/>
      <c r="R23" s="175">
        <v>1</v>
      </c>
      <c r="S23" s="175">
        <v>1</v>
      </c>
      <c r="T23"/>
      <c r="U23"/>
      <c r="V23" s="176" t="s">
        <v>227</v>
      </c>
      <c r="W23" s="175"/>
      <c r="X23" s="175"/>
      <c r="Y23" s="175">
        <v>1</v>
      </c>
      <c r="Z23" s="175"/>
      <c r="AA23" s="175">
        <v>1</v>
      </c>
      <c r="AB23" s="175">
        <v>1</v>
      </c>
      <c r="AC23"/>
      <c r="AD23"/>
    </row>
    <row r="24" spans="1:30" x14ac:dyDescent="0.15">
      <c r="A24" s="199" t="s">
        <v>184</v>
      </c>
      <c r="B24" s="198">
        <v>6</v>
      </c>
      <c r="C24" s="198">
        <v>7</v>
      </c>
      <c r="D24" s="198">
        <v>13</v>
      </c>
      <c r="E24" s="135"/>
      <c r="G24" s="199" t="s">
        <v>184</v>
      </c>
      <c r="H24" s="198">
        <v>6</v>
      </c>
      <c r="I24" s="198">
        <v>7</v>
      </c>
      <c r="J24" s="198">
        <v>13</v>
      </c>
      <c r="K24" s="135"/>
      <c r="M24" s="176" t="s">
        <v>184</v>
      </c>
      <c r="N24" s="175">
        <v>1</v>
      </c>
      <c r="O24" s="175">
        <v>1</v>
      </c>
      <c r="P24" s="175"/>
      <c r="Q24" s="175"/>
      <c r="R24" s="175"/>
      <c r="S24" s="175">
        <v>1</v>
      </c>
      <c r="T24"/>
      <c r="U24"/>
      <c r="V24" s="176" t="s">
        <v>184</v>
      </c>
      <c r="W24" s="175">
        <v>1</v>
      </c>
      <c r="X24" s="175">
        <v>1</v>
      </c>
      <c r="Y24" s="175"/>
      <c r="Z24" s="175"/>
      <c r="AA24" s="175"/>
      <c r="AB24" s="175">
        <v>1</v>
      </c>
      <c r="AC24"/>
      <c r="AD24"/>
    </row>
    <row r="25" spans="1:30" x14ac:dyDescent="0.15">
      <c r="A25" s="199" t="s">
        <v>265</v>
      </c>
      <c r="B25" s="198">
        <v>26</v>
      </c>
      <c r="C25" s="198">
        <v>7</v>
      </c>
      <c r="D25" s="198">
        <v>33</v>
      </c>
      <c r="E25" s="135"/>
      <c r="G25" s="199" t="s">
        <v>265</v>
      </c>
      <c r="H25" s="198">
        <v>26</v>
      </c>
      <c r="I25" s="198">
        <v>7</v>
      </c>
      <c r="J25" s="198">
        <v>33</v>
      </c>
      <c r="K25" s="135"/>
      <c r="M25" s="176" t="s">
        <v>265</v>
      </c>
      <c r="N25" s="175">
        <v>11</v>
      </c>
      <c r="O25" s="175">
        <v>11</v>
      </c>
      <c r="P25" s="175">
        <v>19</v>
      </c>
      <c r="Q25" s="175">
        <v>5</v>
      </c>
      <c r="R25" s="175">
        <v>23</v>
      </c>
      <c r="S25" s="175">
        <v>29</v>
      </c>
      <c r="T25"/>
      <c r="U25"/>
      <c r="V25" s="176" t="s">
        <v>265</v>
      </c>
      <c r="W25" s="175">
        <v>11</v>
      </c>
      <c r="X25" s="175">
        <v>11</v>
      </c>
      <c r="Y25" s="175">
        <v>19</v>
      </c>
      <c r="Z25" s="175">
        <v>5</v>
      </c>
      <c r="AA25" s="175">
        <v>23</v>
      </c>
      <c r="AB25" s="175">
        <v>29</v>
      </c>
      <c r="AC25"/>
      <c r="AD25"/>
    </row>
    <row r="26" spans="1:30" x14ac:dyDescent="0.15">
      <c r="A26" s="199" t="s">
        <v>225</v>
      </c>
      <c r="B26" s="198">
        <v>13</v>
      </c>
      <c r="C26" s="198">
        <v>8</v>
      </c>
      <c r="D26" s="198">
        <v>20</v>
      </c>
      <c r="E26" s="135"/>
      <c r="G26" s="199" t="s">
        <v>225</v>
      </c>
      <c r="H26" s="198">
        <v>13</v>
      </c>
      <c r="I26" s="198">
        <v>8</v>
      </c>
      <c r="J26" s="198">
        <v>20</v>
      </c>
      <c r="K26" s="135"/>
      <c r="M26" s="176" t="s">
        <v>293</v>
      </c>
      <c r="N26" s="175">
        <v>1</v>
      </c>
      <c r="O26" s="175">
        <v>1</v>
      </c>
      <c r="P26" s="175">
        <v>1</v>
      </c>
      <c r="Q26" s="175">
        <v>1</v>
      </c>
      <c r="R26" s="175">
        <v>2</v>
      </c>
      <c r="S26" s="175">
        <v>2</v>
      </c>
      <c r="T26"/>
      <c r="U26"/>
      <c r="V26" s="176" t="s">
        <v>293</v>
      </c>
      <c r="W26" s="175">
        <v>1</v>
      </c>
      <c r="X26" s="175">
        <v>1</v>
      </c>
      <c r="Y26" s="175">
        <v>1</v>
      </c>
      <c r="Z26" s="175">
        <v>1</v>
      </c>
      <c r="AA26" s="175">
        <v>2</v>
      </c>
      <c r="AB26" s="175">
        <v>2</v>
      </c>
      <c r="AC26"/>
      <c r="AD26"/>
    </row>
    <row r="27" spans="1:30" x14ac:dyDescent="0.15">
      <c r="A27" s="199" t="s">
        <v>293</v>
      </c>
      <c r="B27" s="198">
        <v>3</v>
      </c>
      <c r="C27" s="198">
        <v>5</v>
      </c>
      <c r="D27" s="198">
        <v>7</v>
      </c>
      <c r="E27" s="135"/>
      <c r="G27" s="199" t="s">
        <v>293</v>
      </c>
      <c r="H27" s="198">
        <v>3</v>
      </c>
      <c r="I27" s="198">
        <v>5</v>
      </c>
      <c r="J27" s="198">
        <v>7</v>
      </c>
      <c r="K27" s="135"/>
      <c r="M27" s="176" t="s">
        <v>23</v>
      </c>
      <c r="N27" s="175"/>
      <c r="O27" s="175"/>
      <c r="P27" s="175"/>
      <c r="Q27" s="175">
        <v>1</v>
      </c>
      <c r="R27" s="175">
        <v>1</v>
      </c>
      <c r="S27" s="175">
        <v>1</v>
      </c>
      <c r="T27"/>
      <c r="U27"/>
      <c r="V27" s="176" t="s">
        <v>23</v>
      </c>
      <c r="W27" s="175"/>
      <c r="X27" s="175"/>
      <c r="Y27" s="175"/>
      <c r="Z27" s="175">
        <v>1</v>
      </c>
      <c r="AA27" s="175">
        <v>1</v>
      </c>
      <c r="AB27" s="175">
        <v>1</v>
      </c>
      <c r="AC27"/>
      <c r="AD27"/>
    </row>
    <row r="28" spans="1:30" x14ac:dyDescent="0.15">
      <c r="A28" s="199" t="s">
        <v>23</v>
      </c>
      <c r="B28" s="198">
        <v>5</v>
      </c>
      <c r="C28" s="198">
        <v>11</v>
      </c>
      <c r="D28" s="198">
        <v>16</v>
      </c>
      <c r="E28" s="135"/>
      <c r="G28" s="199" t="s">
        <v>23</v>
      </c>
      <c r="H28" s="198">
        <v>5</v>
      </c>
      <c r="I28" s="198">
        <v>11</v>
      </c>
      <c r="J28" s="198">
        <v>16</v>
      </c>
      <c r="K28" s="135"/>
      <c r="M28" s="176" t="s">
        <v>261</v>
      </c>
      <c r="N28" s="175">
        <v>9</v>
      </c>
      <c r="O28" s="175">
        <v>9</v>
      </c>
      <c r="P28" s="175">
        <v>3</v>
      </c>
      <c r="Q28" s="175">
        <v>2</v>
      </c>
      <c r="R28" s="175">
        <v>5</v>
      </c>
      <c r="S28" s="175">
        <v>13</v>
      </c>
      <c r="T28"/>
      <c r="U28"/>
      <c r="V28" s="176" t="s">
        <v>261</v>
      </c>
      <c r="W28" s="175">
        <v>9</v>
      </c>
      <c r="X28" s="175">
        <v>9</v>
      </c>
      <c r="Y28" s="175">
        <v>3</v>
      </c>
      <c r="Z28" s="175">
        <v>2</v>
      </c>
      <c r="AA28" s="175">
        <v>5</v>
      </c>
      <c r="AB28" s="175">
        <v>13</v>
      </c>
      <c r="AC28"/>
      <c r="AD28"/>
    </row>
    <row r="29" spans="1:30" x14ac:dyDescent="0.15">
      <c r="A29" s="199" t="s">
        <v>261</v>
      </c>
      <c r="B29" s="198">
        <v>22</v>
      </c>
      <c r="C29" s="198">
        <v>4</v>
      </c>
      <c r="D29" s="198">
        <v>25</v>
      </c>
      <c r="E29" s="135"/>
      <c r="G29" s="199" t="s">
        <v>261</v>
      </c>
      <c r="H29" s="198">
        <v>22</v>
      </c>
      <c r="I29" s="198">
        <v>4</v>
      </c>
      <c r="J29" s="198">
        <v>25</v>
      </c>
      <c r="K29" s="135"/>
      <c r="M29" s="176" t="s">
        <v>770</v>
      </c>
      <c r="N29" s="175"/>
      <c r="O29" s="175"/>
      <c r="P29" s="175">
        <v>1</v>
      </c>
      <c r="Q29" s="175"/>
      <c r="R29" s="175">
        <v>1</v>
      </c>
      <c r="S29" s="175">
        <v>1</v>
      </c>
      <c r="T29"/>
      <c r="U29"/>
      <c r="V29" s="176" t="s">
        <v>770</v>
      </c>
      <c r="W29" s="175"/>
      <c r="X29" s="175"/>
      <c r="Y29" s="175">
        <v>1</v>
      </c>
      <c r="Z29" s="175"/>
      <c r="AA29" s="175">
        <v>1</v>
      </c>
      <c r="AB29" s="175">
        <v>1</v>
      </c>
      <c r="AC29"/>
      <c r="AD29"/>
    </row>
    <row r="30" spans="1:30" x14ac:dyDescent="0.15">
      <c r="A30" s="199" t="s">
        <v>770</v>
      </c>
      <c r="B30" s="198">
        <v>25</v>
      </c>
      <c r="C30" s="198">
        <v>9</v>
      </c>
      <c r="D30" s="198">
        <v>33</v>
      </c>
      <c r="E30" s="135"/>
      <c r="G30" s="199" t="s">
        <v>770</v>
      </c>
      <c r="H30" s="198">
        <v>25</v>
      </c>
      <c r="I30" s="198">
        <v>9</v>
      </c>
      <c r="J30" s="198">
        <v>33</v>
      </c>
      <c r="K30" s="135"/>
      <c r="M30" s="176" t="s">
        <v>471</v>
      </c>
      <c r="N30" s="175">
        <v>11</v>
      </c>
      <c r="O30" s="175">
        <v>11</v>
      </c>
      <c r="P30" s="175">
        <v>2</v>
      </c>
      <c r="Q30" s="175">
        <v>1</v>
      </c>
      <c r="R30" s="175">
        <v>3</v>
      </c>
      <c r="S30" s="175">
        <v>11</v>
      </c>
      <c r="T30"/>
      <c r="U30"/>
      <c r="V30" s="176" t="s">
        <v>471</v>
      </c>
      <c r="W30" s="175">
        <v>11</v>
      </c>
      <c r="X30" s="175">
        <v>11</v>
      </c>
      <c r="Y30" s="175">
        <v>2</v>
      </c>
      <c r="Z30" s="175">
        <v>1</v>
      </c>
      <c r="AA30" s="175">
        <v>3</v>
      </c>
      <c r="AB30" s="175">
        <v>11</v>
      </c>
      <c r="AC30"/>
      <c r="AD30"/>
    </row>
    <row r="31" spans="1:30" x14ac:dyDescent="0.15">
      <c r="A31" s="199" t="s">
        <v>471</v>
      </c>
      <c r="B31" s="198">
        <v>26</v>
      </c>
      <c r="C31" s="198">
        <v>11</v>
      </c>
      <c r="D31" s="198">
        <v>35</v>
      </c>
      <c r="E31" s="135"/>
      <c r="G31" s="199" t="s">
        <v>471</v>
      </c>
      <c r="H31" s="198">
        <v>26</v>
      </c>
      <c r="I31" s="198">
        <v>11</v>
      </c>
      <c r="J31" s="198">
        <v>35</v>
      </c>
      <c r="K31" s="135"/>
      <c r="M31" s="176" t="s">
        <v>283</v>
      </c>
      <c r="N31" s="175">
        <v>16</v>
      </c>
      <c r="O31" s="175">
        <v>16</v>
      </c>
      <c r="P31" s="175">
        <v>15</v>
      </c>
      <c r="Q31" s="175">
        <v>2</v>
      </c>
      <c r="R31" s="175">
        <v>17</v>
      </c>
      <c r="S31" s="175">
        <v>33</v>
      </c>
      <c r="T31"/>
      <c r="U31"/>
      <c r="V31" s="176" t="s">
        <v>283</v>
      </c>
      <c r="W31" s="175">
        <v>16</v>
      </c>
      <c r="X31" s="175">
        <v>16</v>
      </c>
      <c r="Y31" s="175">
        <v>15</v>
      </c>
      <c r="Z31" s="175">
        <v>2</v>
      </c>
      <c r="AA31" s="175">
        <v>17</v>
      </c>
      <c r="AB31" s="175">
        <v>33</v>
      </c>
      <c r="AC31"/>
      <c r="AD31"/>
    </row>
    <row r="32" spans="1:30" x14ac:dyDescent="0.15">
      <c r="A32" s="199" t="s">
        <v>283</v>
      </c>
      <c r="B32" s="198">
        <v>29</v>
      </c>
      <c r="C32" s="198">
        <v>7</v>
      </c>
      <c r="D32" s="198">
        <v>36</v>
      </c>
      <c r="E32" s="135"/>
      <c r="G32" s="199" t="s">
        <v>283</v>
      </c>
      <c r="H32" s="198">
        <v>29</v>
      </c>
      <c r="I32" s="198">
        <v>7</v>
      </c>
      <c r="J32" s="198">
        <v>36</v>
      </c>
      <c r="K32" s="135"/>
      <c r="M32" s="176" t="s">
        <v>25</v>
      </c>
      <c r="N32" s="175">
        <v>1</v>
      </c>
      <c r="O32" s="175">
        <v>1</v>
      </c>
      <c r="P32" s="175"/>
      <c r="Q32" s="175"/>
      <c r="R32" s="175"/>
      <c r="S32" s="175">
        <v>1</v>
      </c>
      <c r="T32"/>
      <c r="U32"/>
      <c r="V32" s="176" t="s">
        <v>25</v>
      </c>
      <c r="W32" s="175">
        <v>1</v>
      </c>
      <c r="X32" s="175">
        <v>1</v>
      </c>
      <c r="Y32" s="175"/>
      <c r="Z32" s="175"/>
      <c r="AA32" s="175"/>
      <c r="AB32" s="175">
        <v>1</v>
      </c>
      <c r="AC32"/>
      <c r="AD32"/>
    </row>
    <row r="33" spans="1:30" x14ac:dyDescent="0.15">
      <c r="A33" s="199" t="s">
        <v>25</v>
      </c>
      <c r="B33" s="198">
        <v>7</v>
      </c>
      <c r="C33" s="198">
        <v>1</v>
      </c>
      <c r="D33" s="198">
        <v>8</v>
      </c>
      <c r="E33" s="135"/>
      <c r="G33" s="199" t="s">
        <v>25</v>
      </c>
      <c r="H33" s="198">
        <v>7</v>
      </c>
      <c r="I33" s="198">
        <v>1</v>
      </c>
      <c r="J33" s="198">
        <v>8</v>
      </c>
      <c r="K33" s="135"/>
      <c r="M33" s="176" t="s">
        <v>295</v>
      </c>
      <c r="N33" s="175">
        <v>17</v>
      </c>
      <c r="O33" s="175">
        <v>17</v>
      </c>
      <c r="P33" s="175">
        <v>19</v>
      </c>
      <c r="Q33" s="175"/>
      <c r="R33" s="175">
        <v>19</v>
      </c>
      <c r="S33" s="175">
        <v>33</v>
      </c>
      <c r="T33"/>
      <c r="U33"/>
      <c r="V33" s="176" t="s">
        <v>295</v>
      </c>
      <c r="W33" s="175">
        <v>17</v>
      </c>
      <c r="X33" s="175">
        <v>17</v>
      </c>
      <c r="Y33" s="175">
        <v>19</v>
      </c>
      <c r="Z33" s="175"/>
      <c r="AA33" s="175">
        <v>19</v>
      </c>
      <c r="AB33" s="175">
        <v>33</v>
      </c>
      <c r="AC33"/>
      <c r="AD33"/>
    </row>
    <row r="34" spans="1:30" x14ac:dyDescent="0.15">
      <c r="A34" s="199" t="s">
        <v>1275</v>
      </c>
      <c r="B34" s="198"/>
      <c r="C34" s="198">
        <v>2</v>
      </c>
      <c r="D34" s="198">
        <v>2</v>
      </c>
      <c r="E34" s="135"/>
      <c r="G34" s="199" t="s">
        <v>1275</v>
      </c>
      <c r="H34" s="198"/>
      <c r="I34" s="198">
        <v>2</v>
      </c>
      <c r="J34" s="198">
        <v>2</v>
      </c>
      <c r="K34" s="135"/>
      <c r="M34" s="176" t="s">
        <v>98</v>
      </c>
      <c r="N34" s="175">
        <v>3</v>
      </c>
      <c r="O34" s="175">
        <v>3</v>
      </c>
      <c r="P34" s="175">
        <v>4</v>
      </c>
      <c r="Q34" s="175">
        <v>3</v>
      </c>
      <c r="R34" s="175">
        <v>7</v>
      </c>
      <c r="S34" s="175">
        <v>10</v>
      </c>
      <c r="T34"/>
      <c r="U34"/>
      <c r="V34" s="176" t="s">
        <v>98</v>
      </c>
      <c r="W34" s="175">
        <v>3</v>
      </c>
      <c r="X34" s="175">
        <v>3</v>
      </c>
      <c r="Y34" s="175">
        <v>4</v>
      </c>
      <c r="Z34" s="175">
        <v>3</v>
      </c>
      <c r="AA34" s="175">
        <v>7</v>
      </c>
      <c r="AB34" s="175">
        <v>10</v>
      </c>
      <c r="AC34"/>
      <c r="AD34"/>
    </row>
    <row r="35" spans="1:30" x14ac:dyDescent="0.15">
      <c r="A35" s="199" t="s">
        <v>295</v>
      </c>
      <c r="B35" s="198">
        <v>49</v>
      </c>
      <c r="C35" s="198">
        <v>4</v>
      </c>
      <c r="D35" s="198">
        <v>52</v>
      </c>
      <c r="E35" s="135"/>
      <c r="G35" s="199" t="s">
        <v>295</v>
      </c>
      <c r="H35" s="198">
        <v>49</v>
      </c>
      <c r="I35" s="198">
        <v>4</v>
      </c>
      <c r="J35" s="198">
        <v>52</v>
      </c>
      <c r="K35" s="135"/>
      <c r="M35" s="176" t="s">
        <v>133</v>
      </c>
      <c r="N35" s="175">
        <v>1</v>
      </c>
      <c r="O35" s="175">
        <v>1</v>
      </c>
      <c r="P35" s="175">
        <v>3</v>
      </c>
      <c r="Q35" s="175">
        <v>2</v>
      </c>
      <c r="R35" s="175">
        <v>5</v>
      </c>
      <c r="S35" s="175">
        <v>6</v>
      </c>
      <c r="T35"/>
      <c r="U35"/>
      <c r="V35" s="176" t="s">
        <v>133</v>
      </c>
      <c r="W35" s="175">
        <v>1</v>
      </c>
      <c r="X35" s="175">
        <v>1</v>
      </c>
      <c r="Y35" s="175">
        <v>3</v>
      </c>
      <c r="Z35" s="175">
        <v>2</v>
      </c>
      <c r="AA35" s="175">
        <v>5</v>
      </c>
      <c r="AB35" s="175">
        <v>6</v>
      </c>
      <c r="AC35"/>
      <c r="AD35"/>
    </row>
    <row r="36" spans="1:30" x14ac:dyDescent="0.15">
      <c r="A36" s="199" t="s">
        <v>98</v>
      </c>
      <c r="B36" s="198">
        <v>13</v>
      </c>
      <c r="C36" s="198">
        <v>9</v>
      </c>
      <c r="D36" s="198">
        <v>21</v>
      </c>
      <c r="E36" s="135"/>
      <c r="G36" s="199" t="s">
        <v>98</v>
      </c>
      <c r="H36" s="198">
        <v>13</v>
      </c>
      <c r="I36" s="198">
        <v>9</v>
      </c>
      <c r="J36" s="198">
        <v>21</v>
      </c>
      <c r="K36" s="135"/>
      <c r="M36" s="176" t="s">
        <v>126</v>
      </c>
      <c r="N36" s="175">
        <v>1</v>
      </c>
      <c r="O36" s="175">
        <v>1</v>
      </c>
      <c r="P36" s="175"/>
      <c r="Q36" s="175">
        <v>1</v>
      </c>
      <c r="R36" s="175">
        <v>1</v>
      </c>
      <c r="S36" s="175">
        <v>1</v>
      </c>
      <c r="V36" s="176" t="s">
        <v>126</v>
      </c>
      <c r="W36" s="175">
        <v>1</v>
      </c>
      <c r="X36" s="175">
        <v>1</v>
      </c>
      <c r="Y36" s="175"/>
      <c r="Z36" s="175">
        <v>1</v>
      </c>
      <c r="AA36" s="175">
        <v>1</v>
      </c>
      <c r="AB36" s="175">
        <v>1</v>
      </c>
      <c r="AC36"/>
      <c r="AD36"/>
    </row>
    <row r="37" spans="1:30" x14ac:dyDescent="0.15">
      <c r="A37" s="199" t="s">
        <v>133</v>
      </c>
      <c r="B37" s="198">
        <v>8</v>
      </c>
      <c r="C37" s="198">
        <v>8</v>
      </c>
      <c r="D37" s="198">
        <v>14</v>
      </c>
      <c r="E37" s="135"/>
      <c r="G37" s="199" t="s">
        <v>133</v>
      </c>
      <c r="H37" s="198">
        <v>8</v>
      </c>
      <c r="I37" s="198">
        <v>8</v>
      </c>
      <c r="J37" s="198">
        <v>14</v>
      </c>
      <c r="K37" s="135"/>
      <c r="M37" s="176" t="s">
        <v>741</v>
      </c>
      <c r="N37" s="175">
        <v>98</v>
      </c>
      <c r="O37" s="175">
        <v>98</v>
      </c>
      <c r="P37" s="175">
        <v>50</v>
      </c>
      <c r="Q37" s="175">
        <v>5</v>
      </c>
      <c r="R37" s="175">
        <v>55</v>
      </c>
      <c r="S37" s="175">
        <v>134</v>
      </c>
      <c r="V37" s="176" t="s">
        <v>741</v>
      </c>
      <c r="W37" s="175">
        <v>98</v>
      </c>
      <c r="X37" s="175">
        <v>98</v>
      </c>
      <c r="Y37" s="175">
        <v>50</v>
      </c>
      <c r="Z37" s="175">
        <v>5</v>
      </c>
      <c r="AA37" s="175">
        <v>55</v>
      </c>
      <c r="AB37" s="175">
        <v>134</v>
      </c>
      <c r="AC37"/>
      <c r="AD37"/>
    </row>
    <row r="38" spans="1:30" x14ac:dyDescent="0.15">
      <c r="A38" s="199" t="s">
        <v>126</v>
      </c>
      <c r="B38" s="198">
        <v>1</v>
      </c>
      <c r="C38" s="198">
        <v>4</v>
      </c>
      <c r="D38" s="198">
        <v>5</v>
      </c>
      <c r="E38" s="135"/>
      <c r="G38" s="199" t="s">
        <v>126</v>
      </c>
      <c r="H38" s="198">
        <v>1</v>
      </c>
      <c r="I38" s="198">
        <v>4</v>
      </c>
      <c r="J38" s="198">
        <v>5</v>
      </c>
      <c r="K38" s="135"/>
      <c r="M38" s="176" t="s">
        <v>27</v>
      </c>
      <c r="N38" s="175">
        <v>4</v>
      </c>
      <c r="O38" s="175">
        <v>4</v>
      </c>
      <c r="P38" s="175">
        <v>5</v>
      </c>
      <c r="Q38" s="175">
        <v>2</v>
      </c>
      <c r="R38" s="175">
        <v>5</v>
      </c>
      <c r="S38" s="175">
        <v>6</v>
      </c>
      <c r="V38" s="176" t="s">
        <v>27</v>
      </c>
      <c r="W38" s="175">
        <v>4</v>
      </c>
      <c r="X38" s="175">
        <v>4</v>
      </c>
      <c r="Y38" s="175">
        <v>5</v>
      </c>
      <c r="Z38" s="175">
        <v>2</v>
      </c>
      <c r="AA38" s="175">
        <v>5</v>
      </c>
      <c r="AB38" s="175">
        <v>6</v>
      </c>
      <c r="AC38"/>
      <c r="AD38"/>
    </row>
    <row r="39" spans="1:30" x14ac:dyDescent="0.15">
      <c r="A39" s="199" t="s">
        <v>741</v>
      </c>
      <c r="B39" s="198">
        <v>56</v>
      </c>
      <c r="C39" s="198">
        <v>5</v>
      </c>
      <c r="D39" s="198">
        <v>61</v>
      </c>
      <c r="E39" s="135"/>
      <c r="G39" s="199" t="s">
        <v>741</v>
      </c>
      <c r="H39" s="198">
        <v>56</v>
      </c>
      <c r="I39" s="198">
        <v>5</v>
      </c>
      <c r="J39" s="198">
        <v>61</v>
      </c>
      <c r="K39" s="135"/>
      <c r="M39" s="176" t="s">
        <v>565</v>
      </c>
      <c r="N39" s="175">
        <v>2</v>
      </c>
      <c r="O39" s="175">
        <v>2</v>
      </c>
      <c r="P39" s="175">
        <v>2</v>
      </c>
      <c r="Q39" s="175">
        <v>2</v>
      </c>
      <c r="R39" s="175">
        <v>3</v>
      </c>
      <c r="S39" s="175">
        <v>4</v>
      </c>
      <c r="V39" s="176" t="s">
        <v>565</v>
      </c>
      <c r="W39" s="175">
        <v>2</v>
      </c>
      <c r="X39" s="175">
        <v>2</v>
      </c>
      <c r="Y39" s="175">
        <v>2</v>
      </c>
      <c r="Z39" s="175">
        <v>2</v>
      </c>
      <c r="AA39" s="175">
        <v>3</v>
      </c>
      <c r="AB39" s="175">
        <v>4</v>
      </c>
      <c r="AC39"/>
      <c r="AD39"/>
    </row>
    <row r="40" spans="1:30" x14ac:dyDescent="0.15">
      <c r="A40" s="199" t="s">
        <v>27</v>
      </c>
      <c r="B40" s="198">
        <v>15</v>
      </c>
      <c r="C40" s="198">
        <v>8</v>
      </c>
      <c r="D40" s="198">
        <v>21</v>
      </c>
      <c r="E40" s="135"/>
      <c r="G40" s="199" t="s">
        <v>27</v>
      </c>
      <c r="H40" s="198">
        <v>15</v>
      </c>
      <c r="I40" s="198">
        <v>8</v>
      </c>
      <c r="J40" s="198">
        <v>21</v>
      </c>
      <c r="K40" s="135"/>
      <c r="M40" s="176" t="s">
        <v>135</v>
      </c>
      <c r="N40" s="175"/>
      <c r="O40" s="175"/>
      <c r="P40" s="175">
        <v>1</v>
      </c>
      <c r="Q40" s="175"/>
      <c r="R40" s="175">
        <v>1</v>
      </c>
      <c r="S40" s="175">
        <v>1</v>
      </c>
      <c r="V40" s="176" t="s">
        <v>135</v>
      </c>
      <c r="W40" s="175"/>
      <c r="X40" s="175"/>
      <c r="Y40" s="175">
        <v>1</v>
      </c>
      <c r="Z40" s="175"/>
      <c r="AA40" s="175">
        <v>1</v>
      </c>
      <c r="AB40" s="175">
        <v>1</v>
      </c>
      <c r="AC40"/>
      <c r="AD40"/>
    </row>
    <row r="41" spans="1:30" x14ac:dyDescent="0.15">
      <c r="A41" s="199" t="s">
        <v>565</v>
      </c>
      <c r="B41" s="198">
        <v>27</v>
      </c>
      <c r="C41" s="198">
        <v>7</v>
      </c>
      <c r="D41" s="198">
        <v>32</v>
      </c>
      <c r="E41" s="135"/>
      <c r="G41" s="199" t="s">
        <v>565</v>
      </c>
      <c r="H41" s="198">
        <v>27</v>
      </c>
      <c r="I41" s="198">
        <v>7</v>
      </c>
      <c r="J41" s="198">
        <v>32</v>
      </c>
      <c r="K41" s="135"/>
      <c r="M41" s="176" t="s">
        <v>29</v>
      </c>
      <c r="N41" s="175">
        <v>3</v>
      </c>
      <c r="O41" s="175">
        <v>3</v>
      </c>
      <c r="P41" s="175"/>
      <c r="Q41" s="175">
        <v>1</v>
      </c>
      <c r="R41" s="175">
        <v>1</v>
      </c>
      <c r="S41" s="175">
        <v>4</v>
      </c>
      <c r="V41" s="176" t="s">
        <v>29</v>
      </c>
      <c r="W41" s="175">
        <v>3</v>
      </c>
      <c r="X41" s="175">
        <v>3</v>
      </c>
      <c r="Y41" s="175"/>
      <c r="Z41" s="175">
        <v>1</v>
      </c>
      <c r="AA41" s="175">
        <v>1</v>
      </c>
      <c r="AB41" s="175">
        <v>4</v>
      </c>
      <c r="AC41"/>
      <c r="AD41"/>
    </row>
    <row r="42" spans="1:30" x14ac:dyDescent="0.15">
      <c r="A42" s="199" t="s">
        <v>135</v>
      </c>
      <c r="B42" s="198">
        <v>3</v>
      </c>
      <c r="C42" s="198">
        <v>2</v>
      </c>
      <c r="D42" s="198">
        <v>5</v>
      </c>
      <c r="E42" s="135"/>
      <c r="G42" s="199" t="s">
        <v>135</v>
      </c>
      <c r="H42" s="198">
        <v>3</v>
      </c>
      <c r="I42" s="198">
        <v>2</v>
      </c>
      <c r="J42" s="198">
        <v>5</v>
      </c>
      <c r="K42" s="135"/>
      <c r="M42" s="176" t="s">
        <v>278</v>
      </c>
      <c r="N42" s="175">
        <v>42</v>
      </c>
      <c r="O42" s="175">
        <v>42</v>
      </c>
      <c r="P42" s="175">
        <v>13</v>
      </c>
      <c r="Q42" s="175">
        <v>4</v>
      </c>
      <c r="R42" s="175">
        <v>17</v>
      </c>
      <c r="S42" s="175">
        <v>56</v>
      </c>
      <c r="V42" s="176" t="s">
        <v>278</v>
      </c>
      <c r="W42" s="175">
        <v>42</v>
      </c>
      <c r="X42" s="175">
        <v>42</v>
      </c>
      <c r="Y42" s="175">
        <v>13</v>
      </c>
      <c r="Z42" s="175">
        <v>4</v>
      </c>
      <c r="AA42" s="175">
        <v>17</v>
      </c>
      <c r="AB42" s="175">
        <v>56</v>
      </c>
      <c r="AC42"/>
      <c r="AD42"/>
    </row>
    <row r="43" spans="1:30" x14ac:dyDescent="0.15">
      <c r="A43" s="199" t="s">
        <v>29</v>
      </c>
      <c r="B43" s="198">
        <v>3</v>
      </c>
      <c r="C43" s="198">
        <v>3</v>
      </c>
      <c r="D43" s="198">
        <v>5</v>
      </c>
      <c r="E43" s="135"/>
      <c r="G43" s="199" t="s">
        <v>29</v>
      </c>
      <c r="H43" s="198">
        <v>3</v>
      </c>
      <c r="I43" s="198">
        <v>3</v>
      </c>
      <c r="J43" s="198">
        <v>5</v>
      </c>
      <c r="K43" s="135"/>
      <c r="M43" s="176" t="s">
        <v>31</v>
      </c>
      <c r="N43" s="175">
        <v>8</v>
      </c>
      <c r="O43" s="175">
        <v>8</v>
      </c>
      <c r="P43" s="175">
        <v>5</v>
      </c>
      <c r="Q43" s="175">
        <v>5</v>
      </c>
      <c r="R43" s="175">
        <v>8</v>
      </c>
      <c r="S43" s="175">
        <v>12</v>
      </c>
      <c r="V43" s="176" t="s">
        <v>31</v>
      </c>
      <c r="W43" s="175">
        <v>8</v>
      </c>
      <c r="X43" s="175">
        <v>8</v>
      </c>
      <c r="Y43" s="175">
        <v>5</v>
      </c>
      <c r="Z43" s="175">
        <v>5</v>
      </c>
      <c r="AA43" s="175">
        <v>8</v>
      </c>
      <c r="AB43" s="175">
        <v>12</v>
      </c>
      <c r="AC43"/>
      <c r="AD43"/>
    </row>
    <row r="44" spans="1:30" x14ac:dyDescent="0.15">
      <c r="A44" s="199" t="s">
        <v>278</v>
      </c>
      <c r="B44" s="198">
        <v>15</v>
      </c>
      <c r="C44" s="198">
        <v>6</v>
      </c>
      <c r="D44" s="198">
        <v>21</v>
      </c>
      <c r="E44" s="135"/>
      <c r="G44" s="199" t="s">
        <v>278</v>
      </c>
      <c r="H44" s="198">
        <v>15</v>
      </c>
      <c r="I44" s="198">
        <v>6</v>
      </c>
      <c r="J44" s="198">
        <v>21</v>
      </c>
      <c r="K44" s="135"/>
      <c r="M44" s="176" t="s">
        <v>33</v>
      </c>
      <c r="N44" s="175">
        <v>1</v>
      </c>
      <c r="O44" s="175">
        <v>1</v>
      </c>
      <c r="P44" s="175">
        <v>2</v>
      </c>
      <c r="Q44" s="175"/>
      <c r="R44" s="175">
        <v>2</v>
      </c>
      <c r="S44" s="175">
        <v>2</v>
      </c>
      <c r="V44" s="176" t="s">
        <v>33</v>
      </c>
      <c r="W44" s="175">
        <v>1</v>
      </c>
      <c r="X44" s="175">
        <v>1</v>
      </c>
      <c r="Y44" s="175">
        <v>2</v>
      </c>
      <c r="Z44" s="175"/>
      <c r="AA44" s="175">
        <v>2</v>
      </c>
      <c r="AB44" s="175">
        <v>2</v>
      </c>
      <c r="AC44"/>
      <c r="AD44"/>
    </row>
    <row r="45" spans="1:30" x14ac:dyDescent="0.15">
      <c r="A45" s="199" t="s">
        <v>31</v>
      </c>
      <c r="B45" s="198">
        <v>12</v>
      </c>
      <c r="C45" s="198">
        <v>11</v>
      </c>
      <c r="D45" s="198">
        <v>22</v>
      </c>
      <c r="E45" s="135"/>
      <c r="G45" s="199" t="s">
        <v>31</v>
      </c>
      <c r="H45" s="198">
        <v>12</v>
      </c>
      <c r="I45" s="198">
        <v>11</v>
      </c>
      <c r="J45" s="198">
        <v>22</v>
      </c>
      <c r="K45" s="135"/>
      <c r="M45" s="176" t="s">
        <v>158</v>
      </c>
      <c r="N45" s="175">
        <v>2</v>
      </c>
      <c r="O45" s="175">
        <v>2</v>
      </c>
      <c r="P45" s="175">
        <v>3</v>
      </c>
      <c r="Q45" s="175"/>
      <c r="R45" s="175">
        <v>3</v>
      </c>
      <c r="S45" s="175">
        <v>5</v>
      </c>
      <c r="V45" s="176" t="s">
        <v>158</v>
      </c>
      <c r="W45" s="175">
        <v>2</v>
      </c>
      <c r="X45" s="175">
        <v>2</v>
      </c>
      <c r="Y45" s="175">
        <v>3</v>
      </c>
      <c r="Z45" s="175"/>
      <c r="AA45" s="175">
        <v>3</v>
      </c>
      <c r="AB45" s="175">
        <v>5</v>
      </c>
      <c r="AC45"/>
      <c r="AD45"/>
    </row>
    <row r="46" spans="1:30" x14ac:dyDescent="0.15">
      <c r="A46" s="199" t="s">
        <v>864</v>
      </c>
      <c r="B46" s="198">
        <v>12</v>
      </c>
      <c r="C46" s="198">
        <v>4</v>
      </c>
      <c r="D46" s="198">
        <v>16</v>
      </c>
      <c r="E46" s="135"/>
      <c r="G46" s="199" t="s">
        <v>864</v>
      </c>
      <c r="H46" s="198">
        <v>12</v>
      </c>
      <c r="I46" s="198">
        <v>4</v>
      </c>
      <c r="J46" s="198">
        <v>16</v>
      </c>
      <c r="K46" s="135"/>
      <c r="M46" s="176" t="s">
        <v>1387</v>
      </c>
      <c r="N46" s="175">
        <v>37</v>
      </c>
      <c r="O46" s="175">
        <v>37</v>
      </c>
      <c r="P46" s="175">
        <v>20</v>
      </c>
      <c r="Q46" s="175">
        <v>1</v>
      </c>
      <c r="R46" s="175">
        <v>21</v>
      </c>
      <c r="S46" s="175">
        <v>56</v>
      </c>
      <c r="V46" s="176" t="s">
        <v>1387</v>
      </c>
      <c r="W46" s="175">
        <v>37</v>
      </c>
      <c r="X46" s="175">
        <v>37</v>
      </c>
      <c r="Y46" s="175">
        <v>20</v>
      </c>
      <c r="Z46" s="175">
        <v>1</v>
      </c>
      <c r="AA46" s="175">
        <v>21</v>
      </c>
      <c r="AB46" s="175">
        <v>56</v>
      </c>
      <c r="AC46"/>
      <c r="AD46"/>
    </row>
    <row r="47" spans="1:30" x14ac:dyDescent="0.15">
      <c r="A47" s="199" t="s">
        <v>33</v>
      </c>
      <c r="B47" s="198">
        <v>4</v>
      </c>
      <c r="C47" s="198">
        <v>5</v>
      </c>
      <c r="D47" s="198">
        <v>8</v>
      </c>
      <c r="E47" s="135"/>
      <c r="G47" s="199" t="s">
        <v>33</v>
      </c>
      <c r="H47" s="198">
        <v>4</v>
      </c>
      <c r="I47" s="198">
        <v>5</v>
      </c>
      <c r="J47" s="198">
        <v>8</v>
      </c>
      <c r="K47" s="135"/>
      <c r="M47" s="176" t="s">
        <v>768</v>
      </c>
      <c r="N47" s="175">
        <v>1</v>
      </c>
      <c r="O47" s="175">
        <v>1</v>
      </c>
      <c r="P47" s="175"/>
      <c r="Q47" s="175"/>
      <c r="R47" s="175"/>
      <c r="S47" s="175">
        <v>1</v>
      </c>
      <c r="V47" s="176" t="s">
        <v>768</v>
      </c>
      <c r="W47" s="175">
        <v>1</v>
      </c>
      <c r="X47" s="175">
        <v>1</v>
      </c>
      <c r="Y47" s="175"/>
      <c r="Z47" s="175"/>
      <c r="AA47" s="175"/>
      <c r="AB47" s="175">
        <v>1</v>
      </c>
      <c r="AC47"/>
      <c r="AD47"/>
    </row>
    <row r="48" spans="1:30" x14ac:dyDescent="0.15">
      <c r="A48" s="199" t="s">
        <v>158</v>
      </c>
      <c r="B48" s="198">
        <v>17</v>
      </c>
      <c r="C48" s="198">
        <v>9</v>
      </c>
      <c r="D48" s="198">
        <v>24</v>
      </c>
      <c r="E48" s="135"/>
      <c r="G48" s="199" t="s">
        <v>158</v>
      </c>
      <c r="H48" s="198">
        <v>17</v>
      </c>
      <c r="I48" s="198">
        <v>9</v>
      </c>
      <c r="J48" s="198">
        <v>24</v>
      </c>
      <c r="K48" s="135"/>
      <c r="M48" s="176" t="s">
        <v>90</v>
      </c>
      <c r="N48" s="175"/>
      <c r="O48" s="175"/>
      <c r="P48" s="175"/>
      <c r="Q48" s="175">
        <v>1</v>
      </c>
      <c r="R48" s="175">
        <v>1</v>
      </c>
      <c r="S48" s="175">
        <v>1</v>
      </c>
      <c r="V48" s="176" t="s">
        <v>90</v>
      </c>
      <c r="W48" s="175"/>
      <c r="X48" s="175"/>
      <c r="Y48" s="175"/>
      <c r="Z48" s="175">
        <v>1</v>
      </c>
      <c r="AA48" s="175">
        <v>1</v>
      </c>
      <c r="AB48" s="175">
        <v>1</v>
      </c>
      <c r="AC48"/>
      <c r="AD48"/>
    </row>
    <row r="49" spans="1:30" x14ac:dyDescent="0.15">
      <c r="A49" s="199" t="s">
        <v>512</v>
      </c>
      <c r="B49" s="198">
        <v>10</v>
      </c>
      <c r="C49" s="198">
        <v>6</v>
      </c>
      <c r="D49" s="198">
        <v>16</v>
      </c>
      <c r="E49" s="135"/>
      <c r="G49" s="199" t="s">
        <v>512</v>
      </c>
      <c r="H49" s="198">
        <v>10</v>
      </c>
      <c r="I49" s="198">
        <v>6</v>
      </c>
      <c r="J49" s="198">
        <v>16</v>
      </c>
      <c r="K49" s="135"/>
      <c r="M49" s="176" t="s">
        <v>853</v>
      </c>
      <c r="N49" s="175">
        <v>3</v>
      </c>
      <c r="O49" s="175">
        <v>3</v>
      </c>
      <c r="P49" s="175">
        <v>5</v>
      </c>
      <c r="Q49" s="175">
        <v>5</v>
      </c>
      <c r="R49" s="175">
        <v>9</v>
      </c>
      <c r="S49" s="175">
        <v>11</v>
      </c>
      <c r="V49" s="176" t="s">
        <v>853</v>
      </c>
      <c r="W49" s="175">
        <v>3</v>
      </c>
      <c r="X49" s="175">
        <v>3</v>
      </c>
      <c r="Y49" s="175">
        <v>5</v>
      </c>
      <c r="Z49" s="175">
        <v>5</v>
      </c>
      <c r="AA49" s="175">
        <v>9</v>
      </c>
      <c r="AB49" s="175">
        <v>11</v>
      </c>
      <c r="AC49"/>
      <c r="AD49"/>
    </row>
    <row r="50" spans="1:30" x14ac:dyDescent="0.15">
      <c r="A50" s="199" t="s">
        <v>1387</v>
      </c>
      <c r="B50" s="198">
        <v>27</v>
      </c>
      <c r="C50" s="198">
        <v>4</v>
      </c>
      <c r="D50" s="198">
        <v>31</v>
      </c>
      <c r="E50" s="135"/>
      <c r="G50" s="199" t="s">
        <v>1387</v>
      </c>
      <c r="H50" s="198">
        <v>27</v>
      </c>
      <c r="I50" s="198">
        <v>4</v>
      </c>
      <c r="J50" s="198">
        <v>31</v>
      </c>
      <c r="K50" s="135"/>
      <c r="M50" s="176" t="s">
        <v>473</v>
      </c>
      <c r="N50" s="175">
        <v>30</v>
      </c>
      <c r="O50" s="175">
        <v>30</v>
      </c>
      <c r="P50" s="175">
        <v>6</v>
      </c>
      <c r="Q50" s="175">
        <v>3</v>
      </c>
      <c r="R50" s="175">
        <v>8</v>
      </c>
      <c r="S50" s="175">
        <v>37</v>
      </c>
      <c r="V50" s="176" t="s">
        <v>473</v>
      </c>
      <c r="W50" s="175">
        <v>30</v>
      </c>
      <c r="X50" s="175">
        <v>30</v>
      </c>
      <c r="Y50" s="175">
        <v>6</v>
      </c>
      <c r="Z50" s="175">
        <v>3</v>
      </c>
      <c r="AA50" s="175">
        <v>8</v>
      </c>
      <c r="AB50" s="175">
        <v>37</v>
      </c>
      <c r="AC50"/>
      <c r="AD50"/>
    </row>
    <row r="51" spans="1:30" x14ac:dyDescent="0.15">
      <c r="A51" s="199" t="s">
        <v>768</v>
      </c>
      <c r="B51" s="198">
        <v>33</v>
      </c>
      <c r="C51" s="198">
        <v>10</v>
      </c>
      <c r="D51" s="198">
        <v>42</v>
      </c>
      <c r="E51" s="135"/>
      <c r="G51" s="199" t="s">
        <v>768</v>
      </c>
      <c r="H51" s="198">
        <v>33</v>
      </c>
      <c r="I51" s="198">
        <v>10</v>
      </c>
      <c r="J51" s="198">
        <v>42</v>
      </c>
      <c r="K51" s="135"/>
      <c r="M51" s="176" t="s">
        <v>827</v>
      </c>
      <c r="N51" s="175">
        <v>10</v>
      </c>
      <c r="O51" s="175">
        <v>10</v>
      </c>
      <c r="P51" s="175">
        <v>11</v>
      </c>
      <c r="Q51" s="175"/>
      <c r="R51" s="175">
        <v>11</v>
      </c>
      <c r="S51" s="175">
        <v>20</v>
      </c>
      <c r="V51" s="176" t="s">
        <v>827</v>
      </c>
      <c r="W51" s="175">
        <v>10</v>
      </c>
      <c r="X51" s="175">
        <v>10</v>
      </c>
      <c r="Y51" s="175">
        <v>11</v>
      </c>
      <c r="Z51" s="175"/>
      <c r="AA51" s="175">
        <v>11</v>
      </c>
      <c r="AB51" s="175">
        <v>20</v>
      </c>
      <c r="AC51"/>
      <c r="AD51"/>
    </row>
    <row r="52" spans="1:30" x14ac:dyDescent="0.15">
      <c r="A52" s="199" t="s">
        <v>90</v>
      </c>
      <c r="B52" s="198">
        <v>10</v>
      </c>
      <c r="C52" s="198">
        <v>10</v>
      </c>
      <c r="D52" s="198">
        <v>19</v>
      </c>
      <c r="E52" s="135"/>
      <c r="G52" s="199" t="s">
        <v>90</v>
      </c>
      <c r="H52" s="198">
        <v>10</v>
      </c>
      <c r="I52" s="198">
        <v>10</v>
      </c>
      <c r="J52" s="198">
        <v>19</v>
      </c>
      <c r="K52" s="135"/>
      <c r="M52" s="176" t="s">
        <v>176</v>
      </c>
      <c r="N52" s="175">
        <v>6</v>
      </c>
      <c r="O52" s="175">
        <v>6</v>
      </c>
      <c r="P52" s="175">
        <v>4</v>
      </c>
      <c r="Q52" s="175"/>
      <c r="R52" s="175">
        <v>4</v>
      </c>
      <c r="S52" s="175">
        <v>10</v>
      </c>
      <c r="V52" s="176" t="s">
        <v>176</v>
      </c>
      <c r="W52" s="175">
        <v>6</v>
      </c>
      <c r="X52" s="175">
        <v>6</v>
      </c>
      <c r="Y52" s="175">
        <v>4</v>
      </c>
      <c r="Z52" s="175"/>
      <c r="AA52" s="175">
        <v>4</v>
      </c>
      <c r="AB52" s="175">
        <v>10</v>
      </c>
      <c r="AC52"/>
      <c r="AD52"/>
    </row>
    <row r="53" spans="1:30" x14ac:dyDescent="0.15">
      <c r="A53" s="199" t="s">
        <v>853</v>
      </c>
      <c r="B53" s="198">
        <v>22</v>
      </c>
      <c r="C53" s="198">
        <v>10</v>
      </c>
      <c r="D53" s="198">
        <v>31</v>
      </c>
      <c r="E53" s="135"/>
      <c r="G53" s="199" t="s">
        <v>853</v>
      </c>
      <c r="H53" s="198">
        <v>22</v>
      </c>
      <c r="I53" s="198">
        <v>10</v>
      </c>
      <c r="J53" s="198">
        <v>31</v>
      </c>
      <c r="K53" s="135"/>
      <c r="M53" s="176" t="s">
        <v>123</v>
      </c>
      <c r="N53" s="175"/>
      <c r="O53" s="175"/>
      <c r="P53" s="175">
        <v>2</v>
      </c>
      <c r="Q53" s="175">
        <v>2</v>
      </c>
      <c r="R53" s="175">
        <v>3</v>
      </c>
      <c r="S53" s="175">
        <v>3</v>
      </c>
      <c r="V53" s="176" t="s">
        <v>123</v>
      </c>
      <c r="W53" s="175"/>
      <c r="X53" s="175"/>
      <c r="Y53" s="175">
        <v>2</v>
      </c>
      <c r="Z53" s="175">
        <v>2</v>
      </c>
      <c r="AA53" s="175">
        <v>3</v>
      </c>
      <c r="AB53" s="175">
        <v>3</v>
      </c>
      <c r="AC53"/>
      <c r="AD53"/>
    </row>
    <row r="54" spans="1:30" x14ac:dyDescent="0.15">
      <c r="A54" s="199" t="s">
        <v>473</v>
      </c>
      <c r="B54" s="198">
        <v>6</v>
      </c>
      <c r="C54" s="198">
        <v>5</v>
      </c>
      <c r="D54" s="198">
        <v>10</v>
      </c>
      <c r="E54" s="135"/>
      <c r="G54" s="199" t="s">
        <v>473</v>
      </c>
      <c r="H54" s="198">
        <v>6</v>
      </c>
      <c r="I54" s="198">
        <v>5</v>
      </c>
      <c r="J54" s="198">
        <v>10</v>
      </c>
      <c r="K54" s="135"/>
      <c r="M54" s="176" t="s">
        <v>772</v>
      </c>
      <c r="N54" s="175">
        <v>4</v>
      </c>
      <c r="O54" s="175">
        <v>4</v>
      </c>
      <c r="P54" s="175">
        <v>3</v>
      </c>
      <c r="Q54" s="175">
        <v>2</v>
      </c>
      <c r="R54" s="175">
        <v>5</v>
      </c>
      <c r="S54" s="175">
        <v>9</v>
      </c>
      <c r="V54" s="176" t="s">
        <v>772</v>
      </c>
      <c r="W54" s="175">
        <v>4</v>
      </c>
      <c r="X54" s="175">
        <v>4</v>
      </c>
      <c r="Y54" s="175">
        <v>3</v>
      </c>
      <c r="Z54" s="175">
        <v>2</v>
      </c>
      <c r="AA54" s="175">
        <v>5</v>
      </c>
      <c r="AB54" s="175">
        <v>9</v>
      </c>
      <c r="AC54"/>
      <c r="AD54"/>
    </row>
    <row r="55" spans="1:30" x14ac:dyDescent="0.15">
      <c r="A55" s="199" t="s">
        <v>855</v>
      </c>
      <c r="B55" s="198">
        <v>22</v>
      </c>
      <c r="C55" s="198">
        <v>11</v>
      </c>
      <c r="D55" s="198">
        <v>30</v>
      </c>
      <c r="E55" s="135"/>
      <c r="G55" s="199" t="s">
        <v>855</v>
      </c>
      <c r="H55" s="198">
        <v>22</v>
      </c>
      <c r="I55" s="198">
        <v>11</v>
      </c>
      <c r="J55" s="198">
        <v>30</v>
      </c>
      <c r="K55" s="135"/>
      <c r="M55" s="176" t="s">
        <v>35</v>
      </c>
      <c r="N55" s="175">
        <v>2</v>
      </c>
      <c r="O55" s="175">
        <v>2</v>
      </c>
      <c r="P55" s="175">
        <v>6</v>
      </c>
      <c r="Q55" s="175">
        <v>1</v>
      </c>
      <c r="R55" s="175">
        <v>6</v>
      </c>
      <c r="S55" s="175">
        <v>8</v>
      </c>
      <c r="V55" s="176" t="s">
        <v>35</v>
      </c>
      <c r="W55" s="175">
        <v>2</v>
      </c>
      <c r="X55" s="175">
        <v>2</v>
      </c>
      <c r="Y55" s="175">
        <v>6</v>
      </c>
      <c r="Z55" s="175">
        <v>1</v>
      </c>
      <c r="AA55" s="175">
        <v>6</v>
      </c>
      <c r="AB55" s="175">
        <v>8</v>
      </c>
      <c r="AC55"/>
      <c r="AD55"/>
    </row>
    <row r="56" spans="1:30" x14ac:dyDescent="0.15">
      <c r="A56" s="199" t="s">
        <v>827</v>
      </c>
      <c r="B56" s="198">
        <v>14</v>
      </c>
      <c r="C56" s="198">
        <v>1</v>
      </c>
      <c r="D56" s="198">
        <v>15</v>
      </c>
      <c r="E56" s="135"/>
      <c r="G56" s="199" t="s">
        <v>827</v>
      </c>
      <c r="H56" s="198">
        <v>14</v>
      </c>
      <c r="I56" s="198">
        <v>1</v>
      </c>
      <c r="J56" s="198">
        <v>15</v>
      </c>
      <c r="K56" s="135"/>
      <c r="M56" s="176" t="s">
        <v>728</v>
      </c>
      <c r="N56" s="175">
        <v>28</v>
      </c>
      <c r="O56" s="175">
        <v>28</v>
      </c>
      <c r="P56" s="175">
        <v>15</v>
      </c>
      <c r="Q56" s="175">
        <v>1</v>
      </c>
      <c r="R56" s="175">
        <v>15</v>
      </c>
      <c r="S56" s="175">
        <v>38</v>
      </c>
      <c r="V56" s="176" t="s">
        <v>728</v>
      </c>
      <c r="W56" s="175">
        <v>28</v>
      </c>
      <c r="X56" s="175">
        <v>28</v>
      </c>
      <c r="Y56" s="175">
        <v>15</v>
      </c>
      <c r="Z56" s="175">
        <v>1</v>
      </c>
      <c r="AA56" s="175">
        <v>15</v>
      </c>
      <c r="AB56" s="175">
        <v>38</v>
      </c>
      <c r="AC56"/>
      <c r="AD56"/>
    </row>
    <row r="57" spans="1:30" x14ac:dyDescent="0.15">
      <c r="A57" s="199" t="s">
        <v>176</v>
      </c>
      <c r="B57" s="198">
        <v>52</v>
      </c>
      <c r="C57" s="198">
        <v>5</v>
      </c>
      <c r="D57" s="198">
        <v>55</v>
      </c>
      <c r="E57" s="135"/>
      <c r="G57" s="199" t="s">
        <v>176</v>
      </c>
      <c r="H57" s="198">
        <v>52</v>
      </c>
      <c r="I57" s="198">
        <v>5</v>
      </c>
      <c r="J57" s="198">
        <v>55</v>
      </c>
      <c r="K57" s="135"/>
      <c r="M57" s="176" t="s">
        <v>869</v>
      </c>
      <c r="N57" s="175">
        <v>19</v>
      </c>
      <c r="O57" s="175">
        <v>19</v>
      </c>
      <c r="P57" s="175">
        <v>17</v>
      </c>
      <c r="Q57" s="175">
        <v>4</v>
      </c>
      <c r="R57" s="175">
        <v>21</v>
      </c>
      <c r="S57" s="175">
        <v>38</v>
      </c>
      <c r="V57" s="176" t="s">
        <v>869</v>
      </c>
      <c r="W57" s="175">
        <v>19</v>
      </c>
      <c r="X57" s="175">
        <v>19</v>
      </c>
      <c r="Y57" s="175">
        <v>17</v>
      </c>
      <c r="Z57" s="175">
        <v>4</v>
      </c>
      <c r="AA57" s="175">
        <v>21</v>
      </c>
      <c r="AB57" s="175">
        <v>38</v>
      </c>
      <c r="AC57"/>
      <c r="AD57"/>
    </row>
    <row r="58" spans="1:30" x14ac:dyDescent="0.15">
      <c r="A58" s="199" t="s">
        <v>123</v>
      </c>
      <c r="B58" s="198">
        <v>6</v>
      </c>
      <c r="C58" s="198">
        <v>7</v>
      </c>
      <c r="D58" s="198">
        <v>12</v>
      </c>
      <c r="E58" s="135"/>
      <c r="G58" s="199" t="s">
        <v>123</v>
      </c>
      <c r="H58" s="198">
        <v>6</v>
      </c>
      <c r="I58" s="198">
        <v>7</v>
      </c>
      <c r="J58" s="198">
        <v>12</v>
      </c>
      <c r="K58" s="135"/>
      <c r="M58" s="176" t="s">
        <v>37</v>
      </c>
      <c r="N58" s="175"/>
      <c r="O58" s="175"/>
      <c r="P58" s="175">
        <v>2</v>
      </c>
      <c r="Q58" s="175">
        <v>2</v>
      </c>
      <c r="R58" s="175">
        <v>4</v>
      </c>
      <c r="S58" s="175">
        <v>4</v>
      </c>
      <c r="V58" s="176" t="s">
        <v>37</v>
      </c>
      <c r="W58" s="175"/>
      <c r="X58" s="175"/>
      <c r="Y58" s="175">
        <v>2</v>
      </c>
      <c r="Z58" s="175">
        <v>2</v>
      </c>
      <c r="AA58" s="175">
        <v>4</v>
      </c>
      <c r="AB58" s="175">
        <v>4</v>
      </c>
      <c r="AC58"/>
      <c r="AD58"/>
    </row>
    <row r="59" spans="1:30" x14ac:dyDescent="0.15">
      <c r="A59" s="199" t="s">
        <v>772</v>
      </c>
      <c r="B59" s="198">
        <v>45</v>
      </c>
      <c r="C59" s="198">
        <v>9</v>
      </c>
      <c r="D59" s="198">
        <v>54</v>
      </c>
      <c r="E59" s="135"/>
      <c r="G59" s="199" t="s">
        <v>772</v>
      </c>
      <c r="H59" s="198">
        <v>45</v>
      </c>
      <c r="I59" s="198">
        <v>9</v>
      </c>
      <c r="J59" s="198">
        <v>54</v>
      </c>
      <c r="K59" s="135"/>
      <c r="M59" s="176" t="s">
        <v>831</v>
      </c>
      <c r="N59" s="175">
        <v>34</v>
      </c>
      <c r="O59" s="175">
        <v>34</v>
      </c>
      <c r="P59" s="175">
        <v>11</v>
      </c>
      <c r="Q59" s="175">
        <v>4</v>
      </c>
      <c r="R59" s="175">
        <v>15</v>
      </c>
      <c r="S59" s="175">
        <v>45</v>
      </c>
      <c r="V59" s="176" t="s">
        <v>831</v>
      </c>
      <c r="W59" s="175">
        <v>34</v>
      </c>
      <c r="X59" s="175">
        <v>34</v>
      </c>
      <c r="Y59" s="175">
        <v>11</v>
      </c>
      <c r="Z59" s="175">
        <v>4</v>
      </c>
      <c r="AA59" s="175">
        <v>15</v>
      </c>
      <c r="AB59" s="175">
        <v>45</v>
      </c>
      <c r="AC59"/>
      <c r="AD59"/>
    </row>
    <row r="60" spans="1:30" x14ac:dyDescent="0.15">
      <c r="A60" s="199" t="s">
        <v>35</v>
      </c>
      <c r="B60" s="198">
        <v>11</v>
      </c>
      <c r="C60" s="198">
        <v>4</v>
      </c>
      <c r="D60" s="198">
        <v>14</v>
      </c>
      <c r="E60" s="135"/>
      <c r="G60" s="199" t="s">
        <v>35</v>
      </c>
      <c r="H60" s="198">
        <v>11</v>
      </c>
      <c r="I60" s="198">
        <v>4</v>
      </c>
      <c r="J60" s="198">
        <v>14</v>
      </c>
      <c r="K60" s="135"/>
      <c r="M60" s="176" t="s">
        <v>174</v>
      </c>
      <c r="N60" s="175">
        <v>1</v>
      </c>
      <c r="O60" s="175">
        <v>1</v>
      </c>
      <c r="P60" s="175"/>
      <c r="Q60" s="175">
        <v>2</v>
      </c>
      <c r="R60" s="175">
        <v>2</v>
      </c>
      <c r="S60" s="175">
        <v>2</v>
      </c>
      <c r="V60" s="176" t="s">
        <v>174</v>
      </c>
      <c r="W60" s="175">
        <v>1</v>
      </c>
      <c r="X60" s="175">
        <v>1</v>
      </c>
      <c r="Y60" s="175"/>
      <c r="Z60" s="175">
        <v>2</v>
      </c>
      <c r="AA60" s="175">
        <v>2</v>
      </c>
      <c r="AB60" s="175">
        <v>2</v>
      </c>
      <c r="AC60"/>
      <c r="AD60"/>
    </row>
    <row r="61" spans="1:30" x14ac:dyDescent="0.15">
      <c r="A61" s="199" t="s">
        <v>728</v>
      </c>
      <c r="B61" s="198">
        <v>48</v>
      </c>
      <c r="C61" s="198">
        <v>8</v>
      </c>
      <c r="D61" s="198">
        <v>56</v>
      </c>
      <c r="E61" s="135"/>
      <c r="G61" s="199" t="s">
        <v>728</v>
      </c>
      <c r="H61" s="198">
        <v>48</v>
      </c>
      <c r="I61" s="198">
        <v>8</v>
      </c>
      <c r="J61" s="198">
        <v>56</v>
      </c>
      <c r="K61" s="135"/>
      <c r="M61" s="176" t="s">
        <v>735</v>
      </c>
      <c r="N61" s="175">
        <v>8</v>
      </c>
      <c r="O61" s="175">
        <v>8</v>
      </c>
      <c r="P61" s="175">
        <v>9</v>
      </c>
      <c r="Q61" s="175">
        <v>2</v>
      </c>
      <c r="R61" s="175">
        <v>11</v>
      </c>
      <c r="S61" s="175">
        <v>15</v>
      </c>
      <c r="V61" s="176" t="s">
        <v>735</v>
      </c>
      <c r="W61" s="175">
        <v>8</v>
      </c>
      <c r="X61" s="175">
        <v>8</v>
      </c>
      <c r="Y61" s="175">
        <v>9</v>
      </c>
      <c r="Z61" s="175">
        <v>2</v>
      </c>
      <c r="AA61" s="175">
        <v>11</v>
      </c>
      <c r="AB61" s="175">
        <v>15</v>
      </c>
      <c r="AC61"/>
      <c r="AD61"/>
    </row>
    <row r="62" spans="1:30" x14ac:dyDescent="0.15">
      <c r="A62" s="199" t="s">
        <v>869</v>
      </c>
      <c r="B62" s="198">
        <v>24</v>
      </c>
      <c r="C62" s="198">
        <v>4</v>
      </c>
      <c r="D62" s="198">
        <v>28</v>
      </c>
      <c r="E62" s="135"/>
      <c r="G62" s="199" t="s">
        <v>869</v>
      </c>
      <c r="H62" s="198">
        <v>24</v>
      </c>
      <c r="I62" s="198">
        <v>4</v>
      </c>
      <c r="J62" s="198">
        <v>28</v>
      </c>
      <c r="K62" s="135"/>
      <c r="M62" s="176" t="s">
        <v>39</v>
      </c>
      <c r="N62" s="175"/>
      <c r="O62" s="175"/>
      <c r="P62" s="175">
        <v>1</v>
      </c>
      <c r="Q62" s="175"/>
      <c r="R62" s="175">
        <v>1</v>
      </c>
      <c r="S62" s="175">
        <v>1</v>
      </c>
      <c r="V62" s="176" t="s">
        <v>39</v>
      </c>
      <c r="W62" s="175"/>
      <c r="X62" s="175"/>
      <c r="Y62" s="175">
        <v>1</v>
      </c>
      <c r="Z62" s="175"/>
      <c r="AA62" s="175">
        <v>1</v>
      </c>
      <c r="AB62" s="175">
        <v>1</v>
      </c>
      <c r="AC62"/>
      <c r="AD62"/>
    </row>
    <row r="63" spans="1:30" x14ac:dyDescent="0.15">
      <c r="A63" s="199" t="s">
        <v>37</v>
      </c>
      <c r="B63" s="198">
        <v>13</v>
      </c>
      <c r="C63" s="198">
        <v>6</v>
      </c>
      <c r="D63" s="198">
        <v>19</v>
      </c>
      <c r="E63" s="135"/>
      <c r="G63" s="199" t="s">
        <v>37</v>
      </c>
      <c r="H63" s="198">
        <v>13</v>
      </c>
      <c r="I63" s="198">
        <v>6</v>
      </c>
      <c r="J63" s="198">
        <v>19</v>
      </c>
      <c r="K63" s="135"/>
      <c r="M63" s="176" t="s">
        <v>141</v>
      </c>
      <c r="N63" s="175"/>
      <c r="O63" s="175"/>
      <c r="P63" s="175">
        <v>1</v>
      </c>
      <c r="Q63" s="175"/>
      <c r="R63" s="175">
        <v>1</v>
      </c>
      <c r="S63" s="175">
        <v>1</v>
      </c>
      <c r="V63" s="176" t="s">
        <v>141</v>
      </c>
      <c r="W63" s="175"/>
      <c r="X63" s="175"/>
      <c r="Y63" s="175">
        <v>1</v>
      </c>
      <c r="Z63" s="175"/>
      <c r="AA63" s="175">
        <v>1</v>
      </c>
      <c r="AB63" s="175">
        <v>1</v>
      </c>
      <c r="AC63"/>
      <c r="AD63"/>
    </row>
    <row r="64" spans="1:30" x14ac:dyDescent="0.15">
      <c r="A64" s="199" t="s">
        <v>831</v>
      </c>
      <c r="B64" s="198">
        <v>21</v>
      </c>
      <c r="C64" s="198">
        <v>5</v>
      </c>
      <c r="D64" s="198">
        <v>26</v>
      </c>
      <c r="E64" s="135"/>
      <c r="G64" s="199" t="s">
        <v>831</v>
      </c>
      <c r="H64" s="198">
        <v>21</v>
      </c>
      <c r="I64" s="198">
        <v>5</v>
      </c>
      <c r="J64" s="198">
        <v>26</v>
      </c>
      <c r="K64" s="135"/>
      <c r="M64" s="176" t="s">
        <v>475</v>
      </c>
      <c r="N64" s="175">
        <v>14</v>
      </c>
      <c r="O64" s="175">
        <v>14</v>
      </c>
      <c r="P64" s="175">
        <v>10</v>
      </c>
      <c r="Q64" s="175">
        <v>6</v>
      </c>
      <c r="R64" s="175">
        <v>15</v>
      </c>
      <c r="S64" s="175">
        <v>23</v>
      </c>
      <c r="V64" s="176" t="s">
        <v>475</v>
      </c>
      <c r="W64" s="175">
        <v>14</v>
      </c>
      <c r="X64" s="175">
        <v>14</v>
      </c>
      <c r="Y64" s="175">
        <v>10</v>
      </c>
      <c r="Z64" s="175">
        <v>6</v>
      </c>
      <c r="AA64" s="175">
        <v>15</v>
      </c>
      <c r="AB64" s="175">
        <v>23</v>
      </c>
      <c r="AC64"/>
      <c r="AD64"/>
    </row>
    <row r="65" spans="1:30" x14ac:dyDescent="0.15">
      <c r="A65" s="199" t="s">
        <v>174</v>
      </c>
      <c r="B65" s="198">
        <v>3</v>
      </c>
      <c r="C65" s="198">
        <v>4</v>
      </c>
      <c r="D65" s="198">
        <v>7</v>
      </c>
      <c r="E65" s="135"/>
      <c r="G65" s="199" t="s">
        <v>174</v>
      </c>
      <c r="H65" s="198">
        <v>3</v>
      </c>
      <c r="I65" s="198">
        <v>4</v>
      </c>
      <c r="J65" s="198">
        <v>7</v>
      </c>
      <c r="K65" s="135"/>
      <c r="M65" s="176" t="s">
        <v>41</v>
      </c>
      <c r="N65" s="175">
        <v>3</v>
      </c>
      <c r="O65" s="175">
        <v>3</v>
      </c>
      <c r="P65" s="175">
        <v>3</v>
      </c>
      <c r="Q65" s="175">
        <v>3</v>
      </c>
      <c r="R65" s="175">
        <v>5</v>
      </c>
      <c r="S65" s="175">
        <v>6</v>
      </c>
      <c r="V65" s="176" t="s">
        <v>41</v>
      </c>
      <c r="W65" s="175">
        <v>3</v>
      </c>
      <c r="X65" s="175">
        <v>3</v>
      </c>
      <c r="Y65" s="175">
        <v>3</v>
      </c>
      <c r="Z65" s="175">
        <v>3</v>
      </c>
      <c r="AA65" s="175">
        <v>5</v>
      </c>
      <c r="AB65" s="175">
        <v>6</v>
      </c>
      <c r="AC65"/>
      <c r="AD65"/>
    </row>
    <row r="66" spans="1:30" x14ac:dyDescent="0.15">
      <c r="A66" s="199" t="s">
        <v>735</v>
      </c>
      <c r="B66" s="198">
        <v>31</v>
      </c>
      <c r="C66" s="198">
        <v>10</v>
      </c>
      <c r="D66" s="198">
        <v>41</v>
      </c>
      <c r="E66" s="135"/>
      <c r="G66" s="199" t="s">
        <v>735</v>
      </c>
      <c r="H66" s="198">
        <v>31</v>
      </c>
      <c r="I66" s="198">
        <v>10</v>
      </c>
      <c r="J66" s="198">
        <v>41</v>
      </c>
      <c r="K66" s="135"/>
      <c r="M66" s="176" t="s">
        <v>276</v>
      </c>
      <c r="N66" s="175">
        <v>26</v>
      </c>
      <c r="O66" s="175">
        <v>26</v>
      </c>
      <c r="P66" s="175">
        <v>18</v>
      </c>
      <c r="Q66" s="175">
        <v>3</v>
      </c>
      <c r="R66" s="175">
        <v>21</v>
      </c>
      <c r="S66" s="175">
        <v>46</v>
      </c>
      <c r="V66" s="176" t="s">
        <v>276</v>
      </c>
      <c r="W66" s="175">
        <v>26</v>
      </c>
      <c r="X66" s="175">
        <v>26</v>
      </c>
      <c r="Y66" s="175">
        <v>18</v>
      </c>
      <c r="Z66" s="175">
        <v>3</v>
      </c>
      <c r="AA66" s="175">
        <v>21</v>
      </c>
      <c r="AB66" s="175">
        <v>46</v>
      </c>
      <c r="AC66"/>
      <c r="AD66"/>
    </row>
    <row r="67" spans="1:30" x14ac:dyDescent="0.15">
      <c r="A67" s="199" t="s">
        <v>39</v>
      </c>
      <c r="B67" s="198">
        <v>5</v>
      </c>
      <c r="C67" s="198">
        <v>2</v>
      </c>
      <c r="D67" s="198">
        <v>6</v>
      </c>
      <c r="E67" s="135"/>
      <c r="G67" s="199" t="s">
        <v>39</v>
      </c>
      <c r="H67" s="198">
        <v>5</v>
      </c>
      <c r="I67" s="198">
        <v>2</v>
      </c>
      <c r="J67" s="198">
        <v>6</v>
      </c>
      <c r="K67" s="135"/>
      <c r="M67" s="176" t="s">
        <v>43</v>
      </c>
      <c r="N67" s="175"/>
      <c r="O67" s="175"/>
      <c r="P67" s="175">
        <v>6</v>
      </c>
      <c r="Q67" s="175">
        <v>4</v>
      </c>
      <c r="R67" s="175">
        <v>8</v>
      </c>
      <c r="S67" s="175">
        <v>8</v>
      </c>
      <c r="V67" s="176" t="s">
        <v>43</v>
      </c>
      <c r="W67" s="175"/>
      <c r="X67" s="175"/>
      <c r="Y67" s="175">
        <v>6</v>
      </c>
      <c r="Z67" s="175">
        <v>4</v>
      </c>
      <c r="AA67" s="175">
        <v>8</v>
      </c>
      <c r="AB67" s="175">
        <v>8</v>
      </c>
      <c r="AC67"/>
      <c r="AD67"/>
    </row>
    <row r="68" spans="1:30" x14ac:dyDescent="0.15">
      <c r="A68" s="199" t="s">
        <v>141</v>
      </c>
      <c r="B68" s="198">
        <v>35</v>
      </c>
      <c r="C68" s="198">
        <v>7</v>
      </c>
      <c r="D68" s="198">
        <v>40</v>
      </c>
      <c r="E68" s="135"/>
      <c r="G68" s="199" t="s">
        <v>141</v>
      </c>
      <c r="H68" s="198">
        <v>35</v>
      </c>
      <c r="I68" s="198">
        <v>7</v>
      </c>
      <c r="J68" s="198">
        <v>40</v>
      </c>
      <c r="K68" s="135"/>
      <c r="M68" s="176" t="s">
        <v>45</v>
      </c>
      <c r="N68" s="175">
        <v>1</v>
      </c>
      <c r="O68" s="175">
        <v>1</v>
      </c>
      <c r="P68" s="175"/>
      <c r="Q68" s="175">
        <v>2</v>
      </c>
      <c r="R68" s="175">
        <v>2</v>
      </c>
      <c r="S68" s="175">
        <v>2</v>
      </c>
      <c r="V68" s="176" t="s">
        <v>45</v>
      </c>
      <c r="W68" s="175">
        <v>1</v>
      </c>
      <c r="X68" s="175">
        <v>1</v>
      </c>
      <c r="Y68" s="175"/>
      <c r="Z68" s="175">
        <v>2</v>
      </c>
      <c r="AA68" s="175">
        <v>2</v>
      </c>
      <c r="AB68" s="175">
        <v>2</v>
      </c>
      <c r="AC68"/>
      <c r="AD68"/>
    </row>
    <row r="69" spans="1:30" x14ac:dyDescent="0.15">
      <c r="A69" s="199" t="s">
        <v>475</v>
      </c>
      <c r="B69" s="198">
        <v>17</v>
      </c>
      <c r="C69" s="198">
        <v>8</v>
      </c>
      <c r="D69" s="198">
        <v>24</v>
      </c>
      <c r="E69" s="135"/>
      <c r="G69" s="199" t="s">
        <v>475</v>
      </c>
      <c r="H69" s="198">
        <v>17</v>
      </c>
      <c r="I69" s="198">
        <v>8</v>
      </c>
      <c r="J69" s="198">
        <v>24</v>
      </c>
      <c r="K69" s="135"/>
      <c r="M69" s="176" t="s">
        <v>160</v>
      </c>
      <c r="N69" s="175">
        <v>19</v>
      </c>
      <c r="O69" s="175">
        <v>19</v>
      </c>
      <c r="P69" s="175">
        <v>8</v>
      </c>
      <c r="Q69" s="175">
        <v>2</v>
      </c>
      <c r="R69" s="175">
        <v>9</v>
      </c>
      <c r="S69" s="175">
        <v>21</v>
      </c>
      <c r="V69" s="176" t="s">
        <v>160</v>
      </c>
      <c r="W69" s="175">
        <v>19</v>
      </c>
      <c r="X69" s="175">
        <v>19</v>
      </c>
      <c r="Y69" s="175">
        <v>8</v>
      </c>
      <c r="Z69" s="175">
        <v>2</v>
      </c>
      <c r="AA69" s="175">
        <v>9</v>
      </c>
      <c r="AB69" s="175">
        <v>21</v>
      </c>
      <c r="AC69"/>
      <c r="AD69"/>
    </row>
    <row r="70" spans="1:30" x14ac:dyDescent="0.15">
      <c r="A70" s="199" t="s">
        <v>41</v>
      </c>
      <c r="B70" s="198">
        <v>15</v>
      </c>
      <c r="C70" s="198">
        <v>9</v>
      </c>
      <c r="D70" s="198">
        <v>22</v>
      </c>
      <c r="E70" s="135"/>
      <c r="G70" s="199" t="s">
        <v>41</v>
      </c>
      <c r="H70" s="198">
        <v>15</v>
      </c>
      <c r="I70" s="198">
        <v>9</v>
      </c>
      <c r="J70" s="198">
        <v>22</v>
      </c>
      <c r="K70" s="135"/>
      <c r="M70" s="176" t="s">
        <v>47</v>
      </c>
      <c r="N70" s="175">
        <v>2</v>
      </c>
      <c r="O70" s="175">
        <v>2</v>
      </c>
      <c r="P70" s="175">
        <v>2</v>
      </c>
      <c r="Q70" s="175">
        <v>3</v>
      </c>
      <c r="R70" s="175">
        <v>5</v>
      </c>
      <c r="S70" s="175">
        <v>7</v>
      </c>
      <c r="V70" s="176" t="s">
        <v>47</v>
      </c>
      <c r="W70" s="175">
        <v>2</v>
      </c>
      <c r="X70" s="175">
        <v>2</v>
      </c>
      <c r="Y70" s="175">
        <v>2</v>
      </c>
      <c r="Z70" s="175">
        <v>3</v>
      </c>
      <c r="AA70" s="175">
        <v>5</v>
      </c>
      <c r="AB70" s="175">
        <v>7</v>
      </c>
      <c r="AC70"/>
      <c r="AD70"/>
    </row>
    <row r="71" spans="1:30" x14ac:dyDescent="0.15">
      <c r="A71" s="199" t="s">
        <v>862</v>
      </c>
      <c r="B71" s="198">
        <v>18</v>
      </c>
      <c r="C71" s="198">
        <v>3</v>
      </c>
      <c r="D71" s="198">
        <v>21</v>
      </c>
      <c r="E71" s="135"/>
      <c r="G71" s="199" t="s">
        <v>862</v>
      </c>
      <c r="H71" s="198">
        <v>18</v>
      </c>
      <c r="I71" s="198">
        <v>3</v>
      </c>
      <c r="J71" s="198">
        <v>21</v>
      </c>
      <c r="K71" s="135"/>
      <c r="M71" s="176" t="s">
        <v>267</v>
      </c>
      <c r="N71" s="175">
        <v>30</v>
      </c>
      <c r="O71" s="175">
        <v>30</v>
      </c>
      <c r="P71" s="175">
        <v>19</v>
      </c>
      <c r="Q71" s="175">
        <v>3</v>
      </c>
      <c r="R71" s="175">
        <v>22</v>
      </c>
      <c r="S71" s="175">
        <v>45</v>
      </c>
      <c r="V71" s="176" t="s">
        <v>267</v>
      </c>
      <c r="W71" s="175">
        <v>30</v>
      </c>
      <c r="X71" s="175">
        <v>30</v>
      </c>
      <c r="Y71" s="175">
        <v>19</v>
      </c>
      <c r="Z71" s="175">
        <v>3</v>
      </c>
      <c r="AA71" s="175">
        <v>22</v>
      </c>
      <c r="AB71" s="175">
        <v>45</v>
      </c>
      <c r="AC71"/>
      <c r="AD71"/>
    </row>
    <row r="72" spans="1:30" x14ac:dyDescent="0.15">
      <c r="A72" s="199" t="s">
        <v>276</v>
      </c>
      <c r="B72" s="198">
        <v>22</v>
      </c>
      <c r="C72" s="198">
        <v>4</v>
      </c>
      <c r="D72" s="198">
        <v>26</v>
      </c>
      <c r="E72" s="135"/>
      <c r="G72" s="199" t="s">
        <v>276</v>
      </c>
      <c r="H72" s="198">
        <v>22</v>
      </c>
      <c r="I72" s="198">
        <v>4</v>
      </c>
      <c r="J72" s="198">
        <v>26</v>
      </c>
      <c r="K72" s="135"/>
      <c r="M72" s="176" t="s">
        <v>743</v>
      </c>
      <c r="N72" s="175">
        <v>7</v>
      </c>
      <c r="O72" s="175">
        <v>7</v>
      </c>
      <c r="P72" s="175">
        <v>5</v>
      </c>
      <c r="Q72" s="175">
        <v>4</v>
      </c>
      <c r="R72" s="175">
        <v>6</v>
      </c>
      <c r="S72" s="175">
        <v>8</v>
      </c>
      <c r="V72" s="176" t="s">
        <v>743</v>
      </c>
      <c r="W72" s="175">
        <v>7</v>
      </c>
      <c r="X72" s="175">
        <v>7</v>
      </c>
      <c r="Y72" s="175">
        <v>5</v>
      </c>
      <c r="Z72" s="175">
        <v>4</v>
      </c>
      <c r="AA72" s="175">
        <v>6</v>
      </c>
      <c r="AB72" s="175">
        <v>8</v>
      </c>
      <c r="AC72"/>
      <c r="AD72"/>
    </row>
    <row r="73" spans="1:30" x14ac:dyDescent="0.15">
      <c r="A73" s="199" t="s">
        <v>43</v>
      </c>
      <c r="B73" s="198">
        <v>11</v>
      </c>
      <c r="C73" s="198">
        <v>6</v>
      </c>
      <c r="D73" s="198">
        <v>15</v>
      </c>
      <c r="E73" s="135"/>
      <c r="G73" s="199" t="s">
        <v>43</v>
      </c>
      <c r="H73" s="198">
        <v>11</v>
      </c>
      <c r="I73" s="198">
        <v>6</v>
      </c>
      <c r="J73" s="198">
        <v>15</v>
      </c>
      <c r="K73" s="135"/>
      <c r="M73" s="176" t="s">
        <v>149</v>
      </c>
      <c r="N73" s="175"/>
      <c r="O73" s="175"/>
      <c r="P73" s="175">
        <v>1</v>
      </c>
      <c r="Q73" s="175">
        <v>1</v>
      </c>
      <c r="R73" s="175">
        <v>2</v>
      </c>
      <c r="S73" s="175">
        <v>2</v>
      </c>
      <c r="V73" s="176" t="s">
        <v>149</v>
      </c>
      <c r="W73" s="175"/>
      <c r="X73" s="175"/>
      <c r="Y73" s="175">
        <v>1</v>
      </c>
      <c r="Z73" s="175">
        <v>1</v>
      </c>
      <c r="AA73" s="175">
        <v>2</v>
      </c>
      <c r="AB73" s="175">
        <v>2</v>
      </c>
      <c r="AC73"/>
      <c r="AD73"/>
    </row>
    <row r="74" spans="1:30" x14ac:dyDescent="0.15">
      <c r="A74" s="199" t="s">
        <v>45</v>
      </c>
      <c r="B74" s="198">
        <v>9</v>
      </c>
      <c r="C74" s="198">
        <v>5</v>
      </c>
      <c r="D74" s="198">
        <v>14</v>
      </c>
      <c r="E74" s="135"/>
      <c r="G74" s="199" t="s">
        <v>45</v>
      </c>
      <c r="H74" s="198">
        <v>9</v>
      </c>
      <c r="I74" s="198">
        <v>5</v>
      </c>
      <c r="J74" s="198">
        <v>14</v>
      </c>
      <c r="K74" s="135"/>
      <c r="M74" s="176" t="s">
        <v>49</v>
      </c>
      <c r="N74" s="175"/>
      <c r="O74" s="175"/>
      <c r="P74" s="175"/>
      <c r="Q74" s="175">
        <v>1</v>
      </c>
      <c r="R74" s="175">
        <v>1</v>
      </c>
      <c r="S74" s="175">
        <v>1</v>
      </c>
      <c r="V74" s="176" t="s">
        <v>49</v>
      </c>
      <c r="W74" s="175"/>
      <c r="X74" s="175"/>
      <c r="Y74" s="175"/>
      <c r="Z74" s="175">
        <v>1</v>
      </c>
      <c r="AA74" s="175">
        <v>1</v>
      </c>
      <c r="AB74" s="175">
        <v>1</v>
      </c>
      <c r="AC74"/>
      <c r="AD74"/>
    </row>
    <row r="75" spans="1:30" x14ac:dyDescent="0.15">
      <c r="A75" s="199" t="s">
        <v>160</v>
      </c>
      <c r="B75" s="198">
        <v>17</v>
      </c>
      <c r="C75" s="198">
        <v>6</v>
      </c>
      <c r="D75" s="198">
        <v>22</v>
      </c>
      <c r="E75" s="135"/>
      <c r="G75" s="199" t="s">
        <v>160</v>
      </c>
      <c r="H75" s="198">
        <v>17</v>
      </c>
      <c r="I75" s="198">
        <v>6</v>
      </c>
      <c r="J75" s="198">
        <v>22</v>
      </c>
      <c r="K75" s="135"/>
      <c r="M75" s="176" t="s">
        <v>259</v>
      </c>
      <c r="N75" s="175">
        <v>13</v>
      </c>
      <c r="O75" s="175">
        <v>13</v>
      </c>
      <c r="P75" s="175">
        <v>9</v>
      </c>
      <c r="Q75" s="175">
        <v>3</v>
      </c>
      <c r="R75" s="175">
        <v>12</v>
      </c>
      <c r="S75" s="175">
        <v>20</v>
      </c>
      <c r="V75" s="176" t="s">
        <v>259</v>
      </c>
      <c r="W75" s="175">
        <v>13</v>
      </c>
      <c r="X75" s="175">
        <v>13</v>
      </c>
      <c r="Y75" s="175">
        <v>9</v>
      </c>
      <c r="Z75" s="175">
        <v>3</v>
      </c>
      <c r="AA75" s="175">
        <v>12</v>
      </c>
      <c r="AB75" s="175">
        <v>20</v>
      </c>
      <c r="AC75"/>
      <c r="AD75"/>
    </row>
    <row r="76" spans="1:30" x14ac:dyDescent="0.15">
      <c r="A76" s="199" t="s">
        <v>47</v>
      </c>
      <c r="B76" s="198">
        <v>7</v>
      </c>
      <c r="C76" s="198">
        <v>11</v>
      </c>
      <c r="D76" s="198">
        <v>17</v>
      </c>
      <c r="E76" s="135"/>
      <c r="G76" s="199" t="s">
        <v>47</v>
      </c>
      <c r="H76" s="198">
        <v>7</v>
      </c>
      <c r="I76" s="198">
        <v>11</v>
      </c>
      <c r="J76" s="198">
        <v>17</v>
      </c>
      <c r="K76" s="135"/>
      <c r="M76" s="176" t="s">
        <v>255</v>
      </c>
      <c r="N76" s="175">
        <v>25</v>
      </c>
      <c r="O76" s="175">
        <v>25</v>
      </c>
      <c r="P76" s="175">
        <v>17</v>
      </c>
      <c r="Q76" s="175">
        <v>2</v>
      </c>
      <c r="R76" s="175">
        <v>19</v>
      </c>
      <c r="S76" s="175">
        <v>38</v>
      </c>
      <c r="V76" s="176" t="s">
        <v>255</v>
      </c>
      <c r="W76" s="175">
        <v>25</v>
      </c>
      <c r="X76" s="175">
        <v>25</v>
      </c>
      <c r="Y76" s="175">
        <v>17</v>
      </c>
      <c r="Z76" s="175">
        <v>2</v>
      </c>
      <c r="AA76" s="175">
        <v>19</v>
      </c>
      <c r="AB76" s="175">
        <v>38</v>
      </c>
      <c r="AC76"/>
      <c r="AD76"/>
    </row>
    <row r="77" spans="1:30" x14ac:dyDescent="0.15">
      <c r="A77" s="199" t="s">
        <v>267</v>
      </c>
      <c r="B77" s="198">
        <v>36</v>
      </c>
      <c r="C77" s="198">
        <v>5</v>
      </c>
      <c r="D77" s="198">
        <v>41</v>
      </c>
      <c r="E77" s="135"/>
      <c r="G77" s="199" t="s">
        <v>267</v>
      </c>
      <c r="H77" s="198">
        <v>36</v>
      </c>
      <c r="I77" s="198">
        <v>5</v>
      </c>
      <c r="J77" s="198">
        <v>41</v>
      </c>
      <c r="K77" s="135"/>
      <c r="M77" s="176" t="s">
        <v>51</v>
      </c>
      <c r="N77" s="175"/>
      <c r="O77" s="175"/>
      <c r="P77" s="175"/>
      <c r="Q77" s="175">
        <v>1</v>
      </c>
      <c r="R77" s="175">
        <v>1</v>
      </c>
      <c r="S77" s="175">
        <v>1</v>
      </c>
      <c r="V77" s="176" t="s">
        <v>51</v>
      </c>
      <c r="W77" s="175"/>
      <c r="X77" s="175"/>
      <c r="Y77" s="175"/>
      <c r="Z77" s="175">
        <v>1</v>
      </c>
      <c r="AA77" s="175">
        <v>1</v>
      </c>
      <c r="AB77" s="175">
        <v>1</v>
      </c>
      <c r="AC77"/>
      <c r="AD77"/>
    </row>
    <row r="78" spans="1:30" x14ac:dyDescent="0.15">
      <c r="A78" s="199" t="s">
        <v>743</v>
      </c>
      <c r="B78" s="198">
        <v>21</v>
      </c>
      <c r="C78" s="198">
        <v>11</v>
      </c>
      <c r="D78" s="198">
        <v>30</v>
      </c>
      <c r="E78" s="135"/>
      <c r="G78" s="199" t="s">
        <v>743</v>
      </c>
      <c r="H78" s="198">
        <v>21</v>
      </c>
      <c r="I78" s="198">
        <v>11</v>
      </c>
      <c r="J78" s="198">
        <v>30</v>
      </c>
      <c r="K78" s="135"/>
      <c r="M78" s="176" t="s">
        <v>166</v>
      </c>
      <c r="N78" s="175">
        <v>4</v>
      </c>
      <c r="O78" s="175">
        <v>4</v>
      </c>
      <c r="P78" s="175">
        <v>2</v>
      </c>
      <c r="Q78" s="175">
        <v>2</v>
      </c>
      <c r="R78" s="175">
        <v>3</v>
      </c>
      <c r="S78" s="175">
        <v>5</v>
      </c>
      <c r="V78" s="176" t="s">
        <v>166</v>
      </c>
      <c r="W78" s="175">
        <v>4</v>
      </c>
      <c r="X78" s="175">
        <v>4</v>
      </c>
      <c r="Y78" s="175">
        <v>2</v>
      </c>
      <c r="Z78" s="175">
        <v>2</v>
      </c>
      <c r="AA78" s="175">
        <v>3</v>
      </c>
      <c r="AB78" s="175">
        <v>5</v>
      </c>
      <c r="AC78"/>
      <c r="AD78"/>
    </row>
    <row r="79" spans="1:30" x14ac:dyDescent="0.15">
      <c r="A79" s="199" t="s">
        <v>149</v>
      </c>
      <c r="B79" s="198">
        <v>20</v>
      </c>
      <c r="C79" s="198">
        <v>7</v>
      </c>
      <c r="D79" s="198">
        <v>27</v>
      </c>
      <c r="E79" s="135"/>
      <c r="G79" s="199" t="s">
        <v>149</v>
      </c>
      <c r="H79" s="198">
        <v>20</v>
      </c>
      <c r="I79" s="198">
        <v>7</v>
      </c>
      <c r="J79" s="198">
        <v>27</v>
      </c>
      <c r="K79" s="135"/>
      <c r="M79" s="176" t="s">
        <v>143</v>
      </c>
      <c r="N79" s="175">
        <v>15</v>
      </c>
      <c r="O79" s="175">
        <v>15</v>
      </c>
      <c r="P79" s="175">
        <v>17</v>
      </c>
      <c r="Q79" s="175">
        <v>1</v>
      </c>
      <c r="R79" s="175">
        <v>18</v>
      </c>
      <c r="S79" s="175">
        <v>30</v>
      </c>
      <c r="V79" s="176" t="s">
        <v>143</v>
      </c>
      <c r="W79" s="175">
        <v>15</v>
      </c>
      <c r="X79" s="175">
        <v>15</v>
      </c>
      <c r="Y79" s="175">
        <v>17</v>
      </c>
      <c r="Z79" s="175">
        <v>1</v>
      </c>
      <c r="AA79" s="175">
        <v>18</v>
      </c>
      <c r="AB79" s="175">
        <v>30</v>
      </c>
      <c r="AC79"/>
      <c r="AD79"/>
    </row>
    <row r="80" spans="1:30" x14ac:dyDescent="0.15">
      <c r="A80" s="199" t="s">
        <v>49</v>
      </c>
      <c r="B80" s="198">
        <v>4</v>
      </c>
      <c r="C80" s="198">
        <v>5</v>
      </c>
      <c r="D80" s="198">
        <v>8</v>
      </c>
      <c r="E80" s="135"/>
      <c r="G80" s="199" t="s">
        <v>49</v>
      </c>
      <c r="H80" s="198">
        <v>4</v>
      </c>
      <c r="I80" s="198">
        <v>5</v>
      </c>
      <c r="J80" s="198">
        <v>8</v>
      </c>
      <c r="K80" s="135"/>
      <c r="M80" s="176" t="s">
        <v>822</v>
      </c>
      <c r="N80" s="175">
        <v>3</v>
      </c>
      <c r="O80" s="175">
        <v>3</v>
      </c>
      <c r="P80" s="175">
        <v>9</v>
      </c>
      <c r="Q80" s="175">
        <v>3</v>
      </c>
      <c r="R80" s="175">
        <v>10</v>
      </c>
      <c r="S80" s="175">
        <v>11</v>
      </c>
      <c r="V80" s="176" t="s">
        <v>822</v>
      </c>
      <c r="W80" s="175">
        <v>3</v>
      </c>
      <c r="X80" s="175">
        <v>3</v>
      </c>
      <c r="Y80" s="175">
        <v>9</v>
      </c>
      <c r="Z80" s="175">
        <v>3</v>
      </c>
      <c r="AA80" s="175">
        <v>10</v>
      </c>
      <c r="AB80" s="175">
        <v>11</v>
      </c>
      <c r="AC80"/>
      <c r="AD80"/>
    </row>
    <row r="81" spans="1:30" x14ac:dyDescent="0.15">
      <c r="A81" s="199" t="s">
        <v>259</v>
      </c>
      <c r="B81" s="198">
        <v>23</v>
      </c>
      <c r="C81" s="198">
        <v>5</v>
      </c>
      <c r="D81" s="198">
        <v>28</v>
      </c>
      <c r="E81" s="135"/>
      <c r="G81" s="199" t="s">
        <v>259</v>
      </c>
      <c r="H81" s="198">
        <v>23</v>
      </c>
      <c r="I81" s="198">
        <v>5</v>
      </c>
      <c r="J81" s="198">
        <v>28</v>
      </c>
      <c r="K81" s="135"/>
      <c r="M81" s="176" t="s">
        <v>270</v>
      </c>
      <c r="N81" s="175">
        <v>26</v>
      </c>
      <c r="O81" s="175">
        <v>26</v>
      </c>
      <c r="P81" s="175">
        <v>11</v>
      </c>
      <c r="Q81" s="175">
        <v>5</v>
      </c>
      <c r="R81" s="175">
        <v>15</v>
      </c>
      <c r="S81" s="175">
        <v>32</v>
      </c>
      <c r="V81" s="176" t="s">
        <v>270</v>
      </c>
      <c r="W81" s="175">
        <v>26</v>
      </c>
      <c r="X81" s="175">
        <v>26</v>
      </c>
      <c r="Y81" s="175">
        <v>11</v>
      </c>
      <c r="Z81" s="175">
        <v>5</v>
      </c>
      <c r="AA81" s="175">
        <v>15</v>
      </c>
      <c r="AB81" s="175">
        <v>32</v>
      </c>
      <c r="AC81"/>
      <c r="AD81"/>
    </row>
    <row r="82" spans="1:30" x14ac:dyDescent="0.15">
      <c r="A82" s="199" t="s">
        <v>255</v>
      </c>
      <c r="B82" s="198">
        <v>30</v>
      </c>
      <c r="C82" s="198">
        <v>5</v>
      </c>
      <c r="D82" s="198">
        <v>35</v>
      </c>
      <c r="E82" s="135"/>
      <c r="G82" s="199" t="s">
        <v>255</v>
      </c>
      <c r="H82" s="198">
        <v>30</v>
      </c>
      <c r="I82" s="198">
        <v>5</v>
      </c>
      <c r="J82" s="198">
        <v>35</v>
      </c>
      <c r="K82" s="135"/>
      <c r="M82" s="176" t="s">
        <v>730</v>
      </c>
      <c r="N82" s="175">
        <v>14</v>
      </c>
      <c r="O82" s="175">
        <v>14</v>
      </c>
      <c r="P82" s="175">
        <v>8</v>
      </c>
      <c r="Q82" s="175">
        <v>1</v>
      </c>
      <c r="R82" s="175">
        <v>8</v>
      </c>
      <c r="S82" s="175">
        <v>19</v>
      </c>
      <c r="V82" s="176" t="s">
        <v>730</v>
      </c>
      <c r="W82" s="175">
        <v>14</v>
      </c>
      <c r="X82" s="175">
        <v>14</v>
      </c>
      <c r="Y82" s="175">
        <v>8</v>
      </c>
      <c r="Z82" s="175">
        <v>1</v>
      </c>
      <c r="AA82" s="175">
        <v>8</v>
      </c>
      <c r="AB82" s="175">
        <v>19</v>
      </c>
      <c r="AC82"/>
      <c r="AD82"/>
    </row>
    <row r="83" spans="1:30" x14ac:dyDescent="0.15">
      <c r="A83" s="199" t="s">
        <v>51</v>
      </c>
      <c r="B83" s="198">
        <v>3</v>
      </c>
      <c r="C83" s="198">
        <v>1</v>
      </c>
      <c r="D83" s="198">
        <v>4</v>
      </c>
      <c r="E83" s="135"/>
      <c r="G83" s="199" t="s">
        <v>51</v>
      </c>
      <c r="H83" s="198">
        <v>3</v>
      </c>
      <c r="I83" s="198">
        <v>1</v>
      </c>
      <c r="J83" s="198">
        <v>4</v>
      </c>
      <c r="K83" s="135"/>
      <c r="M83" s="176" t="s">
        <v>156</v>
      </c>
      <c r="N83" s="175">
        <v>2</v>
      </c>
      <c r="O83" s="175">
        <v>2</v>
      </c>
      <c r="P83" s="175">
        <v>3</v>
      </c>
      <c r="Q83" s="175">
        <v>1</v>
      </c>
      <c r="R83" s="175">
        <v>3</v>
      </c>
      <c r="S83" s="175">
        <v>3</v>
      </c>
      <c r="V83" s="176" t="s">
        <v>156</v>
      </c>
      <c r="W83" s="175">
        <v>2</v>
      </c>
      <c r="X83" s="175">
        <v>2</v>
      </c>
      <c r="Y83" s="175">
        <v>3</v>
      </c>
      <c r="Z83" s="175">
        <v>1</v>
      </c>
      <c r="AA83" s="175">
        <v>3</v>
      </c>
      <c r="AB83" s="175">
        <v>3</v>
      </c>
      <c r="AC83"/>
      <c r="AD83"/>
    </row>
    <row r="84" spans="1:30" x14ac:dyDescent="0.15">
      <c r="A84" s="199" t="s">
        <v>166</v>
      </c>
      <c r="B84" s="198">
        <v>9</v>
      </c>
      <c r="C84" s="198">
        <v>5</v>
      </c>
      <c r="D84" s="198">
        <v>13</v>
      </c>
      <c r="E84" s="135"/>
      <c r="G84" s="199" t="s">
        <v>166</v>
      </c>
      <c r="H84" s="198">
        <v>9</v>
      </c>
      <c r="I84" s="198">
        <v>5</v>
      </c>
      <c r="J84" s="198">
        <v>13</v>
      </c>
      <c r="K84" s="135"/>
      <c r="M84" s="176" t="s">
        <v>289</v>
      </c>
      <c r="N84" s="175">
        <v>4</v>
      </c>
      <c r="O84" s="175">
        <v>4</v>
      </c>
      <c r="P84" s="175">
        <v>5</v>
      </c>
      <c r="Q84" s="175">
        <v>3</v>
      </c>
      <c r="R84" s="175">
        <v>8</v>
      </c>
      <c r="S84" s="175">
        <v>12</v>
      </c>
      <c r="V84" s="176" t="s">
        <v>289</v>
      </c>
      <c r="W84" s="175">
        <v>4</v>
      </c>
      <c r="X84" s="175">
        <v>4</v>
      </c>
      <c r="Y84" s="175">
        <v>5</v>
      </c>
      <c r="Z84" s="175">
        <v>3</v>
      </c>
      <c r="AA84" s="175">
        <v>8</v>
      </c>
      <c r="AB84" s="175">
        <v>12</v>
      </c>
      <c r="AC84"/>
      <c r="AD84"/>
    </row>
    <row r="85" spans="1:30" x14ac:dyDescent="0.15">
      <c r="A85" s="199" t="s">
        <v>143</v>
      </c>
      <c r="B85" s="198">
        <v>29</v>
      </c>
      <c r="C85" s="198">
        <v>6</v>
      </c>
      <c r="D85" s="198">
        <v>34</v>
      </c>
      <c r="E85" s="135"/>
      <c r="G85" s="199" t="s">
        <v>143</v>
      </c>
      <c r="H85" s="198">
        <v>29</v>
      </c>
      <c r="I85" s="198">
        <v>6</v>
      </c>
      <c r="J85" s="198">
        <v>34</v>
      </c>
      <c r="K85" s="135"/>
      <c r="M85" s="176" t="s">
        <v>164</v>
      </c>
      <c r="N85" s="175"/>
      <c r="O85" s="175"/>
      <c r="P85" s="175"/>
      <c r="Q85" s="175">
        <v>1</v>
      </c>
      <c r="R85" s="175">
        <v>1</v>
      </c>
      <c r="S85" s="175">
        <v>1</v>
      </c>
      <c r="V85" s="176" t="s">
        <v>164</v>
      </c>
      <c r="W85" s="175"/>
      <c r="X85" s="175"/>
      <c r="Y85" s="175"/>
      <c r="Z85" s="175">
        <v>1</v>
      </c>
      <c r="AA85" s="175">
        <v>1</v>
      </c>
      <c r="AB85" s="175">
        <v>1</v>
      </c>
      <c r="AC85"/>
      <c r="AD85"/>
    </row>
    <row r="86" spans="1:30" x14ac:dyDescent="0.15">
      <c r="A86" s="199" t="s">
        <v>822</v>
      </c>
      <c r="B86" s="198">
        <v>37</v>
      </c>
      <c r="C86" s="198">
        <v>3</v>
      </c>
      <c r="D86" s="198">
        <v>38</v>
      </c>
      <c r="E86" s="135"/>
      <c r="G86" s="199" t="s">
        <v>822</v>
      </c>
      <c r="H86" s="198">
        <v>37</v>
      </c>
      <c r="I86" s="198">
        <v>3</v>
      </c>
      <c r="J86" s="198">
        <v>38</v>
      </c>
      <c r="K86" s="135"/>
      <c r="M86" s="176" t="s">
        <v>280</v>
      </c>
      <c r="N86" s="175">
        <v>23</v>
      </c>
      <c r="O86" s="175">
        <v>23</v>
      </c>
      <c r="P86" s="175">
        <v>18</v>
      </c>
      <c r="Q86" s="175">
        <v>4</v>
      </c>
      <c r="R86" s="175">
        <v>22</v>
      </c>
      <c r="S86" s="175">
        <v>40</v>
      </c>
      <c r="V86" s="176" t="s">
        <v>280</v>
      </c>
      <c r="W86" s="175">
        <v>23</v>
      </c>
      <c r="X86" s="175">
        <v>23</v>
      </c>
      <c r="Y86" s="175">
        <v>18</v>
      </c>
      <c r="Z86" s="175">
        <v>4</v>
      </c>
      <c r="AA86" s="175">
        <v>22</v>
      </c>
      <c r="AB86" s="175">
        <v>40</v>
      </c>
      <c r="AC86"/>
      <c r="AD86"/>
    </row>
    <row r="87" spans="1:30" x14ac:dyDescent="0.15">
      <c r="A87" s="199" t="s">
        <v>270</v>
      </c>
      <c r="B87" s="198">
        <v>18</v>
      </c>
      <c r="C87" s="198">
        <v>8</v>
      </c>
      <c r="D87" s="198">
        <v>26</v>
      </c>
      <c r="E87" s="135"/>
      <c r="G87" s="199" t="s">
        <v>270</v>
      </c>
      <c r="H87" s="198">
        <v>18</v>
      </c>
      <c r="I87" s="198">
        <v>8</v>
      </c>
      <c r="J87" s="198">
        <v>26</v>
      </c>
      <c r="K87" s="135"/>
      <c r="M87" s="176" t="s">
        <v>124</v>
      </c>
      <c r="N87" s="175">
        <v>2</v>
      </c>
      <c r="O87" s="175">
        <v>2</v>
      </c>
      <c r="P87" s="175">
        <v>4</v>
      </c>
      <c r="Q87" s="175"/>
      <c r="R87" s="175">
        <v>4</v>
      </c>
      <c r="S87" s="175">
        <v>5</v>
      </c>
      <c r="V87" s="176" t="s">
        <v>124</v>
      </c>
      <c r="W87" s="175">
        <v>2</v>
      </c>
      <c r="X87" s="175">
        <v>2</v>
      </c>
      <c r="Y87" s="175">
        <v>4</v>
      </c>
      <c r="Z87" s="175"/>
      <c r="AA87" s="175">
        <v>4</v>
      </c>
      <c r="AB87" s="175">
        <v>5</v>
      </c>
      <c r="AC87"/>
      <c r="AD87"/>
    </row>
    <row r="88" spans="1:30" x14ac:dyDescent="0.15">
      <c r="A88" s="199" t="s">
        <v>730</v>
      </c>
      <c r="B88" s="198">
        <v>24</v>
      </c>
      <c r="C88" s="198">
        <v>5</v>
      </c>
      <c r="D88" s="198">
        <v>28</v>
      </c>
      <c r="E88" s="135"/>
      <c r="G88" s="199" t="s">
        <v>730</v>
      </c>
      <c r="H88" s="198">
        <v>24</v>
      </c>
      <c r="I88" s="198">
        <v>5</v>
      </c>
      <c r="J88" s="198">
        <v>28</v>
      </c>
      <c r="K88" s="135"/>
      <c r="M88" s="176" t="s">
        <v>55</v>
      </c>
      <c r="N88" s="175">
        <v>6</v>
      </c>
      <c r="O88" s="175">
        <v>6</v>
      </c>
      <c r="P88" s="175">
        <v>10</v>
      </c>
      <c r="Q88" s="175">
        <v>3</v>
      </c>
      <c r="R88" s="175">
        <v>13</v>
      </c>
      <c r="S88" s="175">
        <v>16</v>
      </c>
      <c r="V88" s="176" t="s">
        <v>55</v>
      </c>
      <c r="W88" s="175">
        <v>6</v>
      </c>
      <c r="X88" s="175">
        <v>6</v>
      </c>
      <c r="Y88" s="175">
        <v>10</v>
      </c>
      <c r="Z88" s="175">
        <v>3</v>
      </c>
      <c r="AA88" s="175">
        <v>13</v>
      </c>
      <c r="AB88" s="175">
        <v>16</v>
      </c>
      <c r="AC88"/>
      <c r="AD88"/>
    </row>
    <row r="89" spans="1:30" x14ac:dyDescent="0.15">
      <c r="A89" s="199" t="s">
        <v>156</v>
      </c>
      <c r="B89" s="198">
        <v>9</v>
      </c>
      <c r="C89" s="198">
        <v>10</v>
      </c>
      <c r="D89" s="198">
        <v>18</v>
      </c>
      <c r="E89" s="135"/>
      <c r="G89" s="199" t="s">
        <v>156</v>
      </c>
      <c r="H89" s="198">
        <v>9</v>
      </c>
      <c r="I89" s="198">
        <v>10</v>
      </c>
      <c r="J89" s="198">
        <v>18</v>
      </c>
      <c r="K89" s="135"/>
      <c r="M89" s="176" t="s">
        <v>93</v>
      </c>
      <c r="N89" s="175">
        <v>8</v>
      </c>
      <c r="O89" s="175">
        <v>8</v>
      </c>
      <c r="P89" s="175">
        <v>16</v>
      </c>
      <c r="Q89" s="175">
        <v>3</v>
      </c>
      <c r="R89" s="175">
        <v>18</v>
      </c>
      <c r="S89" s="175">
        <v>24</v>
      </c>
      <c r="V89" s="176" t="s">
        <v>93</v>
      </c>
      <c r="W89" s="175">
        <v>8</v>
      </c>
      <c r="X89" s="175">
        <v>8</v>
      </c>
      <c r="Y89" s="175">
        <v>16</v>
      </c>
      <c r="Z89" s="175">
        <v>3</v>
      </c>
      <c r="AA89" s="175">
        <v>18</v>
      </c>
      <c r="AB89" s="175">
        <v>24</v>
      </c>
      <c r="AC89"/>
      <c r="AD89"/>
    </row>
    <row r="90" spans="1:30" x14ac:dyDescent="0.15">
      <c r="A90" s="199" t="s">
        <v>289</v>
      </c>
      <c r="B90" s="198">
        <v>33</v>
      </c>
      <c r="C90" s="198">
        <v>10</v>
      </c>
      <c r="D90" s="198">
        <v>42</v>
      </c>
      <c r="E90" s="135"/>
      <c r="G90" s="199" t="s">
        <v>289</v>
      </c>
      <c r="H90" s="198">
        <v>33</v>
      </c>
      <c r="I90" s="198">
        <v>10</v>
      </c>
      <c r="J90" s="198">
        <v>42</v>
      </c>
      <c r="K90" s="135"/>
      <c r="M90" s="176" t="s">
        <v>121</v>
      </c>
      <c r="N90" s="175"/>
      <c r="O90" s="175"/>
      <c r="P90" s="175"/>
      <c r="Q90" s="175">
        <v>1</v>
      </c>
      <c r="R90" s="175">
        <v>1</v>
      </c>
      <c r="S90" s="175">
        <v>1</v>
      </c>
      <c r="V90" s="176" t="s">
        <v>121</v>
      </c>
      <c r="W90" s="175"/>
      <c r="X90" s="175"/>
      <c r="Y90" s="175"/>
      <c r="Z90" s="175">
        <v>1</v>
      </c>
      <c r="AA90" s="175">
        <v>1</v>
      </c>
      <c r="AB90" s="175">
        <v>1</v>
      </c>
      <c r="AC90"/>
      <c r="AD90"/>
    </row>
    <row r="91" spans="1:30" x14ac:dyDescent="0.15">
      <c r="A91" s="199" t="s">
        <v>164</v>
      </c>
      <c r="B91" s="198">
        <v>8</v>
      </c>
      <c r="C91" s="198">
        <v>4</v>
      </c>
      <c r="D91" s="198">
        <v>12</v>
      </c>
      <c r="E91" s="135"/>
      <c r="G91" s="199" t="s">
        <v>164</v>
      </c>
      <c r="H91" s="198">
        <v>8</v>
      </c>
      <c r="I91" s="198">
        <v>4</v>
      </c>
      <c r="J91" s="198">
        <v>12</v>
      </c>
      <c r="K91" s="135"/>
      <c r="M91" s="176" t="s">
        <v>57</v>
      </c>
      <c r="N91" s="175">
        <v>5</v>
      </c>
      <c r="O91" s="175">
        <v>5</v>
      </c>
      <c r="P91" s="175">
        <v>5</v>
      </c>
      <c r="Q91" s="175">
        <v>2</v>
      </c>
      <c r="R91" s="175">
        <v>7</v>
      </c>
      <c r="S91" s="175">
        <v>8</v>
      </c>
      <c r="V91" s="176" t="s">
        <v>57</v>
      </c>
      <c r="W91" s="175">
        <v>5</v>
      </c>
      <c r="X91" s="175">
        <v>5</v>
      </c>
      <c r="Y91" s="175">
        <v>5</v>
      </c>
      <c r="Z91" s="175">
        <v>2</v>
      </c>
      <c r="AA91" s="175">
        <v>7</v>
      </c>
      <c r="AB91" s="175">
        <v>8</v>
      </c>
      <c r="AC91"/>
      <c r="AD91"/>
    </row>
    <row r="92" spans="1:30" x14ac:dyDescent="0.15">
      <c r="A92" s="199" t="s">
        <v>280</v>
      </c>
      <c r="B92" s="198">
        <v>22</v>
      </c>
      <c r="C92" s="198">
        <v>4</v>
      </c>
      <c r="D92" s="198">
        <v>26</v>
      </c>
      <c r="E92" s="135"/>
      <c r="G92" s="199" t="s">
        <v>280</v>
      </c>
      <c r="H92" s="198">
        <v>22</v>
      </c>
      <c r="I92" s="198">
        <v>4</v>
      </c>
      <c r="J92" s="198">
        <v>26</v>
      </c>
      <c r="K92" s="135"/>
      <c r="M92" s="176" t="s">
        <v>334</v>
      </c>
      <c r="N92" s="175">
        <v>6</v>
      </c>
      <c r="O92" s="175">
        <v>6</v>
      </c>
      <c r="P92" s="175">
        <v>6</v>
      </c>
      <c r="Q92" s="175">
        <v>5</v>
      </c>
      <c r="R92" s="175">
        <v>11</v>
      </c>
      <c r="S92" s="175">
        <v>15</v>
      </c>
      <c r="V92" s="176" t="s">
        <v>334</v>
      </c>
      <c r="W92" s="175">
        <v>6</v>
      </c>
      <c r="X92" s="175">
        <v>6</v>
      </c>
      <c r="Y92" s="175">
        <v>6</v>
      </c>
      <c r="Z92" s="175">
        <v>5</v>
      </c>
      <c r="AA92" s="175">
        <v>11</v>
      </c>
      <c r="AB92" s="175">
        <v>15</v>
      </c>
      <c r="AC92"/>
      <c r="AD92"/>
    </row>
    <row r="93" spans="1:30" x14ac:dyDescent="0.15">
      <c r="A93" s="199" t="s">
        <v>53</v>
      </c>
      <c r="B93" s="198">
        <v>3</v>
      </c>
      <c r="C93" s="198">
        <v>4</v>
      </c>
      <c r="D93" s="198">
        <v>6</v>
      </c>
      <c r="E93" s="135"/>
      <c r="G93" s="199" t="s">
        <v>53</v>
      </c>
      <c r="H93" s="198">
        <v>3</v>
      </c>
      <c r="I93" s="198">
        <v>4</v>
      </c>
      <c r="J93" s="198">
        <v>6</v>
      </c>
      <c r="K93" s="135"/>
      <c r="M93" s="176" t="s">
        <v>85</v>
      </c>
      <c r="N93" s="175"/>
      <c r="O93" s="175"/>
      <c r="P93" s="175">
        <v>1</v>
      </c>
      <c r="Q93" s="175">
        <v>1</v>
      </c>
      <c r="R93" s="175">
        <v>2</v>
      </c>
      <c r="S93" s="175">
        <v>2</v>
      </c>
      <c r="V93" s="176" t="s">
        <v>85</v>
      </c>
      <c r="W93" s="175"/>
      <c r="X93" s="175"/>
      <c r="Y93" s="175">
        <v>1</v>
      </c>
      <c r="Z93" s="175">
        <v>1</v>
      </c>
      <c r="AA93" s="175">
        <v>2</v>
      </c>
      <c r="AB93" s="175">
        <v>2</v>
      </c>
      <c r="AC93"/>
      <c r="AD93"/>
    </row>
    <row r="94" spans="1:30" x14ac:dyDescent="0.15">
      <c r="A94" s="199" t="s">
        <v>221</v>
      </c>
      <c r="B94" s="198">
        <v>35</v>
      </c>
      <c r="C94" s="198">
        <v>5</v>
      </c>
      <c r="D94" s="198">
        <v>39</v>
      </c>
      <c r="E94" s="135"/>
      <c r="G94" s="199" t="s">
        <v>221</v>
      </c>
      <c r="H94" s="198">
        <v>35</v>
      </c>
      <c r="I94" s="198">
        <v>5</v>
      </c>
      <c r="J94" s="198">
        <v>39</v>
      </c>
      <c r="K94" s="135"/>
      <c r="M94" s="176" t="s">
        <v>59</v>
      </c>
      <c r="N94" s="175">
        <v>1</v>
      </c>
      <c r="O94" s="175">
        <v>1</v>
      </c>
      <c r="P94" s="175"/>
      <c r="Q94" s="175">
        <v>3</v>
      </c>
      <c r="R94" s="175">
        <v>3</v>
      </c>
      <c r="S94" s="175">
        <v>4</v>
      </c>
      <c r="V94" s="176" t="s">
        <v>59</v>
      </c>
      <c r="W94" s="175">
        <v>1</v>
      </c>
      <c r="X94" s="175">
        <v>1</v>
      </c>
      <c r="Y94" s="175"/>
      <c r="Z94" s="175">
        <v>3</v>
      </c>
      <c r="AA94" s="175">
        <v>3</v>
      </c>
      <c r="AB94" s="175">
        <v>4</v>
      </c>
      <c r="AC94"/>
      <c r="AD94"/>
    </row>
    <row r="95" spans="1:30" x14ac:dyDescent="0.15">
      <c r="A95" s="199" t="s">
        <v>124</v>
      </c>
      <c r="B95" s="198">
        <v>8</v>
      </c>
      <c r="C95" s="198">
        <v>6</v>
      </c>
      <c r="D95" s="198">
        <v>12</v>
      </c>
      <c r="E95" s="135"/>
      <c r="G95" s="199" t="s">
        <v>124</v>
      </c>
      <c r="H95" s="198">
        <v>8</v>
      </c>
      <c r="I95" s="198">
        <v>6</v>
      </c>
      <c r="J95" s="198">
        <v>12</v>
      </c>
      <c r="K95" s="135"/>
      <c r="M95" s="176" t="s">
        <v>201</v>
      </c>
      <c r="N95" s="175">
        <v>14</v>
      </c>
      <c r="O95" s="175">
        <v>14</v>
      </c>
      <c r="P95" s="175">
        <v>10</v>
      </c>
      <c r="Q95" s="175">
        <v>6</v>
      </c>
      <c r="R95" s="175">
        <v>16</v>
      </c>
      <c r="S95" s="175">
        <v>23</v>
      </c>
      <c r="V95" s="176" t="s">
        <v>201</v>
      </c>
      <c r="W95" s="175">
        <v>14</v>
      </c>
      <c r="X95" s="175">
        <v>14</v>
      </c>
      <c r="Y95" s="175">
        <v>10</v>
      </c>
      <c r="Z95" s="175">
        <v>6</v>
      </c>
      <c r="AA95" s="175">
        <v>16</v>
      </c>
      <c r="AB95" s="175">
        <v>23</v>
      </c>
      <c r="AC95"/>
      <c r="AD95"/>
    </row>
    <row r="96" spans="1:30" x14ac:dyDescent="0.15">
      <c r="A96" s="199" t="s">
        <v>55</v>
      </c>
      <c r="B96" s="198">
        <v>18</v>
      </c>
      <c r="C96" s="198">
        <v>9</v>
      </c>
      <c r="D96" s="198">
        <v>26</v>
      </c>
      <c r="E96" s="135"/>
      <c r="G96" s="199" t="s">
        <v>55</v>
      </c>
      <c r="H96" s="198">
        <v>18</v>
      </c>
      <c r="I96" s="198">
        <v>9</v>
      </c>
      <c r="J96" s="198">
        <v>26</v>
      </c>
      <c r="K96" s="135"/>
      <c r="M96" s="176" t="s">
        <v>61</v>
      </c>
      <c r="N96" s="175">
        <v>2</v>
      </c>
      <c r="O96" s="175">
        <v>2</v>
      </c>
      <c r="P96" s="175">
        <v>2</v>
      </c>
      <c r="Q96" s="175">
        <v>3</v>
      </c>
      <c r="R96" s="175">
        <v>5</v>
      </c>
      <c r="S96" s="175">
        <v>6</v>
      </c>
      <c r="V96" s="176" t="s">
        <v>61</v>
      </c>
      <c r="W96" s="175">
        <v>2</v>
      </c>
      <c r="X96" s="175">
        <v>2</v>
      </c>
      <c r="Y96" s="175">
        <v>2</v>
      </c>
      <c r="Z96" s="175">
        <v>3</v>
      </c>
      <c r="AA96" s="175">
        <v>5</v>
      </c>
      <c r="AB96" s="175">
        <v>6</v>
      </c>
      <c r="AC96"/>
      <c r="AD96"/>
    </row>
    <row r="97" spans="1:30" x14ac:dyDescent="0.15">
      <c r="A97" s="199" t="s">
        <v>93</v>
      </c>
      <c r="B97" s="198">
        <v>27</v>
      </c>
      <c r="C97" s="198">
        <v>7</v>
      </c>
      <c r="D97" s="198">
        <v>31</v>
      </c>
      <c r="E97" s="135"/>
      <c r="G97" s="199" t="s">
        <v>93</v>
      </c>
      <c r="H97" s="198">
        <v>27</v>
      </c>
      <c r="I97" s="198">
        <v>7</v>
      </c>
      <c r="J97" s="198">
        <v>31</v>
      </c>
      <c r="K97" s="135"/>
      <c r="M97" s="176" t="s">
        <v>147</v>
      </c>
      <c r="N97" s="175">
        <v>4</v>
      </c>
      <c r="O97" s="175">
        <v>4</v>
      </c>
      <c r="P97" s="175">
        <v>3</v>
      </c>
      <c r="Q97" s="175">
        <v>4</v>
      </c>
      <c r="R97" s="175">
        <v>6</v>
      </c>
      <c r="S97" s="175">
        <v>8</v>
      </c>
      <c r="V97" s="176" t="s">
        <v>147</v>
      </c>
      <c r="W97" s="175">
        <v>4</v>
      </c>
      <c r="X97" s="175">
        <v>4</v>
      </c>
      <c r="Y97" s="175">
        <v>3</v>
      </c>
      <c r="Z97" s="175">
        <v>4</v>
      </c>
      <c r="AA97" s="175">
        <v>6</v>
      </c>
      <c r="AB97" s="175">
        <v>8</v>
      </c>
      <c r="AC97"/>
      <c r="AD97"/>
    </row>
    <row r="98" spans="1:30" x14ac:dyDescent="0.15">
      <c r="A98" s="199" t="s">
        <v>121</v>
      </c>
      <c r="B98" s="198">
        <v>14</v>
      </c>
      <c r="C98" s="198">
        <v>11</v>
      </c>
      <c r="D98" s="198">
        <v>23</v>
      </c>
      <c r="E98" s="135"/>
      <c r="G98" s="199" t="s">
        <v>121</v>
      </c>
      <c r="H98" s="198">
        <v>14</v>
      </c>
      <c r="I98" s="198">
        <v>11</v>
      </c>
      <c r="J98" s="198">
        <v>23</v>
      </c>
      <c r="K98" s="135"/>
      <c r="M98" s="176" t="s">
        <v>739</v>
      </c>
      <c r="N98" s="175">
        <v>36</v>
      </c>
      <c r="O98" s="175">
        <v>36</v>
      </c>
      <c r="P98" s="175">
        <v>24</v>
      </c>
      <c r="Q98" s="175">
        <v>11</v>
      </c>
      <c r="R98" s="175">
        <v>33</v>
      </c>
      <c r="S98" s="175">
        <v>59</v>
      </c>
      <c r="V98" s="176" t="s">
        <v>739</v>
      </c>
      <c r="W98" s="175">
        <v>36</v>
      </c>
      <c r="X98" s="175">
        <v>36</v>
      </c>
      <c r="Y98" s="175">
        <v>24</v>
      </c>
      <c r="Z98" s="175">
        <v>11</v>
      </c>
      <c r="AA98" s="175">
        <v>33</v>
      </c>
      <c r="AB98" s="175">
        <v>59</v>
      </c>
      <c r="AC98"/>
      <c r="AD98"/>
    </row>
    <row r="99" spans="1:30" x14ac:dyDescent="0.15">
      <c r="A99" s="199" t="s">
        <v>57</v>
      </c>
      <c r="B99" s="198">
        <v>9</v>
      </c>
      <c r="C99" s="198">
        <v>9</v>
      </c>
      <c r="D99" s="198">
        <v>17</v>
      </c>
      <c r="E99" s="135"/>
      <c r="G99" s="199" t="s">
        <v>57</v>
      </c>
      <c r="H99" s="198">
        <v>9</v>
      </c>
      <c r="I99" s="198">
        <v>9</v>
      </c>
      <c r="J99" s="198">
        <v>17</v>
      </c>
      <c r="K99" s="135"/>
      <c r="M99" s="176" t="s">
        <v>180</v>
      </c>
      <c r="N99" s="175"/>
      <c r="O99" s="175"/>
      <c r="P99" s="175"/>
      <c r="Q99" s="175">
        <v>3</v>
      </c>
      <c r="R99" s="175">
        <v>3</v>
      </c>
      <c r="S99" s="175">
        <v>3</v>
      </c>
      <c r="V99" s="176" t="s">
        <v>180</v>
      </c>
      <c r="W99" s="175"/>
      <c r="X99" s="175"/>
      <c r="Y99" s="175"/>
      <c r="Z99" s="175">
        <v>3</v>
      </c>
      <c r="AA99" s="175">
        <v>3</v>
      </c>
      <c r="AB99" s="175">
        <v>3</v>
      </c>
      <c r="AC99"/>
      <c r="AD99"/>
    </row>
    <row r="100" spans="1:30" x14ac:dyDescent="0.15">
      <c r="A100" s="199" t="s">
        <v>334</v>
      </c>
      <c r="B100" s="198">
        <v>25</v>
      </c>
      <c r="C100" s="198">
        <v>8</v>
      </c>
      <c r="D100" s="198">
        <v>33</v>
      </c>
      <c r="E100" s="135"/>
      <c r="G100" s="199" t="s">
        <v>334</v>
      </c>
      <c r="H100" s="198">
        <v>25</v>
      </c>
      <c r="I100" s="198">
        <v>8</v>
      </c>
      <c r="J100" s="198">
        <v>33</v>
      </c>
      <c r="K100" s="135"/>
      <c r="M100" s="176" t="s">
        <v>151</v>
      </c>
      <c r="N100" s="175">
        <v>1</v>
      </c>
      <c r="O100" s="175">
        <v>1</v>
      </c>
      <c r="P100" s="175">
        <v>1</v>
      </c>
      <c r="Q100" s="175">
        <v>3</v>
      </c>
      <c r="R100" s="175">
        <v>4</v>
      </c>
      <c r="S100" s="175">
        <v>5</v>
      </c>
      <c r="V100" s="176" t="s">
        <v>151</v>
      </c>
      <c r="W100" s="175">
        <v>1</v>
      </c>
      <c r="X100" s="175">
        <v>1</v>
      </c>
      <c r="Y100" s="175">
        <v>1</v>
      </c>
      <c r="Z100" s="175">
        <v>3</v>
      </c>
      <c r="AA100" s="175">
        <v>4</v>
      </c>
      <c r="AB100" s="175">
        <v>5</v>
      </c>
      <c r="AC100"/>
      <c r="AD100"/>
    </row>
    <row r="101" spans="1:30" x14ac:dyDescent="0.15">
      <c r="A101" s="199" t="s">
        <v>85</v>
      </c>
      <c r="B101" s="198">
        <v>4</v>
      </c>
      <c r="C101" s="198">
        <v>6</v>
      </c>
      <c r="D101" s="198">
        <v>10</v>
      </c>
      <c r="E101" s="135"/>
      <c r="G101" s="199" t="s">
        <v>85</v>
      </c>
      <c r="H101" s="198">
        <v>4</v>
      </c>
      <c r="I101" s="198">
        <v>6</v>
      </c>
      <c r="J101" s="198">
        <v>10</v>
      </c>
      <c r="K101" s="135"/>
      <c r="M101" s="176" t="s">
        <v>263</v>
      </c>
      <c r="N101" s="175">
        <v>24</v>
      </c>
      <c r="O101" s="175">
        <v>24</v>
      </c>
      <c r="P101" s="175">
        <v>9</v>
      </c>
      <c r="Q101" s="175">
        <v>6</v>
      </c>
      <c r="R101" s="175">
        <v>13</v>
      </c>
      <c r="S101" s="175">
        <v>34</v>
      </c>
      <c r="V101" s="176" t="s">
        <v>263</v>
      </c>
      <c r="W101" s="175">
        <v>24</v>
      </c>
      <c r="X101" s="175">
        <v>24</v>
      </c>
      <c r="Y101" s="175">
        <v>9</v>
      </c>
      <c r="Z101" s="175">
        <v>6</v>
      </c>
      <c r="AA101" s="175">
        <v>13</v>
      </c>
      <c r="AB101" s="175">
        <v>34</v>
      </c>
      <c r="AC101"/>
      <c r="AD101"/>
    </row>
    <row r="102" spans="1:30" x14ac:dyDescent="0.15">
      <c r="A102" s="199" t="s">
        <v>59</v>
      </c>
      <c r="B102" s="198">
        <v>9</v>
      </c>
      <c r="C102" s="198">
        <v>6</v>
      </c>
      <c r="D102" s="198">
        <v>15</v>
      </c>
      <c r="E102" s="135"/>
      <c r="G102" s="199" t="s">
        <v>59</v>
      </c>
      <c r="H102" s="198">
        <v>9</v>
      </c>
      <c r="I102" s="198">
        <v>6</v>
      </c>
      <c r="J102" s="198">
        <v>15</v>
      </c>
      <c r="K102" s="135"/>
      <c r="M102" s="176" t="s">
        <v>67</v>
      </c>
      <c r="N102" s="175">
        <v>878</v>
      </c>
      <c r="O102" s="175">
        <v>878</v>
      </c>
      <c r="P102" s="175">
        <v>612</v>
      </c>
      <c r="Q102" s="175">
        <v>219</v>
      </c>
      <c r="R102" s="175">
        <v>795</v>
      </c>
      <c r="S102" s="175">
        <v>1477</v>
      </c>
      <c r="V102" s="176" t="s">
        <v>67</v>
      </c>
      <c r="W102" s="175">
        <v>878</v>
      </c>
      <c r="X102" s="175">
        <v>878</v>
      </c>
      <c r="Y102" s="175">
        <v>612</v>
      </c>
      <c r="Z102" s="175">
        <v>219</v>
      </c>
      <c r="AA102" s="175">
        <v>795</v>
      </c>
      <c r="AB102" s="175">
        <v>1477</v>
      </c>
      <c r="AC102"/>
      <c r="AD102"/>
    </row>
    <row r="103" spans="1:30" x14ac:dyDescent="0.15">
      <c r="A103" s="199" t="s">
        <v>201</v>
      </c>
      <c r="B103" s="198">
        <v>16</v>
      </c>
      <c r="C103" s="198">
        <v>8</v>
      </c>
      <c r="D103" s="198">
        <v>24</v>
      </c>
      <c r="E103" s="135"/>
      <c r="G103" s="199" t="s">
        <v>201</v>
      </c>
      <c r="H103" s="198">
        <v>16</v>
      </c>
      <c r="I103" s="198">
        <v>8</v>
      </c>
      <c r="J103" s="198">
        <v>24</v>
      </c>
      <c r="K103" s="135"/>
      <c r="M103"/>
      <c r="N103"/>
      <c r="O103"/>
      <c r="P103"/>
      <c r="Q103"/>
      <c r="R103"/>
      <c r="S103"/>
      <c r="V103"/>
      <c r="W103"/>
      <c r="X103"/>
      <c r="Y103"/>
      <c r="Z103"/>
      <c r="AA103"/>
      <c r="AB103"/>
      <c r="AC103"/>
      <c r="AD103"/>
    </row>
    <row r="104" spans="1:30" x14ac:dyDescent="0.15">
      <c r="A104" s="199" t="s">
        <v>61</v>
      </c>
      <c r="B104" s="198">
        <v>13</v>
      </c>
      <c r="C104" s="198">
        <v>8</v>
      </c>
      <c r="D104" s="198">
        <v>19</v>
      </c>
      <c r="E104" s="135"/>
      <c r="G104" s="199" t="s">
        <v>61</v>
      </c>
      <c r="H104" s="198">
        <v>13</v>
      </c>
      <c r="I104" s="198">
        <v>8</v>
      </c>
      <c r="J104" s="198">
        <v>19</v>
      </c>
      <c r="K104" s="135"/>
      <c r="M104"/>
      <c r="N104"/>
      <c r="O104"/>
      <c r="P104"/>
      <c r="Q104"/>
      <c r="R104"/>
      <c r="S104"/>
      <c r="V104"/>
      <c r="W104"/>
      <c r="X104"/>
      <c r="Y104"/>
      <c r="Z104"/>
      <c r="AA104"/>
      <c r="AB104"/>
      <c r="AC104"/>
      <c r="AD104"/>
    </row>
    <row r="105" spans="1:30" x14ac:dyDescent="0.15">
      <c r="A105" s="199" t="s">
        <v>147</v>
      </c>
      <c r="B105" s="198">
        <v>9</v>
      </c>
      <c r="C105" s="198">
        <v>7</v>
      </c>
      <c r="D105" s="198">
        <v>14</v>
      </c>
      <c r="E105" s="135"/>
      <c r="G105" s="199" t="s">
        <v>147</v>
      </c>
      <c r="H105" s="198">
        <v>9</v>
      </c>
      <c r="I105" s="198">
        <v>7</v>
      </c>
      <c r="J105" s="198">
        <v>14</v>
      </c>
      <c r="K105" s="135"/>
      <c r="M105"/>
      <c r="N105"/>
      <c r="O105"/>
      <c r="P105"/>
      <c r="Q105"/>
      <c r="R105"/>
      <c r="S105"/>
      <c r="V105"/>
      <c r="W105"/>
      <c r="X105"/>
      <c r="Y105"/>
      <c r="Z105"/>
      <c r="AA105"/>
      <c r="AB105"/>
      <c r="AC105"/>
      <c r="AD105"/>
    </row>
    <row r="106" spans="1:30" x14ac:dyDescent="0.15">
      <c r="A106" s="199" t="s">
        <v>739</v>
      </c>
      <c r="B106" s="198">
        <v>35</v>
      </c>
      <c r="C106" s="198">
        <v>11</v>
      </c>
      <c r="D106" s="198">
        <v>45</v>
      </c>
      <c r="E106" s="135"/>
      <c r="G106" s="199" t="s">
        <v>739</v>
      </c>
      <c r="H106" s="198">
        <v>35</v>
      </c>
      <c r="I106" s="198">
        <v>11</v>
      </c>
      <c r="J106" s="198">
        <v>45</v>
      </c>
      <c r="K106" s="135"/>
      <c r="M106"/>
      <c r="N106"/>
      <c r="O106"/>
      <c r="P106"/>
      <c r="Q106"/>
      <c r="R106"/>
      <c r="S106"/>
      <c r="V106"/>
      <c r="W106"/>
      <c r="X106"/>
      <c r="Y106"/>
      <c r="Z106"/>
      <c r="AA106"/>
      <c r="AB106"/>
      <c r="AC106"/>
      <c r="AD106"/>
    </row>
    <row r="107" spans="1:30" x14ac:dyDescent="0.15">
      <c r="A107" s="199" t="s">
        <v>180</v>
      </c>
      <c r="B107" s="198">
        <v>39</v>
      </c>
      <c r="C107" s="198">
        <v>5</v>
      </c>
      <c r="D107" s="198">
        <v>44</v>
      </c>
      <c r="E107" s="135"/>
      <c r="G107" s="199" t="s">
        <v>180</v>
      </c>
      <c r="H107" s="198">
        <v>39</v>
      </c>
      <c r="I107" s="198">
        <v>5</v>
      </c>
      <c r="J107" s="198">
        <v>44</v>
      </c>
      <c r="K107" s="135"/>
      <c r="M107"/>
      <c r="N107"/>
      <c r="O107"/>
      <c r="P107"/>
      <c r="Q107"/>
      <c r="R107"/>
      <c r="S107"/>
      <c r="V107"/>
      <c r="W107"/>
      <c r="X107"/>
      <c r="Y107"/>
      <c r="Z107"/>
      <c r="AA107"/>
      <c r="AB107"/>
      <c r="AC107"/>
      <c r="AD107"/>
    </row>
    <row r="108" spans="1:30" x14ac:dyDescent="0.15">
      <c r="A108" s="199" t="s">
        <v>151</v>
      </c>
      <c r="B108" s="198">
        <v>3</v>
      </c>
      <c r="C108" s="198">
        <v>9</v>
      </c>
      <c r="D108" s="198">
        <v>12</v>
      </c>
      <c r="E108" s="135"/>
      <c r="G108" s="199" t="s">
        <v>151</v>
      </c>
      <c r="H108" s="198">
        <v>3</v>
      </c>
      <c r="I108" s="198">
        <v>9</v>
      </c>
      <c r="J108" s="198">
        <v>12</v>
      </c>
      <c r="K108" s="135"/>
      <c r="M108"/>
      <c r="N108"/>
      <c r="O108"/>
      <c r="P108"/>
      <c r="Q108"/>
      <c r="R108"/>
      <c r="S108"/>
      <c r="V108"/>
      <c r="W108"/>
      <c r="X108"/>
      <c r="Y108"/>
      <c r="Z108"/>
      <c r="AA108"/>
      <c r="AB108"/>
      <c r="AC108"/>
      <c r="AD108"/>
    </row>
    <row r="109" spans="1:30" x14ac:dyDescent="0.15">
      <c r="A109" s="199" t="s">
        <v>263</v>
      </c>
      <c r="B109" s="198">
        <v>11</v>
      </c>
      <c r="C109" s="198">
        <v>9</v>
      </c>
      <c r="D109" s="198">
        <v>17</v>
      </c>
      <c r="E109" s="135"/>
      <c r="G109" s="199" t="s">
        <v>263</v>
      </c>
      <c r="H109" s="198">
        <v>11</v>
      </c>
      <c r="I109" s="198">
        <v>9</v>
      </c>
      <c r="J109" s="198">
        <v>17</v>
      </c>
      <c r="K109" s="135"/>
      <c r="M109"/>
      <c r="N109"/>
      <c r="O109"/>
      <c r="P109"/>
      <c r="Q109"/>
      <c r="R109"/>
      <c r="S109"/>
      <c r="V109"/>
      <c r="W109"/>
      <c r="X109"/>
      <c r="Y109"/>
      <c r="Z109"/>
      <c r="AA109"/>
      <c r="AB109"/>
      <c r="AC109"/>
      <c r="AD109"/>
    </row>
    <row r="110" spans="1:30" x14ac:dyDescent="0.15">
      <c r="A110" s="199" t="s">
        <v>67</v>
      </c>
      <c r="B110" s="198">
        <v>1822</v>
      </c>
      <c r="C110" s="198">
        <v>678</v>
      </c>
      <c r="D110" s="198">
        <v>2405</v>
      </c>
      <c r="E110" s="135"/>
      <c r="G110" s="199" t="s">
        <v>67</v>
      </c>
      <c r="H110" s="198">
        <v>1822</v>
      </c>
      <c r="I110" s="198">
        <v>678</v>
      </c>
      <c r="J110" s="198">
        <v>2405</v>
      </c>
      <c r="K110" s="135"/>
      <c r="M110"/>
      <c r="N110"/>
      <c r="O110"/>
      <c r="P110"/>
      <c r="Q110"/>
      <c r="R110"/>
      <c r="S110"/>
      <c r="V110"/>
      <c r="W110"/>
      <c r="X110"/>
      <c r="Y110"/>
      <c r="Z110"/>
      <c r="AA110"/>
      <c r="AB110"/>
      <c r="AC110"/>
      <c r="AD110"/>
    </row>
    <row r="111" spans="1:30" x14ac:dyDescent="0.15">
      <c r="A111"/>
      <c r="B111"/>
      <c r="C111"/>
      <c r="D111"/>
      <c r="E111" s="135"/>
      <c r="G111"/>
      <c r="H111"/>
      <c r="I111"/>
      <c r="J111"/>
      <c r="K111" s="135"/>
      <c r="M111"/>
      <c r="N111"/>
      <c r="O111"/>
      <c r="P111"/>
      <c r="Q111"/>
      <c r="R111"/>
      <c r="S111"/>
      <c r="V111"/>
      <c r="W111"/>
      <c r="X111"/>
      <c r="Y111"/>
      <c r="Z111"/>
      <c r="AA111"/>
      <c r="AB111"/>
      <c r="AC111"/>
      <c r="AD111"/>
    </row>
    <row r="112" spans="1:30" x14ac:dyDescent="0.15">
      <c r="A112"/>
      <c r="B112"/>
      <c r="C112"/>
      <c r="D112"/>
      <c r="G112"/>
      <c r="H112"/>
      <c r="I112"/>
      <c r="J112"/>
      <c r="K112" s="135"/>
      <c r="M112"/>
      <c r="N112"/>
      <c r="O112"/>
      <c r="P112"/>
      <c r="Q112"/>
      <c r="R112"/>
      <c r="S112"/>
      <c r="V112"/>
      <c r="W112"/>
      <c r="X112"/>
      <c r="Y112"/>
      <c r="Z112"/>
      <c r="AA112"/>
      <c r="AB112"/>
      <c r="AC112"/>
      <c r="AD112"/>
    </row>
    <row r="113" spans="1:30" x14ac:dyDescent="0.15">
      <c r="A113"/>
      <c r="B113"/>
      <c r="C113"/>
      <c r="D113"/>
      <c r="G113"/>
      <c r="H113"/>
      <c r="I113"/>
      <c r="J113"/>
      <c r="K113" s="135"/>
      <c r="M113"/>
      <c r="N113"/>
      <c r="O113"/>
      <c r="P113"/>
      <c r="Q113"/>
      <c r="R113"/>
      <c r="S113"/>
      <c r="V113"/>
      <c r="W113"/>
      <c r="X113"/>
      <c r="Y113"/>
      <c r="Z113"/>
      <c r="AA113"/>
      <c r="AB113"/>
      <c r="AC113"/>
      <c r="AD113"/>
    </row>
    <row r="114" spans="1:30" x14ac:dyDescent="0.15">
      <c r="A114"/>
      <c r="B114"/>
      <c r="C114"/>
      <c r="D114"/>
      <c r="G114"/>
      <c r="H114"/>
      <c r="I114"/>
      <c r="J114"/>
      <c r="K114" s="135"/>
      <c r="M114"/>
      <c r="N114"/>
      <c r="O114"/>
      <c r="P114"/>
      <c r="Q114"/>
      <c r="R114"/>
      <c r="S114"/>
      <c r="V114"/>
      <c r="W114"/>
      <c r="X114"/>
      <c r="Y114"/>
      <c r="Z114"/>
      <c r="AA114"/>
      <c r="AB114"/>
      <c r="AC114"/>
      <c r="AD114"/>
    </row>
    <row r="115" spans="1:30" x14ac:dyDescent="0.15">
      <c r="A115"/>
      <c r="B115"/>
      <c r="C115"/>
      <c r="D115"/>
      <c r="G115"/>
      <c r="H115"/>
      <c r="I115"/>
      <c r="J115"/>
      <c r="K115" s="135"/>
      <c r="M115"/>
      <c r="N115"/>
      <c r="O115"/>
      <c r="P115"/>
      <c r="Q115"/>
      <c r="R115"/>
      <c r="S115"/>
      <c r="V115"/>
      <c r="W115"/>
      <c r="X115"/>
      <c r="Y115"/>
      <c r="Z115"/>
      <c r="AA115"/>
      <c r="AB115"/>
      <c r="AC115"/>
      <c r="AD115"/>
    </row>
    <row r="116" spans="1:30" x14ac:dyDescent="0.15">
      <c r="A116"/>
      <c r="B116"/>
      <c r="C116"/>
      <c r="D116"/>
      <c r="G116"/>
      <c r="H116"/>
      <c r="I116"/>
      <c r="J116"/>
      <c r="K116" s="135"/>
      <c r="M116"/>
      <c r="N116"/>
      <c r="O116"/>
      <c r="P116"/>
      <c r="Q116"/>
      <c r="R116"/>
      <c r="S116"/>
      <c r="V116"/>
      <c r="W116"/>
      <c r="X116"/>
      <c r="Y116"/>
      <c r="Z116"/>
      <c r="AA116"/>
      <c r="AB116"/>
      <c r="AC116"/>
      <c r="AD116"/>
    </row>
    <row r="117" spans="1:30" x14ac:dyDescent="0.15">
      <c r="A117"/>
      <c r="B117"/>
      <c r="C117"/>
      <c r="D117"/>
      <c r="G117"/>
      <c r="H117"/>
      <c r="I117"/>
      <c r="J117"/>
      <c r="K117" s="135"/>
      <c r="M117"/>
      <c r="N117"/>
      <c r="O117"/>
      <c r="P117"/>
      <c r="Q117"/>
      <c r="R117"/>
      <c r="S117"/>
      <c r="V117"/>
      <c r="W117"/>
      <c r="X117"/>
      <c r="Y117"/>
      <c r="Z117"/>
      <c r="AA117"/>
      <c r="AB117"/>
      <c r="AC117"/>
      <c r="AD117"/>
    </row>
    <row r="118" spans="1:30" x14ac:dyDescent="0.15">
      <c r="A118"/>
      <c r="B118"/>
      <c r="C118"/>
      <c r="D118"/>
      <c r="G118"/>
      <c r="H118"/>
      <c r="I118"/>
      <c r="J118"/>
      <c r="K118" s="135"/>
      <c r="M118"/>
      <c r="N118"/>
      <c r="O118"/>
      <c r="P118"/>
      <c r="Q118"/>
      <c r="R118"/>
      <c r="S118"/>
      <c r="V118"/>
      <c r="W118"/>
      <c r="X118"/>
      <c r="Y118"/>
      <c r="Z118"/>
      <c r="AA118"/>
      <c r="AB118"/>
      <c r="AC118"/>
      <c r="AD118"/>
    </row>
    <row r="119" spans="1:30" x14ac:dyDescent="0.15">
      <c r="A119"/>
      <c r="B119"/>
      <c r="C119"/>
      <c r="D119"/>
      <c r="G119"/>
      <c r="H119"/>
      <c r="I119"/>
      <c r="J119"/>
      <c r="K119" s="135"/>
      <c r="M119"/>
      <c r="N119"/>
      <c r="O119"/>
      <c r="P119"/>
      <c r="Q119"/>
      <c r="R119"/>
      <c r="S119"/>
      <c r="V119"/>
      <c r="W119"/>
      <c r="X119"/>
      <c r="Y119"/>
      <c r="Z119"/>
      <c r="AA119"/>
      <c r="AB119"/>
      <c r="AC119"/>
      <c r="AD119"/>
    </row>
    <row r="120" spans="1:30" x14ac:dyDescent="0.15">
      <c r="A120"/>
      <c r="B120"/>
      <c r="C120"/>
      <c r="D120"/>
      <c r="G120"/>
      <c r="H120"/>
      <c r="I120"/>
      <c r="J120"/>
      <c r="K120" s="135"/>
      <c r="M120"/>
      <c r="N120"/>
      <c r="O120"/>
      <c r="P120"/>
      <c r="Q120"/>
      <c r="R120"/>
      <c r="S120"/>
      <c r="V120"/>
      <c r="W120"/>
      <c r="X120"/>
      <c r="Y120"/>
      <c r="Z120"/>
      <c r="AA120"/>
      <c r="AB120"/>
      <c r="AC120"/>
      <c r="AD120"/>
    </row>
    <row r="121" spans="1:30" x14ac:dyDescent="0.15">
      <c r="A121"/>
      <c r="B121"/>
      <c r="C121"/>
      <c r="D121"/>
      <c r="G121"/>
      <c r="H121"/>
      <c r="I121"/>
      <c r="J121"/>
      <c r="K121" s="135"/>
      <c r="M121"/>
      <c r="N121"/>
      <c r="O121"/>
      <c r="P121"/>
      <c r="Q121"/>
      <c r="R121"/>
      <c r="S121"/>
      <c r="V121"/>
      <c r="W121"/>
      <c r="X121"/>
      <c r="Y121"/>
      <c r="Z121"/>
      <c r="AA121"/>
      <c r="AB121"/>
      <c r="AC121"/>
      <c r="AD121"/>
    </row>
    <row r="122" spans="1:30" x14ac:dyDescent="0.15">
      <c r="A122"/>
      <c r="B122"/>
      <c r="C122"/>
      <c r="D122"/>
      <c r="G122"/>
      <c r="H122"/>
      <c r="I122"/>
      <c r="J122"/>
      <c r="K122" s="135"/>
      <c r="M122"/>
      <c r="N122"/>
      <c r="O122"/>
      <c r="P122"/>
      <c r="Q122"/>
      <c r="R122"/>
      <c r="S122"/>
      <c r="V122"/>
      <c r="W122"/>
      <c r="X122"/>
      <c r="Y122"/>
      <c r="Z122"/>
      <c r="AA122"/>
      <c r="AB122"/>
      <c r="AC122"/>
      <c r="AD122"/>
    </row>
    <row r="123" spans="1:30" x14ac:dyDescent="0.15">
      <c r="A123"/>
      <c r="B123"/>
      <c r="C123"/>
      <c r="D123"/>
      <c r="G123"/>
      <c r="H123"/>
      <c r="I123"/>
      <c r="J123"/>
      <c r="K123" s="135"/>
      <c r="M123"/>
      <c r="N123"/>
      <c r="O123"/>
      <c r="P123"/>
      <c r="Q123"/>
      <c r="R123"/>
      <c r="S123"/>
      <c r="V123"/>
      <c r="W123"/>
      <c r="X123"/>
      <c r="Y123"/>
      <c r="Z123"/>
      <c r="AA123"/>
      <c r="AB123"/>
      <c r="AC123"/>
      <c r="AD123"/>
    </row>
    <row r="124" spans="1:30" x14ac:dyDescent="0.15">
      <c r="A124"/>
      <c r="B124"/>
      <c r="C124"/>
      <c r="D124"/>
      <c r="G124"/>
      <c r="H124"/>
      <c r="I124"/>
      <c r="J124"/>
      <c r="K124" s="135"/>
      <c r="M124"/>
      <c r="N124"/>
      <c r="O124"/>
      <c r="P124"/>
      <c r="Q124"/>
      <c r="R124"/>
      <c r="S124"/>
      <c r="V124"/>
      <c r="W124"/>
      <c r="X124"/>
      <c r="Y124"/>
      <c r="Z124"/>
      <c r="AA124"/>
      <c r="AB124"/>
      <c r="AC124"/>
      <c r="AD124"/>
    </row>
    <row r="125" spans="1:30" x14ac:dyDescent="0.15">
      <c r="A125"/>
      <c r="B125"/>
      <c r="C125"/>
      <c r="D125"/>
      <c r="G125"/>
      <c r="H125"/>
      <c r="I125"/>
      <c r="J125"/>
      <c r="K125" s="135"/>
      <c r="M125"/>
      <c r="N125"/>
      <c r="O125"/>
      <c r="P125"/>
      <c r="Q125"/>
      <c r="R125"/>
      <c r="S125"/>
      <c r="V125"/>
      <c r="W125"/>
      <c r="X125"/>
      <c r="Y125"/>
      <c r="Z125"/>
      <c r="AA125"/>
      <c r="AB125"/>
      <c r="AC125"/>
      <c r="AD125"/>
    </row>
    <row r="126" spans="1:30" x14ac:dyDescent="0.15">
      <c r="A126"/>
      <c r="B126"/>
      <c r="C126"/>
      <c r="D126"/>
      <c r="G126"/>
      <c r="H126"/>
      <c r="I126"/>
      <c r="J126"/>
      <c r="K126" s="135"/>
      <c r="M126"/>
      <c r="N126"/>
      <c r="O126"/>
      <c r="P126"/>
      <c r="Q126"/>
      <c r="R126"/>
      <c r="S126"/>
      <c r="V126"/>
      <c r="W126"/>
      <c r="X126"/>
      <c r="Y126"/>
      <c r="Z126"/>
      <c r="AA126"/>
      <c r="AB126"/>
      <c r="AC126"/>
      <c r="AD126"/>
    </row>
    <row r="127" spans="1:30" x14ac:dyDescent="0.15">
      <c r="A127"/>
      <c r="B127"/>
      <c r="C127"/>
      <c r="D127"/>
      <c r="G127"/>
      <c r="H127"/>
      <c r="I127"/>
      <c r="J127"/>
      <c r="K127" s="135"/>
      <c r="M127"/>
      <c r="N127"/>
      <c r="O127"/>
      <c r="P127"/>
      <c r="Q127"/>
      <c r="R127"/>
      <c r="S127"/>
      <c r="V127"/>
      <c r="W127"/>
      <c r="X127"/>
      <c r="Y127"/>
      <c r="Z127"/>
      <c r="AA127"/>
      <c r="AB127"/>
      <c r="AC127"/>
      <c r="AD127"/>
    </row>
    <row r="128" spans="1:30" x14ac:dyDescent="0.15">
      <c r="A128"/>
      <c r="B128"/>
      <c r="C128"/>
      <c r="D128"/>
      <c r="G128"/>
      <c r="H128"/>
      <c r="I128"/>
      <c r="J128"/>
      <c r="M128"/>
      <c r="N128"/>
      <c r="O128"/>
      <c r="P128"/>
      <c r="Q128"/>
      <c r="R128"/>
      <c r="S128"/>
      <c r="V128"/>
      <c r="W128"/>
      <c r="X128"/>
      <c r="Y128"/>
      <c r="Z128"/>
      <c r="AA128"/>
      <c r="AB128"/>
      <c r="AC128"/>
      <c r="AD128"/>
    </row>
    <row r="129" spans="7:30" x14ac:dyDescent="0.15">
      <c r="G129"/>
      <c r="H129"/>
      <c r="I129"/>
      <c r="J129"/>
      <c r="M129"/>
      <c r="N129"/>
      <c r="O129"/>
      <c r="P129"/>
      <c r="Q129"/>
      <c r="R129"/>
      <c r="S129"/>
      <c r="V129"/>
      <c r="W129"/>
      <c r="X129"/>
      <c r="Y129"/>
      <c r="Z129"/>
      <c r="AA129"/>
      <c r="AB129"/>
      <c r="AC129"/>
      <c r="AD129"/>
    </row>
    <row r="130" spans="7:30" x14ac:dyDescent="0.15">
      <c r="G130"/>
      <c r="H130"/>
      <c r="I130"/>
      <c r="J130"/>
      <c r="M130"/>
      <c r="N130"/>
      <c r="O130"/>
      <c r="P130"/>
      <c r="Q130"/>
      <c r="R130"/>
      <c r="S130"/>
      <c r="V130"/>
      <c r="W130"/>
      <c r="X130"/>
      <c r="Y130"/>
      <c r="Z130"/>
      <c r="AA130"/>
      <c r="AB130"/>
      <c r="AC130"/>
      <c r="AD130"/>
    </row>
    <row r="131" spans="7:30" x14ac:dyDescent="0.15">
      <c r="G131"/>
      <c r="H131"/>
      <c r="I131"/>
      <c r="J131"/>
      <c r="V131"/>
      <c r="W131"/>
      <c r="X131"/>
      <c r="Y131"/>
      <c r="Z131"/>
      <c r="AA131"/>
      <c r="AB131"/>
      <c r="AC131"/>
      <c r="AD131"/>
    </row>
    <row r="132" spans="7:30" x14ac:dyDescent="0.15">
      <c r="G132"/>
      <c r="H132"/>
      <c r="I132"/>
      <c r="J132"/>
      <c r="V132"/>
      <c r="W132"/>
      <c r="X132"/>
      <c r="Y132"/>
      <c r="Z132"/>
      <c r="AA132"/>
      <c r="AB132"/>
      <c r="AC132"/>
      <c r="AD132"/>
    </row>
    <row r="133" spans="7:30" x14ac:dyDescent="0.15">
      <c r="G133"/>
      <c r="H133"/>
      <c r="I133"/>
      <c r="J133"/>
      <c r="V133"/>
      <c r="W133"/>
      <c r="X133"/>
      <c r="Y133"/>
      <c r="Z133"/>
      <c r="AA133"/>
      <c r="AB133"/>
      <c r="AC133"/>
      <c r="AD133"/>
    </row>
    <row r="134" spans="7:30" x14ac:dyDescent="0.15">
      <c r="G134"/>
      <c r="H134"/>
      <c r="I134"/>
      <c r="J134"/>
      <c r="V134"/>
      <c r="W134"/>
      <c r="X134"/>
      <c r="Y134"/>
      <c r="Z134"/>
      <c r="AA134"/>
      <c r="AB134"/>
      <c r="AC134"/>
      <c r="AD134"/>
    </row>
    <row r="135" spans="7:30" x14ac:dyDescent="0.15">
      <c r="G135"/>
      <c r="H135"/>
      <c r="I135"/>
      <c r="J135"/>
      <c r="V135"/>
      <c r="W135"/>
      <c r="X135"/>
      <c r="Y135"/>
      <c r="Z135"/>
      <c r="AA135"/>
      <c r="AB135"/>
      <c r="AC135"/>
      <c r="AD135"/>
    </row>
    <row r="136" spans="7:30" x14ac:dyDescent="0.15">
      <c r="V136"/>
      <c r="W136"/>
      <c r="X136"/>
      <c r="Y136"/>
      <c r="Z136"/>
      <c r="AA136"/>
      <c r="AB136"/>
      <c r="AC136"/>
      <c r="AD136"/>
    </row>
    <row r="137" spans="7:30" x14ac:dyDescent="0.15">
      <c r="V137"/>
      <c r="W137"/>
      <c r="X137"/>
      <c r="Y137"/>
      <c r="Z137"/>
      <c r="AA137"/>
      <c r="AB137"/>
      <c r="AC137"/>
      <c r="AD137"/>
    </row>
    <row r="138" spans="7:30" x14ac:dyDescent="0.15">
      <c r="V138"/>
      <c r="W138"/>
      <c r="X138"/>
      <c r="Y138"/>
      <c r="Z138"/>
      <c r="AA138"/>
      <c r="AB138"/>
      <c r="AC138"/>
      <c r="AD138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23"/>
  <sheetViews>
    <sheetView zoomScaleNormal="100" workbookViewId="0">
      <pane ySplit="1" topLeftCell="A2" activePane="bottomLeft" state="frozen"/>
      <selection activeCell="F18" sqref="F18"/>
      <selection pane="bottomLeft" activeCell="K1" sqref="K1:K1048576"/>
    </sheetView>
  </sheetViews>
  <sheetFormatPr defaultRowHeight="14.25" x14ac:dyDescent="0.15"/>
  <cols>
    <col min="1" max="5" width="9" style="27"/>
    <col min="6" max="6" width="16.375" style="27" customWidth="1"/>
    <col min="7" max="7" width="14.25" style="27" customWidth="1"/>
    <col min="8" max="8" width="9" style="27"/>
    <col min="9" max="9" width="11.875" style="28" customWidth="1"/>
    <col min="10" max="10" width="13.75" style="28" customWidth="1"/>
    <col min="11" max="11" width="9.125" style="203" bestFit="1" customWidth="1"/>
    <col min="12" max="12" width="9.125" style="29" customWidth="1"/>
    <col min="13" max="20" width="9" style="71"/>
    <col min="21" max="16384" width="9" style="27"/>
  </cols>
  <sheetData>
    <row r="1" spans="1:21" x14ac:dyDescent="0.3">
      <c r="A1" s="21" t="s">
        <v>479</v>
      </c>
      <c r="B1" s="22" t="s">
        <v>345</v>
      </c>
      <c r="C1" s="22" t="s">
        <v>346</v>
      </c>
      <c r="D1" s="23" t="s">
        <v>11</v>
      </c>
      <c r="E1" s="23" t="s">
        <v>206</v>
      </c>
      <c r="F1" s="23" t="s">
        <v>13</v>
      </c>
      <c r="G1" s="24" t="s">
        <v>65</v>
      </c>
      <c r="H1" s="22" t="s">
        <v>207</v>
      </c>
      <c r="I1" s="25" t="s">
        <v>14</v>
      </c>
      <c r="J1" s="25" t="s">
        <v>15</v>
      </c>
      <c r="K1" s="202" t="s">
        <v>208</v>
      </c>
      <c r="L1" s="26" t="s">
        <v>347</v>
      </c>
      <c r="M1" s="70" t="s">
        <v>209</v>
      </c>
      <c r="N1" s="70" t="s">
        <v>12</v>
      </c>
      <c r="O1" s="70" t="s">
        <v>212</v>
      </c>
      <c r="P1" s="70" t="s">
        <v>348</v>
      </c>
      <c r="Q1" s="70" t="s">
        <v>349</v>
      </c>
      <c r="R1" s="70" t="s">
        <v>350</v>
      </c>
      <c r="S1" s="70" t="s">
        <v>351</v>
      </c>
      <c r="T1" s="70" t="s">
        <v>352</v>
      </c>
      <c r="U1" s="27" t="s">
        <v>303</v>
      </c>
    </row>
    <row r="2" spans="1:21" x14ac:dyDescent="0.15">
      <c r="A2" s="27" t="s">
        <v>75</v>
      </c>
      <c r="B2" s="27" t="s">
        <v>2035</v>
      </c>
      <c r="C2" s="27" t="s">
        <v>77</v>
      </c>
      <c r="D2" s="27" t="s">
        <v>135</v>
      </c>
      <c r="E2" s="27" t="s">
        <v>1116</v>
      </c>
      <c r="F2" s="27" t="s">
        <v>1117</v>
      </c>
      <c r="G2" s="27" t="s">
        <v>78</v>
      </c>
      <c r="H2" s="27" t="s">
        <v>1118</v>
      </c>
      <c r="I2" s="28">
        <v>43423.473645833335</v>
      </c>
      <c r="J2" s="28">
        <v>43423.47488425926</v>
      </c>
      <c r="K2" s="203">
        <v>1.2384259259259258E-3</v>
      </c>
      <c r="L2" s="29" t="s">
        <v>210</v>
      </c>
      <c r="M2" s="71" t="s">
        <v>211</v>
      </c>
      <c r="N2" s="71" t="s">
        <v>215</v>
      </c>
      <c r="O2" s="71" t="s">
        <v>134</v>
      </c>
      <c r="P2" s="71" t="s">
        <v>170</v>
      </c>
      <c r="R2" s="71">
        <v>0</v>
      </c>
      <c r="S2" s="71" t="s">
        <v>484</v>
      </c>
      <c r="T2" s="71" t="s">
        <v>354</v>
      </c>
      <c r="U2" s="27" t="s">
        <v>1120</v>
      </c>
    </row>
    <row r="3" spans="1:21" x14ac:dyDescent="0.15">
      <c r="A3" s="27" t="s">
        <v>75</v>
      </c>
      <c r="B3" s="27" t="s">
        <v>2036</v>
      </c>
      <c r="C3" s="27" t="s">
        <v>189</v>
      </c>
      <c r="D3" s="27" t="s">
        <v>141</v>
      </c>
      <c r="E3" s="27" t="s">
        <v>2037</v>
      </c>
      <c r="F3" s="27" t="s">
        <v>2038</v>
      </c>
      <c r="G3" s="27" t="s">
        <v>78</v>
      </c>
      <c r="H3" s="27" t="s">
        <v>2039</v>
      </c>
      <c r="I3" s="28">
        <v>43423.604027777779</v>
      </c>
      <c r="J3" s="28">
        <v>43423.604849537034</v>
      </c>
      <c r="K3" s="203">
        <v>8.2175925925925917E-4</v>
      </c>
      <c r="L3" s="29" t="s">
        <v>210</v>
      </c>
      <c r="M3" s="71" t="s">
        <v>211</v>
      </c>
      <c r="N3" s="71" t="s">
        <v>215</v>
      </c>
      <c r="O3" s="71" t="s">
        <v>140</v>
      </c>
      <c r="P3" s="71" t="s">
        <v>170</v>
      </c>
      <c r="R3" s="71">
        <v>0</v>
      </c>
      <c r="S3" s="71" t="s">
        <v>353</v>
      </c>
      <c r="T3" s="71" t="s">
        <v>354</v>
      </c>
      <c r="U3" s="27" t="s">
        <v>2040</v>
      </c>
    </row>
    <row r="4" spans="1:21" x14ac:dyDescent="0.15">
      <c r="A4" s="27" t="s">
        <v>75</v>
      </c>
      <c r="B4" s="27" t="s">
        <v>2041</v>
      </c>
      <c r="C4" s="27" t="s">
        <v>190</v>
      </c>
      <c r="D4" s="27" t="s">
        <v>143</v>
      </c>
      <c r="E4" s="27" t="s">
        <v>2042</v>
      </c>
      <c r="F4" s="27" t="s">
        <v>2043</v>
      </c>
      <c r="G4" s="27" t="s">
        <v>78</v>
      </c>
      <c r="H4" s="27" t="s">
        <v>2044</v>
      </c>
      <c r="I4" s="28">
        <v>43423.602256944447</v>
      </c>
      <c r="J4" s="28">
        <v>43423.604027777779</v>
      </c>
      <c r="K4" s="203">
        <v>1.7708333333333332E-3</v>
      </c>
      <c r="L4" s="29" t="s">
        <v>210</v>
      </c>
      <c r="M4" s="71" t="s">
        <v>211</v>
      </c>
      <c r="N4" s="71" t="s">
        <v>215</v>
      </c>
      <c r="O4" s="71" t="s">
        <v>142</v>
      </c>
      <c r="P4" s="71" t="s">
        <v>170</v>
      </c>
      <c r="R4" s="71">
        <v>0</v>
      </c>
      <c r="S4" s="71" t="s">
        <v>720</v>
      </c>
      <c r="T4" s="71" t="s">
        <v>354</v>
      </c>
      <c r="U4" s="27" t="s">
        <v>2045</v>
      </c>
    </row>
    <row r="5" spans="1:21" x14ac:dyDescent="0.15">
      <c r="A5" s="27" t="s">
        <v>75</v>
      </c>
      <c r="B5" s="27" t="s">
        <v>2046</v>
      </c>
      <c r="C5" s="27" t="s">
        <v>190</v>
      </c>
      <c r="D5" s="27" t="s">
        <v>143</v>
      </c>
      <c r="E5" s="27" t="s">
        <v>2047</v>
      </c>
      <c r="F5" s="27" t="s">
        <v>2048</v>
      </c>
      <c r="G5" s="27" t="s">
        <v>78</v>
      </c>
      <c r="H5" s="27" t="s">
        <v>2049</v>
      </c>
      <c r="I5" s="28">
        <v>43423.612581018519</v>
      </c>
      <c r="J5" s="28">
        <v>43423.614791666667</v>
      </c>
      <c r="K5" s="203">
        <v>2.2106481481481478E-3</v>
      </c>
      <c r="L5" s="29" t="s">
        <v>210</v>
      </c>
      <c r="M5" s="71" t="s">
        <v>210</v>
      </c>
      <c r="N5" s="71" t="s">
        <v>215</v>
      </c>
      <c r="O5" s="71" t="s">
        <v>142</v>
      </c>
      <c r="P5" s="71" t="s">
        <v>169</v>
      </c>
      <c r="R5" s="71">
        <v>0</v>
      </c>
      <c r="S5" s="71" t="s">
        <v>1200</v>
      </c>
      <c r="T5" s="71" t="s">
        <v>1200</v>
      </c>
      <c r="U5" s="27" t="s">
        <v>2050</v>
      </c>
    </row>
    <row r="6" spans="1:21" x14ac:dyDescent="0.15">
      <c r="A6" s="27" t="s">
        <v>75</v>
      </c>
      <c r="B6" s="27" t="s">
        <v>2051</v>
      </c>
      <c r="C6" s="27" t="s">
        <v>190</v>
      </c>
      <c r="D6" s="27" t="s">
        <v>143</v>
      </c>
      <c r="E6" s="27" t="s">
        <v>2052</v>
      </c>
      <c r="F6" s="27" t="s">
        <v>2053</v>
      </c>
      <c r="G6" s="27" t="s">
        <v>78</v>
      </c>
      <c r="H6" s="27" t="s">
        <v>2054</v>
      </c>
      <c r="I6" s="28">
        <v>43423.623252314814</v>
      </c>
      <c r="J6" s="28">
        <v>43423.623460648145</v>
      </c>
      <c r="K6" s="203">
        <v>2.0833333333333335E-4</v>
      </c>
      <c r="L6" s="29" t="s">
        <v>210</v>
      </c>
      <c r="M6" s="71" t="s">
        <v>211</v>
      </c>
      <c r="N6" s="71" t="s">
        <v>215</v>
      </c>
      <c r="O6" s="71" t="s">
        <v>142</v>
      </c>
      <c r="P6" s="71" t="s">
        <v>170</v>
      </c>
      <c r="R6" s="71">
        <v>0</v>
      </c>
      <c r="S6" s="71" t="s">
        <v>405</v>
      </c>
      <c r="T6" s="71" t="s">
        <v>354</v>
      </c>
      <c r="U6" s="27" t="s">
        <v>2055</v>
      </c>
    </row>
    <row r="7" spans="1:21" x14ac:dyDescent="0.15">
      <c r="A7" s="27" t="s">
        <v>75</v>
      </c>
      <c r="B7" s="27" t="s">
        <v>2056</v>
      </c>
      <c r="C7" s="27" t="s">
        <v>190</v>
      </c>
      <c r="D7" s="27" t="s">
        <v>143</v>
      </c>
      <c r="E7" s="27" t="s">
        <v>2052</v>
      </c>
      <c r="F7" s="27" t="s">
        <v>2053</v>
      </c>
      <c r="G7" s="27" t="s">
        <v>78</v>
      </c>
      <c r="H7" s="27" t="s">
        <v>2054</v>
      </c>
      <c r="I7" s="28">
        <v>43423.623773148145</v>
      </c>
      <c r="J7" s="28">
        <v>43423.623888888891</v>
      </c>
      <c r="K7" s="203">
        <v>1.1574074074074073E-4</v>
      </c>
      <c r="L7" s="29" t="s">
        <v>210</v>
      </c>
      <c r="M7" s="71" t="s">
        <v>211</v>
      </c>
      <c r="N7" s="71" t="s">
        <v>215</v>
      </c>
      <c r="O7" s="71" t="s">
        <v>142</v>
      </c>
      <c r="P7" s="71" t="s">
        <v>170</v>
      </c>
      <c r="R7" s="71">
        <v>0</v>
      </c>
      <c r="S7" s="71" t="s">
        <v>441</v>
      </c>
      <c r="T7" s="71" t="s">
        <v>354</v>
      </c>
      <c r="U7" s="27" t="s">
        <v>2055</v>
      </c>
    </row>
    <row r="8" spans="1:21" x14ac:dyDescent="0.15">
      <c r="A8" s="27" t="s">
        <v>75</v>
      </c>
      <c r="B8" s="27" t="s">
        <v>2057</v>
      </c>
      <c r="C8" s="27" t="s">
        <v>190</v>
      </c>
      <c r="D8" s="27" t="s">
        <v>143</v>
      </c>
      <c r="E8" s="27" t="s">
        <v>2058</v>
      </c>
      <c r="F8" s="27" t="s">
        <v>2059</v>
      </c>
      <c r="G8" s="27" t="s">
        <v>78</v>
      </c>
      <c r="H8" s="27" t="s">
        <v>2060</v>
      </c>
      <c r="I8" s="28">
        <v>43423.625069444446</v>
      </c>
      <c r="J8" s="28">
        <v>43423.625833333332</v>
      </c>
      <c r="K8" s="203">
        <v>7.6388888888888893E-4</v>
      </c>
      <c r="L8" s="29" t="s">
        <v>210</v>
      </c>
      <c r="M8" s="71" t="s">
        <v>211</v>
      </c>
      <c r="N8" s="71" t="s">
        <v>215</v>
      </c>
      <c r="O8" s="71" t="s">
        <v>142</v>
      </c>
      <c r="P8" s="71" t="s">
        <v>170</v>
      </c>
      <c r="R8" s="71">
        <v>0</v>
      </c>
      <c r="S8" s="71" t="s">
        <v>394</v>
      </c>
      <c r="T8" s="71" t="s">
        <v>354</v>
      </c>
      <c r="U8" s="27" t="s">
        <v>2061</v>
      </c>
    </row>
    <row r="9" spans="1:21" x14ac:dyDescent="0.15">
      <c r="A9" s="27" t="s">
        <v>75</v>
      </c>
      <c r="B9" s="27" t="s">
        <v>2062</v>
      </c>
      <c r="C9" s="27" t="s">
        <v>190</v>
      </c>
      <c r="D9" s="27" t="s">
        <v>143</v>
      </c>
      <c r="E9" s="27" t="s">
        <v>2063</v>
      </c>
      <c r="F9" s="27" t="s">
        <v>2064</v>
      </c>
      <c r="G9" s="27" t="s">
        <v>78</v>
      </c>
      <c r="H9" s="27" t="s">
        <v>1223</v>
      </c>
      <c r="I9" s="28">
        <v>43423.628958333335</v>
      </c>
      <c r="J9" s="28">
        <v>43423.629710648151</v>
      </c>
      <c r="K9" s="203">
        <v>7.5231481481481471E-4</v>
      </c>
      <c r="L9" s="29" t="s">
        <v>210</v>
      </c>
      <c r="M9" s="71" t="s">
        <v>211</v>
      </c>
      <c r="N9" s="71" t="s">
        <v>215</v>
      </c>
      <c r="O9" s="71" t="s">
        <v>142</v>
      </c>
      <c r="P9" s="71" t="s">
        <v>170</v>
      </c>
      <c r="R9" s="71">
        <v>0</v>
      </c>
      <c r="S9" s="71" t="s">
        <v>712</v>
      </c>
      <c r="T9" s="71" t="s">
        <v>354</v>
      </c>
      <c r="U9" s="27" t="s">
        <v>2065</v>
      </c>
    </row>
    <row r="10" spans="1:21" x14ac:dyDescent="0.15">
      <c r="A10" s="27" t="s">
        <v>75</v>
      </c>
      <c r="B10" s="27" t="s">
        <v>2066</v>
      </c>
      <c r="C10" s="27" t="s">
        <v>190</v>
      </c>
      <c r="D10" s="27" t="s">
        <v>143</v>
      </c>
      <c r="E10" s="27" t="s">
        <v>2067</v>
      </c>
      <c r="F10" s="27" t="s">
        <v>2068</v>
      </c>
      <c r="G10" s="27" t="s">
        <v>78</v>
      </c>
      <c r="H10" s="27" t="s">
        <v>2069</v>
      </c>
      <c r="I10" s="28">
        <v>43423.631203703706</v>
      </c>
      <c r="J10" s="28">
        <v>43423.631458333337</v>
      </c>
      <c r="K10" s="203">
        <v>2.5462962962962961E-4</v>
      </c>
      <c r="L10" s="29" t="s">
        <v>210</v>
      </c>
      <c r="M10" s="71" t="s">
        <v>211</v>
      </c>
      <c r="N10" s="71" t="s">
        <v>215</v>
      </c>
      <c r="O10" s="71" t="s">
        <v>142</v>
      </c>
      <c r="P10" s="71" t="s">
        <v>170</v>
      </c>
      <c r="R10" s="71">
        <v>0</v>
      </c>
      <c r="S10" s="71" t="s">
        <v>425</v>
      </c>
      <c r="T10" s="71" t="s">
        <v>354</v>
      </c>
      <c r="U10" s="27" t="s">
        <v>2070</v>
      </c>
    </row>
    <row r="11" spans="1:21" x14ac:dyDescent="0.15">
      <c r="A11" s="27" t="s">
        <v>75</v>
      </c>
      <c r="B11" s="27" t="s">
        <v>2071</v>
      </c>
      <c r="C11" s="27" t="s">
        <v>190</v>
      </c>
      <c r="D11" s="27" t="s">
        <v>143</v>
      </c>
      <c r="E11" s="27" t="s">
        <v>2072</v>
      </c>
      <c r="F11" s="27" t="s">
        <v>2073</v>
      </c>
      <c r="G11" s="27" t="s">
        <v>78</v>
      </c>
      <c r="H11" s="27" t="s">
        <v>1607</v>
      </c>
      <c r="I11" s="28">
        <v>43423.645300925928</v>
      </c>
      <c r="J11" s="28">
        <v>43423.645682870374</v>
      </c>
      <c r="K11" s="203">
        <v>3.8194444444444446E-4</v>
      </c>
      <c r="L11" s="29" t="s">
        <v>210</v>
      </c>
      <c r="M11" s="71" t="s">
        <v>211</v>
      </c>
      <c r="N11" s="71" t="s">
        <v>215</v>
      </c>
      <c r="O11" s="71" t="s">
        <v>142</v>
      </c>
      <c r="P11" s="71" t="s">
        <v>170</v>
      </c>
      <c r="R11" s="71">
        <v>0</v>
      </c>
      <c r="S11" s="71" t="s">
        <v>361</v>
      </c>
      <c r="T11" s="71" t="s">
        <v>354</v>
      </c>
      <c r="U11" s="27" t="s">
        <v>2074</v>
      </c>
    </row>
    <row r="12" spans="1:21" x14ac:dyDescent="0.15">
      <c r="A12" s="27" t="s">
        <v>75</v>
      </c>
      <c r="B12" s="27" t="s">
        <v>2075</v>
      </c>
      <c r="C12" s="27" t="s">
        <v>190</v>
      </c>
      <c r="D12" s="27" t="s">
        <v>143</v>
      </c>
      <c r="E12" s="27" t="s">
        <v>2076</v>
      </c>
      <c r="F12" s="27" t="s">
        <v>2077</v>
      </c>
      <c r="G12" s="27" t="s">
        <v>78</v>
      </c>
      <c r="H12" s="27" t="s">
        <v>2078</v>
      </c>
      <c r="I12" s="28">
        <v>43423.647326388891</v>
      </c>
      <c r="J12" s="28">
        <v>43423.647997685184</v>
      </c>
      <c r="K12" s="203">
        <v>6.7129629629629625E-4</v>
      </c>
      <c r="L12" s="29" t="s">
        <v>210</v>
      </c>
      <c r="M12" s="71" t="s">
        <v>211</v>
      </c>
      <c r="N12" s="71" t="s">
        <v>215</v>
      </c>
      <c r="O12" s="71" t="s">
        <v>142</v>
      </c>
      <c r="P12" s="71" t="s">
        <v>170</v>
      </c>
      <c r="R12" s="71">
        <v>0</v>
      </c>
      <c r="S12" s="71" t="s">
        <v>357</v>
      </c>
      <c r="T12" s="71" t="s">
        <v>354</v>
      </c>
      <c r="U12" s="27" t="s">
        <v>2079</v>
      </c>
    </row>
    <row r="13" spans="1:21" x14ac:dyDescent="0.15">
      <c r="A13" s="27" t="s">
        <v>75</v>
      </c>
      <c r="B13" s="27" t="s">
        <v>2080</v>
      </c>
      <c r="C13" s="27" t="s">
        <v>190</v>
      </c>
      <c r="D13" s="27" t="s">
        <v>143</v>
      </c>
      <c r="E13" s="27" t="s">
        <v>2081</v>
      </c>
      <c r="F13" s="27" t="s">
        <v>2082</v>
      </c>
      <c r="G13" s="27" t="s">
        <v>78</v>
      </c>
      <c r="H13" s="27" t="s">
        <v>2083</v>
      </c>
      <c r="I13" s="28">
        <v>43423.660405092596</v>
      </c>
      <c r="J13" s="28">
        <v>43423.660983796297</v>
      </c>
      <c r="K13" s="203">
        <v>5.7870370370370378E-4</v>
      </c>
      <c r="L13" s="29" t="s">
        <v>210</v>
      </c>
      <c r="M13" s="71" t="s">
        <v>211</v>
      </c>
      <c r="N13" s="71" t="s">
        <v>215</v>
      </c>
      <c r="O13" s="71" t="s">
        <v>142</v>
      </c>
      <c r="P13" s="71" t="s">
        <v>170</v>
      </c>
      <c r="R13" s="71">
        <v>0</v>
      </c>
      <c r="S13" s="71" t="s">
        <v>383</v>
      </c>
      <c r="T13" s="71" t="s">
        <v>354</v>
      </c>
      <c r="U13" s="27" t="s">
        <v>2084</v>
      </c>
    </row>
    <row r="14" spans="1:21" x14ac:dyDescent="0.15">
      <c r="A14" s="27" t="s">
        <v>75</v>
      </c>
      <c r="B14" s="27" t="s">
        <v>2085</v>
      </c>
      <c r="C14" s="27" t="s">
        <v>190</v>
      </c>
      <c r="D14" s="27" t="s">
        <v>143</v>
      </c>
      <c r="E14" s="27" t="s">
        <v>2086</v>
      </c>
      <c r="F14" s="27" t="s">
        <v>2087</v>
      </c>
      <c r="G14" s="27" t="s">
        <v>78</v>
      </c>
      <c r="H14" s="27" t="s">
        <v>2088</v>
      </c>
      <c r="I14" s="28">
        <v>43423.66207175926</v>
      </c>
      <c r="J14" s="28">
        <v>43423.663298611114</v>
      </c>
      <c r="K14" s="203">
        <v>1.2268518518518518E-3</v>
      </c>
      <c r="L14" s="29" t="s">
        <v>210</v>
      </c>
      <c r="M14" s="71" t="s">
        <v>211</v>
      </c>
      <c r="N14" s="71" t="s">
        <v>215</v>
      </c>
      <c r="O14" s="71" t="s">
        <v>142</v>
      </c>
      <c r="P14" s="71" t="s">
        <v>170</v>
      </c>
      <c r="R14" s="71">
        <v>0</v>
      </c>
      <c r="S14" s="71" t="s">
        <v>365</v>
      </c>
      <c r="T14" s="71" t="s">
        <v>354</v>
      </c>
      <c r="U14" s="27" t="s">
        <v>2089</v>
      </c>
    </row>
    <row r="15" spans="1:21" x14ac:dyDescent="0.15">
      <c r="A15" s="27" t="s">
        <v>75</v>
      </c>
      <c r="B15" s="27" t="s">
        <v>2090</v>
      </c>
      <c r="C15" s="27" t="s">
        <v>190</v>
      </c>
      <c r="D15" s="27" t="s">
        <v>143</v>
      </c>
      <c r="E15" s="27" t="s">
        <v>617</v>
      </c>
      <c r="F15" s="27" t="s">
        <v>618</v>
      </c>
      <c r="G15" s="27" t="s">
        <v>78</v>
      </c>
      <c r="H15" s="27" t="s">
        <v>619</v>
      </c>
      <c r="I15" s="28">
        <v>43423.66783564815</v>
      </c>
      <c r="J15" s="28">
        <v>43423.668877314813</v>
      </c>
      <c r="K15" s="203">
        <v>1.0416666666666667E-3</v>
      </c>
      <c r="L15" s="29" t="s">
        <v>210</v>
      </c>
      <c r="M15" s="71" t="s">
        <v>211</v>
      </c>
      <c r="N15" s="71" t="s">
        <v>215</v>
      </c>
      <c r="O15" s="71" t="s">
        <v>142</v>
      </c>
      <c r="P15" s="71" t="s">
        <v>170</v>
      </c>
      <c r="R15" s="71">
        <v>0</v>
      </c>
      <c r="S15" s="71" t="s">
        <v>504</v>
      </c>
      <c r="T15" s="71" t="s">
        <v>354</v>
      </c>
      <c r="U15" s="27" t="s">
        <v>620</v>
      </c>
    </row>
    <row r="16" spans="1:21" x14ac:dyDescent="0.15">
      <c r="A16" s="27" t="s">
        <v>75</v>
      </c>
      <c r="B16" s="27" t="s">
        <v>2091</v>
      </c>
      <c r="C16" s="27" t="s">
        <v>190</v>
      </c>
      <c r="D16" s="27" t="s">
        <v>143</v>
      </c>
      <c r="E16" s="27" t="s">
        <v>2092</v>
      </c>
      <c r="F16" s="27" t="s">
        <v>2093</v>
      </c>
      <c r="G16" s="27" t="s">
        <v>78</v>
      </c>
      <c r="H16" s="27" t="s">
        <v>966</v>
      </c>
      <c r="I16" s="28">
        <v>43423.679409722223</v>
      </c>
      <c r="J16" s="28">
        <v>43423.680497685185</v>
      </c>
      <c r="K16" s="203">
        <v>1.0879629629629629E-3</v>
      </c>
      <c r="L16" s="29" t="s">
        <v>210</v>
      </c>
      <c r="M16" s="71" t="s">
        <v>211</v>
      </c>
      <c r="N16" s="71" t="s">
        <v>215</v>
      </c>
      <c r="O16" s="71" t="s">
        <v>142</v>
      </c>
      <c r="P16" s="71" t="s">
        <v>170</v>
      </c>
      <c r="R16" s="71">
        <v>0</v>
      </c>
      <c r="S16" s="71" t="s">
        <v>415</v>
      </c>
      <c r="T16" s="71" t="s">
        <v>354</v>
      </c>
      <c r="U16" s="27" t="s">
        <v>2094</v>
      </c>
    </row>
    <row r="17" spans="1:21" x14ac:dyDescent="0.15">
      <c r="A17" s="27" t="s">
        <v>75</v>
      </c>
      <c r="B17" s="27" t="s">
        <v>2095</v>
      </c>
      <c r="C17" s="27" t="s">
        <v>190</v>
      </c>
      <c r="D17" s="27" t="s">
        <v>143</v>
      </c>
      <c r="E17" s="27" t="s">
        <v>2096</v>
      </c>
      <c r="F17" s="27" t="s">
        <v>2097</v>
      </c>
      <c r="G17" s="27" t="s">
        <v>78</v>
      </c>
      <c r="H17" s="27" t="s">
        <v>520</v>
      </c>
      <c r="I17" s="28">
        <v>43423.682199074072</v>
      </c>
      <c r="J17" s="28">
        <v>43423.683668981481</v>
      </c>
      <c r="K17" s="203">
        <v>1.4699074074074074E-3</v>
      </c>
      <c r="L17" s="29" t="s">
        <v>210</v>
      </c>
      <c r="M17" s="71" t="s">
        <v>211</v>
      </c>
      <c r="N17" s="71" t="s">
        <v>215</v>
      </c>
      <c r="O17" s="71" t="s">
        <v>142</v>
      </c>
      <c r="P17" s="71" t="s">
        <v>170</v>
      </c>
      <c r="R17" s="71">
        <v>0</v>
      </c>
      <c r="S17" s="71" t="s">
        <v>727</v>
      </c>
      <c r="T17" s="71" t="s">
        <v>354</v>
      </c>
      <c r="U17" s="27" t="s">
        <v>2098</v>
      </c>
    </row>
    <row r="18" spans="1:21" x14ac:dyDescent="0.15">
      <c r="A18" s="27" t="s">
        <v>75</v>
      </c>
      <c r="B18" s="27" t="s">
        <v>2099</v>
      </c>
      <c r="C18" s="27" t="s">
        <v>190</v>
      </c>
      <c r="D18" s="27" t="s">
        <v>143</v>
      </c>
      <c r="E18" s="27" t="s">
        <v>2100</v>
      </c>
      <c r="F18" s="27" t="s">
        <v>2101</v>
      </c>
      <c r="G18" s="27" t="s">
        <v>78</v>
      </c>
      <c r="H18" s="27" t="s">
        <v>2102</v>
      </c>
      <c r="I18" s="28">
        <v>43423.695428240739</v>
      </c>
      <c r="J18" s="28">
        <v>43423.696504629632</v>
      </c>
      <c r="K18" s="203">
        <v>1.0763888888888889E-3</v>
      </c>
      <c r="L18" s="29" t="s">
        <v>210</v>
      </c>
      <c r="M18" s="71" t="s">
        <v>211</v>
      </c>
      <c r="N18" s="71" t="s">
        <v>215</v>
      </c>
      <c r="O18" s="71" t="s">
        <v>142</v>
      </c>
      <c r="P18" s="71" t="s">
        <v>170</v>
      </c>
      <c r="R18" s="71">
        <v>0</v>
      </c>
      <c r="S18" s="71" t="s">
        <v>427</v>
      </c>
      <c r="T18" s="71" t="s">
        <v>354</v>
      </c>
      <c r="U18" s="27" t="s">
        <v>2103</v>
      </c>
    </row>
    <row r="19" spans="1:21" x14ac:dyDescent="0.15">
      <c r="A19" s="27" t="s">
        <v>75</v>
      </c>
      <c r="B19" s="27" t="s">
        <v>2104</v>
      </c>
      <c r="C19" s="27" t="s">
        <v>190</v>
      </c>
      <c r="D19" s="27" t="s">
        <v>143</v>
      </c>
      <c r="E19" s="27" t="s">
        <v>2105</v>
      </c>
      <c r="F19" s="27" t="s">
        <v>2106</v>
      </c>
      <c r="G19" s="27" t="s">
        <v>78</v>
      </c>
      <c r="H19" s="27" t="s">
        <v>2107</v>
      </c>
      <c r="I19" s="28">
        <v>43423.699930555558</v>
      </c>
      <c r="J19" s="28">
        <v>43423.70039351852</v>
      </c>
      <c r="K19" s="203">
        <v>4.6296296296296293E-4</v>
      </c>
      <c r="L19" s="29" t="s">
        <v>210</v>
      </c>
      <c r="M19" s="71" t="s">
        <v>211</v>
      </c>
      <c r="N19" s="71" t="s">
        <v>215</v>
      </c>
      <c r="O19" s="71" t="s">
        <v>142</v>
      </c>
      <c r="P19" s="71" t="s">
        <v>170</v>
      </c>
      <c r="R19" s="71">
        <v>0</v>
      </c>
      <c r="S19" s="71" t="s">
        <v>418</v>
      </c>
      <c r="T19" s="71" t="s">
        <v>354</v>
      </c>
      <c r="U19" s="27" t="s">
        <v>2108</v>
      </c>
    </row>
    <row r="20" spans="1:21" x14ac:dyDescent="0.15">
      <c r="A20" s="27" t="s">
        <v>75</v>
      </c>
      <c r="B20" s="27" t="s">
        <v>2109</v>
      </c>
      <c r="C20" s="27" t="s">
        <v>190</v>
      </c>
      <c r="D20" s="27" t="s">
        <v>143</v>
      </c>
      <c r="E20" s="27" t="s">
        <v>2110</v>
      </c>
      <c r="F20" s="27" t="s">
        <v>2111</v>
      </c>
      <c r="G20" s="27" t="s">
        <v>78</v>
      </c>
      <c r="H20" s="27" t="s">
        <v>2112</v>
      </c>
      <c r="I20" s="28">
        <v>43423.709629629629</v>
      </c>
      <c r="J20" s="28">
        <v>43423.710289351853</v>
      </c>
      <c r="K20" s="203">
        <v>6.5972222222222213E-4</v>
      </c>
      <c r="L20" s="29" t="s">
        <v>210</v>
      </c>
      <c r="M20" s="71" t="s">
        <v>211</v>
      </c>
      <c r="N20" s="71" t="s">
        <v>215</v>
      </c>
      <c r="O20" s="71" t="s">
        <v>142</v>
      </c>
      <c r="P20" s="71" t="s">
        <v>170</v>
      </c>
      <c r="R20" s="71">
        <v>0</v>
      </c>
      <c r="S20" s="71" t="s">
        <v>420</v>
      </c>
      <c r="T20" s="71" t="s">
        <v>354</v>
      </c>
      <c r="U20" s="27" t="s">
        <v>2113</v>
      </c>
    </row>
    <row r="21" spans="1:21" x14ac:dyDescent="0.15">
      <c r="A21" s="27" t="s">
        <v>75</v>
      </c>
      <c r="B21" s="27" t="s">
        <v>2114</v>
      </c>
      <c r="C21" s="27" t="s">
        <v>190</v>
      </c>
      <c r="D21" s="27" t="s">
        <v>143</v>
      </c>
      <c r="E21" s="27" t="s">
        <v>2115</v>
      </c>
      <c r="F21" s="27" t="s">
        <v>2116</v>
      </c>
      <c r="G21" s="27" t="s">
        <v>78</v>
      </c>
      <c r="H21" s="27" t="s">
        <v>669</v>
      </c>
      <c r="I21" s="28">
        <v>43423.727500000001</v>
      </c>
      <c r="J21" s="28">
        <v>43423.728680555556</v>
      </c>
      <c r="K21" s="203">
        <v>1.1805555555555556E-3</v>
      </c>
      <c r="L21" s="29" t="s">
        <v>210</v>
      </c>
      <c r="M21" s="71" t="s">
        <v>211</v>
      </c>
      <c r="N21" s="71" t="s">
        <v>215</v>
      </c>
      <c r="O21" s="71" t="s">
        <v>142</v>
      </c>
      <c r="P21" s="71" t="s">
        <v>170</v>
      </c>
      <c r="R21" s="71">
        <v>0</v>
      </c>
      <c r="S21" s="71" t="s">
        <v>437</v>
      </c>
      <c r="T21" s="71" t="s">
        <v>354</v>
      </c>
      <c r="U21" s="27" t="s">
        <v>2117</v>
      </c>
    </row>
    <row r="22" spans="1:21" x14ac:dyDescent="0.15">
      <c r="A22" s="27" t="s">
        <v>75</v>
      </c>
      <c r="B22" s="27" t="s">
        <v>2118</v>
      </c>
      <c r="C22" s="27" t="s">
        <v>190</v>
      </c>
      <c r="D22" s="27" t="s">
        <v>143</v>
      </c>
      <c r="E22" s="27" t="s">
        <v>2119</v>
      </c>
      <c r="F22" s="27" t="s">
        <v>2120</v>
      </c>
      <c r="G22" s="27" t="s">
        <v>78</v>
      </c>
      <c r="H22" s="27" t="s">
        <v>2121</v>
      </c>
      <c r="I22" s="28">
        <v>43423.732546296298</v>
      </c>
      <c r="J22" s="28">
        <v>43423.733761574076</v>
      </c>
      <c r="K22" s="203">
        <v>1.2152777777777778E-3</v>
      </c>
      <c r="L22" s="29" t="s">
        <v>210</v>
      </c>
      <c r="M22" s="71" t="s">
        <v>211</v>
      </c>
      <c r="N22" s="71" t="s">
        <v>215</v>
      </c>
      <c r="O22" s="71" t="s">
        <v>142</v>
      </c>
      <c r="P22" s="71" t="s">
        <v>170</v>
      </c>
      <c r="R22" s="71">
        <v>0</v>
      </c>
      <c r="S22" s="71" t="s">
        <v>485</v>
      </c>
      <c r="T22" s="71" t="s">
        <v>354</v>
      </c>
      <c r="U22" s="27" t="s">
        <v>2122</v>
      </c>
    </row>
    <row r="23" spans="1:21" x14ac:dyDescent="0.15">
      <c r="A23" s="27" t="s">
        <v>75</v>
      </c>
      <c r="B23" s="27" t="s">
        <v>2123</v>
      </c>
      <c r="C23" s="27" t="s">
        <v>569</v>
      </c>
      <c r="D23" s="27" t="s">
        <v>147</v>
      </c>
      <c r="E23" s="27" t="s">
        <v>2124</v>
      </c>
      <c r="F23" s="27" t="s">
        <v>1123</v>
      </c>
      <c r="G23" s="27" t="s">
        <v>78</v>
      </c>
      <c r="H23" s="27" t="s">
        <v>1465</v>
      </c>
      <c r="I23" s="28">
        <v>43423.444930555554</v>
      </c>
      <c r="J23" s="28">
        <v>43423.446377314816</v>
      </c>
      <c r="K23" s="203">
        <v>1.4467592592592594E-3</v>
      </c>
      <c r="L23" s="29" t="s">
        <v>210</v>
      </c>
      <c r="M23" s="71" t="s">
        <v>211</v>
      </c>
      <c r="N23" s="71" t="s">
        <v>215</v>
      </c>
      <c r="O23" s="71" t="s">
        <v>146</v>
      </c>
      <c r="P23" s="71" t="s">
        <v>214</v>
      </c>
      <c r="R23" s="71">
        <v>0</v>
      </c>
      <c r="S23" s="71" t="s">
        <v>526</v>
      </c>
      <c r="T23" s="71" t="s">
        <v>354</v>
      </c>
      <c r="U23" s="27" t="s">
        <v>2125</v>
      </c>
    </row>
    <row r="24" spans="1:21" x14ac:dyDescent="0.15">
      <c r="A24" s="27" t="s">
        <v>75</v>
      </c>
      <c r="B24" s="27" t="s">
        <v>2126</v>
      </c>
      <c r="C24" s="27" t="s">
        <v>569</v>
      </c>
      <c r="D24" s="27" t="s">
        <v>147</v>
      </c>
      <c r="E24" s="27" t="s">
        <v>2127</v>
      </c>
      <c r="F24" s="27" t="s">
        <v>2128</v>
      </c>
      <c r="G24" s="27" t="s">
        <v>78</v>
      </c>
      <c r="H24" s="27" t="s">
        <v>2129</v>
      </c>
      <c r="I24" s="28">
        <v>43423.471377314818</v>
      </c>
      <c r="J24" s="28">
        <v>43423.481192129628</v>
      </c>
      <c r="K24" s="203">
        <v>9.8148148148148144E-3</v>
      </c>
      <c r="L24" s="29" t="s">
        <v>210</v>
      </c>
      <c r="M24" s="71" t="s">
        <v>210</v>
      </c>
      <c r="N24" s="71" t="s">
        <v>215</v>
      </c>
      <c r="O24" s="71" t="s">
        <v>146</v>
      </c>
      <c r="P24" s="71" t="s">
        <v>170</v>
      </c>
      <c r="R24" s="71">
        <v>0</v>
      </c>
      <c r="S24" s="71" t="s">
        <v>2130</v>
      </c>
      <c r="T24" s="71" t="s">
        <v>2130</v>
      </c>
      <c r="U24" s="27" t="s">
        <v>2131</v>
      </c>
    </row>
    <row r="25" spans="1:21" x14ac:dyDescent="0.15">
      <c r="A25" s="27" t="s">
        <v>75</v>
      </c>
      <c r="B25" s="27" t="s">
        <v>2132</v>
      </c>
      <c r="C25" s="27" t="s">
        <v>569</v>
      </c>
      <c r="D25" s="27" t="s">
        <v>147</v>
      </c>
      <c r="E25" s="27" t="s">
        <v>549</v>
      </c>
      <c r="F25" s="27" t="s">
        <v>550</v>
      </c>
      <c r="G25" s="27" t="s">
        <v>78</v>
      </c>
      <c r="H25" s="27" t="s">
        <v>551</v>
      </c>
      <c r="I25" s="28">
        <v>43423.517916666664</v>
      </c>
      <c r="J25" s="28">
        <v>43423.51835648148</v>
      </c>
      <c r="K25" s="203">
        <v>4.3981481481481481E-4</v>
      </c>
      <c r="L25" s="29" t="s">
        <v>210</v>
      </c>
      <c r="M25" s="71" t="s">
        <v>211</v>
      </c>
      <c r="N25" s="71" t="s">
        <v>215</v>
      </c>
      <c r="O25" s="71" t="s">
        <v>146</v>
      </c>
      <c r="P25" s="71" t="s">
        <v>169</v>
      </c>
      <c r="R25" s="71">
        <v>0</v>
      </c>
      <c r="S25" s="71" t="s">
        <v>388</v>
      </c>
      <c r="T25" s="71" t="s">
        <v>354</v>
      </c>
      <c r="U25" s="27" t="s">
        <v>304</v>
      </c>
    </row>
    <row r="26" spans="1:21" x14ac:dyDescent="0.15">
      <c r="A26" s="27" t="s">
        <v>75</v>
      </c>
      <c r="B26" s="27" t="s">
        <v>2133</v>
      </c>
      <c r="C26" s="27" t="s">
        <v>569</v>
      </c>
      <c r="D26" s="27" t="s">
        <v>147</v>
      </c>
      <c r="E26" s="27" t="s">
        <v>549</v>
      </c>
      <c r="F26" s="27" t="s">
        <v>550</v>
      </c>
      <c r="G26" s="27" t="s">
        <v>78</v>
      </c>
      <c r="H26" s="27" t="s">
        <v>551</v>
      </c>
      <c r="I26" s="28">
        <v>43423.568113425928</v>
      </c>
      <c r="J26" s="28">
        <v>43423.569421296299</v>
      </c>
      <c r="K26" s="203">
        <v>1.2962962962962963E-3</v>
      </c>
      <c r="L26" s="29" t="s">
        <v>210</v>
      </c>
      <c r="M26" s="71" t="s">
        <v>211</v>
      </c>
      <c r="N26" s="71" t="s">
        <v>216</v>
      </c>
      <c r="O26" s="71" t="s">
        <v>146</v>
      </c>
      <c r="P26" s="71" t="s">
        <v>169</v>
      </c>
      <c r="R26" s="71">
        <v>0</v>
      </c>
      <c r="S26" s="71" t="s">
        <v>399</v>
      </c>
      <c r="T26" s="71" t="s">
        <v>354</v>
      </c>
      <c r="U26" s="27" t="s">
        <v>305</v>
      </c>
    </row>
    <row r="27" spans="1:21" x14ac:dyDescent="0.15">
      <c r="A27" s="27" t="s">
        <v>75</v>
      </c>
      <c r="B27" s="27" t="s">
        <v>2134</v>
      </c>
      <c r="C27" s="27" t="s">
        <v>569</v>
      </c>
      <c r="D27" s="27" t="s">
        <v>147</v>
      </c>
      <c r="E27" s="27" t="s">
        <v>549</v>
      </c>
      <c r="F27" s="27" t="s">
        <v>550</v>
      </c>
      <c r="G27" s="27" t="s">
        <v>78</v>
      </c>
      <c r="H27" s="27" t="s">
        <v>551</v>
      </c>
      <c r="I27" s="28">
        <v>43423.589548611111</v>
      </c>
      <c r="J27" s="28">
        <v>43423.593912037039</v>
      </c>
      <c r="K27" s="203">
        <v>4.363425925925926E-3</v>
      </c>
      <c r="L27" s="29" t="s">
        <v>210</v>
      </c>
      <c r="M27" s="71" t="s">
        <v>210</v>
      </c>
      <c r="N27" s="71" t="s">
        <v>215</v>
      </c>
      <c r="O27" s="71" t="s">
        <v>146</v>
      </c>
      <c r="P27" s="71" t="s">
        <v>169</v>
      </c>
      <c r="R27" s="71">
        <v>0</v>
      </c>
      <c r="S27" s="71" t="s">
        <v>1224</v>
      </c>
      <c r="T27" s="71" t="s">
        <v>1224</v>
      </c>
      <c r="U27" s="27" t="s">
        <v>304</v>
      </c>
    </row>
    <row r="28" spans="1:21" x14ac:dyDescent="0.15">
      <c r="A28" s="27" t="s">
        <v>75</v>
      </c>
      <c r="B28" s="27" t="s">
        <v>2135</v>
      </c>
      <c r="C28" s="27" t="s">
        <v>569</v>
      </c>
      <c r="D28" s="27" t="s">
        <v>147</v>
      </c>
      <c r="E28" s="27" t="s">
        <v>549</v>
      </c>
      <c r="F28" s="27" t="s">
        <v>550</v>
      </c>
      <c r="G28" s="27" t="s">
        <v>78</v>
      </c>
      <c r="H28" s="27" t="s">
        <v>551</v>
      </c>
      <c r="I28" s="28">
        <v>43423.605254629627</v>
      </c>
      <c r="J28" s="28">
        <v>43423.607499999998</v>
      </c>
      <c r="K28" s="203">
        <v>2.2453703703703702E-3</v>
      </c>
      <c r="L28" s="29" t="s">
        <v>210</v>
      </c>
      <c r="M28" s="71" t="s">
        <v>210</v>
      </c>
      <c r="N28" s="71" t="s">
        <v>215</v>
      </c>
      <c r="O28" s="71" t="s">
        <v>146</v>
      </c>
      <c r="P28" s="71" t="s">
        <v>169</v>
      </c>
      <c r="R28" s="71">
        <v>0</v>
      </c>
      <c r="S28" s="71" t="s">
        <v>515</v>
      </c>
      <c r="T28" s="71" t="s">
        <v>515</v>
      </c>
      <c r="U28" s="27" t="s">
        <v>304</v>
      </c>
    </row>
    <row r="29" spans="1:21" x14ac:dyDescent="0.15">
      <c r="A29" s="27" t="s">
        <v>75</v>
      </c>
      <c r="B29" s="27" t="s">
        <v>2136</v>
      </c>
      <c r="C29" s="27" t="s">
        <v>569</v>
      </c>
      <c r="D29" s="27" t="s">
        <v>147</v>
      </c>
      <c r="E29" s="27" t="s">
        <v>549</v>
      </c>
      <c r="F29" s="27" t="s">
        <v>550</v>
      </c>
      <c r="G29" s="27" t="s">
        <v>78</v>
      </c>
      <c r="H29" s="27" t="s">
        <v>551</v>
      </c>
      <c r="I29" s="28">
        <v>43423.61377314815</v>
      </c>
      <c r="J29" s="28">
        <v>43423.618275462963</v>
      </c>
      <c r="K29" s="203">
        <v>4.5023148148148149E-3</v>
      </c>
      <c r="L29" s="29" t="s">
        <v>210</v>
      </c>
      <c r="M29" s="71" t="s">
        <v>210</v>
      </c>
      <c r="N29" s="71" t="s">
        <v>215</v>
      </c>
      <c r="O29" s="71" t="s">
        <v>146</v>
      </c>
      <c r="P29" s="71" t="s">
        <v>169</v>
      </c>
      <c r="R29" s="71">
        <v>0</v>
      </c>
      <c r="S29" s="71" t="s">
        <v>1115</v>
      </c>
      <c r="T29" s="71" t="s">
        <v>1115</v>
      </c>
      <c r="U29" s="27" t="s">
        <v>304</v>
      </c>
    </row>
    <row r="30" spans="1:21" x14ac:dyDescent="0.15">
      <c r="A30" s="27" t="s">
        <v>75</v>
      </c>
      <c r="B30" s="27" t="s">
        <v>2137</v>
      </c>
      <c r="C30" s="27" t="s">
        <v>569</v>
      </c>
      <c r="D30" s="27" t="s">
        <v>147</v>
      </c>
      <c r="E30" s="27" t="s">
        <v>2124</v>
      </c>
      <c r="F30" s="27" t="s">
        <v>1123</v>
      </c>
      <c r="G30" s="27" t="s">
        <v>78</v>
      </c>
      <c r="H30" s="27" t="s">
        <v>1465</v>
      </c>
      <c r="I30" s="28">
        <v>43423.636192129627</v>
      </c>
      <c r="J30" s="28">
        <v>43423.637013888889</v>
      </c>
      <c r="K30" s="203">
        <v>8.2175925925925917E-4</v>
      </c>
      <c r="L30" s="29" t="s">
        <v>210</v>
      </c>
      <c r="M30" s="71" t="s">
        <v>211</v>
      </c>
      <c r="N30" s="71" t="s">
        <v>215</v>
      </c>
      <c r="O30" s="71" t="s">
        <v>146</v>
      </c>
      <c r="P30" s="71" t="s">
        <v>214</v>
      </c>
      <c r="R30" s="71">
        <v>0</v>
      </c>
      <c r="S30" s="71" t="s">
        <v>353</v>
      </c>
      <c r="T30" s="71" t="s">
        <v>354</v>
      </c>
      <c r="U30" s="27" t="s">
        <v>2125</v>
      </c>
    </row>
    <row r="31" spans="1:21" x14ac:dyDescent="0.15">
      <c r="A31" s="27" t="s">
        <v>75</v>
      </c>
      <c r="B31" s="27" t="s">
        <v>2138</v>
      </c>
      <c r="C31" s="27" t="s">
        <v>569</v>
      </c>
      <c r="D31" s="27" t="s">
        <v>147</v>
      </c>
      <c r="E31" s="27" t="s">
        <v>549</v>
      </c>
      <c r="F31" s="27" t="s">
        <v>550</v>
      </c>
      <c r="G31" s="27" t="s">
        <v>78</v>
      </c>
      <c r="H31" s="27" t="s">
        <v>551</v>
      </c>
      <c r="I31" s="28">
        <v>43423.641469907408</v>
      </c>
      <c r="J31" s="28">
        <v>43423.652291666665</v>
      </c>
      <c r="K31" s="203">
        <v>1.082175925925926E-2</v>
      </c>
      <c r="L31" s="29" t="s">
        <v>210</v>
      </c>
      <c r="M31" s="71" t="s">
        <v>210</v>
      </c>
      <c r="N31" s="71" t="s">
        <v>216</v>
      </c>
      <c r="O31" s="71" t="s">
        <v>146</v>
      </c>
      <c r="P31" s="71" t="s">
        <v>169</v>
      </c>
      <c r="R31" s="71">
        <v>0</v>
      </c>
      <c r="S31" s="71" t="s">
        <v>2139</v>
      </c>
      <c r="T31" s="71" t="s">
        <v>2139</v>
      </c>
      <c r="U31" s="27" t="s">
        <v>305</v>
      </c>
    </row>
    <row r="32" spans="1:21" x14ac:dyDescent="0.15">
      <c r="A32" s="27" t="s">
        <v>75</v>
      </c>
      <c r="B32" s="27" t="s">
        <v>2140</v>
      </c>
      <c r="C32" s="27" t="s">
        <v>569</v>
      </c>
      <c r="D32" s="27" t="s">
        <v>147</v>
      </c>
      <c r="E32" s="27" t="s">
        <v>1126</v>
      </c>
      <c r="F32" s="27" t="s">
        <v>1127</v>
      </c>
      <c r="G32" s="27" t="s">
        <v>78</v>
      </c>
      <c r="H32" s="27" t="s">
        <v>528</v>
      </c>
      <c r="I32" s="28">
        <v>43423.654675925929</v>
      </c>
      <c r="J32" s="28">
        <v>43423.662152777775</v>
      </c>
      <c r="K32" s="203">
        <v>7.4768518518518526E-3</v>
      </c>
      <c r="L32" s="29" t="s">
        <v>210</v>
      </c>
      <c r="M32" s="71" t="s">
        <v>210</v>
      </c>
      <c r="N32" s="71" t="s">
        <v>215</v>
      </c>
      <c r="O32" s="71" t="s">
        <v>146</v>
      </c>
      <c r="P32" s="71" t="s">
        <v>170</v>
      </c>
      <c r="R32" s="71">
        <v>0</v>
      </c>
      <c r="S32" s="71" t="s">
        <v>1630</v>
      </c>
      <c r="T32" s="71" t="s">
        <v>1630</v>
      </c>
      <c r="U32" s="27" t="s">
        <v>1128</v>
      </c>
    </row>
    <row r="33" spans="1:21" x14ac:dyDescent="0.15">
      <c r="A33" s="27" t="s">
        <v>75</v>
      </c>
      <c r="B33" s="27" t="s">
        <v>2141</v>
      </c>
      <c r="C33" s="27" t="s">
        <v>569</v>
      </c>
      <c r="D33" s="27" t="s">
        <v>147</v>
      </c>
      <c r="E33" s="27" t="s">
        <v>886</v>
      </c>
      <c r="F33" s="27" t="s">
        <v>887</v>
      </c>
      <c r="G33" s="27" t="s">
        <v>78</v>
      </c>
      <c r="H33" s="27" t="s">
        <v>888</v>
      </c>
      <c r="I33" s="28">
        <v>43423.669074074074</v>
      </c>
      <c r="J33" s="28">
        <v>43423.670937499999</v>
      </c>
      <c r="K33" s="203">
        <v>1.8634259259259261E-3</v>
      </c>
      <c r="L33" s="29" t="s">
        <v>210</v>
      </c>
      <c r="M33" s="71" t="s">
        <v>211</v>
      </c>
      <c r="N33" s="71" t="s">
        <v>215</v>
      </c>
      <c r="O33" s="71" t="s">
        <v>146</v>
      </c>
      <c r="P33" s="71" t="s">
        <v>170</v>
      </c>
      <c r="R33" s="71">
        <v>0</v>
      </c>
      <c r="S33" s="71" t="s">
        <v>675</v>
      </c>
      <c r="T33" s="71" t="s">
        <v>354</v>
      </c>
      <c r="U33" s="27" t="s">
        <v>889</v>
      </c>
    </row>
    <row r="34" spans="1:21" x14ac:dyDescent="0.15">
      <c r="A34" s="27" t="s">
        <v>75</v>
      </c>
      <c r="B34" s="27" t="s">
        <v>2142</v>
      </c>
      <c r="C34" s="27" t="s">
        <v>569</v>
      </c>
      <c r="D34" s="27" t="s">
        <v>147</v>
      </c>
      <c r="E34" s="27" t="s">
        <v>2124</v>
      </c>
      <c r="F34" s="27" t="s">
        <v>1123</v>
      </c>
      <c r="G34" s="27" t="s">
        <v>78</v>
      </c>
      <c r="H34" s="27" t="s">
        <v>1124</v>
      </c>
      <c r="I34" s="28">
        <v>43423.686041666668</v>
      </c>
      <c r="J34" s="28">
        <v>43423.687372685185</v>
      </c>
      <c r="K34" s="203">
        <v>1.3310185185185185E-3</v>
      </c>
      <c r="L34" s="29" t="s">
        <v>210</v>
      </c>
      <c r="M34" s="71" t="s">
        <v>211</v>
      </c>
      <c r="N34" s="71" t="s">
        <v>215</v>
      </c>
      <c r="O34" s="71" t="s">
        <v>146</v>
      </c>
      <c r="P34" s="71" t="s">
        <v>214</v>
      </c>
      <c r="R34" s="71">
        <v>0</v>
      </c>
      <c r="S34" s="71" t="s">
        <v>714</v>
      </c>
      <c r="T34" s="71" t="s">
        <v>354</v>
      </c>
      <c r="U34" s="27" t="s">
        <v>1125</v>
      </c>
    </row>
    <row r="35" spans="1:21" x14ac:dyDescent="0.15">
      <c r="A35" s="27" t="s">
        <v>75</v>
      </c>
      <c r="B35" s="27" t="s">
        <v>2143</v>
      </c>
      <c r="C35" s="27" t="s">
        <v>569</v>
      </c>
      <c r="D35" s="27" t="s">
        <v>147</v>
      </c>
      <c r="E35" s="27" t="s">
        <v>2144</v>
      </c>
      <c r="F35" s="27" t="s">
        <v>2145</v>
      </c>
      <c r="G35" s="27" t="s">
        <v>78</v>
      </c>
      <c r="H35" s="27" t="s">
        <v>2146</v>
      </c>
      <c r="I35" s="28">
        <v>43423.697696759256</v>
      </c>
      <c r="J35" s="28">
        <v>43423.704039351855</v>
      </c>
      <c r="K35" s="203">
        <v>6.3425925925925915E-3</v>
      </c>
      <c r="L35" s="29" t="s">
        <v>210</v>
      </c>
      <c r="M35" s="71" t="s">
        <v>210</v>
      </c>
      <c r="N35" s="71" t="s">
        <v>215</v>
      </c>
      <c r="O35" s="71" t="s">
        <v>146</v>
      </c>
      <c r="P35" s="71" t="s">
        <v>170</v>
      </c>
      <c r="R35" s="71">
        <v>0</v>
      </c>
      <c r="S35" s="71" t="s">
        <v>2147</v>
      </c>
      <c r="T35" s="71" t="s">
        <v>2147</v>
      </c>
      <c r="U35" s="27" t="s">
        <v>2148</v>
      </c>
    </row>
    <row r="36" spans="1:21" x14ac:dyDescent="0.15">
      <c r="A36" s="27" t="s">
        <v>75</v>
      </c>
      <c r="B36" s="27" t="s">
        <v>2149</v>
      </c>
      <c r="C36" s="27" t="s">
        <v>246</v>
      </c>
      <c r="D36" s="27" t="s">
        <v>227</v>
      </c>
      <c r="E36" s="27" t="s">
        <v>894</v>
      </c>
      <c r="F36" s="27" t="s">
        <v>895</v>
      </c>
      <c r="G36" s="27" t="s">
        <v>78</v>
      </c>
      <c r="H36" s="27" t="s">
        <v>896</v>
      </c>
      <c r="I36" s="28">
        <v>43423.759456018517</v>
      </c>
      <c r="J36" s="28">
        <v>43423.760034722225</v>
      </c>
      <c r="K36" s="203">
        <v>5.7870370370370378E-4</v>
      </c>
      <c r="L36" s="29" t="s">
        <v>210</v>
      </c>
      <c r="M36" s="71" t="s">
        <v>211</v>
      </c>
      <c r="N36" s="71" t="s">
        <v>215</v>
      </c>
      <c r="O36" s="71" t="s">
        <v>226</v>
      </c>
      <c r="P36" s="71" t="s">
        <v>897</v>
      </c>
      <c r="R36" s="71">
        <v>0</v>
      </c>
      <c r="S36" s="71" t="s">
        <v>383</v>
      </c>
      <c r="T36" s="71" t="s">
        <v>354</v>
      </c>
      <c r="U36" s="27" t="s">
        <v>585</v>
      </c>
    </row>
    <row r="37" spans="1:21" x14ac:dyDescent="0.15">
      <c r="A37" s="27" t="s">
        <v>75</v>
      </c>
      <c r="B37" s="27" t="s">
        <v>2150</v>
      </c>
      <c r="C37" s="27" t="s">
        <v>189</v>
      </c>
      <c r="D37" s="27" t="s">
        <v>149</v>
      </c>
      <c r="E37" s="27" t="s">
        <v>2151</v>
      </c>
      <c r="F37" s="27" t="s">
        <v>2152</v>
      </c>
      <c r="G37" s="27" t="s">
        <v>78</v>
      </c>
      <c r="H37" s="27" t="s">
        <v>963</v>
      </c>
      <c r="I37" s="28">
        <v>43423.469409722224</v>
      </c>
      <c r="J37" s="28">
        <v>43423.480949074074</v>
      </c>
      <c r="K37" s="203">
        <v>1.1539351851851851E-2</v>
      </c>
      <c r="L37" s="29" t="s">
        <v>210</v>
      </c>
      <c r="M37" s="71" t="s">
        <v>210</v>
      </c>
      <c r="N37" s="71" t="s">
        <v>215</v>
      </c>
      <c r="O37" s="71" t="s">
        <v>148</v>
      </c>
      <c r="P37" s="71" t="s">
        <v>170</v>
      </c>
      <c r="R37" s="71">
        <v>0</v>
      </c>
      <c r="S37" s="71" t="s">
        <v>2153</v>
      </c>
      <c r="T37" s="71" t="s">
        <v>2153</v>
      </c>
      <c r="U37" s="27" t="s">
        <v>2154</v>
      </c>
    </row>
    <row r="38" spans="1:21" x14ac:dyDescent="0.15">
      <c r="A38" s="27" t="s">
        <v>75</v>
      </c>
      <c r="B38" s="27" t="s">
        <v>2155</v>
      </c>
      <c r="C38" s="27" t="s">
        <v>189</v>
      </c>
      <c r="D38" s="27" t="s">
        <v>149</v>
      </c>
      <c r="E38" s="27" t="s">
        <v>2156</v>
      </c>
      <c r="F38" s="27" t="s">
        <v>2157</v>
      </c>
      <c r="G38" s="27" t="s">
        <v>78</v>
      </c>
      <c r="H38" s="27" t="s">
        <v>586</v>
      </c>
      <c r="I38" s="28">
        <v>43423.611967592595</v>
      </c>
      <c r="J38" s="28">
        <v>43423.612002314818</v>
      </c>
      <c r="K38" s="203">
        <v>3.4722222222222222E-5</v>
      </c>
      <c r="L38" s="29" t="s">
        <v>210</v>
      </c>
      <c r="M38" s="71" t="s">
        <v>211</v>
      </c>
      <c r="N38" s="71" t="s">
        <v>215</v>
      </c>
      <c r="O38" s="71" t="s">
        <v>148</v>
      </c>
      <c r="P38" s="71" t="s">
        <v>170</v>
      </c>
      <c r="R38" s="71">
        <v>0</v>
      </c>
      <c r="S38" s="71" t="s">
        <v>433</v>
      </c>
      <c r="T38" s="71" t="s">
        <v>354</v>
      </c>
      <c r="U38" s="27" t="s">
        <v>2158</v>
      </c>
    </row>
    <row r="39" spans="1:21" x14ac:dyDescent="0.15">
      <c r="A39" s="27" t="s">
        <v>75</v>
      </c>
      <c r="B39" s="27" t="s">
        <v>2159</v>
      </c>
      <c r="C39" s="27" t="s">
        <v>189</v>
      </c>
      <c r="D39" s="27" t="s">
        <v>151</v>
      </c>
      <c r="E39" s="27" t="s">
        <v>1820</v>
      </c>
      <c r="F39" s="27" t="s">
        <v>1821</v>
      </c>
      <c r="G39" s="27" t="s">
        <v>78</v>
      </c>
      <c r="H39" s="27" t="s">
        <v>1822</v>
      </c>
      <c r="I39" s="28">
        <v>43423.483969907407</v>
      </c>
      <c r="J39" s="28">
        <v>43423.486921296295</v>
      </c>
      <c r="K39" s="203">
        <v>2.9513888888888888E-3</v>
      </c>
      <c r="L39" s="29" t="s">
        <v>210</v>
      </c>
      <c r="M39" s="71" t="s">
        <v>210</v>
      </c>
      <c r="N39" s="71" t="s">
        <v>215</v>
      </c>
      <c r="O39" s="71" t="s">
        <v>150</v>
      </c>
      <c r="P39" s="71" t="s">
        <v>170</v>
      </c>
      <c r="R39" s="71">
        <v>0</v>
      </c>
      <c r="S39" s="71" t="s">
        <v>684</v>
      </c>
      <c r="T39" s="71" t="s">
        <v>684</v>
      </c>
      <c r="U39" s="27" t="s">
        <v>1823</v>
      </c>
    </row>
    <row r="40" spans="1:21" x14ac:dyDescent="0.15">
      <c r="A40" s="27" t="s">
        <v>75</v>
      </c>
      <c r="B40" s="27" t="s">
        <v>2160</v>
      </c>
      <c r="C40" s="27" t="s">
        <v>189</v>
      </c>
      <c r="D40" s="27" t="s">
        <v>151</v>
      </c>
      <c r="E40" s="27" t="s">
        <v>2161</v>
      </c>
      <c r="F40" s="27" t="s">
        <v>2162</v>
      </c>
      <c r="G40" s="27" t="s">
        <v>78</v>
      </c>
      <c r="H40" s="27" t="s">
        <v>1405</v>
      </c>
      <c r="I40" s="28">
        <v>43423.638483796298</v>
      </c>
      <c r="J40" s="28">
        <v>43423.639976851853</v>
      </c>
      <c r="K40" s="203">
        <v>1.4930555555555556E-3</v>
      </c>
      <c r="L40" s="29" t="s">
        <v>210</v>
      </c>
      <c r="M40" s="71" t="s">
        <v>211</v>
      </c>
      <c r="N40" s="71" t="s">
        <v>215</v>
      </c>
      <c r="O40" s="71" t="s">
        <v>150</v>
      </c>
      <c r="P40" s="71" t="s">
        <v>170</v>
      </c>
      <c r="R40" s="71">
        <v>0</v>
      </c>
      <c r="S40" s="71" t="s">
        <v>799</v>
      </c>
      <c r="T40" s="71" t="s">
        <v>354</v>
      </c>
      <c r="U40" s="27" t="s">
        <v>2163</v>
      </c>
    </row>
    <row r="41" spans="1:21" x14ac:dyDescent="0.15">
      <c r="A41" s="27" t="s">
        <v>75</v>
      </c>
      <c r="B41" s="27" t="s">
        <v>2164</v>
      </c>
      <c r="C41" s="27" t="s">
        <v>189</v>
      </c>
      <c r="D41" s="27" t="s">
        <v>151</v>
      </c>
      <c r="E41" s="27" t="s">
        <v>1394</v>
      </c>
      <c r="F41" s="27" t="s">
        <v>1395</v>
      </c>
      <c r="G41" s="27" t="s">
        <v>78</v>
      </c>
      <c r="H41" s="27" t="s">
        <v>1396</v>
      </c>
      <c r="I41" s="28">
        <v>43423.641863425924</v>
      </c>
      <c r="J41" s="28">
        <v>43423.645578703705</v>
      </c>
      <c r="K41" s="203">
        <v>3.7152777777777774E-3</v>
      </c>
      <c r="L41" s="29" t="s">
        <v>210</v>
      </c>
      <c r="M41" s="71" t="s">
        <v>210</v>
      </c>
      <c r="N41" s="71" t="s">
        <v>215</v>
      </c>
      <c r="O41" s="71" t="s">
        <v>150</v>
      </c>
      <c r="P41" s="71" t="s">
        <v>170</v>
      </c>
      <c r="R41" s="71">
        <v>0</v>
      </c>
      <c r="S41" s="71" t="s">
        <v>2165</v>
      </c>
      <c r="T41" s="71" t="s">
        <v>2165</v>
      </c>
      <c r="U41" s="27" t="s">
        <v>1397</v>
      </c>
    </row>
    <row r="42" spans="1:21" x14ac:dyDescent="0.15">
      <c r="A42" s="27" t="s">
        <v>75</v>
      </c>
      <c r="B42" s="27" t="s">
        <v>2166</v>
      </c>
      <c r="C42" s="27" t="s">
        <v>189</v>
      </c>
      <c r="D42" s="27" t="s">
        <v>151</v>
      </c>
      <c r="E42" s="27" t="s">
        <v>1332</v>
      </c>
      <c r="F42" s="27" t="s">
        <v>1333</v>
      </c>
      <c r="G42" s="27" t="s">
        <v>78</v>
      </c>
      <c r="H42" s="27" t="s">
        <v>825</v>
      </c>
      <c r="I42" s="28">
        <v>43423.6481712963</v>
      </c>
      <c r="J42" s="28">
        <v>43423.651631944442</v>
      </c>
      <c r="K42" s="203">
        <v>3.4606481481481485E-3</v>
      </c>
      <c r="L42" s="29" t="s">
        <v>210</v>
      </c>
      <c r="M42" s="71" t="s">
        <v>210</v>
      </c>
      <c r="N42" s="71" t="s">
        <v>215</v>
      </c>
      <c r="O42" s="71" t="s">
        <v>150</v>
      </c>
      <c r="P42" s="71" t="s">
        <v>170</v>
      </c>
      <c r="R42" s="71">
        <v>0</v>
      </c>
      <c r="S42" s="71" t="s">
        <v>1190</v>
      </c>
      <c r="T42" s="71" t="s">
        <v>1190</v>
      </c>
      <c r="U42" s="27" t="s">
        <v>1334</v>
      </c>
    </row>
    <row r="43" spans="1:21" x14ac:dyDescent="0.15">
      <c r="A43" s="27" t="s">
        <v>75</v>
      </c>
      <c r="B43" s="27" t="s">
        <v>2167</v>
      </c>
      <c r="C43" s="27" t="s">
        <v>192</v>
      </c>
      <c r="D43" s="27" t="s">
        <v>166</v>
      </c>
      <c r="E43" s="27" t="s">
        <v>658</v>
      </c>
      <c r="F43" s="27" t="s">
        <v>659</v>
      </c>
      <c r="G43" s="27" t="s">
        <v>78</v>
      </c>
      <c r="H43" s="27" t="s">
        <v>660</v>
      </c>
      <c r="I43" s="28">
        <v>43423.430914351855</v>
      </c>
      <c r="J43" s="28">
        <v>43423.437199074076</v>
      </c>
      <c r="K43" s="203">
        <v>6.2847222222222228E-3</v>
      </c>
      <c r="L43" s="29" t="s">
        <v>210</v>
      </c>
      <c r="M43" s="71" t="s">
        <v>210</v>
      </c>
      <c r="N43" s="71" t="s">
        <v>215</v>
      </c>
      <c r="O43" s="71" t="s">
        <v>165</v>
      </c>
      <c r="P43" s="71" t="s">
        <v>170</v>
      </c>
      <c r="R43" s="71">
        <v>0</v>
      </c>
      <c r="S43" s="71" t="s">
        <v>1466</v>
      </c>
      <c r="T43" s="71" t="s">
        <v>1466</v>
      </c>
      <c r="U43" s="27" t="s">
        <v>572</v>
      </c>
    </row>
    <row r="44" spans="1:21" x14ac:dyDescent="0.15">
      <c r="A44" s="27" t="s">
        <v>75</v>
      </c>
      <c r="B44" s="27" t="s">
        <v>2168</v>
      </c>
      <c r="C44" s="27" t="s">
        <v>192</v>
      </c>
      <c r="D44" s="27" t="s">
        <v>166</v>
      </c>
      <c r="E44" s="27" t="s">
        <v>658</v>
      </c>
      <c r="F44" s="27" t="s">
        <v>659</v>
      </c>
      <c r="G44" s="27" t="s">
        <v>78</v>
      </c>
      <c r="H44" s="27" t="s">
        <v>660</v>
      </c>
      <c r="I44" s="28">
        <v>43423.479791666665</v>
      </c>
      <c r="J44" s="28">
        <v>43423.497141203705</v>
      </c>
      <c r="K44" s="203">
        <v>1.7349537037037038E-2</v>
      </c>
      <c r="L44" s="29" t="s">
        <v>210</v>
      </c>
      <c r="M44" s="71" t="s">
        <v>210</v>
      </c>
      <c r="N44" s="71" t="s">
        <v>215</v>
      </c>
      <c r="O44" s="71" t="s">
        <v>165</v>
      </c>
      <c r="P44" s="71" t="s">
        <v>170</v>
      </c>
      <c r="R44" s="71">
        <v>0</v>
      </c>
      <c r="S44" s="71" t="s">
        <v>2169</v>
      </c>
      <c r="T44" s="71" t="s">
        <v>2169</v>
      </c>
      <c r="U44" s="27" t="s">
        <v>572</v>
      </c>
    </row>
    <row r="45" spans="1:21" x14ac:dyDescent="0.15">
      <c r="A45" s="27" t="s">
        <v>75</v>
      </c>
      <c r="B45" s="27" t="s">
        <v>2170</v>
      </c>
      <c r="C45" s="27" t="s">
        <v>192</v>
      </c>
      <c r="D45" s="27" t="s">
        <v>166</v>
      </c>
      <c r="E45" s="27" t="s">
        <v>658</v>
      </c>
      <c r="F45" s="27" t="s">
        <v>659</v>
      </c>
      <c r="G45" s="27" t="s">
        <v>78</v>
      </c>
      <c r="H45" s="27" t="s">
        <v>660</v>
      </c>
      <c r="I45" s="28">
        <v>43423.590902777774</v>
      </c>
      <c r="J45" s="28">
        <v>43423.597002314818</v>
      </c>
      <c r="K45" s="203">
        <v>6.0995370370370361E-3</v>
      </c>
      <c r="L45" s="29" t="s">
        <v>210</v>
      </c>
      <c r="M45" s="71" t="s">
        <v>210</v>
      </c>
      <c r="N45" s="71" t="s">
        <v>216</v>
      </c>
      <c r="O45" s="71" t="s">
        <v>165</v>
      </c>
      <c r="P45" s="71" t="s">
        <v>170</v>
      </c>
      <c r="R45" s="71">
        <v>0</v>
      </c>
      <c r="S45" s="71" t="s">
        <v>923</v>
      </c>
      <c r="T45" s="71" t="s">
        <v>923</v>
      </c>
      <c r="U45" s="27" t="s">
        <v>573</v>
      </c>
    </row>
    <row r="46" spans="1:21" x14ac:dyDescent="0.15">
      <c r="A46" s="27" t="s">
        <v>75</v>
      </c>
      <c r="B46" s="27" t="s">
        <v>2171</v>
      </c>
      <c r="C46" s="27" t="s">
        <v>192</v>
      </c>
      <c r="D46" s="27" t="s">
        <v>166</v>
      </c>
      <c r="E46" s="27" t="s">
        <v>2172</v>
      </c>
      <c r="F46" s="27" t="s">
        <v>2173</v>
      </c>
      <c r="G46" s="27" t="s">
        <v>78</v>
      </c>
      <c r="H46" s="27" t="s">
        <v>2174</v>
      </c>
      <c r="I46" s="28">
        <v>43423.676400462966</v>
      </c>
      <c r="J46" s="28">
        <v>43423.677905092591</v>
      </c>
      <c r="K46" s="203">
        <v>1.5046296296296294E-3</v>
      </c>
      <c r="L46" s="29" t="s">
        <v>210</v>
      </c>
      <c r="M46" s="71" t="s">
        <v>211</v>
      </c>
      <c r="N46" s="71" t="s">
        <v>215</v>
      </c>
      <c r="O46" s="71" t="s">
        <v>165</v>
      </c>
      <c r="P46" s="71" t="s">
        <v>170</v>
      </c>
      <c r="R46" s="71">
        <v>0</v>
      </c>
      <c r="S46" s="71" t="s">
        <v>711</v>
      </c>
      <c r="T46" s="71" t="s">
        <v>354</v>
      </c>
      <c r="U46" s="27" t="s">
        <v>2175</v>
      </c>
    </row>
    <row r="47" spans="1:21" x14ac:dyDescent="0.15">
      <c r="A47" s="27" t="s">
        <v>75</v>
      </c>
      <c r="B47" s="27" t="s">
        <v>2176</v>
      </c>
      <c r="C47" s="27" t="s">
        <v>192</v>
      </c>
      <c r="D47" s="27" t="s">
        <v>166</v>
      </c>
      <c r="E47" s="27" t="s">
        <v>2177</v>
      </c>
      <c r="F47" s="27" t="s">
        <v>2178</v>
      </c>
      <c r="G47" s="27" t="s">
        <v>78</v>
      </c>
      <c r="H47" s="27" t="s">
        <v>2179</v>
      </c>
      <c r="I47" s="28">
        <v>43423.690416666665</v>
      </c>
      <c r="J47" s="28">
        <v>43423.690567129626</v>
      </c>
      <c r="K47" s="203">
        <v>1.5046296296296297E-4</v>
      </c>
      <c r="L47" s="29" t="s">
        <v>210</v>
      </c>
      <c r="M47" s="71" t="s">
        <v>211</v>
      </c>
      <c r="N47" s="71" t="s">
        <v>215</v>
      </c>
      <c r="O47" s="71" t="s">
        <v>165</v>
      </c>
      <c r="P47" s="71" t="s">
        <v>170</v>
      </c>
      <c r="R47" s="71">
        <v>0</v>
      </c>
      <c r="S47" s="71" t="s">
        <v>377</v>
      </c>
      <c r="T47" s="71" t="s">
        <v>354</v>
      </c>
      <c r="U47" s="27" t="s">
        <v>2180</v>
      </c>
    </row>
    <row r="48" spans="1:21" x14ac:dyDescent="0.15">
      <c r="A48" s="27" t="s">
        <v>75</v>
      </c>
      <c r="B48" s="27" t="s">
        <v>2181</v>
      </c>
      <c r="C48" s="27" t="s">
        <v>192</v>
      </c>
      <c r="D48" s="27" t="s">
        <v>166</v>
      </c>
      <c r="E48" s="27" t="s">
        <v>2177</v>
      </c>
      <c r="F48" s="27" t="s">
        <v>2178</v>
      </c>
      <c r="G48" s="27" t="s">
        <v>78</v>
      </c>
      <c r="H48" s="27" t="s">
        <v>2179</v>
      </c>
      <c r="I48" s="28">
        <v>43423.692453703705</v>
      </c>
      <c r="J48" s="28">
        <v>43423.695219907408</v>
      </c>
      <c r="K48" s="203">
        <v>2.7662037037037034E-3</v>
      </c>
      <c r="L48" s="29" t="s">
        <v>210</v>
      </c>
      <c r="M48" s="71" t="s">
        <v>210</v>
      </c>
      <c r="N48" s="71" t="s">
        <v>215</v>
      </c>
      <c r="O48" s="71" t="s">
        <v>165</v>
      </c>
      <c r="P48" s="71" t="s">
        <v>170</v>
      </c>
      <c r="R48" s="71">
        <v>0</v>
      </c>
      <c r="S48" s="71" t="s">
        <v>1390</v>
      </c>
      <c r="T48" s="71" t="s">
        <v>1390</v>
      </c>
      <c r="U48" s="27" t="s">
        <v>2180</v>
      </c>
    </row>
    <row r="49" spans="1:21" x14ac:dyDescent="0.15">
      <c r="A49" s="27" t="s">
        <v>75</v>
      </c>
      <c r="B49" s="27" t="s">
        <v>2182</v>
      </c>
      <c r="C49" s="27" t="s">
        <v>192</v>
      </c>
      <c r="D49" s="27" t="s">
        <v>166</v>
      </c>
      <c r="E49" s="27" t="s">
        <v>658</v>
      </c>
      <c r="F49" s="27" t="s">
        <v>659</v>
      </c>
      <c r="G49" s="27" t="s">
        <v>78</v>
      </c>
      <c r="H49" s="27" t="s">
        <v>660</v>
      </c>
      <c r="I49" s="28">
        <v>43423.70826388889</v>
      </c>
      <c r="J49" s="28">
        <v>43423.721817129626</v>
      </c>
      <c r="K49" s="203">
        <v>1.3553240740740741E-2</v>
      </c>
      <c r="L49" s="29" t="s">
        <v>210</v>
      </c>
      <c r="M49" s="71" t="s">
        <v>210</v>
      </c>
      <c r="N49" s="71" t="s">
        <v>215</v>
      </c>
      <c r="O49" s="71" t="s">
        <v>165</v>
      </c>
      <c r="P49" s="71" t="s">
        <v>170</v>
      </c>
      <c r="R49" s="71">
        <v>0</v>
      </c>
      <c r="S49" s="71" t="s">
        <v>2183</v>
      </c>
      <c r="T49" s="71" t="s">
        <v>2183</v>
      </c>
      <c r="U49" s="27" t="s">
        <v>572</v>
      </c>
    </row>
    <row r="50" spans="1:21" x14ac:dyDescent="0.15">
      <c r="A50" s="27" t="s">
        <v>75</v>
      </c>
      <c r="B50" s="27" t="s">
        <v>2184</v>
      </c>
      <c r="C50" s="27" t="s">
        <v>194</v>
      </c>
      <c r="D50" s="27" t="s">
        <v>156</v>
      </c>
      <c r="E50" s="27" t="s">
        <v>1824</v>
      </c>
      <c r="F50" s="27" t="s">
        <v>1825</v>
      </c>
      <c r="G50" s="27" t="s">
        <v>78</v>
      </c>
      <c r="H50" s="27" t="s">
        <v>1826</v>
      </c>
      <c r="I50" s="28">
        <v>43423.579560185186</v>
      </c>
      <c r="J50" s="28">
        <v>43423.580925925926</v>
      </c>
      <c r="K50" s="203">
        <v>1.3657407407407409E-3</v>
      </c>
      <c r="L50" s="29" t="s">
        <v>210</v>
      </c>
      <c r="M50" s="71" t="s">
        <v>211</v>
      </c>
      <c r="N50" s="71" t="s">
        <v>215</v>
      </c>
      <c r="O50" s="71" t="s">
        <v>155</v>
      </c>
      <c r="P50" s="71" t="s">
        <v>170</v>
      </c>
      <c r="R50" s="71">
        <v>0</v>
      </c>
      <c r="S50" s="71" t="s">
        <v>374</v>
      </c>
      <c r="T50" s="71" t="s">
        <v>354</v>
      </c>
      <c r="U50" s="27" t="s">
        <v>1827</v>
      </c>
    </row>
    <row r="51" spans="1:21" x14ac:dyDescent="0.15">
      <c r="A51" s="27" t="s">
        <v>75</v>
      </c>
      <c r="B51" s="27" t="s">
        <v>2185</v>
      </c>
      <c r="C51" s="27" t="s">
        <v>194</v>
      </c>
      <c r="D51" s="27" t="s">
        <v>156</v>
      </c>
      <c r="E51" s="27" t="s">
        <v>612</v>
      </c>
      <c r="F51" s="27" t="s">
        <v>613</v>
      </c>
      <c r="G51" s="27" t="s">
        <v>78</v>
      </c>
      <c r="H51" s="27" t="s">
        <v>217</v>
      </c>
      <c r="I51" s="28">
        <v>43423.710879629631</v>
      </c>
      <c r="J51" s="28">
        <v>43423.712951388887</v>
      </c>
      <c r="K51" s="203">
        <v>2.0717592592592593E-3</v>
      </c>
      <c r="L51" s="29" t="s">
        <v>210</v>
      </c>
      <c r="M51" s="71" t="s">
        <v>211</v>
      </c>
      <c r="N51" s="71" t="s">
        <v>215</v>
      </c>
      <c r="O51" s="71" t="s">
        <v>155</v>
      </c>
      <c r="P51" s="71" t="s">
        <v>170</v>
      </c>
      <c r="R51" s="71">
        <v>0</v>
      </c>
      <c r="S51" s="71" t="s">
        <v>722</v>
      </c>
      <c r="T51" s="71" t="s">
        <v>354</v>
      </c>
      <c r="U51" s="27" t="s">
        <v>621</v>
      </c>
    </row>
    <row r="52" spans="1:21" x14ac:dyDescent="0.15">
      <c r="A52" s="27" t="s">
        <v>75</v>
      </c>
      <c r="B52" s="27" t="s">
        <v>2186</v>
      </c>
      <c r="C52" s="27" t="s">
        <v>194</v>
      </c>
      <c r="D52" s="27" t="s">
        <v>156</v>
      </c>
      <c r="E52" s="27" t="s">
        <v>612</v>
      </c>
      <c r="F52" s="27" t="s">
        <v>613</v>
      </c>
      <c r="G52" s="27" t="s">
        <v>78</v>
      </c>
      <c r="H52" s="27" t="s">
        <v>217</v>
      </c>
      <c r="I52" s="28">
        <v>43423.713368055556</v>
      </c>
      <c r="J52" s="28">
        <v>43423.724479166667</v>
      </c>
      <c r="K52" s="203">
        <v>1.1111111111111112E-2</v>
      </c>
      <c r="L52" s="29" t="s">
        <v>210</v>
      </c>
      <c r="M52" s="71" t="s">
        <v>210</v>
      </c>
      <c r="N52" s="71" t="s">
        <v>216</v>
      </c>
      <c r="O52" s="71" t="s">
        <v>155</v>
      </c>
      <c r="P52" s="71" t="s">
        <v>170</v>
      </c>
      <c r="R52" s="71">
        <v>0</v>
      </c>
      <c r="S52" s="71" t="s">
        <v>2187</v>
      </c>
      <c r="T52" s="71" t="s">
        <v>2187</v>
      </c>
      <c r="U52" s="27" t="s">
        <v>901</v>
      </c>
    </row>
    <row r="53" spans="1:21" x14ac:dyDescent="0.15">
      <c r="A53" s="27" t="s">
        <v>75</v>
      </c>
      <c r="B53" s="27" t="s">
        <v>2188</v>
      </c>
      <c r="C53" s="27" t="s">
        <v>194</v>
      </c>
      <c r="D53" s="27" t="s">
        <v>156</v>
      </c>
      <c r="E53" s="27" t="s">
        <v>2189</v>
      </c>
      <c r="F53" s="27" t="s">
        <v>2190</v>
      </c>
      <c r="G53" s="27" t="s">
        <v>78</v>
      </c>
      <c r="H53" s="27" t="s">
        <v>2191</v>
      </c>
      <c r="I53" s="28">
        <v>43423.728217592594</v>
      </c>
      <c r="J53" s="28">
        <v>43423.728819444441</v>
      </c>
      <c r="K53" s="203">
        <v>6.018518518518519E-4</v>
      </c>
      <c r="L53" s="29" t="s">
        <v>210</v>
      </c>
      <c r="M53" s="71" t="s">
        <v>211</v>
      </c>
      <c r="N53" s="71" t="s">
        <v>215</v>
      </c>
      <c r="O53" s="71" t="s">
        <v>155</v>
      </c>
      <c r="P53" s="71" t="s">
        <v>170</v>
      </c>
      <c r="R53" s="71">
        <v>0</v>
      </c>
      <c r="S53" s="71" t="s">
        <v>408</v>
      </c>
      <c r="T53" s="71" t="s">
        <v>354</v>
      </c>
      <c r="U53" s="27" t="s">
        <v>1268</v>
      </c>
    </row>
    <row r="54" spans="1:21" x14ac:dyDescent="0.15">
      <c r="A54" s="27" t="s">
        <v>75</v>
      </c>
      <c r="B54" s="27" t="s">
        <v>2192</v>
      </c>
      <c r="C54" s="27" t="s">
        <v>192</v>
      </c>
      <c r="D54" s="27" t="s">
        <v>160</v>
      </c>
      <c r="E54" s="27" t="s">
        <v>2193</v>
      </c>
      <c r="F54" s="27" t="s">
        <v>2194</v>
      </c>
      <c r="G54" s="27" t="s">
        <v>78</v>
      </c>
      <c r="H54" s="27" t="s">
        <v>2195</v>
      </c>
      <c r="I54" s="28">
        <v>43423.450949074075</v>
      </c>
      <c r="J54" s="28">
        <v>43423.451493055552</v>
      </c>
      <c r="K54" s="203">
        <v>5.4398148148148144E-4</v>
      </c>
      <c r="L54" s="29" t="s">
        <v>210</v>
      </c>
      <c r="M54" s="71" t="s">
        <v>211</v>
      </c>
      <c r="N54" s="71" t="s">
        <v>215</v>
      </c>
      <c r="O54" s="71" t="s">
        <v>159</v>
      </c>
      <c r="P54" s="71" t="s">
        <v>170</v>
      </c>
      <c r="R54" s="71">
        <v>0</v>
      </c>
      <c r="S54" s="71" t="s">
        <v>428</v>
      </c>
      <c r="T54" s="71" t="s">
        <v>354</v>
      </c>
      <c r="U54" s="27" t="s">
        <v>2196</v>
      </c>
    </row>
    <row r="55" spans="1:21" x14ac:dyDescent="0.15">
      <c r="A55" s="27" t="s">
        <v>75</v>
      </c>
      <c r="B55" s="27" t="s">
        <v>2197</v>
      </c>
      <c r="C55" s="27" t="s">
        <v>192</v>
      </c>
      <c r="D55" s="27" t="s">
        <v>160</v>
      </c>
      <c r="E55" s="27" t="s">
        <v>2193</v>
      </c>
      <c r="F55" s="27" t="s">
        <v>2194</v>
      </c>
      <c r="G55" s="27" t="s">
        <v>78</v>
      </c>
      <c r="H55" s="27" t="s">
        <v>2195</v>
      </c>
      <c r="I55" s="28">
        <v>43423.452430555553</v>
      </c>
      <c r="J55" s="28">
        <v>43423.454699074071</v>
      </c>
      <c r="K55" s="203">
        <v>2.2685185185185182E-3</v>
      </c>
      <c r="L55" s="29" t="s">
        <v>210</v>
      </c>
      <c r="M55" s="71" t="s">
        <v>210</v>
      </c>
      <c r="N55" s="71" t="s">
        <v>215</v>
      </c>
      <c r="O55" s="71" t="s">
        <v>159</v>
      </c>
      <c r="P55" s="71" t="s">
        <v>170</v>
      </c>
      <c r="R55" s="71">
        <v>0</v>
      </c>
      <c r="S55" s="71" t="s">
        <v>676</v>
      </c>
      <c r="T55" s="71" t="s">
        <v>676</v>
      </c>
      <c r="U55" s="27" t="s">
        <v>2198</v>
      </c>
    </row>
    <row r="56" spans="1:21" x14ac:dyDescent="0.15">
      <c r="A56" s="27" t="s">
        <v>75</v>
      </c>
      <c r="B56" s="27" t="s">
        <v>2199</v>
      </c>
      <c r="C56" s="27" t="s">
        <v>192</v>
      </c>
      <c r="D56" s="27" t="s">
        <v>160</v>
      </c>
      <c r="E56" s="27" t="s">
        <v>2200</v>
      </c>
      <c r="F56" s="27" t="s">
        <v>2201</v>
      </c>
      <c r="G56" s="27" t="s">
        <v>78</v>
      </c>
      <c r="H56" s="27" t="s">
        <v>2202</v>
      </c>
      <c r="I56" s="28">
        <v>43423.593564814815</v>
      </c>
      <c r="J56" s="28">
        <v>43423.593715277777</v>
      </c>
      <c r="K56" s="203">
        <v>1.5046296296296297E-4</v>
      </c>
      <c r="L56" s="29" t="s">
        <v>210</v>
      </c>
      <c r="M56" s="71" t="s">
        <v>211</v>
      </c>
      <c r="N56" s="71" t="s">
        <v>215</v>
      </c>
      <c r="O56" s="71" t="s">
        <v>159</v>
      </c>
      <c r="P56" s="71" t="s">
        <v>170</v>
      </c>
      <c r="R56" s="71">
        <v>0</v>
      </c>
      <c r="S56" s="71" t="s">
        <v>377</v>
      </c>
      <c r="T56" s="71" t="s">
        <v>354</v>
      </c>
      <c r="U56" s="27" t="s">
        <v>2203</v>
      </c>
    </row>
    <row r="57" spans="1:21" x14ac:dyDescent="0.15">
      <c r="A57" s="27" t="s">
        <v>75</v>
      </c>
      <c r="B57" s="27" t="s">
        <v>2204</v>
      </c>
      <c r="C57" s="27" t="s">
        <v>192</v>
      </c>
      <c r="D57" s="27" t="s">
        <v>160</v>
      </c>
      <c r="E57" s="27" t="s">
        <v>2205</v>
      </c>
      <c r="F57" s="27" t="s">
        <v>2206</v>
      </c>
      <c r="G57" s="27" t="s">
        <v>78</v>
      </c>
      <c r="H57" s="27" t="s">
        <v>2207</v>
      </c>
      <c r="I57" s="28">
        <v>43423.599293981482</v>
      </c>
      <c r="J57" s="28">
        <v>43423.611655092594</v>
      </c>
      <c r="K57" s="203">
        <v>1.2361111111111113E-2</v>
      </c>
      <c r="L57" s="29" t="s">
        <v>210</v>
      </c>
      <c r="M57" s="71" t="s">
        <v>210</v>
      </c>
      <c r="N57" s="71" t="s">
        <v>215</v>
      </c>
      <c r="O57" s="71" t="s">
        <v>159</v>
      </c>
      <c r="P57" s="71" t="s">
        <v>170</v>
      </c>
      <c r="R57" s="71">
        <v>0</v>
      </c>
      <c r="S57" s="71" t="s">
        <v>2208</v>
      </c>
      <c r="T57" s="71" t="s">
        <v>2208</v>
      </c>
      <c r="U57" s="27" t="s">
        <v>2209</v>
      </c>
    </row>
    <row r="58" spans="1:21" x14ac:dyDescent="0.15">
      <c r="A58" s="27" t="s">
        <v>75</v>
      </c>
      <c r="B58" s="27" t="s">
        <v>2210</v>
      </c>
      <c r="C58" s="27" t="s">
        <v>192</v>
      </c>
      <c r="D58" s="27" t="s">
        <v>160</v>
      </c>
      <c r="E58" s="27" t="s">
        <v>2211</v>
      </c>
      <c r="F58" s="27" t="s">
        <v>2212</v>
      </c>
      <c r="G58" s="27" t="s">
        <v>78</v>
      </c>
      <c r="H58" s="27" t="s">
        <v>335</v>
      </c>
      <c r="I58" s="28">
        <v>43423.66778935185</v>
      </c>
      <c r="J58" s="28">
        <v>43423.66920138889</v>
      </c>
      <c r="K58" s="203">
        <v>1.4120370370370369E-3</v>
      </c>
      <c r="L58" s="29" t="s">
        <v>210</v>
      </c>
      <c r="M58" s="71" t="s">
        <v>211</v>
      </c>
      <c r="N58" s="71" t="s">
        <v>215</v>
      </c>
      <c r="O58" s="71" t="s">
        <v>159</v>
      </c>
      <c r="P58" s="71" t="s">
        <v>170</v>
      </c>
      <c r="R58" s="71">
        <v>0</v>
      </c>
      <c r="S58" s="71" t="s">
        <v>518</v>
      </c>
      <c r="T58" s="71" t="s">
        <v>354</v>
      </c>
      <c r="U58" s="27" t="s">
        <v>2213</v>
      </c>
    </row>
    <row r="59" spans="1:21" x14ac:dyDescent="0.15">
      <c r="A59" s="27" t="s">
        <v>75</v>
      </c>
      <c r="B59" s="27" t="s">
        <v>2214</v>
      </c>
      <c r="C59" s="27" t="s">
        <v>192</v>
      </c>
      <c r="D59" s="27" t="s">
        <v>160</v>
      </c>
      <c r="E59" s="27" t="s">
        <v>2215</v>
      </c>
      <c r="F59" s="27" t="s">
        <v>2216</v>
      </c>
      <c r="G59" s="27" t="s">
        <v>78</v>
      </c>
      <c r="H59" s="27" t="s">
        <v>231</v>
      </c>
      <c r="I59" s="28">
        <v>43423.68582175926</v>
      </c>
      <c r="J59" s="28">
        <v>43423.686122685183</v>
      </c>
      <c r="K59" s="203">
        <v>3.0092592592592595E-4</v>
      </c>
      <c r="L59" s="29" t="s">
        <v>210</v>
      </c>
      <c r="M59" s="71" t="s">
        <v>211</v>
      </c>
      <c r="N59" s="71" t="s">
        <v>215</v>
      </c>
      <c r="O59" s="71" t="s">
        <v>159</v>
      </c>
      <c r="P59" s="71" t="s">
        <v>170</v>
      </c>
      <c r="R59" s="71">
        <v>0</v>
      </c>
      <c r="S59" s="71" t="s">
        <v>493</v>
      </c>
      <c r="T59" s="71" t="s">
        <v>354</v>
      </c>
      <c r="U59" s="27" t="s">
        <v>2217</v>
      </c>
    </row>
    <row r="60" spans="1:21" x14ac:dyDescent="0.15">
      <c r="A60" s="27" t="s">
        <v>75</v>
      </c>
      <c r="B60" s="27" t="s">
        <v>2218</v>
      </c>
      <c r="C60" s="27" t="s">
        <v>192</v>
      </c>
      <c r="D60" s="27" t="s">
        <v>160</v>
      </c>
      <c r="E60" s="27" t="s">
        <v>2219</v>
      </c>
      <c r="F60" s="27" t="s">
        <v>2220</v>
      </c>
      <c r="G60" s="27" t="s">
        <v>78</v>
      </c>
      <c r="H60" s="27" t="s">
        <v>1404</v>
      </c>
      <c r="I60" s="28">
        <v>43423.688136574077</v>
      </c>
      <c r="J60" s="28">
        <v>43423.688206018516</v>
      </c>
      <c r="K60" s="203">
        <v>6.9444444444444444E-5</v>
      </c>
      <c r="L60" s="29" t="s">
        <v>210</v>
      </c>
      <c r="M60" s="71" t="s">
        <v>211</v>
      </c>
      <c r="N60" s="71" t="s">
        <v>215</v>
      </c>
      <c r="O60" s="71" t="s">
        <v>159</v>
      </c>
      <c r="P60" s="71" t="s">
        <v>170</v>
      </c>
      <c r="R60" s="71">
        <v>0</v>
      </c>
      <c r="S60" s="71" t="s">
        <v>483</v>
      </c>
      <c r="T60" s="71" t="s">
        <v>354</v>
      </c>
      <c r="U60" s="27" t="s">
        <v>2221</v>
      </c>
    </row>
    <row r="61" spans="1:21" x14ac:dyDescent="0.15">
      <c r="A61" s="27" t="s">
        <v>75</v>
      </c>
      <c r="B61" s="27" t="s">
        <v>2222</v>
      </c>
      <c r="C61" s="27" t="s">
        <v>192</v>
      </c>
      <c r="D61" s="27" t="s">
        <v>160</v>
      </c>
      <c r="E61" s="27" t="s">
        <v>2219</v>
      </c>
      <c r="F61" s="27" t="s">
        <v>2220</v>
      </c>
      <c r="G61" s="27" t="s">
        <v>78</v>
      </c>
      <c r="H61" s="27" t="s">
        <v>1404</v>
      </c>
      <c r="I61" s="28">
        <v>43423.688460648147</v>
      </c>
      <c r="J61" s="28">
        <v>43423.689189814817</v>
      </c>
      <c r="K61" s="203">
        <v>7.291666666666667E-4</v>
      </c>
      <c r="L61" s="29" t="s">
        <v>210</v>
      </c>
      <c r="M61" s="71" t="s">
        <v>211</v>
      </c>
      <c r="N61" s="71" t="s">
        <v>215</v>
      </c>
      <c r="O61" s="71" t="s">
        <v>159</v>
      </c>
      <c r="P61" s="71" t="s">
        <v>170</v>
      </c>
      <c r="R61" s="71">
        <v>0</v>
      </c>
      <c r="S61" s="71" t="s">
        <v>382</v>
      </c>
      <c r="T61" s="71" t="s">
        <v>354</v>
      </c>
      <c r="U61" s="27" t="s">
        <v>2221</v>
      </c>
    </row>
    <row r="62" spans="1:21" x14ac:dyDescent="0.15">
      <c r="A62" s="27" t="s">
        <v>75</v>
      </c>
      <c r="B62" s="27" t="s">
        <v>2223</v>
      </c>
      <c r="C62" s="27" t="s">
        <v>192</v>
      </c>
      <c r="D62" s="27" t="s">
        <v>160</v>
      </c>
      <c r="E62" s="27" t="s">
        <v>2224</v>
      </c>
      <c r="F62" s="27" t="s">
        <v>2225</v>
      </c>
      <c r="G62" s="27" t="s">
        <v>78</v>
      </c>
      <c r="H62" s="27" t="s">
        <v>1236</v>
      </c>
      <c r="I62" s="28">
        <v>43423.711539351854</v>
      </c>
      <c r="J62" s="28">
        <v>43423.711770833332</v>
      </c>
      <c r="K62" s="203">
        <v>2.3148148148148146E-4</v>
      </c>
      <c r="L62" s="29" t="s">
        <v>210</v>
      </c>
      <c r="M62" s="71" t="s">
        <v>211</v>
      </c>
      <c r="N62" s="71" t="s">
        <v>215</v>
      </c>
      <c r="O62" s="71" t="s">
        <v>159</v>
      </c>
      <c r="P62" s="71" t="s">
        <v>170</v>
      </c>
      <c r="R62" s="71">
        <v>0</v>
      </c>
      <c r="S62" s="71" t="s">
        <v>409</v>
      </c>
      <c r="T62" s="71" t="s">
        <v>354</v>
      </c>
      <c r="U62" s="27" t="s">
        <v>2226</v>
      </c>
    </row>
    <row r="63" spans="1:21" x14ac:dyDescent="0.15">
      <c r="A63" s="27" t="s">
        <v>75</v>
      </c>
      <c r="B63" s="27" t="s">
        <v>2227</v>
      </c>
      <c r="C63" s="27" t="s">
        <v>192</v>
      </c>
      <c r="D63" s="27" t="s">
        <v>160</v>
      </c>
      <c r="E63" s="27" t="s">
        <v>2228</v>
      </c>
      <c r="F63" s="27" t="s">
        <v>2229</v>
      </c>
      <c r="G63" s="27" t="s">
        <v>78</v>
      </c>
      <c r="H63" s="27" t="s">
        <v>2230</v>
      </c>
      <c r="I63" s="28">
        <v>43423.716874999998</v>
      </c>
      <c r="J63" s="28">
        <v>43423.717280092591</v>
      </c>
      <c r="K63" s="203">
        <v>4.0509259259259258E-4</v>
      </c>
      <c r="L63" s="29" t="s">
        <v>210</v>
      </c>
      <c r="M63" s="71" t="s">
        <v>211</v>
      </c>
      <c r="N63" s="71" t="s">
        <v>215</v>
      </c>
      <c r="O63" s="71" t="s">
        <v>159</v>
      </c>
      <c r="P63" s="71" t="s">
        <v>170</v>
      </c>
      <c r="R63" s="71">
        <v>0</v>
      </c>
      <c r="S63" s="71" t="s">
        <v>398</v>
      </c>
      <c r="T63" s="71" t="s">
        <v>354</v>
      </c>
      <c r="U63" s="27" t="s">
        <v>2231</v>
      </c>
    </row>
    <row r="64" spans="1:21" x14ac:dyDescent="0.15">
      <c r="A64" s="27" t="s">
        <v>75</v>
      </c>
      <c r="B64" s="27" t="s">
        <v>2232</v>
      </c>
      <c r="C64" s="27" t="s">
        <v>192</v>
      </c>
      <c r="D64" s="27" t="s">
        <v>160</v>
      </c>
      <c r="E64" s="27" t="s">
        <v>2228</v>
      </c>
      <c r="F64" s="27" t="s">
        <v>2229</v>
      </c>
      <c r="G64" s="27" t="s">
        <v>78</v>
      </c>
      <c r="H64" s="27" t="s">
        <v>2230</v>
      </c>
      <c r="I64" s="28">
        <v>43423.717743055553</v>
      </c>
      <c r="J64" s="28">
        <v>43423.718738425923</v>
      </c>
      <c r="K64" s="203">
        <v>9.9537037037037042E-4</v>
      </c>
      <c r="L64" s="29" t="s">
        <v>210</v>
      </c>
      <c r="M64" s="71" t="s">
        <v>211</v>
      </c>
      <c r="N64" s="71" t="s">
        <v>215</v>
      </c>
      <c r="O64" s="71" t="s">
        <v>159</v>
      </c>
      <c r="P64" s="71" t="s">
        <v>170</v>
      </c>
      <c r="R64" s="71">
        <v>0</v>
      </c>
      <c r="S64" s="71" t="s">
        <v>367</v>
      </c>
      <c r="T64" s="71" t="s">
        <v>354</v>
      </c>
      <c r="U64" s="27" t="s">
        <v>2233</v>
      </c>
    </row>
    <row r="65" spans="1:21" x14ac:dyDescent="0.15">
      <c r="A65" s="27" t="s">
        <v>75</v>
      </c>
      <c r="B65" s="27" t="s">
        <v>2234</v>
      </c>
      <c r="C65" s="27" t="s">
        <v>192</v>
      </c>
      <c r="D65" s="27" t="s">
        <v>160</v>
      </c>
      <c r="E65" s="27" t="s">
        <v>2235</v>
      </c>
      <c r="F65" s="27" t="s">
        <v>2236</v>
      </c>
      <c r="G65" s="27" t="s">
        <v>78</v>
      </c>
      <c r="H65" s="27" t="s">
        <v>2237</v>
      </c>
      <c r="I65" s="28">
        <v>43423.720694444448</v>
      </c>
      <c r="J65" s="28">
        <v>43423.721643518518</v>
      </c>
      <c r="K65" s="203">
        <v>9.4907407407407408E-4</v>
      </c>
      <c r="L65" s="29" t="s">
        <v>210</v>
      </c>
      <c r="M65" s="71" t="s">
        <v>211</v>
      </c>
      <c r="N65" s="71" t="s">
        <v>215</v>
      </c>
      <c r="O65" s="71" t="s">
        <v>159</v>
      </c>
      <c r="P65" s="71" t="s">
        <v>170</v>
      </c>
      <c r="R65" s="71">
        <v>0</v>
      </c>
      <c r="S65" s="71" t="s">
        <v>487</v>
      </c>
      <c r="T65" s="71" t="s">
        <v>354</v>
      </c>
      <c r="U65" s="27" t="s">
        <v>2238</v>
      </c>
    </row>
    <row r="66" spans="1:21" x14ac:dyDescent="0.15">
      <c r="A66" s="27" t="s">
        <v>75</v>
      </c>
      <c r="B66" s="27" t="s">
        <v>2239</v>
      </c>
      <c r="C66" s="27" t="s">
        <v>189</v>
      </c>
      <c r="D66" s="27" t="s">
        <v>164</v>
      </c>
      <c r="E66" s="27" t="s">
        <v>1398</v>
      </c>
      <c r="F66" s="27" t="s">
        <v>1399</v>
      </c>
      <c r="G66" s="27" t="s">
        <v>78</v>
      </c>
      <c r="H66" s="27" t="s">
        <v>231</v>
      </c>
      <c r="I66" s="28">
        <v>43423.615578703706</v>
      </c>
      <c r="J66" s="28">
        <v>43423.61855324074</v>
      </c>
      <c r="K66" s="203">
        <v>2.9745370370370373E-3</v>
      </c>
      <c r="L66" s="29" t="s">
        <v>210</v>
      </c>
      <c r="M66" s="71" t="s">
        <v>210</v>
      </c>
      <c r="N66" s="71" t="s">
        <v>215</v>
      </c>
      <c r="O66" s="71" t="s">
        <v>163</v>
      </c>
      <c r="P66" s="71" t="s">
        <v>170</v>
      </c>
      <c r="R66" s="71">
        <v>0</v>
      </c>
      <c r="S66" s="71" t="s">
        <v>707</v>
      </c>
      <c r="T66" s="71" t="s">
        <v>707</v>
      </c>
      <c r="U66" s="27" t="s">
        <v>1400</v>
      </c>
    </row>
    <row r="67" spans="1:21" x14ac:dyDescent="0.15">
      <c r="A67" s="27" t="s">
        <v>75</v>
      </c>
      <c r="B67" s="27" t="s">
        <v>2240</v>
      </c>
      <c r="C67" s="27" t="s">
        <v>663</v>
      </c>
      <c r="D67" s="27" t="s">
        <v>162</v>
      </c>
      <c r="E67" s="27" t="s">
        <v>1608</v>
      </c>
      <c r="F67" s="27" t="s">
        <v>1609</v>
      </c>
      <c r="G67" s="27" t="s">
        <v>78</v>
      </c>
      <c r="H67" s="27" t="s">
        <v>1610</v>
      </c>
      <c r="I67" s="28">
        <v>43423.437245370369</v>
      </c>
      <c r="J67" s="28">
        <v>43423.439780092594</v>
      </c>
      <c r="K67" s="203">
        <v>2.5347222222222221E-3</v>
      </c>
      <c r="L67" s="29" t="s">
        <v>210</v>
      </c>
      <c r="M67" s="71" t="s">
        <v>210</v>
      </c>
      <c r="N67" s="71" t="s">
        <v>215</v>
      </c>
      <c r="O67" s="71" t="s">
        <v>161</v>
      </c>
      <c r="P67" s="71" t="s">
        <v>170</v>
      </c>
      <c r="R67" s="71">
        <v>0</v>
      </c>
      <c r="S67" s="71" t="s">
        <v>1417</v>
      </c>
      <c r="T67" s="71" t="s">
        <v>1417</v>
      </c>
      <c r="U67" s="27" t="s">
        <v>1611</v>
      </c>
    </row>
    <row r="68" spans="1:21" x14ac:dyDescent="0.15">
      <c r="A68" s="27" t="s">
        <v>75</v>
      </c>
      <c r="B68" s="27" t="s">
        <v>2241</v>
      </c>
      <c r="C68" s="27" t="s">
        <v>663</v>
      </c>
      <c r="D68" s="27" t="s">
        <v>162</v>
      </c>
      <c r="E68" s="27" t="s">
        <v>1133</v>
      </c>
      <c r="F68" s="27" t="s">
        <v>1134</v>
      </c>
      <c r="G68" s="27" t="s">
        <v>78</v>
      </c>
      <c r="H68" s="27" t="s">
        <v>1135</v>
      </c>
      <c r="I68" s="28">
        <v>43423.450254629628</v>
      </c>
      <c r="J68" s="28">
        <v>43423.452094907407</v>
      </c>
      <c r="K68" s="203">
        <v>1.8402777777777777E-3</v>
      </c>
      <c r="L68" s="29" t="s">
        <v>210</v>
      </c>
      <c r="M68" s="71" t="s">
        <v>211</v>
      </c>
      <c r="N68" s="71" t="s">
        <v>215</v>
      </c>
      <c r="O68" s="71" t="s">
        <v>161</v>
      </c>
      <c r="P68" s="71" t="s">
        <v>170</v>
      </c>
      <c r="R68" s="71">
        <v>0</v>
      </c>
      <c r="S68" s="71" t="s">
        <v>701</v>
      </c>
      <c r="T68" s="71" t="s">
        <v>354</v>
      </c>
      <c r="U68" s="27" t="s">
        <v>1136</v>
      </c>
    </row>
    <row r="69" spans="1:21" x14ac:dyDescent="0.15">
      <c r="A69" s="27" t="s">
        <v>75</v>
      </c>
      <c r="B69" s="27" t="s">
        <v>2242</v>
      </c>
      <c r="C69" s="27" t="s">
        <v>663</v>
      </c>
      <c r="D69" s="27" t="s">
        <v>162</v>
      </c>
      <c r="E69" s="27" t="s">
        <v>1401</v>
      </c>
      <c r="F69" s="27" t="s">
        <v>1402</v>
      </c>
      <c r="G69" s="27" t="s">
        <v>78</v>
      </c>
      <c r="H69" s="27" t="s">
        <v>667</v>
      </c>
      <c r="I69" s="28">
        <v>43423.479189814818</v>
      </c>
      <c r="J69" s="28">
        <v>43423.47928240741</v>
      </c>
      <c r="K69" s="203">
        <v>9.2592592592592588E-5</v>
      </c>
      <c r="L69" s="29" t="s">
        <v>210</v>
      </c>
      <c r="M69" s="71" t="s">
        <v>211</v>
      </c>
      <c r="N69" s="71" t="s">
        <v>215</v>
      </c>
      <c r="O69" s="71" t="s">
        <v>161</v>
      </c>
      <c r="P69" s="71" t="s">
        <v>170</v>
      </c>
      <c r="R69" s="71">
        <v>0</v>
      </c>
      <c r="S69" s="71" t="s">
        <v>432</v>
      </c>
      <c r="T69" s="71" t="s">
        <v>354</v>
      </c>
      <c r="U69" s="27" t="s">
        <v>1403</v>
      </c>
    </row>
    <row r="70" spans="1:21" x14ac:dyDescent="0.15">
      <c r="A70" s="27" t="s">
        <v>75</v>
      </c>
      <c r="B70" s="27" t="s">
        <v>2243</v>
      </c>
      <c r="C70" s="27" t="s">
        <v>663</v>
      </c>
      <c r="D70" s="27" t="s">
        <v>162</v>
      </c>
      <c r="E70" s="27" t="s">
        <v>2244</v>
      </c>
      <c r="F70" s="27" t="s">
        <v>2245</v>
      </c>
      <c r="G70" s="27" t="s">
        <v>78</v>
      </c>
      <c r="H70" s="27" t="s">
        <v>2246</v>
      </c>
      <c r="I70" s="28">
        <v>43423.586458333331</v>
      </c>
      <c r="J70" s="28">
        <v>43423.587557870371</v>
      </c>
      <c r="K70" s="203">
        <v>1.0995370370370371E-3</v>
      </c>
      <c r="L70" s="29" t="s">
        <v>210</v>
      </c>
      <c r="M70" s="71" t="s">
        <v>211</v>
      </c>
      <c r="N70" s="71" t="s">
        <v>215</v>
      </c>
      <c r="O70" s="71" t="s">
        <v>161</v>
      </c>
      <c r="P70" s="71" t="s">
        <v>170</v>
      </c>
      <c r="R70" s="71">
        <v>0</v>
      </c>
      <c r="S70" s="71" t="s">
        <v>396</v>
      </c>
      <c r="T70" s="71" t="s">
        <v>354</v>
      </c>
      <c r="U70" s="27" t="s">
        <v>2247</v>
      </c>
    </row>
    <row r="71" spans="1:21" x14ac:dyDescent="0.15">
      <c r="A71" s="27" t="s">
        <v>75</v>
      </c>
      <c r="B71" s="27" t="s">
        <v>2248</v>
      </c>
      <c r="C71" s="27" t="s">
        <v>663</v>
      </c>
      <c r="D71" s="27" t="s">
        <v>162</v>
      </c>
      <c r="E71" s="27" t="s">
        <v>2249</v>
      </c>
      <c r="F71" s="27" t="s">
        <v>2250</v>
      </c>
      <c r="G71" s="27" t="s">
        <v>78</v>
      </c>
      <c r="H71" s="27" t="s">
        <v>2251</v>
      </c>
      <c r="I71" s="28">
        <v>43423.621736111112</v>
      </c>
      <c r="J71" s="28">
        <v>43423.630601851852</v>
      </c>
      <c r="K71" s="203">
        <v>8.8657407407407417E-3</v>
      </c>
      <c r="L71" s="29" t="s">
        <v>210</v>
      </c>
      <c r="M71" s="71" t="s">
        <v>210</v>
      </c>
      <c r="N71" s="71" t="s">
        <v>215</v>
      </c>
      <c r="O71" s="71" t="s">
        <v>161</v>
      </c>
      <c r="P71" s="71" t="s">
        <v>170</v>
      </c>
      <c r="R71" s="71">
        <v>0</v>
      </c>
      <c r="S71" s="71" t="s">
        <v>983</v>
      </c>
      <c r="T71" s="71" t="s">
        <v>983</v>
      </c>
      <c r="U71" s="27" t="s">
        <v>2252</v>
      </c>
    </row>
    <row r="72" spans="1:21" x14ac:dyDescent="0.15">
      <c r="A72" s="27" t="s">
        <v>75</v>
      </c>
      <c r="B72" s="27" t="s">
        <v>2253</v>
      </c>
      <c r="C72" s="27" t="s">
        <v>663</v>
      </c>
      <c r="D72" s="27" t="s">
        <v>162</v>
      </c>
      <c r="E72" s="27" t="s">
        <v>1828</v>
      </c>
      <c r="F72" s="27" t="s">
        <v>1829</v>
      </c>
      <c r="G72" s="27" t="s">
        <v>78</v>
      </c>
      <c r="H72" s="27" t="s">
        <v>1478</v>
      </c>
      <c r="I72" s="28">
        <v>43423.672800925924</v>
      </c>
      <c r="J72" s="28">
        <v>43423.673310185186</v>
      </c>
      <c r="K72" s="203">
        <v>5.0925925925925921E-4</v>
      </c>
      <c r="L72" s="29" t="s">
        <v>210</v>
      </c>
      <c r="M72" s="71" t="s">
        <v>211</v>
      </c>
      <c r="N72" s="71" t="s">
        <v>215</v>
      </c>
      <c r="O72" s="71" t="s">
        <v>161</v>
      </c>
      <c r="P72" s="71" t="s">
        <v>170</v>
      </c>
      <c r="R72" s="71">
        <v>0</v>
      </c>
      <c r="S72" s="71" t="s">
        <v>379</v>
      </c>
      <c r="T72" s="71" t="s">
        <v>354</v>
      </c>
      <c r="U72" s="27" t="s">
        <v>1830</v>
      </c>
    </row>
    <row r="73" spans="1:21" x14ac:dyDescent="0.15">
      <c r="A73" s="27" t="s">
        <v>75</v>
      </c>
      <c r="B73" s="27" t="s">
        <v>2254</v>
      </c>
      <c r="C73" s="27" t="s">
        <v>663</v>
      </c>
      <c r="D73" s="27" t="s">
        <v>162</v>
      </c>
      <c r="E73" s="27" t="s">
        <v>2255</v>
      </c>
      <c r="F73" s="27" t="s">
        <v>2256</v>
      </c>
      <c r="G73" s="27" t="s">
        <v>78</v>
      </c>
      <c r="H73" s="27" t="s">
        <v>2257</v>
      </c>
      <c r="I73" s="28">
        <v>43423.724583333336</v>
      </c>
      <c r="J73" s="28">
        <v>43423.724895833337</v>
      </c>
      <c r="K73" s="203">
        <v>3.1250000000000001E-4</v>
      </c>
      <c r="L73" s="29" t="s">
        <v>210</v>
      </c>
      <c r="M73" s="71" t="s">
        <v>211</v>
      </c>
      <c r="N73" s="71" t="s">
        <v>215</v>
      </c>
      <c r="O73" s="71" t="s">
        <v>161</v>
      </c>
      <c r="P73" s="71" t="s">
        <v>170</v>
      </c>
      <c r="R73" s="71">
        <v>0</v>
      </c>
      <c r="S73" s="71" t="s">
        <v>407</v>
      </c>
      <c r="T73" s="71" t="s">
        <v>354</v>
      </c>
      <c r="U73" s="27" t="s">
        <v>2258</v>
      </c>
    </row>
    <row r="74" spans="1:21" x14ac:dyDescent="0.15">
      <c r="A74" s="27" t="s">
        <v>75</v>
      </c>
      <c r="B74" s="27" t="s">
        <v>2259</v>
      </c>
      <c r="C74" s="27" t="s">
        <v>663</v>
      </c>
      <c r="D74" s="27" t="s">
        <v>162</v>
      </c>
      <c r="E74" s="27" t="s">
        <v>1401</v>
      </c>
      <c r="F74" s="27" t="s">
        <v>1402</v>
      </c>
      <c r="G74" s="27" t="s">
        <v>78</v>
      </c>
      <c r="H74" s="27" t="s">
        <v>667</v>
      </c>
      <c r="I74" s="28">
        <v>43423.72552083333</v>
      </c>
      <c r="J74" s="28">
        <v>43423.731064814812</v>
      </c>
      <c r="K74" s="203">
        <v>5.5439814814814822E-3</v>
      </c>
      <c r="L74" s="29" t="s">
        <v>210</v>
      </c>
      <c r="M74" s="71" t="s">
        <v>210</v>
      </c>
      <c r="N74" s="71" t="s">
        <v>215</v>
      </c>
      <c r="O74" s="71" t="s">
        <v>161</v>
      </c>
      <c r="P74" s="71" t="s">
        <v>170</v>
      </c>
      <c r="R74" s="71">
        <v>0</v>
      </c>
      <c r="S74" s="71" t="s">
        <v>1427</v>
      </c>
      <c r="T74" s="71" t="s">
        <v>1427</v>
      </c>
      <c r="U74" s="27" t="s">
        <v>1403</v>
      </c>
    </row>
    <row r="75" spans="1:21" x14ac:dyDescent="0.15">
      <c r="A75" s="27" t="s">
        <v>75</v>
      </c>
      <c r="B75" s="27" t="s">
        <v>2260</v>
      </c>
      <c r="C75" s="27" t="s">
        <v>569</v>
      </c>
      <c r="D75" s="27" t="s">
        <v>158</v>
      </c>
      <c r="E75" s="27" t="s">
        <v>906</v>
      </c>
      <c r="F75" s="27" t="s">
        <v>907</v>
      </c>
      <c r="G75" s="27" t="s">
        <v>78</v>
      </c>
      <c r="H75" s="27" t="s">
        <v>908</v>
      </c>
      <c r="I75" s="28">
        <v>43423.427939814814</v>
      </c>
      <c r="J75" s="28">
        <v>43423.428749999999</v>
      </c>
      <c r="K75" s="203">
        <v>8.1018518518518516E-4</v>
      </c>
      <c r="L75" s="29" t="s">
        <v>210</v>
      </c>
      <c r="M75" s="71" t="s">
        <v>211</v>
      </c>
      <c r="N75" s="71" t="s">
        <v>215</v>
      </c>
      <c r="O75" s="71" t="s">
        <v>157</v>
      </c>
      <c r="P75" s="71" t="s">
        <v>170</v>
      </c>
      <c r="R75" s="71">
        <v>0</v>
      </c>
      <c r="S75" s="71" t="s">
        <v>486</v>
      </c>
      <c r="T75" s="71" t="s">
        <v>354</v>
      </c>
      <c r="U75" s="27" t="s">
        <v>909</v>
      </c>
    </row>
    <row r="76" spans="1:21" x14ac:dyDescent="0.15">
      <c r="A76" s="27" t="s">
        <v>75</v>
      </c>
      <c r="B76" s="27" t="s">
        <v>2261</v>
      </c>
      <c r="C76" s="27" t="s">
        <v>569</v>
      </c>
      <c r="D76" s="27" t="s">
        <v>158</v>
      </c>
      <c r="E76" s="27" t="s">
        <v>2262</v>
      </c>
      <c r="F76" s="27" t="s">
        <v>2263</v>
      </c>
      <c r="G76" s="27" t="s">
        <v>78</v>
      </c>
      <c r="H76" s="27" t="s">
        <v>213</v>
      </c>
      <c r="I76" s="28">
        <v>43423.635243055556</v>
      </c>
      <c r="J76" s="28">
        <v>43423.636192129627</v>
      </c>
      <c r="K76" s="203">
        <v>9.4907407407407408E-4</v>
      </c>
      <c r="L76" s="29" t="s">
        <v>210</v>
      </c>
      <c r="M76" s="71" t="s">
        <v>211</v>
      </c>
      <c r="N76" s="71" t="s">
        <v>215</v>
      </c>
      <c r="O76" s="71" t="s">
        <v>157</v>
      </c>
      <c r="P76" s="71" t="s">
        <v>170</v>
      </c>
      <c r="R76" s="71">
        <v>0</v>
      </c>
      <c r="S76" s="71" t="s">
        <v>487</v>
      </c>
      <c r="T76" s="71" t="s">
        <v>354</v>
      </c>
      <c r="U76" s="27" t="s">
        <v>2264</v>
      </c>
    </row>
    <row r="77" spans="1:21" x14ac:dyDescent="0.15">
      <c r="A77" s="27" t="s">
        <v>75</v>
      </c>
      <c r="B77" s="27" t="s">
        <v>2265</v>
      </c>
      <c r="C77" s="27" t="s">
        <v>569</v>
      </c>
      <c r="D77" s="27" t="s">
        <v>158</v>
      </c>
      <c r="E77" s="27" t="s">
        <v>2266</v>
      </c>
      <c r="F77" s="27" t="s">
        <v>2267</v>
      </c>
      <c r="G77" s="27" t="s">
        <v>78</v>
      </c>
      <c r="H77" s="27" t="s">
        <v>2268</v>
      </c>
      <c r="I77" s="28">
        <v>43423.687395833331</v>
      </c>
      <c r="J77" s="28">
        <v>43423.6877662037</v>
      </c>
      <c r="K77" s="203">
        <v>3.7037037037037035E-4</v>
      </c>
      <c r="L77" s="29" t="s">
        <v>210</v>
      </c>
      <c r="M77" s="71" t="s">
        <v>211</v>
      </c>
      <c r="N77" s="71" t="s">
        <v>215</v>
      </c>
      <c r="O77" s="71" t="s">
        <v>157</v>
      </c>
      <c r="P77" s="71" t="s">
        <v>170</v>
      </c>
      <c r="R77" s="71">
        <v>0</v>
      </c>
      <c r="S77" s="71" t="s">
        <v>691</v>
      </c>
      <c r="T77" s="71" t="s">
        <v>354</v>
      </c>
      <c r="U77" s="27" t="s">
        <v>2269</v>
      </c>
    </row>
    <row r="78" spans="1:21" x14ac:dyDescent="0.15">
      <c r="A78" s="27" t="s">
        <v>75</v>
      </c>
      <c r="B78" s="27" t="s">
        <v>2270</v>
      </c>
      <c r="C78" s="27" t="s">
        <v>569</v>
      </c>
      <c r="D78" s="27" t="s">
        <v>158</v>
      </c>
      <c r="E78" s="27" t="s">
        <v>2266</v>
      </c>
      <c r="F78" s="27" t="s">
        <v>2267</v>
      </c>
      <c r="G78" s="27" t="s">
        <v>78</v>
      </c>
      <c r="H78" s="27" t="s">
        <v>2268</v>
      </c>
      <c r="I78" s="28">
        <v>43423.68986111111</v>
      </c>
      <c r="J78" s="28">
        <v>43423.69027777778</v>
      </c>
      <c r="K78" s="203">
        <v>4.1666666666666669E-4</v>
      </c>
      <c r="L78" s="29" t="s">
        <v>210</v>
      </c>
      <c r="M78" s="71" t="s">
        <v>211</v>
      </c>
      <c r="N78" s="71" t="s">
        <v>215</v>
      </c>
      <c r="O78" s="71" t="s">
        <v>157</v>
      </c>
      <c r="P78" s="71" t="s">
        <v>170</v>
      </c>
      <c r="R78" s="71">
        <v>0</v>
      </c>
      <c r="S78" s="71" t="s">
        <v>366</v>
      </c>
      <c r="T78" s="71" t="s">
        <v>354</v>
      </c>
      <c r="U78" s="27" t="s">
        <v>2269</v>
      </c>
    </row>
    <row r="79" spans="1:21" x14ac:dyDescent="0.15">
      <c r="A79" s="27" t="s">
        <v>75</v>
      </c>
      <c r="B79" s="27" t="s">
        <v>2271</v>
      </c>
      <c r="C79" s="27" t="s">
        <v>252</v>
      </c>
      <c r="D79" s="27" t="s">
        <v>178</v>
      </c>
      <c r="E79" s="27" t="s">
        <v>2272</v>
      </c>
      <c r="F79" s="27" t="s">
        <v>2273</v>
      </c>
      <c r="G79" s="27" t="s">
        <v>78</v>
      </c>
      <c r="H79" s="27" t="s">
        <v>2274</v>
      </c>
      <c r="I79" s="28">
        <v>43423.574895833335</v>
      </c>
      <c r="J79" s="28">
        <v>43423.574930555558</v>
      </c>
      <c r="K79" s="203">
        <v>3.4722222222222222E-5</v>
      </c>
      <c r="L79" s="29" t="s">
        <v>210</v>
      </c>
      <c r="M79" s="71" t="s">
        <v>211</v>
      </c>
      <c r="N79" s="71" t="s">
        <v>215</v>
      </c>
      <c r="O79" s="71" t="s">
        <v>177</v>
      </c>
      <c r="P79" s="71" t="s">
        <v>170</v>
      </c>
      <c r="R79" s="71">
        <v>0</v>
      </c>
      <c r="S79" s="71" t="s">
        <v>433</v>
      </c>
      <c r="T79" s="71" t="s">
        <v>354</v>
      </c>
      <c r="U79" s="27" t="s">
        <v>2275</v>
      </c>
    </row>
    <row r="80" spans="1:21" x14ac:dyDescent="0.15">
      <c r="A80" s="27" t="s">
        <v>75</v>
      </c>
      <c r="B80" s="27" t="s">
        <v>2276</v>
      </c>
      <c r="C80" s="27" t="s">
        <v>252</v>
      </c>
      <c r="D80" s="27" t="s">
        <v>178</v>
      </c>
      <c r="E80" s="27" t="s">
        <v>2272</v>
      </c>
      <c r="F80" s="27" t="s">
        <v>2273</v>
      </c>
      <c r="G80" s="27" t="s">
        <v>78</v>
      </c>
      <c r="H80" s="27" t="s">
        <v>2274</v>
      </c>
      <c r="I80" s="28">
        <v>43423.575543981482</v>
      </c>
      <c r="J80" s="28">
        <v>43423.576967592591</v>
      </c>
      <c r="K80" s="203">
        <v>1.423611111111111E-3</v>
      </c>
      <c r="L80" s="29" t="s">
        <v>210</v>
      </c>
      <c r="M80" s="71" t="s">
        <v>211</v>
      </c>
      <c r="N80" s="71" t="s">
        <v>215</v>
      </c>
      <c r="O80" s="71" t="s">
        <v>177</v>
      </c>
      <c r="P80" s="71" t="s">
        <v>170</v>
      </c>
      <c r="R80" s="71">
        <v>0</v>
      </c>
      <c r="S80" s="71" t="s">
        <v>490</v>
      </c>
      <c r="T80" s="71" t="s">
        <v>354</v>
      </c>
      <c r="U80" s="27" t="s">
        <v>2277</v>
      </c>
    </row>
    <row r="81" spans="1:21" x14ac:dyDescent="0.15">
      <c r="A81" s="27" t="s">
        <v>75</v>
      </c>
      <c r="B81" s="27" t="s">
        <v>2278</v>
      </c>
      <c r="C81" s="27" t="s">
        <v>252</v>
      </c>
      <c r="D81" s="27" t="s">
        <v>178</v>
      </c>
      <c r="E81" s="27" t="s">
        <v>2279</v>
      </c>
      <c r="F81" s="27" t="s">
        <v>2280</v>
      </c>
      <c r="G81" s="27" t="s">
        <v>78</v>
      </c>
      <c r="H81" s="27" t="s">
        <v>2281</v>
      </c>
      <c r="I81" s="28">
        <v>43423.584178240744</v>
      </c>
      <c r="J81" s="28">
        <v>43423.584432870368</v>
      </c>
      <c r="K81" s="203">
        <v>2.5462962962962961E-4</v>
      </c>
      <c r="L81" s="29" t="s">
        <v>210</v>
      </c>
      <c r="M81" s="71" t="s">
        <v>211</v>
      </c>
      <c r="N81" s="71" t="s">
        <v>215</v>
      </c>
      <c r="O81" s="71" t="s">
        <v>177</v>
      </c>
      <c r="P81" s="71" t="s">
        <v>170</v>
      </c>
      <c r="R81" s="71">
        <v>0</v>
      </c>
      <c r="S81" s="71" t="s">
        <v>425</v>
      </c>
      <c r="T81" s="71" t="s">
        <v>354</v>
      </c>
      <c r="U81" s="27" t="s">
        <v>2282</v>
      </c>
    </row>
    <row r="82" spans="1:21" x14ac:dyDescent="0.15">
      <c r="A82" s="27" t="s">
        <v>75</v>
      </c>
      <c r="B82" s="27" t="s">
        <v>2283</v>
      </c>
      <c r="C82" s="27" t="s">
        <v>252</v>
      </c>
      <c r="D82" s="27" t="s">
        <v>178</v>
      </c>
      <c r="E82" s="27" t="s">
        <v>2284</v>
      </c>
      <c r="F82" s="27" t="s">
        <v>2285</v>
      </c>
      <c r="G82" s="27" t="s">
        <v>78</v>
      </c>
      <c r="H82" s="27" t="s">
        <v>2286</v>
      </c>
      <c r="I82" s="28">
        <v>43423.589641203704</v>
      </c>
      <c r="J82" s="28">
        <v>43423.590324074074</v>
      </c>
      <c r="K82" s="203">
        <v>6.8287037037037025E-4</v>
      </c>
      <c r="L82" s="29" t="s">
        <v>210</v>
      </c>
      <c r="M82" s="71" t="s">
        <v>211</v>
      </c>
      <c r="N82" s="71" t="s">
        <v>215</v>
      </c>
      <c r="O82" s="71" t="s">
        <v>177</v>
      </c>
      <c r="P82" s="71" t="s">
        <v>170</v>
      </c>
      <c r="R82" s="71">
        <v>0</v>
      </c>
      <c r="S82" s="71" t="s">
        <v>488</v>
      </c>
      <c r="T82" s="71" t="s">
        <v>354</v>
      </c>
      <c r="U82" s="27" t="s">
        <v>2287</v>
      </c>
    </row>
    <row r="83" spans="1:21" x14ac:dyDescent="0.15">
      <c r="A83" s="27" t="s">
        <v>75</v>
      </c>
      <c r="B83" s="27" t="s">
        <v>2288</v>
      </c>
      <c r="C83" s="27" t="s">
        <v>252</v>
      </c>
      <c r="D83" s="27" t="s">
        <v>178</v>
      </c>
      <c r="E83" s="27" t="s">
        <v>2289</v>
      </c>
      <c r="F83" s="27" t="s">
        <v>2290</v>
      </c>
      <c r="G83" s="27" t="s">
        <v>78</v>
      </c>
      <c r="H83" s="27" t="s">
        <v>2291</v>
      </c>
      <c r="I83" s="28">
        <v>43423.591967592591</v>
      </c>
      <c r="J83" s="28">
        <v>43423.593472222223</v>
      </c>
      <c r="K83" s="203">
        <v>1.5046296296296294E-3</v>
      </c>
      <c r="L83" s="29" t="s">
        <v>210</v>
      </c>
      <c r="M83" s="71" t="s">
        <v>211</v>
      </c>
      <c r="N83" s="71" t="s">
        <v>215</v>
      </c>
      <c r="O83" s="71" t="s">
        <v>177</v>
      </c>
      <c r="P83" s="71" t="s">
        <v>170</v>
      </c>
      <c r="R83" s="71">
        <v>0</v>
      </c>
      <c r="S83" s="71" t="s">
        <v>711</v>
      </c>
      <c r="T83" s="71" t="s">
        <v>354</v>
      </c>
      <c r="U83" s="27" t="s">
        <v>2292</v>
      </c>
    </row>
    <row r="84" spans="1:21" x14ac:dyDescent="0.15">
      <c r="A84" s="27" t="s">
        <v>75</v>
      </c>
      <c r="B84" s="27" t="s">
        <v>2293</v>
      </c>
      <c r="C84" s="27" t="s">
        <v>252</v>
      </c>
      <c r="D84" s="27" t="s">
        <v>178</v>
      </c>
      <c r="E84" s="27" t="s">
        <v>2294</v>
      </c>
      <c r="F84" s="27" t="s">
        <v>2295</v>
      </c>
      <c r="G84" s="27" t="s">
        <v>78</v>
      </c>
      <c r="H84" s="27" t="s">
        <v>669</v>
      </c>
      <c r="I84" s="28">
        <v>43423.598078703704</v>
      </c>
      <c r="J84" s="28">
        <v>43423.598749999997</v>
      </c>
      <c r="K84" s="203">
        <v>6.7129629629629625E-4</v>
      </c>
      <c r="L84" s="29" t="s">
        <v>210</v>
      </c>
      <c r="M84" s="71" t="s">
        <v>211</v>
      </c>
      <c r="N84" s="71" t="s">
        <v>215</v>
      </c>
      <c r="O84" s="71" t="s">
        <v>177</v>
      </c>
      <c r="P84" s="71" t="s">
        <v>170</v>
      </c>
      <c r="R84" s="71">
        <v>0</v>
      </c>
      <c r="S84" s="71" t="s">
        <v>357</v>
      </c>
      <c r="T84" s="71" t="s">
        <v>354</v>
      </c>
      <c r="U84" s="27" t="s">
        <v>2296</v>
      </c>
    </row>
    <row r="85" spans="1:21" x14ac:dyDescent="0.15">
      <c r="A85" s="27" t="s">
        <v>75</v>
      </c>
      <c r="B85" s="27" t="s">
        <v>2297</v>
      </c>
      <c r="C85" s="27" t="s">
        <v>252</v>
      </c>
      <c r="D85" s="27" t="s">
        <v>178</v>
      </c>
      <c r="E85" s="27" t="s">
        <v>2294</v>
      </c>
      <c r="F85" s="27" t="s">
        <v>2295</v>
      </c>
      <c r="G85" s="27" t="s">
        <v>78</v>
      </c>
      <c r="H85" s="27" t="s">
        <v>669</v>
      </c>
      <c r="I85" s="28">
        <v>43423.599236111113</v>
      </c>
      <c r="J85" s="28">
        <v>43423.599398148152</v>
      </c>
      <c r="K85" s="203">
        <v>1.6203703703703703E-4</v>
      </c>
      <c r="L85" s="29" t="s">
        <v>210</v>
      </c>
      <c r="M85" s="71" t="s">
        <v>211</v>
      </c>
      <c r="N85" s="71" t="s">
        <v>215</v>
      </c>
      <c r="O85" s="71" t="s">
        <v>177</v>
      </c>
      <c r="P85" s="71" t="s">
        <v>170</v>
      </c>
      <c r="R85" s="71">
        <v>0</v>
      </c>
      <c r="S85" s="71" t="s">
        <v>402</v>
      </c>
      <c r="T85" s="71" t="s">
        <v>354</v>
      </c>
      <c r="U85" s="27" t="s">
        <v>2298</v>
      </c>
    </row>
    <row r="86" spans="1:21" x14ac:dyDescent="0.15">
      <c r="A86" s="27" t="s">
        <v>75</v>
      </c>
      <c r="B86" s="27" t="s">
        <v>2299</v>
      </c>
      <c r="C86" s="27" t="s">
        <v>252</v>
      </c>
      <c r="D86" s="27" t="s">
        <v>178</v>
      </c>
      <c r="E86" s="27" t="s">
        <v>2300</v>
      </c>
      <c r="F86" s="27" t="s">
        <v>2301</v>
      </c>
      <c r="G86" s="27" t="s">
        <v>78</v>
      </c>
      <c r="H86" s="27" t="s">
        <v>2302</v>
      </c>
      <c r="I86" s="28">
        <v>43423.603217592594</v>
      </c>
      <c r="J86" s="28">
        <v>43423.603703703702</v>
      </c>
      <c r="K86" s="203">
        <v>4.8611111111111104E-4</v>
      </c>
      <c r="L86" s="29" t="s">
        <v>210</v>
      </c>
      <c r="M86" s="71" t="s">
        <v>211</v>
      </c>
      <c r="N86" s="71" t="s">
        <v>215</v>
      </c>
      <c r="O86" s="71" t="s">
        <v>177</v>
      </c>
      <c r="P86" s="71" t="s">
        <v>170</v>
      </c>
      <c r="R86" s="71">
        <v>0</v>
      </c>
      <c r="S86" s="71" t="s">
        <v>364</v>
      </c>
      <c r="T86" s="71" t="s">
        <v>354</v>
      </c>
      <c r="U86" s="27" t="s">
        <v>2303</v>
      </c>
    </row>
    <row r="87" spans="1:21" x14ac:dyDescent="0.15">
      <c r="A87" s="27" t="s">
        <v>75</v>
      </c>
      <c r="B87" s="27" t="s">
        <v>2304</v>
      </c>
      <c r="C87" s="27" t="s">
        <v>252</v>
      </c>
      <c r="D87" s="27" t="s">
        <v>178</v>
      </c>
      <c r="E87" s="27" t="s">
        <v>2305</v>
      </c>
      <c r="F87" s="27" t="s">
        <v>2306</v>
      </c>
      <c r="G87" s="27" t="s">
        <v>78</v>
      </c>
      <c r="H87" s="27" t="s">
        <v>2307</v>
      </c>
      <c r="I87" s="28">
        <v>43423.617685185185</v>
      </c>
      <c r="J87" s="28">
        <v>43423.618020833332</v>
      </c>
      <c r="K87" s="203">
        <v>3.3564814814814812E-4</v>
      </c>
      <c r="L87" s="29" t="s">
        <v>210</v>
      </c>
      <c r="M87" s="71" t="s">
        <v>211</v>
      </c>
      <c r="N87" s="71" t="s">
        <v>215</v>
      </c>
      <c r="O87" s="71" t="s">
        <v>177</v>
      </c>
      <c r="P87" s="71" t="s">
        <v>170</v>
      </c>
      <c r="R87" s="71">
        <v>0</v>
      </c>
      <c r="S87" s="71" t="s">
        <v>414</v>
      </c>
      <c r="T87" s="71" t="s">
        <v>354</v>
      </c>
      <c r="U87" s="27" t="s">
        <v>2308</v>
      </c>
    </row>
    <row r="88" spans="1:21" x14ac:dyDescent="0.15">
      <c r="A88" s="27" t="s">
        <v>75</v>
      </c>
      <c r="B88" s="27" t="s">
        <v>2309</v>
      </c>
      <c r="C88" s="27" t="s">
        <v>252</v>
      </c>
      <c r="D88" s="27" t="s">
        <v>178</v>
      </c>
      <c r="E88" s="27" t="s">
        <v>2305</v>
      </c>
      <c r="F88" s="27" t="s">
        <v>2306</v>
      </c>
      <c r="G88" s="27" t="s">
        <v>78</v>
      </c>
      <c r="H88" s="27" t="s">
        <v>2307</v>
      </c>
      <c r="I88" s="28">
        <v>43423.618472222224</v>
      </c>
      <c r="J88" s="28">
        <v>43423.62909722222</v>
      </c>
      <c r="K88" s="203">
        <v>1.0625000000000001E-2</v>
      </c>
      <c r="L88" s="29" t="s">
        <v>210</v>
      </c>
      <c r="M88" s="71" t="s">
        <v>210</v>
      </c>
      <c r="N88" s="71" t="s">
        <v>215</v>
      </c>
      <c r="O88" s="71" t="s">
        <v>177</v>
      </c>
      <c r="P88" s="71" t="s">
        <v>170</v>
      </c>
      <c r="R88" s="71">
        <v>0</v>
      </c>
      <c r="S88" s="71" t="s">
        <v>2310</v>
      </c>
      <c r="T88" s="71" t="s">
        <v>2310</v>
      </c>
      <c r="U88" s="27" t="s">
        <v>2311</v>
      </c>
    </row>
    <row r="89" spans="1:21" x14ac:dyDescent="0.15">
      <c r="A89" s="27" t="s">
        <v>75</v>
      </c>
      <c r="B89" s="27" t="s">
        <v>2312</v>
      </c>
      <c r="C89" s="27" t="s">
        <v>252</v>
      </c>
      <c r="D89" s="27" t="s">
        <v>178</v>
      </c>
      <c r="E89" s="27" t="s">
        <v>2313</v>
      </c>
      <c r="F89" s="27" t="s">
        <v>2314</v>
      </c>
      <c r="G89" s="27" t="s">
        <v>78</v>
      </c>
      <c r="H89" s="27" t="s">
        <v>1458</v>
      </c>
      <c r="I89" s="28">
        <v>43423.639479166668</v>
      </c>
      <c r="J89" s="28">
        <v>43423.640868055554</v>
      </c>
      <c r="K89" s="203">
        <v>1.3888888888888889E-3</v>
      </c>
      <c r="L89" s="29" t="s">
        <v>210</v>
      </c>
      <c r="M89" s="71" t="s">
        <v>211</v>
      </c>
      <c r="N89" s="71" t="s">
        <v>215</v>
      </c>
      <c r="O89" s="71" t="s">
        <v>177</v>
      </c>
      <c r="P89" s="71" t="s">
        <v>170</v>
      </c>
      <c r="R89" s="71">
        <v>0</v>
      </c>
      <c r="S89" s="71" t="s">
        <v>1155</v>
      </c>
      <c r="T89" s="71" t="s">
        <v>354</v>
      </c>
      <c r="U89" s="27" t="s">
        <v>2315</v>
      </c>
    </row>
    <row r="90" spans="1:21" x14ac:dyDescent="0.15">
      <c r="A90" s="27" t="s">
        <v>75</v>
      </c>
      <c r="B90" s="27" t="s">
        <v>2316</v>
      </c>
      <c r="C90" s="27" t="s">
        <v>252</v>
      </c>
      <c r="D90" s="27" t="s">
        <v>178</v>
      </c>
      <c r="E90" s="27" t="s">
        <v>2317</v>
      </c>
      <c r="F90" s="27" t="s">
        <v>2318</v>
      </c>
      <c r="G90" s="27" t="s">
        <v>78</v>
      </c>
      <c r="H90" s="27" t="s">
        <v>2319</v>
      </c>
      <c r="I90" s="28">
        <v>43423.651145833333</v>
      </c>
      <c r="J90" s="28">
        <v>43423.651712962965</v>
      </c>
      <c r="K90" s="203">
        <v>5.6712962962962956E-4</v>
      </c>
      <c r="L90" s="29" t="s">
        <v>210</v>
      </c>
      <c r="M90" s="71" t="s">
        <v>211</v>
      </c>
      <c r="N90" s="71" t="s">
        <v>215</v>
      </c>
      <c r="O90" s="71" t="s">
        <v>177</v>
      </c>
      <c r="P90" s="71" t="s">
        <v>170</v>
      </c>
      <c r="R90" s="71">
        <v>0</v>
      </c>
      <c r="S90" s="71" t="s">
        <v>355</v>
      </c>
      <c r="T90" s="71" t="s">
        <v>354</v>
      </c>
      <c r="U90" s="27" t="s">
        <v>2320</v>
      </c>
    </row>
    <row r="91" spans="1:21" x14ac:dyDescent="0.15">
      <c r="A91" s="27" t="s">
        <v>75</v>
      </c>
      <c r="B91" s="27" t="s">
        <v>2321</v>
      </c>
      <c r="C91" s="27" t="s">
        <v>252</v>
      </c>
      <c r="D91" s="27" t="s">
        <v>178</v>
      </c>
      <c r="E91" s="27" t="s">
        <v>2322</v>
      </c>
      <c r="F91" s="27" t="s">
        <v>2323</v>
      </c>
      <c r="G91" s="27" t="s">
        <v>78</v>
      </c>
      <c r="H91" s="27" t="s">
        <v>2324</v>
      </c>
      <c r="I91" s="28">
        <v>43423.667048611111</v>
      </c>
      <c r="J91" s="28">
        <v>43423.671863425923</v>
      </c>
      <c r="K91" s="203">
        <v>4.8148148148148152E-3</v>
      </c>
      <c r="L91" s="29" t="s">
        <v>210</v>
      </c>
      <c r="M91" s="71" t="s">
        <v>210</v>
      </c>
      <c r="N91" s="71" t="s">
        <v>215</v>
      </c>
      <c r="O91" s="71" t="s">
        <v>177</v>
      </c>
      <c r="P91" s="71" t="s">
        <v>170</v>
      </c>
      <c r="R91" s="71">
        <v>0</v>
      </c>
      <c r="S91" s="71" t="s">
        <v>1119</v>
      </c>
      <c r="T91" s="71" t="s">
        <v>1119</v>
      </c>
      <c r="U91" s="27" t="s">
        <v>2325</v>
      </c>
    </row>
    <row r="92" spans="1:21" x14ac:dyDescent="0.15">
      <c r="A92" s="27" t="s">
        <v>75</v>
      </c>
      <c r="B92" s="27" t="s">
        <v>2326</v>
      </c>
      <c r="C92" s="27" t="s">
        <v>252</v>
      </c>
      <c r="D92" s="27" t="s">
        <v>178</v>
      </c>
      <c r="E92" s="27" t="s">
        <v>2327</v>
      </c>
      <c r="F92" s="27" t="s">
        <v>2328</v>
      </c>
      <c r="G92" s="27" t="s">
        <v>78</v>
      </c>
      <c r="H92" s="27" t="s">
        <v>2329</v>
      </c>
      <c r="I92" s="28">
        <v>43423.685115740744</v>
      </c>
      <c r="J92" s="28">
        <v>43423.685312499998</v>
      </c>
      <c r="K92" s="203">
        <v>1.9675925925925926E-4</v>
      </c>
      <c r="L92" s="29" t="s">
        <v>210</v>
      </c>
      <c r="M92" s="71" t="s">
        <v>211</v>
      </c>
      <c r="N92" s="71" t="s">
        <v>215</v>
      </c>
      <c r="O92" s="71" t="s">
        <v>177</v>
      </c>
      <c r="P92" s="71" t="s">
        <v>170</v>
      </c>
      <c r="R92" s="71">
        <v>0</v>
      </c>
      <c r="S92" s="71" t="s">
        <v>401</v>
      </c>
      <c r="T92" s="71" t="s">
        <v>354</v>
      </c>
      <c r="U92" s="27" t="s">
        <v>2330</v>
      </c>
    </row>
    <row r="93" spans="1:21" x14ac:dyDescent="0.15">
      <c r="A93" s="27" t="s">
        <v>75</v>
      </c>
      <c r="B93" s="27" t="s">
        <v>2331</v>
      </c>
      <c r="C93" s="27" t="s">
        <v>252</v>
      </c>
      <c r="D93" s="27" t="s">
        <v>178</v>
      </c>
      <c r="E93" s="27" t="s">
        <v>2327</v>
      </c>
      <c r="F93" s="27" t="s">
        <v>2328</v>
      </c>
      <c r="G93" s="27" t="s">
        <v>78</v>
      </c>
      <c r="H93" s="27" t="s">
        <v>2329</v>
      </c>
      <c r="I93" s="28">
        <v>43423.686122685183</v>
      </c>
      <c r="J93" s="28">
        <v>43423.686539351853</v>
      </c>
      <c r="K93" s="203">
        <v>4.1666666666666669E-4</v>
      </c>
      <c r="L93" s="29" t="s">
        <v>210</v>
      </c>
      <c r="M93" s="71" t="s">
        <v>211</v>
      </c>
      <c r="N93" s="71" t="s">
        <v>215</v>
      </c>
      <c r="O93" s="71" t="s">
        <v>177</v>
      </c>
      <c r="P93" s="71" t="s">
        <v>170</v>
      </c>
      <c r="R93" s="71">
        <v>0</v>
      </c>
      <c r="S93" s="71" t="s">
        <v>366</v>
      </c>
      <c r="T93" s="71" t="s">
        <v>354</v>
      </c>
      <c r="U93" s="27" t="s">
        <v>2332</v>
      </c>
    </row>
    <row r="94" spans="1:21" x14ac:dyDescent="0.15">
      <c r="A94" s="27" t="s">
        <v>75</v>
      </c>
      <c r="B94" s="27" t="s">
        <v>2333</v>
      </c>
      <c r="C94" s="27" t="s">
        <v>252</v>
      </c>
      <c r="D94" s="27" t="s">
        <v>178</v>
      </c>
      <c r="E94" s="27" t="s">
        <v>2334</v>
      </c>
      <c r="F94" s="27" t="s">
        <v>2335</v>
      </c>
      <c r="G94" s="27" t="s">
        <v>78</v>
      </c>
      <c r="H94" s="27" t="s">
        <v>2336</v>
      </c>
      <c r="I94" s="28">
        <v>43423.694293981483</v>
      </c>
      <c r="J94" s="28">
        <v>43423.694548611114</v>
      </c>
      <c r="K94" s="203">
        <v>2.5462962962962961E-4</v>
      </c>
      <c r="L94" s="29" t="s">
        <v>210</v>
      </c>
      <c r="M94" s="71" t="s">
        <v>211</v>
      </c>
      <c r="N94" s="71" t="s">
        <v>215</v>
      </c>
      <c r="O94" s="71" t="s">
        <v>177</v>
      </c>
      <c r="P94" s="71" t="s">
        <v>170</v>
      </c>
      <c r="R94" s="71">
        <v>0</v>
      </c>
      <c r="S94" s="71" t="s">
        <v>425</v>
      </c>
      <c r="T94" s="71" t="s">
        <v>354</v>
      </c>
      <c r="U94" s="27" t="s">
        <v>2337</v>
      </c>
    </row>
    <row r="95" spans="1:21" x14ac:dyDescent="0.15">
      <c r="A95" s="27" t="s">
        <v>75</v>
      </c>
      <c r="B95" s="27" t="s">
        <v>2338</v>
      </c>
      <c r="C95" s="27" t="s">
        <v>252</v>
      </c>
      <c r="D95" s="27" t="s">
        <v>178</v>
      </c>
      <c r="E95" s="27" t="s">
        <v>2339</v>
      </c>
      <c r="F95" s="27" t="s">
        <v>2340</v>
      </c>
      <c r="G95" s="27" t="s">
        <v>78</v>
      </c>
      <c r="H95" s="27" t="s">
        <v>2341</v>
      </c>
      <c r="I95" s="28">
        <v>43423.696435185186</v>
      </c>
      <c r="J95" s="28">
        <v>43423.697824074072</v>
      </c>
      <c r="K95" s="203">
        <v>1.3888888888888889E-3</v>
      </c>
      <c r="L95" s="29" t="s">
        <v>210</v>
      </c>
      <c r="M95" s="71" t="s">
        <v>211</v>
      </c>
      <c r="N95" s="71" t="s">
        <v>215</v>
      </c>
      <c r="O95" s="71" t="s">
        <v>177</v>
      </c>
      <c r="P95" s="71" t="s">
        <v>170</v>
      </c>
      <c r="R95" s="71">
        <v>0</v>
      </c>
      <c r="S95" s="71" t="s">
        <v>1155</v>
      </c>
      <c r="T95" s="71" t="s">
        <v>354</v>
      </c>
      <c r="U95" s="27" t="s">
        <v>2342</v>
      </c>
    </row>
    <row r="96" spans="1:21" x14ac:dyDescent="0.15">
      <c r="A96" s="27" t="s">
        <v>75</v>
      </c>
      <c r="B96" s="27" t="s">
        <v>2343</v>
      </c>
      <c r="C96" s="27" t="s">
        <v>252</v>
      </c>
      <c r="D96" s="27" t="s">
        <v>178</v>
      </c>
      <c r="E96" s="27" t="s">
        <v>2344</v>
      </c>
      <c r="F96" s="27" t="s">
        <v>2345</v>
      </c>
      <c r="G96" s="27" t="s">
        <v>78</v>
      </c>
      <c r="H96" s="27" t="s">
        <v>2346</v>
      </c>
      <c r="I96" s="28">
        <v>43423.706076388888</v>
      </c>
      <c r="J96" s="28">
        <v>43423.706180555557</v>
      </c>
      <c r="K96" s="203">
        <v>1.0416666666666667E-4</v>
      </c>
      <c r="L96" s="29" t="s">
        <v>210</v>
      </c>
      <c r="M96" s="71" t="s">
        <v>211</v>
      </c>
      <c r="N96" s="71" t="s">
        <v>215</v>
      </c>
      <c r="O96" s="71" t="s">
        <v>177</v>
      </c>
      <c r="P96" s="71" t="s">
        <v>170</v>
      </c>
      <c r="R96" s="71">
        <v>0</v>
      </c>
      <c r="S96" s="71" t="s">
        <v>673</v>
      </c>
      <c r="T96" s="71" t="s">
        <v>354</v>
      </c>
      <c r="U96" s="27" t="s">
        <v>2347</v>
      </c>
    </row>
    <row r="97" spans="1:21" x14ac:dyDescent="0.15">
      <c r="A97" s="27" t="s">
        <v>75</v>
      </c>
      <c r="B97" s="27" t="s">
        <v>2348</v>
      </c>
      <c r="C97" s="27" t="s">
        <v>252</v>
      </c>
      <c r="D97" s="27" t="s">
        <v>178</v>
      </c>
      <c r="E97" s="27" t="s">
        <v>2349</v>
      </c>
      <c r="F97" s="27" t="s">
        <v>2350</v>
      </c>
      <c r="G97" s="27" t="s">
        <v>78</v>
      </c>
      <c r="H97" s="27" t="s">
        <v>2351</v>
      </c>
      <c r="I97" s="28">
        <v>43423.715069444443</v>
      </c>
      <c r="J97" s="28">
        <v>43423.715624999997</v>
      </c>
      <c r="K97" s="203">
        <v>5.5555555555555556E-4</v>
      </c>
      <c r="L97" s="29" t="s">
        <v>210</v>
      </c>
      <c r="M97" s="71" t="s">
        <v>211</v>
      </c>
      <c r="N97" s="71" t="s">
        <v>215</v>
      </c>
      <c r="O97" s="71" t="s">
        <v>177</v>
      </c>
      <c r="P97" s="71" t="s">
        <v>170</v>
      </c>
      <c r="R97" s="71">
        <v>0</v>
      </c>
      <c r="S97" s="71" t="s">
        <v>443</v>
      </c>
      <c r="T97" s="71" t="s">
        <v>354</v>
      </c>
      <c r="U97" s="27" t="s">
        <v>2352</v>
      </c>
    </row>
    <row r="98" spans="1:21" x14ac:dyDescent="0.15">
      <c r="A98" s="27" t="s">
        <v>75</v>
      </c>
      <c r="B98" s="27" t="s">
        <v>2353</v>
      </c>
      <c r="C98" s="27" t="s">
        <v>252</v>
      </c>
      <c r="D98" s="27" t="s">
        <v>178</v>
      </c>
      <c r="E98" s="27" t="s">
        <v>2354</v>
      </c>
      <c r="F98" s="27" t="s">
        <v>2355</v>
      </c>
      <c r="G98" s="27" t="s">
        <v>78</v>
      </c>
      <c r="H98" s="27" t="s">
        <v>971</v>
      </c>
      <c r="I98" s="28">
        <v>43423.717789351853</v>
      </c>
      <c r="J98" s="28">
        <v>43423.718726851854</v>
      </c>
      <c r="K98" s="203">
        <v>9.3750000000000007E-4</v>
      </c>
      <c r="L98" s="29" t="s">
        <v>210</v>
      </c>
      <c r="M98" s="71" t="s">
        <v>211</v>
      </c>
      <c r="N98" s="71" t="s">
        <v>215</v>
      </c>
      <c r="O98" s="71" t="s">
        <v>177</v>
      </c>
      <c r="P98" s="71" t="s">
        <v>170</v>
      </c>
      <c r="R98" s="71">
        <v>0</v>
      </c>
      <c r="S98" s="71" t="s">
        <v>431</v>
      </c>
      <c r="T98" s="71" t="s">
        <v>354</v>
      </c>
      <c r="U98" s="27" t="s">
        <v>2356</v>
      </c>
    </row>
    <row r="99" spans="1:21" x14ac:dyDescent="0.15">
      <c r="A99" s="27" t="s">
        <v>75</v>
      </c>
      <c r="B99" s="27" t="s">
        <v>2357</v>
      </c>
      <c r="C99" s="27" t="s">
        <v>252</v>
      </c>
      <c r="D99" s="27" t="s">
        <v>178</v>
      </c>
      <c r="E99" s="27" t="s">
        <v>2358</v>
      </c>
      <c r="F99" s="27" t="s">
        <v>2359</v>
      </c>
      <c r="G99" s="27" t="s">
        <v>78</v>
      </c>
      <c r="H99" s="27" t="s">
        <v>2360</v>
      </c>
      <c r="I99" s="28">
        <v>43423.721354166664</v>
      </c>
      <c r="J99" s="28">
        <v>43423.721666666665</v>
      </c>
      <c r="K99" s="203">
        <v>3.1250000000000001E-4</v>
      </c>
      <c r="L99" s="29" t="s">
        <v>210</v>
      </c>
      <c r="M99" s="71" t="s">
        <v>211</v>
      </c>
      <c r="N99" s="71" t="s">
        <v>215</v>
      </c>
      <c r="O99" s="71" t="s">
        <v>177</v>
      </c>
      <c r="P99" s="71" t="s">
        <v>170</v>
      </c>
      <c r="R99" s="71">
        <v>0</v>
      </c>
      <c r="S99" s="71" t="s">
        <v>407</v>
      </c>
      <c r="T99" s="71" t="s">
        <v>354</v>
      </c>
      <c r="U99" s="27" t="s">
        <v>2361</v>
      </c>
    </row>
    <row r="100" spans="1:21" x14ac:dyDescent="0.15">
      <c r="A100" s="27" t="s">
        <v>75</v>
      </c>
      <c r="B100" s="27" t="s">
        <v>2362</v>
      </c>
      <c r="C100" s="27" t="s">
        <v>252</v>
      </c>
      <c r="D100" s="27" t="s">
        <v>178</v>
      </c>
      <c r="E100" s="27" t="s">
        <v>2363</v>
      </c>
      <c r="F100" s="27" t="s">
        <v>2364</v>
      </c>
      <c r="G100" s="27" t="s">
        <v>78</v>
      </c>
      <c r="H100" s="27" t="s">
        <v>2365</v>
      </c>
      <c r="I100" s="28">
        <v>43423.724756944444</v>
      </c>
      <c r="J100" s="28">
        <v>43423.725451388891</v>
      </c>
      <c r="K100" s="203">
        <v>6.9444444444444447E-4</v>
      </c>
      <c r="L100" s="29" t="s">
        <v>210</v>
      </c>
      <c r="M100" s="71" t="s">
        <v>211</v>
      </c>
      <c r="N100" s="71" t="s">
        <v>215</v>
      </c>
      <c r="O100" s="71" t="s">
        <v>177</v>
      </c>
      <c r="P100" s="71" t="s">
        <v>170</v>
      </c>
      <c r="R100" s="71">
        <v>0</v>
      </c>
      <c r="S100" s="71" t="s">
        <v>386</v>
      </c>
      <c r="T100" s="71" t="s">
        <v>354</v>
      </c>
      <c r="U100" s="27" t="s">
        <v>2366</v>
      </c>
    </row>
    <row r="101" spans="1:21" x14ac:dyDescent="0.15">
      <c r="A101" s="27" t="s">
        <v>75</v>
      </c>
      <c r="B101" s="27" t="s">
        <v>2367</v>
      </c>
      <c r="C101" s="27" t="s">
        <v>252</v>
      </c>
      <c r="D101" s="27" t="s">
        <v>178</v>
      </c>
      <c r="E101" s="27" t="s">
        <v>2368</v>
      </c>
      <c r="F101" s="27" t="s">
        <v>2369</v>
      </c>
      <c r="G101" s="27" t="s">
        <v>78</v>
      </c>
      <c r="H101" s="27" t="s">
        <v>914</v>
      </c>
      <c r="I101" s="28">
        <v>43423.727893518517</v>
      </c>
      <c r="J101" s="28">
        <v>43423.728715277779</v>
      </c>
      <c r="K101" s="203">
        <v>8.2175925925925917E-4</v>
      </c>
      <c r="L101" s="29" t="s">
        <v>210</v>
      </c>
      <c r="M101" s="71" t="s">
        <v>211</v>
      </c>
      <c r="N101" s="71" t="s">
        <v>215</v>
      </c>
      <c r="O101" s="71" t="s">
        <v>177</v>
      </c>
      <c r="P101" s="71" t="s">
        <v>170</v>
      </c>
      <c r="R101" s="71">
        <v>0</v>
      </c>
      <c r="S101" s="71" t="s">
        <v>353</v>
      </c>
      <c r="T101" s="71" t="s">
        <v>354</v>
      </c>
      <c r="U101" s="27" t="s">
        <v>2370</v>
      </c>
    </row>
    <row r="102" spans="1:21" x14ac:dyDescent="0.15">
      <c r="A102" s="27" t="s">
        <v>75</v>
      </c>
      <c r="B102" s="27" t="s">
        <v>2371</v>
      </c>
      <c r="C102" s="27" t="s">
        <v>188</v>
      </c>
      <c r="D102" s="27" t="s">
        <v>176</v>
      </c>
      <c r="E102" s="27" t="s">
        <v>2372</v>
      </c>
      <c r="F102" s="27" t="s">
        <v>2373</v>
      </c>
      <c r="G102" s="27" t="s">
        <v>78</v>
      </c>
      <c r="H102" s="27" t="s">
        <v>2374</v>
      </c>
      <c r="I102" s="28">
        <v>43423.660775462966</v>
      </c>
      <c r="J102" s="28">
        <v>43423.661562499998</v>
      </c>
      <c r="K102" s="203">
        <v>7.8703703703703705E-4</v>
      </c>
      <c r="L102" s="29" t="s">
        <v>210</v>
      </c>
      <c r="M102" s="71" t="s">
        <v>211</v>
      </c>
      <c r="N102" s="71" t="s">
        <v>215</v>
      </c>
      <c r="O102" s="71" t="s">
        <v>175</v>
      </c>
      <c r="P102" s="71" t="s">
        <v>170</v>
      </c>
      <c r="R102" s="71">
        <v>0</v>
      </c>
      <c r="S102" s="71" t="s">
        <v>359</v>
      </c>
      <c r="T102" s="71" t="s">
        <v>354</v>
      </c>
      <c r="U102" s="27" t="s">
        <v>2375</v>
      </c>
    </row>
    <row r="103" spans="1:21" x14ac:dyDescent="0.15">
      <c r="A103" s="27" t="s">
        <v>75</v>
      </c>
      <c r="B103" s="27" t="s">
        <v>2376</v>
      </c>
      <c r="C103" s="27" t="s">
        <v>188</v>
      </c>
      <c r="D103" s="27" t="s">
        <v>176</v>
      </c>
      <c r="E103" s="27" t="s">
        <v>2377</v>
      </c>
      <c r="F103" s="27" t="s">
        <v>2378</v>
      </c>
      <c r="G103" s="27" t="s">
        <v>78</v>
      </c>
      <c r="H103" s="27" t="s">
        <v>2379</v>
      </c>
      <c r="I103" s="28">
        <v>43423.708634259259</v>
      </c>
      <c r="J103" s="28">
        <v>43423.709108796298</v>
      </c>
      <c r="K103" s="203">
        <v>4.7453703703703704E-4</v>
      </c>
      <c r="L103" s="29" t="s">
        <v>210</v>
      </c>
      <c r="M103" s="71" t="s">
        <v>211</v>
      </c>
      <c r="N103" s="71" t="s">
        <v>215</v>
      </c>
      <c r="O103" s="71" t="s">
        <v>175</v>
      </c>
      <c r="P103" s="71" t="s">
        <v>170</v>
      </c>
      <c r="R103" s="71">
        <v>0</v>
      </c>
      <c r="S103" s="71" t="s">
        <v>411</v>
      </c>
      <c r="T103" s="71" t="s">
        <v>354</v>
      </c>
      <c r="U103" s="27" t="s">
        <v>2380</v>
      </c>
    </row>
    <row r="104" spans="1:21" x14ac:dyDescent="0.15">
      <c r="A104" s="27" t="s">
        <v>75</v>
      </c>
      <c r="B104" s="27" t="s">
        <v>2381</v>
      </c>
      <c r="C104" s="27" t="s">
        <v>188</v>
      </c>
      <c r="D104" s="27" t="s">
        <v>176</v>
      </c>
      <c r="E104" s="27" t="s">
        <v>2382</v>
      </c>
      <c r="F104" s="27" t="s">
        <v>2383</v>
      </c>
      <c r="G104" s="27" t="s">
        <v>78</v>
      </c>
      <c r="H104" s="27" t="s">
        <v>2384</v>
      </c>
      <c r="I104" s="28">
        <v>43423.711215277777</v>
      </c>
      <c r="J104" s="28">
        <v>43423.712037037039</v>
      </c>
      <c r="K104" s="203">
        <v>8.2175925925925917E-4</v>
      </c>
      <c r="L104" s="29" t="s">
        <v>210</v>
      </c>
      <c r="M104" s="71" t="s">
        <v>211</v>
      </c>
      <c r="N104" s="71" t="s">
        <v>215</v>
      </c>
      <c r="O104" s="71" t="s">
        <v>175</v>
      </c>
      <c r="P104" s="71" t="s">
        <v>170</v>
      </c>
      <c r="R104" s="71">
        <v>0</v>
      </c>
      <c r="S104" s="71" t="s">
        <v>353</v>
      </c>
      <c r="T104" s="71" t="s">
        <v>354</v>
      </c>
      <c r="U104" s="27" t="s">
        <v>2385</v>
      </c>
    </row>
    <row r="105" spans="1:21" x14ac:dyDescent="0.15">
      <c r="A105" s="27" t="s">
        <v>75</v>
      </c>
      <c r="B105" s="27" t="s">
        <v>2386</v>
      </c>
      <c r="C105" s="27" t="s">
        <v>188</v>
      </c>
      <c r="D105" s="27" t="s">
        <v>176</v>
      </c>
      <c r="E105" s="27" t="s">
        <v>2387</v>
      </c>
      <c r="F105" s="27" t="s">
        <v>2388</v>
      </c>
      <c r="G105" s="27" t="s">
        <v>78</v>
      </c>
      <c r="H105" s="27" t="s">
        <v>2389</v>
      </c>
      <c r="I105" s="28">
        <v>43423.720902777779</v>
      </c>
      <c r="J105" s="28">
        <v>43423.721134259256</v>
      </c>
      <c r="K105" s="203">
        <v>2.3148148148148146E-4</v>
      </c>
      <c r="L105" s="29" t="s">
        <v>210</v>
      </c>
      <c r="M105" s="71" t="s">
        <v>211</v>
      </c>
      <c r="N105" s="71" t="s">
        <v>215</v>
      </c>
      <c r="O105" s="71" t="s">
        <v>175</v>
      </c>
      <c r="P105" s="71" t="s">
        <v>170</v>
      </c>
      <c r="R105" s="71">
        <v>0</v>
      </c>
      <c r="S105" s="71" t="s">
        <v>409</v>
      </c>
      <c r="T105" s="71" t="s">
        <v>354</v>
      </c>
      <c r="U105" s="27" t="s">
        <v>2390</v>
      </c>
    </row>
    <row r="106" spans="1:21" x14ac:dyDescent="0.15">
      <c r="A106" s="27" t="s">
        <v>75</v>
      </c>
      <c r="B106" s="27" t="s">
        <v>2391</v>
      </c>
      <c r="C106" s="27" t="s">
        <v>190</v>
      </c>
      <c r="D106" s="27" t="s">
        <v>180</v>
      </c>
      <c r="E106" s="27" t="s">
        <v>622</v>
      </c>
      <c r="F106" s="27" t="s">
        <v>623</v>
      </c>
      <c r="G106" s="27" t="s">
        <v>78</v>
      </c>
      <c r="H106" s="27" t="s">
        <v>624</v>
      </c>
      <c r="I106" s="28">
        <v>43423.442789351851</v>
      </c>
      <c r="J106" s="28">
        <v>43423.445474537039</v>
      </c>
      <c r="K106" s="203">
        <v>2.685185185185185E-3</v>
      </c>
      <c r="L106" s="29" t="s">
        <v>210</v>
      </c>
      <c r="M106" s="71" t="s">
        <v>210</v>
      </c>
      <c r="N106" s="71" t="s">
        <v>215</v>
      </c>
      <c r="O106" s="71" t="s">
        <v>179</v>
      </c>
      <c r="P106" s="71" t="s">
        <v>170</v>
      </c>
      <c r="R106" s="71">
        <v>0</v>
      </c>
      <c r="S106" s="71" t="s">
        <v>1258</v>
      </c>
      <c r="T106" s="71" t="s">
        <v>1258</v>
      </c>
      <c r="U106" s="27" t="s">
        <v>625</v>
      </c>
    </row>
    <row r="107" spans="1:21" x14ac:dyDescent="0.15">
      <c r="A107" s="27" t="s">
        <v>75</v>
      </c>
      <c r="B107" s="27" t="s">
        <v>2392</v>
      </c>
      <c r="C107" s="27" t="s">
        <v>190</v>
      </c>
      <c r="D107" s="27" t="s">
        <v>180</v>
      </c>
      <c r="E107" s="27" t="s">
        <v>2393</v>
      </c>
      <c r="F107" s="27" t="s">
        <v>2394</v>
      </c>
      <c r="G107" s="27" t="s">
        <v>78</v>
      </c>
      <c r="H107" s="27" t="s">
        <v>1456</v>
      </c>
      <c r="I107" s="28">
        <v>43423.454502314817</v>
      </c>
      <c r="J107" s="28">
        <v>43423.457499999997</v>
      </c>
      <c r="K107" s="203">
        <v>2.9976851851851848E-3</v>
      </c>
      <c r="L107" s="29" t="s">
        <v>210</v>
      </c>
      <c r="M107" s="71" t="s">
        <v>210</v>
      </c>
      <c r="N107" s="71" t="s">
        <v>215</v>
      </c>
      <c r="O107" s="71" t="s">
        <v>179</v>
      </c>
      <c r="P107" s="71" t="s">
        <v>169</v>
      </c>
      <c r="R107" s="71">
        <v>0</v>
      </c>
      <c r="S107" s="71" t="s">
        <v>582</v>
      </c>
      <c r="T107" s="71" t="s">
        <v>582</v>
      </c>
      <c r="U107" s="27" t="s">
        <v>1026</v>
      </c>
    </row>
    <row r="108" spans="1:21" x14ac:dyDescent="0.15">
      <c r="A108" s="27" t="s">
        <v>75</v>
      </c>
      <c r="B108" s="27" t="s">
        <v>2395</v>
      </c>
      <c r="C108" s="27" t="s">
        <v>190</v>
      </c>
      <c r="D108" s="27" t="s">
        <v>180</v>
      </c>
      <c r="E108" s="27" t="s">
        <v>2396</v>
      </c>
      <c r="F108" s="27" t="s">
        <v>2397</v>
      </c>
      <c r="G108" s="27" t="s">
        <v>78</v>
      </c>
      <c r="H108" s="27" t="s">
        <v>335</v>
      </c>
      <c r="I108" s="28">
        <v>43423.601504629631</v>
      </c>
      <c r="J108" s="28">
        <v>43423.603912037041</v>
      </c>
      <c r="K108" s="203">
        <v>2.4074074074074076E-3</v>
      </c>
      <c r="L108" s="29" t="s">
        <v>210</v>
      </c>
      <c r="M108" s="71" t="s">
        <v>210</v>
      </c>
      <c r="N108" s="71" t="s">
        <v>215</v>
      </c>
      <c r="O108" s="71" t="s">
        <v>179</v>
      </c>
      <c r="P108" s="71" t="s">
        <v>170</v>
      </c>
      <c r="R108" s="71">
        <v>0</v>
      </c>
      <c r="S108" s="71" t="s">
        <v>1212</v>
      </c>
      <c r="T108" s="71" t="s">
        <v>1212</v>
      </c>
      <c r="U108" s="27" t="s">
        <v>2398</v>
      </c>
    </row>
    <row r="109" spans="1:21" x14ac:dyDescent="0.15">
      <c r="A109" s="27" t="s">
        <v>75</v>
      </c>
      <c r="B109" s="27" t="s">
        <v>2399</v>
      </c>
      <c r="C109" s="27" t="s">
        <v>477</v>
      </c>
      <c r="D109" s="27" t="s">
        <v>174</v>
      </c>
      <c r="E109" s="27" t="s">
        <v>2400</v>
      </c>
      <c r="F109" s="27" t="s">
        <v>2401</v>
      </c>
      <c r="G109" s="27" t="s">
        <v>78</v>
      </c>
      <c r="H109" s="27" t="s">
        <v>2402</v>
      </c>
      <c r="I109" s="28">
        <v>43423.615335648145</v>
      </c>
      <c r="J109" s="28">
        <v>43423.619884259257</v>
      </c>
      <c r="K109" s="203">
        <v>4.5486111111111109E-3</v>
      </c>
      <c r="L109" s="29" t="s">
        <v>210</v>
      </c>
      <c r="M109" s="71" t="s">
        <v>210</v>
      </c>
      <c r="N109" s="71" t="s">
        <v>215</v>
      </c>
      <c r="O109" s="71" t="s">
        <v>172</v>
      </c>
      <c r="P109" s="71" t="s">
        <v>170</v>
      </c>
      <c r="R109" s="71">
        <v>0</v>
      </c>
      <c r="S109" s="71" t="s">
        <v>1431</v>
      </c>
      <c r="T109" s="71" t="s">
        <v>1431</v>
      </c>
      <c r="U109" s="27" t="s">
        <v>2403</v>
      </c>
    </row>
    <row r="110" spans="1:21" x14ac:dyDescent="0.15">
      <c r="A110" s="27" t="s">
        <v>75</v>
      </c>
      <c r="B110" s="27" t="s">
        <v>2404</v>
      </c>
      <c r="C110" s="27" t="s">
        <v>477</v>
      </c>
      <c r="D110" s="27" t="s">
        <v>174</v>
      </c>
      <c r="E110" s="27" t="s">
        <v>1612</v>
      </c>
      <c r="F110" s="27" t="s">
        <v>1613</v>
      </c>
      <c r="G110" s="27" t="s">
        <v>78</v>
      </c>
      <c r="H110" s="27" t="s">
        <v>978</v>
      </c>
      <c r="I110" s="28">
        <v>43423.664398148147</v>
      </c>
      <c r="J110" s="28">
        <v>43423.668263888889</v>
      </c>
      <c r="K110" s="203">
        <v>3.8657407407407408E-3</v>
      </c>
      <c r="L110" s="29" t="s">
        <v>210</v>
      </c>
      <c r="M110" s="71" t="s">
        <v>210</v>
      </c>
      <c r="N110" s="71" t="s">
        <v>215</v>
      </c>
      <c r="O110" s="71" t="s">
        <v>172</v>
      </c>
      <c r="P110" s="71" t="s">
        <v>170</v>
      </c>
      <c r="R110" s="71">
        <v>0</v>
      </c>
      <c r="S110" s="71" t="s">
        <v>1221</v>
      </c>
      <c r="T110" s="71" t="s">
        <v>1221</v>
      </c>
      <c r="U110" s="27" t="s">
        <v>1614</v>
      </c>
    </row>
    <row r="111" spans="1:21" x14ac:dyDescent="0.15">
      <c r="A111" s="27" t="s">
        <v>75</v>
      </c>
      <c r="B111" s="27" t="s">
        <v>2405</v>
      </c>
      <c r="C111" s="27" t="s">
        <v>190</v>
      </c>
      <c r="D111" s="27" t="s">
        <v>201</v>
      </c>
      <c r="E111" s="27" t="s">
        <v>2406</v>
      </c>
      <c r="F111" s="27" t="s">
        <v>2407</v>
      </c>
      <c r="G111" s="27" t="s">
        <v>78</v>
      </c>
      <c r="H111" s="27" t="s">
        <v>2408</v>
      </c>
      <c r="I111" s="28">
        <v>43423.424571759257</v>
      </c>
      <c r="J111" s="28">
        <v>43423.427152777775</v>
      </c>
      <c r="K111" s="203">
        <v>2.5810185185185185E-3</v>
      </c>
      <c r="L111" s="29" t="s">
        <v>210</v>
      </c>
      <c r="M111" s="71" t="s">
        <v>210</v>
      </c>
      <c r="N111" s="71" t="s">
        <v>215</v>
      </c>
      <c r="O111" s="71" t="s">
        <v>200</v>
      </c>
      <c r="P111" s="71" t="s">
        <v>170</v>
      </c>
      <c r="R111" s="71">
        <v>0</v>
      </c>
      <c r="S111" s="71" t="s">
        <v>445</v>
      </c>
      <c r="T111" s="71" t="s">
        <v>445</v>
      </c>
      <c r="U111" s="27" t="s">
        <v>2409</v>
      </c>
    </row>
    <row r="112" spans="1:21" x14ac:dyDescent="0.15">
      <c r="A112" s="27" t="s">
        <v>75</v>
      </c>
      <c r="B112" s="27" t="s">
        <v>2410</v>
      </c>
      <c r="C112" s="27" t="s">
        <v>190</v>
      </c>
      <c r="D112" s="27" t="s">
        <v>201</v>
      </c>
      <c r="E112" s="27" t="s">
        <v>2411</v>
      </c>
      <c r="F112" s="27" t="s">
        <v>2412</v>
      </c>
      <c r="G112" s="27" t="s">
        <v>78</v>
      </c>
      <c r="H112" s="27" t="s">
        <v>2413</v>
      </c>
      <c r="I112" s="28">
        <v>43423.459143518521</v>
      </c>
      <c r="J112" s="28">
        <v>43423.46025462963</v>
      </c>
      <c r="K112" s="203">
        <v>1.1111111111111111E-3</v>
      </c>
      <c r="L112" s="29" t="s">
        <v>210</v>
      </c>
      <c r="M112" s="71" t="s">
        <v>211</v>
      </c>
      <c r="N112" s="71" t="s">
        <v>215</v>
      </c>
      <c r="O112" s="71" t="s">
        <v>200</v>
      </c>
      <c r="P112" s="71" t="s">
        <v>170</v>
      </c>
      <c r="R112" s="71">
        <v>0</v>
      </c>
      <c r="S112" s="71" t="s">
        <v>360</v>
      </c>
      <c r="T112" s="71" t="s">
        <v>354</v>
      </c>
      <c r="U112" s="27" t="s">
        <v>2414</v>
      </c>
    </row>
    <row r="113" spans="1:21" x14ac:dyDescent="0.15">
      <c r="A113" s="27" t="s">
        <v>75</v>
      </c>
      <c r="B113" s="27" t="s">
        <v>2415</v>
      </c>
      <c r="C113" s="27" t="s">
        <v>190</v>
      </c>
      <c r="D113" s="27" t="s">
        <v>201</v>
      </c>
      <c r="E113" s="27" t="s">
        <v>2416</v>
      </c>
      <c r="F113" s="27" t="s">
        <v>2417</v>
      </c>
      <c r="G113" s="27" t="s">
        <v>78</v>
      </c>
      <c r="H113" s="27" t="s">
        <v>1350</v>
      </c>
      <c r="I113" s="28">
        <v>43423.464039351849</v>
      </c>
      <c r="J113" s="28">
        <v>43423.465787037036</v>
      </c>
      <c r="K113" s="203">
        <v>1.7476851851851852E-3</v>
      </c>
      <c r="L113" s="29" t="s">
        <v>210</v>
      </c>
      <c r="M113" s="71" t="s">
        <v>211</v>
      </c>
      <c r="N113" s="71" t="s">
        <v>215</v>
      </c>
      <c r="O113" s="71" t="s">
        <v>200</v>
      </c>
      <c r="P113" s="71" t="s">
        <v>170</v>
      </c>
      <c r="R113" s="71">
        <v>0</v>
      </c>
      <c r="S113" s="71" t="s">
        <v>661</v>
      </c>
      <c r="T113" s="71" t="s">
        <v>354</v>
      </c>
      <c r="U113" s="27" t="s">
        <v>2418</v>
      </c>
    </row>
    <row r="114" spans="1:21" x14ac:dyDescent="0.15">
      <c r="A114" s="27" t="s">
        <v>75</v>
      </c>
      <c r="B114" s="27" t="s">
        <v>2419</v>
      </c>
      <c r="C114" s="27" t="s">
        <v>190</v>
      </c>
      <c r="D114" s="27" t="s">
        <v>201</v>
      </c>
      <c r="E114" s="27" t="s">
        <v>2420</v>
      </c>
      <c r="F114" s="27" t="s">
        <v>2421</v>
      </c>
      <c r="G114" s="27" t="s">
        <v>78</v>
      </c>
      <c r="H114" s="27" t="s">
        <v>2422</v>
      </c>
      <c r="I114" s="28">
        <v>43423.471388888887</v>
      </c>
      <c r="J114" s="28">
        <v>43423.480405092596</v>
      </c>
      <c r="K114" s="203">
        <v>9.0162037037037034E-3</v>
      </c>
      <c r="L114" s="29" t="s">
        <v>210</v>
      </c>
      <c r="M114" s="71" t="s">
        <v>210</v>
      </c>
      <c r="N114" s="71" t="s">
        <v>215</v>
      </c>
      <c r="O114" s="71" t="s">
        <v>200</v>
      </c>
      <c r="P114" s="71" t="s">
        <v>170</v>
      </c>
      <c r="R114" s="71">
        <v>0</v>
      </c>
      <c r="S114" s="71" t="s">
        <v>2423</v>
      </c>
      <c r="T114" s="71" t="s">
        <v>2423</v>
      </c>
      <c r="U114" s="27" t="s">
        <v>2424</v>
      </c>
    </row>
    <row r="115" spans="1:21" x14ac:dyDescent="0.15">
      <c r="A115" s="27" t="s">
        <v>75</v>
      </c>
      <c r="B115" s="27" t="s">
        <v>2425</v>
      </c>
      <c r="C115" s="27" t="s">
        <v>190</v>
      </c>
      <c r="D115" s="27" t="s">
        <v>201</v>
      </c>
      <c r="E115" s="27" t="s">
        <v>1140</v>
      </c>
      <c r="F115" s="27" t="s">
        <v>1141</v>
      </c>
      <c r="G115" s="27" t="s">
        <v>78</v>
      </c>
      <c r="H115" s="27" t="s">
        <v>1142</v>
      </c>
      <c r="I115" s="28">
        <v>43423.486226851855</v>
      </c>
      <c r="J115" s="28">
        <v>43423.492511574077</v>
      </c>
      <c r="K115" s="203">
        <v>6.2847222222222228E-3</v>
      </c>
      <c r="L115" s="29" t="s">
        <v>210</v>
      </c>
      <c r="M115" s="71" t="s">
        <v>210</v>
      </c>
      <c r="N115" s="71" t="s">
        <v>215</v>
      </c>
      <c r="O115" s="71" t="s">
        <v>200</v>
      </c>
      <c r="P115" s="71" t="s">
        <v>170</v>
      </c>
      <c r="R115" s="71">
        <v>0</v>
      </c>
      <c r="S115" s="71" t="s">
        <v>1466</v>
      </c>
      <c r="T115" s="71" t="s">
        <v>1466</v>
      </c>
      <c r="U115" s="27" t="s">
        <v>680</v>
      </c>
    </row>
    <row r="116" spans="1:21" x14ac:dyDescent="0.15">
      <c r="A116" s="27" t="s">
        <v>75</v>
      </c>
      <c r="B116" s="27" t="s">
        <v>2426</v>
      </c>
      <c r="C116" s="27" t="s">
        <v>190</v>
      </c>
      <c r="D116" s="27" t="s">
        <v>201</v>
      </c>
      <c r="E116" s="27" t="s">
        <v>2427</v>
      </c>
      <c r="F116" s="27" t="s">
        <v>2428</v>
      </c>
      <c r="G116" s="27" t="s">
        <v>78</v>
      </c>
      <c r="H116" s="27" t="s">
        <v>2429</v>
      </c>
      <c r="I116" s="28">
        <v>43423.600416666668</v>
      </c>
      <c r="J116" s="28">
        <v>43423.60056712963</v>
      </c>
      <c r="K116" s="203">
        <v>1.5046296296296297E-4</v>
      </c>
      <c r="L116" s="29" t="s">
        <v>210</v>
      </c>
      <c r="M116" s="71" t="s">
        <v>211</v>
      </c>
      <c r="N116" s="71" t="s">
        <v>215</v>
      </c>
      <c r="O116" s="71" t="s">
        <v>200</v>
      </c>
      <c r="P116" s="71" t="s">
        <v>170</v>
      </c>
      <c r="R116" s="71">
        <v>0</v>
      </c>
      <c r="S116" s="71" t="s">
        <v>377</v>
      </c>
      <c r="T116" s="71" t="s">
        <v>354</v>
      </c>
      <c r="U116" s="27" t="s">
        <v>2430</v>
      </c>
    </row>
    <row r="117" spans="1:21" x14ac:dyDescent="0.15">
      <c r="A117" s="27" t="s">
        <v>75</v>
      </c>
      <c r="B117" s="27" t="s">
        <v>2431</v>
      </c>
      <c r="C117" s="27" t="s">
        <v>190</v>
      </c>
      <c r="D117" s="27" t="s">
        <v>201</v>
      </c>
      <c r="E117" s="27" t="s">
        <v>2432</v>
      </c>
      <c r="F117" s="27" t="s">
        <v>2433</v>
      </c>
      <c r="G117" s="27" t="s">
        <v>78</v>
      </c>
      <c r="H117" s="27" t="s">
        <v>2434</v>
      </c>
      <c r="I117" s="28">
        <v>43423.601226851853</v>
      </c>
      <c r="J117" s="28">
        <v>43423.60460648148</v>
      </c>
      <c r="K117" s="203">
        <v>3.37962962962963E-3</v>
      </c>
      <c r="L117" s="29" t="s">
        <v>210</v>
      </c>
      <c r="M117" s="71" t="s">
        <v>210</v>
      </c>
      <c r="N117" s="71" t="s">
        <v>215</v>
      </c>
      <c r="O117" s="71" t="s">
        <v>200</v>
      </c>
      <c r="P117" s="71" t="s">
        <v>170</v>
      </c>
      <c r="R117" s="71">
        <v>0</v>
      </c>
      <c r="S117" s="71" t="s">
        <v>679</v>
      </c>
      <c r="T117" s="71" t="s">
        <v>679</v>
      </c>
      <c r="U117" s="27" t="s">
        <v>2435</v>
      </c>
    </row>
    <row r="118" spans="1:21" x14ac:dyDescent="0.15">
      <c r="A118" s="27" t="s">
        <v>75</v>
      </c>
      <c r="B118" s="27" t="s">
        <v>2436</v>
      </c>
      <c r="C118" s="27" t="s">
        <v>190</v>
      </c>
      <c r="D118" s="27" t="s">
        <v>201</v>
      </c>
      <c r="E118" s="27" t="s">
        <v>2437</v>
      </c>
      <c r="F118" s="27" t="s">
        <v>2438</v>
      </c>
      <c r="G118" s="27" t="s">
        <v>78</v>
      </c>
      <c r="H118" s="27" t="s">
        <v>2439</v>
      </c>
      <c r="I118" s="28">
        <v>43423.614502314813</v>
      </c>
      <c r="J118" s="28">
        <v>43423.615543981483</v>
      </c>
      <c r="K118" s="203">
        <v>1.0416666666666667E-3</v>
      </c>
      <c r="L118" s="29" t="s">
        <v>210</v>
      </c>
      <c r="M118" s="71" t="s">
        <v>211</v>
      </c>
      <c r="N118" s="71" t="s">
        <v>215</v>
      </c>
      <c r="O118" s="71" t="s">
        <v>200</v>
      </c>
      <c r="P118" s="71" t="s">
        <v>170</v>
      </c>
      <c r="R118" s="71">
        <v>0</v>
      </c>
      <c r="S118" s="71" t="s">
        <v>504</v>
      </c>
      <c r="T118" s="71" t="s">
        <v>354</v>
      </c>
      <c r="U118" s="27" t="s">
        <v>2440</v>
      </c>
    </row>
    <row r="119" spans="1:21" x14ac:dyDescent="0.15">
      <c r="A119" s="27" t="s">
        <v>75</v>
      </c>
      <c r="B119" s="27" t="s">
        <v>2441</v>
      </c>
      <c r="C119" s="27" t="s">
        <v>190</v>
      </c>
      <c r="D119" s="27" t="s">
        <v>201</v>
      </c>
      <c r="E119" s="27" t="s">
        <v>2437</v>
      </c>
      <c r="F119" s="27" t="s">
        <v>2438</v>
      </c>
      <c r="G119" s="27" t="s">
        <v>78</v>
      </c>
      <c r="H119" s="27" t="s">
        <v>2439</v>
      </c>
      <c r="I119" s="28">
        <v>43423.616712962961</v>
      </c>
      <c r="J119" s="28">
        <v>43423.617326388892</v>
      </c>
      <c r="K119" s="203">
        <v>6.134259259259259E-4</v>
      </c>
      <c r="L119" s="29" t="s">
        <v>210</v>
      </c>
      <c r="M119" s="71" t="s">
        <v>211</v>
      </c>
      <c r="N119" s="71" t="s">
        <v>215</v>
      </c>
      <c r="O119" s="71" t="s">
        <v>200</v>
      </c>
      <c r="P119" s="71" t="s">
        <v>170</v>
      </c>
      <c r="R119" s="71">
        <v>0</v>
      </c>
      <c r="S119" s="71" t="s">
        <v>677</v>
      </c>
      <c r="T119" s="71" t="s">
        <v>354</v>
      </c>
      <c r="U119" s="27" t="s">
        <v>2442</v>
      </c>
    </row>
    <row r="120" spans="1:21" x14ac:dyDescent="0.15">
      <c r="A120" s="27" t="s">
        <v>75</v>
      </c>
      <c r="B120" s="27" t="s">
        <v>2443</v>
      </c>
      <c r="C120" s="27" t="s">
        <v>190</v>
      </c>
      <c r="D120" s="27" t="s">
        <v>201</v>
      </c>
      <c r="E120" s="27" t="s">
        <v>2437</v>
      </c>
      <c r="F120" s="27" t="s">
        <v>2438</v>
      </c>
      <c r="G120" s="27" t="s">
        <v>78</v>
      </c>
      <c r="H120" s="27" t="s">
        <v>2439</v>
      </c>
      <c r="I120" s="28">
        <v>43423.618993055556</v>
      </c>
      <c r="J120" s="28">
        <v>43423.619189814817</v>
      </c>
      <c r="K120" s="203">
        <v>1.9675925925925926E-4</v>
      </c>
      <c r="L120" s="29" t="s">
        <v>210</v>
      </c>
      <c r="M120" s="71" t="s">
        <v>211</v>
      </c>
      <c r="N120" s="71" t="s">
        <v>215</v>
      </c>
      <c r="O120" s="71" t="s">
        <v>200</v>
      </c>
      <c r="P120" s="71" t="s">
        <v>170</v>
      </c>
      <c r="R120" s="71">
        <v>0</v>
      </c>
      <c r="S120" s="71" t="s">
        <v>401</v>
      </c>
      <c r="T120" s="71" t="s">
        <v>354</v>
      </c>
      <c r="U120" s="27" t="s">
        <v>2442</v>
      </c>
    </row>
    <row r="121" spans="1:21" x14ac:dyDescent="0.15">
      <c r="A121" s="27" t="s">
        <v>75</v>
      </c>
      <c r="B121" s="27" t="s">
        <v>2444</v>
      </c>
      <c r="C121" s="27" t="s">
        <v>190</v>
      </c>
      <c r="D121" s="27" t="s">
        <v>201</v>
      </c>
      <c r="E121" s="27" t="s">
        <v>2445</v>
      </c>
      <c r="F121" s="27" t="s">
        <v>2446</v>
      </c>
      <c r="G121" s="27" t="s">
        <v>78</v>
      </c>
      <c r="H121" s="27" t="s">
        <v>2447</v>
      </c>
      <c r="I121" s="28">
        <v>43423.624490740738</v>
      </c>
      <c r="J121" s="28">
        <v>43423.6252662037</v>
      </c>
      <c r="K121" s="203">
        <v>7.7546296296296304E-4</v>
      </c>
      <c r="L121" s="29" t="s">
        <v>210</v>
      </c>
      <c r="M121" s="71" t="s">
        <v>211</v>
      </c>
      <c r="N121" s="71" t="s">
        <v>215</v>
      </c>
      <c r="O121" s="71" t="s">
        <v>200</v>
      </c>
      <c r="P121" s="71" t="s">
        <v>170</v>
      </c>
      <c r="R121" s="71">
        <v>0</v>
      </c>
      <c r="S121" s="71" t="s">
        <v>413</v>
      </c>
      <c r="T121" s="71" t="s">
        <v>354</v>
      </c>
      <c r="U121" s="27" t="s">
        <v>2448</v>
      </c>
    </row>
    <row r="122" spans="1:21" x14ac:dyDescent="0.15">
      <c r="A122" s="27" t="s">
        <v>75</v>
      </c>
      <c r="B122" s="27" t="s">
        <v>2449</v>
      </c>
      <c r="C122" s="27" t="s">
        <v>190</v>
      </c>
      <c r="D122" s="27" t="s">
        <v>201</v>
      </c>
      <c r="E122" s="27" t="s">
        <v>2450</v>
      </c>
      <c r="F122" s="27" t="s">
        <v>2451</v>
      </c>
      <c r="G122" s="27" t="s">
        <v>78</v>
      </c>
      <c r="H122" s="27" t="s">
        <v>2452</v>
      </c>
      <c r="I122" s="28">
        <v>43423.631226851852</v>
      </c>
      <c r="J122" s="28">
        <v>43423.632824074077</v>
      </c>
      <c r="K122" s="203">
        <v>1.5972222222222221E-3</v>
      </c>
      <c r="L122" s="29" t="s">
        <v>210</v>
      </c>
      <c r="M122" s="71" t="s">
        <v>211</v>
      </c>
      <c r="N122" s="71" t="s">
        <v>215</v>
      </c>
      <c r="O122" s="71" t="s">
        <v>200</v>
      </c>
      <c r="P122" s="71" t="s">
        <v>170</v>
      </c>
      <c r="R122" s="71">
        <v>0</v>
      </c>
      <c r="S122" s="71" t="s">
        <v>670</v>
      </c>
      <c r="T122" s="71" t="s">
        <v>354</v>
      </c>
      <c r="U122" s="27" t="s">
        <v>2453</v>
      </c>
    </row>
    <row r="123" spans="1:21" x14ac:dyDescent="0.15">
      <c r="A123" s="27" t="s">
        <v>75</v>
      </c>
      <c r="B123" s="27" t="s">
        <v>2454</v>
      </c>
      <c r="C123" s="27" t="s">
        <v>190</v>
      </c>
      <c r="D123" s="27" t="s">
        <v>201</v>
      </c>
      <c r="E123" s="27" t="s">
        <v>2455</v>
      </c>
      <c r="F123" s="27" t="s">
        <v>2456</v>
      </c>
      <c r="G123" s="27" t="s">
        <v>78</v>
      </c>
      <c r="H123" s="27" t="s">
        <v>2457</v>
      </c>
      <c r="I123" s="28">
        <v>43423.635324074072</v>
      </c>
      <c r="J123" s="28">
        <v>43423.636944444443</v>
      </c>
      <c r="K123" s="203">
        <v>1.6203703703703703E-3</v>
      </c>
      <c r="L123" s="29" t="s">
        <v>210</v>
      </c>
      <c r="M123" s="71" t="s">
        <v>211</v>
      </c>
      <c r="N123" s="71" t="s">
        <v>215</v>
      </c>
      <c r="O123" s="71" t="s">
        <v>200</v>
      </c>
      <c r="P123" s="71" t="s">
        <v>170</v>
      </c>
      <c r="R123" s="71">
        <v>0</v>
      </c>
      <c r="S123" s="71" t="s">
        <v>1660</v>
      </c>
      <c r="T123" s="71" t="s">
        <v>354</v>
      </c>
      <c r="U123" s="27" t="s">
        <v>2458</v>
      </c>
    </row>
    <row r="124" spans="1:21" x14ac:dyDescent="0.15">
      <c r="A124" s="27" t="s">
        <v>75</v>
      </c>
      <c r="B124" s="27" t="s">
        <v>2459</v>
      </c>
      <c r="C124" s="27" t="s">
        <v>190</v>
      </c>
      <c r="D124" s="27" t="s">
        <v>201</v>
      </c>
      <c r="E124" s="27" t="s">
        <v>2460</v>
      </c>
      <c r="F124" s="27" t="s">
        <v>2461</v>
      </c>
      <c r="G124" s="27" t="s">
        <v>78</v>
      </c>
      <c r="H124" s="27" t="s">
        <v>2462</v>
      </c>
      <c r="I124" s="28">
        <v>43423.638912037037</v>
      </c>
      <c r="J124" s="28">
        <v>43423.639479166668</v>
      </c>
      <c r="K124" s="203">
        <v>5.6712962962962956E-4</v>
      </c>
      <c r="L124" s="29" t="s">
        <v>210</v>
      </c>
      <c r="M124" s="71" t="s">
        <v>211</v>
      </c>
      <c r="N124" s="71" t="s">
        <v>215</v>
      </c>
      <c r="O124" s="71" t="s">
        <v>200</v>
      </c>
      <c r="P124" s="71" t="s">
        <v>170</v>
      </c>
      <c r="R124" s="71">
        <v>0</v>
      </c>
      <c r="S124" s="71" t="s">
        <v>355</v>
      </c>
      <c r="T124" s="71" t="s">
        <v>354</v>
      </c>
      <c r="U124" s="27" t="s">
        <v>2463</v>
      </c>
    </row>
    <row r="125" spans="1:21" x14ac:dyDescent="0.15">
      <c r="A125" s="27" t="s">
        <v>75</v>
      </c>
      <c r="B125" s="27" t="s">
        <v>2464</v>
      </c>
      <c r="C125" s="27" t="s">
        <v>190</v>
      </c>
      <c r="D125" s="27" t="s">
        <v>201</v>
      </c>
      <c r="E125" s="27" t="s">
        <v>2465</v>
      </c>
      <c r="F125" s="27" t="s">
        <v>2466</v>
      </c>
      <c r="G125" s="27" t="s">
        <v>78</v>
      </c>
      <c r="H125" s="27" t="s">
        <v>2467</v>
      </c>
      <c r="I125" s="28">
        <v>43423.657534722224</v>
      </c>
      <c r="J125" s="28">
        <v>43423.660868055558</v>
      </c>
      <c r="K125" s="203">
        <v>3.3333333333333335E-3</v>
      </c>
      <c r="L125" s="29" t="s">
        <v>210</v>
      </c>
      <c r="M125" s="71" t="s">
        <v>210</v>
      </c>
      <c r="N125" s="71" t="s">
        <v>215</v>
      </c>
      <c r="O125" s="71" t="s">
        <v>200</v>
      </c>
      <c r="P125" s="71" t="s">
        <v>170</v>
      </c>
      <c r="R125" s="71">
        <v>0</v>
      </c>
      <c r="S125" s="71" t="s">
        <v>1013</v>
      </c>
      <c r="T125" s="71" t="s">
        <v>1013</v>
      </c>
      <c r="U125" s="27" t="s">
        <v>2468</v>
      </c>
    </row>
    <row r="126" spans="1:21" x14ac:dyDescent="0.15">
      <c r="A126" s="27" t="s">
        <v>75</v>
      </c>
      <c r="B126" s="27" t="s">
        <v>2469</v>
      </c>
      <c r="C126" s="27" t="s">
        <v>190</v>
      </c>
      <c r="D126" s="27" t="s">
        <v>201</v>
      </c>
      <c r="E126" s="27" t="s">
        <v>2470</v>
      </c>
      <c r="F126" s="27" t="s">
        <v>2471</v>
      </c>
      <c r="G126" s="27" t="s">
        <v>78</v>
      </c>
      <c r="H126" s="27" t="s">
        <v>2472</v>
      </c>
      <c r="I126" s="28">
        <v>43423.671712962961</v>
      </c>
      <c r="J126" s="28">
        <v>43423.672777777778</v>
      </c>
      <c r="K126" s="203">
        <v>1.0648148148148147E-3</v>
      </c>
      <c r="L126" s="29" t="s">
        <v>210</v>
      </c>
      <c r="M126" s="71" t="s">
        <v>211</v>
      </c>
      <c r="N126" s="71" t="s">
        <v>215</v>
      </c>
      <c r="O126" s="71" t="s">
        <v>200</v>
      </c>
      <c r="P126" s="71" t="s">
        <v>170</v>
      </c>
      <c r="R126" s="71">
        <v>0</v>
      </c>
      <c r="S126" s="71" t="s">
        <v>1452</v>
      </c>
      <c r="T126" s="71" t="s">
        <v>354</v>
      </c>
      <c r="U126" s="27" t="s">
        <v>2473</v>
      </c>
    </row>
    <row r="127" spans="1:21" x14ac:dyDescent="0.15">
      <c r="A127" s="27" t="s">
        <v>75</v>
      </c>
      <c r="B127" s="27" t="s">
        <v>2474</v>
      </c>
      <c r="C127" s="27" t="s">
        <v>190</v>
      </c>
      <c r="D127" s="27" t="s">
        <v>201</v>
      </c>
      <c r="E127" s="27" t="s">
        <v>1140</v>
      </c>
      <c r="F127" s="27" t="s">
        <v>1141</v>
      </c>
      <c r="G127" s="27" t="s">
        <v>78</v>
      </c>
      <c r="H127" s="27" t="s">
        <v>1142</v>
      </c>
      <c r="I127" s="28">
        <v>43423.677094907405</v>
      </c>
      <c r="J127" s="28">
        <v>43423.684178240743</v>
      </c>
      <c r="K127" s="203">
        <v>7.083333333333333E-3</v>
      </c>
      <c r="L127" s="29" t="s">
        <v>210</v>
      </c>
      <c r="M127" s="71" t="s">
        <v>210</v>
      </c>
      <c r="N127" s="71" t="s">
        <v>215</v>
      </c>
      <c r="O127" s="71" t="s">
        <v>200</v>
      </c>
      <c r="P127" s="71" t="s">
        <v>170</v>
      </c>
      <c r="R127" s="71">
        <v>0</v>
      </c>
      <c r="S127" s="71" t="s">
        <v>1230</v>
      </c>
      <c r="T127" s="71" t="s">
        <v>1230</v>
      </c>
      <c r="U127" s="27" t="s">
        <v>680</v>
      </c>
    </row>
    <row r="128" spans="1:21" x14ac:dyDescent="0.15">
      <c r="A128" s="27" t="s">
        <v>75</v>
      </c>
      <c r="B128" s="27" t="s">
        <v>2475</v>
      </c>
      <c r="C128" s="27" t="s">
        <v>190</v>
      </c>
      <c r="D128" s="27" t="s">
        <v>201</v>
      </c>
      <c r="E128" s="27" t="s">
        <v>2476</v>
      </c>
      <c r="F128" s="27" t="s">
        <v>2477</v>
      </c>
      <c r="G128" s="27" t="s">
        <v>78</v>
      </c>
      <c r="H128" s="27" t="s">
        <v>2478</v>
      </c>
      <c r="I128" s="28">
        <v>43423.686377314814</v>
      </c>
      <c r="J128" s="28">
        <v>43423.690763888888</v>
      </c>
      <c r="K128" s="203">
        <v>4.386574074074074E-3</v>
      </c>
      <c r="L128" s="29" t="s">
        <v>210</v>
      </c>
      <c r="M128" s="71" t="s">
        <v>210</v>
      </c>
      <c r="N128" s="71" t="s">
        <v>215</v>
      </c>
      <c r="O128" s="71" t="s">
        <v>200</v>
      </c>
      <c r="P128" s="71" t="s">
        <v>170</v>
      </c>
      <c r="R128" s="71">
        <v>0</v>
      </c>
      <c r="S128" s="71" t="s">
        <v>2479</v>
      </c>
      <c r="T128" s="71" t="s">
        <v>2479</v>
      </c>
      <c r="U128" s="27" t="s">
        <v>2480</v>
      </c>
    </row>
    <row r="129" spans="1:21" x14ac:dyDescent="0.15">
      <c r="A129" s="27" t="s">
        <v>75</v>
      </c>
      <c r="B129" s="27" t="s">
        <v>2481</v>
      </c>
      <c r="C129" s="27" t="s">
        <v>190</v>
      </c>
      <c r="D129" s="27" t="s">
        <v>201</v>
      </c>
      <c r="E129" s="27" t="s">
        <v>2482</v>
      </c>
      <c r="F129" s="27" t="s">
        <v>2483</v>
      </c>
      <c r="G129" s="27" t="s">
        <v>78</v>
      </c>
      <c r="H129" s="27" t="s">
        <v>2484</v>
      </c>
      <c r="I129" s="28">
        <v>43423.694733796299</v>
      </c>
      <c r="J129" s="28">
        <v>43423.695416666669</v>
      </c>
      <c r="K129" s="203">
        <v>6.8287037037037025E-4</v>
      </c>
      <c r="L129" s="29" t="s">
        <v>210</v>
      </c>
      <c r="M129" s="71" t="s">
        <v>211</v>
      </c>
      <c r="N129" s="71" t="s">
        <v>215</v>
      </c>
      <c r="O129" s="71" t="s">
        <v>200</v>
      </c>
      <c r="P129" s="71" t="s">
        <v>170</v>
      </c>
      <c r="R129" s="71">
        <v>0</v>
      </c>
      <c r="S129" s="71" t="s">
        <v>488</v>
      </c>
      <c r="T129" s="71" t="s">
        <v>354</v>
      </c>
      <c r="U129" s="27" t="s">
        <v>2485</v>
      </c>
    </row>
    <row r="130" spans="1:21" x14ac:dyDescent="0.15">
      <c r="A130" s="27" t="s">
        <v>75</v>
      </c>
      <c r="B130" s="27" t="s">
        <v>2486</v>
      </c>
      <c r="C130" s="27" t="s">
        <v>190</v>
      </c>
      <c r="D130" s="27" t="s">
        <v>201</v>
      </c>
      <c r="E130" s="27" t="s">
        <v>1140</v>
      </c>
      <c r="F130" s="27" t="s">
        <v>1141</v>
      </c>
      <c r="G130" s="27" t="s">
        <v>78</v>
      </c>
      <c r="H130" s="27" t="s">
        <v>1142</v>
      </c>
      <c r="I130" s="28">
        <v>43423.696122685185</v>
      </c>
      <c r="J130" s="28">
        <v>43423.705277777779</v>
      </c>
      <c r="K130" s="203">
        <v>9.1550925925925931E-3</v>
      </c>
      <c r="L130" s="29" t="s">
        <v>210</v>
      </c>
      <c r="M130" s="71" t="s">
        <v>210</v>
      </c>
      <c r="N130" s="71" t="s">
        <v>215</v>
      </c>
      <c r="O130" s="71" t="s">
        <v>200</v>
      </c>
      <c r="P130" s="71" t="s">
        <v>170</v>
      </c>
      <c r="R130" s="71">
        <v>0</v>
      </c>
      <c r="S130" s="71" t="s">
        <v>2487</v>
      </c>
      <c r="T130" s="71" t="s">
        <v>2487</v>
      </c>
      <c r="U130" s="27" t="s">
        <v>680</v>
      </c>
    </row>
    <row r="131" spans="1:21" x14ac:dyDescent="0.15">
      <c r="A131" s="27" t="s">
        <v>75</v>
      </c>
      <c r="B131" s="27" t="s">
        <v>2488</v>
      </c>
      <c r="C131" s="27" t="s">
        <v>477</v>
      </c>
      <c r="D131" s="27" t="s">
        <v>80</v>
      </c>
      <c r="E131" s="27" t="s">
        <v>2489</v>
      </c>
      <c r="F131" s="27" t="s">
        <v>2490</v>
      </c>
      <c r="G131" s="27" t="s">
        <v>78</v>
      </c>
      <c r="H131" s="27" t="s">
        <v>2491</v>
      </c>
      <c r="I131" s="28">
        <v>43423.459641203706</v>
      </c>
      <c r="J131" s="28">
        <v>43423.460138888891</v>
      </c>
      <c r="K131" s="203">
        <v>4.9768518518518521E-4</v>
      </c>
      <c r="L131" s="29" t="s">
        <v>210</v>
      </c>
      <c r="M131" s="71" t="s">
        <v>211</v>
      </c>
      <c r="N131" s="71" t="s">
        <v>215</v>
      </c>
      <c r="O131" s="71" t="s">
        <v>79</v>
      </c>
      <c r="P131" s="71" t="s">
        <v>169</v>
      </c>
      <c r="R131" s="71">
        <v>0</v>
      </c>
      <c r="S131" s="71" t="s">
        <v>412</v>
      </c>
      <c r="T131" s="71" t="s">
        <v>354</v>
      </c>
      <c r="U131" s="27" t="s">
        <v>2492</v>
      </c>
    </row>
    <row r="132" spans="1:21" x14ac:dyDescent="0.15">
      <c r="A132" s="27" t="s">
        <v>75</v>
      </c>
      <c r="B132" s="27" t="s">
        <v>2493</v>
      </c>
      <c r="C132" s="27" t="s">
        <v>477</v>
      </c>
      <c r="D132" s="27" t="s">
        <v>98</v>
      </c>
      <c r="E132" s="27" t="s">
        <v>919</v>
      </c>
      <c r="F132" s="27" t="s">
        <v>920</v>
      </c>
      <c r="G132" s="27" t="s">
        <v>78</v>
      </c>
      <c r="H132" s="27" t="s">
        <v>523</v>
      </c>
      <c r="I132" s="28">
        <v>43423.431504629632</v>
      </c>
      <c r="J132" s="28">
        <v>43423.433206018519</v>
      </c>
      <c r="K132" s="203">
        <v>1.7013888888888892E-3</v>
      </c>
      <c r="L132" s="29" t="s">
        <v>210</v>
      </c>
      <c r="M132" s="71" t="s">
        <v>211</v>
      </c>
      <c r="N132" s="71" t="s">
        <v>215</v>
      </c>
      <c r="O132" s="71" t="s">
        <v>97</v>
      </c>
      <c r="P132" s="71" t="s">
        <v>170</v>
      </c>
      <c r="R132" s="71">
        <v>0</v>
      </c>
      <c r="S132" s="71" t="s">
        <v>657</v>
      </c>
      <c r="T132" s="71" t="s">
        <v>354</v>
      </c>
      <c r="U132" s="27" t="s">
        <v>921</v>
      </c>
    </row>
    <row r="133" spans="1:21" x14ac:dyDescent="0.15">
      <c r="A133" s="27" t="s">
        <v>75</v>
      </c>
      <c r="B133" s="27" t="s">
        <v>2494</v>
      </c>
      <c r="C133" s="27" t="s">
        <v>477</v>
      </c>
      <c r="D133" s="27" t="s">
        <v>98</v>
      </c>
      <c r="E133" s="27" t="s">
        <v>2495</v>
      </c>
      <c r="F133" s="27" t="s">
        <v>2496</v>
      </c>
      <c r="G133" s="27" t="s">
        <v>78</v>
      </c>
      <c r="H133" s="27" t="s">
        <v>2497</v>
      </c>
      <c r="I133" s="28">
        <v>43423.633611111109</v>
      </c>
      <c r="J133" s="28">
        <v>43423.640879629631</v>
      </c>
      <c r="K133" s="203">
        <v>7.2685185185185188E-3</v>
      </c>
      <c r="L133" s="29" t="s">
        <v>210</v>
      </c>
      <c r="M133" s="71" t="s">
        <v>210</v>
      </c>
      <c r="N133" s="71" t="s">
        <v>215</v>
      </c>
      <c r="O133" s="71" t="s">
        <v>97</v>
      </c>
      <c r="P133" s="71" t="s">
        <v>170</v>
      </c>
      <c r="R133" s="71">
        <v>0</v>
      </c>
      <c r="S133" s="71" t="s">
        <v>952</v>
      </c>
      <c r="T133" s="71" t="s">
        <v>952</v>
      </c>
      <c r="U133" s="27" t="s">
        <v>2498</v>
      </c>
    </row>
    <row r="134" spans="1:21" x14ac:dyDescent="0.15">
      <c r="A134" s="27" t="s">
        <v>75</v>
      </c>
      <c r="B134" s="27" t="s">
        <v>2499</v>
      </c>
      <c r="C134" s="27" t="s">
        <v>477</v>
      </c>
      <c r="D134" s="27" t="s">
        <v>98</v>
      </c>
      <c r="E134" s="27" t="s">
        <v>2500</v>
      </c>
      <c r="F134" s="27" t="s">
        <v>2501</v>
      </c>
      <c r="G134" s="27" t="s">
        <v>78</v>
      </c>
      <c r="H134" s="27" t="s">
        <v>2502</v>
      </c>
      <c r="I134" s="28">
        <v>43423.671284722222</v>
      </c>
      <c r="J134" s="28">
        <v>43423.674189814818</v>
      </c>
      <c r="K134" s="203">
        <v>2.9050925925925928E-3</v>
      </c>
      <c r="L134" s="29" t="s">
        <v>210</v>
      </c>
      <c r="M134" s="71" t="s">
        <v>210</v>
      </c>
      <c r="N134" s="71" t="s">
        <v>215</v>
      </c>
      <c r="O134" s="71" t="s">
        <v>97</v>
      </c>
      <c r="P134" s="71" t="s">
        <v>170</v>
      </c>
      <c r="R134" s="71">
        <v>0</v>
      </c>
      <c r="S134" s="71" t="s">
        <v>1217</v>
      </c>
      <c r="T134" s="71" t="s">
        <v>1217</v>
      </c>
      <c r="U134" s="27" t="s">
        <v>2503</v>
      </c>
    </row>
    <row r="135" spans="1:21" x14ac:dyDescent="0.15">
      <c r="A135" s="27" t="s">
        <v>75</v>
      </c>
      <c r="B135" s="27" t="s">
        <v>2504</v>
      </c>
      <c r="C135" s="27" t="s">
        <v>477</v>
      </c>
      <c r="D135" s="27" t="s">
        <v>98</v>
      </c>
      <c r="E135" s="27" t="s">
        <v>2505</v>
      </c>
      <c r="F135" s="27" t="s">
        <v>2506</v>
      </c>
      <c r="G135" s="27" t="s">
        <v>78</v>
      </c>
      <c r="H135" s="27" t="s">
        <v>2507</v>
      </c>
      <c r="I135" s="28">
        <v>43423.685312499998</v>
      </c>
      <c r="J135" s="28">
        <v>43423.685428240744</v>
      </c>
      <c r="K135" s="203">
        <v>1.1574074074074073E-4</v>
      </c>
      <c r="L135" s="29" t="s">
        <v>210</v>
      </c>
      <c r="M135" s="71" t="s">
        <v>211</v>
      </c>
      <c r="N135" s="71" t="s">
        <v>215</v>
      </c>
      <c r="O135" s="71" t="s">
        <v>97</v>
      </c>
      <c r="P135" s="71" t="s">
        <v>170</v>
      </c>
      <c r="R135" s="71">
        <v>0</v>
      </c>
      <c r="S135" s="71" t="s">
        <v>441</v>
      </c>
      <c r="T135" s="71" t="s">
        <v>354</v>
      </c>
      <c r="U135" s="27" t="s">
        <v>2508</v>
      </c>
    </row>
    <row r="136" spans="1:21" x14ac:dyDescent="0.15">
      <c r="A136" s="27" t="s">
        <v>75</v>
      </c>
      <c r="B136" s="27" t="s">
        <v>2509</v>
      </c>
      <c r="C136" s="27" t="s">
        <v>477</v>
      </c>
      <c r="D136" s="27" t="s">
        <v>98</v>
      </c>
      <c r="E136" s="27" t="s">
        <v>2510</v>
      </c>
      <c r="F136" s="27" t="s">
        <v>2511</v>
      </c>
      <c r="G136" s="27" t="s">
        <v>78</v>
      </c>
      <c r="H136" s="27" t="s">
        <v>2512</v>
      </c>
      <c r="I136" s="28">
        <v>43423.687939814816</v>
      </c>
      <c r="J136" s="28">
        <v>43423.690115740741</v>
      </c>
      <c r="K136" s="203">
        <v>2.1759259259259258E-3</v>
      </c>
      <c r="L136" s="29" t="s">
        <v>210</v>
      </c>
      <c r="M136" s="71" t="s">
        <v>210</v>
      </c>
      <c r="N136" s="71" t="s">
        <v>215</v>
      </c>
      <c r="O136" s="71" t="s">
        <v>97</v>
      </c>
      <c r="P136" s="71" t="s">
        <v>170</v>
      </c>
      <c r="R136" s="71">
        <v>0</v>
      </c>
      <c r="S136" s="71" t="s">
        <v>710</v>
      </c>
      <c r="T136" s="71" t="s">
        <v>710</v>
      </c>
      <c r="U136" s="27" t="s">
        <v>2513</v>
      </c>
    </row>
    <row r="137" spans="1:21" x14ac:dyDescent="0.15">
      <c r="A137" s="27" t="s">
        <v>75</v>
      </c>
      <c r="B137" s="27" t="s">
        <v>2514</v>
      </c>
      <c r="C137" s="27" t="s">
        <v>477</v>
      </c>
      <c r="D137" s="27" t="s">
        <v>98</v>
      </c>
      <c r="E137" s="27" t="s">
        <v>2515</v>
      </c>
      <c r="F137" s="27" t="s">
        <v>2516</v>
      </c>
      <c r="G137" s="27" t="s">
        <v>78</v>
      </c>
      <c r="H137" s="27" t="s">
        <v>2517</v>
      </c>
      <c r="I137" s="28">
        <v>43423.695763888885</v>
      </c>
      <c r="J137" s="28">
        <v>43423.696608796294</v>
      </c>
      <c r="K137" s="203">
        <v>8.449074074074075E-4</v>
      </c>
      <c r="L137" s="29" t="s">
        <v>210</v>
      </c>
      <c r="M137" s="71" t="s">
        <v>211</v>
      </c>
      <c r="N137" s="71" t="s">
        <v>215</v>
      </c>
      <c r="O137" s="71" t="s">
        <v>97</v>
      </c>
      <c r="P137" s="71" t="s">
        <v>170</v>
      </c>
      <c r="R137" s="71">
        <v>0</v>
      </c>
      <c r="S137" s="71" t="s">
        <v>776</v>
      </c>
      <c r="T137" s="71" t="s">
        <v>354</v>
      </c>
      <c r="U137" s="27" t="s">
        <v>2518</v>
      </c>
    </row>
    <row r="138" spans="1:21" x14ac:dyDescent="0.15">
      <c r="A138" s="27" t="s">
        <v>75</v>
      </c>
      <c r="B138" s="27" t="s">
        <v>2519</v>
      </c>
      <c r="C138" s="27" t="s">
        <v>477</v>
      </c>
      <c r="D138" s="27" t="s">
        <v>98</v>
      </c>
      <c r="E138" s="27" t="s">
        <v>2520</v>
      </c>
      <c r="F138" s="27" t="s">
        <v>2521</v>
      </c>
      <c r="G138" s="27" t="s">
        <v>78</v>
      </c>
      <c r="H138" s="27" t="s">
        <v>2522</v>
      </c>
      <c r="I138" s="28">
        <v>43423.698842592596</v>
      </c>
      <c r="J138" s="28">
        <v>43423.699930555558</v>
      </c>
      <c r="K138" s="203">
        <v>1.0879629629629629E-3</v>
      </c>
      <c r="L138" s="29" t="s">
        <v>210</v>
      </c>
      <c r="M138" s="71" t="s">
        <v>211</v>
      </c>
      <c r="N138" s="71" t="s">
        <v>215</v>
      </c>
      <c r="O138" s="71" t="s">
        <v>97</v>
      </c>
      <c r="P138" s="71" t="s">
        <v>170</v>
      </c>
      <c r="R138" s="71">
        <v>0</v>
      </c>
      <c r="S138" s="71" t="s">
        <v>415</v>
      </c>
      <c r="T138" s="71" t="s">
        <v>354</v>
      </c>
      <c r="U138" s="27" t="s">
        <v>2523</v>
      </c>
    </row>
    <row r="139" spans="1:21" x14ac:dyDescent="0.15">
      <c r="A139" s="27" t="s">
        <v>75</v>
      </c>
      <c r="B139" s="27" t="s">
        <v>2524</v>
      </c>
      <c r="C139" s="27" t="s">
        <v>189</v>
      </c>
      <c r="D139" s="27" t="s">
        <v>41</v>
      </c>
      <c r="E139" s="27" t="s">
        <v>1153</v>
      </c>
      <c r="F139" s="27" t="s">
        <v>1154</v>
      </c>
      <c r="G139" s="27" t="s">
        <v>78</v>
      </c>
      <c r="H139" s="27" t="s">
        <v>2525</v>
      </c>
      <c r="I139" s="28">
        <v>43423.472939814812</v>
      </c>
      <c r="J139" s="28">
        <v>43423.473946759259</v>
      </c>
      <c r="K139" s="203">
        <v>1.0069444444444444E-3</v>
      </c>
      <c r="L139" s="29" t="s">
        <v>210</v>
      </c>
      <c r="M139" s="71" t="s">
        <v>211</v>
      </c>
      <c r="N139" s="71" t="s">
        <v>215</v>
      </c>
      <c r="O139" s="71" t="s">
        <v>40</v>
      </c>
      <c r="P139" s="71" t="s">
        <v>170</v>
      </c>
      <c r="R139" s="71">
        <v>0</v>
      </c>
      <c r="S139" s="71" t="s">
        <v>378</v>
      </c>
      <c r="T139" s="71" t="s">
        <v>354</v>
      </c>
      <c r="U139" s="27" t="s">
        <v>2526</v>
      </c>
    </row>
    <row r="140" spans="1:21" x14ac:dyDescent="0.15">
      <c r="A140" s="27" t="s">
        <v>75</v>
      </c>
      <c r="B140" s="27" t="s">
        <v>2527</v>
      </c>
      <c r="C140" s="27" t="s">
        <v>189</v>
      </c>
      <c r="D140" s="27" t="s">
        <v>41</v>
      </c>
      <c r="E140" s="27" t="s">
        <v>2528</v>
      </c>
      <c r="F140" s="27" t="s">
        <v>2529</v>
      </c>
      <c r="G140" s="27" t="s">
        <v>78</v>
      </c>
      <c r="H140" s="27" t="s">
        <v>2530</v>
      </c>
      <c r="I140" s="28">
        <v>43423.493657407409</v>
      </c>
      <c r="J140" s="28">
        <v>43423.500057870369</v>
      </c>
      <c r="K140" s="203">
        <v>6.4004629629629628E-3</v>
      </c>
      <c r="L140" s="29" t="s">
        <v>210</v>
      </c>
      <c r="M140" s="71" t="s">
        <v>210</v>
      </c>
      <c r="N140" s="71" t="s">
        <v>215</v>
      </c>
      <c r="O140" s="71" t="s">
        <v>40</v>
      </c>
      <c r="P140" s="71" t="s">
        <v>169</v>
      </c>
      <c r="R140" s="71">
        <v>0</v>
      </c>
      <c r="S140" s="71" t="s">
        <v>1392</v>
      </c>
      <c r="T140" s="71" t="s">
        <v>1392</v>
      </c>
      <c r="U140" s="27" t="s">
        <v>2531</v>
      </c>
    </row>
    <row r="141" spans="1:21" x14ac:dyDescent="0.15">
      <c r="A141" s="27" t="s">
        <v>75</v>
      </c>
      <c r="B141" s="27" t="s">
        <v>2532</v>
      </c>
      <c r="C141" s="27" t="s">
        <v>189</v>
      </c>
      <c r="D141" s="27" t="s">
        <v>41</v>
      </c>
      <c r="E141" s="27" t="s">
        <v>2533</v>
      </c>
      <c r="F141" s="27" t="s">
        <v>2534</v>
      </c>
      <c r="G141" s="27" t="s">
        <v>78</v>
      </c>
      <c r="H141" s="27" t="s">
        <v>2535</v>
      </c>
      <c r="I141" s="28">
        <v>43423.639756944445</v>
      </c>
      <c r="J141" s="28">
        <v>43423.645138888889</v>
      </c>
      <c r="K141" s="203">
        <v>5.3819444444444453E-3</v>
      </c>
      <c r="L141" s="29" t="s">
        <v>210</v>
      </c>
      <c r="M141" s="71" t="s">
        <v>210</v>
      </c>
      <c r="N141" s="71" t="s">
        <v>215</v>
      </c>
      <c r="O141" s="71" t="s">
        <v>40</v>
      </c>
      <c r="P141" s="71" t="s">
        <v>170</v>
      </c>
      <c r="R141" s="71">
        <v>0</v>
      </c>
      <c r="S141" s="71" t="s">
        <v>1616</v>
      </c>
      <c r="T141" s="71" t="s">
        <v>1616</v>
      </c>
      <c r="U141" s="27" t="s">
        <v>2536</v>
      </c>
    </row>
    <row r="142" spans="1:21" x14ac:dyDescent="0.15">
      <c r="A142" s="27" t="s">
        <v>75</v>
      </c>
      <c r="B142" s="27" t="s">
        <v>2537</v>
      </c>
      <c r="C142" s="27" t="s">
        <v>189</v>
      </c>
      <c r="D142" s="27" t="s">
        <v>41</v>
      </c>
      <c r="E142" s="27" t="s">
        <v>2528</v>
      </c>
      <c r="F142" s="27" t="s">
        <v>2529</v>
      </c>
      <c r="G142" s="27" t="s">
        <v>78</v>
      </c>
      <c r="H142" s="27" t="s">
        <v>2530</v>
      </c>
      <c r="I142" s="28">
        <v>43423.69290509259</v>
      </c>
      <c r="J142" s="28">
        <v>43423.693518518521</v>
      </c>
      <c r="K142" s="203">
        <v>6.134259259259259E-4</v>
      </c>
      <c r="L142" s="29" t="s">
        <v>210</v>
      </c>
      <c r="M142" s="71" t="s">
        <v>211</v>
      </c>
      <c r="N142" s="71" t="s">
        <v>216</v>
      </c>
      <c r="O142" s="71" t="s">
        <v>40</v>
      </c>
      <c r="P142" s="71" t="s">
        <v>169</v>
      </c>
      <c r="R142" s="71">
        <v>0</v>
      </c>
      <c r="S142" s="71" t="s">
        <v>677</v>
      </c>
      <c r="T142" s="71" t="s">
        <v>354</v>
      </c>
      <c r="U142" s="27" t="s">
        <v>2538</v>
      </c>
    </row>
    <row r="143" spans="1:21" x14ac:dyDescent="0.15">
      <c r="A143" s="27" t="s">
        <v>75</v>
      </c>
      <c r="B143" s="27" t="s">
        <v>2539</v>
      </c>
      <c r="C143" s="27" t="s">
        <v>189</v>
      </c>
      <c r="D143" s="27" t="s">
        <v>41</v>
      </c>
      <c r="E143" s="27" t="s">
        <v>1407</v>
      </c>
      <c r="F143" s="27" t="s">
        <v>1408</v>
      </c>
      <c r="G143" s="27" t="s">
        <v>78</v>
      </c>
      <c r="H143" s="27" t="s">
        <v>1409</v>
      </c>
      <c r="I143" s="28">
        <v>43423.708275462966</v>
      </c>
      <c r="J143" s="28">
        <v>43423.710370370369</v>
      </c>
      <c r="K143" s="203">
        <v>2.0949074074074073E-3</v>
      </c>
      <c r="L143" s="29" t="s">
        <v>210</v>
      </c>
      <c r="M143" s="71" t="s">
        <v>210</v>
      </c>
      <c r="N143" s="71" t="s">
        <v>215</v>
      </c>
      <c r="O143" s="71" t="s">
        <v>40</v>
      </c>
      <c r="P143" s="71" t="s">
        <v>170</v>
      </c>
      <c r="R143" s="71">
        <v>0</v>
      </c>
      <c r="S143" s="71" t="s">
        <v>580</v>
      </c>
      <c r="T143" s="71" t="s">
        <v>580</v>
      </c>
      <c r="U143" s="27" t="s">
        <v>1410</v>
      </c>
    </row>
    <row r="144" spans="1:21" x14ac:dyDescent="0.15">
      <c r="A144" s="27" t="s">
        <v>75</v>
      </c>
      <c r="B144" s="27" t="s">
        <v>2540</v>
      </c>
      <c r="C144" s="27" t="s">
        <v>189</v>
      </c>
      <c r="D144" s="27" t="s">
        <v>41</v>
      </c>
      <c r="E144" s="27" t="s">
        <v>685</v>
      </c>
      <c r="F144" s="27" t="s">
        <v>686</v>
      </c>
      <c r="G144" s="27" t="s">
        <v>78</v>
      </c>
      <c r="H144" s="27" t="s">
        <v>687</v>
      </c>
      <c r="I144" s="28">
        <v>43423.735844907409</v>
      </c>
      <c r="J144" s="28">
        <v>43423.737476851849</v>
      </c>
      <c r="K144" s="203">
        <v>1.6319444444444445E-3</v>
      </c>
      <c r="L144" s="29" t="s">
        <v>210</v>
      </c>
      <c r="M144" s="71" t="s">
        <v>211</v>
      </c>
      <c r="N144" s="71" t="s">
        <v>216</v>
      </c>
      <c r="O144" s="71" t="s">
        <v>40</v>
      </c>
      <c r="P144" s="71" t="s">
        <v>170</v>
      </c>
      <c r="R144" s="71">
        <v>0</v>
      </c>
      <c r="S144" s="71" t="s">
        <v>1250</v>
      </c>
      <c r="T144" s="71" t="s">
        <v>354</v>
      </c>
      <c r="U144" s="27" t="s">
        <v>690</v>
      </c>
    </row>
    <row r="145" spans="1:21" x14ac:dyDescent="0.15">
      <c r="A145" s="27" t="s">
        <v>75</v>
      </c>
      <c r="B145" s="27" t="s">
        <v>2541</v>
      </c>
      <c r="C145" s="27" t="s">
        <v>189</v>
      </c>
      <c r="D145" s="27" t="s">
        <v>85</v>
      </c>
      <c r="E145" s="27" t="s">
        <v>2542</v>
      </c>
      <c r="F145" s="27" t="s">
        <v>2543</v>
      </c>
      <c r="G145" s="27" t="s">
        <v>78</v>
      </c>
      <c r="H145" s="27" t="s">
        <v>1468</v>
      </c>
      <c r="I145" s="28">
        <v>43423.611238425925</v>
      </c>
      <c r="J145" s="28">
        <v>43423.617581018516</v>
      </c>
      <c r="K145" s="203">
        <v>6.3425925925925915E-3</v>
      </c>
      <c r="L145" s="29" t="s">
        <v>210</v>
      </c>
      <c r="M145" s="71" t="s">
        <v>210</v>
      </c>
      <c r="N145" s="71" t="s">
        <v>215</v>
      </c>
      <c r="O145" s="71" t="s">
        <v>84</v>
      </c>
      <c r="P145" s="71" t="s">
        <v>170</v>
      </c>
      <c r="R145" s="71">
        <v>0</v>
      </c>
      <c r="S145" s="71" t="s">
        <v>2147</v>
      </c>
      <c r="T145" s="71" t="s">
        <v>2147</v>
      </c>
      <c r="U145" s="27" t="s">
        <v>2544</v>
      </c>
    </row>
    <row r="146" spans="1:21" x14ac:dyDescent="0.15">
      <c r="A146" s="27" t="s">
        <v>75</v>
      </c>
      <c r="B146" s="27" t="s">
        <v>2545</v>
      </c>
      <c r="C146" s="27" t="s">
        <v>189</v>
      </c>
      <c r="D146" s="27" t="s">
        <v>85</v>
      </c>
      <c r="E146" s="27" t="s">
        <v>2546</v>
      </c>
      <c r="F146" s="27" t="s">
        <v>2547</v>
      </c>
      <c r="G146" s="27" t="s">
        <v>78</v>
      </c>
      <c r="H146" s="27" t="s">
        <v>2548</v>
      </c>
      <c r="I146" s="28">
        <v>43423.694097222222</v>
      </c>
      <c r="J146" s="28">
        <v>43423.694351851853</v>
      </c>
      <c r="K146" s="203">
        <v>2.5462962962962961E-4</v>
      </c>
      <c r="L146" s="29" t="s">
        <v>210</v>
      </c>
      <c r="M146" s="71" t="s">
        <v>211</v>
      </c>
      <c r="N146" s="71" t="s">
        <v>215</v>
      </c>
      <c r="O146" s="71" t="s">
        <v>84</v>
      </c>
      <c r="P146" s="71" t="s">
        <v>170</v>
      </c>
      <c r="R146" s="71">
        <v>0</v>
      </c>
      <c r="S146" s="71" t="s">
        <v>425</v>
      </c>
      <c r="T146" s="71" t="s">
        <v>354</v>
      </c>
      <c r="U146" s="27" t="s">
        <v>2549</v>
      </c>
    </row>
    <row r="147" spans="1:21" x14ac:dyDescent="0.15">
      <c r="A147" s="27" t="s">
        <v>75</v>
      </c>
      <c r="B147" s="27" t="s">
        <v>2550</v>
      </c>
      <c r="C147" s="27" t="s">
        <v>189</v>
      </c>
      <c r="D147" s="27" t="s">
        <v>61</v>
      </c>
      <c r="E147" s="27" t="s">
        <v>626</v>
      </c>
      <c r="F147" s="27" t="s">
        <v>627</v>
      </c>
      <c r="H147" s="27" t="s">
        <v>628</v>
      </c>
      <c r="I147" s="28">
        <v>43423.445810185185</v>
      </c>
      <c r="J147" s="28">
        <v>43423.446909722225</v>
      </c>
      <c r="K147" s="203">
        <v>1.0995370370370371E-3</v>
      </c>
      <c r="L147" s="29" t="s">
        <v>210</v>
      </c>
      <c r="M147" s="71" t="s">
        <v>211</v>
      </c>
      <c r="N147" s="71" t="s">
        <v>215</v>
      </c>
      <c r="O147" s="71" t="s">
        <v>60</v>
      </c>
      <c r="P147" s="71" t="s">
        <v>171</v>
      </c>
      <c r="R147" s="71">
        <v>0</v>
      </c>
      <c r="S147" s="71" t="s">
        <v>396</v>
      </c>
      <c r="T147" s="71" t="s">
        <v>354</v>
      </c>
      <c r="U147" s="27" t="s">
        <v>629</v>
      </c>
    </row>
    <row r="148" spans="1:21" x14ac:dyDescent="0.15">
      <c r="A148" s="27" t="s">
        <v>75</v>
      </c>
      <c r="B148" s="27" t="s">
        <v>2551</v>
      </c>
      <c r="C148" s="27" t="s">
        <v>189</v>
      </c>
      <c r="D148" s="27" t="s">
        <v>61</v>
      </c>
      <c r="E148" s="27" t="s">
        <v>626</v>
      </c>
      <c r="F148" s="27" t="s">
        <v>627</v>
      </c>
      <c r="H148" s="27" t="s">
        <v>628</v>
      </c>
      <c r="I148" s="28">
        <v>43423.458032407405</v>
      </c>
      <c r="J148" s="28">
        <v>43423.459236111114</v>
      </c>
      <c r="K148" s="203">
        <v>1.2037037037037038E-3</v>
      </c>
      <c r="L148" s="29" t="s">
        <v>210</v>
      </c>
      <c r="M148" s="71" t="s">
        <v>211</v>
      </c>
      <c r="N148" s="71" t="s">
        <v>215</v>
      </c>
      <c r="O148" s="71" t="s">
        <v>60</v>
      </c>
      <c r="P148" s="71" t="s">
        <v>171</v>
      </c>
      <c r="R148" s="71">
        <v>0</v>
      </c>
      <c r="S148" s="71" t="s">
        <v>489</v>
      </c>
      <c r="T148" s="71" t="s">
        <v>354</v>
      </c>
      <c r="U148" s="27" t="s">
        <v>629</v>
      </c>
    </row>
    <row r="149" spans="1:21" x14ac:dyDescent="0.15">
      <c r="A149" s="27" t="s">
        <v>75</v>
      </c>
      <c r="B149" s="27" t="s">
        <v>2552</v>
      </c>
      <c r="C149" s="27" t="s">
        <v>189</v>
      </c>
      <c r="D149" s="27" t="s">
        <v>61</v>
      </c>
      <c r="E149" s="27" t="s">
        <v>2553</v>
      </c>
      <c r="F149" s="27" t="s">
        <v>2554</v>
      </c>
      <c r="G149" s="27" t="s">
        <v>78</v>
      </c>
      <c r="H149" s="27" t="s">
        <v>2555</v>
      </c>
      <c r="I149" s="28">
        <v>43423.473368055558</v>
      </c>
      <c r="J149" s="28">
        <v>43423.477314814816</v>
      </c>
      <c r="K149" s="203">
        <v>3.9467592592592592E-3</v>
      </c>
      <c r="L149" s="29" t="s">
        <v>210</v>
      </c>
      <c r="M149" s="71" t="s">
        <v>210</v>
      </c>
      <c r="N149" s="71" t="s">
        <v>215</v>
      </c>
      <c r="O149" s="71" t="s">
        <v>60</v>
      </c>
      <c r="P149" s="71" t="s">
        <v>170</v>
      </c>
      <c r="R149" s="71">
        <v>0</v>
      </c>
      <c r="S149" s="71" t="s">
        <v>2556</v>
      </c>
      <c r="T149" s="71" t="s">
        <v>2556</v>
      </c>
      <c r="U149" s="27" t="s">
        <v>2557</v>
      </c>
    </row>
    <row r="150" spans="1:21" x14ac:dyDescent="0.15">
      <c r="A150" s="27" t="s">
        <v>75</v>
      </c>
      <c r="B150" s="27" t="s">
        <v>2558</v>
      </c>
      <c r="C150" s="27" t="s">
        <v>189</v>
      </c>
      <c r="D150" s="27" t="s">
        <v>61</v>
      </c>
      <c r="E150" s="27" t="s">
        <v>1411</v>
      </c>
      <c r="F150" s="27" t="s">
        <v>1412</v>
      </c>
      <c r="H150" s="27" t="s">
        <v>1413</v>
      </c>
      <c r="I150" s="28">
        <v>43423.661932870367</v>
      </c>
      <c r="J150" s="28">
        <v>43423.664884259262</v>
      </c>
      <c r="K150" s="203">
        <v>2.9513888888888888E-3</v>
      </c>
      <c r="L150" s="29" t="s">
        <v>210</v>
      </c>
      <c r="M150" s="71" t="s">
        <v>210</v>
      </c>
      <c r="N150" s="71" t="s">
        <v>215</v>
      </c>
      <c r="O150" s="71" t="s">
        <v>60</v>
      </c>
      <c r="P150" s="71" t="s">
        <v>171</v>
      </c>
      <c r="R150" s="71">
        <v>0</v>
      </c>
      <c r="S150" s="71" t="s">
        <v>684</v>
      </c>
      <c r="T150" s="71" t="s">
        <v>684</v>
      </c>
      <c r="U150" s="27" t="s">
        <v>1415</v>
      </c>
    </row>
    <row r="151" spans="1:21" x14ac:dyDescent="0.15">
      <c r="A151" s="27" t="s">
        <v>75</v>
      </c>
      <c r="B151" s="27" t="s">
        <v>2559</v>
      </c>
      <c r="C151" s="27" t="s">
        <v>189</v>
      </c>
      <c r="D151" s="27" t="s">
        <v>61</v>
      </c>
      <c r="E151" s="27" t="s">
        <v>2560</v>
      </c>
      <c r="F151" s="27" t="s">
        <v>2561</v>
      </c>
      <c r="G151" s="27" t="s">
        <v>78</v>
      </c>
      <c r="H151" s="27" t="s">
        <v>2562</v>
      </c>
      <c r="I151" s="28">
        <v>43423.678796296299</v>
      </c>
      <c r="J151" s="28">
        <v>43423.679872685185</v>
      </c>
      <c r="K151" s="203">
        <v>1.0763888888888889E-3</v>
      </c>
      <c r="L151" s="29" t="s">
        <v>210</v>
      </c>
      <c r="M151" s="71" t="s">
        <v>211</v>
      </c>
      <c r="N151" s="71" t="s">
        <v>215</v>
      </c>
      <c r="O151" s="71" t="s">
        <v>60</v>
      </c>
      <c r="P151" s="71" t="s">
        <v>170</v>
      </c>
      <c r="R151" s="71">
        <v>0</v>
      </c>
      <c r="S151" s="71" t="s">
        <v>427</v>
      </c>
      <c r="T151" s="71" t="s">
        <v>354</v>
      </c>
      <c r="U151" s="27" t="s">
        <v>2563</v>
      </c>
    </row>
    <row r="152" spans="1:21" x14ac:dyDescent="0.15">
      <c r="A152" s="27" t="s">
        <v>75</v>
      </c>
      <c r="B152" s="27" t="s">
        <v>2564</v>
      </c>
      <c r="C152" s="27" t="s">
        <v>189</v>
      </c>
      <c r="D152" s="27" t="s">
        <v>61</v>
      </c>
      <c r="E152" s="27" t="s">
        <v>2565</v>
      </c>
      <c r="F152" s="27" t="s">
        <v>2566</v>
      </c>
      <c r="G152" s="27" t="s">
        <v>78</v>
      </c>
      <c r="H152" s="27" t="s">
        <v>2567</v>
      </c>
      <c r="I152" s="28">
        <v>43423.705023148148</v>
      </c>
      <c r="J152" s="28">
        <v>43423.705659722225</v>
      </c>
      <c r="K152" s="203">
        <v>6.3657407407407402E-4</v>
      </c>
      <c r="L152" s="29" t="s">
        <v>210</v>
      </c>
      <c r="M152" s="71" t="s">
        <v>211</v>
      </c>
      <c r="N152" s="71" t="s">
        <v>215</v>
      </c>
      <c r="O152" s="71" t="s">
        <v>60</v>
      </c>
      <c r="P152" s="71" t="s">
        <v>170</v>
      </c>
      <c r="R152" s="71">
        <v>0</v>
      </c>
      <c r="S152" s="71" t="s">
        <v>392</v>
      </c>
      <c r="T152" s="71" t="s">
        <v>354</v>
      </c>
      <c r="U152" s="27" t="s">
        <v>2568</v>
      </c>
    </row>
    <row r="153" spans="1:21" x14ac:dyDescent="0.15">
      <c r="A153" s="27" t="s">
        <v>75</v>
      </c>
      <c r="B153" s="27" t="s">
        <v>2569</v>
      </c>
      <c r="C153" s="27" t="s">
        <v>189</v>
      </c>
      <c r="D153" s="27" t="s">
        <v>61</v>
      </c>
      <c r="E153" s="27" t="s">
        <v>785</v>
      </c>
      <c r="F153" s="27" t="s">
        <v>786</v>
      </c>
      <c r="G153" s="27" t="s">
        <v>78</v>
      </c>
      <c r="H153" s="27" t="s">
        <v>787</v>
      </c>
      <c r="I153" s="28">
        <v>43423.719699074078</v>
      </c>
      <c r="J153" s="28">
        <v>43423.722245370373</v>
      </c>
      <c r="K153" s="203">
        <v>2.5462962962962961E-3</v>
      </c>
      <c r="L153" s="29" t="s">
        <v>210</v>
      </c>
      <c r="M153" s="71" t="s">
        <v>210</v>
      </c>
      <c r="N153" s="71" t="s">
        <v>215</v>
      </c>
      <c r="O153" s="71" t="s">
        <v>60</v>
      </c>
      <c r="P153" s="71" t="s">
        <v>170</v>
      </c>
      <c r="R153" s="71">
        <v>0</v>
      </c>
      <c r="S153" s="71" t="s">
        <v>614</v>
      </c>
      <c r="T153" s="71" t="s">
        <v>614</v>
      </c>
      <c r="U153" s="27" t="s">
        <v>788</v>
      </c>
    </row>
    <row r="154" spans="1:21" x14ac:dyDescent="0.15">
      <c r="A154" s="27" t="s">
        <v>75</v>
      </c>
      <c r="B154" s="27" t="s">
        <v>2570</v>
      </c>
      <c r="C154" s="27" t="s">
        <v>189</v>
      </c>
      <c r="D154" s="27" t="s">
        <v>61</v>
      </c>
      <c r="E154" s="27" t="s">
        <v>1411</v>
      </c>
      <c r="F154" s="27" t="s">
        <v>1412</v>
      </c>
      <c r="H154" s="27" t="s">
        <v>1413</v>
      </c>
      <c r="I154" s="28">
        <v>43423.729722222219</v>
      </c>
      <c r="J154" s="28">
        <v>43423.730497685188</v>
      </c>
      <c r="K154" s="203">
        <v>7.7546296296296304E-4</v>
      </c>
      <c r="L154" s="29" t="s">
        <v>210</v>
      </c>
      <c r="M154" s="71" t="s">
        <v>211</v>
      </c>
      <c r="N154" s="71" t="s">
        <v>215</v>
      </c>
      <c r="O154" s="71" t="s">
        <v>60</v>
      </c>
      <c r="P154" s="71" t="s">
        <v>171</v>
      </c>
      <c r="R154" s="71">
        <v>0</v>
      </c>
      <c r="S154" s="71" t="s">
        <v>413</v>
      </c>
      <c r="T154" s="71" t="s">
        <v>354</v>
      </c>
      <c r="U154" s="27" t="s">
        <v>1415</v>
      </c>
    </row>
    <row r="155" spans="1:21" x14ac:dyDescent="0.15">
      <c r="A155" s="27" t="s">
        <v>75</v>
      </c>
      <c r="B155" s="27" t="s">
        <v>2571</v>
      </c>
      <c r="C155" s="27" t="s">
        <v>189</v>
      </c>
      <c r="D155" s="27" t="s">
        <v>61</v>
      </c>
      <c r="E155" s="27" t="s">
        <v>783</v>
      </c>
      <c r="F155" s="27" t="s">
        <v>784</v>
      </c>
      <c r="G155" s="27" t="s">
        <v>78</v>
      </c>
      <c r="H155" s="27" t="s">
        <v>723</v>
      </c>
      <c r="I155" s="28">
        <v>43423.74423611111</v>
      </c>
      <c r="J155" s="28">
        <v>43423.747743055559</v>
      </c>
      <c r="K155" s="203">
        <v>3.5069444444444445E-3</v>
      </c>
      <c r="L155" s="29" t="s">
        <v>210</v>
      </c>
      <c r="M155" s="71" t="s">
        <v>210</v>
      </c>
      <c r="N155" s="71" t="s">
        <v>215</v>
      </c>
      <c r="O155" s="71" t="s">
        <v>60</v>
      </c>
      <c r="P155" s="71" t="s">
        <v>170</v>
      </c>
      <c r="R155" s="71">
        <v>0</v>
      </c>
      <c r="S155" s="71" t="s">
        <v>811</v>
      </c>
      <c r="T155" s="71" t="s">
        <v>811</v>
      </c>
      <c r="U155" s="27" t="s">
        <v>525</v>
      </c>
    </row>
    <row r="156" spans="1:21" x14ac:dyDescent="0.15">
      <c r="A156" s="27" t="s">
        <v>75</v>
      </c>
      <c r="B156" s="27" t="s">
        <v>2572</v>
      </c>
      <c r="C156" s="27" t="s">
        <v>194</v>
      </c>
      <c r="D156" s="27" t="s">
        <v>21</v>
      </c>
      <c r="E156" s="27" t="s">
        <v>1839</v>
      </c>
      <c r="F156" s="27" t="s">
        <v>1840</v>
      </c>
      <c r="G156" s="27" t="s">
        <v>78</v>
      </c>
      <c r="H156" s="27" t="s">
        <v>1841</v>
      </c>
      <c r="I156" s="28">
        <v>43423.479953703703</v>
      </c>
      <c r="J156" s="28">
        <v>43423.483472222222</v>
      </c>
      <c r="K156" s="203">
        <v>3.5185185185185185E-3</v>
      </c>
      <c r="L156" s="29" t="s">
        <v>210</v>
      </c>
      <c r="M156" s="71" t="s">
        <v>210</v>
      </c>
      <c r="N156" s="71" t="s">
        <v>215</v>
      </c>
      <c r="O156" s="71" t="s">
        <v>20</v>
      </c>
      <c r="P156" s="71" t="s">
        <v>170</v>
      </c>
      <c r="R156" s="71">
        <v>0</v>
      </c>
      <c r="S156" s="71" t="s">
        <v>1199</v>
      </c>
      <c r="T156" s="71" t="s">
        <v>1199</v>
      </c>
      <c r="U156" s="27" t="s">
        <v>1842</v>
      </c>
    </row>
    <row r="157" spans="1:21" x14ac:dyDescent="0.15">
      <c r="A157" s="27" t="s">
        <v>75</v>
      </c>
      <c r="B157" s="27" t="s">
        <v>2573</v>
      </c>
      <c r="C157" s="27" t="s">
        <v>194</v>
      </c>
      <c r="D157" s="27" t="s">
        <v>21</v>
      </c>
      <c r="E157" s="27" t="s">
        <v>1839</v>
      </c>
      <c r="F157" s="27" t="s">
        <v>1840</v>
      </c>
      <c r="G157" s="27" t="s">
        <v>78</v>
      </c>
      <c r="H157" s="27" t="s">
        <v>1841</v>
      </c>
      <c r="I157" s="28">
        <v>43423.608263888891</v>
      </c>
      <c r="J157" s="28">
        <v>43423.61074074074</v>
      </c>
      <c r="K157" s="203">
        <v>2.4768518518518516E-3</v>
      </c>
      <c r="L157" s="29" t="s">
        <v>210</v>
      </c>
      <c r="M157" s="71" t="s">
        <v>210</v>
      </c>
      <c r="N157" s="71" t="s">
        <v>215</v>
      </c>
      <c r="O157" s="71" t="s">
        <v>20</v>
      </c>
      <c r="P157" s="71" t="s">
        <v>170</v>
      </c>
      <c r="R157" s="71">
        <v>0</v>
      </c>
      <c r="S157" s="71" t="s">
        <v>943</v>
      </c>
      <c r="T157" s="71" t="s">
        <v>943</v>
      </c>
      <c r="U157" s="27" t="s">
        <v>1842</v>
      </c>
    </row>
    <row r="158" spans="1:21" x14ac:dyDescent="0.15">
      <c r="A158" s="27" t="s">
        <v>75</v>
      </c>
      <c r="B158" s="27" t="s">
        <v>2574</v>
      </c>
      <c r="C158" s="27" t="s">
        <v>194</v>
      </c>
      <c r="D158" s="27" t="s">
        <v>23</v>
      </c>
      <c r="E158" s="27" t="s">
        <v>2575</v>
      </c>
      <c r="F158" s="27" t="s">
        <v>2576</v>
      </c>
      <c r="G158" s="27" t="s">
        <v>78</v>
      </c>
      <c r="H158" s="27" t="s">
        <v>2577</v>
      </c>
      <c r="I158" s="28">
        <v>43423.730891203704</v>
      </c>
      <c r="J158" s="28">
        <v>43423.736041666663</v>
      </c>
      <c r="K158" s="203">
        <v>5.1504629629629635E-3</v>
      </c>
      <c r="L158" s="29" t="s">
        <v>210</v>
      </c>
      <c r="M158" s="71" t="s">
        <v>210</v>
      </c>
      <c r="N158" s="71" t="s">
        <v>215</v>
      </c>
      <c r="O158" s="71" t="s">
        <v>22</v>
      </c>
      <c r="P158" s="71" t="s">
        <v>214</v>
      </c>
      <c r="R158" s="71">
        <v>0</v>
      </c>
      <c r="S158" s="71" t="s">
        <v>2578</v>
      </c>
      <c r="T158" s="71" t="s">
        <v>2578</v>
      </c>
      <c r="U158" s="27" t="s">
        <v>1518</v>
      </c>
    </row>
    <row r="159" spans="1:21" x14ac:dyDescent="0.15">
      <c r="A159" s="27" t="s">
        <v>75</v>
      </c>
      <c r="B159" s="27" t="s">
        <v>2579</v>
      </c>
      <c r="C159" s="27" t="s">
        <v>192</v>
      </c>
      <c r="D159" s="27" t="s">
        <v>27</v>
      </c>
      <c r="E159" s="27" t="s">
        <v>2580</v>
      </c>
      <c r="F159" s="27" t="s">
        <v>2581</v>
      </c>
      <c r="G159" s="27" t="s">
        <v>78</v>
      </c>
      <c r="H159" s="27" t="s">
        <v>2582</v>
      </c>
      <c r="I159" s="28">
        <v>43423.460428240738</v>
      </c>
      <c r="J159" s="28">
        <v>43423.460636574076</v>
      </c>
      <c r="K159" s="203">
        <v>2.0833333333333335E-4</v>
      </c>
      <c r="L159" s="29" t="s">
        <v>210</v>
      </c>
      <c r="M159" s="71" t="s">
        <v>211</v>
      </c>
      <c r="N159" s="71" t="s">
        <v>215</v>
      </c>
      <c r="O159" s="71" t="s">
        <v>26</v>
      </c>
      <c r="P159" s="71" t="s">
        <v>170</v>
      </c>
      <c r="R159" s="71">
        <v>0</v>
      </c>
      <c r="S159" s="71" t="s">
        <v>405</v>
      </c>
      <c r="T159" s="71" t="s">
        <v>354</v>
      </c>
      <c r="U159" s="27" t="s">
        <v>2583</v>
      </c>
    </row>
    <row r="160" spans="1:21" x14ac:dyDescent="0.15">
      <c r="A160" s="27" t="s">
        <v>75</v>
      </c>
      <c r="B160" s="27" t="s">
        <v>2584</v>
      </c>
      <c r="C160" s="27" t="s">
        <v>192</v>
      </c>
      <c r="D160" s="27" t="s">
        <v>27</v>
      </c>
      <c r="E160" s="27" t="s">
        <v>2580</v>
      </c>
      <c r="F160" s="27" t="s">
        <v>2581</v>
      </c>
      <c r="G160" s="27" t="s">
        <v>78</v>
      </c>
      <c r="H160" s="27" t="s">
        <v>2585</v>
      </c>
      <c r="I160" s="28">
        <v>43423.460717592592</v>
      </c>
      <c r="J160" s="28">
        <v>43423.461342592593</v>
      </c>
      <c r="K160" s="203">
        <v>6.2500000000000001E-4</v>
      </c>
      <c r="L160" s="29" t="s">
        <v>210</v>
      </c>
      <c r="M160" s="71" t="s">
        <v>211</v>
      </c>
      <c r="N160" s="71" t="s">
        <v>215</v>
      </c>
      <c r="O160" s="71" t="s">
        <v>26</v>
      </c>
      <c r="P160" s="71" t="s">
        <v>170</v>
      </c>
      <c r="R160" s="71">
        <v>0</v>
      </c>
      <c r="S160" s="71" t="s">
        <v>672</v>
      </c>
      <c r="T160" s="71" t="s">
        <v>354</v>
      </c>
      <c r="U160" s="27" t="s">
        <v>2586</v>
      </c>
    </row>
    <row r="161" spans="1:21" x14ac:dyDescent="0.15">
      <c r="A161" s="27" t="s">
        <v>75</v>
      </c>
      <c r="B161" s="27" t="s">
        <v>2587</v>
      </c>
      <c r="C161" s="27" t="s">
        <v>192</v>
      </c>
      <c r="D161" s="27" t="s">
        <v>27</v>
      </c>
      <c r="E161" s="27" t="s">
        <v>1843</v>
      </c>
      <c r="F161" s="27" t="s">
        <v>1844</v>
      </c>
      <c r="G161" s="27" t="s">
        <v>78</v>
      </c>
      <c r="H161" s="27" t="s">
        <v>1845</v>
      </c>
      <c r="I161" s="28">
        <v>43423.49050925926</v>
      </c>
      <c r="J161" s="28">
        <v>43423.492071759261</v>
      </c>
      <c r="K161" s="203">
        <v>1.5624999999999999E-3</v>
      </c>
      <c r="L161" s="29" t="s">
        <v>210</v>
      </c>
      <c r="M161" s="71" t="s">
        <v>211</v>
      </c>
      <c r="N161" s="71" t="s">
        <v>215</v>
      </c>
      <c r="O161" s="71" t="s">
        <v>26</v>
      </c>
      <c r="P161" s="71" t="s">
        <v>170</v>
      </c>
      <c r="R161" s="71">
        <v>0</v>
      </c>
      <c r="S161" s="71" t="s">
        <v>590</v>
      </c>
      <c r="T161" s="71" t="s">
        <v>354</v>
      </c>
      <c r="U161" s="27" t="s">
        <v>1846</v>
      </c>
    </row>
    <row r="162" spans="1:21" x14ac:dyDescent="0.15">
      <c r="A162" s="27" t="s">
        <v>75</v>
      </c>
      <c r="B162" s="27" t="s">
        <v>2588</v>
      </c>
      <c r="C162" s="27" t="s">
        <v>192</v>
      </c>
      <c r="D162" s="27" t="s">
        <v>27</v>
      </c>
      <c r="E162" s="27" t="s">
        <v>1847</v>
      </c>
      <c r="F162" s="27" t="s">
        <v>1848</v>
      </c>
      <c r="G162" s="27" t="s">
        <v>78</v>
      </c>
      <c r="H162" s="27" t="s">
        <v>2589</v>
      </c>
      <c r="I162" s="28">
        <v>43423.492361111108</v>
      </c>
      <c r="J162" s="28">
        <v>43423.49659722222</v>
      </c>
      <c r="K162" s="203">
        <v>4.2361111111111106E-3</v>
      </c>
      <c r="L162" s="29" t="s">
        <v>210</v>
      </c>
      <c r="M162" s="71" t="s">
        <v>210</v>
      </c>
      <c r="N162" s="71" t="s">
        <v>215</v>
      </c>
      <c r="O162" s="71" t="s">
        <v>26</v>
      </c>
      <c r="P162" s="71" t="s">
        <v>170</v>
      </c>
      <c r="R162" s="71">
        <v>0</v>
      </c>
      <c r="S162" s="71" t="s">
        <v>1391</v>
      </c>
      <c r="T162" s="71" t="s">
        <v>1391</v>
      </c>
      <c r="U162" s="27" t="s">
        <v>2590</v>
      </c>
    </row>
    <row r="163" spans="1:21" x14ac:dyDescent="0.15">
      <c r="A163" s="27" t="s">
        <v>75</v>
      </c>
      <c r="B163" s="27" t="s">
        <v>2591</v>
      </c>
      <c r="C163" s="27" t="s">
        <v>192</v>
      </c>
      <c r="D163" s="27" t="s">
        <v>27</v>
      </c>
      <c r="E163" s="27" t="s">
        <v>2592</v>
      </c>
      <c r="F163" s="27" t="s">
        <v>2593</v>
      </c>
      <c r="G163" s="27" t="s">
        <v>78</v>
      </c>
      <c r="H163" s="27" t="s">
        <v>2594</v>
      </c>
      <c r="I163" s="28">
        <v>43423.637256944443</v>
      </c>
      <c r="J163" s="28">
        <v>43423.637662037036</v>
      </c>
      <c r="K163" s="203">
        <v>4.0509259259259258E-4</v>
      </c>
      <c r="L163" s="29" t="s">
        <v>210</v>
      </c>
      <c r="M163" s="71" t="s">
        <v>211</v>
      </c>
      <c r="N163" s="71" t="s">
        <v>215</v>
      </c>
      <c r="O163" s="71" t="s">
        <v>26</v>
      </c>
      <c r="P163" s="71" t="s">
        <v>170</v>
      </c>
      <c r="R163" s="71">
        <v>0</v>
      </c>
      <c r="S163" s="71" t="s">
        <v>398</v>
      </c>
      <c r="T163" s="71" t="s">
        <v>354</v>
      </c>
      <c r="U163" s="27" t="s">
        <v>2595</v>
      </c>
    </row>
    <row r="164" spans="1:21" x14ac:dyDescent="0.15">
      <c r="A164" s="27" t="s">
        <v>75</v>
      </c>
      <c r="B164" s="27" t="s">
        <v>2596</v>
      </c>
      <c r="C164" s="27" t="s">
        <v>192</v>
      </c>
      <c r="D164" s="27" t="s">
        <v>27</v>
      </c>
      <c r="E164" s="27" t="s">
        <v>2592</v>
      </c>
      <c r="F164" s="27" t="s">
        <v>2593</v>
      </c>
      <c r="G164" s="27" t="s">
        <v>78</v>
      </c>
      <c r="H164" s="27" t="s">
        <v>2594</v>
      </c>
      <c r="I164" s="28">
        <v>43423.637986111113</v>
      </c>
      <c r="J164" s="28">
        <v>43423.638344907406</v>
      </c>
      <c r="K164" s="203">
        <v>3.5879629629629635E-4</v>
      </c>
      <c r="L164" s="29" t="s">
        <v>210</v>
      </c>
      <c r="M164" s="71" t="s">
        <v>211</v>
      </c>
      <c r="N164" s="71" t="s">
        <v>215</v>
      </c>
      <c r="O164" s="71" t="s">
        <v>26</v>
      </c>
      <c r="P164" s="71" t="s">
        <v>170</v>
      </c>
      <c r="R164" s="71">
        <v>0</v>
      </c>
      <c r="S164" s="71" t="s">
        <v>406</v>
      </c>
      <c r="T164" s="71" t="s">
        <v>354</v>
      </c>
      <c r="U164" s="27" t="s">
        <v>2597</v>
      </c>
    </row>
    <row r="165" spans="1:21" x14ac:dyDescent="0.15">
      <c r="A165" s="27" t="s">
        <v>75</v>
      </c>
      <c r="B165" s="27" t="s">
        <v>2598</v>
      </c>
      <c r="C165" s="27" t="s">
        <v>192</v>
      </c>
      <c r="D165" s="27" t="s">
        <v>27</v>
      </c>
      <c r="E165" s="27" t="s">
        <v>2592</v>
      </c>
      <c r="F165" s="27" t="s">
        <v>2593</v>
      </c>
      <c r="G165" s="27" t="s">
        <v>78</v>
      </c>
      <c r="H165" s="27" t="s">
        <v>2594</v>
      </c>
      <c r="I165" s="28">
        <v>43423.63925925926</v>
      </c>
      <c r="J165" s="28">
        <v>43423.641643518517</v>
      </c>
      <c r="K165" s="203">
        <v>2.3842592592592591E-3</v>
      </c>
      <c r="L165" s="29" t="s">
        <v>210</v>
      </c>
      <c r="M165" s="71" t="s">
        <v>210</v>
      </c>
      <c r="N165" s="71" t="s">
        <v>215</v>
      </c>
      <c r="O165" s="71" t="s">
        <v>26</v>
      </c>
      <c r="P165" s="71" t="s">
        <v>170</v>
      </c>
      <c r="R165" s="71">
        <v>0</v>
      </c>
      <c r="S165" s="71" t="s">
        <v>1130</v>
      </c>
      <c r="T165" s="71" t="s">
        <v>1130</v>
      </c>
      <c r="U165" s="27" t="s">
        <v>2599</v>
      </c>
    </row>
    <row r="166" spans="1:21" x14ac:dyDescent="0.15">
      <c r="A166" s="27" t="s">
        <v>75</v>
      </c>
      <c r="B166" s="27" t="s">
        <v>2600</v>
      </c>
      <c r="C166" s="27" t="s">
        <v>192</v>
      </c>
      <c r="D166" s="27" t="s">
        <v>27</v>
      </c>
      <c r="E166" s="27" t="s">
        <v>2601</v>
      </c>
      <c r="F166" s="27" t="s">
        <v>2602</v>
      </c>
      <c r="G166" s="27" t="s">
        <v>78</v>
      </c>
      <c r="H166" s="27" t="s">
        <v>2603</v>
      </c>
      <c r="I166" s="28">
        <v>43423.648263888892</v>
      </c>
      <c r="J166" s="28">
        <v>43423.649768518517</v>
      </c>
      <c r="K166" s="203">
        <v>1.5046296296296294E-3</v>
      </c>
      <c r="L166" s="29" t="s">
        <v>210</v>
      </c>
      <c r="M166" s="71" t="s">
        <v>211</v>
      </c>
      <c r="N166" s="71" t="s">
        <v>215</v>
      </c>
      <c r="O166" s="71" t="s">
        <v>26</v>
      </c>
      <c r="P166" s="71" t="s">
        <v>170</v>
      </c>
      <c r="R166" s="71">
        <v>0</v>
      </c>
      <c r="S166" s="71" t="s">
        <v>711</v>
      </c>
      <c r="T166" s="71" t="s">
        <v>354</v>
      </c>
      <c r="U166" s="27" t="s">
        <v>2604</v>
      </c>
    </row>
    <row r="167" spans="1:21" x14ac:dyDescent="0.15">
      <c r="A167" s="27" t="s">
        <v>75</v>
      </c>
      <c r="B167" s="27" t="s">
        <v>2605</v>
      </c>
      <c r="C167" s="27" t="s">
        <v>192</v>
      </c>
      <c r="D167" s="27" t="s">
        <v>27</v>
      </c>
      <c r="E167" s="27" t="s">
        <v>1847</v>
      </c>
      <c r="F167" s="27" t="s">
        <v>1848</v>
      </c>
      <c r="G167" s="27" t="s">
        <v>78</v>
      </c>
      <c r="H167" s="27" t="s">
        <v>2589</v>
      </c>
      <c r="I167" s="28">
        <v>43423.656597222223</v>
      </c>
      <c r="J167" s="28">
        <v>43423.658136574071</v>
      </c>
      <c r="K167" s="203">
        <v>1.5393518518518519E-3</v>
      </c>
      <c r="L167" s="29" t="s">
        <v>210</v>
      </c>
      <c r="M167" s="71" t="s">
        <v>211</v>
      </c>
      <c r="N167" s="71" t="s">
        <v>215</v>
      </c>
      <c r="O167" s="71" t="s">
        <v>26</v>
      </c>
      <c r="P167" s="71" t="s">
        <v>170</v>
      </c>
      <c r="R167" s="71">
        <v>0</v>
      </c>
      <c r="S167" s="71" t="s">
        <v>702</v>
      </c>
      <c r="T167" s="71" t="s">
        <v>354</v>
      </c>
      <c r="U167" s="27" t="s">
        <v>2590</v>
      </c>
    </row>
    <row r="168" spans="1:21" x14ac:dyDescent="0.15">
      <c r="A168" s="27" t="s">
        <v>75</v>
      </c>
      <c r="B168" s="27" t="s">
        <v>2606</v>
      </c>
      <c r="C168" s="27" t="s">
        <v>194</v>
      </c>
      <c r="D168" s="27" t="s">
        <v>29</v>
      </c>
      <c r="E168" s="27" t="s">
        <v>2607</v>
      </c>
      <c r="F168" s="27" t="s">
        <v>2608</v>
      </c>
      <c r="G168" s="27" t="s">
        <v>78</v>
      </c>
      <c r="H168" s="27" t="s">
        <v>694</v>
      </c>
      <c r="I168" s="28">
        <v>43423.480868055558</v>
      </c>
      <c r="J168" s="28">
        <v>43423.485949074071</v>
      </c>
      <c r="K168" s="203">
        <v>5.0810185185185186E-3</v>
      </c>
      <c r="L168" s="29" t="s">
        <v>210</v>
      </c>
      <c r="M168" s="71" t="s">
        <v>210</v>
      </c>
      <c r="N168" s="71" t="s">
        <v>215</v>
      </c>
      <c r="O168" s="71" t="s">
        <v>28</v>
      </c>
      <c r="P168" s="71" t="s">
        <v>170</v>
      </c>
      <c r="R168" s="71">
        <v>0</v>
      </c>
      <c r="S168" s="71" t="s">
        <v>1867</v>
      </c>
      <c r="T168" s="71" t="s">
        <v>1867</v>
      </c>
      <c r="U168" s="27" t="s">
        <v>2609</v>
      </c>
    </row>
    <row r="169" spans="1:21" x14ac:dyDescent="0.15">
      <c r="A169" s="27" t="s">
        <v>75</v>
      </c>
      <c r="B169" s="27" t="s">
        <v>2610</v>
      </c>
      <c r="C169" s="27" t="s">
        <v>194</v>
      </c>
      <c r="D169" s="27" t="s">
        <v>123</v>
      </c>
      <c r="E169" s="27" t="s">
        <v>1617</v>
      </c>
      <c r="F169" s="27" t="s">
        <v>1618</v>
      </c>
      <c r="G169" s="27" t="s">
        <v>78</v>
      </c>
      <c r="H169" s="27" t="s">
        <v>1619</v>
      </c>
      <c r="I169" s="28">
        <v>43423.582129629627</v>
      </c>
      <c r="J169" s="28">
        <v>43423.583622685182</v>
      </c>
      <c r="K169" s="203">
        <v>1.4930555555555556E-3</v>
      </c>
      <c r="L169" s="29" t="s">
        <v>210</v>
      </c>
      <c r="M169" s="71" t="s">
        <v>211</v>
      </c>
      <c r="N169" s="71" t="s">
        <v>215</v>
      </c>
      <c r="O169" s="71" t="s">
        <v>122</v>
      </c>
      <c r="P169" s="71" t="s">
        <v>170</v>
      </c>
      <c r="R169" s="71">
        <v>0</v>
      </c>
      <c r="S169" s="71" t="s">
        <v>799</v>
      </c>
      <c r="T169" s="71" t="s">
        <v>354</v>
      </c>
      <c r="U169" s="27" t="s">
        <v>1621</v>
      </c>
    </row>
    <row r="170" spans="1:21" x14ac:dyDescent="0.15">
      <c r="A170" s="27" t="s">
        <v>75</v>
      </c>
      <c r="B170" s="27" t="s">
        <v>2611</v>
      </c>
      <c r="C170" s="27" t="s">
        <v>194</v>
      </c>
      <c r="D170" s="27" t="s">
        <v>123</v>
      </c>
      <c r="E170" s="27" t="s">
        <v>1157</v>
      </c>
      <c r="F170" s="27" t="s">
        <v>1158</v>
      </c>
      <c r="G170" s="27" t="s">
        <v>78</v>
      </c>
      <c r="H170" s="27" t="s">
        <v>230</v>
      </c>
      <c r="I170" s="28">
        <v>43423.593136574076</v>
      </c>
      <c r="J170" s="28">
        <v>43423.594710648147</v>
      </c>
      <c r="K170" s="203">
        <v>1.5740740740740741E-3</v>
      </c>
      <c r="L170" s="29" t="s">
        <v>210</v>
      </c>
      <c r="M170" s="71" t="s">
        <v>211</v>
      </c>
      <c r="N170" s="71" t="s">
        <v>215</v>
      </c>
      <c r="O170" s="71" t="s">
        <v>122</v>
      </c>
      <c r="P170" s="71" t="s">
        <v>170</v>
      </c>
      <c r="R170" s="71">
        <v>0</v>
      </c>
      <c r="S170" s="71" t="s">
        <v>681</v>
      </c>
      <c r="T170" s="71" t="s">
        <v>354</v>
      </c>
      <c r="U170" s="27" t="s">
        <v>1159</v>
      </c>
    </row>
    <row r="171" spans="1:21" x14ac:dyDescent="0.15">
      <c r="A171" s="27" t="s">
        <v>75</v>
      </c>
      <c r="B171" s="27" t="s">
        <v>2612</v>
      </c>
      <c r="C171" s="27" t="s">
        <v>194</v>
      </c>
      <c r="D171" s="27" t="s">
        <v>123</v>
      </c>
      <c r="E171" s="27" t="s">
        <v>1157</v>
      </c>
      <c r="F171" s="27" t="s">
        <v>1158</v>
      </c>
      <c r="G171" s="27" t="s">
        <v>78</v>
      </c>
      <c r="H171" s="27" t="s">
        <v>230</v>
      </c>
      <c r="I171" s="28">
        <v>43423.595057870371</v>
      </c>
      <c r="J171" s="28">
        <v>43423.596782407411</v>
      </c>
      <c r="K171" s="203">
        <v>1.7245370370370372E-3</v>
      </c>
      <c r="L171" s="29" t="s">
        <v>210</v>
      </c>
      <c r="M171" s="71" t="s">
        <v>211</v>
      </c>
      <c r="N171" s="71" t="s">
        <v>215</v>
      </c>
      <c r="O171" s="71" t="s">
        <v>122</v>
      </c>
      <c r="P171" s="71" t="s">
        <v>170</v>
      </c>
      <c r="R171" s="71">
        <v>0</v>
      </c>
      <c r="S171" s="71" t="s">
        <v>522</v>
      </c>
      <c r="T171" s="71" t="s">
        <v>354</v>
      </c>
      <c r="U171" s="27" t="s">
        <v>1159</v>
      </c>
    </row>
    <row r="172" spans="1:21" x14ac:dyDescent="0.15">
      <c r="A172" s="27" t="s">
        <v>75</v>
      </c>
      <c r="B172" s="27" t="s">
        <v>2613</v>
      </c>
      <c r="C172" s="27" t="s">
        <v>194</v>
      </c>
      <c r="D172" s="27" t="s">
        <v>123</v>
      </c>
      <c r="E172" s="27" t="s">
        <v>1157</v>
      </c>
      <c r="F172" s="27" t="s">
        <v>1158</v>
      </c>
      <c r="G172" s="27" t="s">
        <v>78</v>
      </c>
      <c r="H172" s="27" t="s">
        <v>230</v>
      </c>
      <c r="I172" s="28">
        <v>43423.601539351854</v>
      </c>
      <c r="J172" s="28">
        <v>43423.603206018517</v>
      </c>
      <c r="K172" s="203">
        <v>1.6666666666666668E-3</v>
      </c>
      <c r="L172" s="29" t="s">
        <v>210</v>
      </c>
      <c r="M172" s="71" t="s">
        <v>211</v>
      </c>
      <c r="N172" s="71" t="s">
        <v>215</v>
      </c>
      <c r="O172" s="71" t="s">
        <v>122</v>
      </c>
      <c r="P172" s="71" t="s">
        <v>170</v>
      </c>
      <c r="R172" s="71">
        <v>0</v>
      </c>
      <c r="S172" s="71" t="s">
        <v>814</v>
      </c>
      <c r="T172" s="71" t="s">
        <v>354</v>
      </c>
      <c r="U172" s="27" t="s">
        <v>1159</v>
      </c>
    </row>
    <row r="173" spans="1:21" x14ac:dyDescent="0.15">
      <c r="A173" s="27" t="s">
        <v>75</v>
      </c>
      <c r="B173" s="27" t="s">
        <v>2614</v>
      </c>
      <c r="C173" s="27" t="s">
        <v>194</v>
      </c>
      <c r="D173" s="27" t="s">
        <v>123</v>
      </c>
      <c r="E173" s="27" t="s">
        <v>1157</v>
      </c>
      <c r="F173" s="27" t="s">
        <v>1158</v>
      </c>
      <c r="G173" s="27" t="s">
        <v>78</v>
      </c>
      <c r="H173" s="27" t="s">
        <v>230</v>
      </c>
      <c r="I173" s="28">
        <v>43423.609502314815</v>
      </c>
      <c r="J173" s="28">
        <v>43423.609675925924</v>
      </c>
      <c r="K173" s="203">
        <v>1.7361111111111112E-4</v>
      </c>
      <c r="L173" s="29" t="s">
        <v>210</v>
      </c>
      <c r="M173" s="71" t="s">
        <v>211</v>
      </c>
      <c r="N173" s="71" t="s">
        <v>215</v>
      </c>
      <c r="O173" s="71" t="s">
        <v>122</v>
      </c>
      <c r="P173" s="71" t="s">
        <v>170</v>
      </c>
      <c r="R173" s="71">
        <v>0</v>
      </c>
      <c r="S173" s="71" t="s">
        <v>369</v>
      </c>
      <c r="T173" s="71" t="s">
        <v>354</v>
      </c>
      <c r="U173" s="27" t="s">
        <v>1159</v>
      </c>
    </row>
    <row r="174" spans="1:21" x14ac:dyDescent="0.15">
      <c r="A174" s="27" t="s">
        <v>75</v>
      </c>
      <c r="B174" s="27" t="s">
        <v>2615</v>
      </c>
      <c r="C174" s="27" t="s">
        <v>194</v>
      </c>
      <c r="D174" s="27" t="s">
        <v>123</v>
      </c>
      <c r="E174" s="27" t="s">
        <v>1617</v>
      </c>
      <c r="F174" s="27" t="s">
        <v>1618</v>
      </c>
      <c r="G174" s="27" t="s">
        <v>78</v>
      </c>
      <c r="H174" s="27" t="s">
        <v>1619</v>
      </c>
      <c r="I174" s="28">
        <v>43423.609895833331</v>
      </c>
      <c r="J174" s="28">
        <v>43423.613043981481</v>
      </c>
      <c r="K174" s="203">
        <v>3.1481481481481482E-3</v>
      </c>
      <c r="L174" s="29" t="s">
        <v>210</v>
      </c>
      <c r="M174" s="71" t="s">
        <v>210</v>
      </c>
      <c r="N174" s="71" t="s">
        <v>215</v>
      </c>
      <c r="O174" s="71" t="s">
        <v>122</v>
      </c>
      <c r="P174" s="71" t="s">
        <v>170</v>
      </c>
      <c r="R174" s="71">
        <v>0</v>
      </c>
      <c r="S174" s="71" t="s">
        <v>884</v>
      </c>
      <c r="T174" s="71" t="s">
        <v>884</v>
      </c>
      <c r="U174" s="27" t="s">
        <v>1621</v>
      </c>
    </row>
    <row r="175" spans="1:21" x14ac:dyDescent="0.15">
      <c r="A175" s="27" t="s">
        <v>75</v>
      </c>
      <c r="B175" s="27" t="s">
        <v>2616</v>
      </c>
      <c r="C175" s="27" t="s">
        <v>194</v>
      </c>
      <c r="D175" s="27" t="s">
        <v>123</v>
      </c>
      <c r="E175" s="27" t="s">
        <v>925</v>
      </c>
      <c r="F175" s="27" t="s">
        <v>926</v>
      </c>
      <c r="G175" s="27" t="s">
        <v>78</v>
      </c>
      <c r="H175" s="27" t="s">
        <v>927</v>
      </c>
      <c r="I175" s="28">
        <v>43423.653680555559</v>
      </c>
      <c r="J175" s="28">
        <v>43423.66065972222</v>
      </c>
      <c r="K175" s="203">
        <v>6.9791666666666674E-3</v>
      </c>
      <c r="L175" s="29" t="s">
        <v>210</v>
      </c>
      <c r="M175" s="71" t="s">
        <v>210</v>
      </c>
      <c r="N175" s="71" t="s">
        <v>215</v>
      </c>
      <c r="O175" s="71" t="s">
        <v>122</v>
      </c>
      <c r="P175" s="71" t="s">
        <v>170</v>
      </c>
      <c r="R175" s="71">
        <v>0</v>
      </c>
      <c r="S175" s="71" t="s">
        <v>2617</v>
      </c>
      <c r="T175" s="71" t="s">
        <v>2617</v>
      </c>
      <c r="U175" s="27" t="s">
        <v>928</v>
      </c>
    </row>
    <row r="176" spans="1:21" x14ac:dyDescent="0.15">
      <c r="A176" s="27" t="s">
        <v>75</v>
      </c>
      <c r="B176" s="27" t="s">
        <v>2618</v>
      </c>
      <c r="C176" s="27" t="s">
        <v>192</v>
      </c>
      <c r="D176" s="27" t="s">
        <v>43</v>
      </c>
      <c r="E176" s="27" t="s">
        <v>1623</v>
      </c>
      <c r="F176" s="27" t="s">
        <v>1624</v>
      </c>
      <c r="G176" s="27" t="s">
        <v>78</v>
      </c>
      <c r="H176" s="27" t="s">
        <v>1625</v>
      </c>
      <c r="I176" s="28">
        <v>43423.462743055556</v>
      </c>
      <c r="J176" s="28">
        <v>43423.466597222221</v>
      </c>
      <c r="K176" s="203">
        <v>3.8541666666666668E-3</v>
      </c>
      <c r="L176" s="29" t="s">
        <v>210</v>
      </c>
      <c r="M176" s="71" t="s">
        <v>210</v>
      </c>
      <c r="N176" s="71" t="s">
        <v>215</v>
      </c>
      <c r="O176" s="71" t="s">
        <v>42</v>
      </c>
      <c r="P176" s="71" t="s">
        <v>170</v>
      </c>
      <c r="R176" s="71">
        <v>0</v>
      </c>
      <c r="S176" s="71" t="s">
        <v>1436</v>
      </c>
      <c r="T176" s="71" t="s">
        <v>1436</v>
      </c>
      <c r="U176" s="27" t="s">
        <v>2619</v>
      </c>
    </row>
    <row r="177" spans="1:21" x14ac:dyDescent="0.15">
      <c r="A177" s="27" t="s">
        <v>75</v>
      </c>
      <c r="B177" s="27" t="s">
        <v>2620</v>
      </c>
      <c r="C177" s="27" t="s">
        <v>192</v>
      </c>
      <c r="D177" s="27" t="s">
        <v>43</v>
      </c>
      <c r="E177" s="27" t="s">
        <v>2621</v>
      </c>
      <c r="F177" s="27" t="s">
        <v>2622</v>
      </c>
      <c r="G177" s="27" t="s">
        <v>78</v>
      </c>
      <c r="H177" s="27" t="s">
        <v>2623</v>
      </c>
      <c r="I177" s="28">
        <v>43423.489699074074</v>
      </c>
      <c r="J177" s="28">
        <v>43423.491643518515</v>
      </c>
      <c r="K177" s="203">
        <v>1.9444444444444442E-3</v>
      </c>
      <c r="L177" s="29" t="s">
        <v>210</v>
      </c>
      <c r="M177" s="71" t="s">
        <v>211</v>
      </c>
      <c r="N177" s="71" t="s">
        <v>215</v>
      </c>
      <c r="O177" s="71" t="s">
        <v>42</v>
      </c>
      <c r="P177" s="71" t="s">
        <v>170</v>
      </c>
      <c r="R177" s="71">
        <v>0</v>
      </c>
      <c r="S177" s="71" t="s">
        <v>807</v>
      </c>
      <c r="T177" s="71" t="s">
        <v>354</v>
      </c>
      <c r="U177" s="27" t="s">
        <v>2624</v>
      </c>
    </row>
    <row r="178" spans="1:21" x14ac:dyDescent="0.15">
      <c r="A178" s="27" t="s">
        <v>75</v>
      </c>
      <c r="B178" s="27" t="s">
        <v>2625</v>
      </c>
      <c r="C178" s="27" t="s">
        <v>192</v>
      </c>
      <c r="D178" s="27" t="s">
        <v>43</v>
      </c>
      <c r="E178" s="27" t="s">
        <v>2626</v>
      </c>
      <c r="F178" s="27" t="s">
        <v>2627</v>
      </c>
      <c r="G178" s="27" t="s">
        <v>78</v>
      </c>
      <c r="H178" s="27" t="s">
        <v>2628</v>
      </c>
      <c r="I178" s="28">
        <v>43423.602824074071</v>
      </c>
      <c r="J178" s="28">
        <v>43423.626064814816</v>
      </c>
      <c r="K178" s="203">
        <v>2.3240740740740742E-2</v>
      </c>
      <c r="L178" s="29" t="s">
        <v>210</v>
      </c>
      <c r="M178" s="71" t="s">
        <v>210</v>
      </c>
      <c r="N178" s="71" t="s">
        <v>215</v>
      </c>
      <c r="O178" s="71" t="s">
        <v>42</v>
      </c>
      <c r="P178" s="71" t="s">
        <v>170</v>
      </c>
      <c r="R178" s="71">
        <v>0</v>
      </c>
      <c r="S178" s="71" t="s">
        <v>2629</v>
      </c>
      <c r="T178" s="71" t="s">
        <v>2629</v>
      </c>
      <c r="U178" s="27" t="s">
        <v>2630</v>
      </c>
    </row>
    <row r="179" spans="1:21" x14ac:dyDescent="0.15">
      <c r="A179" s="27" t="s">
        <v>75</v>
      </c>
      <c r="B179" s="27" t="s">
        <v>2631</v>
      </c>
      <c r="C179" s="27" t="s">
        <v>192</v>
      </c>
      <c r="D179" s="27" t="s">
        <v>43</v>
      </c>
      <c r="E179" s="27" t="s">
        <v>2632</v>
      </c>
      <c r="F179" s="27" t="s">
        <v>2633</v>
      </c>
      <c r="G179" s="27" t="s">
        <v>78</v>
      </c>
      <c r="H179" s="27" t="s">
        <v>2634</v>
      </c>
      <c r="I179" s="28">
        <v>43423.626608796294</v>
      </c>
      <c r="J179" s="28">
        <v>43423.626967592594</v>
      </c>
      <c r="K179" s="203">
        <v>3.5879629629629635E-4</v>
      </c>
      <c r="L179" s="29" t="s">
        <v>210</v>
      </c>
      <c r="M179" s="71" t="s">
        <v>211</v>
      </c>
      <c r="N179" s="71" t="s">
        <v>215</v>
      </c>
      <c r="O179" s="71" t="s">
        <v>42</v>
      </c>
      <c r="P179" s="71" t="s">
        <v>170</v>
      </c>
      <c r="R179" s="71">
        <v>0</v>
      </c>
      <c r="S179" s="71" t="s">
        <v>406</v>
      </c>
      <c r="T179" s="71" t="s">
        <v>354</v>
      </c>
      <c r="U179" s="27" t="s">
        <v>2635</v>
      </c>
    </row>
    <row r="180" spans="1:21" x14ac:dyDescent="0.15">
      <c r="A180" s="27" t="s">
        <v>75</v>
      </c>
      <c r="B180" s="27" t="s">
        <v>2636</v>
      </c>
      <c r="C180" s="27" t="s">
        <v>192</v>
      </c>
      <c r="D180" s="27" t="s">
        <v>43</v>
      </c>
      <c r="E180" s="27" t="s">
        <v>2637</v>
      </c>
      <c r="F180" s="27" t="s">
        <v>2638</v>
      </c>
      <c r="G180" s="27" t="s">
        <v>78</v>
      </c>
      <c r="H180" s="27" t="s">
        <v>2639</v>
      </c>
      <c r="I180" s="28">
        <v>43423.628634259258</v>
      </c>
      <c r="J180" s="28">
        <v>43423.630601851852</v>
      </c>
      <c r="K180" s="203">
        <v>1.9675925925925928E-3</v>
      </c>
      <c r="L180" s="29" t="s">
        <v>210</v>
      </c>
      <c r="M180" s="71" t="s">
        <v>211</v>
      </c>
      <c r="N180" s="71" t="s">
        <v>215</v>
      </c>
      <c r="O180" s="71" t="s">
        <v>42</v>
      </c>
      <c r="P180" s="71" t="s">
        <v>170</v>
      </c>
      <c r="R180" s="71">
        <v>0</v>
      </c>
      <c r="S180" s="71" t="s">
        <v>516</v>
      </c>
      <c r="T180" s="71" t="s">
        <v>354</v>
      </c>
      <c r="U180" s="27" t="s">
        <v>2640</v>
      </c>
    </row>
    <row r="181" spans="1:21" x14ac:dyDescent="0.15">
      <c r="A181" s="27" t="s">
        <v>75</v>
      </c>
      <c r="B181" s="27" t="s">
        <v>2641</v>
      </c>
      <c r="C181" s="27" t="s">
        <v>192</v>
      </c>
      <c r="D181" s="27" t="s">
        <v>43</v>
      </c>
      <c r="E181" s="27" t="s">
        <v>1162</v>
      </c>
      <c r="F181" s="27" t="s">
        <v>1163</v>
      </c>
      <c r="G181" s="27" t="s">
        <v>78</v>
      </c>
      <c r="H181" s="27" t="s">
        <v>1164</v>
      </c>
      <c r="I181" s="28">
        <v>43423.64261574074</v>
      </c>
      <c r="J181" s="28">
        <v>43423.659282407411</v>
      </c>
      <c r="K181" s="203">
        <v>1.6666666666666666E-2</v>
      </c>
      <c r="L181" s="29" t="s">
        <v>210</v>
      </c>
      <c r="M181" s="71" t="s">
        <v>210</v>
      </c>
      <c r="N181" s="71" t="s">
        <v>215</v>
      </c>
      <c r="O181" s="71" t="s">
        <v>42</v>
      </c>
      <c r="P181" s="71" t="s">
        <v>170</v>
      </c>
      <c r="R181" s="71">
        <v>0</v>
      </c>
      <c r="S181" s="71" t="s">
        <v>2642</v>
      </c>
      <c r="T181" s="71" t="s">
        <v>2642</v>
      </c>
      <c r="U181" s="27" t="s">
        <v>1165</v>
      </c>
    </row>
    <row r="182" spans="1:21" x14ac:dyDescent="0.15">
      <c r="A182" s="27" t="s">
        <v>75</v>
      </c>
      <c r="B182" s="27" t="s">
        <v>2643</v>
      </c>
      <c r="C182" s="27" t="s">
        <v>192</v>
      </c>
      <c r="D182" s="27" t="s">
        <v>43</v>
      </c>
      <c r="E182" s="27" t="s">
        <v>1162</v>
      </c>
      <c r="F182" s="27" t="s">
        <v>1163</v>
      </c>
      <c r="G182" s="27" t="s">
        <v>78</v>
      </c>
      <c r="H182" s="27" t="s">
        <v>1164</v>
      </c>
      <c r="I182" s="28">
        <v>43423.675162037034</v>
      </c>
      <c r="J182" s="28">
        <v>43423.676712962966</v>
      </c>
      <c r="K182" s="203">
        <v>1.5509259259259261E-3</v>
      </c>
      <c r="L182" s="29" t="s">
        <v>210</v>
      </c>
      <c r="M182" s="71" t="s">
        <v>211</v>
      </c>
      <c r="N182" s="71" t="s">
        <v>215</v>
      </c>
      <c r="O182" s="71" t="s">
        <v>42</v>
      </c>
      <c r="P182" s="71" t="s">
        <v>170</v>
      </c>
      <c r="R182" s="71">
        <v>0</v>
      </c>
      <c r="S182" s="71" t="s">
        <v>494</v>
      </c>
      <c r="T182" s="71" t="s">
        <v>354</v>
      </c>
      <c r="U182" s="27" t="s">
        <v>1165</v>
      </c>
    </row>
    <row r="183" spans="1:21" x14ac:dyDescent="0.15">
      <c r="A183" s="27" t="s">
        <v>75</v>
      </c>
      <c r="B183" s="27" t="s">
        <v>2644</v>
      </c>
      <c r="C183" s="27" t="s">
        <v>192</v>
      </c>
      <c r="D183" s="27" t="s">
        <v>43</v>
      </c>
      <c r="E183" s="27" t="s">
        <v>2645</v>
      </c>
      <c r="F183" s="27" t="s">
        <v>2646</v>
      </c>
      <c r="G183" s="27" t="s">
        <v>78</v>
      </c>
      <c r="H183" s="27" t="s">
        <v>2647</v>
      </c>
      <c r="I183" s="28">
        <v>43423.679652777777</v>
      </c>
      <c r="J183" s="28">
        <v>43423.680428240739</v>
      </c>
      <c r="K183" s="203">
        <v>7.7546296296296304E-4</v>
      </c>
      <c r="L183" s="29" t="s">
        <v>210</v>
      </c>
      <c r="M183" s="71" t="s">
        <v>211</v>
      </c>
      <c r="N183" s="71" t="s">
        <v>215</v>
      </c>
      <c r="O183" s="71" t="s">
        <v>42</v>
      </c>
      <c r="P183" s="71" t="s">
        <v>170</v>
      </c>
      <c r="R183" s="71">
        <v>0</v>
      </c>
      <c r="S183" s="71" t="s">
        <v>413</v>
      </c>
      <c r="T183" s="71" t="s">
        <v>354</v>
      </c>
      <c r="U183" s="27" t="s">
        <v>2648</v>
      </c>
    </row>
    <row r="184" spans="1:21" x14ac:dyDescent="0.15">
      <c r="A184" s="27" t="s">
        <v>75</v>
      </c>
      <c r="B184" s="27" t="s">
        <v>2649</v>
      </c>
      <c r="C184" s="27" t="s">
        <v>192</v>
      </c>
      <c r="D184" s="27" t="s">
        <v>43</v>
      </c>
      <c r="E184" s="27" t="s">
        <v>2650</v>
      </c>
      <c r="F184" s="27" t="s">
        <v>2651</v>
      </c>
      <c r="G184" s="27" t="s">
        <v>78</v>
      </c>
      <c r="H184" s="27" t="s">
        <v>2652</v>
      </c>
      <c r="I184" s="28">
        <v>43423.724374999998</v>
      </c>
      <c r="J184" s="28">
        <v>43423.727280092593</v>
      </c>
      <c r="K184" s="203">
        <v>2.9050925925925928E-3</v>
      </c>
      <c r="L184" s="29" t="s">
        <v>210</v>
      </c>
      <c r="M184" s="71" t="s">
        <v>210</v>
      </c>
      <c r="N184" s="71" t="s">
        <v>215</v>
      </c>
      <c r="O184" s="71" t="s">
        <v>42</v>
      </c>
      <c r="P184" s="71" t="s">
        <v>170</v>
      </c>
      <c r="R184" s="71">
        <v>0</v>
      </c>
      <c r="S184" s="71" t="s">
        <v>1217</v>
      </c>
      <c r="T184" s="71" t="s">
        <v>1217</v>
      </c>
      <c r="U184" s="27" t="s">
        <v>2653</v>
      </c>
    </row>
    <row r="185" spans="1:21" x14ac:dyDescent="0.15">
      <c r="A185" s="27" t="s">
        <v>75</v>
      </c>
      <c r="B185" s="27" t="s">
        <v>2654</v>
      </c>
      <c r="C185" s="27" t="s">
        <v>192</v>
      </c>
      <c r="D185" s="27" t="s">
        <v>43</v>
      </c>
      <c r="E185" s="27" t="s">
        <v>2650</v>
      </c>
      <c r="F185" s="27" t="s">
        <v>2651</v>
      </c>
      <c r="G185" s="27" t="s">
        <v>78</v>
      </c>
      <c r="H185" s="27" t="s">
        <v>2652</v>
      </c>
      <c r="I185" s="28">
        <v>43423.728310185186</v>
      </c>
      <c r="J185" s="28">
        <v>43423.728379629632</v>
      </c>
      <c r="K185" s="203">
        <v>6.9444444444444444E-5</v>
      </c>
      <c r="L185" s="29" t="s">
        <v>210</v>
      </c>
      <c r="M185" s="71" t="s">
        <v>211</v>
      </c>
      <c r="N185" s="71" t="s">
        <v>215</v>
      </c>
      <c r="O185" s="71" t="s">
        <v>42</v>
      </c>
      <c r="P185" s="71" t="s">
        <v>170</v>
      </c>
      <c r="R185" s="71">
        <v>0</v>
      </c>
      <c r="S185" s="71" t="s">
        <v>483</v>
      </c>
      <c r="T185" s="71" t="s">
        <v>354</v>
      </c>
      <c r="U185" s="27" t="s">
        <v>2653</v>
      </c>
    </row>
    <row r="186" spans="1:21" x14ac:dyDescent="0.15">
      <c r="A186" s="27" t="s">
        <v>75</v>
      </c>
      <c r="B186" s="27" t="s">
        <v>2655</v>
      </c>
      <c r="C186" s="27" t="s">
        <v>194</v>
      </c>
      <c r="D186" s="27" t="s">
        <v>49</v>
      </c>
      <c r="E186" s="27" t="s">
        <v>2656</v>
      </c>
      <c r="F186" s="27" t="s">
        <v>2657</v>
      </c>
      <c r="G186" s="27" t="s">
        <v>78</v>
      </c>
      <c r="H186" s="27" t="s">
        <v>2658</v>
      </c>
      <c r="I186" s="28">
        <v>43423.655787037038</v>
      </c>
      <c r="J186" s="28">
        <v>43423.661747685182</v>
      </c>
      <c r="K186" s="203">
        <v>5.9606481481481489E-3</v>
      </c>
      <c r="L186" s="29" t="s">
        <v>210</v>
      </c>
      <c r="M186" s="71" t="s">
        <v>210</v>
      </c>
      <c r="N186" s="71" t="s">
        <v>215</v>
      </c>
      <c r="O186" s="71" t="s">
        <v>48</v>
      </c>
      <c r="P186" s="71" t="s">
        <v>170</v>
      </c>
      <c r="R186" s="71">
        <v>0</v>
      </c>
      <c r="S186" s="71" t="s">
        <v>2659</v>
      </c>
      <c r="T186" s="71" t="s">
        <v>2659</v>
      </c>
      <c r="U186" s="27" t="s">
        <v>2660</v>
      </c>
    </row>
    <row r="187" spans="1:21" x14ac:dyDescent="0.15">
      <c r="A187" s="27" t="s">
        <v>75</v>
      </c>
      <c r="B187" s="27" t="s">
        <v>2661</v>
      </c>
      <c r="C187" s="27" t="s">
        <v>194</v>
      </c>
      <c r="D187" s="27" t="s">
        <v>124</v>
      </c>
      <c r="E187" s="27" t="s">
        <v>1170</v>
      </c>
      <c r="F187" s="27" t="s">
        <v>1171</v>
      </c>
      <c r="G187" s="27" t="s">
        <v>78</v>
      </c>
      <c r="H187" s="27" t="s">
        <v>1172</v>
      </c>
      <c r="I187" s="28">
        <v>43423.622731481482</v>
      </c>
      <c r="J187" s="28">
        <v>43423.623692129629</v>
      </c>
      <c r="K187" s="203">
        <v>9.6064814814814808E-4</v>
      </c>
      <c r="L187" s="29" t="s">
        <v>210</v>
      </c>
      <c r="M187" s="71" t="s">
        <v>211</v>
      </c>
      <c r="N187" s="71" t="s">
        <v>215</v>
      </c>
      <c r="O187" s="71" t="s">
        <v>120</v>
      </c>
      <c r="P187" s="71" t="s">
        <v>170</v>
      </c>
      <c r="R187" s="71">
        <v>0</v>
      </c>
      <c r="S187" s="71" t="s">
        <v>422</v>
      </c>
      <c r="T187" s="71" t="s">
        <v>354</v>
      </c>
      <c r="U187" s="27" t="s">
        <v>1173</v>
      </c>
    </row>
    <row r="188" spans="1:21" x14ac:dyDescent="0.15">
      <c r="A188" s="27" t="s">
        <v>75</v>
      </c>
      <c r="B188" s="27" t="s">
        <v>2662</v>
      </c>
      <c r="C188" s="27" t="s">
        <v>194</v>
      </c>
      <c r="D188" s="27" t="s">
        <v>124</v>
      </c>
      <c r="E188" s="27" t="s">
        <v>1850</v>
      </c>
      <c r="F188" s="27" t="s">
        <v>1851</v>
      </c>
      <c r="G188" s="27" t="s">
        <v>78</v>
      </c>
      <c r="H188" s="27" t="s">
        <v>1852</v>
      </c>
      <c r="I188" s="28">
        <v>43423.682939814818</v>
      </c>
      <c r="J188" s="28">
        <v>43423.684282407405</v>
      </c>
      <c r="K188" s="203">
        <v>1.3425925925925925E-3</v>
      </c>
      <c r="L188" s="29" t="s">
        <v>210</v>
      </c>
      <c r="M188" s="71" t="s">
        <v>211</v>
      </c>
      <c r="N188" s="71" t="s">
        <v>215</v>
      </c>
      <c r="O188" s="71" t="s">
        <v>120</v>
      </c>
      <c r="P188" s="71" t="s">
        <v>170</v>
      </c>
      <c r="R188" s="71">
        <v>0</v>
      </c>
      <c r="S188" s="71" t="s">
        <v>671</v>
      </c>
      <c r="T188" s="71" t="s">
        <v>354</v>
      </c>
      <c r="U188" s="27" t="s">
        <v>1853</v>
      </c>
    </row>
    <row r="189" spans="1:21" x14ac:dyDescent="0.15">
      <c r="A189" s="27" t="s">
        <v>75</v>
      </c>
      <c r="B189" s="27" t="s">
        <v>2663</v>
      </c>
      <c r="C189" s="27" t="s">
        <v>194</v>
      </c>
      <c r="D189" s="27" t="s">
        <v>124</v>
      </c>
      <c r="E189" s="27" t="s">
        <v>1854</v>
      </c>
      <c r="F189" s="27" t="s">
        <v>1855</v>
      </c>
      <c r="G189" s="27" t="s">
        <v>78</v>
      </c>
      <c r="H189" s="27" t="s">
        <v>1856</v>
      </c>
      <c r="I189" s="28">
        <v>43423.696296296293</v>
      </c>
      <c r="J189" s="28">
        <v>43423.697604166664</v>
      </c>
      <c r="K189" s="203">
        <v>1.3078703703703705E-3</v>
      </c>
      <c r="L189" s="29" t="s">
        <v>210</v>
      </c>
      <c r="M189" s="71" t="s">
        <v>211</v>
      </c>
      <c r="N189" s="71" t="s">
        <v>215</v>
      </c>
      <c r="O189" s="71" t="s">
        <v>120</v>
      </c>
      <c r="P189" s="71" t="s">
        <v>170</v>
      </c>
      <c r="R189" s="71">
        <v>0</v>
      </c>
      <c r="S189" s="71" t="s">
        <v>696</v>
      </c>
      <c r="T189" s="71" t="s">
        <v>354</v>
      </c>
      <c r="U189" s="27" t="s">
        <v>1857</v>
      </c>
    </row>
    <row r="190" spans="1:21" x14ac:dyDescent="0.15">
      <c r="A190" s="27" t="s">
        <v>75</v>
      </c>
      <c r="B190" s="27" t="s">
        <v>2664</v>
      </c>
      <c r="C190" s="27" t="s">
        <v>194</v>
      </c>
      <c r="D190" s="27" t="s">
        <v>124</v>
      </c>
      <c r="E190" s="27" t="s">
        <v>2665</v>
      </c>
      <c r="F190" s="27" t="s">
        <v>2666</v>
      </c>
      <c r="G190" s="27" t="s">
        <v>78</v>
      </c>
      <c r="H190" s="27" t="s">
        <v>2667</v>
      </c>
      <c r="I190" s="28">
        <v>43423.749745370369</v>
      </c>
      <c r="J190" s="28">
        <v>43423.75105324074</v>
      </c>
      <c r="K190" s="203">
        <v>1.3078703703703705E-3</v>
      </c>
      <c r="L190" s="29" t="s">
        <v>210</v>
      </c>
      <c r="M190" s="71" t="s">
        <v>211</v>
      </c>
      <c r="N190" s="71" t="s">
        <v>215</v>
      </c>
      <c r="O190" s="71" t="s">
        <v>120</v>
      </c>
      <c r="P190" s="71" t="s">
        <v>170</v>
      </c>
      <c r="R190" s="71">
        <v>0</v>
      </c>
      <c r="S190" s="71" t="s">
        <v>696</v>
      </c>
      <c r="T190" s="71" t="s">
        <v>354</v>
      </c>
      <c r="U190" s="27" t="s">
        <v>2668</v>
      </c>
    </row>
    <row r="191" spans="1:21" x14ac:dyDescent="0.15">
      <c r="A191" s="27" t="s">
        <v>75</v>
      </c>
      <c r="B191" s="27" t="s">
        <v>2669</v>
      </c>
      <c r="C191" s="27" t="s">
        <v>190</v>
      </c>
      <c r="D191" s="27" t="s">
        <v>33</v>
      </c>
      <c r="E191" s="27" t="s">
        <v>2670</v>
      </c>
      <c r="F191" s="27" t="s">
        <v>2671</v>
      </c>
      <c r="G191" s="27" t="s">
        <v>78</v>
      </c>
      <c r="H191" s="27" t="s">
        <v>2672</v>
      </c>
      <c r="I191" s="28">
        <v>43423.428923611114</v>
      </c>
      <c r="J191" s="28">
        <v>43423.429942129631</v>
      </c>
      <c r="K191" s="203">
        <v>1.0185185185185186E-3</v>
      </c>
      <c r="L191" s="29" t="s">
        <v>210</v>
      </c>
      <c r="M191" s="71" t="s">
        <v>211</v>
      </c>
      <c r="N191" s="71" t="s">
        <v>215</v>
      </c>
      <c r="O191" s="71" t="s">
        <v>32</v>
      </c>
      <c r="P191" s="71" t="s">
        <v>170</v>
      </c>
      <c r="R191" s="71">
        <v>0</v>
      </c>
      <c r="S191" s="71" t="s">
        <v>404</v>
      </c>
      <c r="T191" s="71" t="s">
        <v>354</v>
      </c>
      <c r="U191" s="27" t="s">
        <v>2673</v>
      </c>
    </row>
    <row r="192" spans="1:21" x14ac:dyDescent="0.15">
      <c r="A192" s="27" t="s">
        <v>75</v>
      </c>
      <c r="B192" s="27" t="s">
        <v>2674</v>
      </c>
      <c r="C192" s="27" t="s">
        <v>190</v>
      </c>
      <c r="D192" s="27" t="s">
        <v>33</v>
      </c>
      <c r="E192" s="27" t="s">
        <v>2675</v>
      </c>
      <c r="F192" s="27" t="s">
        <v>2676</v>
      </c>
      <c r="G192" s="27" t="s">
        <v>78</v>
      </c>
      <c r="H192" s="27" t="s">
        <v>2677</v>
      </c>
      <c r="I192" s="28">
        <v>43423.622870370367</v>
      </c>
      <c r="J192" s="28">
        <v>43423.624259259261</v>
      </c>
      <c r="K192" s="203">
        <v>1.3888888888888889E-3</v>
      </c>
      <c r="L192" s="29" t="s">
        <v>210</v>
      </c>
      <c r="M192" s="71" t="s">
        <v>211</v>
      </c>
      <c r="N192" s="71" t="s">
        <v>215</v>
      </c>
      <c r="O192" s="71" t="s">
        <v>32</v>
      </c>
      <c r="P192" s="71" t="s">
        <v>170</v>
      </c>
      <c r="R192" s="71">
        <v>0</v>
      </c>
      <c r="S192" s="71" t="s">
        <v>1155</v>
      </c>
      <c r="T192" s="71" t="s">
        <v>354</v>
      </c>
      <c r="U192" s="27" t="s">
        <v>2678</v>
      </c>
    </row>
    <row r="193" spans="1:21" x14ac:dyDescent="0.15">
      <c r="A193" s="27" t="s">
        <v>75</v>
      </c>
      <c r="B193" s="27" t="s">
        <v>2679</v>
      </c>
      <c r="C193" s="27" t="s">
        <v>190</v>
      </c>
      <c r="D193" s="27" t="s">
        <v>47</v>
      </c>
      <c r="E193" s="27" t="s">
        <v>296</v>
      </c>
      <c r="F193" s="27" t="s">
        <v>297</v>
      </c>
      <c r="H193" s="27" t="s">
        <v>2680</v>
      </c>
      <c r="I193" s="28">
        <v>43423.467569444445</v>
      </c>
      <c r="J193" s="28">
        <v>43423.469756944447</v>
      </c>
      <c r="K193" s="203">
        <v>2.1874999999999998E-3</v>
      </c>
      <c r="L193" s="29" t="s">
        <v>210</v>
      </c>
      <c r="M193" s="71" t="s">
        <v>210</v>
      </c>
      <c r="N193" s="71" t="s">
        <v>215</v>
      </c>
      <c r="O193" s="71" t="s">
        <v>46</v>
      </c>
      <c r="P193" s="71" t="s">
        <v>171</v>
      </c>
      <c r="R193" s="71">
        <v>0</v>
      </c>
      <c r="S193" s="71" t="s">
        <v>524</v>
      </c>
      <c r="T193" s="71" t="s">
        <v>524</v>
      </c>
      <c r="U193" s="27" t="s">
        <v>2681</v>
      </c>
    </row>
    <row r="194" spans="1:21" x14ac:dyDescent="0.15">
      <c r="A194" s="27" t="s">
        <v>75</v>
      </c>
      <c r="B194" s="27" t="s">
        <v>2682</v>
      </c>
      <c r="C194" s="27" t="s">
        <v>190</v>
      </c>
      <c r="D194" s="27" t="s">
        <v>47</v>
      </c>
      <c r="E194" s="27" t="s">
        <v>1859</v>
      </c>
      <c r="F194" s="27" t="s">
        <v>1860</v>
      </c>
      <c r="G194" s="27" t="s">
        <v>78</v>
      </c>
      <c r="H194" s="27" t="s">
        <v>1861</v>
      </c>
      <c r="I194" s="28">
        <v>43423.498854166668</v>
      </c>
      <c r="J194" s="28">
        <v>43423.499340277776</v>
      </c>
      <c r="K194" s="203">
        <v>4.8611111111111104E-4</v>
      </c>
      <c r="L194" s="29" t="s">
        <v>210</v>
      </c>
      <c r="M194" s="71" t="s">
        <v>211</v>
      </c>
      <c r="N194" s="71" t="s">
        <v>216</v>
      </c>
      <c r="O194" s="71" t="s">
        <v>46</v>
      </c>
      <c r="P194" s="71" t="s">
        <v>170</v>
      </c>
      <c r="R194" s="71">
        <v>0</v>
      </c>
      <c r="S194" s="71" t="s">
        <v>364</v>
      </c>
      <c r="T194" s="71" t="s">
        <v>354</v>
      </c>
      <c r="U194" s="27" t="s">
        <v>2683</v>
      </c>
    </row>
    <row r="195" spans="1:21" x14ac:dyDescent="0.15">
      <c r="A195" s="27" t="s">
        <v>75</v>
      </c>
      <c r="B195" s="27" t="s">
        <v>2684</v>
      </c>
      <c r="C195" s="27" t="s">
        <v>190</v>
      </c>
      <c r="D195" s="27" t="s">
        <v>47</v>
      </c>
      <c r="E195" s="27" t="s">
        <v>1176</v>
      </c>
      <c r="F195" s="27" t="s">
        <v>1177</v>
      </c>
      <c r="G195" s="27" t="s">
        <v>78</v>
      </c>
      <c r="H195" s="27" t="s">
        <v>1178</v>
      </c>
      <c r="I195" s="28">
        <v>43423.599687499998</v>
      </c>
      <c r="J195" s="28">
        <v>43423.60429398148</v>
      </c>
      <c r="K195" s="203">
        <v>4.6064814814814814E-3</v>
      </c>
      <c r="L195" s="29" t="s">
        <v>210</v>
      </c>
      <c r="M195" s="71" t="s">
        <v>210</v>
      </c>
      <c r="N195" s="71" t="s">
        <v>215</v>
      </c>
      <c r="O195" s="71" t="s">
        <v>46</v>
      </c>
      <c r="P195" s="71" t="s">
        <v>170</v>
      </c>
      <c r="R195" s="71">
        <v>0</v>
      </c>
      <c r="S195" s="71" t="s">
        <v>1218</v>
      </c>
      <c r="T195" s="71" t="s">
        <v>1218</v>
      </c>
      <c r="U195" s="27" t="s">
        <v>1179</v>
      </c>
    </row>
    <row r="196" spans="1:21" x14ac:dyDescent="0.15">
      <c r="A196" s="27" t="s">
        <v>75</v>
      </c>
      <c r="B196" s="27" t="s">
        <v>2685</v>
      </c>
      <c r="C196" s="27" t="s">
        <v>190</v>
      </c>
      <c r="D196" s="27" t="s">
        <v>47</v>
      </c>
      <c r="E196" s="27" t="s">
        <v>296</v>
      </c>
      <c r="F196" s="27" t="s">
        <v>297</v>
      </c>
      <c r="H196" s="27" t="s">
        <v>791</v>
      </c>
      <c r="I196" s="28">
        <v>43423.626770833333</v>
      </c>
      <c r="J196" s="28">
        <v>43423.626956018517</v>
      </c>
      <c r="K196" s="203">
        <v>1.8518518518518518E-4</v>
      </c>
      <c r="L196" s="29" t="s">
        <v>210</v>
      </c>
      <c r="M196" s="71" t="s">
        <v>211</v>
      </c>
      <c r="N196" s="71" t="s">
        <v>216</v>
      </c>
      <c r="O196" s="71" t="s">
        <v>46</v>
      </c>
      <c r="P196" s="71" t="s">
        <v>171</v>
      </c>
      <c r="R196" s="71">
        <v>0</v>
      </c>
      <c r="S196" s="71" t="s">
        <v>395</v>
      </c>
      <c r="T196" s="71" t="s">
        <v>354</v>
      </c>
      <c r="U196" s="27" t="s">
        <v>2686</v>
      </c>
    </row>
    <row r="197" spans="1:21" x14ac:dyDescent="0.15">
      <c r="A197" s="27" t="s">
        <v>75</v>
      </c>
      <c r="B197" s="27" t="s">
        <v>2687</v>
      </c>
      <c r="C197" s="27" t="s">
        <v>190</v>
      </c>
      <c r="D197" s="27" t="s">
        <v>47</v>
      </c>
      <c r="E197" s="27" t="s">
        <v>296</v>
      </c>
      <c r="F197" s="27" t="s">
        <v>297</v>
      </c>
      <c r="H197" s="27" t="s">
        <v>791</v>
      </c>
      <c r="I197" s="28">
        <v>43423.627754629626</v>
      </c>
      <c r="J197" s="28">
        <v>43423.630277777775</v>
      </c>
      <c r="K197" s="203">
        <v>2.5231481481481481E-3</v>
      </c>
      <c r="L197" s="29" t="s">
        <v>210</v>
      </c>
      <c r="M197" s="71" t="s">
        <v>210</v>
      </c>
      <c r="N197" s="71" t="s">
        <v>215</v>
      </c>
      <c r="O197" s="71" t="s">
        <v>46</v>
      </c>
      <c r="P197" s="71" t="s">
        <v>171</v>
      </c>
      <c r="R197" s="71">
        <v>0</v>
      </c>
      <c r="S197" s="71" t="s">
        <v>1156</v>
      </c>
      <c r="T197" s="71" t="s">
        <v>1156</v>
      </c>
      <c r="U197" s="27" t="s">
        <v>792</v>
      </c>
    </row>
    <row r="198" spans="1:21" x14ac:dyDescent="0.15">
      <c r="A198" s="27" t="s">
        <v>75</v>
      </c>
      <c r="B198" s="27" t="s">
        <v>2688</v>
      </c>
      <c r="C198" s="27" t="s">
        <v>190</v>
      </c>
      <c r="D198" s="27" t="s">
        <v>47</v>
      </c>
      <c r="E198" s="27" t="s">
        <v>296</v>
      </c>
      <c r="F198" s="27" t="s">
        <v>297</v>
      </c>
      <c r="H198" s="27" t="s">
        <v>791</v>
      </c>
      <c r="I198" s="28">
        <v>43423.632523148146</v>
      </c>
      <c r="J198" s="28">
        <v>43423.633900462963</v>
      </c>
      <c r="K198" s="203">
        <v>1.3773148148148147E-3</v>
      </c>
      <c r="L198" s="29" t="s">
        <v>210</v>
      </c>
      <c r="M198" s="71" t="s">
        <v>211</v>
      </c>
      <c r="N198" s="71" t="s">
        <v>215</v>
      </c>
      <c r="O198" s="71" t="s">
        <v>46</v>
      </c>
      <c r="P198" s="71" t="s">
        <v>171</v>
      </c>
      <c r="R198" s="71">
        <v>0</v>
      </c>
      <c r="S198" s="71" t="s">
        <v>491</v>
      </c>
      <c r="T198" s="71" t="s">
        <v>354</v>
      </c>
      <c r="U198" s="27" t="s">
        <v>792</v>
      </c>
    </row>
    <row r="199" spans="1:21" x14ac:dyDescent="0.15">
      <c r="A199" s="27" t="s">
        <v>75</v>
      </c>
      <c r="B199" s="27" t="s">
        <v>2689</v>
      </c>
      <c r="C199" s="27" t="s">
        <v>190</v>
      </c>
      <c r="D199" s="27" t="s">
        <v>47</v>
      </c>
      <c r="E199" s="27" t="s">
        <v>2690</v>
      </c>
      <c r="F199" s="27" t="s">
        <v>2691</v>
      </c>
      <c r="G199" s="27" t="s">
        <v>78</v>
      </c>
      <c r="H199" s="27" t="s">
        <v>2692</v>
      </c>
      <c r="I199" s="28">
        <v>43423.640798611108</v>
      </c>
      <c r="J199" s="28">
        <v>43423.645694444444</v>
      </c>
      <c r="K199" s="203">
        <v>4.8958333333333328E-3</v>
      </c>
      <c r="L199" s="29" t="s">
        <v>210</v>
      </c>
      <c r="M199" s="71" t="s">
        <v>210</v>
      </c>
      <c r="N199" s="71" t="s">
        <v>215</v>
      </c>
      <c r="O199" s="71" t="s">
        <v>46</v>
      </c>
      <c r="P199" s="71" t="s">
        <v>170</v>
      </c>
      <c r="R199" s="71">
        <v>0</v>
      </c>
      <c r="S199" s="71" t="s">
        <v>1662</v>
      </c>
      <c r="T199" s="71" t="s">
        <v>1662</v>
      </c>
      <c r="U199" s="27" t="s">
        <v>2693</v>
      </c>
    </row>
    <row r="200" spans="1:21" x14ac:dyDescent="0.15">
      <c r="A200" s="27" t="s">
        <v>75</v>
      </c>
      <c r="B200" s="27" t="s">
        <v>2694</v>
      </c>
      <c r="C200" s="27" t="s">
        <v>190</v>
      </c>
      <c r="D200" s="27" t="s">
        <v>47</v>
      </c>
      <c r="E200" s="27" t="s">
        <v>2695</v>
      </c>
      <c r="F200" s="27" t="s">
        <v>2696</v>
      </c>
      <c r="G200" s="27" t="s">
        <v>78</v>
      </c>
      <c r="H200" s="27" t="s">
        <v>2697</v>
      </c>
      <c r="I200" s="28">
        <v>43423.648506944446</v>
      </c>
      <c r="J200" s="28">
        <v>43423.650636574072</v>
      </c>
      <c r="K200" s="203">
        <v>2.1296296296296298E-3</v>
      </c>
      <c r="L200" s="29" t="s">
        <v>210</v>
      </c>
      <c r="M200" s="71" t="s">
        <v>210</v>
      </c>
      <c r="N200" s="71" t="s">
        <v>215</v>
      </c>
      <c r="O200" s="71" t="s">
        <v>46</v>
      </c>
      <c r="P200" s="71" t="s">
        <v>170</v>
      </c>
      <c r="R200" s="71">
        <v>0</v>
      </c>
      <c r="S200" s="71" t="s">
        <v>588</v>
      </c>
      <c r="T200" s="71" t="s">
        <v>588</v>
      </c>
      <c r="U200" s="27" t="s">
        <v>2698</v>
      </c>
    </row>
    <row r="201" spans="1:21" x14ac:dyDescent="0.15">
      <c r="A201" s="27" t="s">
        <v>75</v>
      </c>
      <c r="B201" s="27" t="s">
        <v>2699</v>
      </c>
      <c r="C201" s="27" t="s">
        <v>190</v>
      </c>
      <c r="D201" s="27" t="s">
        <v>47</v>
      </c>
      <c r="E201" s="27" t="s">
        <v>1176</v>
      </c>
      <c r="F201" s="27" t="s">
        <v>1177</v>
      </c>
      <c r="G201" s="27" t="s">
        <v>78</v>
      </c>
      <c r="H201" s="27" t="s">
        <v>2700</v>
      </c>
      <c r="I201" s="28">
        <v>43423.655833333331</v>
      </c>
      <c r="J201" s="28">
        <v>43423.658750000002</v>
      </c>
      <c r="K201" s="203">
        <v>2.9166666666666668E-3</v>
      </c>
      <c r="L201" s="29" t="s">
        <v>210</v>
      </c>
      <c r="M201" s="71" t="s">
        <v>210</v>
      </c>
      <c r="N201" s="71" t="s">
        <v>215</v>
      </c>
      <c r="O201" s="71" t="s">
        <v>46</v>
      </c>
      <c r="P201" s="71" t="s">
        <v>170</v>
      </c>
      <c r="R201" s="71">
        <v>0</v>
      </c>
      <c r="S201" s="71" t="s">
        <v>1673</v>
      </c>
      <c r="T201" s="71" t="s">
        <v>1673</v>
      </c>
      <c r="U201" s="27" t="s">
        <v>2701</v>
      </c>
    </row>
    <row r="202" spans="1:21" x14ac:dyDescent="0.15">
      <c r="A202" s="27" t="s">
        <v>75</v>
      </c>
      <c r="B202" s="27" t="s">
        <v>2702</v>
      </c>
      <c r="C202" s="27" t="s">
        <v>190</v>
      </c>
      <c r="D202" s="27" t="s">
        <v>47</v>
      </c>
      <c r="E202" s="27" t="s">
        <v>592</v>
      </c>
      <c r="F202" s="27" t="s">
        <v>593</v>
      </c>
      <c r="G202" s="27" t="s">
        <v>78</v>
      </c>
      <c r="H202" s="27" t="s">
        <v>594</v>
      </c>
      <c r="I202" s="28">
        <v>43423.669652777775</v>
      </c>
      <c r="J202" s="28">
        <v>43423.671712962961</v>
      </c>
      <c r="K202" s="203">
        <v>2.0601851851851853E-3</v>
      </c>
      <c r="L202" s="29" t="s">
        <v>210</v>
      </c>
      <c r="M202" s="71" t="s">
        <v>211</v>
      </c>
      <c r="N202" s="71" t="s">
        <v>215</v>
      </c>
      <c r="O202" s="71" t="s">
        <v>46</v>
      </c>
      <c r="P202" s="71" t="s">
        <v>170</v>
      </c>
      <c r="R202" s="71">
        <v>0</v>
      </c>
      <c r="S202" s="71" t="s">
        <v>1244</v>
      </c>
      <c r="T202" s="71" t="s">
        <v>354</v>
      </c>
      <c r="U202" s="27" t="s">
        <v>697</v>
      </c>
    </row>
    <row r="203" spans="1:21" x14ac:dyDescent="0.15">
      <c r="A203" s="27" t="s">
        <v>75</v>
      </c>
      <c r="B203" s="27" t="s">
        <v>2703</v>
      </c>
      <c r="C203" s="27" t="s">
        <v>190</v>
      </c>
      <c r="D203" s="27" t="s">
        <v>47</v>
      </c>
      <c r="E203" s="27" t="s">
        <v>296</v>
      </c>
      <c r="F203" s="27" t="s">
        <v>297</v>
      </c>
      <c r="H203" s="27" t="s">
        <v>1181</v>
      </c>
      <c r="I203" s="28">
        <v>43423.687025462961</v>
      </c>
      <c r="J203" s="28">
        <v>43423.700231481482</v>
      </c>
      <c r="K203" s="203">
        <v>1.3206018518518518E-2</v>
      </c>
      <c r="L203" s="29" t="s">
        <v>210</v>
      </c>
      <c r="M203" s="71" t="s">
        <v>210</v>
      </c>
      <c r="N203" s="71" t="s">
        <v>215</v>
      </c>
      <c r="O203" s="71" t="s">
        <v>46</v>
      </c>
      <c r="P203" s="71" t="s">
        <v>171</v>
      </c>
      <c r="R203" s="71">
        <v>0</v>
      </c>
      <c r="S203" s="71" t="s">
        <v>2704</v>
      </c>
      <c r="T203" s="71" t="s">
        <v>2704</v>
      </c>
      <c r="U203" s="27" t="s">
        <v>1182</v>
      </c>
    </row>
    <row r="204" spans="1:21" x14ac:dyDescent="0.15">
      <c r="A204" s="27" t="s">
        <v>75</v>
      </c>
      <c r="B204" s="27" t="s">
        <v>2705</v>
      </c>
      <c r="C204" s="27" t="s">
        <v>477</v>
      </c>
      <c r="D204" s="27" t="s">
        <v>19</v>
      </c>
      <c r="E204" s="27" t="s">
        <v>1424</v>
      </c>
      <c r="F204" s="27" t="s">
        <v>1425</v>
      </c>
      <c r="G204" s="27" t="s">
        <v>78</v>
      </c>
      <c r="H204" s="27" t="s">
        <v>1426</v>
      </c>
      <c r="I204" s="28">
        <v>43423.71329861111</v>
      </c>
      <c r="J204" s="28">
        <v>43423.714120370372</v>
      </c>
      <c r="K204" s="203">
        <v>8.2175925925925917E-4</v>
      </c>
      <c r="L204" s="29" t="s">
        <v>210</v>
      </c>
      <c r="M204" s="71" t="s">
        <v>211</v>
      </c>
      <c r="N204" s="71" t="s">
        <v>215</v>
      </c>
      <c r="O204" s="71" t="s">
        <v>18</v>
      </c>
      <c r="P204" s="71" t="s">
        <v>170</v>
      </c>
      <c r="R204" s="71">
        <v>0</v>
      </c>
      <c r="S204" s="71" t="s">
        <v>353</v>
      </c>
      <c r="T204" s="71" t="s">
        <v>354</v>
      </c>
      <c r="U204" s="27" t="s">
        <v>1428</v>
      </c>
    </row>
    <row r="205" spans="1:21" x14ac:dyDescent="0.15">
      <c r="A205" s="27" t="s">
        <v>75</v>
      </c>
      <c r="B205" s="27" t="s">
        <v>2706</v>
      </c>
      <c r="C205" s="27" t="s">
        <v>477</v>
      </c>
      <c r="D205" s="27" t="s">
        <v>51</v>
      </c>
      <c r="E205" s="27" t="s">
        <v>2707</v>
      </c>
      <c r="F205" s="27" t="s">
        <v>2708</v>
      </c>
      <c r="G205" s="27" t="s">
        <v>78</v>
      </c>
      <c r="H205" s="27" t="s">
        <v>2709</v>
      </c>
      <c r="I205" s="28">
        <v>43423.443715277775</v>
      </c>
      <c r="J205" s="28">
        <v>43423.457002314812</v>
      </c>
      <c r="K205" s="203">
        <v>1.3287037037037036E-2</v>
      </c>
      <c r="L205" s="29" t="s">
        <v>210</v>
      </c>
      <c r="M205" s="71" t="s">
        <v>210</v>
      </c>
      <c r="N205" s="71" t="s">
        <v>215</v>
      </c>
      <c r="O205" s="71" t="s">
        <v>50</v>
      </c>
      <c r="P205" s="71" t="s">
        <v>169</v>
      </c>
      <c r="R205" s="71">
        <v>0</v>
      </c>
      <c r="S205" s="71" t="s">
        <v>2710</v>
      </c>
      <c r="T205" s="71" t="s">
        <v>2710</v>
      </c>
      <c r="U205" s="27" t="s">
        <v>2711</v>
      </c>
    </row>
    <row r="206" spans="1:21" x14ac:dyDescent="0.15">
      <c r="A206" s="27" t="s">
        <v>75</v>
      </c>
      <c r="B206" s="27" t="s">
        <v>2712</v>
      </c>
      <c r="C206" s="27" t="s">
        <v>477</v>
      </c>
      <c r="D206" s="27" t="s">
        <v>119</v>
      </c>
      <c r="E206" s="27" t="s">
        <v>1632</v>
      </c>
      <c r="F206" s="27" t="s">
        <v>1633</v>
      </c>
      <c r="G206" s="27" t="s">
        <v>78</v>
      </c>
      <c r="H206" s="27" t="s">
        <v>1634</v>
      </c>
      <c r="I206" s="28">
        <v>43423.625451388885</v>
      </c>
      <c r="J206" s="28">
        <v>43423.626099537039</v>
      </c>
      <c r="K206" s="203">
        <v>6.4814814814814813E-4</v>
      </c>
      <c r="L206" s="29" t="s">
        <v>210</v>
      </c>
      <c r="M206" s="71" t="s">
        <v>211</v>
      </c>
      <c r="N206" s="71" t="s">
        <v>215</v>
      </c>
      <c r="O206" s="71" t="s">
        <v>118</v>
      </c>
      <c r="P206" s="71" t="s">
        <v>170</v>
      </c>
      <c r="R206" s="71">
        <v>0</v>
      </c>
      <c r="S206" s="71" t="s">
        <v>385</v>
      </c>
      <c r="T206" s="71" t="s">
        <v>354</v>
      </c>
      <c r="U206" s="27" t="s">
        <v>1635</v>
      </c>
    </row>
    <row r="207" spans="1:21" x14ac:dyDescent="0.15">
      <c r="A207" s="27" t="s">
        <v>75</v>
      </c>
      <c r="B207" s="27" t="s">
        <v>2713</v>
      </c>
      <c r="C207" s="27" t="s">
        <v>477</v>
      </c>
      <c r="D207" s="27" t="s">
        <v>119</v>
      </c>
      <c r="E207" s="27" t="s">
        <v>1636</v>
      </c>
      <c r="F207" s="27" t="s">
        <v>1637</v>
      </c>
      <c r="G207" s="27" t="s">
        <v>78</v>
      </c>
      <c r="H207" s="27" t="s">
        <v>924</v>
      </c>
      <c r="I207" s="28">
        <v>43423.626666666663</v>
      </c>
      <c r="J207" s="28">
        <v>43423.626689814817</v>
      </c>
      <c r="K207" s="203">
        <v>2.3148148148148147E-5</v>
      </c>
      <c r="L207" s="29" t="s">
        <v>210</v>
      </c>
      <c r="M207" s="71" t="s">
        <v>211</v>
      </c>
      <c r="N207" s="71" t="s">
        <v>215</v>
      </c>
      <c r="O207" s="71" t="s">
        <v>118</v>
      </c>
      <c r="P207" s="71" t="s">
        <v>170</v>
      </c>
      <c r="R207" s="71">
        <v>0</v>
      </c>
      <c r="S207" s="71" t="s">
        <v>682</v>
      </c>
      <c r="T207" s="71" t="s">
        <v>354</v>
      </c>
      <c r="U207" s="27" t="s">
        <v>1638</v>
      </c>
    </row>
    <row r="208" spans="1:21" x14ac:dyDescent="0.15">
      <c r="A208" s="27" t="s">
        <v>75</v>
      </c>
      <c r="B208" s="27" t="s">
        <v>2714</v>
      </c>
      <c r="C208" s="27" t="s">
        <v>477</v>
      </c>
      <c r="D208" s="27" t="s">
        <v>119</v>
      </c>
      <c r="E208" s="27" t="s">
        <v>1863</v>
      </c>
      <c r="F208" s="27" t="s">
        <v>1864</v>
      </c>
      <c r="G208" s="27" t="s">
        <v>78</v>
      </c>
      <c r="H208" s="27" t="s">
        <v>1865</v>
      </c>
      <c r="I208" s="28">
        <v>43423.627812500003</v>
      </c>
      <c r="J208" s="28">
        <v>43423.63480324074</v>
      </c>
      <c r="K208" s="203">
        <v>6.9907407407407409E-3</v>
      </c>
      <c r="L208" s="29" t="s">
        <v>210</v>
      </c>
      <c r="M208" s="71" t="s">
        <v>210</v>
      </c>
      <c r="N208" s="71" t="s">
        <v>215</v>
      </c>
      <c r="O208" s="71" t="s">
        <v>118</v>
      </c>
      <c r="P208" s="71" t="s">
        <v>170</v>
      </c>
      <c r="R208" s="71">
        <v>0</v>
      </c>
      <c r="S208" s="71" t="s">
        <v>2715</v>
      </c>
      <c r="T208" s="71" t="s">
        <v>2715</v>
      </c>
      <c r="U208" s="27" t="s">
        <v>1866</v>
      </c>
    </row>
    <row r="209" spans="1:21" x14ac:dyDescent="0.15">
      <c r="A209" s="27" t="s">
        <v>75</v>
      </c>
      <c r="B209" s="27" t="s">
        <v>2716</v>
      </c>
      <c r="C209" s="27" t="s">
        <v>477</v>
      </c>
      <c r="D209" s="27" t="s">
        <v>119</v>
      </c>
      <c r="E209" s="27" t="s">
        <v>495</v>
      </c>
      <c r="F209" s="27" t="s">
        <v>496</v>
      </c>
      <c r="G209" s="27" t="s">
        <v>78</v>
      </c>
      <c r="H209" s="27" t="s">
        <v>213</v>
      </c>
      <c r="I209" s="28">
        <v>43423.641018518516</v>
      </c>
      <c r="J209" s="28">
        <v>43423.658692129633</v>
      </c>
      <c r="K209" s="203">
        <v>1.7673611111111109E-2</v>
      </c>
      <c r="L209" s="29" t="s">
        <v>210</v>
      </c>
      <c r="M209" s="71" t="s">
        <v>210</v>
      </c>
      <c r="N209" s="71" t="s">
        <v>215</v>
      </c>
      <c r="O209" s="71" t="s">
        <v>118</v>
      </c>
      <c r="P209" s="71" t="s">
        <v>170</v>
      </c>
      <c r="R209" s="71">
        <v>0</v>
      </c>
      <c r="S209" s="71" t="s">
        <v>2717</v>
      </c>
      <c r="T209" s="71" t="s">
        <v>2717</v>
      </c>
      <c r="U209" s="27" t="s">
        <v>497</v>
      </c>
    </row>
    <row r="210" spans="1:21" x14ac:dyDescent="0.15">
      <c r="A210" s="27" t="s">
        <v>75</v>
      </c>
      <c r="B210" s="27" t="s">
        <v>2718</v>
      </c>
      <c r="C210" s="27" t="s">
        <v>477</v>
      </c>
      <c r="D210" s="27" t="s">
        <v>45</v>
      </c>
      <c r="E210" s="27" t="s">
        <v>2719</v>
      </c>
      <c r="F210" s="27" t="s">
        <v>2720</v>
      </c>
      <c r="G210" s="27" t="s">
        <v>78</v>
      </c>
      <c r="H210" s="27" t="s">
        <v>1350</v>
      </c>
      <c r="I210" s="28">
        <v>43423.45416666667</v>
      </c>
      <c r="J210" s="28">
        <v>43423.456631944442</v>
      </c>
      <c r="K210" s="203">
        <v>2.4652777777777776E-3</v>
      </c>
      <c r="L210" s="29" t="s">
        <v>210</v>
      </c>
      <c r="M210" s="71" t="s">
        <v>210</v>
      </c>
      <c r="N210" s="71" t="s">
        <v>215</v>
      </c>
      <c r="O210" s="71" t="s">
        <v>44</v>
      </c>
      <c r="P210" s="71" t="s">
        <v>169</v>
      </c>
      <c r="R210" s="71">
        <v>0</v>
      </c>
      <c r="S210" s="71" t="s">
        <v>581</v>
      </c>
      <c r="T210" s="71" t="s">
        <v>581</v>
      </c>
      <c r="U210" s="27" t="s">
        <v>2721</v>
      </c>
    </row>
    <row r="211" spans="1:21" x14ac:dyDescent="0.15">
      <c r="A211" s="27" t="s">
        <v>75</v>
      </c>
      <c r="B211" s="27" t="s">
        <v>2722</v>
      </c>
      <c r="C211" s="27" t="s">
        <v>477</v>
      </c>
      <c r="D211" s="27" t="s">
        <v>45</v>
      </c>
      <c r="E211" s="27" t="s">
        <v>2723</v>
      </c>
      <c r="F211" s="27" t="s">
        <v>2724</v>
      </c>
      <c r="G211" s="27" t="s">
        <v>78</v>
      </c>
      <c r="H211" s="27" t="s">
        <v>815</v>
      </c>
      <c r="I211" s="28">
        <v>43423.612592592595</v>
      </c>
      <c r="J211" s="28">
        <v>43423.614861111113</v>
      </c>
      <c r="K211" s="203">
        <v>2.2685185185185182E-3</v>
      </c>
      <c r="L211" s="29" t="s">
        <v>210</v>
      </c>
      <c r="M211" s="71" t="s">
        <v>210</v>
      </c>
      <c r="N211" s="71" t="s">
        <v>215</v>
      </c>
      <c r="O211" s="71" t="s">
        <v>44</v>
      </c>
      <c r="P211" s="71" t="s">
        <v>170</v>
      </c>
      <c r="R211" s="71">
        <v>0</v>
      </c>
      <c r="S211" s="71" t="s">
        <v>676</v>
      </c>
      <c r="T211" s="71" t="s">
        <v>676</v>
      </c>
      <c r="U211" s="27" t="s">
        <v>2725</v>
      </c>
    </row>
    <row r="212" spans="1:21" x14ac:dyDescent="0.15">
      <c r="A212" s="27" t="s">
        <v>75</v>
      </c>
      <c r="B212" s="27" t="s">
        <v>2726</v>
      </c>
      <c r="C212" s="27" t="s">
        <v>477</v>
      </c>
      <c r="D212" s="27" t="s">
        <v>126</v>
      </c>
      <c r="E212" s="27" t="s">
        <v>2727</v>
      </c>
      <c r="F212" s="27" t="s">
        <v>2728</v>
      </c>
      <c r="G212" s="27" t="s">
        <v>78</v>
      </c>
      <c r="H212" s="27" t="s">
        <v>2729</v>
      </c>
      <c r="I212" s="28">
        <v>43423.59784722222</v>
      </c>
      <c r="J212" s="28">
        <v>43423.609537037039</v>
      </c>
      <c r="K212" s="203">
        <v>1.1689814814814814E-2</v>
      </c>
      <c r="L212" s="29" t="s">
        <v>210</v>
      </c>
      <c r="M212" s="71" t="s">
        <v>210</v>
      </c>
      <c r="N212" s="71" t="s">
        <v>215</v>
      </c>
      <c r="O212" s="71" t="s">
        <v>125</v>
      </c>
      <c r="P212" s="71" t="s">
        <v>170</v>
      </c>
      <c r="R212" s="71">
        <v>0</v>
      </c>
      <c r="S212" s="71" t="s">
        <v>2730</v>
      </c>
      <c r="T212" s="71" t="s">
        <v>2730</v>
      </c>
      <c r="U212" s="27" t="s">
        <v>1524</v>
      </c>
    </row>
    <row r="213" spans="1:21" x14ac:dyDescent="0.15">
      <c r="A213" s="27" t="s">
        <v>75</v>
      </c>
      <c r="B213" s="27" t="s">
        <v>2731</v>
      </c>
      <c r="C213" s="27" t="s">
        <v>477</v>
      </c>
      <c r="D213" s="27" t="s">
        <v>126</v>
      </c>
      <c r="E213" s="27" t="s">
        <v>2727</v>
      </c>
      <c r="F213" s="27" t="s">
        <v>2728</v>
      </c>
      <c r="G213" s="27" t="s">
        <v>78</v>
      </c>
      <c r="H213" s="27" t="s">
        <v>2729</v>
      </c>
      <c r="I213" s="28">
        <v>43423.644606481481</v>
      </c>
      <c r="J213" s="28">
        <v>43423.655775462961</v>
      </c>
      <c r="K213" s="203">
        <v>1.1168981481481481E-2</v>
      </c>
      <c r="L213" s="29" t="s">
        <v>210</v>
      </c>
      <c r="M213" s="71" t="s">
        <v>210</v>
      </c>
      <c r="N213" s="71" t="s">
        <v>215</v>
      </c>
      <c r="O213" s="71" t="s">
        <v>125</v>
      </c>
      <c r="P213" s="71" t="s">
        <v>170</v>
      </c>
      <c r="R213" s="71">
        <v>0</v>
      </c>
      <c r="S213" s="71" t="s">
        <v>1849</v>
      </c>
      <c r="T213" s="71" t="s">
        <v>1849</v>
      </c>
      <c r="U213" s="27" t="s">
        <v>1524</v>
      </c>
    </row>
    <row r="214" spans="1:21" x14ac:dyDescent="0.15">
      <c r="A214" s="27" t="s">
        <v>75</v>
      </c>
      <c r="B214" s="27" t="s">
        <v>2732</v>
      </c>
      <c r="C214" s="27" t="s">
        <v>188</v>
      </c>
      <c r="D214" s="27" t="s">
        <v>90</v>
      </c>
      <c r="E214" s="27" t="s">
        <v>2733</v>
      </c>
      <c r="F214" s="27" t="s">
        <v>2734</v>
      </c>
      <c r="G214" s="27" t="s">
        <v>78</v>
      </c>
      <c r="H214" s="27" t="s">
        <v>2735</v>
      </c>
      <c r="I214" s="28">
        <v>43423.655729166669</v>
      </c>
      <c r="J214" s="28">
        <v>43423.674166666664</v>
      </c>
      <c r="K214" s="203">
        <v>1.8437499999999999E-2</v>
      </c>
      <c r="L214" s="29" t="s">
        <v>210</v>
      </c>
      <c r="M214" s="71" t="s">
        <v>210</v>
      </c>
      <c r="N214" s="71" t="s">
        <v>215</v>
      </c>
      <c r="O214" s="71" t="s">
        <v>89</v>
      </c>
      <c r="P214" s="71" t="s">
        <v>170</v>
      </c>
      <c r="R214" s="71">
        <v>0</v>
      </c>
      <c r="S214" s="71" t="s">
        <v>2736</v>
      </c>
      <c r="T214" s="71" t="s">
        <v>2736</v>
      </c>
      <c r="U214" s="27" t="s">
        <v>2737</v>
      </c>
    </row>
    <row r="215" spans="1:21" x14ac:dyDescent="0.15">
      <c r="A215" s="27" t="s">
        <v>75</v>
      </c>
      <c r="B215" s="27" t="s">
        <v>2738</v>
      </c>
      <c r="C215" s="27" t="s">
        <v>188</v>
      </c>
      <c r="D215" s="27" t="s">
        <v>39</v>
      </c>
      <c r="E215" s="27" t="s">
        <v>2739</v>
      </c>
      <c r="F215" s="27" t="s">
        <v>2740</v>
      </c>
      <c r="G215" s="27" t="s">
        <v>78</v>
      </c>
      <c r="H215" s="27" t="s">
        <v>932</v>
      </c>
      <c r="I215" s="28">
        <v>43423.452210648145</v>
      </c>
      <c r="J215" s="28">
        <v>43423.452418981484</v>
      </c>
      <c r="K215" s="203">
        <v>2.0833333333333335E-4</v>
      </c>
      <c r="L215" s="29" t="s">
        <v>210</v>
      </c>
      <c r="M215" s="71" t="s">
        <v>211</v>
      </c>
      <c r="N215" s="71" t="s">
        <v>215</v>
      </c>
      <c r="O215" s="71" t="s">
        <v>38</v>
      </c>
      <c r="P215" s="71" t="s">
        <v>170</v>
      </c>
      <c r="R215" s="71">
        <v>0</v>
      </c>
      <c r="S215" s="71" t="s">
        <v>405</v>
      </c>
      <c r="T215" s="71" t="s">
        <v>354</v>
      </c>
      <c r="U215" s="27" t="s">
        <v>2741</v>
      </c>
    </row>
    <row r="216" spans="1:21" x14ac:dyDescent="0.15">
      <c r="A216" s="27" t="s">
        <v>75</v>
      </c>
      <c r="B216" s="27" t="s">
        <v>2742</v>
      </c>
      <c r="C216" s="27" t="s">
        <v>188</v>
      </c>
      <c r="D216" s="27" t="s">
        <v>39</v>
      </c>
      <c r="E216" s="27" t="s">
        <v>2739</v>
      </c>
      <c r="F216" s="27" t="s">
        <v>2740</v>
      </c>
      <c r="G216" s="27" t="s">
        <v>78</v>
      </c>
      <c r="H216" s="27" t="s">
        <v>2743</v>
      </c>
      <c r="I216" s="28">
        <v>43423.452708333331</v>
      </c>
      <c r="J216" s="28">
        <v>43423.454363425924</v>
      </c>
      <c r="K216" s="203">
        <v>1.6550925925925926E-3</v>
      </c>
      <c r="L216" s="29" t="s">
        <v>210</v>
      </c>
      <c r="M216" s="71" t="s">
        <v>211</v>
      </c>
      <c r="N216" s="71" t="s">
        <v>215</v>
      </c>
      <c r="O216" s="71" t="s">
        <v>38</v>
      </c>
      <c r="P216" s="71" t="s">
        <v>170</v>
      </c>
      <c r="R216" s="71">
        <v>0</v>
      </c>
      <c r="S216" s="71" t="s">
        <v>375</v>
      </c>
      <c r="T216" s="71" t="s">
        <v>354</v>
      </c>
      <c r="U216" s="27" t="s">
        <v>2744</v>
      </c>
    </row>
    <row r="217" spans="1:21" x14ac:dyDescent="0.15">
      <c r="A217" s="27" t="s">
        <v>75</v>
      </c>
      <c r="B217" s="27" t="s">
        <v>2745</v>
      </c>
      <c r="C217" s="27" t="s">
        <v>188</v>
      </c>
      <c r="D217" s="27" t="s">
        <v>55</v>
      </c>
      <c r="E217" s="27" t="s">
        <v>2746</v>
      </c>
      <c r="F217" s="27" t="s">
        <v>2747</v>
      </c>
      <c r="G217" s="27" t="s">
        <v>78</v>
      </c>
      <c r="H217" s="27" t="s">
        <v>1661</v>
      </c>
      <c r="I217" s="28">
        <v>43423.44767361111</v>
      </c>
      <c r="J217" s="28">
        <v>43423.452986111108</v>
      </c>
      <c r="K217" s="203">
        <v>5.3125000000000004E-3</v>
      </c>
      <c r="L217" s="29" t="s">
        <v>210</v>
      </c>
      <c r="M217" s="71" t="s">
        <v>210</v>
      </c>
      <c r="N217" s="71" t="s">
        <v>215</v>
      </c>
      <c r="O217" s="71" t="s">
        <v>54</v>
      </c>
      <c r="P217" s="71" t="s">
        <v>170</v>
      </c>
      <c r="R217" s="71">
        <v>0</v>
      </c>
      <c r="S217" s="71" t="s">
        <v>2748</v>
      </c>
      <c r="T217" s="71" t="s">
        <v>2748</v>
      </c>
      <c r="U217" s="27" t="s">
        <v>2749</v>
      </c>
    </row>
    <row r="218" spans="1:21" x14ac:dyDescent="0.15">
      <c r="A218" s="27" t="s">
        <v>75</v>
      </c>
      <c r="B218" s="27" t="s">
        <v>2750</v>
      </c>
      <c r="C218" s="27" t="s">
        <v>188</v>
      </c>
      <c r="D218" s="27" t="s">
        <v>55</v>
      </c>
      <c r="E218" s="27" t="s">
        <v>2751</v>
      </c>
      <c r="F218" s="27" t="s">
        <v>2752</v>
      </c>
      <c r="G218" s="27" t="s">
        <v>78</v>
      </c>
      <c r="H218" s="27" t="s">
        <v>2753</v>
      </c>
      <c r="I218" s="28">
        <v>43423.610127314816</v>
      </c>
      <c r="J218" s="28">
        <v>43423.610509259262</v>
      </c>
      <c r="K218" s="203">
        <v>3.8194444444444446E-4</v>
      </c>
      <c r="L218" s="29" t="s">
        <v>210</v>
      </c>
      <c r="M218" s="71" t="s">
        <v>211</v>
      </c>
      <c r="N218" s="71" t="s">
        <v>215</v>
      </c>
      <c r="O218" s="71" t="s">
        <v>54</v>
      </c>
      <c r="P218" s="71" t="s">
        <v>170</v>
      </c>
      <c r="R218" s="71">
        <v>0</v>
      </c>
      <c r="S218" s="71" t="s">
        <v>361</v>
      </c>
      <c r="T218" s="71" t="s">
        <v>354</v>
      </c>
      <c r="U218" s="27" t="s">
        <v>2754</v>
      </c>
    </row>
    <row r="219" spans="1:21" x14ac:dyDescent="0.15">
      <c r="A219" s="27" t="s">
        <v>75</v>
      </c>
      <c r="B219" s="27" t="s">
        <v>2755</v>
      </c>
      <c r="C219" s="27" t="s">
        <v>188</v>
      </c>
      <c r="D219" s="27" t="s">
        <v>55</v>
      </c>
      <c r="E219" s="27" t="s">
        <v>2751</v>
      </c>
      <c r="F219" s="27" t="s">
        <v>2752</v>
      </c>
      <c r="G219" s="27" t="s">
        <v>78</v>
      </c>
      <c r="H219" s="27" t="s">
        <v>2753</v>
      </c>
      <c r="I219" s="28">
        <v>43423.610879629632</v>
      </c>
      <c r="J219" s="28">
        <v>43423.611041666663</v>
      </c>
      <c r="K219" s="203">
        <v>1.6203703703703703E-4</v>
      </c>
      <c r="L219" s="29" t="s">
        <v>210</v>
      </c>
      <c r="M219" s="71" t="s">
        <v>211</v>
      </c>
      <c r="N219" s="71" t="s">
        <v>215</v>
      </c>
      <c r="O219" s="71" t="s">
        <v>54</v>
      </c>
      <c r="P219" s="71" t="s">
        <v>170</v>
      </c>
      <c r="R219" s="71">
        <v>0</v>
      </c>
      <c r="S219" s="71" t="s">
        <v>402</v>
      </c>
      <c r="T219" s="71" t="s">
        <v>354</v>
      </c>
      <c r="U219" s="27" t="s">
        <v>2754</v>
      </c>
    </row>
    <row r="220" spans="1:21" x14ac:dyDescent="0.15">
      <c r="A220" s="27" t="s">
        <v>75</v>
      </c>
      <c r="B220" s="27" t="s">
        <v>2756</v>
      </c>
      <c r="C220" s="27" t="s">
        <v>188</v>
      </c>
      <c r="D220" s="27" t="s">
        <v>55</v>
      </c>
      <c r="E220" s="27" t="s">
        <v>2757</v>
      </c>
      <c r="F220" s="27" t="s">
        <v>2758</v>
      </c>
      <c r="G220" s="27" t="s">
        <v>78</v>
      </c>
      <c r="H220" s="27" t="s">
        <v>2759</v>
      </c>
      <c r="I220" s="28">
        <v>43423.612256944441</v>
      </c>
      <c r="J220" s="28">
        <v>43423.613159722219</v>
      </c>
      <c r="K220" s="203">
        <v>9.0277777777777784E-4</v>
      </c>
      <c r="L220" s="29" t="s">
        <v>210</v>
      </c>
      <c r="M220" s="71" t="s">
        <v>211</v>
      </c>
      <c r="N220" s="71" t="s">
        <v>215</v>
      </c>
      <c r="O220" s="71" t="s">
        <v>54</v>
      </c>
      <c r="P220" s="71" t="s">
        <v>170</v>
      </c>
      <c r="R220" s="71">
        <v>0</v>
      </c>
      <c r="S220" s="71" t="s">
        <v>424</v>
      </c>
      <c r="T220" s="71" t="s">
        <v>354</v>
      </c>
      <c r="U220" s="27" t="s">
        <v>2760</v>
      </c>
    </row>
    <row r="221" spans="1:21" x14ac:dyDescent="0.15">
      <c r="A221" s="27" t="s">
        <v>75</v>
      </c>
      <c r="B221" s="27" t="s">
        <v>2761</v>
      </c>
      <c r="C221" s="27" t="s">
        <v>188</v>
      </c>
      <c r="D221" s="27" t="s">
        <v>55</v>
      </c>
      <c r="E221" s="27" t="s">
        <v>2762</v>
      </c>
      <c r="F221" s="27" t="s">
        <v>2763</v>
      </c>
      <c r="G221" s="27" t="s">
        <v>78</v>
      </c>
      <c r="H221" s="27" t="s">
        <v>1898</v>
      </c>
      <c r="I221" s="28">
        <v>43423.614212962966</v>
      </c>
      <c r="J221" s="28">
        <v>43423.615578703706</v>
      </c>
      <c r="K221" s="203">
        <v>1.3657407407407409E-3</v>
      </c>
      <c r="L221" s="29" t="s">
        <v>210</v>
      </c>
      <c r="M221" s="71" t="s">
        <v>211</v>
      </c>
      <c r="N221" s="71" t="s">
        <v>215</v>
      </c>
      <c r="O221" s="71" t="s">
        <v>54</v>
      </c>
      <c r="P221" s="71" t="s">
        <v>170</v>
      </c>
      <c r="R221" s="71">
        <v>0</v>
      </c>
      <c r="S221" s="71" t="s">
        <v>374</v>
      </c>
      <c r="T221" s="71" t="s">
        <v>354</v>
      </c>
      <c r="U221" s="27" t="s">
        <v>2764</v>
      </c>
    </row>
    <row r="222" spans="1:21" x14ac:dyDescent="0.15">
      <c r="A222" s="27" t="s">
        <v>75</v>
      </c>
      <c r="B222" s="27" t="s">
        <v>2765</v>
      </c>
      <c r="C222" s="27" t="s">
        <v>188</v>
      </c>
      <c r="D222" s="27" t="s">
        <v>55</v>
      </c>
      <c r="E222" s="27" t="s">
        <v>2766</v>
      </c>
      <c r="F222" s="27" t="s">
        <v>2767</v>
      </c>
      <c r="G222" s="27" t="s">
        <v>78</v>
      </c>
      <c r="H222" s="27" t="s">
        <v>2768</v>
      </c>
      <c r="I222" s="28">
        <v>43423.617731481485</v>
      </c>
      <c r="J222" s="28">
        <v>43423.618807870371</v>
      </c>
      <c r="K222" s="203">
        <v>1.0763888888888889E-3</v>
      </c>
      <c r="L222" s="29" t="s">
        <v>210</v>
      </c>
      <c r="M222" s="71" t="s">
        <v>211</v>
      </c>
      <c r="N222" s="71" t="s">
        <v>215</v>
      </c>
      <c r="O222" s="71" t="s">
        <v>54</v>
      </c>
      <c r="P222" s="71" t="s">
        <v>170</v>
      </c>
      <c r="R222" s="71">
        <v>0</v>
      </c>
      <c r="S222" s="71" t="s">
        <v>427</v>
      </c>
      <c r="T222" s="71" t="s">
        <v>354</v>
      </c>
      <c r="U222" s="27" t="s">
        <v>2769</v>
      </c>
    </row>
    <row r="223" spans="1:21" x14ac:dyDescent="0.15">
      <c r="A223" s="27" t="s">
        <v>75</v>
      </c>
      <c r="B223" s="27" t="s">
        <v>2770</v>
      </c>
      <c r="C223" s="27" t="s">
        <v>188</v>
      </c>
      <c r="D223" s="27" t="s">
        <v>55</v>
      </c>
      <c r="E223" s="27" t="s">
        <v>2771</v>
      </c>
      <c r="F223" s="27" t="s">
        <v>2772</v>
      </c>
      <c r="G223" s="27" t="s">
        <v>78</v>
      </c>
      <c r="H223" s="27" t="s">
        <v>2773</v>
      </c>
      <c r="I223" s="28">
        <v>43423.641585648147</v>
      </c>
      <c r="J223" s="28">
        <v>43423.642152777778</v>
      </c>
      <c r="K223" s="203">
        <v>5.6712962962962956E-4</v>
      </c>
      <c r="L223" s="29" t="s">
        <v>210</v>
      </c>
      <c r="M223" s="71" t="s">
        <v>211</v>
      </c>
      <c r="N223" s="71" t="s">
        <v>215</v>
      </c>
      <c r="O223" s="71" t="s">
        <v>54</v>
      </c>
      <c r="P223" s="71" t="s">
        <v>170</v>
      </c>
      <c r="R223" s="71">
        <v>0</v>
      </c>
      <c r="S223" s="71" t="s">
        <v>355</v>
      </c>
      <c r="T223" s="71" t="s">
        <v>354</v>
      </c>
      <c r="U223" s="27" t="s">
        <v>2774</v>
      </c>
    </row>
    <row r="224" spans="1:21" x14ac:dyDescent="0.15">
      <c r="A224" s="27" t="s">
        <v>75</v>
      </c>
      <c r="B224" s="27" t="s">
        <v>2775</v>
      </c>
      <c r="C224" s="27" t="s">
        <v>188</v>
      </c>
      <c r="D224" s="27" t="s">
        <v>55</v>
      </c>
      <c r="E224" s="27" t="s">
        <v>2776</v>
      </c>
      <c r="F224" s="27" t="s">
        <v>2777</v>
      </c>
      <c r="G224" s="27" t="s">
        <v>78</v>
      </c>
      <c r="H224" s="27" t="s">
        <v>2778</v>
      </c>
      <c r="I224" s="28">
        <v>43423.646041666667</v>
      </c>
      <c r="J224" s="28">
        <v>43423.647430555553</v>
      </c>
      <c r="K224" s="203">
        <v>1.3888888888888889E-3</v>
      </c>
      <c r="L224" s="29" t="s">
        <v>210</v>
      </c>
      <c r="M224" s="71" t="s">
        <v>211</v>
      </c>
      <c r="N224" s="71" t="s">
        <v>215</v>
      </c>
      <c r="O224" s="71" t="s">
        <v>54</v>
      </c>
      <c r="P224" s="71" t="s">
        <v>170</v>
      </c>
      <c r="R224" s="71">
        <v>0</v>
      </c>
      <c r="S224" s="71" t="s">
        <v>1155</v>
      </c>
      <c r="T224" s="71" t="s">
        <v>354</v>
      </c>
      <c r="U224" s="27" t="s">
        <v>2779</v>
      </c>
    </row>
    <row r="225" spans="1:21" x14ac:dyDescent="0.15">
      <c r="A225" s="27" t="s">
        <v>75</v>
      </c>
      <c r="B225" s="27" t="s">
        <v>2780</v>
      </c>
      <c r="C225" s="27" t="s">
        <v>188</v>
      </c>
      <c r="D225" s="27" t="s">
        <v>55</v>
      </c>
      <c r="E225" s="27" t="s">
        <v>2781</v>
      </c>
      <c r="F225" s="27" t="s">
        <v>2782</v>
      </c>
      <c r="G225" s="27" t="s">
        <v>78</v>
      </c>
      <c r="H225" s="27" t="s">
        <v>2783</v>
      </c>
      <c r="I225" s="28">
        <v>43423.650081018517</v>
      </c>
      <c r="J225" s="28">
        <v>43423.650451388887</v>
      </c>
      <c r="K225" s="203">
        <v>3.7037037037037035E-4</v>
      </c>
      <c r="L225" s="29" t="s">
        <v>210</v>
      </c>
      <c r="M225" s="71" t="s">
        <v>211</v>
      </c>
      <c r="N225" s="71" t="s">
        <v>215</v>
      </c>
      <c r="O225" s="71" t="s">
        <v>54</v>
      </c>
      <c r="P225" s="71" t="s">
        <v>170</v>
      </c>
      <c r="R225" s="71">
        <v>0</v>
      </c>
      <c r="S225" s="71" t="s">
        <v>691</v>
      </c>
      <c r="T225" s="71" t="s">
        <v>354</v>
      </c>
      <c r="U225" s="27" t="s">
        <v>2784</v>
      </c>
    </row>
    <row r="226" spans="1:21" x14ac:dyDescent="0.15">
      <c r="A226" s="27" t="s">
        <v>75</v>
      </c>
      <c r="B226" s="27" t="s">
        <v>2785</v>
      </c>
      <c r="C226" s="27" t="s">
        <v>188</v>
      </c>
      <c r="D226" s="27" t="s">
        <v>55</v>
      </c>
      <c r="E226" s="27" t="s">
        <v>2781</v>
      </c>
      <c r="F226" s="27" t="s">
        <v>2782</v>
      </c>
      <c r="G226" s="27" t="s">
        <v>78</v>
      </c>
      <c r="H226" s="27" t="s">
        <v>2783</v>
      </c>
      <c r="I226" s="28">
        <v>43423.650682870371</v>
      </c>
      <c r="J226" s="28">
        <v>43423.651296296295</v>
      </c>
      <c r="K226" s="203">
        <v>6.134259259259259E-4</v>
      </c>
      <c r="L226" s="29" t="s">
        <v>210</v>
      </c>
      <c r="M226" s="71" t="s">
        <v>211</v>
      </c>
      <c r="N226" s="71" t="s">
        <v>215</v>
      </c>
      <c r="O226" s="71" t="s">
        <v>54</v>
      </c>
      <c r="P226" s="71" t="s">
        <v>170</v>
      </c>
      <c r="R226" s="71">
        <v>0</v>
      </c>
      <c r="S226" s="71" t="s">
        <v>677</v>
      </c>
      <c r="T226" s="71" t="s">
        <v>354</v>
      </c>
      <c r="U226" s="27" t="s">
        <v>2784</v>
      </c>
    </row>
    <row r="227" spans="1:21" x14ac:dyDescent="0.15">
      <c r="A227" s="27" t="s">
        <v>75</v>
      </c>
      <c r="B227" s="27" t="s">
        <v>2786</v>
      </c>
      <c r="C227" s="27" t="s">
        <v>188</v>
      </c>
      <c r="D227" s="27" t="s">
        <v>55</v>
      </c>
      <c r="E227" s="27" t="s">
        <v>2787</v>
      </c>
      <c r="F227" s="27" t="s">
        <v>2788</v>
      </c>
      <c r="G227" s="27" t="s">
        <v>78</v>
      </c>
      <c r="H227" s="27" t="s">
        <v>2789</v>
      </c>
      <c r="I227" s="28">
        <v>43423.670856481483</v>
      </c>
      <c r="J227" s="28">
        <v>43423.673356481479</v>
      </c>
      <c r="K227" s="203">
        <v>2.5000000000000001E-3</v>
      </c>
      <c r="L227" s="29" t="s">
        <v>210</v>
      </c>
      <c r="M227" s="71" t="s">
        <v>210</v>
      </c>
      <c r="N227" s="71" t="s">
        <v>215</v>
      </c>
      <c r="O227" s="71" t="s">
        <v>54</v>
      </c>
      <c r="P227" s="71" t="s">
        <v>170</v>
      </c>
      <c r="R227" s="71">
        <v>0</v>
      </c>
      <c r="S227" s="71" t="s">
        <v>1197</v>
      </c>
      <c r="T227" s="71" t="s">
        <v>1197</v>
      </c>
      <c r="U227" s="27" t="s">
        <v>2790</v>
      </c>
    </row>
    <row r="228" spans="1:21" x14ac:dyDescent="0.15">
      <c r="A228" s="27" t="s">
        <v>75</v>
      </c>
      <c r="B228" s="27" t="s">
        <v>2791</v>
      </c>
      <c r="C228" s="27" t="s">
        <v>188</v>
      </c>
      <c r="D228" s="27" t="s">
        <v>55</v>
      </c>
      <c r="E228" s="27" t="s">
        <v>2792</v>
      </c>
      <c r="F228" s="27" t="s">
        <v>2793</v>
      </c>
      <c r="G228" s="27" t="s">
        <v>78</v>
      </c>
      <c r="H228" s="27" t="s">
        <v>2794</v>
      </c>
      <c r="I228" s="28">
        <v>43423.681689814817</v>
      </c>
      <c r="J228" s="28">
        <v>43423.682395833333</v>
      </c>
      <c r="K228" s="203">
        <v>7.0601851851851847E-4</v>
      </c>
      <c r="L228" s="29" t="s">
        <v>210</v>
      </c>
      <c r="M228" s="71" t="s">
        <v>211</v>
      </c>
      <c r="N228" s="71" t="s">
        <v>215</v>
      </c>
      <c r="O228" s="71" t="s">
        <v>54</v>
      </c>
      <c r="P228" s="71" t="s">
        <v>170</v>
      </c>
      <c r="R228" s="71">
        <v>0</v>
      </c>
      <c r="S228" s="71" t="s">
        <v>362</v>
      </c>
      <c r="T228" s="71" t="s">
        <v>354</v>
      </c>
      <c r="U228" s="27" t="s">
        <v>2795</v>
      </c>
    </row>
    <row r="229" spans="1:21" x14ac:dyDescent="0.15">
      <c r="A229" s="27" t="s">
        <v>75</v>
      </c>
      <c r="B229" s="27" t="s">
        <v>2796</v>
      </c>
      <c r="C229" s="27" t="s">
        <v>188</v>
      </c>
      <c r="D229" s="27" t="s">
        <v>55</v>
      </c>
      <c r="E229" s="27" t="s">
        <v>2792</v>
      </c>
      <c r="F229" s="27" t="s">
        <v>2793</v>
      </c>
      <c r="G229" s="27" t="s">
        <v>78</v>
      </c>
      <c r="H229" s="27" t="s">
        <v>2794</v>
      </c>
      <c r="I229" s="28">
        <v>43423.682557870372</v>
      </c>
      <c r="J229" s="28">
        <v>43423.682789351849</v>
      </c>
      <c r="K229" s="203">
        <v>2.3148148148148146E-4</v>
      </c>
      <c r="L229" s="29" t="s">
        <v>210</v>
      </c>
      <c r="M229" s="71" t="s">
        <v>211</v>
      </c>
      <c r="N229" s="71" t="s">
        <v>215</v>
      </c>
      <c r="O229" s="71" t="s">
        <v>54</v>
      </c>
      <c r="P229" s="71" t="s">
        <v>170</v>
      </c>
      <c r="R229" s="71">
        <v>0</v>
      </c>
      <c r="S229" s="71" t="s">
        <v>409</v>
      </c>
      <c r="T229" s="71" t="s">
        <v>354</v>
      </c>
      <c r="U229" s="27" t="s">
        <v>2795</v>
      </c>
    </row>
    <row r="230" spans="1:21" x14ac:dyDescent="0.15">
      <c r="A230" s="27" t="s">
        <v>75</v>
      </c>
      <c r="B230" s="27" t="s">
        <v>2797</v>
      </c>
      <c r="C230" s="27" t="s">
        <v>188</v>
      </c>
      <c r="D230" s="27" t="s">
        <v>55</v>
      </c>
      <c r="E230" s="27" t="s">
        <v>2781</v>
      </c>
      <c r="F230" s="27" t="s">
        <v>2782</v>
      </c>
      <c r="G230" s="27" t="s">
        <v>78</v>
      </c>
      <c r="H230" s="27" t="s">
        <v>2783</v>
      </c>
      <c r="I230" s="28">
        <v>43423.684664351851</v>
      </c>
      <c r="J230" s="28">
        <v>43423.685729166667</v>
      </c>
      <c r="K230" s="203">
        <v>1.0648148148148147E-3</v>
      </c>
      <c r="L230" s="29" t="s">
        <v>210</v>
      </c>
      <c r="M230" s="71" t="s">
        <v>211</v>
      </c>
      <c r="N230" s="71" t="s">
        <v>215</v>
      </c>
      <c r="O230" s="71" t="s">
        <v>54</v>
      </c>
      <c r="P230" s="71" t="s">
        <v>170</v>
      </c>
      <c r="R230" s="71">
        <v>0</v>
      </c>
      <c r="S230" s="71" t="s">
        <v>1452</v>
      </c>
      <c r="T230" s="71" t="s">
        <v>354</v>
      </c>
      <c r="U230" s="27" t="s">
        <v>2784</v>
      </c>
    </row>
    <row r="231" spans="1:21" x14ac:dyDescent="0.15">
      <c r="A231" s="27" t="s">
        <v>75</v>
      </c>
      <c r="B231" s="27" t="s">
        <v>2798</v>
      </c>
      <c r="C231" s="27" t="s">
        <v>188</v>
      </c>
      <c r="D231" s="27" t="s">
        <v>55</v>
      </c>
      <c r="E231" s="27" t="s">
        <v>2799</v>
      </c>
      <c r="F231" s="27" t="s">
        <v>2800</v>
      </c>
      <c r="G231" s="27" t="s">
        <v>78</v>
      </c>
      <c r="H231" s="27" t="s">
        <v>912</v>
      </c>
      <c r="I231" s="28">
        <v>43423.688807870371</v>
      </c>
      <c r="J231" s="28">
        <v>43423.689375000002</v>
      </c>
      <c r="K231" s="203">
        <v>5.6712962962962956E-4</v>
      </c>
      <c r="L231" s="29" t="s">
        <v>210</v>
      </c>
      <c r="M231" s="71" t="s">
        <v>211</v>
      </c>
      <c r="N231" s="71" t="s">
        <v>215</v>
      </c>
      <c r="O231" s="71" t="s">
        <v>54</v>
      </c>
      <c r="P231" s="71" t="s">
        <v>170</v>
      </c>
      <c r="R231" s="71">
        <v>0</v>
      </c>
      <c r="S231" s="71" t="s">
        <v>355</v>
      </c>
      <c r="T231" s="71" t="s">
        <v>354</v>
      </c>
      <c r="U231" s="27" t="s">
        <v>2801</v>
      </c>
    </row>
    <row r="232" spans="1:21" x14ac:dyDescent="0.15">
      <c r="A232" s="27" t="s">
        <v>75</v>
      </c>
      <c r="B232" s="27" t="s">
        <v>2802</v>
      </c>
      <c r="C232" s="27" t="s">
        <v>188</v>
      </c>
      <c r="D232" s="27" t="s">
        <v>55</v>
      </c>
      <c r="E232" s="27" t="s">
        <v>2803</v>
      </c>
      <c r="F232" s="27" t="s">
        <v>2804</v>
      </c>
      <c r="G232" s="27" t="s">
        <v>78</v>
      </c>
      <c r="H232" s="27" t="s">
        <v>2805</v>
      </c>
      <c r="I232" s="28">
        <v>43423.696412037039</v>
      </c>
      <c r="J232" s="28">
        <v>43423.699212962965</v>
      </c>
      <c r="K232" s="203">
        <v>2.8009259259259259E-3</v>
      </c>
      <c r="L232" s="29" t="s">
        <v>210</v>
      </c>
      <c r="M232" s="71" t="s">
        <v>210</v>
      </c>
      <c r="N232" s="71" t="s">
        <v>215</v>
      </c>
      <c r="O232" s="71" t="s">
        <v>54</v>
      </c>
      <c r="P232" s="71" t="s">
        <v>170</v>
      </c>
      <c r="R232" s="71">
        <v>0</v>
      </c>
      <c r="S232" s="71" t="s">
        <v>439</v>
      </c>
      <c r="T232" s="71" t="s">
        <v>439</v>
      </c>
      <c r="U232" s="27" t="s">
        <v>2806</v>
      </c>
    </row>
    <row r="233" spans="1:21" x14ac:dyDescent="0.15">
      <c r="A233" s="27" t="s">
        <v>75</v>
      </c>
      <c r="B233" s="27" t="s">
        <v>2807</v>
      </c>
      <c r="C233" s="27" t="s">
        <v>188</v>
      </c>
      <c r="D233" s="27" t="s">
        <v>55</v>
      </c>
      <c r="E233" s="27" t="s">
        <v>2808</v>
      </c>
      <c r="F233" s="27" t="s">
        <v>2809</v>
      </c>
      <c r="G233" s="27" t="s">
        <v>78</v>
      </c>
      <c r="H233" s="27" t="s">
        <v>2810</v>
      </c>
      <c r="I233" s="28">
        <v>43423.729594907411</v>
      </c>
      <c r="J233" s="28">
        <v>43423.729722222219</v>
      </c>
      <c r="K233" s="203">
        <v>1.273148148148148E-4</v>
      </c>
      <c r="L233" s="29" t="s">
        <v>210</v>
      </c>
      <c r="M233" s="71" t="s">
        <v>211</v>
      </c>
      <c r="N233" s="71" t="s">
        <v>215</v>
      </c>
      <c r="O233" s="71" t="s">
        <v>54</v>
      </c>
      <c r="P233" s="71" t="s">
        <v>170</v>
      </c>
      <c r="R233" s="71">
        <v>0</v>
      </c>
      <c r="S233" s="71" t="s">
        <v>380</v>
      </c>
      <c r="T233" s="71" t="s">
        <v>354</v>
      </c>
      <c r="U233" s="27" t="s">
        <v>2811</v>
      </c>
    </row>
    <row r="234" spans="1:21" x14ac:dyDescent="0.15">
      <c r="A234" s="27" t="s">
        <v>75</v>
      </c>
      <c r="B234" s="27" t="s">
        <v>2812</v>
      </c>
      <c r="C234" s="27" t="s">
        <v>188</v>
      </c>
      <c r="D234" s="27" t="s">
        <v>121</v>
      </c>
      <c r="E234" s="27" t="s">
        <v>595</v>
      </c>
      <c r="F234" s="27" t="s">
        <v>596</v>
      </c>
      <c r="G234" s="27" t="s">
        <v>78</v>
      </c>
      <c r="H234" s="27" t="s">
        <v>705</v>
      </c>
      <c r="I234" s="28">
        <v>43423.454675925925</v>
      </c>
      <c r="J234" s="28">
        <v>43423.465266203704</v>
      </c>
      <c r="K234" s="203">
        <v>1.0590277777777777E-2</v>
      </c>
      <c r="L234" s="29" t="s">
        <v>210</v>
      </c>
      <c r="M234" s="71" t="s">
        <v>210</v>
      </c>
      <c r="N234" s="71" t="s">
        <v>215</v>
      </c>
      <c r="O234" s="71" t="s">
        <v>117</v>
      </c>
      <c r="P234" s="71" t="s">
        <v>170</v>
      </c>
      <c r="R234" s="71">
        <v>0</v>
      </c>
      <c r="S234" s="71" t="s">
        <v>2813</v>
      </c>
      <c r="T234" s="71" t="s">
        <v>2813</v>
      </c>
      <c r="U234" s="27" t="s">
        <v>706</v>
      </c>
    </row>
    <row r="235" spans="1:21" x14ac:dyDescent="0.15">
      <c r="A235" s="27" t="s">
        <v>75</v>
      </c>
      <c r="B235" s="27" t="s">
        <v>2814</v>
      </c>
      <c r="C235" s="27" t="s">
        <v>188</v>
      </c>
      <c r="D235" s="27" t="s">
        <v>59</v>
      </c>
      <c r="E235" s="27" t="s">
        <v>1639</v>
      </c>
      <c r="F235" s="27" t="s">
        <v>1640</v>
      </c>
      <c r="G235" s="27" t="s">
        <v>78</v>
      </c>
      <c r="H235" s="27" t="s">
        <v>1641</v>
      </c>
      <c r="I235" s="28">
        <v>43423.599120370367</v>
      </c>
      <c r="J235" s="28">
        <v>43423.60497685185</v>
      </c>
      <c r="K235" s="203">
        <v>5.8564814814814825E-3</v>
      </c>
      <c r="L235" s="29" t="s">
        <v>210</v>
      </c>
      <c r="M235" s="71" t="s">
        <v>210</v>
      </c>
      <c r="N235" s="71" t="s">
        <v>215</v>
      </c>
      <c r="O235" s="71" t="s">
        <v>58</v>
      </c>
      <c r="P235" s="71" t="s">
        <v>170</v>
      </c>
      <c r="R235" s="71">
        <v>0</v>
      </c>
      <c r="S235" s="71" t="s">
        <v>1418</v>
      </c>
      <c r="T235" s="71" t="s">
        <v>1418</v>
      </c>
      <c r="U235" s="27" t="s">
        <v>1048</v>
      </c>
    </row>
    <row r="236" spans="1:21" x14ac:dyDescent="0.15">
      <c r="A236" s="27" t="s">
        <v>75</v>
      </c>
      <c r="B236" s="27" t="s">
        <v>2815</v>
      </c>
      <c r="C236" s="27" t="s">
        <v>188</v>
      </c>
      <c r="D236" s="27" t="s">
        <v>59</v>
      </c>
      <c r="E236" s="27" t="s">
        <v>2816</v>
      </c>
      <c r="F236" s="27" t="s">
        <v>2817</v>
      </c>
      <c r="G236" s="27" t="s">
        <v>78</v>
      </c>
      <c r="H236" s="27" t="s">
        <v>2818</v>
      </c>
      <c r="I236" s="28">
        <v>43423.634571759256</v>
      </c>
      <c r="J236" s="28">
        <v>43423.63795138889</v>
      </c>
      <c r="K236" s="203">
        <v>3.37962962962963E-3</v>
      </c>
      <c r="L236" s="29" t="s">
        <v>210</v>
      </c>
      <c r="M236" s="71" t="s">
        <v>210</v>
      </c>
      <c r="N236" s="71" t="s">
        <v>215</v>
      </c>
      <c r="O236" s="71" t="s">
        <v>58</v>
      </c>
      <c r="P236" s="71" t="s">
        <v>170</v>
      </c>
      <c r="R236" s="71">
        <v>0</v>
      </c>
      <c r="S236" s="71" t="s">
        <v>679</v>
      </c>
      <c r="T236" s="71" t="s">
        <v>679</v>
      </c>
      <c r="U236" s="27" t="s">
        <v>2819</v>
      </c>
    </row>
    <row r="237" spans="1:21" x14ac:dyDescent="0.15">
      <c r="A237" s="27" t="s">
        <v>75</v>
      </c>
      <c r="B237" s="27" t="s">
        <v>2820</v>
      </c>
      <c r="C237" s="27" t="s">
        <v>188</v>
      </c>
      <c r="D237" s="27" t="s">
        <v>59</v>
      </c>
      <c r="E237" s="27" t="s">
        <v>2821</v>
      </c>
      <c r="F237" s="27" t="s">
        <v>2822</v>
      </c>
      <c r="G237" s="27" t="s">
        <v>78</v>
      </c>
      <c r="H237" s="27" t="s">
        <v>2823</v>
      </c>
      <c r="I237" s="28">
        <v>43423.696539351855</v>
      </c>
      <c r="J237" s="28">
        <v>43423.70820601852</v>
      </c>
      <c r="K237" s="203">
        <v>1.1666666666666667E-2</v>
      </c>
      <c r="L237" s="29" t="s">
        <v>210</v>
      </c>
      <c r="M237" s="71" t="s">
        <v>210</v>
      </c>
      <c r="N237" s="71" t="s">
        <v>215</v>
      </c>
      <c r="O237" s="71" t="s">
        <v>58</v>
      </c>
      <c r="P237" s="71" t="s">
        <v>170</v>
      </c>
      <c r="R237" s="71">
        <v>0</v>
      </c>
      <c r="S237" s="71" t="s">
        <v>2824</v>
      </c>
      <c r="T237" s="71" t="s">
        <v>2824</v>
      </c>
      <c r="U237" s="27" t="s">
        <v>1705</v>
      </c>
    </row>
    <row r="238" spans="1:21" x14ac:dyDescent="0.15">
      <c r="A238" s="27" t="s">
        <v>75</v>
      </c>
      <c r="B238" s="27" t="s">
        <v>2825</v>
      </c>
      <c r="C238" s="27" t="s">
        <v>190</v>
      </c>
      <c r="D238" s="27" t="s">
        <v>17</v>
      </c>
      <c r="E238" s="27" t="s">
        <v>1868</v>
      </c>
      <c r="F238" s="27" t="s">
        <v>1869</v>
      </c>
      <c r="G238" s="27" t="s">
        <v>78</v>
      </c>
      <c r="H238" s="27" t="s">
        <v>1870</v>
      </c>
      <c r="I238" s="28">
        <v>43423.452025462961</v>
      </c>
      <c r="J238" s="28">
        <v>43423.453900462962</v>
      </c>
      <c r="K238" s="203">
        <v>1.8750000000000001E-3</v>
      </c>
      <c r="L238" s="29" t="s">
        <v>210</v>
      </c>
      <c r="M238" s="71" t="s">
        <v>211</v>
      </c>
      <c r="N238" s="71" t="s">
        <v>215</v>
      </c>
      <c r="O238" s="71" t="s">
        <v>16</v>
      </c>
      <c r="P238" s="71" t="s">
        <v>170</v>
      </c>
      <c r="R238" s="71">
        <v>0</v>
      </c>
      <c r="S238" s="71" t="s">
        <v>750</v>
      </c>
      <c r="T238" s="71" t="s">
        <v>354</v>
      </c>
      <c r="U238" s="27" t="s">
        <v>1871</v>
      </c>
    </row>
    <row r="239" spans="1:21" x14ac:dyDescent="0.15">
      <c r="A239" s="27" t="s">
        <v>75</v>
      </c>
      <c r="B239" s="27" t="s">
        <v>2826</v>
      </c>
      <c r="C239" s="27" t="s">
        <v>190</v>
      </c>
      <c r="D239" s="27" t="s">
        <v>17</v>
      </c>
      <c r="E239" s="27" t="s">
        <v>2827</v>
      </c>
      <c r="F239" s="27" t="s">
        <v>2828</v>
      </c>
      <c r="G239" s="27" t="s">
        <v>78</v>
      </c>
      <c r="H239" s="27" t="s">
        <v>2829</v>
      </c>
      <c r="I239" s="28">
        <v>43423.46199074074</v>
      </c>
      <c r="J239" s="28">
        <v>43423.463877314818</v>
      </c>
      <c r="K239" s="203">
        <v>1.8865740740740742E-3</v>
      </c>
      <c r="L239" s="29" t="s">
        <v>210</v>
      </c>
      <c r="M239" s="71" t="s">
        <v>211</v>
      </c>
      <c r="N239" s="71" t="s">
        <v>215</v>
      </c>
      <c r="O239" s="71" t="s">
        <v>16</v>
      </c>
      <c r="P239" s="71" t="s">
        <v>170</v>
      </c>
      <c r="R239" s="71">
        <v>0</v>
      </c>
      <c r="S239" s="71" t="s">
        <v>790</v>
      </c>
      <c r="T239" s="71" t="s">
        <v>354</v>
      </c>
      <c r="U239" s="27" t="s">
        <v>2830</v>
      </c>
    </row>
    <row r="240" spans="1:21" x14ac:dyDescent="0.15">
      <c r="A240" s="27" t="s">
        <v>75</v>
      </c>
      <c r="B240" s="27" t="s">
        <v>2831</v>
      </c>
      <c r="C240" s="27" t="s">
        <v>190</v>
      </c>
      <c r="D240" s="27" t="s">
        <v>17</v>
      </c>
      <c r="E240" s="27" t="s">
        <v>2832</v>
      </c>
      <c r="F240" s="27" t="s">
        <v>2833</v>
      </c>
      <c r="G240" s="27" t="s">
        <v>78</v>
      </c>
      <c r="H240" s="27" t="s">
        <v>2834</v>
      </c>
      <c r="I240" s="28">
        <v>43423.667511574073</v>
      </c>
      <c r="J240" s="28">
        <v>43423.67769675926</v>
      </c>
      <c r="K240" s="203">
        <v>1.0185185185185184E-2</v>
      </c>
      <c r="L240" s="29" t="s">
        <v>210</v>
      </c>
      <c r="M240" s="71" t="s">
        <v>210</v>
      </c>
      <c r="N240" s="71" t="s">
        <v>215</v>
      </c>
      <c r="O240" s="71" t="s">
        <v>16</v>
      </c>
      <c r="P240" s="71" t="s">
        <v>170</v>
      </c>
      <c r="R240" s="71">
        <v>0</v>
      </c>
      <c r="S240" s="71" t="s">
        <v>1883</v>
      </c>
      <c r="T240" s="71" t="s">
        <v>1883</v>
      </c>
      <c r="U240" s="27" t="s">
        <v>2835</v>
      </c>
    </row>
    <row r="241" spans="1:21" x14ac:dyDescent="0.15">
      <c r="A241" s="27" t="s">
        <v>75</v>
      </c>
      <c r="B241" s="27" t="s">
        <v>2836</v>
      </c>
      <c r="C241" s="27" t="s">
        <v>248</v>
      </c>
      <c r="D241" s="27" t="s">
        <v>223</v>
      </c>
      <c r="E241" s="27" t="s">
        <v>2837</v>
      </c>
      <c r="F241" s="27" t="s">
        <v>2838</v>
      </c>
      <c r="G241" s="27" t="s">
        <v>78</v>
      </c>
      <c r="H241" s="27" t="s">
        <v>2839</v>
      </c>
      <c r="I241" s="28">
        <v>43423.742361111108</v>
      </c>
      <c r="J241" s="28">
        <v>43423.742708333331</v>
      </c>
      <c r="K241" s="203">
        <v>3.4722222222222224E-4</v>
      </c>
      <c r="L241" s="29" t="s">
        <v>210</v>
      </c>
      <c r="M241" s="71" t="s">
        <v>211</v>
      </c>
      <c r="N241" s="71" t="s">
        <v>215</v>
      </c>
      <c r="O241" s="71" t="s">
        <v>222</v>
      </c>
      <c r="P241" s="71" t="s">
        <v>170</v>
      </c>
      <c r="R241" s="71">
        <v>0</v>
      </c>
      <c r="S241" s="71" t="s">
        <v>389</v>
      </c>
      <c r="T241" s="71" t="s">
        <v>354</v>
      </c>
      <c r="U241" s="27" t="s">
        <v>2840</v>
      </c>
    </row>
    <row r="242" spans="1:21" x14ac:dyDescent="0.15">
      <c r="A242" s="27" t="s">
        <v>75</v>
      </c>
      <c r="B242" s="27" t="s">
        <v>2841</v>
      </c>
      <c r="C242" s="27" t="s">
        <v>248</v>
      </c>
      <c r="D242" s="27" t="s">
        <v>223</v>
      </c>
      <c r="E242" s="27" t="s">
        <v>2842</v>
      </c>
      <c r="F242" s="27" t="s">
        <v>2843</v>
      </c>
      <c r="G242" s="27" t="s">
        <v>78</v>
      </c>
      <c r="H242" s="27" t="s">
        <v>721</v>
      </c>
      <c r="I242" s="28">
        <v>43423.648946759262</v>
      </c>
      <c r="J242" s="28">
        <v>43423.649745370371</v>
      </c>
      <c r="K242" s="203">
        <v>7.9861111111111105E-4</v>
      </c>
      <c r="L242" s="29" t="s">
        <v>210</v>
      </c>
      <c r="M242" s="71" t="s">
        <v>211</v>
      </c>
      <c r="N242" s="71" t="s">
        <v>215</v>
      </c>
      <c r="O242" s="71" t="s">
        <v>222</v>
      </c>
      <c r="P242" s="71" t="s">
        <v>897</v>
      </c>
      <c r="R242" s="71">
        <v>0</v>
      </c>
      <c r="S242" s="71" t="s">
        <v>400</v>
      </c>
      <c r="T242" s="71" t="s">
        <v>354</v>
      </c>
      <c r="U242" s="27" t="s">
        <v>2844</v>
      </c>
    </row>
    <row r="243" spans="1:21" x14ac:dyDescent="0.15">
      <c r="A243" s="27" t="s">
        <v>75</v>
      </c>
      <c r="B243" s="27" t="s">
        <v>2845</v>
      </c>
      <c r="C243" s="27" t="s">
        <v>248</v>
      </c>
      <c r="D243" s="27" t="s">
        <v>223</v>
      </c>
      <c r="E243" s="27" t="s">
        <v>2846</v>
      </c>
      <c r="F243" s="27" t="s">
        <v>2847</v>
      </c>
      <c r="G243" s="27" t="s">
        <v>78</v>
      </c>
      <c r="H243" s="27" t="s">
        <v>934</v>
      </c>
      <c r="I243" s="28">
        <v>43423.692777777775</v>
      </c>
      <c r="J243" s="28">
        <v>43423.693518518521</v>
      </c>
      <c r="K243" s="203">
        <v>7.407407407407407E-4</v>
      </c>
      <c r="L243" s="29" t="s">
        <v>210</v>
      </c>
      <c r="M243" s="71" t="s">
        <v>211</v>
      </c>
      <c r="N243" s="71" t="s">
        <v>215</v>
      </c>
      <c r="O243" s="71" t="s">
        <v>222</v>
      </c>
      <c r="P243" s="71" t="s">
        <v>897</v>
      </c>
      <c r="R243" s="71">
        <v>0</v>
      </c>
      <c r="S243" s="71" t="s">
        <v>416</v>
      </c>
      <c r="T243" s="71" t="s">
        <v>354</v>
      </c>
      <c r="U243" s="27" t="s">
        <v>2848</v>
      </c>
    </row>
    <row r="244" spans="1:21" x14ac:dyDescent="0.15">
      <c r="A244" s="27" t="s">
        <v>75</v>
      </c>
      <c r="B244" s="27" t="s">
        <v>2849</v>
      </c>
      <c r="C244" s="27" t="s">
        <v>248</v>
      </c>
      <c r="D244" s="27" t="s">
        <v>223</v>
      </c>
      <c r="E244" s="27" t="s">
        <v>2850</v>
      </c>
      <c r="F244" s="27" t="s">
        <v>2851</v>
      </c>
      <c r="G244" s="27" t="s">
        <v>78</v>
      </c>
      <c r="H244" s="27" t="s">
        <v>2852</v>
      </c>
      <c r="I244" s="28">
        <v>43423.707175925927</v>
      </c>
      <c r="J244" s="28">
        <v>43423.707708333335</v>
      </c>
      <c r="K244" s="203">
        <v>5.3240740740740744E-4</v>
      </c>
      <c r="L244" s="29" t="s">
        <v>210</v>
      </c>
      <c r="M244" s="71" t="s">
        <v>211</v>
      </c>
      <c r="N244" s="71" t="s">
        <v>215</v>
      </c>
      <c r="O244" s="71" t="s">
        <v>222</v>
      </c>
      <c r="P244" s="71" t="s">
        <v>897</v>
      </c>
      <c r="R244" s="71">
        <v>0</v>
      </c>
      <c r="S244" s="71" t="s">
        <v>434</v>
      </c>
      <c r="T244" s="71" t="s">
        <v>354</v>
      </c>
      <c r="U244" s="27" t="s">
        <v>2853</v>
      </c>
    </row>
    <row r="245" spans="1:21" x14ac:dyDescent="0.15">
      <c r="A245" s="27" t="s">
        <v>75</v>
      </c>
      <c r="B245" s="27" t="s">
        <v>2854</v>
      </c>
      <c r="C245" s="27" t="s">
        <v>248</v>
      </c>
      <c r="D245" s="27" t="s">
        <v>223</v>
      </c>
      <c r="E245" s="27" t="s">
        <v>935</v>
      </c>
      <c r="F245" s="27" t="s">
        <v>936</v>
      </c>
      <c r="G245" s="27" t="s">
        <v>78</v>
      </c>
      <c r="H245" s="27" t="s">
        <v>937</v>
      </c>
      <c r="I245" s="28">
        <v>43423.706111111111</v>
      </c>
      <c r="J245" s="28">
        <v>43423.706990740742</v>
      </c>
      <c r="K245" s="203">
        <v>8.7962962962962962E-4</v>
      </c>
      <c r="L245" s="29" t="s">
        <v>210</v>
      </c>
      <c r="M245" s="71" t="s">
        <v>211</v>
      </c>
      <c r="N245" s="71" t="s">
        <v>215</v>
      </c>
      <c r="O245" s="71" t="s">
        <v>222</v>
      </c>
      <c r="P245" s="71" t="s">
        <v>170</v>
      </c>
      <c r="R245" s="71">
        <v>0</v>
      </c>
      <c r="S245" s="71" t="s">
        <v>794</v>
      </c>
      <c r="T245" s="71" t="s">
        <v>354</v>
      </c>
      <c r="U245" s="27" t="s">
        <v>938</v>
      </c>
    </row>
    <row r="246" spans="1:21" x14ac:dyDescent="0.15">
      <c r="A246" s="27" t="s">
        <v>75</v>
      </c>
      <c r="B246" s="27" t="s">
        <v>2855</v>
      </c>
      <c r="C246" s="27" t="s">
        <v>248</v>
      </c>
      <c r="D246" s="27" t="s">
        <v>223</v>
      </c>
      <c r="E246" s="27" t="s">
        <v>935</v>
      </c>
      <c r="F246" s="27" t="s">
        <v>936</v>
      </c>
      <c r="G246" s="27" t="s">
        <v>78</v>
      </c>
      <c r="H246" s="27" t="s">
        <v>937</v>
      </c>
      <c r="I246" s="28">
        <v>43423.736747685187</v>
      </c>
      <c r="J246" s="28">
        <v>43423.738067129627</v>
      </c>
      <c r="K246" s="203">
        <v>1.3194444444444443E-3</v>
      </c>
      <c r="L246" s="29" t="s">
        <v>210</v>
      </c>
      <c r="M246" s="71" t="s">
        <v>211</v>
      </c>
      <c r="N246" s="71" t="s">
        <v>215</v>
      </c>
      <c r="O246" s="71" t="s">
        <v>222</v>
      </c>
      <c r="P246" s="71" t="s">
        <v>170</v>
      </c>
      <c r="R246" s="71">
        <v>0</v>
      </c>
      <c r="S246" s="71" t="s">
        <v>775</v>
      </c>
      <c r="T246" s="71" t="s">
        <v>354</v>
      </c>
      <c r="U246" s="27" t="s">
        <v>938</v>
      </c>
    </row>
    <row r="247" spans="1:21" x14ac:dyDescent="0.15">
      <c r="A247" s="27" t="s">
        <v>75</v>
      </c>
      <c r="B247" s="27" t="s">
        <v>2856</v>
      </c>
      <c r="C247" s="27" t="s">
        <v>194</v>
      </c>
      <c r="D247" s="27" t="s">
        <v>37</v>
      </c>
      <c r="E247" s="27" t="s">
        <v>2857</v>
      </c>
      <c r="F247" s="27" t="s">
        <v>2858</v>
      </c>
      <c r="G247" s="27" t="s">
        <v>78</v>
      </c>
      <c r="H247" s="27" t="s">
        <v>2859</v>
      </c>
      <c r="I247" s="28">
        <v>43423.420497685183</v>
      </c>
      <c r="J247" s="28">
        <v>43423.422083333331</v>
      </c>
      <c r="K247" s="203">
        <v>1.5856481481481479E-3</v>
      </c>
      <c r="L247" s="29" t="s">
        <v>210</v>
      </c>
      <c r="M247" s="71" t="s">
        <v>211</v>
      </c>
      <c r="N247" s="71" t="s">
        <v>215</v>
      </c>
      <c r="O247" s="71" t="s">
        <v>36</v>
      </c>
      <c r="P247" s="71" t="s">
        <v>170</v>
      </c>
      <c r="R247" s="71">
        <v>0</v>
      </c>
      <c r="S247" s="71" t="s">
        <v>653</v>
      </c>
      <c r="T247" s="71" t="s">
        <v>354</v>
      </c>
      <c r="U247" s="27" t="s">
        <v>2860</v>
      </c>
    </row>
    <row r="248" spans="1:21" x14ac:dyDescent="0.15">
      <c r="A248" s="27" t="s">
        <v>75</v>
      </c>
      <c r="B248" s="27" t="s">
        <v>2861</v>
      </c>
      <c r="C248" s="27" t="s">
        <v>194</v>
      </c>
      <c r="D248" s="27" t="s">
        <v>37</v>
      </c>
      <c r="E248" s="27" t="s">
        <v>2862</v>
      </c>
      <c r="F248" s="27" t="s">
        <v>2863</v>
      </c>
      <c r="G248" s="27" t="s">
        <v>78</v>
      </c>
      <c r="H248" s="27" t="s">
        <v>1210</v>
      </c>
      <c r="I248" s="28">
        <v>43423.437094907407</v>
      </c>
      <c r="J248" s="28">
        <v>43423.437175925923</v>
      </c>
      <c r="K248" s="203">
        <v>8.1018518518518516E-5</v>
      </c>
      <c r="L248" s="29" t="s">
        <v>210</v>
      </c>
      <c r="M248" s="71" t="s">
        <v>211</v>
      </c>
      <c r="N248" s="71" t="s">
        <v>215</v>
      </c>
      <c r="O248" s="71" t="s">
        <v>36</v>
      </c>
      <c r="P248" s="71" t="s">
        <v>169</v>
      </c>
      <c r="R248" s="71">
        <v>0</v>
      </c>
      <c r="S248" s="71" t="s">
        <v>426</v>
      </c>
      <c r="T248" s="71" t="s">
        <v>354</v>
      </c>
      <c r="U248" s="27" t="s">
        <v>1538</v>
      </c>
    </row>
    <row r="249" spans="1:21" x14ac:dyDescent="0.15">
      <c r="A249" s="27" t="s">
        <v>75</v>
      </c>
      <c r="B249" s="27" t="s">
        <v>2864</v>
      </c>
      <c r="C249" s="27" t="s">
        <v>194</v>
      </c>
      <c r="D249" s="27" t="s">
        <v>37</v>
      </c>
      <c r="E249" s="27" t="s">
        <v>2865</v>
      </c>
      <c r="F249" s="27" t="s">
        <v>2866</v>
      </c>
      <c r="G249" s="27" t="s">
        <v>78</v>
      </c>
      <c r="H249" s="27" t="s">
        <v>2867</v>
      </c>
      <c r="I249" s="28">
        <v>43423.467060185183</v>
      </c>
      <c r="J249" s="28">
        <v>43423.474386574075</v>
      </c>
      <c r="K249" s="203">
        <v>7.3263888888888892E-3</v>
      </c>
      <c r="L249" s="29" t="s">
        <v>210</v>
      </c>
      <c r="M249" s="71" t="s">
        <v>210</v>
      </c>
      <c r="N249" s="71" t="s">
        <v>215</v>
      </c>
      <c r="O249" s="71" t="s">
        <v>36</v>
      </c>
      <c r="P249" s="71" t="s">
        <v>169</v>
      </c>
      <c r="R249" s="71">
        <v>0</v>
      </c>
      <c r="S249" s="71" t="s">
        <v>1659</v>
      </c>
      <c r="T249" s="71" t="s">
        <v>1659</v>
      </c>
      <c r="U249" s="27" t="s">
        <v>2868</v>
      </c>
    </row>
    <row r="250" spans="1:21" x14ac:dyDescent="0.15">
      <c r="A250" s="27" t="s">
        <v>75</v>
      </c>
      <c r="B250" s="27" t="s">
        <v>2869</v>
      </c>
      <c r="C250" s="27" t="s">
        <v>194</v>
      </c>
      <c r="D250" s="27" t="s">
        <v>37</v>
      </c>
      <c r="E250" s="27" t="s">
        <v>553</v>
      </c>
      <c r="F250" s="27" t="s">
        <v>554</v>
      </c>
      <c r="G250" s="27" t="s">
        <v>78</v>
      </c>
      <c r="H250" s="27" t="s">
        <v>555</v>
      </c>
      <c r="I250" s="28">
        <v>43423.612187500003</v>
      </c>
      <c r="J250" s="28">
        <v>43423.624282407407</v>
      </c>
      <c r="K250" s="203">
        <v>1.2094907407407408E-2</v>
      </c>
      <c r="L250" s="29" t="s">
        <v>210</v>
      </c>
      <c r="M250" s="71" t="s">
        <v>210</v>
      </c>
      <c r="N250" s="71" t="s">
        <v>215</v>
      </c>
      <c r="O250" s="71" t="s">
        <v>36</v>
      </c>
      <c r="P250" s="71" t="s">
        <v>170</v>
      </c>
      <c r="R250" s="71">
        <v>0</v>
      </c>
      <c r="S250" s="71" t="s">
        <v>951</v>
      </c>
      <c r="T250" s="71" t="s">
        <v>951</v>
      </c>
      <c r="U250" s="27" t="s">
        <v>556</v>
      </c>
    </row>
    <row r="251" spans="1:21" x14ac:dyDescent="0.15">
      <c r="A251" s="27" t="s">
        <v>75</v>
      </c>
      <c r="B251" s="27" t="s">
        <v>2870</v>
      </c>
      <c r="C251" s="27" t="s">
        <v>663</v>
      </c>
      <c r="D251" s="27" t="s">
        <v>93</v>
      </c>
      <c r="E251" s="27" t="s">
        <v>939</v>
      </c>
      <c r="F251" s="27" t="s">
        <v>940</v>
      </c>
      <c r="G251" s="27" t="s">
        <v>78</v>
      </c>
      <c r="H251" s="27" t="s">
        <v>941</v>
      </c>
      <c r="I251" s="28">
        <v>43423.427615740744</v>
      </c>
      <c r="J251" s="28">
        <v>43423.431435185186</v>
      </c>
      <c r="K251" s="203">
        <v>3.8194444444444443E-3</v>
      </c>
      <c r="L251" s="29" t="s">
        <v>210</v>
      </c>
      <c r="M251" s="71" t="s">
        <v>210</v>
      </c>
      <c r="N251" s="71" t="s">
        <v>215</v>
      </c>
      <c r="O251" s="71" t="s">
        <v>86</v>
      </c>
      <c r="P251" s="71" t="s">
        <v>170</v>
      </c>
      <c r="R251" s="71">
        <v>0</v>
      </c>
      <c r="S251" s="71" t="s">
        <v>797</v>
      </c>
      <c r="T251" s="71" t="s">
        <v>797</v>
      </c>
      <c r="U251" s="27" t="s">
        <v>942</v>
      </c>
    </row>
    <row r="252" spans="1:21" x14ac:dyDescent="0.15">
      <c r="A252" s="27" t="s">
        <v>75</v>
      </c>
      <c r="B252" s="27" t="s">
        <v>2871</v>
      </c>
      <c r="C252" s="27" t="s">
        <v>663</v>
      </c>
      <c r="D252" s="27" t="s">
        <v>93</v>
      </c>
      <c r="E252" s="27" t="s">
        <v>630</v>
      </c>
      <c r="F252" s="27" t="s">
        <v>631</v>
      </c>
      <c r="G252" s="27" t="s">
        <v>78</v>
      </c>
      <c r="H252" s="27" t="s">
        <v>633</v>
      </c>
      <c r="I252" s="28">
        <v>43423.44462962963</v>
      </c>
      <c r="J252" s="28">
        <v>43423.450555555559</v>
      </c>
      <c r="K252" s="203">
        <v>5.9259259259259256E-3</v>
      </c>
      <c r="L252" s="29" t="s">
        <v>210</v>
      </c>
      <c r="M252" s="71" t="s">
        <v>210</v>
      </c>
      <c r="N252" s="71" t="s">
        <v>215</v>
      </c>
      <c r="O252" s="71" t="s">
        <v>86</v>
      </c>
      <c r="P252" s="71" t="s">
        <v>170</v>
      </c>
      <c r="R252" s="71">
        <v>0</v>
      </c>
      <c r="S252" s="71" t="s">
        <v>2872</v>
      </c>
      <c r="T252" s="71" t="s">
        <v>2872</v>
      </c>
      <c r="U252" s="27" t="s">
        <v>634</v>
      </c>
    </row>
    <row r="253" spans="1:21" x14ac:dyDescent="0.15">
      <c r="A253" s="27" t="s">
        <v>75</v>
      </c>
      <c r="B253" s="27" t="s">
        <v>2873</v>
      </c>
      <c r="C253" s="27" t="s">
        <v>663</v>
      </c>
      <c r="D253" s="27" t="s">
        <v>93</v>
      </c>
      <c r="E253" s="27" t="s">
        <v>2874</v>
      </c>
      <c r="F253" s="27" t="s">
        <v>2875</v>
      </c>
      <c r="G253" s="27" t="s">
        <v>78</v>
      </c>
      <c r="H253" s="27" t="s">
        <v>2876</v>
      </c>
      <c r="I253" s="28">
        <v>43423.464456018519</v>
      </c>
      <c r="J253" s="28">
        <v>43423.464884259258</v>
      </c>
      <c r="K253" s="203">
        <v>4.2824074074074075E-4</v>
      </c>
      <c r="L253" s="29" t="s">
        <v>210</v>
      </c>
      <c r="M253" s="71" t="s">
        <v>211</v>
      </c>
      <c r="N253" s="71" t="s">
        <v>215</v>
      </c>
      <c r="O253" s="71" t="s">
        <v>86</v>
      </c>
      <c r="P253" s="71" t="s">
        <v>170</v>
      </c>
      <c r="R253" s="71">
        <v>0</v>
      </c>
      <c r="S253" s="71" t="s">
        <v>381</v>
      </c>
      <c r="T253" s="71" t="s">
        <v>354</v>
      </c>
      <c r="U253" s="27" t="s">
        <v>2877</v>
      </c>
    </row>
    <row r="254" spans="1:21" x14ac:dyDescent="0.15">
      <c r="A254" s="27" t="s">
        <v>75</v>
      </c>
      <c r="B254" s="27" t="s">
        <v>2878</v>
      </c>
      <c r="C254" s="27" t="s">
        <v>663</v>
      </c>
      <c r="D254" s="27" t="s">
        <v>93</v>
      </c>
      <c r="E254" s="27" t="s">
        <v>2879</v>
      </c>
      <c r="F254" s="27" t="s">
        <v>2880</v>
      </c>
      <c r="G254" s="27" t="s">
        <v>78</v>
      </c>
      <c r="H254" s="27" t="s">
        <v>2881</v>
      </c>
      <c r="I254" s="28">
        <v>43423.465370370373</v>
      </c>
      <c r="J254" s="28">
        <v>43423.467395833337</v>
      </c>
      <c r="K254" s="203">
        <v>2.0254629629629629E-3</v>
      </c>
      <c r="L254" s="29" t="s">
        <v>210</v>
      </c>
      <c r="M254" s="71" t="s">
        <v>211</v>
      </c>
      <c r="N254" s="71" t="s">
        <v>215</v>
      </c>
      <c r="O254" s="71" t="s">
        <v>86</v>
      </c>
      <c r="P254" s="71" t="s">
        <v>170</v>
      </c>
      <c r="R254" s="71">
        <v>0</v>
      </c>
      <c r="S254" s="71" t="s">
        <v>824</v>
      </c>
      <c r="T254" s="71" t="s">
        <v>354</v>
      </c>
      <c r="U254" s="27" t="s">
        <v>2882</v>
      </c>
    </row>
    <row r="255" spans="1:21" x14ac:dyDescent="0.15">
      <c r="A255" s="27" t="s">
        <v>75</v>
      </c>
      <c r="B255" s="27" t="s">
        <v>2883</v>
      </c>
      <c r="C255" s="27" t="s">
        <v>663</v>
      </c>
      <c r="D255" s="27" t="s">
        <v>93</v>
      </c>
      <c r="E255" s="27" t="s">
        <v>2879</v>
      </c>
      <c r="F255" s="27" t="s">
        <v>2880</v>
      </c>
      <c r="G255" s="27" t="s">
        <v>78</v>
      </c>
      <c r="H255" s="27" t="s">
        <v>2881</v>
      </c>
      <c r="I255" s="28">
        <v>43423.468958333331</v>
      </c>
      <c r="J255" s="28">
        <v>43423.469039351854</v>
      </c>
      <c r="K255" s="203">
        <v>8.1018518518518516E-5</v>
      </c>
      <c r="L255" s="29" t="s">
        <v>210</v>
      </c>
      <c r="M255" s="71" t="s">
        <v>211</v>
      </c>
      <c r="N255" s="71" t="s">
        <v>215</v>
      </c>
      <c r="O255" s="71" t="s">
        <v>86</v>
      </c>
      <c r="P255" s="71" t="s">
        <v>170</v>
      </c>
      <c r="R255" s="71">
        <v>0</v>
      </c>
      <c r="S255" s="71" t="s">
        <v>426</v>
      </c>
      <c r="T255" s="71" t="s">
        <v>354</v>
      </c>
      <c r="U255" s="27" t="s">
        <v>2882</v>
      </c>
    </row>
    <row r="256" spans="1:21" x14ac:dyDescent="0.15">
      <c r="A256" s="27" t="s">
        <v>75</v>
      </c>
      <c r="B256" s="27" t="s">
        <v>2884</v>
      </c>
      <c r="C256" s="27" t="s">
        <v>663</v>
      </c>
      <c r="D256" s="27" t="s">
        <v>93</v>
      </c>
      <c r="E256" s="27" t="s">
        <v>2879</v>
      </c>
      <c r="F256" s="27" t="s">
        <v>2880</v>
      </c>
      <c r="G256" s="27" t="s">
        <v>78</v>
      </c>
      <c r="H256" s="27" t="s">
        <v>2881</v>
      </c>
      <c r="I256" s="28">
        <v>43423.469201388885</v>
      </c>
      <c r="J256" s="28">
        <v>43423.471944444442</v>
      </c>
      <c r="K256" s="203">
        <v>2.7430555555555559E-3</v>
      </c>
      <c r="L256" s="29" t="s">
        <v>210</v>
      </c>
      <c r="M256" s="71" t="s">
        <v>210</v>
      </c>
      <c r="N256" s="71" t="s">
        <v>215</v>
      </c>
      <c r="O256" s="71" t="s">
        <v>86</v>
      </c>
      <c r="P256" s="71" t="s">
        <v>170</v>
      </c>
      <c r="R256" s="71">
        <v>0</v>
      </c>
      <c r="S256" s="71" t="s">
        <v>692</v>
      </c>
      <c r="T256" s="71" t="s">
        <v>692</v>
      </c>
      <c r="U256" s="27" t="s">
        <v>2882</v>
      </c>
    </row>
    <row r="257" spans="1:21" x14ac:dyDescent="0.15">
      <c r="A257" s="27" t="s">
        <v>75</v>
      </c>
      <c r="B257" s="27" t="s">
        <v>2885</v>
      </c>
      <c r="C257" s="27" t="s">
        <v>663</v>
      </c>
      <c r="D257" s="27" t="s">
        <v>93</v>
      </c>
      <c r="E257" s="27" t="s">
        <v>2886</v>
      </c>
      <c r="F257" s="27" t="s">
        <v>2887</v>
      </c>
      <c r="G257" s="27" t="s">
        <v>78</v>
      </c>
      <c r="H257" s="27" t="s">
        <v>2888</v>
      </c>
      <c r="I257" s="28">
        <v>43423.583645833336</v>
      </c>
      <c r="J257" s="28">
        <v>43423.585613425923</v>
      </c>
      <c r="K257" s="203">
        <v>1.9675925925925928E-3</v>
      </c>
      <c r="L257" s="29" t="s">
        <v>210</v>
      </c>
      <c r="M257" s="71" t="s">
        <v>211</v>
      </c>
      <c r="N257" s="71" t="s">
        <v>215</v>
      </c>
      <c r="O257" s="71" t="s">
        <v>86</v>
      </c>
      <c r="P257" s="71" t="s">
        <v>170</v>
      </c>
      <c r="R257" s="71">
        <v>0</v>
      </c>
      <c r="S257" s="71" t="s">
        <v>516</v>
      </c>
      <c r="T257" s="71" t="s">
        <v>354</v>
      </c>
      <c r="U257" s="27" t="s">
        <v>2889</v>
      </c>
    </row>
    <row r="258" spans="1:21" x14ac:dyDescent="0.15">
      <c r="A258" s="27" t="s">
        <v>75</v>
      </c>
      <c r="B258" s="27" t="s">
        <v>2890</v>
      </c>
      <c r="C258" s="27" t="s">
        <v>663</v>
      </c>
      <c r="D258" s="27" t="s">
        <v>93</v>
      </c>
      <c r="E258" s="27" t="s">
        <v>2891</v>
      </c>
      <c r="F258" s="27" t="s">
        <v>2892</v>
      </c>
      <c r="G258" s="27" t="s">
        <v>78</v>
      </c>
      <c r="H258" s="27" t="s">
        <v>2893</v>
      </c>
      <c r="I258" s="28">
        <v>43423.587083333332</v>
      </c>
      <c r="J258" s="28">
        <v>43423.587245370371</v>
      </c>
      <c r="K258" s="203">
        <v>1.6203703703703703E-4</v>
      </c>
      <c r="L258" s="29" t="s">
        <v>210</v>
      </c>
      <c r="M258" s="71" t="s">
        <v>211</v>
      </c>
      <c r="N258" s="71" t="s">
        <v>215</v>
      </c>
      <c r="O258" s="71" t="s">
        <v>86</v>
      </c>
      <c r="P258" s="71" t="s">
        <v>170</v>
      </c>
      <c r="R258" s="71">
        <v>0</v>
      </c>
      <c r="S258" s="71" t="s">
        <v>402</v>
      </c>
      <c r="T258" s="71" t="s">
        <v>354</v>
      </c>
      <c r="U258" s="27" t="s">
        <v>2894</v>
      </c>
    </row>
    <row r="259" spans="1:21" x14ac:dyDescent="0.15">
      <c r="A259" s="27" t="s">
        <v>75</v>
      </c>
      <c r="B259" s="27" t="s">
        <v>2895</v>
      </c>
      <c r="C259" s="27" t="s">
        <v>663</v>
      </c>
      <c r="D259" s="27" t="s">
        <v>93</v>
      </c>
      <c r="E259" s="27" t="s">
        <v>2896</v>
      </c>
      <c r="F259" s="27" t="s">
        <v>2897</v>
      </c>
      <c r="G259" s="27" t="s">
        <v>78</v>
      </c>
      <c r="H259" s="27" t="s">
        <v>2898</v>
      </c>
      <c r="I259" s="28">
        <v>43423.598981481482</v>
      </c>
      <c r="J259" s="28">
        <v>43423.599548611113</v>
      </c>
      <c r="K259" s="203">
        <v>5.6712962962962956E-4</v>
      </c>
      <c r="L259" s="29" t="s">
        <v>210</v>
      </c>
      <c r="M259" s="71" t="s">
        <v>211</v>
      </c>
      <c r="N259" s="71" t="s">
        <v>215</v>
      </c>
      <c r="O259" s="71" t="s">
        <v>86</v>
      </c>
      <c r="P259" s="71" t="s">
        <v>170</v>
      </c>
      <c r="R259" s="71">
        <v>0</v>
      </c>
      <c r="S259" s="71" t="s">
        <v>355</v>
      </c>
      <c r="T259" s="71" t="s">
        <v>354</v>
      </c>
      <c r="U259" s="27" t="s">
        <v>2899</v>
      </c>
    </row>
    <row r="260" spans="1:21" x14ac:dyDescent="0.15">
      <c r="A260" s="27" t="s">
        <v>75</v>
      </c>
      <c r="B260" s="27" t="s">
        <v>2900</v>
      </c>
      <c r="C260" s="27" t="s">
        <v>663</v>
      </c>
      <c r="D260" s="27" t="s">
        <v>93</v>
      </c>
      <c r="E260" s="27" t="s">
        <v>2901</v>
      </c>
      <c r="F260" s="27" t="s">
        <v>2902</v>
      </c>
      <c r="G260" s="27" t="s">
        <v>78</v>
      </c>
      <c r="H260" s="27" t="s">
        <v>2903</v>
      </c>
      <c r="I260" s="28">
        <v>43423.608842592592</v>
      </c>
      <c r="J260" s="28">
        <v>43423.610115740739</v>
      </c>
      <c r="K260" s="203">
        <v>1.2731481481481483E-3</v>
      </c>
      <c r="L260" s="29" t="s">
        <v>210</v>
      </c>
      <c r="M260" s="71" t="s">
        <v>211</v>
      </c>
      <c r="N260" s="71" t="s">
        <v>215</v>
      </c>
      <c r="O260" s="71" t="s">
        <v>86</v>
      </c>
      <c r="P260" s="71" t="s">
        <v>170</v>
      </c>
      <c r="R260" s="71">
        <v>0</v>
      </c>
      <c r="S260" s="71" t="s">
        <v>1216</v>
      </c>
      <c r="T260" s="71" t="s">
        <v>354</v>
      </c>
      <c r="U260" s="27" t="s">
        <v>2904</v>
      </c>
    </row>
    <row r="261" spans="1:21" x14ac:dyDescent="0.15">
      <c r="A261" s="27" t="s">
        <v>75</v>
      </c>
      <c r="B261" s="27" t="s">
        <v>2905</v>
      </c>
      <c r="C261" s="27" t="s">
        <v>663</v>
      </c>
      <c r="D261" s="27" t="s">
        <v>93</v>
      </c>
      <c r="E261" s="27" t="s">
        <v>2906</v>
      </c>
      <c r="F261" s="27" t="s">
        <v>2907</v>
      </c>
      <c r="G261" s="27" t="s">
        <v>78</v>
      </c>
      <c r="H261" s="27" t="s">
        <v>2908</v>
      </c>
      <c r="I261" s="28">
        <v>43423.610706018517</v>
      </c>
      <c r="J261" s="28">
        <v>43423.611620370371</v>
      </c>
      <c r="K261" s="203">
        <v>9.1435185185185185E-4</v>
      </c>
      <c r="L261" s="29" t="s">
        <v>210</v>
      </c>
      <c r="M261" s="71" t="s">
        <v>211</v>
      </c>
      <c r="N261" s="71" t="s">
        <v>215</v>
      </c>
      <c r="O261" s="71" t="s">
        <v>86</v>
      </c>
      <c r="P261" s="71" t="s">
        <v>170</v>
      </c>
      <c r="R261" s="71">
        <v>0</v>
      </c>
      <c r="S261" s="71" t="s">
        <v>387</v>
      </c>
      <c r="T261" s="71" t="s">
        <v>354</v>
      </c>
      <c r="U261" s="27" t="s">
        <v>2909</v>
      </c>
    </row>
    <row r="262" spans="1:21" x14ac:dyDescent="0.15">
      <c r="A262" s="27" t="s">
        <v>75</v>
      </c>
      <c r="B262" s="27" t="s">
        <v>2910</v>
      </c>
      <c r="C262" s="27" t="s">
        <v>663</v>
      </c>
      <c r="D262" s="27" t="s">
        <v>93</v>
      </c>
      <c r="E262" s="27" t="s">
        <v>2911</v>
      </c>
      <c r="F262" s="27" t="s">
        <v>2912</v>
      </c>
      <c r="G262" s="27" t="s">
        <v>78</v>
      </c>
      <c r="H262" s="27" t="s">
        <v>2913</v>
      </c>
      <c r="I262" s="28">
        <v>43423.615208333336</v>
      </c>
      <c r="J262" s="28">
        <v>43423.615868055553</v>
      </c>
      <c r="K262" s="203">
        <v>6.5972222222222213E-4</v>
      </c>
      <c r="L262" s="29" t="s">
        <v>210</v>
      </c>
      <c r="M262" s="71" t="s">
        <v>211</v>
      </c>
      <c r="N262" s="71" t="s">
        <v>215</v>
      </c>
      <c r="O262" s="71" t="s">
        <v>86</v>
      </c>
      <c r="P262" s="71" t="s">
        <v>170</v>
      </c>
      <c r="R262" s="71">
        <v>0</v>
      </c>
      <c r="S262" s="71" t="s">
        <v>420</v>
      </c>
      <c r="T262" s="71" t="s">
        <v>354</v>
      </c>
      <c r="U262" s="27" t="s">
        <v>2914</v>
      </c>
    </row>
    <row r="263" spans="1:21" x14ac:dyDescent="0.15">
      <c r="A263" s="27" t="s">
        <v>75</v>
      </c>
      <c r="B263" s="27" t="s">
        <v>2915</v>
      </c>
      <c r="C263" s="27" t="s">
        <v>663</v>
      </c>
      <c r="D263" s="27" t="s">
        <v>93</v>
      </c>
      <c r="E263" s="27" t="s">
        <v>2916</v>
      </c>
      <c r="F263" s="27" t="s">
        <v>2917</v>
      </c>
      <c r="G263" s="27" t="s">
        <v>78</v>
      </c>
      <c r="H263" s="27" t="s">
        <v>2918</v>
      </c>
      <c r="I263" s="28">
        <v>43423.621180555558</v>
      </c>
      <c r="J263" s="28">
        <v>43423.623159722221</v>
      </c>
      <c r="K263" s="203">
        <v>1.9791666666666668E-3</v>
      </c>
      <c r="L263" s="29" t="s">
        <v>210</v>
      </c>
      <c r="M263" s="71" t="s">
        <v>211</v>
      </c>
      <c r="N263" s="71" t="s">
        <v>215</v>
      </c>
      <c r="O263" s="71" t="s">
        <v>86</v>
      </c>
      <c r="P263" s="71" t="s">
        <v>170</v>
      </c>
      <c r="R263" s="71">
        <v>0</v>
      </c>
      <c r="S263" s="71" t="s">
        <v>812</v>
      </c>
      <c r="T263" s="71" t="s">
        <v>354</v>
      </c>
      <c r="U263" s="27" t="s">
        <v>2919</v>
      </c>
    </row>
    <row r="264" spans="1:21" x14ac:dyDescent="0.15">
      <c r="A264" s="27" t="s">
        <v>75</v>
      </c>
      <c r="B264" s="27" t="s">
        <v>2920</v>
      </c>
      <c r="C264" s="27" t="s">
        <v>663</v>
      </c>
      <c r="D264" s="27" t="s">
        <v>93</v>
      </c>
      <c r="E264" s="27" t="s">
        <v>2921</v>
      </c>
      <c r="F264" s="27" t="s">
        <v>2922</v>
      </c>
      <c r="G264" s="27" t="s">
        <v>78</v>
      </c>
      <c r="H264" s="27" t="s">
        <v>2923</v>
      </c>
      <c r="I264" s="28">
        <v>43423.634687500002</v>
      </c>
      <c r="J264" s="28">
        <v>43423.635057870371</v>
      </c>
      <c r="K264" s="203">
        <v>3.7037037037037035E-4</v>
      </c>
      <c r="L264" s="29" t="s">
        <v>210</v>
      </c>
      <c r="M264" s="71" t="s">
        <v>211</v>
      </c>
      <c r="N264" s="71" t="s">
        <v>215</v>
      </c>
      <c r="O264" s="71" t="s">
        <v>86</v>
      </c>
      <c r="P264" s="71" t="s">
        <v>170</v>
      </c>
      <c r="R264" s="71">
        <v>0</v>
      </c>
      <c r="S264" s="71" t="s">
        <v>691</v>
      </c>
      <c r="T264" s="71" t="s">
        <v>354</v>
      </c>
      <c r="U264" s="27" t="s">
        <v>2924</v>
      </c>
    </row>
    <row r="265" spans="1:21" x14ac:dyDescent="0.15">
      <c r="A265" s="27" t="s">
        <v>75</v>
      </c>
      <c r="B265" s="27" t="s">
        <v>2925</v>
      </c>
      <c r="C265" s="27" t="s">
        <v>663</v>
      </c>
      <c r="D265" s="27" t="s">
        <v>93</v>
      </c>
      <c r="E265" s="27" t="s">
        <v>2926</v>
      </c>
      <c r="F265" s="27" t="s">
        <v>2927</v>
      </c>
      <c r="G265" s="27" t="s">
        <v>78</v>
      </c>
      <c r="H265" s="27" t="s">
        <v>968</v>
      </c>
      <c r="I265" s="28">
        <v>43423.635821759257</v>
      </c>
      <c r="J265" s="28">
        <v>43423.636006944442</v>
      </c>
      <c r="K265" s="203">
        <v>1.8518518518518518E-4</v>
      </c>
      <c r="L265" s="29" t="s">
        <v>210</v>
      </c>
      <c r="M265" s="71" t="s">
        <v>211</v>
      </c>
      <c r="N265" s="71" t="s">
        <v>215</v>
      </c>
      <c r="O265" s="71" t="s">
        <v>86</v>
      </c>
      <c r="P265" s="71" t="s">
        <v>170</v>
      </c>
      <c r="R265" s="71">
        <v>0</v>
      </c>
      <c r="S265" s="71" t="s">
        <v>395</v>
      </c>
      <c r="T265" s="71" t="s">
        <v>354</v>
      </c>
      <c r="U265" s="27" t="s">
        <v>2928</v>
      </c>
    </row>
    <row r="266" spans="1:21" x14ac:dyDescent="0.15">
      <c r="A266" s="27" t="s">
        <v>75</v>
      </c>
      <c r="B266" s="27" t="s">
        <v>2929</v>
      </c>
      <c r="C266" s="27" t="s">
        <v>663</v>
      </c>
      <c r="D266" s="27" t="s">
        <v>93</v>
      </c>
      <c r="E266" s="27" t="s">
        <v>2926</v>
      </c>
      <c r="F266" s="27" t="s">
        <v>2927</v>
      </c>
      <c r="G266" s="27" t="s">
        <v>78</v>
      </c>
      <c r="H266" s="27" t="s">
        <v>968</v>
      </c>
      <c r="I266" s="28">
        <v>43423.637418981481</v>
      </c>
      <c r="J266" s="28">
        <v>43423.637604166666</v>
      </c>
      <c r="K266" s="203">
        <v>1.8518518518518518E-4</v>
      </c>
      <c r="L266" s="29" t="s">
        <v>210</v>
      </c>
      <c r="M266" s="71" t="s">
        <v>211</v>
      </c>
      <c r="N266" s="71" t="s">
        <v>215</v>
      </c>
      <c r="O266" s="71" t="s">
        <v>86</v>
      </c>
      <c r="P266" s="71" t="s">
        <v>170</v>
      </c>
      <c r="R266" s="71">
        <v>0</v>
      </c>
      <c r="S266" s="71" t="s">
        <v>395</v>
      </c>
      <c r="T266" s="71" t="s">
        <v>354</v>
      </c>
      <c r="U266" s="27" t="s">
        <v>2928</v>
      </c>
    </row>
    <row r="267" spans="1:21" x14ac:dyDescent="0.15">
      <c r="A267" s="27" t="s">
        <v>75</v>
      </c>
      <c r="B267" s="27" t="s">
        <v>2930</v>
      </c>
      <c r="C267" s="27" t="s">
        <v>663</v>
      </c>
      <c r="D267" s="27" t="s">
        <v>93</v>
      </c>
      <c r="E267" s="27" t="s">
        <v>2931</v>
      </c>
      <c r="F267" s="27" t="s">
        <v>2932</v>
      </c>
      <c r="G267" s="27" t="s">
        <v>78</v>
      </c>
      <c r="H267" s="27" t="s">
        <v>2933</v>
      </c>
      <c r="I267" s="28">
        <v>43423.637812499997</v>
      </c>
      <c r="J267" s="28">
        <v>43423.638252314813</v>
      </c>
      <c r="K267" s="203">
        <v>4.3981481481481481E-4</v>
      </c>
      <c r="L267" s="29" t="s">
        <v>210</v>
      </c>
      <c r="M267" s="71" t="s">
        <v>211</v>
      </c>
      <c r="N267" s="71" t="s">
        <v>215</v>
      </c>
      <c r="O267" s="71" t="s">
        <v>86</v>
      </c>
      <c r="P267" s="71" t="s">
        <v>170</v>
      </c>
      <c r="R267" s="71">
        <v>0</v>
      </c>
      <c r="S267" s="71" t="s">
        <v>388</v>
      </c>
      <c r="T267" s="71" t="s">
        <v>354</v>
      </c>
      <c r="U267" s="27" t="s">
        <v>2934</v>
      </c>
    </row>
    <row r="268" spans="1:21" x14ac:dyDescent="0.15">
      <c r="A268" s="27" t="s">
        <v>75</v>
      </c>
      <c r="B268" s="27" t="s">
        <v>2935</v>
      </c>
      <c r="C268" s="27" t="s">
        <v>663</v>
      </c>
      <c r="D268" s="27" t="s">
        <v>93</v>
      </c>
      <c r="E268" s="27" t="s">
        <v>2936</v>
      </c>
      <c r="F268" s="27" t="s">
        <v>2937</v>
      </c>
      <c r="G268" s="27" t="s">
        <v>78</v>
      </c>
      <c r="H268" s="27" t="s">
        <v>1429</v>
      </c>
      <c r="I268" s="28">
        <v>43423.667812500003</v>
      </c>
      <c r="J268" s="28">
        <v>43423.669085648151</v>
      </c>
      <c r="K268" s="203">
        <v>1.2731481481481483E-3</v>
      </c>
      <c r="L268" s="29" t="s">
        <v>210</v>
      </c>
      <c r="M268" s="71" t="s">
        <v>211</v>
      </c>
      <c r="N268" s="71" t="s">
        <v>215</v>
      </c>
      <c r="O268" s="71" t="s">
        <v>86</v>
      </c>
      <c r="P268" s="71" t="s">
        <v>170</v>
      </c>
      <c r="R268" s="71">
        <v>0</v>
      </c>
      <c r="S268" s="71" t="s">
        <v>1216</v>
      </c>
      <c r="T268" s="71" t="s">
        <v>354</v>
      </c>
      <c r="U268" s="27" t="s">
        <v>2938</v>
      </c>
    </row>
    <row r="269" spans="1:21" x14ac:dyDescent="0.15">
      <c r="A269" s="27" t="s">
        <v>75</v>
      </c>
      <c r="B269" s="27" t="s">
        <v>2939</v>
      </c>
      <c r="C269" s="27" t="s">
        <v>663</v>
      </c>
      <c r="D269" s="27" t="s">
        <v>93</v>
      </c>
      <c r="E269" s="27" t="s">
        <v>2940</v>
      </c>
      <c r="F269" s="27" t="s">
        <v>2941</v>
      </c>
      <c r="G269" s="27" t="s">
        <v>78</v>
      </c>
      <c r="H269" s="27" t="s">
        <v>1191</v>
      </c>
      <c r="I269" s="28">
        <v>43423.66982638889</v>
      </c>
      <c r="J269" s="28">
        <v>43423.670740740738</v>
      </c>
      <c r="K269" s="203">
        <v>9.1435185185185185E-4</v>
      </c>
      <c r="L269" s="29" t="s">
        <v>210</v>
      </c>
      <c r="M269" s="71" t="s">
        <v>211</v>
      </c>
      <c r="N269" s="71" t="s">
        <v>215</v>
      </c>
      <c r="O269" s="71" t="s">
        <v>86</v>
      </c>
      <c r="P269" s="71" t="s">
        <v>170</v>
      </c>
      <c r="R269" s="71">
        <v>0</v>
      </c>
      <c r="S269" s="71" t="s">
        <v>387</v>
      </c>
      <c r="T269" s="71" t="s">
        <v>354</v>
      </c>
      <c r="U269" s="27" t="s">
        <v>2942</v>
      </c>
    </row>
    <row r="270" spans="1:21" x14ac:dyDescent="0.15">
      <c r="A270" s="27" t="s">
        <v>75</v>
      </c>
      <c r="B270" s="27" t="s">
        <v>2943</v>
      </c>
      <c r="C270" s="27" t="s">
        <v>663</v>
      </c>
      <c r="D270" s="27" t="s">
        <v>93</v>
      </c>
      <c r="E270" s="27" t="s">
        <v>2944</v>
      </c>
      <c r="F270" s="27" t="s">
        <v>2945</v>
      </c>
      <c r="G270" s="27" t="s">
        <v>78</v>
      </c>
      <c r="H270" s="27" t="s">
        <v>505</v>
      </c>
      <c r="I270" s="28">
        <v>43423.674085648148</v>
      </c>
      <c r="J270" s="28">
        <v>43423.675000000003</v>
      </c>
      <c r="K270" s="203">
        <v>9.1435185185185185E-4</v>
      </c>
      <c r="L270" s="29" t="s">
        <v>210</v>
      </c>
      <c r="M270" s="71" t="s">
        <v>211</v>
      </c>
      <c r="N270" s="71" t="s">
        <v>215</v>
      </c>
      <c r="O270" s="71" t="s">
        <v>86</v>
      </c>
      <c r="P270" s="71" t="s">
        <v>170</v>
      </c>
      <c r="R270" s="71">
        <v>0</v>
      </c>
      <c r="S270" s="71" t="s">
        <v>387</v>
      </c>
      <c r="T270" s="71" t="s">
        <v>354</v>
      </c>
      <c r="U270" s="27" t="s">
        <v>2946</v>
      </c>
    </row>
    <row r="271" spans="1:21" x14ac:dyDescent="0.15">
      <c r="A271" s="27" t="s">
        <v>75</v>
      </c>
      <c r="B271" s="27" t="s">
        <v>2947</v>
      </c>
      <c r="C271" s="27" t="s">
        <v>663</v>
      </c>
      <c r="D271" s="27" t="s">
        <v>93</v>
      </c>
      <c r="E271" s="27" t="s">
        <v>2948</v>
      </c>
      <c r="F271" s="27" t="s">
        <v>2949</v>
      </c>
      <c r="G271" s="27" t="s">
        <v>78</v>
      </c>
      <c r="H271" s="27" t="s">
        <v>1339</v>
      </c>
      <c r="I271" s="28">
        <v>43423.679155092592</v>
      </c>
      <c r="J271" s="28">
        <v>43423.679270833331</v>
      </c>
      <c r="K271" s="203">
        <v>1.1574074074074073E-4</v>
      </c>
      <c r="L271" s="29" t="s">
        <v>210</v>
      </c>
      <c r="M271" s="71" t="s">
        <v>211</v>
      </c>
      <c r="N271" s="71" t="s">
        <v>215</v>
      </c>
      <c r="O271" s="71" t="s">
        <v>86</v>
      </c>
      <c r="P271" s="71" t="s">
        <v>170</v>
      </c>
      <c r="R271" s="71">
        <v>0</v>
      </c>
      <c r="S271" s="71" t="s">
        <v>441</v>
      </c>
      <c r="T271" s="71" t="s">
        <v>354</v>
      </c>
      <c r="U271" s="27" t="s">
        <v>2950</v>
      </c>
    </row>
    <row r="272" spans="1:21" x14ac:dyDescent="0.15">
      <c r="A272" s="27" t="s">
        <v>75</v>
      </c>
      <c r="B272" s="27" t="s">
        <v>2951</v>
      </c>
      <c r="C272" s="27" t="s">
        <v>663</v>
      </c>
      <c r="D272" s="27" t="s">
        <v>31</v>
      </c>
      <c r="E272" s="27" t="s">
        <v>2952</v>
      </c>
      <c r="F272" s="27" t="s">
        <v>2953</v>
      </c>
      <c r="G272" s="27" t="s">
        <v>78</v>
      </c>
      <c r="H272" s="27" t="s">
        <v>2954</v>
      </c>
      <c r="I272" s="28">
        <v>43423.431805555556</v>
      </c>
      <c r="J272" s="28">
        <v>43423.436400462961</v>
      </c>
      <c r="K272" s="203">
        <v>4.5949074074074078E-3</v>
      </c>
      <c r="L272" s="29" t="s">
        <v>210</v>
      </c>
      <c r="M272" s="71" t="s">
        <v>210</v>
      </c>
      <c r="N272" s="71" t="s">
        <v>215</v>
      </c>
      <c r="O272" s="71" t="s">
        <v>30</v>
      </c>
      <c r="P272" s="71" t="s">
        <v>169</v>
      </c>
      <c r="R272" s="71">
        <v>0</v>
      </c>
      <c r="S272" s="71" t="s">
        <v>1467</v>
      </c>
      <c r="T272" s="71" t="s">
        <v>1467</v>
      </c>
      <c r="U272" s="27" t="s">
        <v>2955</v>
      </c>
    </row>
    <row r="273" spans="1:21" x14ac:dyDescent="0.15">
      <c r="A273" s="27" t="s">
        <v>75</v>
      </c>
      <c r="B273" s="27" t="s">
        <v>2956</v>
      </c>
      <c r="C273" s="27" t="s">
        <v>663</v>
      </c>
      <c r="D273" s="27" t="s">
        <v>31</v>
      </c>
      <c r="E273" s="27" t="s">
        <v>1192</v>
      </c>
      <c r="F273" s="27" t="s">
        <v>1193</v>
      </c>
      <c r="G273" s="27" t="s">
        <v>78</v>
      </c>
      <c r="H273" s="27" t="s">
        <v>1194</v>
      </c>
      <c r="I273" s="28">
        <v>43423.436527777776</v>
      </c>
      <c r="J273" s="28">
        <v>43423.436701388891</v>
      </c>
      <c r="K273" s="203">
        <v>1.7361111111111112E-4</v>
      </c>
      <c r="L273" s="29" t="s">
        <v>210</v>
      </c>
      <c r="M273" s="71" t="s">
        <v>211</v>
      </c>
      <c r="N273" s="71" t="s">
        <v>215</v>
      </c>
      <c r="O273" s="71" t="s">
        <v>30</v>
      </c>
      <c r="P273" s="71" t="s">
        <v>170</v>
      </c>
      <c r="R273" s="71">
        <v>0</v>
      </c>
      <c r="S273" s="71" t="s">
        <v>369</v>
      </c>
      <c r="T273" s="71" t="s">
        <v>354</v>
      </c>
      <c r="U273" s="27" t="s">
        <v>1195</v>
      </c>
    </row>
    <row r="274" spans="1:21" x14ac:dyDescent="0.15">
      <c r="A274" s="27" t="s">
        <v>75</v>
      </c>
      <c r="B274" s="27" t="s">
        <v>2957</v>
      </c>
      <c r="C274" s="27" t="s">
        <v>663</v>
      </c>
      <c r="D274" s="27" t="s">
        <v>31</v>
      </c>
      <c r="E274" s="27" t="s">
        <v>2958</v>
      </c>
      <c r="F274" s="27" t="s">
        <v>2959</v>
      </c>
      <c r="G274" s="27" t="s">
        <v>78</v>
      </c>
      <c r="H274" s="27" t="s">
        <v>2960</v>
      </c>
      <c r="I274" s="28">
        <v>43423.436990740738</v>
      </c>
      <c r="J274" s="28">
        <v>43423.438958333332</v>
      </c>
      <c r="K274" s="203">
        <v>1.9675925925925928E-3</v>
      </c>
      <c r="L274" s="29" t="s">
        <v>210</v>
      </c>
      <c r="M274" s="71" t="s">
        <v>211</v>
      </c>
      <c r="N274" s="71" t="s">
        <v>215</v>
      </c>
      <c r="O274" s="71" t="s">
        <v>30</v>
      </c>
      <c r="P274" s="71" t="s">
        <v>170</v>
      </c>
      <c r="R274" s="71">
        <v>0</v>
      </c>
      <c r="S274" s="71" t="s">
        <v>516</v>
      </c>
      <c r="T274" s="71" t="s">
        <v>354</v>
      </c>
      <c r="U274" s="27" t="s">
        <v>1367</v>
      </c>
    </row>
    <row r="275" spans="1:21" x14ac:dyDescent="0.15">
      <c r="A275" s="27" t="s">
        <v>75</v>
      </c>
      <c r="B275" s="27" t="s">
        <v>2961</v>
      </c>
      <c r="C275" s="27" t="s">
        <v>663</v>
      </c>
      <c r="D275" s="27" t="s">
        <v>31</v>
      </c>
      <c r="E275" s="27" t="s">
        <v>2962</v>
      </c>
      <c r="F275" s="27" t="s">
        <v>2963</v>
      </c>
      <c r="G275" s="27" t="s">
        <v>78</v>
      </c>
      <c r="H275" s="27" t="s">
        <v>2964</v>
      </c>
      <c r="I275" s="28">
        <v>43423.604363425926</v>
      </c>
      <c r="J275" s="28">
        <v>43423.605555555558</v>
      </c>
      <c r="K275" s="203">
        <v>1.1921296296296296E-3</v>
      </c>
      <c r="L275" s="29" t="s">
        <v>210</v>
      </c>
      <c r="M275" s="71" t="s">
        <v>211</v>
      </c>
      <c r="N275" s="71" t="s">
        <v>215</v>
      </c>
      <c r="O275" s="71" t="s">
        <v>30</v>
      </c>
      <c r="P275" s="71" t="s">
        <v>170</v>
      </c>
      <c r="R275" s="71">
        <v>0</v>
      </c>
      <c r="S275" s="71" t="s">
        <v>796</v>
      </c>
      <c r="T275" s="71" t="s">
        <v>354</v>
      </c>
      <c r="U275" s="27" t="s">
        <v>2965</v>
      </c>
    </row>
    <row r="276" spans="1:21" x14ac:dyDescent="0.15">
      <c r="A276" s="27" t="s">
        <v>75</v>
      </c>
      <c r="B276" s="27" t="s">
        <v>2966</v>
      </c>
      <c r="C276" s="27" t="s">
        <v>663</v>
      </c>
      <c r="D276" s="27" t="s">
        <v>31</v>
      </c>
      <c r="E276" s="27" t="s">
        <v>2962</v>
      </c>
      <c r="F276" s="27" t="s">
        <v>2963</v>
      </c>
      <c r="G276" s="27" t="s">
        <v>78</v>
      </c>
      <c r="H276" s="27" t="s">
        <v>2964</v>
      </c>
      <c r="I276" s="28">
        <v>43423.608935185184</v>
      </c>
      <c r="J276" s="28">
        <v>43423.610636574071</v>
      </c>
      <c r="K276" s="203">
        <v>1.7013888888888892E-3</v>
      </c>
      <c r="L276" s="29" t="s">
        <v>210</v>
      </c>
      <c r="M276" s="71" t="s">
        <v>211</v>
      </c>
      <c r="N276" s="71" t="s">
        <v>215</v>
      </c>
      <c r="O276" s="71" t="s">
        <v>30</v>
      </c>
      <c r="P276" s="71" t="s">
        <v>170</v>
      </c>
      <c r="R276" s="71">
        <v>0</v>
      </c>
      <c r="S276" s="71" t="s">
        <v>657</v>
      </c>
      <c r="T276" s="71" t="s">
        <v>354</v>
      </c>
      <c r="U276" s="27" t="s">
        <v>2967</v>
      </c>
    </row>
    <row r="277" spans="1:21" x14ac:dyDescent="0.15">
      <c r="A277" s="27" t="s">
        <v>75</v>
      </c>
      <c r="B277" s="27" t="s">
        <v>2968</v>
      </c>
      <c r="C277" s="27" t="s">
        <v>663</v>
      </c>
      <c r="D277" s="27" t="s">
        <v>31</v>
      </c>
      <c r="E277" s="27" t="s">
        <v>2969</v>
      </c>
      <c r="F277" s="27" t="s">
        <v>2970</v>
      </c>
      <c r="G277" s="27" t="s">
        <v>78</v>
      </c>
      <c r="H277" s="27" t="s">
        <v>961</v>
      </c>
      <c r="I277" s="28">
        <v>43423.619004629632</v>
      </c>
      <c r="J277" s="28">
        <v>43423.619317129633</v>
      </c>
      <c r="K277" s="203">
        <v>3.1250000000000001E-4</v>
      </c>
      <c r="L277" s="29" t="s">
        <v>210</v>
      </c>
      <c r="M277" s="71" t="s">
        <v>211</v>
      </c>
      <c r="N277" s="71" t="s">
        <v>215</v>
      </c>
      <c r="O277" s="71" t="s">
        <v>30</v>
      </c>
      <c r="P277" s="71" t="s">
        <v>170</v>
      </c>
      <c r="R277" s="71">
        <v>0</v>
      </c>
      <c r="S277" s="71" t="s">
        <v>407</v>
      </c>
      <c r="T277" s="71" t="s">
        <v>354</v>
      </c>
      <c r="U277" s="27" t="s">
        <v>2971</v>
      </c>
    </row>
    <row r="278" spans="1:21" x14ac:dyDescent="0.15">
      <c r="A278" s="27" t="s">
        <v>75</v>
      </c>
      <c r="B278" s="27" t="s">
        <v>2972</v>
      </c>
      <c r="C278" s="27" t="s">
        <v>663</v>
      </c>
      <c r="D278" s="27" t="s">
        <v>31</v>
      </c>
      <c r="E278" s="27" t="s">
        <v>2973</v>
      </c>
      <c r="F278" s="27" t="s">
        <v>2974</v>
      </c>
      <c r="G278" s="27" t="s">
        <v>78</v>
      </c>
      <c r="H278" s="27" t="s">
        <v>2975</v>
      </c>
      <c r="I278" s="28">
        <v>43423.622199074074</v>
      </c>
      <c r="J278" s="28">
        <v>43423.624618055554</v>
      </c>
      <c r="K278" s="203">
        <v>2.4189814814814816E-3</v>
      </c>
      <c r="L278" s="29" t="s">
        <v>210</v>
      </c>
      <c r="M278" s="71" t="s">
        <v>210</v>
      </c>
      <c r="N278" s="71" t="s">
        <v>215</v>
      </c>
      <c r="O278" s="71" t="s">
        <v>30</v>
      </c>
      <c r="P278" s="71" t="s">
        <v>170</v>
      </c>
      <c r="R278" s="71">
        <v>0</v>
      </c>
      <c r="S278" s="71" t="s">
        <v>899</v>
      </c>
      <c r="T278" s="71" t="s">
        <v>899</v>
      </c>
      <c r="U278" s="27" t="s">
        <v>2976</v>
      </c>
    </row>
    <row r="279" spans="1:21" x14ac:dyDescent="0.15">
      <c r="A279" s="27" t="s">
        <v>75</v>
      </c>
      <c r="B279" s="27" t="s">
        <v>2977</v>
      </c>
      <c r="C279" s="27" t="s">
        <v>663</v>
      </c>
      <c r="D279" s="27" t="s">
        <v>31</v>
      </c>
      <c r="E279" s="27" t="s">
        <v>2973</v>
      </c>
      <c r="F279" s="27" t="s">
        <v>2974</v>
      </c>
      <c r="G279" s="27" t="s">
        <v>78</v>
      </c>
      <c r="H279" s="27" t="s">
        <v>2978</v>
      </c>
      <c r="I279" s="28">
        <v>43423.626226851855</v>
      </c>
      <c r="J279" s="28">
        <v>43423.628483796296</v>
      </c>
      <c r="K279" s="203">
        <v>2.2569444444444447E-3</v>
      </c>
      <c r="L279" s="29" t="s">
        <v>210</v>
      </c>
      <c r="M279" s="71" t="s">
        <v>210</v>
      </c>
      <c r="N279" s="71" t="s">
        <v>215</v>
      </c>
      <c r="O279" s="71" t="s">
        <v>30</v>
      </c>
      <c r="P279" s="71" t="s">
        <v>170</v>
      </c>
      <c r="R279" s="71">
        <v>0</v>
      </c>
      <c r="S279" s="71" t="s">
        <v>713</v>
      </c>
      <c r="T279" s="71" t="s">
        <v>713</v>
      </c>
      <c r="U279" s="27" t="s">
        <v>2979</v>
      </c>
    </row>
    <row r="280" spans="1:21" x14ac:dyDescent="0.15">
      <c r="A280" s="27" t="s">
        <v>75</v>
      </c>
      <c r="B280" s="27" t="s">
        <v>2980</v>
      </c>
      <c r="C280" s="27" t="s">
        <v>663</v>
      </c>
      <c r="D280" s="27" t="s">
        <v>31</v>
      </c>
      <c r="E280" s="27" t="s">
        <v>2981</v>
      </c>
      <c r="F280" s="27" t="s">
        <v>2982</v>
      </c>
      <c r="G280" s="27" t="s">
        <v>78</v>
      </c>
      <c r="H280" s="27" t="s">
        <v>1242</v>
      </c>
      <c r="I280" s="28">
        <v>43423.640451388892</v>
      </c>
      <c r="J280" s="28">
        <v>43423.646527777775</v>
      </c>
      <c r="K280" s="203">
        <v>6.076388888888889E-3</v>
      </c>
      <c r="L280" s="29" t="s">
        <v>210</v>
      </c>
      <c r="M280" s="71" t="s">
        <v>210</v>
      </c>
      <c r="N280" s="71" t="s">
        <v>215</v>
      </c>
      <c r="O280" s="71" t="s">
        <v>30</v>
      </c>
      <c r="P280" s="71" t="s">
        <v>170</v>
      </c>
      <c r="R280" s="71">
        <v>0</v>
      </c>
      <c r="S280" s="71" t="s">
        <v>2983</v>
      </c>
      <c r="T280" s="71" t="s">
        <v>2983</v>
      </c>
      <c r="U280" s="27" t="s">
        <v>2984</v>
      </c>
    </row>
    <row r="281" spans="1:21" x14ac:dyDescent="0.15">
      <c r="A281" s="27" t="s">
        <v>75</v>
      </c>
      <c r="B281" s="27" t="s">
        <v>2985</v>
      </c>
      <c r="C281" s="27" t="s">
        <v>663</v>
      </c>
      <c r="D281" s="27" t="s">
        <v>31</v>
      </c>
      <c r="E281" s="27" t="s">
        <v>2986</v>
      </c>
      <c r="F281" s="27" t="s">
        <v>2987</v>
      </c>
      <c r="G281" s="27" t="s">
        <v>78</v>
      </c>
      <c r="H281" s="27" t="s">
        <v>1256</v>
      </c>
      <c r="I281" s="28">
        <v>43423.650694444441</v>
      </c>
      <c r="J281" s="28">
        <v>43423.65829861111</v>
      </c>
      <c r="K281" s="203">
        <v>7.6041666666666662E-3</v>
      </c>
      <c r="L281" s="29" t="s">
        <v>210</v>
      </c>
      <c r="M281" s="71" t="s">
        <v>210</v>
      </c>
      <c r="N281" s="71" t="s">
        <v>215</v>
      </c>
      <c r="O281" s="71" t="s">
        <v>30</v>
      </c>
      <c r="P281" s="71" t="s">
        <v>170</v>
      </c>
      <c r="R281" s="71">
        <v>0</v>
      </c>
      <c r="S281" s="71" t="s">
        <v>2988</v>
      </c>
      <c r="T281" s="71" t="s">
        <v>2988</v>
      </c>
      <c r="U281" s="27" t="s">
        <v>2989</v>
      </c>
    </row>
    <row r="282" spans="1:21" x14ac:dyDescent="0.15">
      <c r="A282" s="27" t="s">
        <v>75</v>
      </c>
      <c r="B282" s="27" t="s">
        <v>2990</v>
      </c>
      <c r="C282" s="27" t="s">
        <v>663</v>
      </c>
      <c r="D282" s="27" t="s">
        <v>31</v>
      </c>
      <c r="E282" s="27" t="s">
        <v>2986</v>
      </c>
      <c r="F282" s="27" t="s">
        <v>2987</v>
      </c>
      <c r="G282" s="27" t="s">
        <v>78</v>
      </c>
      <c r="H282" s="27" t="s">
        <v>1340</v>
      </c>
      <c r="I282" s="28">
        <v>43423.672476851854</v>
      </c>
      <c r="J282" s="28">
        <v>43423.672627314816</v>
      </c>
      <c r="K282" s="203">
        <v>1.5046296296296297E-4</v>
      </c>
      <c r="L282" s="29" t="s">
        <v>210</v>
      </c>
      <c r="M282" s="71" t="s">
        <v>211</v>
      </c>
      <c r="N282" s="71" t="s">
        <v>215</v>
      </c>
      <c r="O282" s="71" t="s">
        <v>30</v>
      </c>
      <c r="P282" s="71" t="s">
        <v>170</v>
      </c>
      <c r="R282" s="71">
        <v>0</v>
      </c>
      <c r="S282" s="71" t="s">
        <v>377</v>
      </c>
      <c r="T282" s="71" t="s">
        <v>354</v>
      </c>
      <c r="U282" s="27" t="s">
        <v>2991</v>
      </c>
    </row>
    <row r="283" spans="1:21" x14ac:dyDescent="0.15">
      <c r="A283" s="27" t="s">
        <v>75</v>
      </c>
      <c r="B283" s="27" t="s">
        <v>2992</v>
      </c>
      <c r="C283" s="27" t="s">
        <v>663</v>
      </c>
      <c r="D283" s="27" t="s">
        <v>31</v>
      </c>
      <c r="E283" s="27" t="s">
        <v>1192</v>
      </c>
      <c r="F283" s="27" t="s">
        <v>1193</v>
      </c>
      <c r="G283" s="27" t="s">
        <v>78</v>
      </c>
      <c r="H283" s="27" t="s">
        <v>1194</v>
      </c>
      <c r="I283" s="28">
        <v>43423.738171296296</v>
      </c>
      <c r="J283" s="28">
        <v>43423.738391203704</v>
      </c>
      <c r="K283" s="203">
        <v>2.199074074074074E-4</v>
      </c>
      <c r="L283" s="29" t="s">
        <v>210</v>
      </c>
      <c r="M283" s="71" t="s">
        <v>211</v>
      </c>
      <c r="N283" s="71" t="s">
        <v>215</v>
      </c>
      <c r="O283" s="71" t="s">
        <v>30</v>
      </c>
      <c r="P283" s="71" t="s">
        <v>170</v>
      </c>
      <c r="R283" s="71">
        <v>0</v>
      </c>
      <c r="S283" s="71" t="s">
        <v>393</v>
      </c>
      <c r="T283" s="71" t="s">
        <v>354</v>
      </c>
      <c r="U283" s="27" t="s">
        <v>1195</v>
      </c>
    </row>
    <row r="284" spans="1:21" x14ac:dyDescent="0.15">
      <c r="A284" s="27" t="s">
        <v>75</v>
      </c>
      <c r="B284" s="27" t="s">
        <v>2993</v>
      </c>
      <c r="C284" s="27" t="s">
        <v>663</v>
      </c>
      <c r="D284" s="27" t="s">
        <v>31</v>
      </c>
      <c r="E284" s="27" t="s">
        <v>1192</v>
      </c>
      <c r="F284" s="27" t="s">
        <v>1193</v>
      </c>
      <c r="G284" s="27" t="s">
        <v>78</v>
      </c>
      <c r="H284" s="27" t="s">
        <v>1194</v>
      </c>
      <c r="I284" s="28">
        <v>43423.759930555556</v>
      </c>
      <c r="J284" s="28">
        <v>43423.777453703704</v>
      </c>
      <c r="K284" s="203">
        <v>1.7523148148148149E-2</v>
      </c>
      <c r="L284" s="29" t="s">
        <v>210</v>
      </c>
      <c r="M284" s="71" t="s">
        <v>210</v>
      </c>
      <c r="N284" s="71" t="s">
        <v>215</v>
      </c>
      <c r="O284" s="71" t="s">
        <v>30</v>
      </c>
      <c r="P284" s="71" t="s">
        <v>170</v>
      </c>
      <c r="R284" s="71">
        <v>0</v>
      </c>
      <c r="S284" s="71" t="s">
        <v>2994</v>
      </c>
      <c r="T284" s="71" t="s">
        <v>2994</v>
      </c>
      <c r="U284" s="27" t="s">
        <v>1195</v>
      </c>
    </row>
    <row r="285" spans="1:21" x14ac:dyDescent="0.15">
      <c r="A285" s="27" t="s">
        <v>75</v>
      </c>
      <c r="B285" s="27" t="s">
        <v>2995</v>
      </c>
      <c r="C285" s="27" t="s">
        <v>569</v>
      </c>
      <c r="D285" s="27" t="s">
        <v>35</v>
      </c>
      <c r="E285" s="27" t="s">
        <v>2996</v>
      </c>
      <c r="F285" s="27" t="s">
        <v>947</v>
      </c>
      <c r="G285" s="27" t="s">
        <v>78</v>
      </c>
      <c r="H285" s="27" t="s">
        <v>948</v>
      </c>
      <c r="I285" s="28">
        <v>43423.424444444441</v>
      </c>
      <c r="J285" s="28">
        <v>43423.425740740742</v>
      </c>
      <c r="K285" s="203">
        <v>1.2962962962962963E-3</v>
      </c>
      <c r="L285" s="29" t="s">
        <v>210</v>
      </c>
      <c r="M285" s="71" t="s">
        <v>211</v>
      </c>
      <c r="N285" s="71" t="s">
        <v>215</v>
      </c>
      <c r="O285" s="71" t="s">
        <v>34</v>
      </c>
      <c r="P285" s="71" t="s">
        <v>170</v>
      </c>
      <c r="R285" s="71">
        <v>0</v>
      </c>
      <c r="S285" s="71" t="s">
        <v>399</v>
      </c>
      <c r="T285" s="71" t="s">
        <v>354</v>
      </c>
      <c r="U285" s="27" t="s">
        <v>637</v>
      </c>
    </row>
    <row r="286" spans="1:21" x14ac:dyDescent="0.15">
      <c r="A286" s="27" t="s">
        <v>75</v>
      </c>
      <c r="B286" s="27" t="s">
        <v>2997</v>
      </c>
      <c r="C286" s="27" t="s">
        <v>569</v>
      </c>
      <c r="D286" s="27" t="s">
        <v>35</v>
      </c>
      <c r="E286" s="27" t="s">
        <v>2998</v>
      </c>
      <c r="F286" s="27" t="s">
        <v>2999</v>
      </c>
      <c r="G286" s="27" t="s">
        <v>78</v>
      </c>
      <c r="H286" s="27" t="s">
        <v>3000</v>
      </c>
      <c r="I286" s="28">
        <v>43423.531331018516</v>
      </c>
      <c r="J286" s="28">
        <v>43423.533668981479</v>
      </c>
      <c r="K286" s="203">
        <v>2.3379629629629631E-3</v>
      </c>
      <c r="L286" s="29" t="s">
        <v>210</v>
      </c>
      <c r="M286" s="71" t="s">
        <v>210</v>
      </c>
      <c r="N286" s="71" t="s">
        <v>215</v>
      </c>
      <c r="O286" s="71" t="s">
        <v>34</v>
      </c>
      <c r="P286" s="71" t="s">
        <v>170</v>
      </c>
      <c r="R286" s="71">
        <v>0</v>
      </c>
      <c r="S286" s="71" t="s">
        <v>1151</v>
      </c>
      <c r="T286" s="71" t="s">
        <v>1151</v>
      </c>
      <c r="U286" s="27" t="s">
        <v>3001</v>
      </c>
    </row>
    <row r="287" spans="1:21" x14ac:dyDescent="0.15">
      <c r="A287" s="27" t="s">
        <v>75</v>
      </c>
      <c r="B287" s="27" t="s">
        <v>3002</v>
      </c>
      <c r="C287" s="27" t="s">
        <v>569</v>
      </c>
      <c r="D287" s="27" t="s">
        <v>35</v>
      </c>
      <c r="E287" s="27" t="s">
        <v>2998</v>
      </c>
      <c r="F287" s="27" t="s">
        <v>2999</v>
      </c>
      <c r="G287" s="27" t="s">
        <v>78</v>
      </c>
      <c r="H287" s="27" t="s">
        <v>3000</v>
      </c>
      <c r="I287" s="28">
        <v>43423.567627314813</v>
      </c>
      <c r="J287" s="28">
        <v>43423.568819444445</v>
      </c>
      <c r="K287" s="203">
        <v>1.1921296296296296E-3</v>
      </c>
      <c r="L287" s="29" t="s">
        <v>210</v>
      </c>
      <c r="M287" s="71" t="s">
        <v>211</v>
      </c>
      <c r="N287" s="71" t="s">
        <v>215</v>
      </c>
      <c r="O287" s="71" t="s">
        <v>34</v>
      </c>
      <c r="P287" s="71" t="s">
        <v>170</v>
      </c>
      <c r="R287" s="71">
        <v>0</v>
      </c>
      <c r="S287" s="71" t="s">
        <v>796</v>
      </c>
      <c r="T287" s="71" t="s">
        <v>354</v>
      </c>
      <c r="U287" s="27" t="s">
        <v>3001</v>
      </c>
    </row>
    <row r="288" spans="1:21" x14ac:dyDescent="0.15">
      <c r="A288" s="27" t="s">
        <v>75</v>
      </c>
      <c r="B288" s="27" t="s">
        <v>3003</v>
      </c>
      <c r="C288" s="27" t="s">
        <v>569</v>
      </c>
      <c r="D288" s="27" t="s">
        <v>35</v>
      </c>
      <c r="E288" s="27" t="s">
        <v>2998</v>
      </c>
      <c r="F288" s="27" t="s">
        <v>2999</v>
      </c>
      <c r="G288" s="27" t="s">
        <v>78</v>
      </c>
      <c r="H288" s="27" t="s">
        <v>3000</v>
      </c>
      <c r="I288" s="28">
        <v>43423.600335648145</v>
      </c>
      <c r="J288" s="28">
        <v>43423.601504629631</v>
      </c>
      <c r="K288" s="203">
        <v>1.1689814814814816E-3</v>
      </c>
      <c r="L288" s="29" t="s">
        <v>210</v>
      </c>
      <c r="M288" s="71" t="s">
        <v>211</v>
      </c>
      <c r="N288" s="71" t="s">
        <v>215</v>
      </c>
      <c r="O288" s="71" t="s">
        <v>34</v>
      </c>
      <c r="P288" s="71" t="s">
        <v>170</v>
      </c>
      <c r="R288" s="71">
        <v>0</v>
      </c>
      <c r="S288" s="71" t="s">
        <v>499</v>
      </c>
      <c r="T288" s="71" t="s">
        <v>354</v>
      </c>
      <c r="U288" s="27" t="s">
        <v>3001</v>
      </c>
    </row>
    <row r="289" spans="1:21" x14ac:dyDescent="0.15">
      <c r="A289" s="27" t="s">
        <v>75</v>
      </c>
      <c r="B289" s="27" t="s">
        <v>3004</v>
      </c>
      <c r="C289" s="27" t="s">
        <v>569</v>
      </c>
      <c r="D289" s="27" t="s">
        <v>35</v>
      </c>
      <c r="E289" s="27" t="s">
        <v>2998</v>
      </c>
      <c r="F289" s="27" t="s">
        <v>2999</v>
      </c>
      <c r="G289" s="27" t="s">
        <v>78</v>
      </c>
      <c r="H289" s="27" t="s">
        <v>3000</v>
      </c>
      <c r="I289" s="28">
        <v>43423.609872685185</v>
      </c>
      <c r="J289" s="28">
        <v>43423.611354166664</v>
      </c>
      <c r="K289" s="203">
        <v>1.4814814814814814E-3</v>
      </c>
      <c r="L289" s="29" t="s">
        <v>210</v>
      </c>
      <c r="M289" s="71" t="s">
        <v>211</v>
      </c>
      <c r="N289" s="71" t="s">
        <v>216</v>
      </c>
      <c r="O289" s="71" t="s">
        <v>34</v>
      </c>
      <c r="P289" s="71" t="s">
        <v>170</v>
      </c>
      <c r="R289" s="71">
        <v>0</v>
      </c>
      <c r="S289" s="71" t="s">
        <v>372</v>
      </c>
      <c r="T289" s="71" t="s">
        <v>354</v>
      </c>
      <c r="U289" s="27" t="s">
        <v>3001</v>
      </c>
    </row>
    <row r="290" spans="1:21" x14ac:dyDescent="0.15">
      <c r="A290" s="27" t="s">
        <v>75</v>
      </c>
      <c r="B290" s="27" t="s">
        <v>3005</v>
      </c>
      <c r="C290" s="27" t="s">
        <v>569</v>
      </c>
      <c r="D290" s="27" t="s">
        <v>35</v>
      </c>
      <c r="E290" s="27" t="s">
        <v>1643</v>
      </c>
      <c r="F290" s="27" t="s">
        <v>1644</v>
      </c>
      <c r="G290" s="27" t="s">
        <v>78</v>
      </c>
      <c r="H290" s="27" t="s">
        <v>1645</v>
      </c>
      <c r="I290" s="28">
        <v>43423.619363425925</v>
      </c>
      <c r="J290" s="28">
        <v>43423.619953703703</v>
      </c>
      <c r="K290" s="203">
        <v>5.9027777777777778E-4</v>
      </c>
      <c r="L290" s="29" t="s">
        <v>210</v>
      </c>
      <c r="M290" s="71" t="s">
        <v>211</v>
      </c>
      <c r="N290" s="71" t="s">
        <v>215</v>
      </c>
      <c r="O290" s="71" t="s">
        <v>34</v>
      </c>
      <c r="P290" s="71" t="s">
        <v>170</v>
      </c>
      <c r="R290" s="71">
        <v>0</v>
      </c>
      <c r="S290" s="71" t="s">
        <v>391</v>
      </c>
      <c r="T290" s="71" t="s">
        <v>354</v>
      </c>
      <c r="U290" s="27" t="s">
        <v>1646</v>
      </c>
    </row>
    <row r="291" spans="1:21" x14ac:dyDescent="0.15">
      <c r="A291" s="27" t="s">
        <v>75</v>
      </c>
      <c r="B291" s="27" t="s">
        <v>3006</v>
      </c>
      <c r="C291" s="27" t="s">
        <v>569</v>
      </c>
      <c r="D291" s="27" t="s">
        <v>35</v>
      </c>
      <c r="E291" s="27" t="s">
        <v>1437</v>
      </c>
      <c r="F291" s="27" t="s">
        <v>1438</v>
      </c>
      <c r="G291" s="27" t="s">
        <v>78</v>
      </c>
      <c r="H291" s="27" t="s">
        <v>1439</v>
      </c>
      <c r="I291" s="28">
        <v>43423.634166666663</v>
      </c>
      <c r="J291" s="28">
        <v>43423.635682870372</v>
      </c>
      <c r="K291" s="203">
        <v>1.5162037037037036E-3</v>
      </c>
      <c r="L291" s="29" t="s">
        <v>210</v>
      </c>
      <c r="M291" s="71" t="s">
        <v>211</v>
      </c>
      <c r="N291" s="71" t="s">
        <v>215</v>
      </c>
      <c r="O291" s="71" t="s">
        <v>34</v>
      </c>
      <c r="P291" s="71" t="s">
        <v>170</v>
      </c>
      <c r="R291" s="71">
        <v>0</v>
      </c>
      <c r="S291" s="71" t="s">
        <v>810</v>
      </c>
      <c r="T291" s="71" t="s">
        <v>354</v>
      </c>
      <c r="U291" s="27" t="s">
        <v>1877</v>
      </c>
    </row>
    <row r="292" spans="1:21" x14ac:dyDescent="0.15">
      <c r="A292" s="27" t="s">
        <v>75</v>
      </c>
      <c r="B292" s="27" t="s">
        <v>3007</v>
      </c>
      <c r="C292" s="27" t="s">
        <v>569</v>
      </c>
      <c r="D292" s="27" t="s">
        <v>35</v>
      </c>
      <c r="E292" s="27" t="s">
        <v>3008</v>
      </c>
      <c r="F292" s="27" t="s">
        <v>3009</v>
      </c>
      <c r="G292" s="27" t="s">
        <v>78</v>
      </c>
      <c r="H292" s="27" t="s">
        <v>3010</v>
      </c>
      <c r="I292" s="28">
        <v>43423.647256944445</v>
      </c>
      <c r="J292" s="28">
        <v>43423.648553240739</v>
      </c>
      <c r="K292" s="203">
        <v>1.2962962962962963E-3</v>
      </c>
      <c r="L292" s="29" t="s">
        <v>210</v>
      </c>
      <c r="M292" s="71" t="s">
        <v>211</v>
      </c>
      <c r="N292" s="71" t="s">
        <v>215</v>
      </c>
      <c r="O292" s="71" t="s">
        <v>34</v>
      </c>
      <c r="P292" s="71" t="s">
        <v>170</v>
      </c>
      <c r="R292" s="71">
        <v>0</v>
      </c>
      <c r="S292" s="71" t="s">
        <v>399</v>
      </c>
      <c r="T292" s="71" t="s">
        <v>354</v>
      </c>
      <c r="U292" s="27" t="s">
        <v>3011</v>
      </c>
    </row>
    <row r="293" spans="1:21" x14ac:dyDescent="0.15">
      <c r="A293" s="27" t="s">
        <v>75</v>
      </c>
      <c r="B293" s="27" t="s">
        <v>3012</v>
      </c>
      <c r="C293" s="27" t="s">
        <v>569</v>
      </c>
      <c r="D293" s="27" t="s">
        <v>35</v>
      </c>
      <c r="E293" s="27" t="s">
        <v>1878</v>
      </c>
      <c r="F293" s="27" t="s">
        <v>1879</v>
      </c>
      <c r="G293" s="27" t="s">
        <v>78</v>
      </c>
      <c r="H293" s="27" t="s">
        <v>1880</v>
      </c>
      <c r="I293" s="28">
        <v>43423.664479166669</v>
      </c>
      <c r="J293" s="28">
        <v>43423.664548611108</v>
      </c>
      <c r="K293" s="203">
        <v>6.9444444444444444E-5</v>
      </c>
      <c r="L293" s="29" t="s">
        <v>210</v>
      </c>
      <c r="M293" s="71" t="s">
        <v>211</v>
      </c>
      <c r="N293" s="71" t="s">
        <v>215</v>
      </c>
      <c r="O293" s="71" t="s">
        <v>34</v>
      </c>
      <c r="P293" s="71" t="s">
        <v>170</v>
      </c>
      <c r="R293" s="71">
        <v>0</v>
      </c>
      <c r="S293" s="71" t="s">
        <v>483</v>
      </c>
      <c r="T293" s="71" t="s">
        <v>354</v>
      </c>
      <c r="U293" s="27" t="s">
        <v>1881</v>
      </c>
    </row>
    <row r="294" spans="1:21" x14ac:dyDescent="0.15">
      <c r="A294" s="27" t="s">
        <v>75</v>
      </c>
      <c r="B294" s="27" t="s">
        <v>3013</v>
      </c>
      <c r="C294" s="27" t="s">
        <v>663</v>
      </c>
      <c r="D294" s="27" t="s">
        <v>57</v>
      </c>
      <c r="E294" s="27" t="s">
        <v>1444</v>
      </c>
      <c r="F294" s="27" t="s">
        <v>1445</v>
      </c>
      <c r="G294" s="27" t="s">
        <v>78</v>
      </c>
      <c r="H294" s="27" t="s">
        <v>1446</v>
      </c>
      <c r="I294" s="28">
        <v>43423.469780092593</v>
      </c>
      <c r="J294" s="28">
        <v>43423.472245370373</v>
      </c>
      <c r="K294" s="203">
        <v>2.4652777777777776E-3</v>
      </c>
      <c r="L294" s="29" t="s">
        <v>210</v>
      </c>
      <c r="M294" s="71" t="s">
        <v>210</v>
      </c>
      <c r="N294" s="71" t="s">
        <v>215</v>
      </c>
      <c r="O294" s="71" t="s">
        <v>56</v>
      </c>
      <c r="P294" s="71" t="s">
        <v>169</v>
      </c>
      <c r="R294" s="71">
        <v>0</v>
      </c>
      <c r="S294" s="71" t="s">
        <v>581</v>
      </c>
      <c r="T294" s="71" t="s">
        <v>581</v>
      </c>
      <c r="U294" s="27" t="s">
        <v>1447</v>
      </c>
    </row>
    <row r="295" spans="1:21" x14ac:dyDescent="0.15">
      <c r="A295" s="27" t="s">
        <v>75</v>
      </c>
      <c r="B295" s="27" t="s">
        <v>3014</v>
      </c>
      <c r="C295" s="27" t="s">
        <v>663</v>
      </c>
      <c r="D295" s="27" t="s">
        <v>57</v>
      </c>
      <c r="E295" s="27" t="s">
        <v>3015</v>
      </c>
      <c r="F295" s="27" t="s">
        <v>3016</v>
      </c>
      <c r="G295" s="27" t="s">
        <v>78</v>
      </c>
      <c r="H295" s="27" t="s">
        <v>3017</v>
      </c>
      <c r="I295" s="28">
        <v>43423.598229166666</v>
      </c>
      <c r="J295" s="28">
        <v>43423.598425925928</v>
      </c>
      <c r="K295" s="203">
        <v>1.9675925925925926E-4</v>
      </c>
      <c r="L295" s="29" t="s">
        <v>210</v>
      </c>
      <c r="M295" s="71" t="s">
        <v>211</v>
      </c>
      <c r="N295" s="71" t="s">
        <v>215</v>
      </c>
      <c r="O295" s="71" t="s">
        <v>56</v>
      </c>
      <c r="P295" s="71" t="s">
        <v>170</v>
      </c>
      <c r="R295" s="71">
        <v>0</v>
      </c>
      <c r="S295" s="71" t="s">
        <v>401</v>
      </c>
      <c r="T295" s="71" t="s">
        <v>354</v>
      </c>
      <c r="U295" s="27" t="s">
        <v>3018</v>
      </c>
    </row>
    <row r="296" spans="1:21" x14ac:dyDescent="0.15">
      <c r="A296" s="27" t="s">
        <v>75</v>
      </c>
      <c r="B296" s="27" t="s">
        <v>3019</v>
      </c>
      <c r="C296" s="27" t="s">
        <v>663</v>
      </c>
      <c r="D296" s="27" t="s">
        <v>57</v>
      </c>
      <c r="E296" s="27" t="s">
        <v>3015</v>
      </c>
      <c r="F296" s="27" t="s">
        <v>3016</v>
      </c>
      <c r="G296" s="27" t="s">
        <v>78</v>
      </c>
      <c r="H296" s="27" t="s">
        <v>3017</v>
      </c>
      <c r="I296" s="28">
        <v>43423.598634259259</v>
      </c>
      <c r="J296" s="28">
        <v>43423.599097222221</v>
      </c>
      <c r="K296" s="203">
        <v>4.6296296296296293E-4</v>
      </c>
      <c r="L296" s="29" t="s">
        <v>210</v>
      </c>
      <c r="M296" s="71" t="s">
        <v>211</v>
      </c>
      <c r="N296" s="71" t="s">
        <v>215</v>
      </c>
      <c r="O296" s="71" t="s">
        <v>56</v>
      </c>
      <c r="P296" s="71" t="s">
        <v>170</v>
      </c>
      <c r="R296" s="71">
        <v>0</v>
      </c>
      <c r="S296" s="71" t="s">
        <v>418</v>
      </c>
      <c r="T296" s="71" t="s">
        <v>354</v>
      </c>
      <c r="U296" s="27" t="s">
        <v>3020</v>
      </c>
    </row>
    <row r="297" spans="1:21" x14ac:dyDescent="0.15">
      <c r="A297" s="27" t="s">
        <v>75</v>
      </c>
      <c r="B297" s="27" t="s">
        <v>3021</v>
      </c>
      <c r="C297" s="27" t="s">
        <v>663</v>
      </c>
      <c r="D297" s="27" t="s">
        <v>57</v>
      </c>
      <c r="E297" s="27" t="s">
        <v>3022</v>
      </c>
      <c r="F297" s="27" t="s">
        <v>3023</v>
      </c>
      <c r="G297" s="27" t="s">
        <v>78</v>
      </c>
      <c r="H297" s="27" t="s">
        <v>3024</v>
      </c>
      <c r="I297" s="28">
        <v>43423.602824074071</v>
      </c>
      <c r="J297" s="28">
        <v>43423.610196759262</v>
      </c>
      <c r="K297" s="203">
        <v>7.3726851851851861E-3</v>
      </c>
      <c r="L297" s="29" t="s">
        <v>210</v>
      </c>
      <c r="M297" s="71" t="s">
        <v>210</v>
      </c>
      <c r="N297" s="71" t="s">
        <v>215</v>
      </c>
      <c r="O297" s="71" t="s">
        <v>56</v>
      </c>
      <c r="P297" s="71" t="s">
        <v>170</v>
      </c>
      <c r="R297" s="71">
        <v>0</v>
      </c>
      <c r="S297" s="71" t="s">
        <v>3025</v>
      </c>
      <c r="T297" s="71" t="s">
        <v>3025</v>
      </c>
      <c r="U297" s="27" t="s">
        <v>3026</v>
      </c>
    </row>
    <row r="298" spans="1:21" x14ac:dyDescent="0.15">
      <c r="A298" s="27" t="s">
        <v>75</v>
      </c>
      <c r="B298" s="27" t="s">
        <v>3027</v>
      </c>
      <c r="C298" s="27" t="s">
        <v>663</v>
      </c>
      <c r="D298" s="27" t="s">
        <v>57</v>
      </c>
      <c r="E298" s="27" t="s">
        <v>3028</v>
      </c>
      <c r="F298" s="27" t="s">
        <v>3029</v>
      </c>
      <c r="G298" s="27" t="s">
        <v>78</v>
      </c>
      <c r="H298" s="27" t="s">
        <v>3030</v>
      </c>
      <c r="I298" s="28">
        <v>43423.628101851849</v>
      </c>
      <c r="J298" s="28">
        <v>43423.628993055558</v>
      </c>
      <c r="K298" s="203">
        <v>8.9120370370370362E-4</v>
      </c>
      <c r="L298" s="29" t="s">
        <v>210</v>
      </c>
      <c r="M298" s="71" t="s">
        <v>211</v>
      </c>
      <c r="N298" s="71" t="s">
        <v>215</v>
      </c>
      <c r="O298" s="71" t="s">
        <v>56</v>
      </c>
      <c r="P298" s="71" t="s">
        <v>169</v>
      </c>
      <c r="R298" s="71">
        <v>0</v>
      </c>
      <c r="S298" s="71" t="s">
        <v>665</v>
      </c>
      <c r="T298" s="71" t="s">
        <v>354</v>
      </c>
      <c r="U298" s="27" t="s">
        <v>3031</v>
      </c>
    </row>
    <row r="299" spans="1:21" x14ac:dyDescent="0.15">
      <c r="A299" s="27" t="s">
        <v>75</v>
      </c>
      <c r="B299" s="27" t="s">
        <v>3032</v>
      </c>
      <c r="C299" s="27" t="s">
        <v>663</v>
      </c>
      <c r="D299" s="27" t="s">
        <v>57</v>
      </c>
      <c r="E299" s="27" t="s">
        <v>3028</v>
      </c>
      <c r="F299" s="27" t="s">
        <v>3029</v>
      </c>
      <c r="G299" s="27" t="s">
        <v>78</v>
      </c>
      <c r="H299" s="27" t="s">
        <v>3030</v>
      </c>
      <c r="I299" s="28">
        <v>43423.629305555558</v>
      </c>
      <c r="J299" s="28">
        <v>43423.629710648151</v>
      </c>
      <c r="K299" s="203">
        <v>4.0509259259259258E-4</v>
      </c>
      <c r="L299" s="29" t="s">
        <v>210</v>
      </c>
      <c r="M299" s="71" t="s">
        <v>211</v>
      </c>
      <c r="N299" s="71" t="s">
        <v>215</v>
      </c>
      <c r="O299" s="71" t="s">
        <v>56</v>
      </c>
      <c r="P299" s="71" t="s">
        <v>169</v>
      </c>
      <c r="R299" s="71">
        <v>0</v>
      </c>
      <c r="S299" s="71" t="s">
        <v>398</v>
      </c>
      <c r="T299" s="71" t="s">
        <v>354</v>
      </c>
      <c r="U299" s="27" t="s">
        <v>3031</v>
      </c>
    </row>
    <row r="300" spans="1:21" x14ac:dyDescent="0.15">
      <c r="A300" s="27" t="s">
        <v>75</v>
      </c>
      <c r="B300" s="27" t="s">
        <v>3033</v>
      </c>
      <c r="C300" s="27" t="s">
        <v>663</v>
      </c>
      <c r="D300" s="27" t="s">
        <v>57</v>
      </c>
      <c r="E300" s="27" t="s">
        <v>3034</v>
      </c>
      <c r="F300" s="27" t="s">
        <v>3035</v>
      </c>
      <c r="G300" s="27" t="s">
        <v>78</v>
      </c>
      <c r="H300" s="27" t="s">
        <v>3036</v>
      </c>
      <c r="I300" s="28">
        <v>43423.639479166668</v>
      </c>
      <c r="J300" s="28">
        <v>43423.6403125</v>
      </c>
      <c r="K300" s="203">
        <v>8.3333333333333339E-4</v>
      </c>
      <c r="L300" s="29" t="s">
        <v>210</v>
      </c>
      <c r="M300" s="71" t="s">
        <v>211</v>
      </c>
      <c r="N300" s="71" t="s">
        <v>215</v>
      </c>
      <c r="O300" s="71" t="s">
        <v>56</v>
      </c>
      <c r="P300" s="71" t="s">
        <v>170</v>
      </c>
      <c r="R300" s="71">
        <v>0</v>
      </c>
      <c r="S300" s="71" t="s">
        <v>356</v>
      </c>
      <c r="T300" s="71" t="s">
        <v>354</v>
      </c>
      <c r="U300" s="27" t="s">
        <v>3037</v>
      </c>
    </row>
    <row r="301" spans="1:21" x14ac:dyDescent="0.15">
      <c r="A301" s="27" t="s">
        <v>75</v>
      </c>
      <c r="B301" s="27" t="s">
        <v>3038</v>
      </c>
      <c r="C301" s="27" t="s">
        <v>663</v>
      </c>
      <c r="D301" s="27" t="s">
        <v>57</v>
      </c>
      <c r="E301" s="27" t="s">
        <v>3039</v>
      </c>
      <c r="F301" s="27" t="s">
        <v>3040</v>
      </c>
      <c r="G301" s="27" t="s">
        <v>78</v>
      </c>
      <c r="H301" s="27" t="s">
        <v>1897</v>
      </c>
      <c r="I301" s="28">
        <v>43423.641863425924</v>
      </c>
      <c r="J301" s="28">
        <v>43423.643240740741</v>
      </c>
      <c r="K301" s="203">
        <v>1.3773148148148147E-3</v>
      </c>
      <c r="L301" s="29" t="s">
        <v>210</v>
      </c>
      <c r="M301" s="71" t="s">
        <v>211</v>
      </c>
      <c r="N301" s="71" t="s">
        <v>215</v>
      </c>
      <c r="O301" s="71" t="s">
        <v>56</v>
      </c>
      <c r="P301" s="71" t="s">
        <v>170</v>
      </c>
      <c r="R301" s="71">
        <v>0</v>
      </c>
      <c r="S301" s="71" t="s">
        <v>491</v>
      </c>
      <c r="T301" s="71" t="s">
        <v>354</v>
      </c>
      <c r="U301" s="27" t="s">
        <v>3041</v>
      </c>
    </row>
    <row r="302" spans="1:21" x14ac:dyDescent="0.15">
      <c r="A302" s="27" t="s">
        <v>75</v>
      </c>
      <c r="B302" s="27" t="s">
        <v>3042</v>
      </c>
      <c r="C302" s="27" t="s">
        <v>663</v>
      </c>
      <c r="D302" s="27" t="s">
        <v>57</v>
      </c>
      <c r="E302" s="27" t="s">
        <v>3043</v>
      </c>
      <c r="F302" s="27" t="s">
        <v>3044</v>
      </c>
      <c r="G302" s="27" t="s">
        <v>78</v>
      </c>
      <c r="H302" s="27" t="s">
        <v>976</v>
      </c>
      <c r="I302" s="28">
        <v>43423.646111111113</v>
      </c>
      <c r="J302" s="28">
        <v>43423.646307870367</v>
      </c>
      <c r="K302" s="203">
        <v>1.9675925925925926E-4</v>
      </c>
      <c r="L302" s="29" t="s">
        <v>210</v>
      </c>
      <c r="M302" s="71" t="s">
        <v>211</v>
      </c>
      <c r="N302" s="71" t="s">
        <v>215</v>
      </c>
      <c r="O302" s="71" t="s">
        <v>56</v>
      </c>
      <c r="P302" s="71" t="s">
        <v>170</v>
      </c>
      <c r="R302" s="71">
        <v>0</v>
      </c>
      <c r="S302" s="71" t="s">
        <v>401</v>
      </c>
      <c r="T302" s="71" t="s">
        <v>354</v>
      </c>
      <c r="U302" s="27" t="s">
        <v>3045</v>
      </c>
    </row>
    <row r="303" spans="1:21" x14ac:dyDescent="0.15">
      <c r="A303" s="27" t="s">
        <v>75</v>
      </c>
      <c r="B303" s="27" t="s">
        <v>3046</v>
      </c>
      <c r="C303" s="27" t="s">
        <v>188</v>
      </c>
      <c r="D303" s="27" t="s">
        <v>133</v>
      </c>
      <c r="E303" s="27" t="s">
        <v>1651</v>
      </c>
      <c r="F303" s="27" t="s">
        <v>1652</v>
      </c>
      <c r="G303" s="27" t="s">
        <v>78</v>
      </c>
      <c r="H303" s="27" t="s">
        <v>1653</v>
      </c>
      <c r="I303" s="28">
        <v>43423.42728009259</v>
      </c>
      <c r="J303" s="28">
        <v>43423.430937500001</v>
      </c>
      <c r="K303" s="203">
        <v>3.6574074074074074E-3</v>
      </c>
      <c r="L303" s="29" t="s">
        <v>210</v>
      </c>
      <c r="M303" s="71" t="s">
        <v>210</v>
      </c>
      <c r="N303" s="71" t="s">
        <v>215</v>
      </c>
      <c r="O303" s="71" t="s">
        <v>132</v>
      </c>
      <c r="P303" s="71" t="s">
        <v>169</v>
      </c>
      <c r="R303" s="71">
        <v>0</v>
      </c>
      <c r="S303" s="71" t="s">
        <v>949</v>
      </c>
      <c r="T303" s="71" t="s">
        <v>949</v>
      </c>
      <c r="U303" s="27" t="s">
        <v>1654</v>
      </c>
    </row>
    <row r="304" spans="1:21" x14ac:dyDescent="0.15">
      <c r="A304" s="27" t="s">
        <v>75</v>
      </c>
      <c r="B304" s="27" t="s">
        <v>3047</v>
      </c>
      <c r="C304" s="27" t="s">
        <v>188</v>
      </c>
      <c r="D304" s="27" t="s">
        <v>133</v>
      </c>
      <c r="E304" s="27" t="s">
        <v>3048</v>
      </c>
      <c r="F304" s="27" t="s">
        <v>3049</v>
      </c>
      <c r="G304" s="27" t="s">
        <v>78</v>
      </c>
      <c r="H304" s="27" t="s">
        <v>3050</v>
      </c>
      <c r="I304" s="28">
        <v>43423.477523148147</v>
      </c>
      <c r="J304" s="28">
        <v>43423.477650462963</v>
      </c>
      <c r="K304" s="203">
        <v>1.273148148148148E-4</v>
      </c>
      <c r="L304" s="29" t="s">
        <v>210</v>
      </c>
      <c r="M304" s="71" t="s">
        <v>211</v>
      </c>
      <c r="N304" s="71" t="s">
        <v>215</v>
      </c>
      <c r="O304" s="71" t="s">
        <v>132</v>
      </c>
      <c r="P304" s="71" t="s">
        <v>170</v>
      </c>
      <c r="R304" s="71">
        <v>0</v>
      </c>
      <c r="S304" s="71" t="s">
        <v>380</v>
      </c>
      <c r="T304" s="71" t="s">
        <v>354</v>
      </c>
      <c r="U304" s="27" t="s">
        <v>3051</v>
      </c>
    </row>
    <row r="305" spans="1:21" x14ac:dyDescent="0.15">
      <c r="A305" s="27" t="s">
        <v>75</v>
      </c>
      <c r="B305" s="27" t="s">
        <v>3052</v>
      </c>
      <c r="C305" s="27" t="s">
        <v>188</v>
      </c>
      <c r="D305" s="27" t="s">
        <v>133</v>
      </c>
      <c r="E305" s="27" t="s">
        <v>1647</v>
      </c>
      <c r="F305" s="27" t="s">
        <v>1648</v>
      </c>
      <c r="G305" s="27" t="s">
        <v>78</v>
      </c>
      <c r="H305" s="27" t="s">
        <v>1649</v>
      </c>
      <c r="I305" s="28">
        <v>43423.595497685186</v>
      </c>
      <c r="J305" s="28">
        <v>43423.599293981482</v>
      </c>
      <c r="K305" s="203">
        <v>3.7962962962962963E-3</v>
      </c>
      <c r="L305" s="29" t="s">
        <v>210</v>
      </c>
      <c r="M305" s="71" t="s">
        <v>210</v>
      </c>
      <c r="N305" s="71" t="s">
        <v>215</v>
      </c>
      <c r="O305" s="71" t="s">
        <v>132</v>
      </c>
      <c r="P305" s="71" t="s">
        <v>169</v>
      </c>
      <c r="R305" s="71">
        <v>0</v>
      </c>
      <c r="S305" s="71" t="s">
        <v>1862</v>
      </c>
      <c r="T305" s="71" t="s">
        <v>1862</v>
      </c>
      <c r="U305" s="27" t="s">
        <v>1650</v>
      </c>
    </row>
    <row r="306" spans="1:21" x14ac:dyDescent="0.15">
      <c r="A306" s="27" t="s">
        <v>75</v>
      </c>
      <c r="B306" s="27" t="s">
        <v>3053</v>
      </c>
      <c r="C306" s="27" t="s">
        <v>188</v>
      </c>
      <c r="D306" s="27" t="s">
        <v>133</v>
      </c>
      <c r="E306" s="27" t="s">
        <v>3054</v>
      </c>
      <c r="F306" s="27" t="s">
        <v>3055</v>
      </c>
      <c r="G306" s="27" t="s">
        <v>78</v>
      </c>
      <c r="H306" s="27" t="s">
        <v>709</v>
      </c>
      <c r="I306" s="28">
        <v>43423.675046296295</v>
      </c>
      <c r="J306" s="28">
        <v>43423.676400462966</v>
      </c>
      <c r="K306" s="203">
        <v>1.3541666666666667E-3</v>
      </c>
      <c r="L306" s="29" t="s">
        <v>210</v>
      </c>
      <c r="M306" s="71" t="s">
        <v>211</v>
      </c>
      <c r="N306" s="71" t="s">
        <v>215</v>
      </c>
      <c r="O306" s="71" t="s">
        <v>132</v>
      </c>
      <c r="P306" s="71" t="s">
        <v>170</v>
      </c>
      <c r="R306" s="71">
        <v>0</v>
      </c>
      <c r="S306" s="71" t="s">
        <v>703</v>
      </c>
      <c r="T306" s="71" t="s">
        <v>354</v>
      </c>
      <c r="U306" s="27" t="s">
        <v>3056</v>
      </c>
    </row>
    <row r="307" spans="1:21" x14ac:dyDescent="0.15">
      <c r="A307" s="27" t="s">
        <v>75</v>
      </c>
      <c r="B307" s="27" t="s">
        <v>3057</v>
      </c>
      <c r="C307" s="27" t="s">
        <v>188</v>
      </c>
      <c r="D307" s="27" t="s">
        <v>133</v>
      </c>
      <c r="E307" s="27" t="s">
        <v>3058</v>
      </c>
      <c r="F307" s="27" t="s">
        <v>3059</v>
      </c>
      <c r="G307" s="27" t="s">
        <v>78</v>
      </c>
      <c r="H307" s="27" t="s">
        <v>1259</v>
      </c>
      <c r="I307" s="28">
        <v>43423.67863425926</v>
      </c>
      <c r="J307" s="28">
        <v>43423.679479166669</v>
      </c>
      <c r="K307" s="203">
        <v>8.449074074074075E-4</v>
      </c>
      <c r="L307" s="29" t="s">
        <v>210</v>
      </c>
      <c r="M307" s="71" t="s">
        <v>211</v>
      </c>
      <c r="N307" s="71" t="s">
        <v>215</v>
      </c>
      <c r="O307" s="71" t="s">
        <v>132</v>
      </c>
      <c r="P307" s="71" t="s">
        <v>170</v>
      </c>
      <c r="R307" s="71">
        <v>0</v>
      </c>
      <c r="S307" s="71" t="s">
        <v>776</v>
      </c>
      <c r="T307" s="71" t="s">
        <v>354</v>
      </c>
      <c r="U307" s="27" t="s">
        <v>3060</v>
      </c>
    </row>
    <row r="308" spans="1:21" x14ac:dyDescent="0.15">
      <c r="A308" s="27" t="s">
        <v>75</v>
      </c>
      <c r="B308" s="27" t="s">
        <v>3061</v>
      </c>
      <c r="C308" s="27" t="s">
        <v>188</v>
      </c>
      <c r="D308" s="27" t="s">
        <v>133</v>
      </c>
      <c r="E308" s="27" t="s">
        <v>3062</v>
      </c>
      <c r="F308" s="27" t="s">
        <v>3063</v>
      </c>
      <c r="H308" s="27" t="s">
        <v>3064</v>
      </c>
      <c r="I308" s="28">
        <v>43423.711111111108</v>
      </c>
      <c r="J308" s="28">
        <v>43423.71197916667</v>
      </c>
      <c r="K308" s="203">
        <v>8.6805555555555551E-4</v>
      </c>
      <c r="L308" s="29" t="s">
        <v>210</v>
      </c>
      <c r="M308" s="71" t="s">
        <v>211</v>
      </c>
      <c r="N308" s="71" t="s">
        <v>215</v>
      </c>
      <c r="O308" s="71" t="s">
        <v>132</v>
      </c>
      <c r="P308" s="71" t="s">
        <v>171</v>
      </c>
      <c r="R308" s="71">
        <v>0</v>
      </c>
      <c r="S308" s="71" t="s">
        <v>438</v>
      </c>
      <c r="T308" s="71" t="s">
        <v>354</v>
      </c>
      <c r="U308" s="27" t="s">
        <v>3065</v>
      </c>
    </row>
    <row r="309" spans="1:21" x14ac:dyDescent="0.15">
      <c r="A309" s="27" t="s">
        <v>75</v>
      </c>
      <c r="B309" s="27" t="s">
        <v>3066</v>
      </c>
      <c r="C309" s="27" t="s">
        <v>189</v>
      </c>
      <c r="D309" s="27" t="s">
        <v>88</v>
      </c>
      <c r="E309" s="27" t="s">
        <v>1884</v>
      </c>
      <c r="F309" s="27" t="s">
        <v>1885</v>
      </c>
      <c r="G309" s="27" t="s">
        <v>78</v>
      </c>
      <c r="H309" s="27" t="s">
        <v>1886</v>
      </c>
      <c r="I309" s="28">
        <v>43423.443854166668</v>
      </c>
      <c r="J309" s="28">
        <v>43423.444513888891</v>
      </c>
      <c r="K309" s="203">
        <v>6.5972222222222213E-4</v>
      </c>
      <c r="L309" s="29" t="s">
        <v>210</v>
      </c>
      <c r="M309" s="71" t="s">
        <v>211</v>
      </c>
      <c r="N309" s="71" t="s">
        <v>215</v>
      </c>
      <c r="O309" s="71" t="s">
        <v>87</v>
      </c>
      <c r="P309" s="71" t="s">
        <v>170</v>
      </c>
      <c r="R309" s="71">
        <v>0</v>
      </c>
      <c r="S309" s="71" t="s">
        <v>420</v>
      </c>
      <c r="T309" s="71" t="s">
        <v>354</v>
      </c>
      <c r="U309" s="27" t="s">
        <v>1887</v>
      </c>
    </row>
    <row r="310" spans="1:21" x14ac:dyDescent="0.15">
      <c r="A310" s="27" t="s">
        <v>75</v>
      </c>
      <c r="B310" s="27" t="s">
        <v>3067</v>
      </c>
      <c r="C310" s="27" t="s">
        <v>189</v>
      </c>
      <c r="D310" s="27" t="s">
        <v>88</v>
      </c>
      <c r="E310" s="27" t="s">
        <v>3068</v>
      </c>
      <c r="F310" s="27" t="s">
        <v>3069</v>
      </c>
      <c r="G310" s="27" t="s">
        <v>78</v>
      </c>
      <c r="H310" s="27" t="s">
        <v>3070</v>
      </c>
      <c r="I310" s="28">
        <v>43423.466527777775</v>
      </c>
      <c r="J310" s="28">
        <v>43423.469710648147</v>
      </c>
      <c r="K310" s="203">
        <v>3.1828703703703702E-3</v>
      </c>
      <c r="L310" s="29" t="s">
        <v>210</v>
      </c>
      <c r="M310" s="71" t="s">
        <v>210</v>
      </c>
      <c r="N310" s="71" t="s">
        <v>215</v>
      </c>
      <c r="O310" s="71" t="s">
        <v>87</v>
      </c>
      <c r="P310" s="71" t="s">
        <v>170</v>
      </c>
      <c r="R310" s="71">
        <v>0</v>
      </c>
      <c r="S310" s="71" t="s">
        <v>1129</v>
      </c>
      <c r="T310" s="71" t="s">
        <v>1129</v>
      </c>
      <c r="U310" s="27" t="s">
        <v>3071</v>
      </c>
    </row>
    <row r="311" spans="1:21" x14ac:dyDescent="0.15">
      <c r="A311" s="27" t="s">
        <v>75</v>
      </c>
      <c r="B311" s="27" t="s">
        <v>3072</v>
      </c>
      <c r="C311" s="27" t="s">
        <v>189</v>
      </c>
      <c r="D311" s="27" t="s">
        <v>88</v>
      </c>
      <c r="E311" s="27" t="s">
        <v>3073</v>
      </c>
      <c r="F311" s="27" t="s">
        <v>3074</v>
      </c>
      <c r="G311" s="27" t="s">
        <v>78</v>
      </c>
      <c r="H311" s="27" t="s">
        <v>559</v>
      </c>
      <c r="I311" s="28">
        <v>43423.498229166667</v>
      </c>
      <c r="J311" s="28">
        <v>43423.504027777781</v>
      </c>
      <c r="K311" s="203">
        <v>5.7986111111111112E-3</v>
      </c>
      <c r="L311" s="29" t="s">
        <v>210</v>
      </c>
      <c r="M311" s="71" t="s">
        <v>210</v>
      </c>
      <c r="N311" s="71" t="s">
        <v>215</v>
      </c>
      <c r="O311" s="71" t="s">
        <v>87</v>
      </c>
      <c r="P311" s="71" t="s">
        <v>170</v>
      </c>
      <c r="R311" s="71">
        <v>0</v>
      </c>
      <c r="S311" s="71" t="s">
        <v>715</v>
      </c>
      <c r="T311" s="71" t="s">
        <v>715</v>
      </c>
      <c r="U311" s="27" t="s">
        <v>3075</v>
      </c>
    </row>
    <row r="312" spans="1:21" x14ac:dyDescent="0.15">
      <c r="A312" s="27" t="s">
        <v>75</v>
      </c>
      <c r="B312" s="27" t="s">
        <v>3076</v>
      </c>
      <c r="C312" s="27" t="s">
        <v>189</v>
      </c>
      <c r="D312" s="27" t="s">
        <v>88</v>
      </c>
      <c r="E312" s="27" t="s">
        <v>1201</v>
      </c>
      <c r="F312" s="27" t="s">
        <v>1202</v>
      </c>
      <c r="G312" s="27" t="s">
        <v>78</v>
      </c>
      <c r="H312" s="27" t="s">
        <v>1203</v>
      </c>
      <c r="I312" s="28">
        <v>43423.591747685183</v>
      </c>
      <c r="J312" s="28">
        <v>43423.596134259256</v>
      </c>
      <c r="K312" s="203">
        <v>4.386574074074074E-3</v>
      </c>
      <c r="L312" s="29" t="s">
        <v>210</v>
      </c>
      <c r="M312" s="71" t="s">
        <v>210</v>
      </c>
      <c r="N312" s="71" t="s">
        <v>215</v>
      </c>
      <c r="O312" s="71" t="s">
        <v>87</v>
      </c>
      <c r="P312" s="71" t="s">
        <v>170</v>
      </c>
      <c r="R312" s="71">
        <v>0</v>
      </c>
      <c r="S312" s="71" t="s">
        <v>2479</v>
      </c>
      <c r="T312" s="71" t="s">
        <v>2479</v>
      </c>
      <c r="U312" s="27" t="s">
        <v>1204</v>
      </c>
    </row>
    <row r="313" spans="1:21" x14ac:dyDescent="0.15">
      <c r="A313" s="27" t="s">
        <v>75</v>
      </c>
      <c r="B313" s="27" t="s">
        <v>3077</v>
      </c>
      <c r="C313" s="27" t="s">
        <v>189</v>
      </c>
      <c r="D313" s="27" t="s">
        <v>88</v>
      </c>
      <c r="E313" s="27" t="s">
        <v>3078</v>
      </c>
      <c r="F313" s="27" t="s">
        <v>3079</v>
      </c>
      <c r="G313" s="27" t="s">
        <v>78</v>
      </c>
      <c r="H313" s="27" t="s">
        <v>528</v>
      </c>
      <c r="I313" s="28">
        <v>43423.611921296295</v>
      </c>
      <c r="J313" s="28">
        <v>43423.616574074076</v>
      </c>
      <c r="K313" s="203">
        <v>4.6527777777777774E-3</v>
      </c>
      <c r="L313" s="29" t="s">
        <v>210</v>
      </c>
      <c r="M313" s="71" t="s">
        <v>210</v>
      </c>
      <c r="N313" s="71" t="s">
        <v>215</v>
      </c>
      <c r="O313" s="71" t="s">
        <v>87</v>
      </c>
      <c r="P313" s="71" t="s">
        <v>170</v>
      </c>
      <c r="R313" s="71">
        <v>0</v>
      </c>
      <c r="S313" s="71" t="s">
        <v>1211</v>
      </c>
      <c r="T313" s="71" t="s">
        <v>1211</v>
      </c>
      <c r="U313" s="27" t="s">
        <v>3080</v>
      </c>
    </row>
    <row r="314" spans="1:21" x14ac:dyDescent="0.15">
      <c r="A314" s="27" t="s">
        <v>75</v>
      </c>
      <c r="B314" s="27" t="s">
        <v>3081</v>
      </c>
      <c r="C314" s="27" t="s">
        <v>189</v>
      </c>
      <c r="D314" s="27" t="s">
        <v>88</v>
      </c>
      <c r="E314" s="27" t="s">
        <v>3082</v>
      </c>
      <c r="F314" s="27" t="s">
        <v>3083</v>
      </c>
      <c r="G314" s="27" t="s">
        <v>78</v>
      </c>
      <c r="H314" s="27" t="s">
        <v>232</v>
      </c>
      <c r="I314" s="28">
        <v>43423.621388888889</v>
      </c>
      <c r="J314" s="28">
        <v>43423.628993055558</v>
      </c>
      <c r="K314" s="203">
        <v>7.6041666666666662E-3</v>
      </c>
      <c r="L314" s="29" t="s">
        <v>210</v>
      </c>
      <c r="M314" s="71" t="s">
        <v>210</v>
      </c>
      <c r="N314" s="71" t="s">
        <v>215</v>
      </c>
      <c r="O314" s="71" t="s">
        <v>87</v>
      </c>
      <c r="P314" s="71" t="s">
        <v>170</v>
      </c>
      <c r="R314" s="71">
        <v>0</v>
      </c>
      <c r="S314" s="71" t="s">
        <v>2988</v>
      </c>
      <c r="T314" s="71" t="s">
        <v>2988</v>
      </c>
      <c r="U314" s="27" t="s">
        <v>3084</v>
      </c>
    </row>
    <row r="315" spans="1:21" x14ac:dyDescent="0.15">
      <c r="A315" s="27" t="s">
        <v>75</v>
      </c>
      <c r="B315" s="27" t="s">
        <v>3085</v>
      </c>
      <c r="C315" s="27" t="s">
        <v>189</v>
      </c>
      <c r="D315" s="27" t="s">
        <v>88</v>
      </c>
      <c r="E315" s="27" t="s">
        <v>3086</v>
      </c>
      <c r="F315" s="27" t="s">
        <v>3087</v>
      </c>
      <c r="G315" s="27" t="s">
        <v>78</v>
      </c>
      <c r="H315" s="27" t="s">
        <v>1355</v>
      </c>
      <c r="I315" s="28">
        <v>43423.640520833331</v>
      </c>
      <c r="J315" s="28">
        <v>43423.642650462964</v>
      </c>
      <c r="K315" s="203">
        <v>2.1296296296296298E-3</v>
      </c>
      <c r="L315" s="29" t="s">
        <v>210</v>
      </c>
      <c r="M315" s="71" t="s">
        <v>210</v>
      </c>
      <c r="N315" s="71" t="s">
        <v>215</v>
      </c>
      <c r="O315" s="71" t="s">
        <v>87</v>
      </c>
      <c r="P315" s="71" t="s">
        <v>170</v>
      </c>
      <c r="R315" s="71">
        <v>0</v>
      </c>
      <c r="S315" s="71" t="s">
        <v>588</v>
      </c>
      <c r="T315" s="71" t="s">
        <v>588</v>
      </c>
      <c r="U315" s="27" t="s">
        <v>3088</v>
      </c>
    </row>
    <row r="316" spans="1:21" x14ac:dyDescent="0.15">
      <c r="A316" s="27" t="s">
        <v>75</v>
      </c>
      <c r="B316" s="27" t="s">
        <v>3089</v>
      </c>
      <c r="C316" s="27" t="s">
        <v>189</v>
      </c>
      <c r="D316" s="27" t="s">
        <v>88</v>
      </c>
      <c r="E316" s="27" t="s">
        <v>3090</v>
      </c>
      <c r="F316" s="27" t="s">
        <v>3091</v>
      </c>
      <c r="G316" s="27" t="s">
        <v>78</v>
      </c>
      <c r="H316" s="27" t="s">
        <v>3092</v>
      </c>
      <c r="I316" s="28">
        <v>43423.677546296298</v>
      </c>
      <c r="J316" s="28">
        <v>43423.677858796298</v>
      </c>
      <c r="K316" s="203">
        <v>3.1250000000000001E-4</v>
      </c>
      <c r="L316" s="29" t="s">
        <v>210</v>
      </c>
      <c r="M316" s="71" t="s">
        <v>211</v>
      </c>
      <c r="N316" s="71" t="s">
        <v>215</v>
      </c>
      <c r="O316" s="71" t="s">
        <v>87</v>
      </c>
      <c r="P316" s="71" t="s">
        <v>170</v>
      </c>
      <c r="R316" s="71">
        <v>0</v>
      </c>
      <c r="S316" s="71" t="s">
        <v>407</v>
      </c>
      <c r="T316" s="71" t="s">
        <v>354</v>
      </c>
      <c r="U316" s="27" t="s">
        <v>3093</v>
      </c>
    </row>
    <row r="317" spans="1:21" x14ac:dyDescent="0.15">
      <c r="A317" s="27" t="s">
        <v>75</v>
      </c>
      <c r="B317" s="27" t="s">
        <v>3094</v>
      </c>
      <c r="C317" s="27" t="s">
        <v>189</v>
      </c>
      <c r="D317" s="27" t="s">
        <v>88</v>
      </c>
      <c r="E317" s="27" t="s">
        <v>3095</v>
      </c>
      <c r="F317" s="27" t="s">
        <v>3096</v>
      </c>
      <c r="G317" s="27" t="s">
        <v>78</v>
      </c>
      <c r="H317" s="27" t="s">
        <v>3097</v>
      </c>
      <c r="I317" s="28">
        <v>43423.681446759256</v>
      </c>
      <c r="J317" s="28">
        <v>43423.685231481482</v>
      </c>
      <c r="K317" s="203">
        <v>3.7847222222222223E-3</v>
      </c>
      <c r="L317" s="29" t="s">
        <v>210</v>
      </c>
      <c r="M317" s="71" t="s">
        <v>210</v>
      </c>
      <c r="N317" s="71" t="s">
        <v>215</v>
      </c>
      <c r="O317" s="71" t="s">
        <v>87</v>
      </c>
      <c r="P317" s="71" t="s">
        <v>170</v>
      </c>
      <c r="R317" s="71">
        <v>0</v>
      </c>
      <c r="S317" s="71" t="s">
        <v>795</v>
      </c>
      <c r="T317" s="71" t="s">
        <v>795</v>
      </c>
      <c r="U317" s="27" t="s">
        <v>3098</v>
      </c>
    </row>
    <row r="318" spans="1:21" x14ac:dyDescent="0.15">
      <c r="A318" s="27" t="s">
        <v>75</v>
      </c>
      <c r="B318" s="27" t="s">
        <v>3099</v>
      </c>
      <c r="C318" s="27" t="s">
        <v>189</v>
      </c>
      <c r="D318" s="27" t="s">
        <v>88</v>
      </c>
      <c r="E318" s="27" t="s">
        <v>3100</v>
      </c>
      <c r="F318" s="27" t="s">
        <v>3101</v>
      </c>
      <c r="G318" s="27" t="s">
        <v>78</v>
      </c>
      <c r="H318" s="27" t="s">
        <v>3102</v>
      </c>
      <c r="I318" s="28">
        <v>43423.69023148148</v>
      </c>
      <c r="J318" s="28">
        <v>43423.692997685182</v>
      </c>
      <c r="K318" s="203">
        <v>2.7662037037037034E-3</v>
      </c>
      <c r="L318" s="29" t="s">
        <v>210</v>
      </c>
      <c r="M318" s="71" t="s">
        <v>210</v>
      </c>
      <c r="N318" s="71" t="s">
        <v>215</v>
      </c>
      <c r="O318" s="71" t="s">
        <v>87</v>
      </c>
      <c r="P318" s="71" t="s">
        <v>170</v>
      </c>
      <c r="R318" s="71">
        <v>0</v>
      </c>
      <c r="S318" s="71" t="s">
        <v>1390</v>
      </c>
      <c r="T318" s="71" t="s">
        <v>1390</v>
      </c>
      <c r="U318" s="27" t="s">
        <v>3103</v>
      </c>
    </row>
    <row r="319" spans="1:21" x14ac:dyDescent="0.15">
      <c r="A319" s="27" t="s">
        <v>75</v>
      </c>
      <c r="B319" s="27" t="s">
        <v>3104</v>
      </c>
      <c r="C319" s="27" t="s">
        <v>189</v>
      </c>
      <c r="D319" s="27" t="s">
        <v>88</v>
      </c>
      <c r="E319" s="27" t="s">
        <v>3105</v>
      </c>
      <c r="F319" s="27" t="s">
        <v>3106</v>
      </c>
      <c r="G319" s="27" t="s">
        <v>78</v>
      </c>
      <c r="H319" s="27" t="s">
        <v>3107</v>
      </c>
      <c r="I319" s="28">
        <v>43423.698564814818</v>
      </c>
      <c r="J319" s="28">
        <v>43423.702037037037</v>
      </c>
      <c r="K319" s="203">
        <v>3.472222222222222E-3</v>
      </c>
      <c r="L319" s="29" t="s">
        <v>210</v>
      </c>
      <c r="M319" s="71" t="s">
        <v>210</v>
      </c>
      <c r="N319" s="71" t="s">
        <v>215</v>
      </c>
      <c r="O319" s="71" t="s">
        <v>87</v>
      </c>
      <c r="P319" s="71" t="s">
        <v>170</v>
      </c>
      <c r="R319" s="71">
        <v>0</v>
      </c>
      <c r="S319" s="71" t="s">
        <v>1414</v>
      </c>
      <c r="T319" s="71" t="s">
        <v>1414</v>
      </c>
      <c r="U319" s="27" t="s">
        <v>3108</v>
      </c>
    </row>
    <row r="320" spans="1:21" x14ac:dyDescent="0.15">
      <c r="A320" s="27" t="s">
        <v>75</v>
      </c>
      <c r="B320" s="27" t="s">
        <v>3109</v>
      </c>
      <c r="C320" s="27" t="s">
        <v>189</v>
      </c>
      <c r="D320" s="27" t="s">
        <v>295</v>
      </c>
      <c r="E320" s="27" t="s">
        <v>3110</v>
      </c>
      <c r="F320" s="27" t="s">
        <v>3111</v>
      </c>
      <c r="G320" s="27" t="s">
        <v>78</v>
      </c>
      <c r="H320" s="27" t="s">
        <v>3112</v>
      </c>
      <c r="I320" s="28">
        <v>43423.453113425923</v>
      </c>
      <c r="J320" s="28">
        <v>43423.453217592592</v>
      </c>
      <c r="K320" s="203">
        <v>1.0416666666666667E-4</v>
      </c>
      <c r="L320" s="29" t="s">
        <v>210</v>
      </c>
      <c r="M320" s="71" t="s">
        <v>211</v>
      </c>
      <c r="N320" s="71" t="s">
        <v>215</v>
      </c>
      <c r="O320" s="71" t="s">
        <v>294</v>
      </c>
      <c r="P320" s="71" t="s">
        <v>170</v>
      </c>
      <c r="R320" s="71">
        <v>0</v>
      </c>
      <c r="S320" s="71" t="s">
        <v>673</v>
      </c>
      <c r="T320" s="71" t="s">
        <v>354</v>
      </c>
      <c r="U320" s="27" t="s">
        <v>3113</v>
      </c>
    </row>
    <row r="321" spans="1:21" x14ac:dyDescent="0.15">
      <c r="A321" s="27" t="s">
        <v>75</v>
      </c>
      <c r="B321" s="27" t="s">
        <v>3114</v>
      </c>
      <c r="C321" s="27" t="s">
        <v>189</v>
      </c>
      <c r="D321" s="27" t="s">
        <v>295</v>
      </c>
      <c r="E321" s="27" t="s">
        <v>3115</v>
      </c>
      <c r="F321" s="27" t="s">
        <v>3116</v>
      </c>
      <c r="G321" s="27" t="s">
        <v>78</v>
      </c>
      <c r="H321" s="27" t="s">
        <v>3117</v>
      </c>
      <c r="I321" s="28">
        <v>43423.466574074075</v>
      </c>
      <c r="J321" s="28">
        <v>43423.468252314815</v>
      </c>
      <c r="K321" s="203">
        <v>1.6782407407407406E-3</v>
      </c>
      <c r="L321" s="29" t="s">
        <v>210</v>
      </c>
      <c r="M321" s="71" t="s">
        <v>211</v>
      </c>
      <c r="N321" s="71" t="s">
        <v>215</v>
      </c>
      <c r="O321" s="71" t="s">
        <v>294</v>
      </c>
      <c r="P321" s="71" t="s">
        <v>170</v>
      </c>
      <c r="R321" s="71">
        <v>0</v>
      </c>
      <c r="S321" s="71" t="s">
        <v>502</v>
      </c>
      <c r="T321" s="71" t="s">
        <v>354</v>
      </c>
      <c r="U321" s="27" t="s">
        <v>3118</v>
      </c>
    </row>
    <row r="322" spans="1:21" x14ac:dyDescent="0.15">
      <c r="A322" s="27" t="s">
        <v>75</v>
      </c>
      <c r="B322" s="27" t="s">
        <v>3119</v>
      </c>
      <c r="C322" s="27" t="s">
        <v>189</v>
      </c>
      <c r="D322" s="27" t="s">
        <v>295</v>
      </c>
      <c r="E322" s="27" t="s">
        <v>3120</v>
      </c>
      <c r="F322" s="27" t="s">
        <v>3121</v>
      </c>
      <c r="G322" s="27" t="s">
        <v>78</v>
      </c>
      <c r="H322" s="27" t="s">
        <v>3122</v>
      </c>
      <c r="I322" s="28">
        <v>43423.592719907407</v>
      </c>
      <c r="J322" s="28">
        <v>43423.593993055554</v>
      </c>
      <c r="K322" s="203">
        <v>1.2731481481481483E-3</v>
      </c>
      <c r="L322" s="29" t="s">
        <v>210</v>
      </c>
      <c r="M322" s="71" t="s">
        <v>211</v>
      </c>
      <c r="N322" s="71" t="s">
        <v>215</v>
      </c>
      <c r="O322" s="71" t="s">
        <v>294</v>
      </c>
      <c r="P322" s="71" t="s">
        <v>170</v>
      </c>
      <c r="R322" s="71">
        <v>0</v>
      </c>
      <c r="S322" s="71" t="s">
        <v>1216</v>
      </c>
      <c r="T322" s="71" t="s">
        <v>354</v>
      </c>
      <c r="U322" s="27" t="s">
        <v>3123</v>
      </c>
    </row>
    <row r="323" spans="1:21" x14ac:dyDescent="0.15">
      <c r="A323" s="27" t="s">
        <v>75</v>
      </c>
      <c r="B323" s="27" t="s">
        <v>3124</v>
      </c>
      <c r="C323" s="27" t="s">
        <v>189</v>
      </c>
      <c r="D323" s="27" t="s">
        <v>295</v>
      </c>
      <c r="E323" s="27" t="s">
        <v>3125</v>
      </c>
      <c r="F323" s="27" t="s">
        <v>3126</v>
      </c>
      <c r="G323" s="27" t="s">
        <v>78</v>
      </c>
      <c r="H323" s="27" t="s">
        <v>3127</v>
      </c>
      <c r="I323" s="28">
        <v>43423.597546296296</v>
      </c>
      <c r="J323" s="28">
        <v>43423.597719907404</v>
      </c>
      <c r="K323" s="203">
        <v>1.7361111111111112E-4</v>
      </c>
      <c r="L323" s="29" t="s">
        <v>210</v>
      </c>
      <c r="M323" s="71" t="s">
        <v>211</v>
      </c>
      <c r="N323" s="71" t="s">
        <v>215</v>
      </c>
      <c r="O323" s="71" t="s">
        <v>294</v>
      </c>
      <c r="P323" s="71" t="s">
        <v>170</v>
      </c>
      <c r="R323" s="71">
        <v>0</v>
      </c>
      <c r="S323" s="71" t="s">
        <v>369</v>
      </c>
      <c r="T323" s="71" t="s">
        <v>354</v>
      </c>
      <c r="U323" s="27" t="s">
        <v>3128</v>
      </c>
    </row>
    <row r="324" spans="1:21" x14ac:dyDescent="0.15">
      <c r="A324" s="27" t="s">
        <v>75</v>
      </c>
      <c r="B324" s="27" t="s">
        <v>3129</v>
      </c>
      <c r="C324" s="27" t="s">
        <v>189</v>
      </c>
      <c r="D324" s="27" t="s">
        <v>295</v>
      </c>
      <c r="E324" s="27" t="s">
        <v>3130</v>
      </c>
      <c r="F324" s="27" t="s">
        <v>3131</v>
      </c>
      <c r="G324" s="27" t="s">
        <v>78</v>
      </c>
      <c r="H324" s="27" t="s">
        <v>3132</v>
      </c>
      <c r="I324" s="28">
        <v>43423.604375000003</v>
      </c>
      <c r="J324" s="28">
        <v>43423.604560185187</v>
      </c>
      <c r="K324" s="203">
        <v>1.8518518518518518E-4</v>
      </c>
      <c r="L324" s="29" t="s">
        <v>210</v>
      </c>
      <c r="M324" s="71" t="s">
        <v>211</v>
      </c>
      <c r="N324" s="71" t="s">
        <v>215</v>
      </c>
      <c r="O324" s="71" t="s">
        <v>294</v>
      </c>
      <c r="P324" s="71" t="s">
        <v>170</v>
      </c>
      <c r="R324" s="71">
        <v>0</v>
      </c>
      <c r="S324" s="71" t="s">
        <v>395</v>
      </c>
      <c r="T324" s="71" t="s">
        <v>354</v>
      </c>
      <c r="U324" s="27" t="s">
        <v>3133</v>
      </c>
    </row>
    <row r="325" spans="1:21" x14ac:dyDescent="0.15">
      <c r="A325" s="27" t="s">
        <v>75</v>
      </c>
      <c r="B325" s="27" t="s">
        <v>3134</v>
      </c>
      <c r="C325" s="27" t="s">
        <v>189</v>
      </c>
      <c r="D325" s="27" t="s">
        <v>295</v>
      </c>
      <c r="E325" s="27" t="s">
        <v>3135</v>
      </c>
      <c r="F325" s="27" t="s">
        <v>3136</v>
      </c>
      <c r="G325" s="27" t="s">
        <v>78</v>
      </c>
      <c r="H325" s="27" t="s">
        <v>3137</v>
      </c>
      <c r="I325" s="28">
        <v>43423.612812500003</v>
      </c>
      <c r="J325" s="28">
        <v>43423.613287037035</v>
      </c>
      <c r="K325" s="203">
        <v>4.7453703703703704E-4</v>
      </c>
      <c r="L325" s="29" t="s">
        <v>210</v>
      </c>
      <c r="M325" s="71" t="s">
        <v>211</v>
      </c>
      <c r="N325" s="71" t="s">
        <v>215</v>
      </c>
      <c r="O325" s="71" t="s">
        <v>294</v>
      </c>
      <c r="P325" s="71" t="s">
        <v>170</v>
      </c>
      <c r="R325" s="71">
        <v>0</v>
      </c>
      <c r="S325" s="71" t="s">
        <v>411</v>
      </c>
      <c r="T325" s="71" t="s">
        <v>354</v>
      </c>
      <c r="U325" s="27" t="s">
        <v>3138</v>
      </c>
    </row>
    <row r="326" spans="1:21" x14ac:dyDescent="0.15">
      <c r="A326" s="27" t="s">
        <v>75</v>
      </c>
      <c r="B326" s="27" t="s">
        <v>3139</v>
      </c>
      <c r="C326" s="27" t="s">
        <v>189</v>
      </c>
      <c r="D326" s="27" t="s">
        <v>295</v>
      </c>
      <c r="E326" s="27" t="s">
        <v>3140</v>
      </c>
      <c r="F326" s="27" t="s">
        <v>3141</v>
      </c>
      <c r="G326" s="27" t="s">
        <v>78</v>
      </c>
      <c r="H326" s="27" t="s">
        <v>3142</v>
      </c>
      <c r="I326" s="28">
        <v>43423.613819444443</v>
      </c>
      <c r="J326" s="28">
        <v>43423.614178240743</v>
      </c>
      <c r="K326" s="203">
        <v>3.5879629629629635E-4</v>
      </c>
      <c r="L326" s="29" t="s">
        <v>210</v>
      </c>
      <c r="M326" s="71" t="s">
        <v>211</v>
      </c>
      <c r="N326" s="71" t="s">
        <v>215</v>
      </c>
      <c r="O326" s="71" t="s">
        <v>294</v>
      </c>
      <c r="P326" s="71" t="s">
        <v>170</v>
      </c>
      <c r="R326" s="71">
        <v>0</v>
      </c>
      <c r="S326" s="71" t="s">
        <v>406</v>
      </c>
      <c r="T326" s="71" t="s">
        <v>354</v>
      </c>
      <c r="U326" s="27" t="s">
        <v>3143</v>
      </c>
    </row>
    <row r="327" spans="1:21" x14ac:dyDescent="0.15">
      <c r="A327" s="27" t="s">
        <v>75</v>
      </c>
      <c r="B327" s="27" t="s">
        <v>3144</v>
      </c>
      <c r="C327" s="27" t="s">
        <v>189</v>
      </c>
      <c r="D327" s="27" t="s">
        <v>295</v>
      </c>
      <c r="E327" s="27" t="s">
        <v>3145</v>
      </c>
      <c r="F327" s="27" t="s">
        <v>3146</v>
      </c>
      <c r="G327" s="27" t="s">
        <v>78</v>
      </c>
      <c r="H327" s="27" t="s">
        <v>3147</v>
      </c>
      <c r="I327" s="28">
        <v>43423.619247685187</v>
      </c>
      <c r="J327" s="28">
        <v>43423.619675925926</v>
      </c>
      <c r="K327" s="203">
        <v>4.2824074074074075E-4</v>
      </c>
      <c r="L327" s="29" t="s">
        <v>210</v>
      </c>
      <c r="M327" s="71" t="s">
        <v>211</v>
      </c>
      <c r="N327" s="71" t="s">
        <v>215</v>
      </c>
      <c r="O327" s="71" t="s">
        <v>294</v>
      </c>
      <c r="P327" s="71" t="s">
        <v>170</v>
      </c>
      <c r="R327" s="71">
        <v>0</v>
      </c>
      <c r="S327" s="71" t="s">
        <v>381</v>
      </c>
      <c r="T327" s="71" t="s">
        <v>354</v>
      </c>
      <c r="U327" s="27" t="s">
        <v>3148</v>
      </c>
    </row>
    <row r="328" spans="1:21" x14ac:dyDescent="0.15">
      <c r="A328" s="27" t="s">
        <v>75</v>
      </c>
      <c r="B328" s="27" t="s">
        <v>3149</v>
      </c>
      <c r="C328" s="27" t="s">
        <v>189</v>
      </c>
      <c r="D328" s="27" t="s">
        <v>295</v>
      </c>
      <c r="E328" s="27" t="s">
        <v>3150</v>
      </c>
      <c r="F328" s="27" t="s">
        <v>3151</v>
      </c>
      <c r="G328" s="27" t="s">
        <v>78</v>
      </c>
      <c r="H328" s="27" t="s">
        <v>3152</v>
      </c>
      <c r="I328" s="28">
        <v>43423.621770833335</v>
      </c>
      <c r="J328" s="28">
        <v>43423.622060185182</v>
      </c>
      <c r="K328" s="203">
        <v>2.8935185185185189E-4</v>
      </c>
      <c r="L328" s="29" t="s">
        <v>210</v>
      </c>
      <c r="M328" s="71" t="s">
        <v>211</v>
      </c>
      <c r="N328" s="71" t="s">
        <v>215</v>
      </c>
      <c r="O328" s="71" t="s">
        <v>294</v>
      </c>
      <c r="P328" s="71" t="s">
        <v>170</v>
      </c>
      <c r="R328" s="71">
        <v>0</v>
      </c>
      <c r="S328" s="71" t="s">
        <v>384</v>
      </c>
      <c r="T328" s="71" t="s">
        <v>354</v>
      </c>
      <c r="U328" s="27" t="s">
        <v>3153</v>
      </c>
    </row>
    <row r="329" spans="1:21" x14ac:dyDescent="0.15">
      <c r="A329" s="27" t="s">
        <v>75</v>
      </c>
      <c r="B329" s="27" t="s">
        <v>3154</v>
      </c>
      <c r="C329" s="27" t="s">
        <v>189</v>
      </c>
      <c r="D329" s="27" t="s">
        <v>295</v>
      </c>
      <c r="E329" s="27" t="s">
        <v>3155</v>
      </c>
      <c r="F329" s="27" t="s">
        <v>3156</v>
      </c>
      <c r="G329" s="27" t="s">
        <v>78</v>
      </c>
      <c r="H329" s="27" t="s">
        <v>3157</v>
      </c>
      <c r="I329" s="28">
        <v>43423.623692129629</v>
      </c>
      <c r="J329" s="28">
        <v>43423.623888888891</v>
      </c>
      <c r="K329" s="203">
        <v>1.9675925925925926E-4</v>
      </c>
      <c r="L329" s="29" t="s">
        <v>210</v>
      </c>
      <c r="M329" s="71" t="s">
        <v>211</v>
      </c>
      <c r="N329" s="71" t="s">
        <v>215</v>
      </c>
      <c r="O329" s="71" t="s">
        <v>294</v>
      </c>
      <c r="P329" s="71" t="s">
        <v>170</v>
      </c>
      <c r="R329" s="71">
        <v>0</v>
      </c>
      <c r="S329" s="71" t="s">
        <v>401</v>
      </c>
      <c r="T329" s="71" t="s">
        <v>354</v>
      </c>
      <c r="U329" s="27" t="s">
        <v>3158</v>
      </c>
    </row>
    <row r="330" spans="1:21" x14ac:dyDescent="0.15">
      <c r="A330" s="27" t="s">
        <v>75</v>
      </c>
      <c r="B330" s="27" t="s">
        <v>3159</v>
      </c>
      <c r="C330" s="27" t="s">
        <v>189</v>
      </c>
      <c r="D330" s="27" t="s">
        <v>295</v>
      </c>
      <c r="E330" s="27" t="s">
        <v>3160</v>
      </c>
      <c r="F330" s="27" t="s">
        <v>3161</v>
      </c>
      <c r="G330" s="27" t="s">
        <v>78</v>
      </c>
      <c r="H330" s="27" t="s">
        <v>3162</v>
      </c>
      <c r="I330" s="28">
        <v>43423.637013888889</v>
      </c>
      <c r="J330" s="28">
        <v>43423.637407407405</v>
      </c>
      <c r="K330" s="203">
        <v>3.9351851851851852E-4</v>
      </c>
      <c r="L330" s="29" t="s">
        <v>210</v>
      </c>
      <c r="M330" s="71" t="s">
        <v>211</v>
      </c>
      <c r="N330" s="71" t="s">
        <v>215</v>
      </c>
      <c r="O330" s="71" t="s">
        <v>294</v>
      </c>
      <c r="P330" s="71" t="s">
        <v>170</v>
      </c>
      <c r="R330" s="71">
        <v>0</v>
      </c>
      <c r="S330" s="71" t="s">
        <v>363</v>
      </c>
      <c r="T330" s="71" t="s">
        <v>354</v>
      </c>
      <c r="U330" s="27" t="s">
        <v>3163</v>
      </c>
    </row>
    <row r="331" spans="1:21" x14ac:dyDescent="0.15">
      <c r="A331" s="27" t="s">
        <v>75</v>
      </c>
      <c r="B331" s="27" t="s">
        <v>3164</v>
      </c>
      <c r="C331" s="27" t="s">
        <v>189</v>
      </c>
      <c r="D331" s="27" t="s">
        <v>295</v>
      </c>
      <c r="E331" s="27" t="s">
        <v>3165</v>
      </c>
      <c r="F331" s="27" t="s">
        <v>3166</v>
      </c>
      <c r="G331" s="27" t="s">
        <v>78</v>
      </c>
      <c r="H331" s="27" t="s">
        <v>3167</v>
      </c>
      <c r="I331" s="28">
        <v>43423.639988425923</v>
      </c>
      <c r="J331" s="28">
        <v>43423.640532407408</v>
      </c>
      <c r="K331" s="203">
        <v>5.4398148148148144E-4</v>
      </c>
      <c r="L331" s="29" t="s">
        <v>210</v>
      </c>
      <c r="M331" s="71" t="s">
        <v>211</v>
      </c>
      <c r="N331" s="71" t="s">
        <v>215</v>
      </c>
      <c r="O331" s="71" t="s">
        <v>294</v>
      </c>
      <c r="P331" s="71" t="s">
        <v>170</v>
      </c>
      <c r="R331" s="71">
        <v>0</v>
      </c>
      <c r="S331" s="71" t="s">
        <v>428</v>
      </c>
      <c r="T331" s="71" t="s">
        <v>354</v>
      </c>
      <c r="U331" s="27" t="s">
        <v>3168</v>
      </c>
    </row>
    <row r="332" spans="1:21" x14ac:dyDescent="0.15">
      <c r="A332" s="27" t="s">
        <v>75</v>
      </c>
      <c r="B332" s="27" t="s">
        <v>3169</v>
      </c>
      <c r="C332" s="27" t="s">
        <v>189</v>
      </c>
      <c r="D332" s="27" t="s">
        <v>295</v>
      </c>
      <c r="E332" s="27" t="s">
        <v>3170</v>
      </c>
      <c r="F332" s="27" t="s">
        <v>3171</v>
      </c>
      <c r="G332" s="27" t="s">
        <v>78</v>
      </c>
      <c r="H332" s="27" t="s">
        <v>3172</v>
      </c>
      <c r="I332" s="28">
        <v>43423.641388888886</v>
      </c>
      <c r="J332" s="28">
        <v>43423.641504629632</v>
      </c>
      <c r="K332" s="203">
        <v>1.1574074074074073E-4</v>
      </c>
      <c r="L332" s="29" t="s">
        <v>210</v>
      </c>
      <c r="M332" s="71" t="s">
        <v>211</v>
      </c>
      <c r="N332" s="71" t="s">
        <v>215</v>
      </c>
      <c r="O332" s="71" t="s">
        <v>294</v>
      </c>
      <c r="P332" s="71" t="s">
        <v>170</v>
      </c>
      <c r="R332" s="71">
        <v>0</v>
      </c>
      <c r="S332" s="71" t="s">
        <v>441</v>
      </c>
      <c r="T332" s="71" t="s">
        <v>354</v>
      </c>
      <c r="U332" s="27" t="s">
        <v>3173</v>
      </c>
    </row>
    <row r="333" spans="1:21" x14ac:dyDescent="0.15">
      <c r="A333" s="27" t="s">
        <v>75</v>
      </c>
      <c r="B333" s="27" t="s">
        <v>3174</v>
      </c>
      <c r="C333" s="27" t="s">
        <v>189</v>
      </c>
      <c r="D333" s="27" t="s">
        <v>295</v>
      </c>
      <c r="E333" s="27" t="s">
        <v>3175</v>
      </c>
      <c r="F333" s="27" t="s">
        <v>3176</v>
      </c>
      <c r="G333" s="27" t="s">
        <v>78</v>
      </c>
      <c r="H333" s="27" t="s">
        <v>3177</v>
      </c>
      <c r="I333" s="28">
        <v>43423.642187500001</v>
      </c>
      <c r="J333" s="28">
        <v>43423.642326388886</v>
      </c>
      <c r="K333" s="203">
        <v>1.3888888888888889E-4</v>
      </c>
      <c r="L333" s="29" t="s">
        <v>210</v>
      </c>
      <c r="M333" s="71" t="s">
        <v>211</v>
      </c>
      <c r="N333" s="71" t="s">
        <v>215</v>
      </c>
      <c r="O333" s="71" t="s">
        <v>294</v>
      </c>
      <c r="P333" s="71" t="s">
        <v>170</v>
      </c>
      <c r="R333" s="71">
        <v>0</v>
      </c>
      <c r="S333" s="71" t="s">
        <v>403</v>
      </c>
      <c r="T333" s="71" t="s">
        <v>354</v>
      </c>
      <c r="U333" s="27" t="s">
        <v>3178</v>
      </c>
    </row>
    <row r="334" spans="1:21" x14ac:dyDescent="0.15">
      <c r="A334" s="27" t="s">
        <v>75</v>
      </c>
      <c r="B334" s="27" t="s">
        <v>3179</v>
      </c>
      <c r="C334" s="27" t="s">
        <v>189</v>
      </c>
      <c r="D334" s="27" t="s">
        <v>295</v>
      </c>
      <c r="E334" s="27" t="s">
        <v>3180</v>
      </c>
      <c r="F334" s="27" t="s">
        <v>3181</v>
      </c>
      <c r="G334" s="27" t="s">
        <v>78</v>
      </c>
      <c r="H334" s="27" t="s">
        <v>3182</v>
      </c>
      <c r="I334" s="28">
        <v>43423.644363425927</v>
      </c>
      <c r="J334" s="28">
        <v>43423.644548611112</v>
      </c>
      <c r="K334" s="203">
        <v>1.8518518518518518E-4</v>
      </c>
      <c r="L334" s="29" t="s">
        <v>210</v>
      </c>
      <c r="M334" s="71" t="s">
        <v>211</v>
      </c>
      <c r="N334" s="71" t="s">
        <v>215</v>
      </c>
      <c r="O334" s="71" t="s">
        <v>294</v>
      </c>
      <c r="P334" s="71" t="s">
        <v>170</v>
      </c>
      <c r="R334" s="71">
        <v>0</v>
      </c>
      <c r="S334" s="71" t="s">
        <v>395</v>
      </c>
      <c r="T334" s="71" t="s">
        <v>354</v>
      </c>
      <c r="U334" s="27" t="s">
        <v>3183</v>
      </c>
    </row>
    <row r="335" spans="1:21" x14ac:dyDescent="0.15">
      <c r="A335" s="27" t="s">
        <v>75</v>
      </c>
      <c r="B335" s="27" t="s">
        <v>3184</v>
      </c>
      <c r="C335" s="27" t="s">
        <v>189</v>
      </c>
      <c r="D335" s="27" t="s">
        <v>295</v>
      </c>
      <c r="E335" s="27" t="s">
        <v>3185</v>
      </c>
      <c r="F335" s="27" t="s">
        <v>3186</v>
      </c>
      <c r="G335" s="27" t="s">
        <v>78</v>
      </c>
      <c r="H335" s="27" t="s">
        <v>1488</v>
      </c>
      <c r="I335" s="28">
        <v>43423.658900462964</v>
      </c>
      <c r="J335" s="28">
        <v>43423.659108796295</v>
      </c>
      <c r="K335" s="203">
        <v>2.0833333333333335E-4</v>
      </c>
      <c r="L335" s="29" t="s">
        <v>210</v>
      </c>
      <c r="M335" s="71" t="s">
        <v>211</v>
      </c>
      <c r="N335" s="71" t="s">
        <v>215</v>
      </c>
      <c r="O335" s="71" t="s">
        <v>294</v>
      </c>
      <c r="P335" s="71" t="s">
        <v>170</v>
      </c>
      <c r="R335" s="71">
        <v>0</v>
      </c>
      <c r="S335" s="71" t="s">
        <v>405</v>
      </c>
      <c r="T335" s="71" t="s">
        <v>354</v>
      </c>
      <c r="U335" s="27" t="s">
        <v>3187</v>
      </c>
    </row>
    <row r="336" spans="1:21" x14ac:dyDescent="0.15">
      <c r="A336" s="27" t="s">
        <v>75</v>
      </c>
      <c r="B336" s="27" t="s">
        <v>3188</v>
      </c>
      <c r="C336" s="27" t="s">
        <v>189</v>
      </c>
      <c r="D336" s="27" t="s">
        <v>295</v>
      </c>
      <c r="E336" s="27" t="s">
        <v>3189</v>
      </c>
      <c r="F336" s="27" t="s">
        <v>3190</v>
      </c>
      <c r="G336" s="27" t="s">
        <v>78</v>
      </c>
      <c r="H336" s="27" t="s">
        <v>3191</v>
      </c>
      <c r="I336" s="28">
        <v>43423.660844907405</v>
      </c>
      <c r="J336" s="28">
        <v>43423.661180555559</v>
      </c>
      <c r="K336" s="203">
        <v>3.3564814814814812E-4</v>
      </c>
      <c r="L336" s="29" t="s">
        <v>210</v>
      </c>
      <c r="M336" s="71" t="s">
        <v>211</v>
      </c>
      <c r="N336" s="71" t="s">
        <v>215</v>
      </c>
      <c r="O336" s="71" t="s">
        <v>294</v>
      </c>
      <c r="P336" s="71" t="s">
        <v>170</v>
      </c>
      <c r="R336" s="71">
        <v>0</v>
      </c>
      <c r="S336" s="71" t="s">
        <v>414</v>
      </c>
      <c r="T336" s="71" t="s">
        <v>354</v>
      </c>
      <c r="U336" s="27" t="s">
        <v>3192</v>
      </c>
    </row>
    <row r="337" spans="1:21" x14ac:dyDescent="0.15">
      <c r="A337" s="27" t="s">
        <v>75</v>
      </c>
      <c r="B337" s="27" t="s">
        <v>3193</v>
      </c>
      <c r="C337" s="27" t="s">
        <v>189</v>
      </c>
      <c r="D337" s="27" t="s">
        <v>295</v>
      </c>
      <c r="E337" s="27" t="s">
        <v>3194</v>
      </c>
      <c r="F337" s="27" t="s">
        <v>3195</v>
      </c>
      <c r="G337" s="27" t="s">
        <v>78</v>
      </c>
      <c r="H337" s="27" t="s">
        <v>3196</v>
      </c>
      <c r="I337" s="28">
        <v>43423.662245370368</v>
      </c>
      <c r="J337" s="28">
        <v>43423.662615740737</v>
      </c>
      <c r="K337" s="203">
        <v>3.7037037037037035E-4</v>
      </c>
      <c r="L337" s="29" t="s">
        <v>210</v>
      </c>
      <c r="M337" s="71" t="s">
        <v>211</v>
      </c>
      <c r="N337" s="71" t="s">
        <v>215</v>
      </c>
      <c r="O337" s="71" t="s">
        <v>294</v>
      </c>
      <c r="P337" s="71" t="s">
        <v>170</v>
      </c>
      <c r="R337" s="71">
        <v>0</v>
      </c>
      <c r="S337" s="71" t="s">
        <v>691</v>
      </c>
      <c r="T337" s="71" t="s">
        <v>354</v>
      </c>
      <c r="U337" s="27" t="s">
        <v>3197</v>
      </c>
    </row>
    <row r="338" spans="1:21" x14ac:dyDescent="0.15">
      <c r="A338" s="27" t="s">
        <v>75</v>
      </c>
      <c r="B338" s="27" t="s">
        <v>3198</v>
      </c>
      <c r="C338" s="27" t="s">
        <v>189</v>
      </c>
      <c r="D338" s="27" t="s">
        <v>295</v>
      </c>
      <c r="E338" s="27" t="s">
        <v>3199</v>
      </c>
      <c r="F338" s="27" t="s">
        <v>3200</v>
      </c>
      <c r="G338" s="27" t="s">
        <v>78</v>
      </c>
      <c r="H338" s="27" t="s">
        <v>3201</v>
      </c>
      <c r="I338" s="28">
        <v>43423.69462962963</v>
      </c>
      <c r="J338" s="28">
        <v>43423.695127314815</v>
      </c>
      <c r="K338" s="203">
        <v>4.9768518518518521E-4</v>
      </c>
      <c r="L338" s="29" t="s">
        <v>210</v>
      </c>
      <c r="M338" s="71" t="s">
        <v>211</v>
      </c>
      <c r="N338" s="71" t="s">
        <v>215</v>
      </c>
      <c r="O338" s="71" t="s">
        <v>294</v>
      </c>
      <c r="P338" s="71" t="s">
        <v>170</v>
      </c>
      <c r="R338" s="71">
        <v>0</v>
      </c>
      <c r="S338" s="71" t="s">
        <v>412</v>
      </c>
      <c r="T338" s="71" t="s">
        <v>354</v>
      </c>
      <c r="U338" s="27" t="s">
        <v>3202</v>
      </c>
    </row>
    <row r="339" spans="1:21" x14ac:dyDescent="0.15">
      <c r="A339" s="27" t="s">
        <v>75</v>
      </c>
      <c r="B339" s="27" t="s">
        <v>3203</v>
      </c>
      <c r="C339" s="27" t="s">
        <v>194</v>
      </c>
      <c r="D339" s="27" t="s">
        <v>293</v>
      </c>
      <c r="E339" s="27" t="s">
        <v>3204</v>
      </c>
      <c r="F339" s="27" t="s">
        <v>3205</v>
      </c>
      <c r="G339" s="27" t="s">
        <v>78</v>
      </c>
      <c r="H339" s="27" t="s">
        <v>3206</v>
      </c>
      <c r="I339" s="28">
        <v>43423.648773148147</v>
      </c>
      <c r="J339" s="28">
        <v>43423.648969907408</v>
      </c>
      <c r="K339" s="203">
        <v>1.9675925925925926E-4</v>
      </c>
      <c r="L339" s="29" t="s">
        <v>210</v>
      </c>
      <c r="M339" s="71" t="s">
        <v>211</v>
      </c>
      <c r="N339" s="71" t="s">
        <v>215</v>
      </c>
      <c r="O339" s="71" t="s">
        <v>292</v>
      </c>
      <c r="P339" s="71" t="s">
        <v>170</v>
      </c>
      <c r="R339" s="71">
        <v>0</v>
      </c>
      <c r="S339" s="71" t="s">
        <v>401</v>
      </c>
      <c r="T339" s="71" t="s">
        <v>354</v>
      </c>
      <c r="U339" s="27" t="s">
        <v>3207</v>
      </c>
    </row>
    <row r="340" spans="1:21" x14ac:dyDescent="0.15">
      <c r="A340" s="27" t="s">
        <v>75</v>
      </c>
      <c r="B340" s="27" t="s">
        <v>3208</v>
      </c>
      <c r="C340" s="27" t="s">
        <v>194</v>
      </c>
      <c r="D340" s="27" t="s">
        <v>293</v>
      </c>
      <c r="E340" s="27" t="s">
        <v>3209</v>
      </c>
      <c r="F340" s="27" t="s">
        <v>3210</v>
      </c>
      <c r="G340" s="27" t="s">
        <v>78</v>
      </c>
      <c r="H340" s="27" t="s">
        <v>3211</v>
      </c>
      <c r="I340" s="28">
        <v>43423.659756944442</v>
      </c>
      <c r="J340" s="28">
        <v>43423.727256944447</v>
      </c>
      <c r="K340" s="203">
        <v>6.7500000000000004E-2</v>
      </c>
      <c r="L340" s="29" t="s">
        <v>210</v>
      </c>
      <c r="M340" s="71" t="s">
        <v>210</v>
      </c>
      <c r="N340" s="71" t="s">
        <v>215</v>
      </c>
      <c r="O340" s="71" t="s">
        <v>292</v>
      </c>
      <c r="P340" s="71" t="s">
        <v>170</v>
      </c>
      <c r="R340" s="71">
        <v>0</v>
      </c>
      <c r="S340" s="71" t="s">
        <v>3212</v>
      </c>
      <c r="T340" s="71" t="s">
        <v>3212</v>
      </c>
      <c r="U340" s="27" t="s">
        <v>3213</v>
      </c>
    </row>
    <row r="341" spans="1:21" x14ac:dyDescent="0.15">
      <c r="A341" s="27" t="s">
        <v>75</v>
      </c>
      <c r="B341" s="27" t="s">
        <v>3214</v>
      </c>
      <c r="C341" s="27" t="s">
        <v>192</v>
      </c>
      <c r="D341" s="27" t="s">
        <v>289</v>
      </c>
      <c r="E341" s="27" t="s">
        <v>3215</v>
      </c>
      <c r="F341" s="27" t="s">
        <v>3216</v>
      </c>
      <c r="G341" s="27" t="s">
        <v>78</v>
      </c>
      <c r="H341" s="27" t="s">
        <v>898</v>
      </c>
      <c r="I341" s="28">
        <v>43423.461817129632</v>
      </c>
      <c r="J341" s="28">
        <v>43423.464513888888</v>
      </c>
      <c r="K341" s="203">
        <v>2.6967592592592594E-3</v>
      </c>
      <c r="L341" s="29" t="s">
        <v>210</v>
      </c>
      <c r="M341" s="71" t="s">
        <v>210</v>
      </c>
      <c r="N341" s="71" t="s">
        <v>215</v>
      </c>
      <c r="O341" s="71" t="s">
        <v>288</v>
      </c>
      <c r="P341" s="71" t="s">
        <v>169</v>
      </c>
      <c r="R341" s="71">
        <v>0</v>
      </c>
      <c r="S341" s="71" t="s">
        <v>747</v>
      </c>
      <c r="T341" s="71" t="s">
        <v>747</v>
      </c>
      <c r="U341" s="27" t="s">
        <v>3217</v>
      </c>
    </row>
    <row r="342" spans="1:21" x14ac:dyDescent="0.15">
      <c r="A342" s="27" t="s">
        <v>75</v>
      </c>
      <c r="B342" s="27" t="s">
        <v>3218</v>
      </c>
      <c r="C342" s="27" t="s">
        <v>192</v>
      </c>
      <c r="D342" s="27" t="s">
        <v>289</v>
      </c>
      <c r="E342" s="27" t="s">
        <v>3219</v>
      </c>
      <c r="F342" s="27" t="s">
        <v>3220</v>
      </c>
      <c r="G342" s="27" t="s">
        <v>78</v>
      </c>
      <c r="H342" s="27" t="s">
        <v>721</v>
      </c>
      <c r="I342" s="28">
        <v>43423.484490740739</v>
      </c>
      <c r="J342" s="28">
        <v>43423.48609953704</v>
      </c>
      <c r="K342" s="203">
        <v>1.6087962962962963E-3</v>
      </c>
      <c r="L342" s="29" t="s">
        <v>210</v>
      </c>
      <c r="M342" s="71" t="s">
        <v>211</v>
      </c>
      <c r="N342" s="71" t="s">
        <v>215</v>
      </c>
      <c r="O342" s="71" t="s">
        <v>288</v>
      </c>
      <c r="P342" s="71" t="s">
        <v>170</v>
      </c>
      <c r="R342" s="71">
        <v>0</v>
      </c>
      <c r="S342" s="71" t="s">
        <v>674</v>
      </c>
      <c r="T342" s="71" t="s">
        <v>354</v>
      </c>
      <c r="U342" s="27" t="s">
        <v>3221</v>
      </c>
    </row>
    <row r="343" spans="1:21" x14ac:dyDescent="0.15">
      <c r="A343" s="27" t="s">
        <v>75</v>
      </c>
      <c r="B343" s="27" t="s">
        <v>3222</v>
      </c>
      <c r="C343" s="27" t="s">
        <v>192</v>
      </c>
      <c r="D343" s="27" t="s">
        <v>289</v>
      </c>
      <c r="E343" s="27" t="s">
        <v>3219</v>
      </c>
      <c r="F343" s="27" t="s">
        <v>3220</v>
      </c>
      <c r="G343" s="27" t="s">
        <v>78</v>
      </c>
      <c r="H343" s="27" t="s">
        <v>721</v>
      </c>
      <c r="I343" s="28">
        <v>43423.584097222221</v>
      </c>
      <c r="J343" s="28">
        <v>43423.585370370369</v>
      </c>
      <c r="K343" s="203">
        <v>1.2731481481481483E-3</v>
      </c>
      <c r="L343" s="29" t="s">
        <v>210</v>
      </c>
      <c r="M343" s="71" t="s">
        <v>211</v>
      </c>
      <c r="N343" s="71" t="s">
        <v>215</v>
      </c>
      <c r="O343" s="71" t="s">
        <v>288</v>
      </c>
      <c r="P343" s="71" t="s">
        <v>170</v>
      </c>
      <c r="R343" s="71">
        <v>0</v>
      </c>
      <c r="S343" s="71" t="s">
        <v>1216</v>
      </c>
      <c r="T343" s="71" t="s">
        <v>354</v>
      </c>
      <c r="U343" s="27" t="s">
        <v>3221</v>
      </c>
    </row>
    <row r="344" spans="1:21" x14ac:dyDescent="0.15">
      <c r="A344" s="27" t="s">
        <v>75</v>
      </c>
      <c r="B344" s="27" t="s">
        <v>3223</v>
      </c>
      <c r="C344" s="27" t="s">
        <v>192</v>
      </c>
      <c r="D344" s="27" t="s">
        <v>289</v>
      </c>
      <c r="E344" s="27" t="s">
        <v>3224</v>
      </c>
      <c r="F344" s="27" t="s">
        <v>3225</v>
      </c>
      <c r="G344" s="27" t="s">
        <v>78</v>
      </c>
      <c r="H344" s="27" t="s">
        <v>586</v>
      </c>
      <c r="I344" s="28">
        <v>43423.586956018517</v>
      </c>
      <c r="J344" s="28">
        <v>43423.587673611109</v>
      </c>
      <c r="K344" s="203">
        <v>7.175925925925927E-4</v>
      </c>
      <c r="L344" s="29" t="s">
        <v>210</v>
      </c>
      <c r="M344" s="71" t="s">
        <v>211</v>
      </c>
      <c r="N344" s="71" t="s">
        <v>215</v>
      </c>
      <c r="O344" s="71" t="s">
        <v>288</v>
      </c>
      <c r="P344" s="71" t="s">
        <v>170</v>
      </c>
      <c r="R344" s="71">
        <v>0</v>
      </c>
      <c r="S344" s="71" t="s">
        <v>421</v>
      </c>
      <c r="T344" s="71" t="s">
        <v>354</v>
      </c>
      <c r="U344" s="27" t="s">
        <v>3226</v>
      </c>
    </row>
    <row r="345" spans="1:21" x14ac:dyDescent="0.15">
      <c r="A345" s="27" t="s">
        <v>75</v>
      </c>
      <c r="B345" s="27" t="s">
        <v>3227</v>
      </c>
      <c r="C345" s="27" t="s">
        <v>192</v>
      </c>
      <c r="D345" s="27" t="s">
        <v>289</v>
      </c>
      <c r="E345" s="27" t="s">
        <v>3228</v>
      </c>
      <c r="F345" s="27" t="s">
        <v>3229</v>
      </c>
      <c r="G345" s="27" t="s">
        <v>78</v>
      </c>
      <c r="H345" s="27" t="s">
        <v>1931</v>
      </c>
      <c r="I345" s="28">
        <v>43423.59103009259</v>
      </c>
      <c r="J345" s="28">
        <v>43423.591539351852</v>
      </c>
      <c r="K345" s="203">
        <v>5.0925925925925921E-4</v>
      </c>
      <c r="L345" s="29" t="s">
        <v>210</v>
      </c>
      <c r="M345" s="71" t="s">
        <v>211</v>
      </c>
      <c r="N345" s="71" t="s">
        <v>215</v>
      </c>
      <c r="O345" s="71" t="s">
        <v>288</v>
      </c>
      <c r="P345" s="71" t="s">
        <v>170</v>
      </c>
      <c r="R345" s="71">
        <v>0</v>
      </c>
      <c r="S345" s="71" t="s">
        <v>379</v>
      </c>
      <c r="T345" s="71" t="s">
        <v>354</v>
      </c>
      <c r="U345" s="27" t="s">
        <v>3230</v>
      </c>
    </row>
    <row r="346" spans="1:21" x14ac:dyDescent="0.15">
      <c r="A346" s="27" t="s">
        <v>75</v>
      </c>
      <c r="B346" s="27" t="s">
        <v>3231</v>
      </c>
      <c r="C346" s="27" t="s">
        <v>192</v>
      </c>
      <c r="D346" s="27" t="s">
        <v>289</v>
      </c>
      <c r="E346" s="27" t="s">
        <v>3232</v>
      </c>
      <c r="F346" s="27" t="s">
        <v>3233</v>
      </c>
      <c r="G346" s="27" t="s">
        <v>78</v>
      </c>
      <c r="H346" s="27" t="s">
        <v>3234</v>
      </c>
      <c r="I346" s="28">
        <v>43423.591979166667</v>
      </c>
      <c r="J346" s="28">
        <v>43423.593252314815</v>
      </c>
      <c r="K346" s="203">
        <v>1.2731481481481483E-3</v>
      </c>
      <c r="L346" s="29" t="s">
        <v>210</v>
      </c>
      <c r="M346" s="71" t="s">
        <v>211</v>
      </c>
      <c r="N346" s="71" t="s">
        <v>215</v>
      </c>
      <c r="O346" s="71" t="s">
        <v>288</v>
      </c>
      <c r="P346" s="71" t="s">
        <v>169</v>
      </c>
      <c r="R346" s="71">
        <v>0</v>
      </c>
      <c r="S346" s="71" t="s">
        <v>1216</v>
      </c>
      <c r="T346" s="71" t="s">
        <v>354</v>
      </c>
      <c r="U346" s="27" t="s">
        <v>3235</v>
      </c>
    </row>
    <row r="347" spans="1:21" x14ac:dyDescent="0.15">
      <c r="A347" s="27" t="s">
        <v>75</v>
      </c>
      <c r="B347" s="27" t="s">
        <v>3236</v>
      </c>
      <c r="C347" s="27" t="s">
        <v>192</v>
      </c>
      <c r="D347" s="27" t="s">
        <v>289</v>
      </c>
      <c r="E347" s="27" t="s">
        <v>3237</v>
      </c>
      <c r="F347" s="27" t="s">
        <v>3238</v>
      </c>
      <c r="G347" s="27" t="s">
        <v>78</v>
      </c>
      <c r="H347" s="27" t="s">
        <v>813</v>
      </c>
      <c r="I347" s="28">
        <v>43423.676030092596</v>
      </c>
      <c r="J347" s="28">
        <v>43423.678564814814</v>
      </c>
      <c r="K347" s="203">
        <v>2.5347222222222221E-3</v>
      </c>
      <c r="L347" s="29" t="s">
        <v>210</v>
      </c>
      <c r="M347" s="71" t="s">
        <v>210</v>
      </c>
      <c r="N347" s="71" t="s">
        <v>215</v>
      </c>
      <c r="O347" s="71" t="s">
        <v>288</v>
      </c>
      <c r="P347" s="71" t="s">
        <v>170</v>
      </c>
      <c r="R347" s="71">
        <v>0</v>
      </c>
      <c r="S347" s="71" t="s">
        <v>1417</v>
      </c>
      <c r="T347" s="71" t="s">
        <v>1417</v>
      </c>
      <c r="U347" s="27" t="s">
        <v>3239</v>
      </c>
    </row>
    <row r="348" spans="1:21" x14ac:dyDescent="0.15">
      <c r="A348" s="27" t="s">
        <v>75</v>
      </c>
      <c r="B348" s="27" t="s">
        <v>3240</v>
      </c>
      <c r="C348" s="27" t="s">
        <v>192</v>
      </c>
      <c r="D348" s="27" t="s">
        <v>289</v>
      </c>
      <c r="E348" s="27" t="s">
        <v>3241</v>
      </c>
      <c r="F348" s="27" t="s">
        <v>3242</v>
      </c>
      <c r="G348" s="27" t="s">
        <v>78</v>
      </c>
      <c r="H348" s="27" t="s">
        <v>3243</v>
      </c>
      <c r="I348" s="28">
        <v>43423.68167824074</v>
      </c>
      <c r="J348" s="28">
        <v>43423.682685185187</v>
      </c>
      <c r="K348" s="203">
        <v>1.0069444444444444E-3</v>
      </c>
      <c r="L348" s="29" t="s">
        <v>210</v>
      </c>
      <c r="M348" s="71" t="s">
        <v>211</v>
      </c>
      <c r="N348" s="71" t="s">
        <v>215</v>
      </c>
      <c r="O348" s="71" t="s">
        <v>288</v>
      </c>
      <c r="P348" s="71" t="s">
        <v>170</v>
      </c>
      <c r="R348" s="71">
        <v>0</v>
      </c>
      <c r="S348" s="71" t="s">
        <v>378</v>
      </c>
      <c r="T348" s="71" t="s">
        <v>354</v>
      </c>
      <c r="U348" s="27" t="s">
        <v>3244</v>
      </c>
    </row>
    <row r="349" spans="1:21" x14ac:dyDescent="0.15">
      <c r="A349" s="27" t="s">
        <v>75</v>
      </c>
      <c r="B349" s="27" t="s">
        <v>3245</v>
      </c>
      <c r="C349" s="27" t="s">
        <v>192</v>
      </c>
      <c r="D349" s="27" t="s">
        <v>289</v>
      </c>
      <c r="E349" s="27" t="s">
        <v>3241</v>
      </c>
      <c r="F349" s="27" t="s">
        <v>3242</v>
      </c>
      <c r="G349" s="27" t="s">
        <v>78</v>
      </c>
      <c r="H349" s="27" t="s">
        <v>3243</v>
      </c>
      <c r="I349" s="28">
        <v>43423.682812500003</v>
      </c>
      <c r="J349" s="28">
        <v>43423.683379629627</v>
      </c>
      <c r="K349" s="203">
        <v>5.6712962962962956E-4</v>
      </c>
      <c r="L349" s="29" t="s">
        <v>210</v>
      </c>
      <c r="M349" s="71" t="s">
        <v>211</v>
      </c>
      <c r="N349" s="71" t="s">
        <v>215</v>
      </c>
      <c r="O349" s="71" t="s">
        <v>288</v>
      </c>
      <c r="P349" s="71" t="s">
        <v>170</v>
      </c>
      <c r="R349" s="71">
        <v>0</v>
      </c>
      <c r="S349" s="71" t="s">
        <v>355</v>
      </c>
      <c r="T349" s="71" t="s">
        <v>354</v>
      </c>
      <c r="U349" s="27" t="s">
        <v>3244</v>
      </c>
    </row>
    <row r="350" spans="1:21" x14ac:dyDescent="0.15">
      <c r="A350" s="27" t="s">
        <v>75</v>
      </c>
      <c r="B350" s="27" t="s">
        <v>3246</v>
      </c>
      <c r="C350" s="27" t="s">
        <v>192</v>
      </c>
      <c r="D350" s="27" t="s">
        <v>289</v>
      </c>
      <c r="E350" s="27" t="s">
        <v>3247</v>
      </c>
      <c r="F350" s="27" t="s">
        <v>3248</v>
      </c>
      <c r="G350" s="27" t="s">
        <v>78</v>
      </c>
      <c r="H350" s="27" t="s">
        <v>717</v>
      </c>
      <c r="I350" s="28">
        <v>43423.69804398148</v>
      </c>
      <c r="J350" s="28">
        <v>43423.700254629628</v>
      </c>
      <c r="K350" s="203">
        <v>2.2106481481481478E-3</v>
      </c>
      <c r="L350" s="29" t="s">
        <v>210</v>
      </c>
      <c r="M350" s="71" t="s">
        <v>210</v>
      </c>
      <c r="N350" s="71" t="s">
        <v>215</v>
      </c>
      <c r="O350" s="71" t="s">
        <v>288</v>
      </c>
      <c r="P350" s="71" t="s">
        <v>170</v>
      </c>
      <c r="R350" s="71">
        <v>0</v>
      </c>
      <c r="S350" s="71" t="s">
        <v>1200</v>
      </c>
      <c r="T350" s="71" t="s">
        <v>1200</v>
      </c>
      <c r="U350" s="27" t="s">
        <v>3249</v>
      </c>
    </row>
    <row r="351" spans="1:21" x14ac:dyDescent="0.15">
      <c r="A351" s="27" t="s">
        <v>75</v>
      </c>
      <c r="B351" s="27" t="s">
        <v>3250</v>
      </c>
      <c r="C351" s="27" t="s">
        <v>248</v>
      </c>
      <c r="D351" s="27" t="s">
        <v>263</v>
      </c>
      <c r="E351" s="27" t="s">
        <v>956</v>
      </c>
      <c r="F351" s="27" t="s">
        <v>957</v>
      </c>
      <c r="G351" s="27" t="s">
        <v>78</v>
      </c>
      <c r="H351" s="27" t="s">
        <v>230</v>
      </c>
      <c r="I351" s="28">
        <v>43423.483402777776</v>
      </c>
      <c r="J351" s="28">
        <v>43423.485995370371</v>
      </c>
      <c r="K351" s="203">
        <v>2.5925925925925925E-3</v>
      </c>
      <c r="L351" s="29" t="s">
        <v>210</v>
      </c>
      <c r="M351" s="71" t="s">
        <v>210</v>
      </c>
      <c r="N351" s="71" t="s">
        <v>215</v>
      </c>
      <c r="O351" s="71" t="s">
        <v>262</v>
      </c>
      <c r="P351" s="71" t="s">
        <v>170</v>
      </c>
      <c r="R351" s="71">
        <v>0</v>
      </c>
      <c r="S351" s="71" t="s">
        <v>1416</v>
      </c>
      <c r="T351" s="71" t="s">
        <v>1416</v>
      </c>
      <c r="U351" s="27" t="s">
        <v>958</v>
      </c>
    </row>
    <row r="352" spans="1:21" x14ac:dyDescent="0.15">
      <c r="A352" s="27" t="s">
        <v>75</v>
      </c>
      <c r="B352" s="27" t="s">
        <v>3251</v>
      </c>
      <c r="C352" s="27" t="s">
        <v>248</v>
      </c>
      <c r="D352" s="27" t="s">
        <v>263</v>
      </c>
      <c r="E352" s="27" t="s">
        <v>3252</v>
      </c>
      <c r="F352" s="27" t="s">
        <v>3253</v>
      </c>
      <c r="G352" s="27" t="s">
        <v>78</v>
      </c>
      <c r="H352" s="27" t="s">
        <v>3254</v>
      </c>
      <c r="I352" s="28">
        <v>43423.585312499999</v>
      </c>
      <c r="J352" s="28">
        <v>43423.591493055559</v>
      </c>
      <c r="K352" s="203">
        <v>6.1805555555555563E-3</v>
      </c>
      <c r="L352" s="29" t="s">
        <v>210</v>
      </c>
      <c r="M352" s="71" t="s">
        <v>210</v>
      </c>
      <c r="N352" s="71" t="s">
        <v>215</v>
      </c>
      <c r="O352" s="71" t="s">
        <v>262</v>
      </c>
      <c r="P352" s="71" t="s">
        <v>170</v>
      </c>
      <c r="R352" s="71">
        <v>0</v>
      </c>
      <c r="S352" s="71" t="s">
        <v>3255</v>
      </c>
      <c r="T352" s="71" t="s">
        <v>3255</v>
      </c>
      <c r="U352" s="27" t="s">
        <v>3256</v>
      </c>
    </row>
    <row r="353" spans="1:21" x14ac:dyDescent="0.15">
      <c r="A353" s="27" t="s">
        <v>75</v>
      </c>
      <c r="B353" s="27" t="s">
        <v>3257</v>
      </c>
      <c r="C353" s="27" t="s">
        <v>248</v>
      </c>
      <c r="D353" s="27" t="s">
        <v>263</v>
      </c>
      <c r="E353" s="27" t="s">
        <v>3252</v>
      </c>
      <c r="F353" s="27" t="s">
        <v>3253</v>
      </c>
      <c r="G353" s="27" t="s">
        <v>78</v>
      </c>
      <c r="H353" s="27" t="s">
        <v>3254</v>
      </c>
      <c r="I353" s="28">
        <v>43423.592893518522</v>
      </c>
      <c r="J353" s="28">
        <v>43423.592905092592</v>
      </c>
      <c r="K353" s="203">
        <v>1.1574074074074073E-5</v>
      </c>
      <c r="L353" s="29" t="s">
        <v>210</v>
      </c>
      <c r="M353" s="71" t="s">
        <v>211</v>
      </c>
      <c r="N353" s="71" t="s">
        <v>215</v>
      </c>
      <c r="O353" s="71" t="s">
        <v>262</v>
      </c>
      <c r="P353" s="71" t="s">
        <v>170</v>
      </c>
      <c r="R353" s="71">
        <v>0</v>
      </c>
      <c r="S353" s="71" t="s">
        <v>440</v>
      </c>
      <c r="T353" s="71" t="s">
        <v>354</v>
      </c>
      <c r="U353" s="27" t="s">
        <v>3256</v>
      </c>
    </row>
    <row r="354" spans="1:21" x14ac:dyDescent="0.15">
      <c r="A354" s="27" t="s">
        <v>75</v>
      </c>
      <c r="B354" s="27" t="s">
        <v>3258</v>
      </c>
      <c r="C354" s="27" t="s">
        <v>248</v>
      </c>
      <c r="D354" s="27" t="s">
        <v>263</v>
      </c>
      <c r="E354" s="27" t="s">
        <v>3259</v>
      </c>
      <c r="F354" s="27" t="s">
        <v>3260</v>
      </c>
      <c r="G354" s="27" t="s">
        <v>78</v>
      </c>
      <c r="H354" s="27" t="s">
        <v>3261</v>
      </c>
      <c r="I354" s="28">
        <v>43423.59920138889</v>
      </c>
      <c r="J354" s="28">
        <v>43423.60083333333</v>
      </c>
      <c r="K354" s="203">
        <v>1.6319444444444445E-3</v>
      </c>
      <c r="L354" s="29" t="s">
        <v>210</v>
      </c>
      <c r="M354" s="71" t="s">
        <v>211</v>
      </c>
      <c r="N354" s="71" t="s">
        <v>215</v>
      </c>
      <c r="O354" s="71" t="s">
        <v>262</v>
      </c>
      <c r="P354" s="71" t="s">
        <v>170</v>
      </c>
      <c r="R354" s="71">
        <v>0</v>
      </c>
      <c r="S354" s="71" t="s">
        <v>1250</v>
      </c>
      <c r="T354" s="71" t="s">
        <v>354</v>
      </c>
      <c r="U354" s="27" t="s">
        <v>3262</v>
      </c>
    </row>
    <row r="355" spans="1:21" x14ac:dyDescent="0.15">
      <c r="A355" s="27" t="s">
        <v>75</v>
      </c>
      <c r="B355" s="27" t="s">
        <v>3263</v>
      </c>
      <c r="C355" s="27" t="s">
        <v>248</v>
      </c>
      <c r="D355" s="27" t="s">
        <v>263</v>
      </c>
      <c r="E355" s="27" t="s">
        <v>3264</v>
      </c>
      <c r="F355" s="27" t="s">
        <v>3265</v>
      </c>
      <c r="G355" s="27" t="s">
        <v>78</v>
      </c>
      <c r="H355" s="27" t="s">
        <v>3266</v>
      </c>
      <c r="I355" s="28">
        <v>43423.610358796293</v>
      </c>
      <c r="J355" s="28">
        <v>43423.610474537039</v>
      </c>
      <c r="K355" s="203">
        <v>1.1574074074074073E-4</v>
      </c>
      <c r="L355" s="29" t="s">
        <v>210</v>
      </c>
      <c r="M355" s="71" t="s">
        <v>211</v>
      </c>
      <c r="N355" s="71" t="s">
        <v>215</v>
      </c>
      <c r="O355" s="71" t="s">
        <v>262</v>
      </c>
      <c r="P355" s="71" t="s">
        <v>170</v>
      </c>
      <c r="R355" s="71">
        <v>0</v>
      </c>
      <c r="S355" s="71" t="s">
        <v>441</v>
      </c>
      <c r="T355" s="71" t="s">
        <v>354</v>
      </c>
      <c r="U355" s="27" t="s">
        <v>3267</v>
      </c>
    </row>
    <row r="356" spans="1:21" x14ac:dyDescent="0.15">
      <c r="A356" s="27" t="s">
        <v>75</v>
      </c>
      <c r="B356" s="27" t="s">
        <v>3268</v>
      </c>
      <c r="C356" s="27" t="s">
        <v>248</v>
      </c>
      <c r="D356" s="27" t="s">
        <v>263</v>
      </c>
      <c r="E356" s="27" t="s">
        <v>3269</v>
      </c>
      <c r="F356" s="27" t="s">
        <v>3270</v>
      </c>
      <c r="G356" s="27" t="s">
        <v>78</v>
      </c>
      <c r="H356" s="27" t="s">
        <v>3271</v>
      </c>
      <c r="I356" s="28">
        <v>43423.611087962963</v>
      </c>
      <c r="J356" s="28">
        <v>43423.611921296295</v>
      </c>
      <c r="K356" s="203">
        <v>8.3333333333333339E-4</v>
      </c>
      <c r="L356" s="29" t="s">
        <v>210</v>
      </c>
      <c r="M356" s="71" t="s">
        <v>211</v>
      </c>
      <c r="N356" s="71" t="s">
        <v>215</v>
      </c>
      <c r="O356" s="71" t="s">
        <v>262</v>
      </c>
      <c r="P356" s="71" t="s">
        <v>170</v>
      </c>
      <c r="R356" s="71">
        <v>0</v>
      </c>
      <c r="S356" s="71" t="s">
        <v>356</v>
      </c>
      <c r="T356" s="71" t="s">
        <v>354</v>
      </c>
      <c r="U356" s="27" t="s">
        <v>3272</v>
      </c>
    </row>
    <row r="357" spans="1:21" x14ac:dyDescent="0.15">
      <c r="A357" s="27" t="s">
        <v>75</v>
      </c>
      <c r="B357" s="27" t="s">
        <v>3273</v>
      </c>
      <c r="C357" s="27" t="s">
        <v>248</v>
      </c>
      <c r="D357" s="27" t="s">
        <v>263</v>
      </c>
      <c r="E357" s="27" t="s">
        <v>3274</v>
      </c>
      <c r="F357" s="27" t="s">
        <v>3275</v>
      </c>
      <c r="G357" s="27" t="s">
        <v>78</v>
      </c>
      <c r="H357" s="27" t="s">
        <v>3276</v>
      </c>
      <c r="I357" s="28">
        <v>43423.618831018517</v>
      </c>
      <c r="J357" s="28">
        <v>43423.619143518517</v>
      </c>
      <c r="K357" s="203">
        <v>3.1250000000000001E-4</v>
      </c>
      <c r="L357" s="29" t="s">
        <v>210</v>
      </c>
      <c r="M357" s="71" t="s">
        <v>211</v>
      </c>
      <c r="N357" s="71" t="s">
        <v>215</v>
      </c>
      <c r="O357" s="71" t="s">
        <v>262</v>
      </c>
      <c r="P357" s="71" t="s">
        <v>170</v>
      </c>
      <c r="R357" s="71">
        <v>0</v>
      </c>
      <c r="S357" s="71" t="s">
        <v>407</v>
      </c>
      <c r="T357" s="71" t="s">
        <v>354</v>
      </c>
      <c r="U357" s="27" t="s">
        <v>3277</v>
      </c>
    </row>
    <row r="358" spans="1:21" x14ac:dyDescent="0.15">
      <c r="A358" s="27" t="s">
        <v>75</v>
      </c>
      <c r="B358" s="27" t="s">
        <v>3278</v>
      </c>
      <c r="C358" s="27" t="s">
        <v>248</v>
      </c>
      <c r="D358" s="27" t="s">
        <v>263</v>
      </c>
      <c r="E358" s="27" t="s">
        <v>3279</v>
      </c>
      <c r="F358" s="27" t="s">
        <v>3280</v>
      </c>
      <c r="G358" s="27" t="s">
        <v>78</v>
      </c>
      <c r="H358" s="27" t="s">
        <v>3281</v>
      </c>
      <c r="I358" s="28">
        <v>43423.623472222222</v>
      </c>
      <c r="J358" s="28">
        <v>43423.624039351853</v>
      </c>
      <c r="K358" s="203">
        <v>5.6712962962962956E-4</v>
      </c>
      <c r="L358" s="29" t="s">
        <v>210</v>
      </c>
      <c r="M358" s="71" t="s">
        <v>211</v>
      </c>
      <c r="N358" s="71" t="s">
        <v>215</v>
      </c>
      <c r="O358" s="71" t="s">
        <v>262</v>
      </c>
      <c r="P358" s="71" t="s">
        <v>170</v>
      </c>
      <c r="R358" s="71">
        <v>0</v>
      </c>
      <c r="S358" s="71" t="s">
        <v>355</v>
      </c>
      <c r="T358" s="71" t="s">
        <v>354</v>
      </c>
      <c r="U358" s="27" t="s">
        <v>3282</v>
      </c>
    </row>
    <row r="359" spans="1:21" x14ac:dyDescent="0.15">
      <c r="A359" s="27" t="s">
        <v>75</v>
      </c>
      <c r="B359" s="27" t="s">
        <v>3283</v>
      </c>
      <c r="C359" s="27" t="s">
        <v>248</v>
      </c>
      <c r="D359" s="27" t="s">
        <v>263</v>
      </c>
      <c r="E359" s="27" t="s">
        <v>3284</v>
      </c>
      <c r="F359" s="27" t="s">
        <v>3285</v>
      </c>
      <c r="G359" s="27" t="s">
        <v>78</v>
      </c>
      <c r="H359" s="27" t="s">
        <v>3286</v>
      </c>
      <c r="I359" s="28">
        <v>43423.62773148148</v>
      </c>
      <c r="J359" s="28">
        <v>43423.632326388892</v>
      </c>
      <c r="K359" s="203">
        <v>4.5949074074074078E-3</v>
      </c>
      <c r="L359" s="29" t="s">
        <v>210</v>
      </c>
      <c r="M359" s="71" t="s">
        <v>210</v>
      </c>
      <c r="N359" s="71" t="s">
        <v>215</v>
      </c>
      <c r="O359" s="71" t="s">
        <v>262</v>
      </c>
      <c r="P359" s="71" t="s">
        <v>170</v>
      </c>
      <c r="R359" s="71">
        <v>0</v>
      </c>
      <c r="S359" s="71" t="s">
        <v>1467</v>
      </c>
      <c r="T359" s="71" t="s">
        <v>1467</v>
      </c>
      <c r="U359" s="27" t="s">
        <v>3287</v>
      </c>
    </row>
    <row r="360" spans="1:21" x14ac:dyDescent="0.15">
      <c r="A360" s="27" t="s">
        <v>75</v>
      </c>
      <c r="B360" s="27" t="s">
        <v>3288</v>
      </c>
      <c r="C360" s="27" t="s">
        <v>248</v>
      </c>
      <c r="D360" s="27" t="s">
        <v>263</v>
      </c>
      <c r="E360" s="27" t="s">
        <v>3289</v>
      </c>
      <c r="F360" s="27" t="s">
        <v>3290</v>
      </c>
      <c r="G360" s="27" t="s">
        <v>78</v>
      </c>
      <c r="H360" s="27" t="s">
        <v>3291</v>
      </c>
      <c r="I360" s="28">
        <v>43423.634733796294</v>
      </c>
      <c r="J360" s="28">
        <v>43423.63753472222</v>
      </c>
      <c r="K360" s="203">
        <v>2.8009259259259259E-3</v>
      </c>
      <c r="L360" s="29" t="s">
        <v>210</v>
      </c>
      <c r="M360" s="71" t="s">
        <v>210</v>
      </c>
      <c r="N360" s="71" t="s">
        <v>215</v>
      </c>
      <c r="O360" s="71" t="s">
        <v>262</v>
      </c>
      <c r="P360" s="71" t="s">
        <v>170</v>
      </c>
      <c r="R360" s="71">
        <v>0</v>
      </c>
      <c r="S360" s="71" t="s">
        <v>439</v>
      </c>
      <c r="T360" s="71" t="s">
        <v>439</v>
      </c>
      <c r="U360" s="27" t="s">
        <v>3292</v>
      </c>
    </row>
    <row r="361" spans="1:21" x14ac:dyDescent="0.15">
      <c r="A361" s="27" t="s">
        <v>75</v>
      </c>
      <c r="B361" s="27" t="s">
        <v>3293</v>
      </c>
      <c r="C361" s="27" t="s">
        <v>248</v>
      </c>
      <c r="D361" s="27" t="s">
        <v>263</v>
      </c>
      <c r="E361" s="27" t="s">
        <v>3294</v>
      </c>
      <c r="F361" s="27" t="s">
        <v>3295</v>
      </c>
      <c r="G361" s="27" t="s">
        <v>78</v>
      </c>
      <c r="H361" s="27" t="s">
        <v>1215</v>
      </c>
      <c r="I361" s="28">
        <v>43423.644456018519</v>
      </c>
      <c r="J361" s="28">
        <v>43423.645011574074</v>
      </c>
      <c r="K361" s="203">
        <v>5.5555555555555556E-4</v>
      </c>
      <c r="L361" s="29" t="s">
        <v>210</v>
      </c>
      <c r="M361" s="71" t="s">
        <v>211</v>
      </c>
      <c r="N361" s="71" t="s">
        <v>215</v>
      </c>
      <c r="O361" s="71" t="s">
        <v>262</v>
      </c>
      <c r="P361" s="71" t="s">
        <v>170</v>
      </c>
      <c r="R361" s="71">
        <v>0</v>
      </c>
      <c r="S361" s="71" t="s">
        <v>443</v>
      </c>
      <c r="T361" s="71" t="s">
        <v>354</v>
      </c>
      <c r="U361" s="27" t="s">
        <v>3296</v>
      </c>
    </row>
    <row r="362" spans="1:21" x14ac:dyDescent="0.15">
      <c r="A362" s="27" t="s">
        <v>75</v>
      </c>
      <c r="B362" s="27" t="s">
        <v>3297</v>
      </c>
      <c r="C362" s="27" t="s">
        <v>248</v>
      </c>
      <c r="D362" s="27" t="s">
        <v>263</v>
      </c>
      <c r="E362" s="27" t="s">
        <v>3294</v>
      </c>
      <c r="F362" s="27" t="s">
        <v>3295</v>
      </c>
      <c r="G362" s="27" t="s">
        <v>78</v>
      </c>
      <c r="H362" s="27" t="s">
        <v>1215</v>
      </c>
      <c r="I362" s="28">
        <v>43423.645104166666</v>
      </c>
      <c r="J362" s="28">
        <v>43423.647939814815</v>
      </c>
      <c r="K362" s="203">
        <v>2.8356481481481479E-3</v>
      </c>
      <c r="L362" s="29" t="s">
        <v>210</v>
      </c>
      <c r="M362" s="71" t="s">
        <v>210</v>
      </c>
      <c r="N362" s="71" t="s">
        <v>215</v>
      </c>
      <c r="O362" s="71" t="s">
        <v>262</v>
      </c>
      <c r="P362" s="71" t="s">
        <v>170</v>
      </c>
      <c r="R362" s="71">
        <v>0</v>
      </c>
      <c r="S362" s="71" t="s">
        <v>699</v>
      </c>
      <c r="T362" s="71" t="s">
        <v>699</v>
      </c>
      <c r="U362" s="27" t="s">
        <v>3296</v>
      </c>
    </row>
    <row r="363" spans="1:21" x14ac:dyDescent="0.15">
      <c r="A363" s="27" t="s">
        <v>75</v>
      </c>
      <c r="B363" s="27" t="s">
        <v>3298</v>
      </c>
      <c r="C363" s="27" t="s">
        <v>248</v>
      </c>
      <c r="D363" s="27" t="s">
        <v>263</v>
      </c>
      <c r="E363" s="27" t="s">
        <v>3299</v>
      </c>
      <c r="F363" s="27" t="s">
        <v>3300</v>
      </c>
      <c r="G363" s="27" t="s">
        <v>78</v>
      </c>
      <c r="H363" s="27" t="s">
        <v>3301</v>
      </c>
      <c r="I363" s="28">
        <v>43423.650092592594</v>
      </c>
      <c r="J363" s="28">
        <v>43423.650520833333</v>
      </c>
      <c r="K363" s="203">
        <v>4.2824074074074075E-4</v>
      </c>
      <c r="L363" s="29" t="s">
        <v>210</v>
      </c>
      <c r="M363" s="71" t="s">
        <v>211</v>
      </c>
      <c r="N363" s="71" t="s">
        <v>215</v>
      </c>
      <c r="O363" s="71" t="s">
        <v>262</v>
      </c>
      <c r="P363" s="71" t="s">
        <v>170</v>
      </c>
      <c r="R363" s="71">
        <v>0</v>
      </c>
      <c r="S363" s="71" t="s">
        <v>381</v>
      </c>
      <c r="T363" s="71" t="s">
        <v>354</v>
      </c>
      <c r="U363" s="27" t="s">
        <v>3302</v>
      </c>
    </row>
    <row r="364" spans="1:21" x14ac:dyDescent="0.15">
      <c r="A364" s="27" t="s">
        <v>75</v>
      </c>
      <c r="B364" s="27" t="s">
        <v>3303</v>
      </c>
      <c r="C364" s="27" t="s">
        <v>248</v>
      </c>
      <c r="D364" s="27" t="s">
        <v>263</v>
      </c>
      <c r="E364" s="27" t="s">
        <v>3304</v>
      </c>
      <c r="F364" s="27" t="s">
        <v>3305</v>
      </c>
      <c r="G364" s="27" t="s">
        <v>78</v>
      </c>
      <c r="H364" s="27" t="s">
        <v>3306</v>
      </c>
      <c r="I364" s="28">
        <v>43423.651423611111</v>
      </c>
      <c r="J364" s="28">
        <v>43423.653715277775</v>
      </c>
      <c r="K364" s="203">
        <v>2.2916666666666667E-3</v>
      </c>
      <c r="L364" s="29" t="s">
        <v>210</v>
      </c>
      <c r="M364" s="71" t="s">
        <v>210</v>
      </c>
      <c r="N364" s="71" t="s">
        <v>215</v>
      </c>
      <c r="O364" s="71" t="s">
        <v>262</v>
      </c>
      <c r="P364" s="71" t="s">
        <v>170</v>
      </c>
      <c r="R364" s="71">
        <v>0</v>
      </c>
      <c r="S364" s="71" t="s">
        <v>1132</v>
      </c>
      <c r="T364" s="71" t="s">
        <v>1132</v>
      </c>
      <c r="U364" s="27" t="s">
        <v>3307</v>
      </c>
    </row>
    <row r="365" spans="1:21" x14ac:dyDescent="0.15">
      <c r="A365" s="27" t="s">
        <v>75</v>
      </c>
      <c r="B365" s="27" t="s">
        <v>3308</v>
      </c>
      <c r="C365" s="27" t="s">
        <v>248</v>
      </c>
      <c r="D365" s="27" t="s">
        <v>263</v>
      </c>
      <c r="E365" s="27" t="s">
        <v>3309</v>
      </c>
      <c r="F365" s="27" t="s">
        <v>3310</v>
      </c>
      <c r="G365" s="27" t="s">
        <v>78</v>
      </c>
      <c r="H365" s="27" t="s">
        <v>1655</v>
      </c>
      <c r="I365" s="28">
        <v>43423.656041666669</v>
      </c>
      <c r="J365" s="28">
        <v>43423.656307870369</v>
      </c>
      <c r="K365" s="203">
        <v>2.6620370370370372E-4</v>
      </c>
      <c r="L365" s="29" t="s">
        <v>210</v>
      </c>
      <c r="M365" s="71" t="s">
        <v>211</v>
      </c>
      <c r="N365" s="71" t="s">
        <v>215</v>
      </c>
      <c r="O365" s="71" t="s">
        <v>262</v>
      </c>
      <c r="P365" s="71" t="s">
        <v>170</v>
      </c>
      <c r="R365" s="71">
        <v>0</v>
      </c>
      <c r="S365" s="71" t="s">
        <v>417</v>
      </c>
      <c r="T365" s="71" t="s">
        <v>354</v>
      </c>
      <c r="U365" s="27" t="s">
        <v>3311</v>
      </c>
    </row>
    <row r="366" spans="1:21" x14ac:dyDescent="0.15">
      <c r="A366" s="27" t="s">
        <v>75</v>
      </c>
      <c r="B366" s="27" t="s">
        <v>3312</v>
      </c>
      <c r="C366" s="27" t="s">
        <v>248</v>
      </c>
      <c r="D366" s="27" t="s">
        <v>261</v>
      </c>
      <c r="E366" s="27" t="s">
        <v>3313</v>
      </c>
      <c r="F366" s="27" t="s">
        <v>3314</v>
      </c>
      <c r="G366" s="27" t="s">
        <v>78</v>
      </c>
      <c r="H366" s="27" t="s">
        <v>589</v>
      </c>
      <c r="I366" s="28">
        <v>43423.480092592596</v>
      </c>
      <c r="J366" s="28">
        <v>43423.480243055557</v>
      </c>
      <c r="K366" s="203">
        <v>1.5046296296296297E-4</v>
      </c>
      <c r="L366" s="29" t="s">
        <v>210</v>
      </c>
      <c r="M366" s="71" t="s">
        <v>211</v>
      </c>
      <c r="N366" s="71" t="s">
        <v>215</v>
      </c>
      <c r="O366" s="71" t="s">
        <v>260</v>
      </c>
      <c r="P366" s="71" t="s">
        <v>897</v>
      </c>
      <c r="R366" s="71">
        <v>0</v>
      </c>
      <c r="S366" s="71" t="s">
        <v>377</v>
      </c>
      <c r="T366" s="71" t="s">
        <v>354</v>
      </c>
      <c r="U366" s="27" t="s">
        <v>3315</v>
      </c>
    </row>
    <row r="367" spans="1:21" x14ac:dyDescent="0.15">
      <c r="A367" s="27" t="s">
        <v>75</v>
      </c>
      <c r="B367" s="27" t="s">
        <v>3316</v>
      </c>
      <c r="C367" s="27" t="s">
        <v>248</v>
      </c>
      <c r="D367" s="27" t="s">
        <v>261</v>
      </c>
      <c r="E367" s="27" t="s">
        <v>3317</v>
      </c>
      <c r="F367" s="27" t="s">
        <v>3318</v>
      </c>
      <c r="G367" s="27" t="s">
        <v>78</v>
      </c>
      <c r="H367" s="27" t="s">
        <v>3319</v>
      </c>
      <c r="I367" s="28">
        <v>43423.480671296296</v>
      </c>
      <c r="J367" s="28">
        <v>43423.480879629627</v>
      </c>
      <c r="K367" s="203">
        <v>2.0833333333333335E-4</v>
      </c>
      <c r="L367" s="29" t="s">
        <v>210</v>
      </c>
      <c r="M367" s="71" t="s">
        <v>211</v>
      </c>
      <c r="N367" s="71" t="s">
        <v>215</v>
      </c>
      <c r="O367" s="71" t="s">
        <v>260</v>
      </c>
      <c r="P367" s="71" t="s">
        <v>897</v>
      </c>
      <c r="R367" s="71">
        <v>0</v>
      </c>
      <c r="S367" s="71" t="s">
        <v>405</v>
      </c>
      <c r="T367" s="71" t="s">
        <v>354</v>
      </c>
      <c r="U367" s="27" t="s">
        <v>3320</v>
      </c>
    </row>
    <row r="368" spans="1:21" x14ac:dyDescent="0.15">
      <c r="A368" s="27" t="s">
        <v>75</v>
      </c>
      <c r="B368" s="27" t="s">
        <v>3321</v>
      </c>
      <c r="C368" s="27" t="s">
        <v>248</v>
      </c>
      <c r="D368" s="27" t="s">
        <v>261</v>
      </c>
      <c r="E368" s="27" t="s">
        <v>3322</v>
      </c>
      <c r="F368" s="27" t="s">
        <v>3323</v>
      </c>
      <c r="G368" s="27" t="s">
        <v>78</v>
      </c>
      <c r="H368" s="27" t="s">
        <v>3324</v>
      </c>
      <c r="I368" s="28">
        <v>43423.484525462962</v>
      </c>
      <c r="J368" s="28">
        <v>43423.491550925923</v>
      </c>
      <c r="K368" s="203">
        <v>7.0254629629629634E-3</v>
      </c>
      <c r="L368" s="29" t="s">
        <v>210</v>
      </c>
      <c r="M368" s="71" t="s">
        <v>210</v>
      </c>
      <c r="N368" s="71" t="s">
        <v>215</v>
      </c>
      <c r="O368" s="71" t="s">
        <v>260</v>
      </c>
      <c r="P368" s="71" t="s">
        <v>897</v>
      </c>
      <c r="R368" s="71">
        <v>0</v>
      </c>
      <c r="S368" s="71" t="s">
        <v>1615</v>
      </c>
      <c r="T368" s="71" t="s">
        <v>1615</v>
      </c>
      <c r="U368" s="27" t="s">
        <v>3325</v>
      </c>
    </row>
    <row r="369" spans="1:21" x14ac:dyDescent="0.15">
      <c r="A369" s="27" t="s">
        <v>75</v>
      </c>
      <c r="B369" s="27" t="s">
        <v>3326</v>
      </c>
      <c r="C369" s="27" t="s">
        <v>248</v>
      </c>
      <c r="D369" s="27" t="s">
        <v>261</v>
      </c>
      <c r="E369" s="27" t="s">
        <v>3327</v>
      </c>
      <c r="F369" s="27" t="s">
        <v>3328</v>
      </c>
      <c r="G369" s="27" t="s">
        <v>78</v>
      </c>
      <c r="H369" s="27" t="s">
        <v>3329</v>
      </c>
      <c r="I369" s="28">
        <v>43423.721307870372</v>
      </c>
      <c r="J369" s="28">
        <v>43423.72446759259</v>
      </c>
      <c r="K369" s="203">
        <v>3.1597222222222222E-3</v>
      </c>
      <c r="L369" s="29" t="s">
        <v>210</v>
      </c>
      <c r="M369" s="71" t="s">
        <v>210</v>
      </c>
      <c r="N369" s="71" t="s">
        <v>215</v>
      </c>
      <c r="O369" s="71" t="s">
        <v>260</v>
      </c>
      <c r="P369" s="71" t="s">
        <v>897</v>
      </c>
      <c r="R369" s="71">
        <v>0</v>
      </c>
      <c r="S369" s="71" t="s">
        <v>1209</v>
      </c>
      <c r="T369" s="71" t="s">
        <v>1209</v>
      </c>
      <c r="U369" s="27" t="s">
        <v>3330</v>
      </c>
    </row>
    <row r="370" spans="1:21" x14ac:dyDescent="0.15">
      <c r="A370" s="27" t="s">
        <v>75</v>
      </c>
      <c r="B370" s="27" t="s">
        <v>3331</v>
      </c>
      <c r="C370" s="27" t="s">
        <v>248</v>
      </c>
      <c r="D370" s="27" t="s">
        <v>261</v>
      </c>
      <c r="E370" s="27" t="s">
        <v>3332</v>
      </c>
      <c r="F370" s="27" t="s">
        <v>3333</v>
      </c>
      <c r="G370" s="27" t="s">
        <v>78</v>
      </c>
      <c r="H370" s="27" t="s">
        <v>3334</v>
      </c>
      <c r="I370" s="28">
        <v>43423.726215277777</v>
      </c>
      <c r="J370" s="28">
        <v>43423.727511574078</v>
      </c>
      <c r="K370" s="203">
        <v>1.2962962962962963E-3</v>
      </c>
      <c r="L370" s="29" t="s">
        <v>210</v>
      </c>
      <c r="M370" s="71" t="s">
        <v>211</v>
      </c>
      <c r="N370" s="71" t="s">
        <v>215</v>
      </c>
      <c r="O370" s="71" t="s">
        <v>260</v>
      </c>
      <c r="P370" s="71" t="s">
        <v>897</v>
      </c>
      <c r="R370" s="71">
        <v>0</v>
      </c>
      <c r="S370" s="71" t="s">
        <v>399</v>
      </c>
      <c r="T370" s="71" t="s">
        <v>354</v>
      </c>
      <c r="U370" s="27" t="s">
        <v>3335</v>
      </c>
    </row>
    <row r="371" spans="1:21" x14ac:dyDescent="0.15">
      <c r="A371" s="27" t="s">
        <v>75</v>
      </c>
      <c r="B371" s="27" t="s">
        <v>3336</v>
      </c>
      <c r="C371" s="27" t="s">
        <v>246</v>
      </c>
      <c r="D371" s="27" t="s">
        <v>255</v>
      </c>
      <c r="E371" s="27" t="s">
        <v>3337</v>
      </c>
      <c r="F371" s="27" t="s">
        <v>3338</v>
      </c>
      <c r="G371" s="27" t="s">
        <v>78</v>
      </c>
      <c r="H371" s="27" t="s">
        <v>3339</v>
      </c>
      <c r="I371" s="28">
        <v>43423.606585648151</v>
      </c>
      <c r="J371" s="28">
        <v>43423.606759259259</v>
      </c>
      <c r="K371" s="203">
        <v>1.7361111111111112E-4</v>
      </c>
      <c r="L371" s="29" t="s">
        <v>210</v>
      </c>
      <c r="M371" s="71" t="s">
        <v>211</v>
      </c>
      <c r="N371" s="71" t="s">
        <v>215</v>
      </c>
      <c r="O371" s="71" t="s">
        <v>254</v>
      </c>
      <c r="P371" s="71" t="s">
        <v>170</v>
      </c>
      <c r="R371" s="71">
        <v>0</v>
      </c>
      <c r="S371" s="71" t="s">
        <v>369</v>
      </c>
      <c r="T371" s="71" t="s">
        <v>354</v>
      </c>
      <c r="U371" s="27" t="s">
        <v>3340</v>
      </c>
    </row>
    <row r="372" spans="1:21" x14ac:dyDescent="0.15">
      <c r="A372" s="27" t="s">
        <v>75</v>
      </c>
      <c r="B372" s="27" t="s">
        <v>3341</v>
      </c>
      <c r="C372" s="27" t="s">
        <v>246</v>
      </c>
      <c r="D372" s="27" t="s">
        <v>255</v>
      </c>
      <c r="E372" s="27" t="s">
        <v>3342</v>
      </c>
      <c r="F372" s="27" t="s">
        <v>3343</v>
      </c>
      <c r="G372" s="27" t="s">
        <v>78</v>
      </c>
      <c r="H372" s="27" t="s">
        <v>3344</v>
      </c>
      <c r="I372" s="28">
        <v>43423.610115740739</v>
      </c>
      <c r="J372" s="28">
        <v>43423.611493055556</v>
      </c>
      <c r="K372" s="203">
        <v>1.3773148148148147E-3</v>
      </c>
      <c r="L372" s="29" t="s">
        <v>210</v>
      </c>
      <c r="M372" s="71" t="s">
        <v>211</v>
      </c>
      <c r="N372" s="71" t="s">
        <v>215</v>
      </c>
      <c r="O372" s="71" t="s">
        <v>254</v>
      </c>
      <c r="P372" s="71" t="s">
        <v>170</v>
      </c>
      <c r="R372" s="71">
        <v>0</v>
      </c>
      <c r="S372" s="71" t="s">
        <v>491</v>
      </c>
      <c r="T372" s="71" t="s">
        <v>354</v>
      </c>
      <c r="U372" s="27" t="s">
        <v>3345</v>
      </c>
    </row>
    <row r="373" spans="1:21" x14ac:dyDescent="0.15">
      <c r="A373" s="27" t="s">
        <v>75</v>
      </c>
      <c r="B373" s="27" t="s">
        <v>3346</v>
      </c>
      <c r="C373" s="27" t="s">
        <v>246</v>
      </c>
      <c r="D373" s="27" t="s">
        <v>255</v>
      </c>
      <c r="E373" s="27" t="s">
        <v>3347</v>
      </c>
      <c r="F373" s="27" t="s">
        <v>3348</v>
      </c>
      <c r="G373" s="27" t="s">
        <v>78</v>
      </c>
      <c r="H373" s="27" t="s">
        <v>3349</v>
      </c>
      <c r="I373" s="28">
        <v>43423.623749999999</v>
      </c>
      <c r="J373" s="28">
        <v>43423.623819444445</v>
      </c>
      <c r="K373" s="203">
        <v>6.9444444444444444E-5</v>
      </c>
      <c r="L373" s="29" t="s">
        <v>210</v>
      </c>
      <c r="M373" s="71" t="s">
        <v>211</v>
      </c>
      <c r="N373" s="71" t="s">
        <v>215</v>
      </c>
      <c r="O373" s="71" t="s">
        <v>254</v>
      </c>
      <c r="P373" s="71" t="s">
        <v>170</v>
      </c>
      <c r="R373" s="71">
        <v>0</v>
      </c>
      <c r="S373" s="71" t="s">
        <v>483</v>
      </c>
      <c r="T373" s="71" t="s">
        <v>354</v>
      </c>
      <c r="U373" s="27" t="s">
        <v>3350</v>
      </c>
    </row>
    <row r="374" spans="1:21" x14ac:dyDescent="0.15">
      <c r="A374" s="27" t="s">
        <v>75</v>
      </c>
      <c r="B374" s="27" t="s">
        <v>3351</v>
      </c>
      <c r="C374" s="27" t="s">
        <v>246</v>
      </c>
      <c r="D374" s="27" t="s">
        <v>255</v>
      </c>
      <c r="E374" s="27" t="s">
        <v>3352</v>
      </c>
      <c r="F374" s="27" t="s">
        <v>3353</v>
      </c>
      <c r="G374" s="27" t="s">
        <v>78</v>
      </c>
      <c r="H374" s="27" t="s">
        <v>3354</v>
      </c>
      <c r="I374" s="28">
        <v>43423.624641203707</v>
      </c>
      <c r="J374" s="28">
        <v>43423.6246875</v>
      </c>
      <c r="K374" s="203">
        <v>4.6296296296296294E-5</v>
      </c>
      <c r="L374" s="29" t="s">
        <v>210</v>
      </c>
      <c r="M374" s="71" t="s">
        <v>211</v>
      </c>
      <c r="N374" s="71" t="s">
        <v>215</v>
      </c>
      <c r="O374" s="71" t="s">
        <v>254</v>
      </c>
      <c r="P374" s="71" t="s">
        <v>170</v>
      </c>
      <c r="R374" s="71">
        <v>0</v>
      </c>
      <c r="S374" s="71" t="s">
        <v>436</v>
      </c>
      <c r="T374" s="71" t="s">
        <v>354</v>
      </c>
      <c r="U374" s="27" t="s">
        <v>3355</v>
      </c>
    </row>
    <row r="375" spans="1:21" x14ac:dyDescent="0.15">
      <c r="A375" s="27" t="s">
        <v>75</v>
      </c>
      <c r="B375" s="27" t="s">
        <v>3356</v>
      </c>
      <c r="C375" s="27" t="s">
        <v>246</v>
      </c>
      <c r="D375" s="27" t="s">
        <v>255</v>
      </c>
      <c r="E375" s="27" t="s">
        <v>3357</v>
      </c>
      <c r="F375" s="27" t="s">
        <v>3358</v>
      </c>
      <c r="G375" s="27" t="s">
        <v>78</v>
      </c>
      <c r="H375" s="27" t="s">
        <v>3359</v>
      </c>
      <c r="I375" s="28">
        <v>43423.625856481478</v>
      </c>
      <c r="J375" s="28">
        <v>43423.626250000001</v>
      </c>
      <c r="K375" s="203">
        <v>3.9351851851851852E-4</v>
      </c>
      <c r="L375" s="29" t="s">
        <v>210</v>
      </c>
      <c r="M375" s="71" t="s">
        <v>211</v>
      </c>
      <c r="N375" s="71" t="s">
        <v>215</v>
      </c>
      <c r="O375" s="71" t="s">
        <v>254</v>
      </c>
      <c r="P375" s="71" t="s">
        <v>170</v>
      </c>
      <c r="R375" s="71">
        <v>0</v>
      </c>
      <c r="S375" s="71" t="s">
        <v>363</v>
      </c>
      <c r="T375" s="71" t="s">
        <v>354</v>
      </c>
      <c r="U375" s="27" t="s">
        <v>3360</v>
      </c>
    </row>
    <row r="376" spans="1:21" x14ac:dyDescent="0.15">
      <c r="A376" s="27" t="s">
        <v>75</v>
      </c>
      <c r="B376" s="27" t="s">
        <v>3361</v>
      </c>
      <c r="C376" s="27" t="s">
        <v>246</v>
      </c>
      <c r="D376" s="27" t="s">
        <v>255</v>
      </c>
      <c r="E376" s="27" t="s">
        <v>3362</v>
      </c>
      <c r="F376" s="27" t="s">
        <v>3363</v>
      </c>
      <c r="G376" s="27" t="s">
        <v>78</v>
      </c>
      <c r="H376" s="27" t="s">
        <v>3364</v>
      </c>
      <c r="I376" s="28">
        <v>43423.633888888886</v>
      </c>
      <c r="J376" s="28">
        <v>43423.634085648147</v>
      </c>
      <c r="K376" s="203">
        <v>1.9675925925925926E-4</v>
      </c>
      <c r="L376" s="29" t="s">
        <v>210</v>
      </c>
      <c r="M376" s="71" t="s">
        <v>211</v>
      </c>
      <c r="N376" s="71" t="s">
        <v>215</v>
      </c>
      <c r="O376" s="71" t="s">
        <v>254</v>
      </c>
      <c r="P376" s="71" t="s">
        <v>170</v>
      </c>
      <c r="R376" s="71">
        <v>0</v>
      </c>
      <c r="S376" s="71" t="s">
        <v>401</v>
      </c>
      <c r="T376" s="71" t="s">
        <v>354</v>
      </c>
      <c r="U376" s="27" t="s">
        <v>3365</v>
      </c>
    </row>
    <row r="377" spans="1:21" x14ac:dyDescent="0.15">
      <c r="A377" s="27" t="s">
        <v>75</v>
      </c>
      <c r="B377" s="27" t="s">
        <v>3366</v>
      </c>
      <c r="C377" s="27" t="s">
        <v>246</v>
      </c>
      <c r="D377" s="27" t="s">
        <v>255</v>
      </c>
      <c r="E377" s="27" t="s">
        <v>3362</v>
      </c>
      <c r="F377" s="27" t="s">
        <v>3363</v>
      </c>
      <c r="G377" s="27" t="s">
        <v>78</v>
      </c>
      <c r="H377" s="27" t="s">
        <v>3367</v>
      </c>
      <c r="I377" s="28">
        <v>43423.634791666664</v>
      </c>
      <c r="J377" s="28">
        <v>43423.635300925926</v>
      </c>
      <c r="K377" s="203">
        <v>5.0925925925925921E-4</v>
      </c>
      <c r="L377" s="29" t="s">
        <v>210</v>
      </c>
      <c r="M377" s="71" t="s">
        <v>211</v>
      </c>
      <c r="N377" s="71" t="s">
        <v>215</v>
      </c>
      <c r="O377" s="71" t="s">
        <v>254</v>
      </c>
      <c r="P377" s="71" t="s">
        <v>170</v>
      </c>
      <c r="R377" s="71">
        <v>0</v>
      </c>
      <c r="S377" s="71" t="s">
        <v>379</v>
      </c>
      <c r="T377" s="71" t="s">
        <v>354</v>
      </c>
      <c r="U377" s="27" t="s">
        <v>3368</v>
      </c>
    </row>
    <row r="378" spans="1:21" x14ac:dyDescent="0.15">
      <c r="A378" s="27" t="s">
        <v>75</v>
      </c>
      <c r="B378" s="27" t="s">
        <v>3369</v>
      </c>
      <c r="C378" s="27" t="s">
        <v>246</v>
      </c>
      <c r="D378" s="27" t="s">
        <v>255</v>
      </c>
      <c r="E378" s="27" t="s">
        <v>3370</v>
      </c>
      <c r="F378" s="27" t="s">
        <v>3371</v>
      </c>
      <c r="G378" s="27" t="s">
        <v>78</v>
      </c>
      <c r="H378" s="27" t="s">
        <v>3372</v>
      </c>
      <c r="I378" s="28">
        <v>43423.63726851852</v>
      </c>
      <c r="J378" s="28">
        <v>43423.639699074076</v>
      </c>
      <c r="K378" s="203">
        <v>2.4305555555555556E-3</v>
      </c>
      <c r="L378" s="29" t="s">
        <v>210</v>
      </c>
      <c r="M378" s="71" t="s">
        <v>210</v>
      </c>
      <c r="N378" s="71" t="s">
        <v>215</v>
      </c>
      <c r="O378" s="71" t="s">
        <v>254</v>
      </c>
      <c r="P378" s="71" t="s">
        <v>758</v>
      </c>
      <c r="R378" s="71">
        <v>0</v>
      </c>
      <c r="S378" s="71" t="s">
        <v>719</v>
      </c>
      <c r="T378" s="71" t="s">
        <v>719</v>
      </c>
      <c r="U378" s="27" t="s">
        <v>3373</v>
      </c>
    </row>
    <row r="379" spans="1:21" x14ac:dyDescent="0.15">
      <c r="A379" s="27" t="s">
        <v>75</v>
      </c>
      <c r="B379" s="27" t="s">
        <v>3374</v>
      </c>
      <c r="C379" s="27" t="s">
        <v>246</v>
      </c>
      <c r="D379" s="27" t="s">
        <v>255</v>
      </c>
      <c r="E379" s="27" t="s">
        <v>3375</v>
      </c>
      <c r="F379" s="27" t="s">
        <v>3376</v>
      </c>
      <c r="G379" s="27" t="s">
        <v>78</v>
      </c>
      <c r="H379" s="27" t="s">
        <v>3377</v>
      </c>
      <c r="I379" s="28">
        <v>43423.640972222223</v>
      </c>
      <c r="J379" s="28">
        <v>43423.641284722224</v>
      </c>
      <c r="K379" s="203">
        <v>3.1250000000000001E-4</v>
      </c>
      <c r="L379" s="29" t="s">
        <v>210</v>
      </c>
      <c r="M379" s="71" t="s">
        <v>211</v>
      </c>
      <c r="N379" s="71" t="s">
        <v>215</v>
      </c>
      <c r="O379" s="71" t="s">
        <v>254</v>
      </c>
      <c r="P379" s="71" t="s">
        <v>170</v>
      </c>
      <c r="R379" s="71">
        <v>0</v>
      </c>
      <c r="S379" s="71" t="s">
        <v>407</v>
      </c>
      <c r="T379" s="71" t="s">
        <v>354</v>
      </c>
      <c r="U379" s="27" t="s">
        <v>3378</v>
      </c>
    </row>
    <row r="380" spans="1:21" x14ac:dyDescent="0.15">
      <c r="A380" s="27" t="s">
        <v>75</v>
      </c>
      <c r="B380" s="27" t="s">
        <v>3379</v>
      </c>
      <c r="C380" s="27" t="s">
        <v>246</v>
      </c>
      <c r="D380" s="27" t="s">
        <v>255</v>
      </c>
      <c r="E380" s="27" t="s">
        <v>3380</v>
      </c>
      <c r="F380" s="27" t="s">
        <v>3381</v>
      </c>
      <c r="G380" s="27" t="s">
        <v>78</v>
      </c>
      <c r="H380" s="27" t="s">
        <v>3382</v>
      </c>
      <c r="I380" s="28">
        <v>43423.644837962966</v>
      </c>
      <c r="J380" s="28">
        <v>43423.645104166666</v>
      </c>
      <c r="K380" s="203">
        <v>2.6620370370370372E-4</v>
      </c>
      <c r="L380" s="29" t="s">
        <v>210</v>
      </c>
      <c r="M380" s="71" t="s">
        <v>211</v>
      </c>
      <c r="N380" s="71" t="s">
        <v>215</v>
      </c>
      <c r="O380" s="71" t="s">
        <v>254</v>
      </c>
      <c r="P380" s="71" t="s">
        <v>170</v>
      </c>
      <c r="R380" s="71">
        <v>0</v>
      </c>
      <c r="S380" s="71" t="s">
        <v>417</v>
      </c>
      <c r="T380" s="71" t="s">
        <v>354</v>
      </c>
      <c r="U380" s="27" t="s">
        <v>3383</v>
      </c>
    </row>
    <row r="381" spans="1:21" x14ac:dyDescent="0.15">
      <c r="A381" s="27" t="s">
        <v>75</v>
      </c>
      <c r="B381" s="27" t="s">
        <v>3384</v>
      </c>
      <c r="C381" s="27" t="s">
        <v>246</v>
      </c>
      <c r="D381" s="27" t="s">
        <v>255</v>
      </c>
      <c r="E381" s="27" t="s">
        <v>3385</v>
      </c>
      <c r="F381" s="27" t="s">
        <v>3386</v>
      </c>
      <c r="G381" s="27" t="s">
        <v>78</v>
      </c>
      <c r="H381" s="27" t="s">
        <v>717</v>
      </c>
      <c r="I381" s="28">
        <v>43423.659305555557</v>
      </c>
      <c r="J381" s="28">
        <v>43423.659548611111</v>
      </c>
      <c r="K381" s="203">
        <v>2.4305555555555552E-4</v>
      </c>
      <c r="L381" s="29" t="s">
        <v>210</v>
      </c>
      <c r="M381" s="71" t="s">
        <v>211</v>
      </c>
      <c r="N381" s="71" t="s">
        <v>215</v>
      </c>
      <c r="O381" s="71" t="s">
        <v>254</v>
      </c>
      <c r="P381" s="71" t="s">
        <v>170</v>
      </c>
      <c r="R381" s="71">
        <v>0</v>
      </c>
      <c r="S381" s="71" t="s">
        <v>370</v>
      </c>
      <c r="T381" s="71" t="s">
        <v>354</v>
      </c>
      <c r="U381" s="27" t="s">
        <v>3387</v>
      </c>
    </row>
    <row r="382" spans="1:21" x14ac:dyDescent="0.15">
      <c r="A382" s="27" t="s">
        <v>75</v>
      </c>
      <c r="B382" s="27" t="s">
        <v>3388</v>
      </c>
      <c r="C382" s="27" t="s">
        <v>246</v>
      </c>
      <c r="D382" s="27" t="s">
        <v>255</v>
      </c>
      <c r="E382" s="27" t="s">
        <v>3385</v>
      </c>
      <c r="F382" s="27" t="s">
        <v>3386</v>
      </c>
      <c r="G382" s="27" t="s">
        <v>78</v>
      </c>
      <c r="H382" s="27" t="s">
        <v>717</v>
      </c>
      <c r="I382" s="28">
        <v>43423.659687500003</v>
      </c>
      <c r="J382" s="28">
        <v>43423.660949074074</v>
      </c>
      <c r="K382" s="203">
        <v>1.261574074074074E-3</v>
      </c>
      <c r="L382" s="29" t="s">
        <v>210</v>
      </c>
      <c r="M382" s="71" t="s">
        <v>211</v>
      </c>
      <c r="N382" s="71" t="s">
        <v>215</v>
      </c>
      <c r="O382" s="71" t="s">
        <v>254</v>
      </c>
      <c r="P382" s="71" t="s">
        <v>170</v>
      </c>
      <c r="R382" s="71">
        <v>0</v>
      </c>
      <c r="S382" s="71" t="s">
        <v>548</v>
      </c>
      <c r="T382" s="71" t="s">
        <v>354</v>
      </c>
      <c r="U382" s="27" t="s">
        <v>3389</v>
      </c>
    </row>
    <row r="383" spans="1:21" x14ac:dyDescent="0.15">
      <c r="A383" s="27" t="s">
        <v>75</v>
      </c>
      <c r="B383" s="27" t="s">
        <v>3390</v>
      </c>
      <c r="C383" s="27" t="s">
        <v>246</v>
      </c>
      <c r="D383" s="27" t="s">
        <v>255</v>
      </c>
      <c r="E383" s="27" t="s">
        <v>3391</v>
      </c>
      <c r="F383" s="27" t="s">
        <v>3392</v>
      </c>
      <c r="G383" s="27" t="s">
        <v>78</v>
      </c>
      <c r="H383" s="27" t="s">
        <v>3393</v>
      </c>
      <c r="I383" s="28">
        <v>43423.662881944445</v>
      </c>
      <c r="J383" s="28">
        <v>43423.663518518515</v>
      </c>
      <c r="K383" s="203">
        <v>6.3657407407407402E-4</v>
      </c>
      <c r="L383" s="29" t="s">
        <v>210</v>
      </c>
      <c r="M383" s="71" t="s">
        <v>211</v>
      </c>
      <c r="N383" s="71" t="s">
        <v>215</v>
      </c>
      <c r="O383" s="71" t="s">
        <v>254</v>
      </c>
      <c r="P383" s="71" t="s">
        <v>170</v>
      </c>
      <c r="R383" s="71">
        <v>0</v>
      </c>
      <c r="S383" s="71" t="s">
        <v>392</v>
      </c>
      <c r="T383" s="71" t="s">
        <v>354</v>
      </c>
      <c r="U383" s="27" t="s">
        <v>3394</v>
      </c>
    </row>
    <row r="384" spans="1:21" x14ac:dyDescent="0.15">
      <c r="A384" s="27" t="s">
        <v>75</v>
      </c>
      <c r="B384" s="27" t="s">
        <v>3395</v>
      </c>
      <c r="C384" s="27" t="s">
        <v>246</v>
      </c>
      <c r="D384" s="27" t="s">
        <v>255</v>
      </c>
      <c r="E384" s="27" t="s">
        <v>3396</v>
      </c>
      <c r="F384" s="27" t="s">
        <v>3397</v>
      </c>
      <c r="G384" s="27" t="s">
        <v>78</v>
      </c>
      <c r="H384" s="27" t="s">
        <v>3398</v>
      </c>
      <c r="I384" s="28">
        <v>43423.665717592594</v>
      </c>
      <c r="J384" s="28">
        <v>43423.665902777779</v>
      </c>
      <c r="K384" s="203">
        <v>1.8518518518518518E-4</v>
      </c>
      <c r="L384" s="29" t="s">
        <v>210</v>
      </c>
      <c r="M384" s="71" t="s">
        <v>211</v>
      </c>
      <c r="N384" s="71" t="s">
        <v>215</v>
      </c>
      <c r="O384" s="71" t="s">
        <v>254</v>
      </c>
      <c r="P384" s="71" t="s">
        <v>170</v>
      </c>
      <c r="R384" s="71">
        <v>0</v>
      </c>
      <c r="S384" s="71" t="s">
        <v>395</v>
      </c>
      <c r="T384" s="71" t="s">
        <v>354</v>
      </c>
      <c r="U384" s="27" t="s">
        <v>3399</v>
      </c>
    </row>
    <row r="385" spans="1:21" x14ac:dyDescent="0.15">
      <c r="A385" s="27" t="s">
        <v>75</v>
      </c>
      <c r="B385" s="27" t="s">
        <v>3400</v>
      </c>
      <c r="C385" s="27" t="s">
        <v>246</v>
      </c>
      <c r="D385" s="27" t="s">
        <v>255</v>
      </c>
      <c r="E385" s="27" t="s">
        <v>1890</v>
      </c>
      <c r="F385" s="27" t="s">
        <v>1891</v>
      </c>
      <c r="G385" s="27" t="s">
        <v>78</v>
      </c>
      <c r="H385" s="27" t="s">
        <v>1892</v>
      </c>
      <c r="I385" s="28">
        <v>43423.678067129629</v>
      </c>
      <c r="J385" s="28">
        <v>43423.68440972222</v>
      </c>
      <c r="K385" s="203">
        <v>6.3425925925925915E-3</v>
      </c>
      <c r="L385" s="29" t="s">
        <v>210</v>
      </c>
      <c r="M385" s="71" t="s">
        <v>210</v>
      </c>
      <c r="N385" s="71" t="s">
        <v>215</v>
      </c>
      <c r="O385" s="71" t="s">
        <v>254</v>
      </c>
      <c r="P385" s="71" t="s">
        <v>1277</v>
      </c>
      <c r="R385" s="71">
        <v>0</v>
      </c>
      <c r="S385" s="71" t="s">
        <v>2147</v>
      </c>
      <c r="T385" s="71" t="s">
        <v>2147</v>
      </c>
      <c r="U385" s="27" t="s">
        <v>3401</v>
      </c>
    </row>
    <row r="386" spans="1:21" x14ac:dyDescent="0.15">
      <c r="A386" s="27" t="s">
        <v>75</v>
      </c>
      <c r="B386" s="27" t="s">
        <v>3402</v>
      </c>
      <c r="C386" s="27" t="s">
        <v>246</v>
      </c>
      <c r="D386" s="27" t="s">
        <v>255</v>
      </c>
      <c r="E386" s="27" t="s">
        <v>1893</v>
      </c>
      <c r="F386" s="27" t="s">
        <v>1894</v>
      </c>
      <c r="G386" s="27" t="s">
        <v>78</v>
      </c>
      <c r="H386" s="27" t="s">
        <v>1895</v>
      </c>
      <c r="I386" s="28">
        <v>43423.689479166664</v>
      </c>
      <c r="J386" s="28">
        <v>43423.689780092594</v>
      </c>
      <c r="K386" s="203">
        <v>3.0092592592592595E-4</v>
      </c>
      <c r="L386" s="29" t="s">
        <v>210</v>
      </c>
      <c r="M386" s="71" t="s">
        <v>211</v>
      </c>
      <c r="N386" s="71" t="s">
        <v>215</v>
      </c>
      <c r="O386" s="71" t="s">
        <v>254</v>
      </c>
      <c r="P386" s="71" t="s">
        <v>170</v>
      </c>
      <c r="R386" s="71">
        <v>0</v>
      </c>
      <c r="S386" s="71" t="s">
        <v>493</v>
      </c>
      <c r="T386" s="71" t="s">
        <v>354</v>
      </c>
      <c r="U386" s="27" t="s">
        <v>1896</v>
      </c>
    </row>
    <row r="387" spans="1:21" x14ac:dyDescent="0.15">
      <c r="A387" s="27" t="s">
        <v>75</v>
      </c>
      <c r="B387" s="27" t="s">
        <v>3403</v>
      </c>
      <c r="C387" s="27" t="s">
        <v>246</v>
      </c>
      <c r="D387" s="27" t="s">
        <v>255</v>
      </c>
      <c r="E387" s="27" t="s">
        <v>3404</v>
      </c>
      <c r="F387" s="27" t="s">
        <v>3405</v>
      </c>
      <c r="G387" s="27" t="s">
        <v>78</v>
      </c>
      <c r="H387" s="27" t="s">
        <v>3406</v>
      </c>
      <c r="I387" s="28">
        <v>43423.703935185185</v>
      </c>
      <c r="J387" s="28">
        <v>43423.704594907409</v>
      </c>
      <c r="K387" s="203">
        <v>6.5972222222222213E-4</v>
      </c>
      <c r="L387" s="29" t="s">
        <v>210</v>
      </c>
      <c r="M387" s="71" t="s">
        <v>211</v>
      </c>
      <c r="N387" s="71" t="s">
        <v>215</v>
      </c>
      <c r="O387" s="71" t="s">
        <v>254</v>
      </c>
      <c r="P387" s="71" t="s">
        <v>170</v>
      </c>
      <c r="R387" s="71">
        <v>0</v>
      </c>
      <c r="S387" s="71" t="s">
        <v>420</v>
      </c>
      <c r="T387" s="71" t="s">
        <v>354</v>
      </c>
      <c r="U387" s="27" t="s">
        <v>3407</v>
      </c>
    </row>
    <row r="388" spans="1:21" x14ac:dyDescent="0.15">
      <c r="A388" s="27" t="s">
        <v>75</v>
      </c>
      <c r="B388" s="27" t="s">
        <v>3408</v>
      </c>
      <c r="C388" s="27" t="s">
        <v>246</v>
      </c>
      <c r="D388" s="27" t="s">
        <v>255</v>
      </c>
      <c r="E388" s="27" t="s">
        <v>3409</v>
      </c>
      <c r="F388" s="27" t="s">
        <v>3410</v>
      </c>
      <c r="G388" s="27" t="s">
        <v>78</v>
      </c>
      <c r="H388" s="27" t="s">
        <v>1342</v>
      </c>
      <c r="I388" s="28">
        <v>43423.583032407405</v>
      </c>
      <c r="J388" s="28">
        <v>43423.584143518521</v>
      </c>
      <c r="K388" s="203">
        <v>1.1111111111111111E-3</v>
      </c>
      <c r="L388" s="29" t="s">
        <v>210</v>
      </c>
      <c r="M388" s="71" t="s">
        <v>211</v>
      </c>
      <c r="N388" s="71" t="s">
        <v>215</v>
      </c>
      <c r="O388" s="71" t="s">
        <v>254</v>
      </c>
      <c r="P388" s="71" t="s">
        <v>897</v>
      </c>
      <c r="R388" s="71">
        <v>0</v>
      </c>
      <c r="S388" s="71" t="s">
        <v>360</v>
      </c>
      <c r="T388" s="71" t="s">
        <v>354</v>
      </c>
      <c r="U388" s="27" t="s">
        <v>3411</v>
      </c>
    </row>
    <row r="389" spans="1:21" x14ac:dyDescent="0.15">
      <c r="A389" s="27" t="s">
        <v>75</v>
      </c>
      <c r="B389" s="27" t="s">
        <v>3412</v>
      </c>
      <c r="C389" s="27" t="s">
        <v>246</v>
      </c>
      <c r="D389" s="27" t="s">
        <v>255</v>
      </c>
      <c r="E389" s="27" t="s">
        <v>3413</v>
      </c>
      <c r="F389" s="27" t="s">
        <v>3414</v>
      </c>
      <c r="G389" s="27" t="s">
        <v>78</v>
      </c>
      <c r="H389" s="27" t="s">
        <v>3415</v>
      </c>
      <c r="I389" s="28">
        <v>43423.585775462961</v>
      </c>
      <c r="J389" s="28">
        <v>43423.586099537039</v>
      </c>
      <c r="K389" s="203">
        <v>3.2407407407407406E-4</v>
      </c>
      <c r="L389" s="29" t="s">
        <v>210</v>
      </c>
      <c r="M389" s="71" t="s">
        <v>211</v>
      </c>
      <c r="N389" s="71" t="s">
        <v>215</v>
      </c>
      <c r="O389" s="71" t="s">
        <v>254</v>
      </c>
      <c r="P389" s="71" t="s">
        <v>897</v>
      </c>
      <c r="R389" s="71">
        <v>0</v>
      </c>
      <c r="S389" s="71" t="s">
        <v>390</v>
      </c>
      <c r="T389" s="71" t="s">
        <v>354</v>
      </c>
      <c r="U389" s="27" t="s">
        <v>3416</v>
      </c>
    </row>
    <row r="390" spans="1:21" x14ac:dyDescent="0.15">
      <c r="A390" s="27" t="s">
        <v>75</v>
      </c>
      <c r="B390" s="27" t="s">
        <v>3417</v>
      </c>
      <c r="C390" s="27" t="s">
        <v>246</v>
      </c>
      <c r="D390" s="27" t="s">
        <v>255</v>
      </c>
      <c r="E390" s="27" t="s">
        <v>3418</v>
      </c>
      <c r="F390" s="27" t="s">
        <v>3419</v>
      </c>
      <c r="G390" s="27" t="s">
        <v>78</v>
      </c>
      <c r="H390" s="27" t="s">
        <v>3420</v>
      </c>
      <c r="I390" s="28">
        <v>43423.596354166664</v>
      </c>
      <c r="J390" s="28">
        <v>43423.59646990741</v>
      </c>
      <c r="K390" s="203">
        <v>1.1574074074074073E-4</v>
      </c>
      <c r="L390" s="29" t="s">
        <v>210</v>
      </c>
      <c r="M390" s="71" t="s">
        <v>211</v>
      </c>
      <c r="N390" s="71" t="s">
        <v>215</v>
      </c>
      <c r="O390" s="71" t="s">
        <v>254</v>
      </c>
      <c r="P390" s="71" t="s">
        <v>897</v>
      </c>
      <c r="R390" s="71">
        <v>0</v>
      </c>
      <c r="S390" s="71" t="s">
        <v>441</v>
      </c>
      <c r="T390" s="71" t="s">
        <v>354</v>
      </c>
      <c r="U390" s="27" t="s">
        <v>3421</v>
      </c>
    </row>
    <row r="391" spans="1:21" x14ac:dyDescent="0.15">
      <c r="A391" s="27" t="s">
        <v>75</v>
      </c>
      <c r="B391" s="27" t="s">
        <v>3422</v>
      </c>
      <c r="C391" s="27" t="s">
        <v>246</v>
      </c>
      <c r="D391" s="27" t="s">
        <v>255</v>
      </c>
      <c r="E391" s="27" t="s">
        <v>3423</v>
      </c>
      <c r="F391" s="27" t="s">
        <v>3424</v>
      </c>
      <c r="G391" s="27" t="s">
        <v>78</v>
      </c>
      <c r="H391" s="27" t="s">
        <v>3425</v>
      </c>
      <c r="I391" s="28">
        <v>43423.600624999999</v>
      </c>
      <c r="J391" s="28">
        <v>43423.600636574076</v>
      </c>
      <c r="K391" s="203">
        <v>1.1574074074074073E-5</v>
      </c>
      <c r="L391" s="29" t="s">
        <v>210</v>
      </c>
      <c r="M391" s="71" t="s">
        <v>211</v>
      </c>
      <c r="N391" s="71" t="s">
        <v>215</v>
      </c>
      <c r="O391" s="71" t="s">
        <v>254</v>
      </c>
      <c r="P391" s="71" t="s">
        <v>897</v>
      </c>
      <c r="R391" s="71">
        <v>0</v>
      </c>
      <c r="S391" s="71" t="s">
        <v>440</v>
      </c>
      <c r="T391" s="71" t="s">
        <v>354</v>
      </c>
      <c r="U391" s="27" t="s">
        <v>3426</v>
      </c>
    </row>
    <row r="392" spans="1:21" x14ac:dyDescent="0.15">
      <c r="A392" s="27" t="s">
        <v>75</v>
      </c>
      <c r="B392" s="27" t="s">
        <v>3427</v>
      </c>
      <c r="C392" s="27" t="s">
        <v>246</v>
      </c>
      <c r="D392" s="27" t="s">
        <v>255</v>
      </c>
      <c r="E392" s="27" t="s">
        <v>3423</v>
      </c>
      <c r="F392" s="27" t="s">
        <v>3424</v>
      </c>
      <c r="G392" s="27" t="s">
        <v>78</v>
      </c>
      <c r="H392" s="27" t="s">
        <v>3425</v>
      </c>
      <c r="I392" s="28">
        <v>43423.600775462961</v>
      </c>
      <c r="J392" s="28">
        <v>43423.600972222222</v>
      </c>
      <c r="K392" s="203">
        <v>1.9675925925925926E-4</v>
      </c>
      <c r="L392" s="29" t="s">
        <v>210</v>
      </c>
      <c r="M392" s="71" t="s">
        <v>211</v>
      </c>
      <c r="N392" s="71" t="s">
        <v>215</v>
      </c>
      <c r="O392" s="71" t="s">
        <v>254</v>
      </c>
      <c r="P392" s="71" t="s">
        <v>897</v>
      </c>
      <c r="R392" s="71">
        <v>0</v>
      </c>
      <c r="S392" s="71" t="s">
        <v>401</v>
      </c>
      <c r="T392" s="71" t="s">
        <v>354</v>
      </c>
      <c r="U392" s="27" t="s">
        <v>3426</v>
      </c>
    </row>
    <row r="393" spans="1:21" x14ac:dyDescent="0.15">
      <c r="A393" s="27" t="s">
        <v>75</v>
      </c>
      <c r="B393" s="27" t="s">
        <v>3428</v>
      </c>
      <c r="C393" s="27" t="s">
        <v>246</v>
      </c>
      <c r="D393" s="27" t="s">
        <v>259</v>
      </c>
      <c r="E393" s="27" t="s">
        <v>3429</v>
      </c>
      <c r="F393" s="27" t="s">
        <v>3430</v>
      </c>
      <c r="G393" s="27" t="s">
        <v>78</v>
      </c>
      <c r="H393" s="27" t="s">
        <v>3431</v>
      </c>
      <c r="I393" s="28">
        <v>43423.714629629627</v>
      </c>
      <c r="J393" s="28">
        <v>43423.714791666665</v>
      </c>
      <c r="K393" s="203">
        <v>1.6203703703703703E-4</v>
      </c>
      <c r="L393" s="29" t="s">
        <v>210</v>
      </c>
      <c r="M393" s="71" t="s">
        <v>211</v>
      </c>
      <c r="N393" s="71" t="s">
        <v>215</v>
      </c>
      <c r="O393" s="71" t="s">
        <v>258</v>
      </c>
      <c r="P393" s="71" t="s">
        <v>170</v>
      </c>
      <c r="R393" s="71">
        <v>0</v>
      </c>
      <c r="S393" s="71" t="s">
        <v>402</v>
      </c>
      <c r="T393" s="71" t="s">
        <v>354</v>
      </c>
      <c r="U393" s="27" t="s">
        <v>3432</v>
      </c>
    </row>
    <row r="394" spans="1:21" x14ac:dyDescent="0.15">
      <c r="A394" s="27" t="s">
        <v>75</v>
      </c>
      <c r="B394" s="27" t="s">
        <v>3433</v>
      </c>
      <c r="C394" s="27" t="s">
        <v>246</v>
      </c>
      <c r="D394" s="27" t="s">
        <v>259</v>
      </c>
      <c r="E394" s="27" t="s">
        <v>3429</v>
      </c>
      <c r="F394" s="27" t="s">
        <v>3430</v>
      </c>
      <c r="G394" s="27" t="s">
        <v>78</v>
      </c>
      <c r="H394" s="27" t="s">
        <v>3431</v>
      </c>
      <c r="I394" s="28">
        <v>43423.715162037035</v>
      </c>
      <c r="J394" s="28">
        <v>43423.716122685182</v>
      </c>
      <c r="K394" s="203">
        <v>9.6064814814814808E-4</v>
      </c>
      <c r="L394" s="29" t="s">
        <v>210</v>
      </c>
      <c r="M394" s="71" t="s">
        <v>211</v>
      </c>
      <c r="N394" s="71" t="s">
        <v>215</v>
      </c>
      <c r="O394" s="71" t="s">
        <v>258</v>
      </c>
      <c r="P394" s="71" t="s">
        <v>170</v>
      </c>
      <c r="R394" s="71">
        <v>0</v>
      </c>
      <c r="S394" s="71" t="s">
        <v>422</v>
      </c>
      <c r="T394" s="71" t="s">
        <v>354</v>
      </c>
      <c r="U394" s="27" t="s">
        <v>3434</v>
      </c>
    </row>
    <row r="395" spans="1:21" x14ac:dyDescent="0.15">
      <c r="A395" s="27" t="s">
        <v>75</v>
      </c>
      <c r="B395" s="27" t="s">
        <v>3435</v>
      </c>
      <c r="C395" s="27" t="s">
        <v>246</v>
      </c>
      <c r="D395" s="27" t="s">
        <v>259</v>
      </c>
      <c r="E395" s="27" t="s">
        <v>3436</v>
      </c>
      <c r="F395" s="27" t="s">
        <v>3437</v>
      </c>
      <c r="G395" s="27" t="s">
        <v>78</v>
      </c>
      <c r="H395" s="27" t="s">
        <v>3438</v>
      </c>
      <c r="I395" s="28">
        <v>43423.723171296297</v>
      </c>
      <c r="J395" s="28">
        <v>43423.72384259259</v>
      </c>
      <c r="K395" s="203">
        <v>6.7129629629629625E-4</v>
      </c>
      <c r="L395" s="29" t="s">
        <v>210</v>
      </c>
      <c r="M395" s="71" t="s">
        <v>211</v>
      </c>
      <c r="N395" s="71" t="s">
        <v>215</v>
      </c>
      <c r="O395" s="71" t="s">
        <v>258</v>
      </c>
      <c r="P395" s="71" t="s">
        <v>170</v>
      </c>
      <c r="R395" s="71">
        <v>0</v>
      </c>
      <c r="S395" s="71" t="s">
        <v>357</v>
      </c>
      <c r="T395" s="71" t="s">
        <v>354</v>
      </c>
      <c r="U395" s="27" t="s">
        <v>3439</v>
      </c>
    </row>
    <row r="396" spans="1:21" x14ac:dyDescent="0.15">
      <c r="A396" s="27" t="s">
        <v>75</v>
      </c>
      <c r="B396" s="27" t="s">
        <v>3440</v>
      </c>
      <c r="C396" s="27" t="s">
        <v>246</v>
      </c>
      <c r="D396" s="27" t="s">
        <v>259</v>
      </c>
      <c r="E396" s="27" t="s">
        <v>3436</v>
      </c>
      <c r="F396" s="27" t="s">
        <v>3437</v>
      </c>
      <c r="G396" s="27" t="s">
        <v>78</v>
      </c>
      <c r="H396" s="27" t="s">
        <v>3438</v>
      </c>
      <c r="I396" s="28">
        <v>43423.725208333337</v>
      </c>
      <c r="J396" s="28">
        <v>43423.725578703707</v>
      </c>
      <c r="K396" s="203">
        <v>3.7037037037037035E-4</v>
      </c>
      <c r="L396" s="29" t="s">
        <v>210</v>
      </c>
      <c r="M396" s="71" t="s">
        <v>211</v>
      </c>
      <c r="N396" s="71" t="s">
        <v>215</v>
      </c>
      <c r="O396" s="71" t="s">
        <v>258</v>
      </c>
      <c r="P396" s="71" t="s">
        <v>170</v>
      </c>
      <c r="R396" s="71">
        <v>0</v>
      </c>
      <c r="S396" s="71" t="s">
        <v>691</v>
      </c>
      <c r="T396" s="71" t="s">
        <v>354</v>
      </c>
      <c r="U396" s="27" t="s">
        <v>3441</v>
      </c>
    </row>
    <row r="397" spans="1:21" x14ac:dyDescent="0.15">
      <c r="A397" s="27" t="s">
        <v>75</v>
      </c>
      <c r="B397" s="27" t="s">
        <v>3442</v>
      </c>
      <c r="C397" s="27" t="s">
        <v>246</v>
      </c>
      <c r="D397" s="27" t="s">
        <v>259</v>
      </c>
      <c r="E397" s="27" t="s">
        <v>3443</v>
      </c>
      <c r="F397" s="27" t="s">
        <v>3444</v>
      </c>
      <c r="G397" s="27" t="s">
        <v>78</v>
      </c>
      <c r="H397" s="27" t="s">
        <v>3445</v>
      </c>
      <c r="I397" s="28">
        <v>43423.736180555556</v>
      </c>
      <c r="J397" s="28">
        <v>43423.736701388887</v>
      </c>
      <c r="K397" s="203">
        <v>5.2083333333333333E-4</v>
      </c>
      <c r="L397" s="29" t="s">
        <v>210</v>
      </c>
      <c r="M397" s="71" t="s">
        <v>211</v>
      </c>
      <c r="N397" s="71" t="s">
        <v>215</v>
      </c>
      <c r="O397" s="71" t="s">
        <v>258</v>
      </c>
      <c r="P397" s="71" t="s">
        <v>170</v>
      </c>
      <c r="R397" s="71">
        <v>0</v>
      </c>
      <c r="S397" s="71" t="s">
        <v>656</v>
      </c>
      <c r="T397" s="71" t="s">
        <v>354</v>
      </c>
      <c r="U397" s="27" t="s">
        <v>3446</v>
      </c>
    </row>
    <row r="398" spans="1:21" x14ac:dyDescent="0.15">
      <c r="A398" s="27" t="s">
        <v>75</v>
      </c>
      <c r="B398" s="27" t="s">
        <v>3447</v>
      </c>
      <c r="C398" s="27" t="s">
        <v>246</v>
      </c>
      <c r="D398" s="27" t="s">
        <v>259</v>
      </c>
      <c r="E398" s="27" t="s">
        <v>3448</v>
      </c>
      <c r="F398" s="27" t="s">
        <v>3449</v>
      </c>
      <c r="G398" s="27" t="s">
        <v>78</v>
      </c>
      <c r="H398" s="27" t="s">
        <v>3450</v>
      </c>
      <c r="I398" s="28">
        <v>43423.621030092596</v>
      </c>
      <c r="J398" s="28">
        <v>43423.622083333335</v>
      </c>
      <c r="K398" s="203">
        <v>1.0532407407407407E-3</v>
      </c>
      <c r="L398" s="29" t="s">
        <v>210</v>
      </c>
      <c r="M398" s="71" t="s">
        <v>211</v>
      </c>
      <c r="N398" s="71" t="s">
        <v>215</v>
      </c>
      <c r="O398" s="71" t="s">
        <v>258</v>
      </c>
      <c r="P398" s="71" t="s">
        <v>897</v>
      </c>
      <c r="R398" s="71">
        <v>0</v>
      </c>
      <c r="S398" s="71" t="s">
        <v>481</v>
      </c>
      <c r="T398" s="71" t="s">
        <v>354</v>
      </c>
      <c r="U398" s="27" t="s">
        <v>3451</v>
      </c>
    </row>
    <row r="399" spans="1:21" x14ac:dyDescent="0.15">
      <c r="A399" s="27" t="s">
        <v>75</v>
      </c>
      <c r="B399" s="27" t="s">
        <v>3452</v>
      </c>
      <c r="C399" s="27" t="s">
        <v>246</v>
      </c>
      <c r="D399" s="27" t="s">
        <v>259</v>
      </c>
      <c r="E399" s="27" t="s">
        <v>3448</v>
      </c>
      <c r="F399" s="27" t="s">
        <v>3449</v>
      </c>
      <c r="G399" s="27" t="s">
        <v>78</v>
      </c>
      <c r="H399" s="27" t="s">
        <v>3450</v>
      </c>
      <c r="I399" s="28">
        <v>43423.622523148151</v>
      </c>
      <c r="J399" s="28">
        <v>43423.624398148146</v>
      </c>
      <c r="K399" s="203">
        <v>1.8750000000000001E-3</v>
      </c>
      <c r="L399" s="29" t="s">
        <v>210</v>
      </c>
      <c r="M399" s="71" t="s">
        <v>211</v>
      </c>
      <c r="N399" s="71" t="s">
        <v>215</v>
      </c>
      <c r="O399" s="71" t="s">
        <v>258</v>
      </c>
      <c r="P399" s="71" t="s">
        <v>897</v>
      </c>
      <c r="R399" s="71">
        <v>0</v>
      </c>
      <c r="S399" s="71" t="s">
        <v>750</v>
      </c>
      <c r="T399" s="71" t="s">
        <v>354</v>
      </c>
      <c r="U399" s="27" t="s">
        <v>3453</v>
      </c>
    </row>
    <row r="400" spans="1:21" x14ac:dyDescent="0.15">
      <c r="A400" s="27" t="s">
        <v>75</v>
      </c>
      <c r="B400" s="27" t="s">
        <v>3454</v>
      </c>
      <c r="C400" s="27" t="s">
        <v>246</v>
      </c>
      <c r="D400" s="27" t="s">
        <v>259</v>
      </c>
      <c r="E400" s="27" t="s">
        <v>3455</v>
      </c>
      <c r="F400" s="27" t="s">
        <v>3456</v>
      </c>
      <c r="G400" s="27" t="s">
        <v>78</v>
      </c>
      <c r="H400" s="27" t="s">
        <v>777</v>
      </c>
      <c r="I400" s="28">
        <v>43423.625162037039</v>
      </c>
      <c r="J400" s="28">
        <v>43423.627129629633</v>
      </c>
      <c r="K400" s="203">
        <v>1.9675925925925928E-3</v>
      </c>
      <c r="L400" s="29" t="s">
        <v>210</v>
      </c>
      <c r="M400" s="71" t="s">
        <v>211</v>
      </c>
      <c r="N400" s="71" t="s">
        <v>215</v>
      </c>
      <c r="O400" s="71" t="s">
        <v>258</v>
      </c>
      <c r="P400" s="71" t="s">
        <v>897</v>
      </c>
      <c r="R400" s="71">
        <v>0</v>
      </c>
      <c r="S400" s="71" t="s">
        <v>516</v>
      </c>
      <c r="T400" s="71" t="s">
        <v>354</v>
      </c>
      <c r="U400" s="27" t="s">
        <v>3457</v>
      </c>
    </row>
    <row r="401" spans="1:21" x14ac:dyDescent="0.15">
      <c r="A401" s="27" t="s">
        <v>75</v>
      </c>
      <c r="B401" s="27" t="s">
        <v>3458</v>
      </c>
      <c r="C401" s="27" t="s">
        <v>246</v>
      </c>
      <c r="D401" s="27" t="s">
        <v>259</v>
      </c>
      <c r="E401" s="27" t="s">
        <v>3459</v>
      </c>
      <c r="F401" s="27" t="s">
        <v>3460</v>
      </c>
      <c r="G401" s="27" t="s">
        <v>78</v>
      </c>
      <c r="H401" s="27" t="s">
        <v>1251</v>
      </c>
      <c r="I401" s="28">
        <v>43423.630659722221</v>
      </c>
      <c r="J401" s="28">
        <v>43423.633333333331</v>
      </c>
      <c r="K401" s="203">
        <v>2.673611111111111E-3</v>
      </c>
      <c r="L401" s="29" t="s">
        <v>210</v>
      </c>
      <c r="M401" s="71" t="s">
        <v>210</v>
      </c>
      <c r="N401" s="71" t="s">
        <v>215</v>
      </c>
      <c r="O401" s="71" t="s">
        <v>258</v>
      </c>
      <c r="P401" s="71" t="s">
        <v>897</v>
      </c>
      <c r="R401" s="71">
        <v>0</v>
      </c>
      <c r="S401" s="71" t="s">
        <v>782</v>
      </c>
      <c r="T401" s="71" t="s">
        <v>782</v>
      </c>
      <c r="U401" s="27" t="s">
        <v>3461</v>
      </c>
    </row>
    <row r="402" spans="1:21" x14ac:dyDescent="0.15">
      <c r="A402" s="27" t="s">
        <v>75</v>
      </c>
      <c r="B402" s="27" t="s">
        <v>3462</v>
      </c>
      <c r="C402" s="27" t="s">
        <v>246</v>
      </c>
      <c r="D402" s="27" t="s">
        <v>259</v>
      </c>
      <c r="E402" s="27" t="s">
        <v>3463</v>
      </c>
      <c r="F402" s="27" t="s">
        <v>3464</v>
      </c>
      <c r="G402" s="27" t="s">
        <v>78</v>
      </c>
      <c r="H402" s="27" t="s">
        <v>3465</v>
      </c>
      <c r="I402" s="28">
        <v>43423.634583333333</v>
      </c>
      <c r="J402" s="28">
        <v>43423.635960648149</v>
      </c>
      <c r="K402" s="203">
        <v>1.3773148148148147E-3</v>
      </c>
      <c r="L402" s="29" t="s">
        <v>210</v>
      </c>
      <c r="M402" s="71" t="s">
        <v>211</v>
      </c>
      <c r="N402" s="71" t="s">
        <v>215</v>
      </c>
      <c r="O402" s="71" t="s">
        <v>258</v>
      </c>
      <c r="P402" s="71" t="s">
        <v>897</v>
      </c>
      <c r="R402" s="71">
        <v>0</v>
      </c>
      <c r="S402" s="71" t="s">
        <v>491</v>
      </c>
      <c r="T402" s="71" t="s">
        <v>354</v>
      </c>
      <c r="U402" s="27" t="s">
        <v>3466</v>
      </c>
    </row>
    <row r="403" spans="1:21" x14ac:dyDescent="0.15">
      <c r="A403" s="27" t="s">
        <v>75</v>
      </c>
      <c r="B403" s="27" t="s">
        <v>3467</v>
      </c>
      <c r="C403" s="27" t="s">
        <v>246</v>
      </c>
      <c r="D403" s="27" t="s">
        <v>259</v>
      </c>
      <c r="E403" s="27" t="s">
        <v>3468</v>
      </c>
      <c r="F403" s="27" t="s">
        <v>3469</v>
      </c>
      <c r="G403" s="27" t="s">
        <v>78</v>
      </c>
      <c r="H403" s="27" t="s">
        <v>3470</v>
      </c>
      <c r="I403" s="28">
        <v>43423.639317129629</v>
      </c>
      <c r="J403" s="28">
        <v>43423.640405092592</v>
      </c>
      <c r="K403" s="203">
        <v>1.0879629629629629E-3</v>
      </c>
      <c r="L403" s="29" t="s">
        <v>210</v>
      </c>
      <c r="M403" s="71" t="s">
        <v>211</v>
      </c>
      <c r="N403" s="71" t="s">
        <v>215</v>
      </c>
      <c r="O403" s="71" t="s">
        <v>258</v>
      </c>
      <c r="P403" s="71" t="s">
        <v>897</v>
      </c>
      <c r="R403" s="71">
        <v>0</v>
      </c>
      <c r="S403" s="71" t="s">
        <v>415</v>
      </c>
      <c r="T403" s="71" t="s">
        <v>354</v>
      </c>
      <c r="U403" s="27" t="s">
        <v>3471</v>
      </c>
    </row>
    <row r="404" spans="1:21" x14ac:dyDescent="0.15">
      <c r="A404" s="27" t="s">
        <v>75</v>
      </c>
      <c r="B404" s="27" t="s">
        <v>3472</v>
      </c>
      <c r="C404" s="27" t="s">
        <v>246</v>
      </c>
      <c r="D404" s="27" t="s">
        <v>259</v>
      </c>
      <c r="E404" s="27" t="s">
        <v>3473</v>
      </c>
      <c r="F404" s="27" t="s">
        <v>3474</v>
      </c>
      <c r="G404" s="27" t="s">
        <v>78</v>
      </c>
      <c r="H404" s="27" t="s">
        <v>3475</v>
      </c>
      <c r="I404" s="28">
        <v>43423.641736111109</v>
      </c>
      <c r="J404" s="28">
        <v>43423.644270833334</v>
      </c>
      <c r="K404" s="203">
        <v>2.5347222222222221E-3</v>
      </c>
      <c r="L404" s="29" t="s">
        <v>210</v>
      </c>
      <c r="M404" s="71" t="s">
        <v>210</v>
      </c>
      <c r="N404" s="71" t="s">
        <v>215</v>
      </c>
      <c r="O404" s="71" t="s">
        <v>258</v>
      </c>
      <c r="P404" s="71" t="s">
        <v>897</v>
      </c>
      <c r="R404" s="71">
        <v>0</v>
      </c>
      <c r="S404" s="71" t="s">
        <v>1417</v>
      </c>
      <c r="T404" s="71" t="s">
        <v>1417</v>
      </c>
      <c r="U404" s="27" t="s">
        <v>3476</v>
      </c>
    </row>
    <row r="405" spans="1:21" x14ac:dyDescent="0.15">
      <c r="A405" s="27" t="s">
        <v>75</v>
      </c>
      <c r="B405" s="27" t="s">
        <v>3477</v>
      </c>
      <c r="C405" s="27" t="s">
        <v>246</v>
      </c>
      <c r="D405" s="27" t="s">
        <v>259</v>
      </c>
      <c r="E405" s="27" t="s">
        <v>3478</v>
      </c>
      <c r="F405" s="27" t="s">
        <v>3479</v>
      </c>
      <c r="G405" s="27" t="s">
        <v>78</v>
      </c>
      <c r="H405" s="27" t="s">
        <v>3480</v>
      </c>
      <c r="I405" s="28">
        <v>43423.679131944446</v>
      </c>
      <c r="J405" s="28">
        <v>43423.680659722224</v>
      </c>
      <c r="K405" s="203">
        <v>1.5277777777777779E-3</v>
      </c>
      <c r="L405" s="29" t="s">
        <v>210</v>
      </c>
      <c r="M405" s="71" t="s">
        <v>211</v>
      </c>
      <c r="N405" s="71" t="s">
        <v>215</v>
      </c>
      <c r="O405" s="71" t="s">
        <v>258</v>
      </c>
      <c r="P405" s="71" t="s">
        <v>897</v>
      </c>
      <c r="R405" s="71">
        <v>0</v>
      </c>
      <c r="S405" s="71" t="s">
        <v>430</v>
      </c>
      <c r="T405" s="71" t="s">
        <v>354</v>
      </c>
      <c r="U405" s="27" t="s">
        <v>3481</v>
      </c>
    </row>
    <row r="406" spans="1:21" x14ac:dyDescent="0.15">
      <c r="A406" s="27" t="s">
        <v>75</v>
      </c>
      <c r="B406" s="27" t="s">
        <v>3482</v>
      </c>
      <c r="C406" s="27" t="s">
        <v>246</v>
      </c>
      <c r="D406" s="27" t="s">
        <v>259</v>
      </c>
      <c r="E406" s="27" t="s">
        <v>3483</v>
      </c>
      <c r="F406" s="27" t="s">
        <v>3484</v>
      </c>
      <c r="G406" s="27" t="s">
        <v>78</v>
      </c>
      <c r="H406" s="27" t="s">
        <v>3485</v>
      </c>
      <c r="I406" s="28">
        <v>43423.684814814813</v>
      </c>
      <c r="J406" s="28">
        <v>43423.685740740744</v>
      </c>
      <c r="K406" s="203">
        <v>9.2592592592592585E-4</v>
      </c>
      <c r="L406" s="29" t="s">
        <v>210</v>
      </c>
      <c r="M406" s="71" t="s">
        <v>211</v>
      </c>
      <c r="N406" s="71" t="s">
        <v>215</v>
      </c>
      <c r="O406" s="71" t="s">
        <v>258</v>
      </c>
      <c r="P406" s="71" t="s">
        <v>897</v>
      </c>
      <c r="R406" s="71">
        <v>0</v>
      </c>
      <c r="S406" s="71" t="s">
        <v>664</v>
      </c>
      <c r="T406" s="71" t="s">
        <v>354</v>
      </c>
      <c r="U406" s="27" t="s">
        <v>3486</v>
      </c>
    </row>
    <row r="407" spans="1:21" x14ac:dyDescent="0.15">
      <c r="A407" s="27" t="s">
        <v>75</v>
      </c>
      <c r="B407" s="27" t="s">
        <v>3487</v>
      </c>
      <c r="C407" s="27" t="s">
        <v>246</v>
      </c>
      <c r="D407" s="27" t="s">
        <v>259</v>
      </c>
      <c r="E407" s="27" t="s">
        <v>3483</v>
      </c>
      <c r="F407" s="27" t="s">
        <v>3484</v>
      </c>
      <c r="G407" s="27" t="s">
        <v>78</v>
      </c>
      <c r="H407" s="27" t="s">
        <v>1657</v>
      </c>
      <c r="I407" s="28">
        <v>43423.686018518521</v>
      </c>
      <c r="J407" s="28">
        <v>43423.687372685185</v>
      </c>
      <c r="K407" s="203">
        <v>1.3541666666666667E-3</v>
      </c>
      <c r="L407" s="29" t="s">
        <v>210</v>
      </c>
      <c r="M407" s="71" t="s">
        <v>211</v>
      </c>
      <c r="N407" s="71" t="s">
        <v>215</v>
      </c>
      <c r="O407" s="71" t="s">
        <v>258</v>
      </c>
      <c r="P407" s="71" t="s">
        <v>897</v>
      </c>
      <c r="R407" s="71">
        <v>0</v>
      </c>
      <c r="S407" s="71" t="s">
        <v>703</v>
      </c>
      <c r="T407" s="71" t="s">
        <v>354</v>
      </c>
      <c r="U407" s="27" t="s">
        <v>3488</v>
      </c>
    </row>
    <row r="408" spans="1:21" x14ac:dyDescent="0.15">
      <c r="A408" s="27" t="s">
        <v>75</v>
      </c>
      <c r="B408" s="27" t="s">
        <v>3489</v>
      </c>
      <c r="C408" s="27" t="s">
        <v>246</v>
      </c>
      <c r="D408" s="27" t="s">
        <v>259</v>
      </c>
      <c r="E408" s="27" t="s">
        <v>3490</v>
      </c>
      <c r="F408" s="27" t="s">
        <v>3491</v>
      </c>
      <c r="G408" s="27" t="s">
        <v>78</v>
      </c>
      <c r="H408" s="27" t="s">
        <v>3492</v>
      </c>
      <c r="I408" s="28">
        <v>43423.688425925924</v>
      </c>
      <c r="J408" s="28">
        <v>43423.692152777781</v>
      </c>
      <c r="K408" s="203">
        <v>3.7268518518518514E-3</v>
      </c>
      <c r="L408" s="29" t="s">
        <v>210</v>
      </c>
      <c r="M408" s="71" t="s">
        <v>210</v>
      </c>
      <c r="N408" s="71" t="s">
        <v>215</v>
      </c>
      <c r="O408" s="71" t="s">
        <v>258</v>
      </c>
      <c r="P408" s="71" t="s">
        <v>897</v>
      </c>
      <c r="R408" s="71">
        <v>0</v>
      </c>
      <c r="S408" s="71" t="s">
        <v>1139</v>
      </c>
      <c r="T408" s="71" t="s">
        <v>1139</v>
      </c>
      <c r="U408" s="27" t="s">
        <v>3493</v>
      </c>
    </row>
    <row r="409" spans="1:21" x14ac:dyDescent="0.15">
      <c r="A409" s="27" t="s">
        <v>75</v>
      </c>
      <c r="B409" s="27" t="s">
        <v>3494</v>
      </c>
      <c r="C409" s="27" t="s">
        <v>246</v>
      </c>
      <c r="D409" s="27" t="s">
        <v>334</v>
      </c>
      <c r="E409" s="27" t="s">
        <v>3495</v>
      </c>
      <c r="F409" s="27" t="s">
        <v>3496</v>
      </c>
      <c r="G409" s="27" t="s">
        <v>78</v>
      </c>
      <c r="H409" s="27" t="s">
        <v>3497</v>
      </c>
      <c r="I409" s="28">
        <v>43423.586053240739</v>
      </c>
      <c r="J409" s="28">
        <v>43423.586099537039</v>
      </c>
      <c r="K409" s="203">
        <v>4.6296296296296294E-5</v>
      </c>
      <c r="L409" s="29" t="s">
        <v>210</v>
      </c>
      <c r="M409" s="71" t="s">
        <v>211</v>
      </c>
      <c r="N409" s="71" t="s">
        <v>215</v>
      </c>
      <c r="O409" s="71" t="s">
        <v>333</v>
      </c>
      <c r="P409" s="71" t="s">
        <v>170</v>
      </c>
      <c r="R409" s="71">
        <v>0</v>
      </c>
      <c r="S409" s="71" t="s">
        <v>436</v>
      </c>
      <c r="T409" s="71" t="s">
        <v>354</v>
      </c>
      <c r="U409" s="27" t="s">
        <v>3498</v>
      </c>
    </row>
    <row r="410" spans="1:21" x14ac:dyDescent="0.15">
      <c r="A410" s="27" t="s">
        <v>75</v>
      </c>
      <c r="B410" s="27" t="s">
        <v>3499</v>
      </c>
      <c r="C410" s="27" t="s">
        <v>246</v>
      </c>
      <c r="D410" s="27" t="s">
        <v>334</v>
      </c>
      <c r="E410" s="27" t="s">
        <v>3500</v>
      </c>
      <c r="F410" s="27" t="s">
        <v>3501</v>
      </c>
      <c r="G410" s="27" t="s">
        <v>78</v>
      </c>
      <c r="H410" s="27" t="s">
        <v>3502</v>
      </c>
      <c r="I410" s="28">
        <v>43423.587407407409</v>
      </c>
      <c r="J410" s="28">
        <v>43423.589907407404</v>
      </c>
      <c r="K410" s="203">
        <v>2.5000000000000001E-3</v>
      </c>
      <c r="L410" s="29" t="s">
        <v>210</v>
      </c>
      <c r="M410" s="71" t="s">
        <v>210</v>
      </c>
      <c r="N410" s="71" t="s">
        <v>215</v>
      </c>
      <c r="O410" s="71" t="s">
        <v>333</v>
      </c>
      <c r="P410" s="71" t="s">
        <v>170</v>
      </c>
      <c r="R410" s="71">
        <v>0</v>
      </c>
      <c r="S410" s="71" t="s">
        <v>1197</v>
      </c>
      <c r="T410" s="71" t="s">
        <v>1197</v>
      </c>
      <c r="U410" s="27" t="s">
        <v>3503</v>
      </c>
    </row>
    <row r="411" spans="1:21" x14ac:dyDescent="0.15">
      <c r="A411" s="27" t="s">
        <v>75</v>
      </c>
      <c r="B411" s="27" t="s">
        <v>3504</v>
      </c>
      <c r="C411" s="27" t="s">
        <v>246</v>
      </c>
      <c r="D411" s="27" t="s">
        <v>334</v>
      </c>
      <c r="E411" s="27" t="s">
        <v>3505</v>
      </c>
      <c r="F411" s="27" t="s">
        <v>3506</v>
      </c>
      <c r="G411" s="27" t="s">
        <v>78</v>
      </c>
      <c r="H411" s="27" t="s">
        <v>3507</v>
      </c>
      <c r="I411" s="28">
        <v>43423.591006944444</v>
      </c>
      <c r="J411" s="28">
        <v>43423.593124999999</v>
      </c>
      <c r="K411" s="203">
        <v>2.1180555555555553E-3</v>
      </c>
      <c r="L411" s="29" t="s">
        <v>210</v>
      </c>
      <c r="M411" s="71" t="s">
        <v>210</v>
      </c>
      <c r="N411" s="71" t="s">
        <v>215</v>
      </c>
      <c r="O411" s="71" t="s">
        <v>333</v>
      </c>
      <c r="P411" s="71" t="s">
        <v>170</v>
      </c>
      <c r="R411" s="71">
        <v>0</v>
      </c>
      <c r="S411" s="71" t="s">
        <v>506</v>
      </c>
      <c r="T411" s="71" t="s">
        <v>506</v>
      </c>
      <c r="U411" s="27" t="s">
        <v>3508</v>
      </c>
    </row>
    <row r="412" spans="1:21" x14ac:dyDescent="0.15">
      <c r="A412" s="27" t="s">
        <v>75</v>
      </c>
      <c r="B412" s="27" t="s">
        <v>3509</v>
      </c>
      <c r="C412" s="27" t="s">
        <v>246</v>
      </c>
      <c r="D412" s="27" t="s">
        <v>334</v>
      </c>
      <c r="E412" s="27" t="s">
        <v>3510</v>
      </c>
      <c r="F412" s="27" t="s">
        <v>3511</v>
      </c>
      <c r="G412" s="27" t="s">
        <v>78</v>
      </c>
      <c r="H412" s="27" t="s">
        <v>3512</v>
      </c>
      <c r="I412" s="28">
        <v>43423.608981481484</v>
      </c>
      <c r="J412" s="28">
        <v>43423.609143518515</v>
      </c>
      <c r="K412" s="203">
        <v>1.6203703703703703E-4</v>
      </c>
      <c r="L412" s="29" t="s">
        <v>210</v>
      </c>
      <c r="M412" s="71" t="s">
        <v>211</v>
      </c>
      <c r="N412" s="71" t="s">
        <v>215</v>
      </c>
      <c r="O412" s="71" t="s">
        <v>333</v>
      </c>
      <c r="P412" s="71" t="s">
        <v>170</v>
      </c>
      <c r="R412" s="71">
        <v>0</v>
      </c>
      <c r="S412" s="71" t="s">
        <v>402</v>
      </c>
      <c r="T412" s="71" t="s">
        <v>354</v>
      </c>
      <c r="U412" s="27" t="s">
        <v>3513</v>
      </c>
    </row>
    <row r="413" spans="1:21" x14ac:dyDescent="0.15">
      <c r="A413" s="27" t="s">
        <v>75</v>
      </c>
      <c r="B413" s="27" t="s">
        <v>3514</v>
      </c>
      <c r="C413" s="27" t="s">
        <v>246</v>
      </c>
      <c r="D413" s="27" t="s">
        <v>334</v>
      </c>
      <c r="E413" s="27" t="s">
        <v>3515</v>
      </c>
      <c r="F413" s="27" t="s">
        <v>3516</v>
      </c>
      <c r="G413" s="27" t="s">
        <v>78</v>
      </c>
      <c r="H413" s="27" t="s">
        <v>1341</v>
      </c>
      <c r="I413" s="28">
        <v>43423.612013888887</v>
      </c>
      <c r="J413" s="28">
        <v>43423.615879629629</v>
      </c>
      <c r="K413" s="203">
        <v>3.8657407407407408E-3</v>
      </c>
      <c r="L413" s="29" t="s">
        <v>210</v>
      </c>
      <c r="M413" s="71" t="s">
        <v>210</v>
      </c>
      <c r="N413" s="71" t="s">
        <v>215</v>
      </c>
      <c r="O413" s="71" t="s">
        <v>333</v>
      </c>
      <c r="P413" s="71" t="s">
        <v>170</v>
      </c>
      <c r="R413" s="71">
        <v>0</v>
      </c>
      <c r="S413" s="71" t="s">
        <v>1221</v>
      </c>
      <c r="T413" s="71" t="s">
        <v>1221</v>
      </c>
      <c r="U413" s="27" t="s">
        <v>3517</v>
      </c>
    </row>
    <row r="414" spans="1:21" x14ac:dyDescent="0.15">
      <c r="A414" s="27" t="s">
        <v>75</v>
      </c>
      <c r="B414" s="27" t="s">
        <v>3518</v>
      </c>
      <c r="C414" s="27" t="s">
        <v>246</v>
      </c>
      <c r="D414" s="27" t="s">
        <v>334</v>
      </c>
      <c r="E414" s="27" t="s">
        <v>1899</v>
      </c>
      <c r="F414" s="27" t="s">
        <v>1900</v>
      </c>
      <c r="G414" s="27" t="s">
        <v>78</v>
      </c>
      <c r="H414" s="27" t="s">
        <v>709</v>
      </c>
      <c r="I414" s="28">
        <v>43423.625173611108</v>
      </c>
      <c r="J414" s="28">
        <v>43423.62804398148</v>
      </c>
      <c r="K414" s="203">
        <v>2.8703703703703708E-3</v>
      </c>
      <c r="L414" s="29" t="s">
        <v>210</v>
      </c>
      <c r="M414" s="71" t="s">
        <v>210</v>
      </c>
      <c r="N414" s="71" t="s">
        <v>215</v>
      </c>
      <c r="O414" s="71" t="s">
        <v>333</v>
      </c>
      <c r="P414" s="71" t="s">
        <v>170</v>
      </c>
      <c r="R414" s="71">
        <v>0</v>
      </c>
      <c r="S414" s="71" t="s">
        <v>1150</v>
      </c>
      <c r="T414" s="71" t="s">
        <v>1150</v>
      </c>
      <c r="U414" s="27" t="s">
        <v>1902</v>
      </c>
    </row>
    <row r="415" spans="1:21" x14ac:dyDescent="0.15">
      <c r="A415" s="27" t="s">
        <v>75</v>
      </c>
      <c r="B415" s="27" t="s">
        <v>3519</v>
      </c>
      <c r="C415" s="27" t="s">
        <v>246</v>
      </c>
      <c r="D415" s="27" t="s">
        <v>334</v>
      </c>
      <c r="E415" s="27" t="s">
        <v>3520</v>
      </c>
      <c r="F415" s="27" t="s">
        <v>3521</v>
      </c>
      <c r="G415" s="27" t="s">
        <v>78</v>
      </c>
      <c r="H415" s="27" t="s">
        <v>3522</v>
      </c>
      <c r="I415" s="28">
        <v>43423.630393518521</v>
      </c>
      <c r="J415" s="28">
        <v>43423.630659722221</v>
      </c>
      <c r="K415" s="203">
        <v>2.6620370370370372E-4</v>
      </c>
      <c r="L415" s="29" t="s">
        <v>210</v>
      </c>
      <c r="M415" s="71" t="s">
        <v>211</v>
      </c>
      <c r="N415" s="71" t="s">
        <v>215</v>
      </c>
      <c r="O415" s="71" t="s">
        <v>333</v>
      </c>
      <c r="P415" s="71" t="s">
        <v>170</v>
      </c>
      <c r="R415" s="71">
        <v>0</v>
      </c>
      <c r="S415" s="71" t="s">
        <v>417</v>
      </c>
      <c r="T415" s="71" t="s">
        <v>354</v>
      </c>
      <c r="U415" s="27" t="s">
        <v>3523</v>
      </c>
    </row>
    <row r="416" spans="1:21" x14ac:dyDescent="0.15">
      <c r="A416" s="27" t="s">
        <v>75</v>
      </c>
      <c r="B416" s="27" t="s">
        <v>3524</v>
      </c>
      <c r="C416" s="27" t="s">
        <v>246</v>
      </c>
      <c r="D416" s="27" t="s">
        <v>334</v>
      </c>
      <c r="E416" s="27" t="s">
        <v>3525</v>
      </c>
      <c r="F416" s="27" t="s">
        <v>3526</v>
      </c>
      <c r="G416" s="27" t="s">
        <v>78</v>
      </c>
      <c r="H416" s="27" t="s">
        <v>3527</v>
      </c>
      <c r="I416" s="28">
        <v>43423.631666666668</v>
      </c>
      <c r="J416" s="28">
        <v>43423.633287037039</v>
      </c>
      <c r="K416" s="203">
        <v>1.6203703703703703E-3</v>
      </c>
      <c r="L416" s="29" t="s">
        <v>210</v>
      </c>
      <c r="M416" s="71" t="s">
        <v>211</v>
      </c>
      <c r="N416" s="71" t="s">
        <v>215</v>
      </c>
      <c r="O416" s="71" t="s">
        <v>333</v>
      </c>
      <c r="P416" s="71" t="s">
        <v>170</v>
      </c>
      <c r="R416" s="71">
        <v>0</v>
      </c>
      <c r="S416" s="71" t="s">
        <v>1660</v>
      </c>
      <c r="T416" s="71" t="s">
        <v>354</v>
      </c>
      <c r="U416" s="27" t="s">
        <v>3528</v>
      </c>
    </row>
    <row r="417" spans="1:21" x14ac:dyDescent="0.15">
      <c r="A417" s="27" t="s">
        <v>75</v>
      </c>
      <c r="B417" s="27" t="s">
        <v>3529</v>
      </c>
      <c r="C417" s="27" t="s">
        <v>246</v>
      </c>
      <c r="D417" s="27" t="s">
        <v>334</v>
      </c>
      <c r="E417" s="27" t="s">
        <v>3530</v>
      </c>
      <c r="F417" s="27" t="s">
        <v>3531</v>
      </c>
      <c r="G417" s="27" t="s">
        <v>78</v>
      </c>
      <c r="H417" s="27" t="s">
        <v>3532</v>
      </c>
      <c r="I417" s="28">
        <v>43423.691759259258</v>
      </c>
      <c r="J417" s="28">
        <v>43423.693923611114</v>
      </c>
      <c r="K417" s="203">
        <v>2.1643518518518518E-3</v>
      </c>
      <c r="L417" s="29" t="s">
        <v>210</v>
      </c>
      <c r="M417" s="71" t="s">
        <v>210</v>
      </c>
      <c r="N417" s="71" t="s">
        <v>215</v>
      </c>
      <c r="O417" s="71" t="s">
        <v>333</v>
      </c>
      <c r="P417" s="71" t="s">
        <v>170</v>
      </c>
      <c r="R417" s="71">
        <v>0</v>
      </c>
      <c r="S417" s="71" t="s">
        <v>1207</v>
      </c>
      <c r="T417" s="71" t="s">
        <v>1207</v>
      </c>
      <c r="U417" s="27" t="s">
        <v>3533</v>
      </c>
    </row>
    <row r="418" spans="1:21" x14ac:dyDescent="0.15">
      <c r="A418" s="27" t="s">
        <v>75</v>
      </c>
      <c r="B418" s="27" t="s">
        <v>3534</v>
      </c>
      <c r="C418" s="27" t="s">
        <v>246</v>
      </c>
      <c r="D418" s="27" t="s">
        <v>334</v>
      </c>
      <c r="E418" s="27" t="s">
        <v>3535</v>
      </c>
      <c r="F418" s="27" t="s">
        <v>3536</v>
      </c>
      <c r="G418" s="27" t="s">
        <v>78</v>
      </c>
      <c r="H418" s="27" t="s">
        <v>3537</v>
      </c>
      <c r="I418" s="28">
        <v>43423.695810185185</v>
      </c>
      <c r="J418" s="28">
        <v>43423.696006944447</v>
      </c>
      <c r="K418" s="203">
        <v>1.9675925925925926E-4</v>
      </c>
      <c r="L418" s="29" t="s">
        <v>210</v>
      </c>
      <c r="M418" s="71" t="s">
        <v>211</v>
      </c>
      <c r="N418" s="71" t="s">
        <v>215</v>
      </c>
      <c r="O418" s="71" t="s">
        <v>333</v>
      </c>
      <c r="P418" s="71" t="s">
        <v>170</v>
      </c>
      <c r="R418" s="71">
        <v>0</v>
      </c>
      <c r="S418" s="71" t="s">
        <v>401</v>
      </c>
      <c r="T418" s="71" t="s">
        <v>354</v>
      </c>
      <c r="U418" s="27" t="s">
        <v>3538</v>
      </c>
    </row>
    <row r="419" spans="1:21" x14ac:dyDescent="0.15">
      <c r="A419" s="27" t="s">
        <v>75</v>
      </c>
      <c r="B419" s="27" t="s">
        <v>3539</v>
      </c>
      <c r="C419" s="27" t="s">
        <v>246</v>
      </c>
      <c r="D419" s="27" t="s">
        <v>334</v>
      </c>
      <c r="E419" s="27" t="s">
        <v>3540</v>
      </c>
      <c r="F419" s="27" t="s">
        <v>3541</v>
      </c>
      <c r="G419" s="27" t="s">
        <v>78</v>
      </c>
      <c r="H419" s="27" t="s">
        <v>3542</v>
      </c>
      <c r="I419" s="28">
        <v>43423.697048611109</v>
      </c>
      <c r="J419" s="28">
        <v>43423.697060185186</v>
      </c>
      <c r="K419" s="203">
        <v>1.1574074074074073E-5</v>
      </c>
      <c r="L419" s="29" t="s">
        <v>210</v>
      </c>
      <c r="M419" s="71" t="s">
        <v>211</v>
      </c>
      <c r="N419" s="71" t="s">
        <v>215</v>
      </c>
      <c r="O419" s="71" t="s">
        <v>333</v>
      </c>
      <c r="P419" s="71" t="s">
        <v>170</v>
      </c>
      <c r="R419" s="71">
        <v>0</v>
      </c>
      <c r="S419" s="71" t="s">
        <v>440</v>
      </c>
      <c r="T419" s="71" t="s">
        <v>354</v>
      </c>
      <c r="U419" s="27" t="s">
        <v>3543</v>
      </c>
    </row>
    <row r="420" spans="1:21" x14ac:dyDescent="0.15">
      <c r="A420" s="27" t="s">
        <v>75</v>
      </c>
      <c r="B420" s="27" t="s">
        <v>3544</v>
      </c>
      <c r="C420" s="27" t="s">
        <v>244</v>
      </c>
      <c r="D420" s="27" t="s">
        <v>265</v>
      </c>
      <c r="E420" s="27" t="s">
        <v>3545</v>
      </c>
      <c r="F420" s="27" t="s">
        <v>3546</v>
      </c>
      <c r="G420" s="27" t="s">
        <v>78</v>
      </c>
      <c r="H420" s="27" t="s">
        <v>3547</v>
      </c>
      <c r="I420" s="28">
        <v>43423.584444444445</v>
      </c>
      <c r="J420" s="28">
        <v>43423.584537037037</v>
      </c>
      <c r="K420" s="203">
        <v>9.2592592592592588E-5</v>
      </c>
      <c r="L420" s="29" t="s">
        <v>210</v>
      </c>
      <c r="M420" s="71" t="s">
        <v>211</v>
      </c>
      <c r="N420" s="71" t="s">
        <v>215</v>
      </c>
      <c r="O420" s="71" t="s">
        <v>264</v>
      </c>
      <c r="P420" s="71" t="s">
        <v>170</v>
      </c>
      <c r="R420" s="71">
        <v>0</v>
      </c>
      <c r="S420" s="71" t="s">
        <v>432</v>
      </c>
      <c r="T420" s="71" t="s">
        <v>354</v>
      </c>
      <c r="U420" s="27" t="s">
        <v>3548</v>
      </c>
    </row>
    <row r="421" spans="1:21" x14ac:dyDescent="0.15">
      <c r="A421" s="27" t="s">
        <v>75</v>
      </c>
      <c r="B421" s="27" t="s">
        <v>3549</v>
      </c>
      <c r="C421" s="27" t="s">
        <v>244</v>
      </c>
      <c r="D421" s="27" t="s">
        <v>265</v>
      </c>
      <c r="E421" s="27" t="s">
        <v>3545</v>
      </c>
      <c r="F421" s="27" t="s">
        <v>3546</v>
      </c>
      <c r="G421" s="27" t="s">
        <v>78</v>
      </c>
      <c r="H421" s="27" t="s">
        <v>3547</v>
      </c>
      <c r="I421" s="28">
        <v>43423.585150462961</v>
      </c>
      <c r="J421" s="28">
        <v>43423.586238425924</v>
      </c>
      <c r="K421" s="203">
        <v>1.0879629629629629E-3</v>
      </c>
      <c r="L421" s="29" t="s">
        <v>210</v>
      </c>
      <c r="M421" s="71" t="s">
        <v>211</v>
      </c>
      <c r="N421" s="71" t="s">
        <v>215</v>
      </c>
      <c r="O421" s="71" t="s">
        <v>264</v>
      </c>
      <c r="P421" s="71" t="s">
        <v>170</v>
      </c>
      <c r="R421" s="71">
        <v>0</v>
      </c>
      <c r="S421" s="71" t="s">
        <v>415</v>
      </c>
      <c r="T421" s="71" t="s">
        <v>354</v>
      </c>
      <c r="U421" s="27" t="s">
        <v>3550</v>
      </c>
    </row>
    <row r="422" spans="1:21" x14ac:dyDescent="0.15">
      <c r="A422" s="27" t="s">
        <v>75</v>
      </c>
      <c r="B422" s="27" t="s">
        <v>3551</v>
      </c>
      <c r="C422" s="27" t="s">
        <v>244</v>
      </c>
      <c r="D422" s="27" t="s">
        <v>265</v>
      </c>
      <c r="E422" s="27" t="s">
        <v>3552</v>
      </c>
      <c r="F422" s="27" t="s">
        <v>3553</v>
      </c>
      <c r="G422" s="27" t="s">
        <v>78</v>
      </c>
      <c r="H422" s="27" t="s">
        <v>3554</v>
      </c>
      <c r="I422" s="28">
        <v>43423.59275462963</v>
      </c>
      <c r="J422" s="28">
        <v>43423.593865740739</v>
      </c>
      <c r="K422" s="203">
        <v>1.1111111111111111E-3</v>
      </c>
      <c r="L422" s="29" t="s">
        <v>210</v>
      </c>
      <c r="M422" s="71" t="s">
        <v>211</v>
      </c>
      <c r="N422" s="71" t="s">
        <v>215</v>
      </c>
      <c r="O422" s="71" t="s">
        <v>264</v>
      </c>
      <c r="P422" s="71" t="s">
        <v>170</v>
      </c>
      <c r="R422" s="71">
        <v>0</v>
      </c>
      <c r="S422" s="71" t="s">
        <v>360</v>
      </c>
      <c r="T422" s="71" t="s">
        <v>354</v>
      </c>
      <c r="U422" s="27" t="s">
        <v>3555</v>
      </c>
    </row>
    <row r="423" spans="1:21" x14ac:dyDescent="0.15">
      <c r="A423" s="27" t="s">
        <v>75</v>
      </c>
      <c r="B423" s="27" t="s">
        <v>3556</v>
      </c>
      <c r="C423" s="27" t="s">
        <v>244</v>
      </c>
      <c r="D423" s="27" t="s">
        <v>265</v>
      </c>
      <c r="E423" s="27" t="s">
        <v>3552</v>
      </c>
      <c r="F423" s="27" t="s">
        <v>3553</v>
      </c>
      <c r="G423" s="27" t="s">
        <v>78</v>
      </c>
      <c r="H423" s="27" t="s">
        <v>806</v>
      </c>
      <c r="I423" s="28">
        <v>43423.594155092593</v>
      </c>
      <c r="J423" s="28">
        <v>43423.596400462964</v>
      </c>
      <c r="K423" s="203">
        <v>2.2453703703703702E-3</v>
      </c>
      <c r="L423" s="29" t="s">
        <v>210</v>
      </c>
      <c r="M423" s="71" t="s">
        <v>210</v>
      </c>
      <c r="N423" s="71" t="s">
        <v>215</v>
      </c>
      <c r="O423" s="71" t="s">
        <v>264</v>
      </c>
      <c r="P423" s="71" t="s">
        <v>170</v>
      </c>
      <c r="R423" s="71">
        <v>0</v>
      </c>
      <c r="S423" s="71" t="s">
        <v>515</v>
      </c>
      <c r="T423" s="71" t="s">
        <v>515</v>
      </c>
      <c r="U423" s="27" t="s">
        <v>3557</v>
      </c>
    </row>
    <row r="424" spans="1:21" x14ac:dyDescent="0.15">
      <c r="A424" s="27" t="s">
        <v>75</v>
      </c>
      <c r="B424" s="27" t="s">
        <v>3558</v>
      </c>
      <c r="C424" s="27" t="s">
        <v>244</v>
      </c>
      <c r="D424" s="27" t="s">
        <v>265</v>
      </c>
      <c r="E424" s="27" t="s">
        <v>3559</v>
      </c>
      <c r="F424" s="27" t="s">
        <v>3560</v>
      </c>
      <c r="G424" s="27" t="s">
        <v>78</v>
      </c>
      <c r="H424" s="27" t="s">
        <v>591</v>
      </c>
      <c r="I424" s="28">
        <v>43423.600324074076</v>
      </c>
      <c r="J424" s="28">
        <v>43423.600624999999</v>
      </c>
      <c r="K424" s="203">
        <v>3.0092592592592595E-4</v>
      </c>
      <c r="L424" s="29" t="s">
        <v>210</v>
      </c>
      <c r="M424" s="71" t="s">
        <v>211</v>
      </c>
      <c r="N424" s="71" t="s">
        <v>215</v>
      </c>
      <c r="O424" s="71" t="s">
        <v>264</v>
      </c>
      <c r="P424" s="71" t="s">
        <v>170</v>
      </c>
      <c r="R424" s="71">
        <v>0</v>
      </c>
      <c r="S424" s="71" t="s">
        <v>493</v>
      </c>
      <c r="T424" s="71" t="s">
        <v>354</v>
      </c>
      <c r="U424" s="27" t="s">
        <v>3561</v>
      </c>
    </row>
    <row r="425" spans="1:21" x14ac:dyDescent="0.15">
      <c r="A425" s="27" t="s">
        <v>75</v>
      </c>
      <c r="B425" s="27" t="s">
        <v>3562</v>
      </c>
      <c r="C425" s="27" t="s">
        <v>244</v>
      </c>
      <c r="D425" s="27" t="s">
        <v>265</v>
      </c>
      <c r="E425" s="27" t="s">
        <v>3563</v>
      </c>
      <c r="F425" s="27" t="s">
        <v>3564</v>
      </c>
      <c r="G425" s="27" t="s">
        <v>78</v>
      </c>
      <c r="H425" s="27" t="s">
        <v>3565</v>
      </c>
      <c r="I425" s="28">
        <v>43423.605949074074</v>
      </c>
      <c r="J425" s="28">
        <v>43423.606076388889</v>
      </c>
      <c r="K425" s="203">
        <v>1.273148148148148E-4</v>
      </c>
      <c r="L425" s="29" t="s">
        <v>210</v>
      </c>
      <c r="M425" s="71" t="s">
        <v>211</v>
      </c>
      <c r="N425" s="71" t="s">
        <v>215</v>
      </c>
      <c r="O425" s="71" t="s">
        <v>264</v>
      </c>
      <c r="P425" s="71" t="s">
        <v>170</v>
      </c>
      <c r="R425" s="71">
        <v>0</v>
      </c>
      <c r="S425" s="71" t="s">
        <v>380</v>
      </c>
      <c r="T425" s="71" t="s">
        <v>354</v>
      </c>
      <c r="U425" s="27" t="s">
        <v>3566</v>
      </c>
    </row>
    <row r="426" spans="1:21" x14ac:dyDescent="0.15">
      <c r="A426" s="27" t="s">
        <v>75</v>
      </c>
      <c r="B426" s="27" t="s">
        <v>3567</v>
      </c>
      <c r="C426" s="27" t="s">
        <v>244</v>
      </c>
      <c r="D426" s="27" t="s">
        <v>265</v>
      </c>
      <c r="E426" s="27" t="s">
        <v>3568</v>
      </c>
      <c r="F426" s="27" t="s">
        <v>3569</v>
      </c>
      <c r="G426" s="27" t="s">
        <v>78</v>
      </c>
      <c r="H426" s="27" t="s">
        <v>558</v>
      </c>
      <c r="I426" s="28">
        <v>43423.62840277778</v>
      </c>
      <c r="J426" s="28">
        <v>43423.629583333335</v>
      </c>
      <c r="K426" s="203">
        <v>1.1805555555555556E-3</v>
      </c>
      <c r="L426" s="29" t="s">
        <v>210</v>
      </c>
      <c r="M426" s="71" t="s">
        <v>211</v>
      </c>
      <c r="N426" s="71" t="s">
        <v>215</v>
      </c>
      <c r="O426" s="71" t="s">
        <v>264</v>
      </c>
      <c r="P426" s="71" t="s">
        <v>170</v>
      </c>
      <c r="R426" s="71">
        <v>0</v>
      </c>
      <c r="S426" s="71" t="s">
        <v>437</v>
      </c>
      <c r="T426" s="71" t="s">
        <v>354</v>
      </c>
      <c r="U426" s="27" t="s">
        <v>3570</v>
      </c>
    </row>
    <row r="427" spans="1:21" x14ac:dyDescent="0.15">
      <c r="A427" s="27" t="s">
        <v>75</v>
      </c>
      <c r="B427" s="27" t="s">
        <v>3571</v>
      </c>
      <c r="C427" s="27" t="s">
        <v>244</v>
      </c>
      <c r="D427" s="27" t="s">
        <v>265</v>
      </c>
      <c r="E427" s="27" t="s">
        <v>3572</v>
      </c>
      <c r="F427" s="27" t="s">
        <v>3573</v>
      </c>
      <c r="G427" s="27" t="s">
        <v>78</v>
      </c>
      <c r="H427" s="27" t="s">
        <v>3574</v>
      </c>
      <c r="I427" s="28">
        <v>43423.64162037037</v>
      </c>
      <c r="J427" s="28">
        <v>43423.642511574071</v>
      </c>
      <c r="K427" s="203">
        <v>8.9120370370370362E-4</v>
      </c>
      <c r="L427" s="29" t="s">
        <v>210</v>
      </c>
      <c r="M427" s="71" t="s">
        <v>211</v>
      </c>
      <c r="N427" s="71" t="s">
        <v>215</v>
      </c>
      <c r="O427" s="71" t="s">
        <v>264</v>
      </c>
      <c r="P427" s="71" t="s">
        <v>170</v>
      </c>
      <c r="R427" s="71">
        <v>0</v>
      </c>
      <c r="S427" s="71" t="s">
        <v>665</v>
      </c>
      <c r="T427" s="71" t="s">
        <v>354</v>
      </c>
      <c r="U427" s="27" t="s">
        <v>3575</v>
      </c>
    </row>
    <row r="428" spans="1:21" x14ac:dyDescent="0.15">
      <c r="A428" s="27" t="s">
        <v>75</v>
      </c>
      <c r="B428" s="27" t="s">
        <v>3576</v>
      </c>
      <c r="C428" s="27" t="s">
        <v>244</v>
      </c>
      <c r="D428" s="27" t="s">
        <v>265</v>
      </c>
      <c r="E428" s="27" t="s">
        <v>3572</v>
      </c>
      <c r="F428" s="27" t="s">
        <v>3573</v>
      </c>
      <c r="G428" s="27" t="s">
        <v>78</v>
      </c>
      <c r="H428" s="27" t="s">
        <v>3574</v>
      </c>
      <c r="I428" s="28">
        <v>43423.642627314817</v>
      </c>
      <c r="J428" s="28">
        <v>43423.643171296295</v>
      </c>
      <c r="K428" s="203">
        <v>5.4398148148148144E-4</v>
      </c>
      <c r="L428" s="29" t="s">
        <v>210</v>
      </c>
      <c r="M428" s="71" t="s">
        <v>211</v>
      </c>
      <c r="N428" s="71" t="s">
        <v>215</v>
      </c>
      <c r="O428" s="71" t="s">
        <v>264</v>
      </c>
      <c r="P428" s="71" t="s">
        <v>170</v>
      </c>
      <c r="R428" s="71">
        <v>0</v>
      </c>
      <c r="S428" s="71" t="s">
        <v>428</v>
      </c>
      <c r="T428" s="71" t="s">
        <v>354</v>
      </c>
      <c r="U428" s="27" t="s">
        <v>3575</v>
      </c>
    </row>
    <row r="429" spans="1:21" x14ac:dyDescent="0.15">
      <c r="A429" s="27" t="s">
        <v>75</v>
      </c>
      <c r="B429" s="27" t="s">
        <v>3577</v>
      </c>
      <c r="C429" s="27" t="s">
        <v>244</v>
      </c>
      <c r="D429" s="27" t="s">
        <v>265</v>
      </c>
      <c r="E429" s="27" t="s">
        <v>3578</v>
      </c>
      <c r="F429" s="27" t="s">
        <v>3579</v>
      </c>
      <c r="G429" s="27" t="s">
        <v>78</v>
      </c>
      <c r="H429" s="27" t="s">
        <v>3580</v>
      </c>
      <c r="I429" s="28">
        <v>43423.652777777781</v>
      </c>
      <c r="J429" s="28">
        <v>43423.653090277781</v>
      </c>
      <c r="K429" s="203">
        <v>3.1250000000000001E-4</v>
      </c>
      <c r="L429" s="29" t="s">
        <v>210</v>
      </c>
      <c r="M429" s="71" t="s">
        <v>211</v>
      </c>
      <c r="N429" s="71" t="s">
        <v>215</v>
      </c>
      <c r="O429" s="71" t="s">
        <v>264</v>
      </c>
      <c r="P429" s="71" t="s">
        <v>170</v>
      </c>
      <c r="R429" s="71">
        <v>0</v>
      </c>
      <c r="S429" s="71" t="s">
        <v>407</v>
      </c>
      <c r="T429" s="71" t="s">
        <v>354</v>
      </c>
      <c r="U429" s="27" t="s">
        <v>3581</v>
      </c>
    </row>
    <row r="430" spans="1:21" x14ac:dyDescent="0.15">
      <c r="A430" s="27" t="s">
        <v>75</v>
      </c>
      <c r="B430" s="27" t="s">
        <v>3582</v>
      </c>
      <c r="C430" s="27" t="s">
        <v>244</v>
      </c>
      <c r="D430" s="27" t="s">
        <v>265</v>
      </c>
      <c r="E430" s="27" t="s">
        <v>3583</v>
      </c>
      <c r="F430" s="27" t="s">
        <v>3584</v>
      </c>
      <c r="G430" s="27" t="s">
        <v>78</v>
      </c>
      <c r="H430" s="27" t="s">
        <v>3585</v>
      </c>
      <c r="I430" s="28">
        <v>43423.655659722222</v>
      </c>
      <c r="J430" s="28">
        <v>43423.657881944448</v>
      </c>
      <c r="K430" s="203">
        <v>2.2222222222222222E-3</v>
      </c>
      <c r="L430" s="29" t="s">
        <v>210</v>
      </c>
      <c r="M430" s="71" t="s">
        <v>210</v>
      </c>
      <c r="N430" s="71" t="s">
        <v>215</v>
      </c>
      <c r="O430" s="71" t="s">
        <v>264</v>
      </c>
      <c r="P430" s="71" t="s">
        <v>170</v>
      </c>
      <c r="R430" s="71">
        <v>0</v>
      </c>
      <c r="S430" s="71" t="s">
        <v>700</v>
      </c>
      <c r="T430" s="71" t="s">
        <v>700</v>
      </c>
      <c r="U430" s="27" t="s">
        <v>3586</v>
      </c>
    </row>
    <row r="431" spans="1:21" x14ac:dyDescent="0.15">
      <c r="A431" s="27" t="s">
        <v>75</v>
      </c>
      <c r="B431" s="27" t="s">
        <v>3587</v>
      </c>
      <c r="C431" s="27" t="s">
        <v>244</v>
      </c>
      <c r="D431" s="27" t="s">
        <v>265</v>
      </c>
      <c r="E431" s="27" t="s">
        <v>3588</v>
      </c>
      <c r="F431" s="27" t="s">
        <v>3589</v>
      </c>
      <c r="G431" s="27" t="s">
        <v>78</v>
      </c>
      <c r="H431" s="27" t="s">
        <v>217</v>
      </c>
      <c r="I431" s="28">
        <v>43423.65965277778</v>
      </c>
      <c r="J431" s="28">
        <v>43423.66306712963</v>
      </c>
      <c r="K431" s="203">
        <v>3.414351851851852E-3</v>
      </c>
      <c r="L431" s="29" t="s">
        <v>210</v>
      </c>
      <c r="M431" s="71" t="s">
        <v>210</v>
      </c>
      <c r="N431" s="71" t="s">
        <v>215</v>
      </c>
      <c r="O431" s="71" t="s">
        <v>264</v>
      </c>
      <c r="P431" s="71" t="s">
        <v>170</v>
      </c>
      <c r="R431" s="71">
        <v>0</v>
      </c>
      <c r="S431" s="71" t="s">
        <v>3590</v>
      </c>
      <c r="T431" s="71" t="s">
        <v>3590</v>
      </c>
      <c r="U431" s="27" t="s">
        <v>3591</v>
      </c>
    </row>
    <row r="432" spans="1:21" x14ac:dyDescent="0.15">
      <c r="A432" s="27" t="s">
        <v>75</v>
      </c>
      <c r="B432" s="27" t="s">
        <v>3592</v>
      </c>
      <c r="C432" s="27" t="s">
        <v>244</v>
      </c>
      <c r="D432" s="27" t="s">
        <v>265</v>
      </c>
      <c r="E432" s="27" t="s">
        <v>3593</v>
      </c>
      <c r="F432" s="27" t="s">
        <v>3594</v>
      </c>
      <c r="G432" s="27" t="s">
        <v>78</v>
      </c>
      <c r="H432" s="27" t="s">
        <v>1872</v>
      </c>
      <c r="I432" s="28">
        <v>43423.664155092592</v>
      </c>
      <c r="J432" s="28">
        <v>43423.6643287037</v>
      </c>
      <c r="K432" s="203">
        <v>1.7361111111111112E-4</v>
      </c>
      <c r="L432" s="29" t="s">
        <v>210</v>
      </c>
      <c r="M432" s="71" t="s">
        <v>211</v>
      </c>
      <c r="N432" s="71" t="s">
        <v>215</v>
      </c>
      <c r="O432" s="71" t="s">
        <v>264</v>
      </c>
      <c r="P432" s="71" t="s">
        <v>170</v>
      </c>
      <c r="R432" s="71">
        <v>0</v>
      </c>
      <c r="S432" s="71" t="s">
        <v>369</v>
      </c>
      <c r="T432" s="71" t="s">
        <v>354</v>
      </c>
      <c r="U432" s="27" t="s">
        <v>3595</v>
      </c>
    </row>
    <row r="433" spans="1:21" x14ac:dyDescent="0.15">
      <c r="A433" s="27" t="s">
        <v>75</v>
      </c>
      <c r="B433" s="27" t="s">
        <v>3596</v>
      </c>
      <c r="C433" s="27" t="s">
        <v>244</v>
      </c>
      <c r="D433" s="27" t="s">
        <v>265</v>
      </c>
      <c r="E433" s="27" t="s">
        <v>3597</v>
      </c>
      <c r="F433" s="27" t="s">
        <v>3598</v>
      </c>
      <c r="G433" s="27" t="s">
        <v>78</v>
      </c>
      <c r="H433" s="27" t="s">
        <v>3599</v>
      </c>
      <c r="I433" s="28">
        <v>43423.665949074071</v>
      </c>
      <c r="J433" s="28">
        <v>43423.666168981479</v>
      </c>
      <c r="K433" s="203">
        <v>2.199074074074074E-4</v>
      </c>
      <c r="L433" s="29" t="s">
        <v>210</v>
      </c>
      <c r="M433" s="71" t="s">
        <v>211</v>
      </c>
      <c r="N433" s="71" t="s">
        <v>215</v>
      </c>
      <c r="O433" s="71" t="s">
        <v>264</v>
      </c>
      <c r="P433" s="71" t="s">
        <v>170</v>
      </c>
      <c r="R433" s="71">
        <v>0</v>
      </c>
      <c r="S433" s="71" t="s">
        <v>393</v>
      </c>
      <c r="T433" s="71" t="s">
        <v>354</v>
      </c>
      <c r="U433" s="27" t="s">
        <v>3600</v>
      </c>
    </row>
    <row r="434" spans="1:21" x14ac:dyDescent="0.15">
      <c r="A434" s="27" t="s">
        <v>75</v>
      </c>
      <c r="B434" s="27" t="s">
        <v>3601</v>
      </c>
      <c r="C434" s="27" t="s">
        <v>244</v>
      </c>
      <c r="D434" s="27" t="s">
        <v>265</v>
      </c>
      <c r="E434" s="27" t="s">
        <v>3602</v>
      </c>
      <c r="F434" s="27" t="s">
        <v>3603</v>
      </c>
      <c r="G434" s="27" t="s">
        <v>78</v>
      </c>
      <c r="H434" s="27" t="s">
        <v>335</v>
      </c>
      <c r="I434" s="28">
        <v>43423.66920138889</v>
      </c>
      <c r="J434" s="28">
        <v>43423.669652777775</v>
      </c>
      <c r="K434" s="203">
        <v>4.5138888888888892E-4</v>
      </c>
      <c r="L434" s="29" t="s">
        <v>210</v>
      </c>
      <c r="M434" s="71" t="s">
        <v>211</v>
      </c>
      <c r="N434" s="71" t="s">
        <v>215</v>
      </c>
      <c r="O434" s="71" t="s">
        <v>264</v>
      </c>
      <c r="P434" s="71" t="s">
        <v>170</v>
      </c>
      <c r="R434" s="71">
        <v>0</v>
      </c>
      <c r="S434" s="71" t="s">
        <v>358</v>
      </c>
      <c r="T434" s="71" t="s">
        <v>354</v>
      </c>
      <c r="U434" s="27" t="s">
        <v>3604</v>
      </c>
    </row>
    <row r="435" spans="1:21" x14ac:dyDescent="0.15">
      <c r="A435" s="27" t="s">
        <v>75</v>
      </c>
      <c r="B435" s="27" t="s">
        <v>3605</v>
      </c>
      <c r="C435" s="27" t="s">
        <v>244</v>
      </c>
      <c r="D435" s="27" t="s">
        <v>265</v>
      </c>
      <c r="E435" s="27" t="s">
        <v>3606</v>
      </c>
      <c r="F435" s="27" t="s">
        <v>3607</v>
      </c>
      <c r="G435" s="27" t="s">
        <v>78</v>
      </c>
      <c r="H435" s="27" t="s">
        <v>579</v>
      </c>
      <c r="I435" s="28">
        <v>43423.674085648148</v>
      </c>
      <c r="J435" s="28">
        <v>43423.676724537036</v>
      </c>
      <c r="K435" s="203">
        <v>2.6388888888888885E-3</v>
      </c>
      <c r="L435" s="29" t="s">
        <v>210</v>
      </c>
      <c r="M435" s="71" t="s">
        <v>210</v>
      </c>
      <c r="N435" s="71" t="s">
        <v>215</v>
      </c>
      <c r="O435" s="71" t="s">
        <v>264</v>
      </c>
      <c r="P435" s="71" t="s">
        <v>170</v>
      </c>
      <c r="R435" s="71">
        <v>0</v>
      </c>
      <c r="S435" s="71" t="s">
        <v>552</v>
      </c>
      <c r="T435" s="71" t="s">
        <v>552</v>
      </c>
      <c r="U435" s="27" t="s">
        <v>3608</v>
      </c>
    </row>
    <row r="436" spans="1:21" x14ac:dyDescent="0.15">
      <c r="A436" s="27" t="s">
        <v>75</v>
      </c>
      <c r="B436" s="27" t="s">
        <v>3609</v>
      </c>
      <c r="C436" s="27" t="s">
        <v>244</v>
      </c>
      <c r="D436" s="27" t="s">
        <v>265</v>
      </c>
      <c r="E436" s="27" t="s">
        <v>3610</v>
      </c>
      <c r="F436" s="27" t="s">
        <v>3611</v>
      </c>
      <c r="G436" s="27" t="s">
        <v>78</v>
      </c>
      <c r="H436" s="27" t="s">
        <v>3612</v>
      </c>
      <c r="I436" s="28">
        <v>43423.678946759261</v>
      </c>
      <c r="J436" s="28">
        <v>43423.680914351855</v>
      </c>
      <c r="K436" s="203">
        <v>1.9675925925925928E-3</v>
      </c>
      <c r="L436" s="29" t="s">
        <v>210</v>
      </c>
      <c r="M436" s="71" t="s">
        <v>211</v>
      </c>
      <c r="N436" s="71" t="s">
        <v>215</v>
      </c>
      <c r="O436" s="71" t="s">
        <v>264</v>
      </c>
      <c r="P436" s="71" t="s">
        <v>170</v>
      </c>
      <c r="R436" s="71">
        <v>0</v>
      </c>
      <c r="S436" s="71" t="s">
        <v>516</v>
      </c>
      <c r="T436" s="71" t="s">
        <v>354</v>
      </c>
      <c r="U436" s="27" t="s">
        <v>3613</v>
      </c>
    </row>
    <row r="437" spans="1:21" x14ac:dyDescent="0.15">
      <c r="A437" s="27" t="s">
        <v>75</v>
      </c>
      <c r="B437" s="27" t="s">
        <v>3614</v>
      </c>
      <c r="C437" s="27" t="s">
        <v>244</v>
      </c>
      <c r="D437" s="27" t="s">
        <v>265</v>
      </c>
      <c r="E437" s="27" t="s">
        <v>3615</v>
      </c>
      <c r="F437" s="27" t="s">
        <v>3616</v>
      </c>
      <c r="G437" s="27" t="s">
        <v>78</v>
      </c>
      <c r="H437" s="27" t="s">
        <v>3617</v>
      </c>
      <c r="I437" s="28">
        <v>43423.684976851851</v>
      </c>
      <c r="J437" s="28">
        <v>43423.685925925929</v>
      </c>
      <c r="K437" s="203">
        <v>9.4907407407407408E-4</v>
      </c>
      <c r="L437" s="29" t="s">
        <v>210</v>
      </c>
      <c r="M437" s="71" t="s">
        <v>211</v>
      </c>
      <c r="N437" s="71" t="s">
        <v>215</v>
      </c>
      <c r="O437" s="71" t="s">
        <v>264</v>
      </c>
      <c r="P437" s="71" t="s">
        <v>170</v>
      </c>
      <c r="R437" s="71">
        <v>0</v>
      </c>
      <c r="S437" s="71" t="s">
        <v>487</v>
      </c>
      <c r="T437" s="71" t="s">
        <v>354</v>
      </c>
      <c r="U437" s="27" t="s">
        <v>3618</v>
      </c>
    </row>
    <row r="438" spans="1:21" x14ac:dyDescent="0.15">
      <c r="A438" s="27" t="s">
        <v>75</v>
      </c>
      <c r="B438" s="27" t="s">
        <v>3619</v>
      </c>
      <c r="C438" s="27" t="s">
        <v>244</v>
      </c>
      <c r="D438" s="27" t="s">
        <v>265</v>
      </c>
      <c r="E438" s="27" t="s">
        <v>3620</v>
      </c>
      <c r="F438" s="27" t="s">
        <v>3621</v>
      </c>
      <c r="G438" s="27" t="s">
        <v>78</v>
      </c>
      <c r="H438" s="27" t="s">
        <v>231</v>
      </c>
      <c r="I438" s="28">
        <v>43423.687534722223</v>
      </c>
      <c r="J438" s="28">
        <v>43423.688726851855</v>
      </c>
      <c r="K438" s="203">
        <v>1.1921296296296296E-3</v>
      </c>
      <c r="L438" s="29" t="s">
        <v>210</v>
      </c>
      <c r="M438" s="71" t="s">
        <v>211</v>
      </c>
      <c r="N438" s="71" t="s">
        <v>215</v>
      </c>
      <c r="O438" s="71" t="s">
        <v>264</v>
      </c>
      <c r="P438" s="71" t="s">
        <v>170</v>
      </c>
      <c r="R438" s="71">
        <v>0</v>
      </c>
      <c r="S438" s="71" t="s">
        <v>796</v>
      </c>
      <c r="T438" s="71" t="s">
        <v>354</v>
      </c>
      <c r="U438" s="27" t="s">
        <v>3622</v>
      </c>
    </row>
    <row r="439" spans="1:21" x14ac:dyDescent="0.15">
      <c r="A439" s="27" t="s">
        <v>75</v>
      </c>
      <c r="B439" s="27" t="s">
        <v>3623</v>
      </c>
      <c r="C439" s="27" t="s">
        <v>244</v>
      </c>
      <c r="D439" s="27" t="s">
        <v>265</v>
      </c>
      <c r="E439" s="27" t="s">
        <v>3624</v>
      </c>
      <c r="F439" s="27" t="s">
        <v>3625</v>
      </c>
      <c r="G439" s="27" t="s">
        <v>78</v>
      </c>
      <c r="H439" s="27" t="s">
        <v>3626</v>
      </c>
      <c r="I439" s="28">
        <v>43423.690393518518</v>
      </c>
      <c r="J439" s="28">
        <v>43423.690613425926</v>
      </c>
      <c r="K439" s="203">
        <v>2.199074074074074E-4</v>
      </c>
      <c r="L439" s="29" t="s">
        <v>210</v>
      </c>
      <c r="M439" s="71" t="s">
        <v>211</v>
      </c>
      <c r="N439" s="71" t="s">
        <v>215</v>
      </c>
      <c r="O439" s="71" t="s">
        <v>264</v>
      </c>
      <c r="P439" s="71" t="s">
        <v>170</v>
      </c>
      <c r="R439" s="71">
        <v>0</v>
      </c>
      <c r="S439" s="71" t="s">
        <v>393</v>
      </c>
      <c r="T439" s="71" t="s">
        <v>354</v>
      </c>
      <c r="U439" s="27" t="s">
        <v>3627</v>
      </c>
    </row>
    <row r="440" spans="1:21" x14ac:dyDescent="0.15">
      <c r="A440" s="27" t="s">
        <v>75</v>
      </c>
      <c r="B440" s="27" t="s">
        <v>3628</v>
      </c>
      <c r="C440" s="27" t="s">
        <v>244</v>
      </c>
      <c r="D440" s="27" t="s">
        <v>265</v>
      </c>
      <c r="E440" s="27" t="s">
        <v>3629</v>
      </c>
      <c r="F440" s="27" t="s">
        <v>3630</v>
      </c>
      <c r="G440" s="27" t="s">
        <v>78</v>
      </c>
      <c r="H440" s="27" t="s">
        <v>3631</v>
      </c>
      <c r="I440" s="28">
        <v>43423.696157407408</v>
      </c>
      <c r="J440" s="28">
        <v>43423.696643518517</v>
      </c>
      <c r="K440" s="203">
        <v>4.8611111111111104E-4</v>
      </c>
      <c r="L440" s="29" t="s">
        <v>210</v>
      </c>
      <c r="M440" s="71" t="s">
        <v>211</v>
      </c>
      <c r="N440" s="71" t="s">
        <v>215</v>
      </c>
      <c r="O440" s="71" t="s">
        <v>264</v>
      </c>
      <c r="P440" s="71" t="s">
        <v>170</v>
      </c>
      <c r="R440" s="71">
        <v>0</v>
      </c>
      <c r="S440" s="71" t="s">
        <v>364</v>
      </c>
      <c r="T440" s="71" t="s">
        <v>354</v>
      </c>
      <c r="U440" s="27" t="s">
        <v>3632</v>
      </c>
    </row>
    <row r="441" spans="1:21" x14ac:dyDescent="0.15">
      <c r="A441" s="27" t="s">
        <v>75</v>
      </c>
      <c r="B441" s="27" t="s">
        <v>3633</v>
      </c>
      <c r="C441" s="27" t="s">
        <v>244</v>
      </c>
      <c r="D441" s="27" t="s">
        <v>265</v>
      </c>
      <c r="E441" s="27" t="s">
        <v>3634</v>
      </c>
      <c r="F441" s="27" t="s">
        <v>3635</v>
      </c>
      <c r="G441" s="27" t="s">
        <v>78</v>
      </c>
      <c r="H441" s="27" t="s">
        <v>1357</v>
      </c>
      <c r="I441" s="28">
        <v>43423.709039351852</v>
      </c>
      <c r="J441" s="28">
        <v>43423.709699074076</v>
      </c>
      <c r="K441" s="203">
        <v>6.5972222222222213E-4</v>
      </c>
      <c r="L441" s="29" t="s">
        <v>210</v>
      </c>
      <c r="M441" s="71" t="s">
        <v>211</v>
      </c>
      <c r="N441" s="71" t="s">
        <v>215</v>
      </c>
      <c r="O441" s="71" t="s">
        <v>264</v>
      </c>
      <c r="P441" s="71" t="s">
        <v>170</v>
      </c>
      <c r="R441" s="71">
        <v>0</v>
      </c>
      <c r="S441" s="71" t="s">
        <v>420</v>
      </c>
      <c r="T441" s="71" t="s">
        <v>354</v>
      </c>
      <c r="U441" s="27" t="s">
        <v>3636</v>
      </c>
    </row>
    <row r="442" spans="1:21" x14ac:dyDescent="0.15">
      <c r="A442" s="27" t="s">
        <v>75</v>
      </c>
      <c r="B442" s="27" t="s">
        <v>3637</v>
      </c>
      <c r="C442" s="27" t="s">
        <v>244</v>
      </c>
      <c r="D442" s="27" t="s">
        <v>265</v>
      </c>
      <c r="E442" s="27" t="s">
        <v>3638</v>
      </c>
      <c r="F442" s="27" t="s">
        <v>3639</v>
      </c>
      <c r="G442" s="27" t="s">
        <v>78</v>
      </c>
      <c r="H442" s="27" t="s">
        <v>1656</v>
      </c>
      <c r="I442" s="28">
        <v>43423.711296296293</v>
      </c>
      <c r="J442" s="28">
        <v>43423.711504629631</v>
      </c>
      <c r="K442" s="203">
        <v>2.0833333333333335E-4</v>
      </c>
      <c r="L442" s="29" t="s">
        <v>210</v>
      </c>
      <c r="M442" s="71" t="s">
        <v>211</v>
      </c>
      <c r="N442" s="71" t="s">
        <v>215</v>
      </c>
      <c r="O442" s="71" t="s">
        <v>264</v>
      </c>
      <c r="P442" s="71" t="s">
        <v>170</v>
      </c>
      <c r="R442" s="71">
        <v>0</v>
      </c>
      <c r="S442" s="71" t="s">
        <v>405</v>
      </c>
      <c r="T442" s="71" t="s">
        <v>354</v>
      </c>
      <c r="U442" s="27" t="s">
        <v>3640</v>
      </c>
    </row>
    <row r="443" spans="1:21" x14ac:dyDescent="0.15">
      <c r="A443" s="27" t="s">
        <v>75</v>
      </c>
      <c r="B443" s="27" t="s">
        <v>3641</v>
      </c>
      <c r="C443" s="27" t="s">
        <v>244</v>
      </c>
      <c r="D443" s="27" t="s">
        <v>265</v>
      </c>
      <c r="E443" s="27" t="s">
        <v>3642</v>
      </c>
      <c r="F443" s="27" t="s">
        <v>3643</v>
      </c>
      <c r="G443" s="27" t="s">
        <v>78</v>
      </c>
      <c r="H443" s="27" t="s">
        <v>3644</v>
      </c>
      <c r="I443" s="28">
        <v>43423.717002314814</v>
      </c>
      <c r="J443" s="28">
        <v>43423.717210648145</v>
      </c>
      <c r="K443" s="203">
        <v>2.0833333333333335E-4</v>
      </c>
      <c r="L443" s="29" t="s">
        <v>210</v>
      </c>
      <c r="M443" s="71" t="s">
        <v>211</v>
      </c>
      <c r="N443" s="71" t="s">
        <v>215</v>
      </c>
      <c r="O443" s="71" t="s">
        <v>264</v>
      </c>
      <c r="P443" s="71" t="s">
        <v>170</v>
      </c>
      <c r="R443" s="71">
        <v>0</v>
      </c>
      <c r="S443" s="71" t="s">
        <v>405</v>
      </c>
      <c r="T443" s="71" t="s">
        <v>354</v>
      </c>
      <c r="U443" s="27" t="s">
        <v>3645</v>
      </c>
    </row>
    <row r="444" spans="1:21" x14ac:dyDescent="0.15">
      <c r="A444" s="27" t="s">
        <v>75</v>
      </c>
      <c r="B444" s="27" t="s">
        <v>3646</v>
      </c>
      <c r="C444" s="27" t="s">
        <v>244</v>
      </c>
      <c r="D444" s="27" t="s">
        <v>265</v>
      </c>
      <c r="E444" s="27" t="s">
        <v>3647</v>
      </c>
      <c r="F444" s="27" t="s">
        <v>3648</v>
      </c>
      <c r="G444" s="27" t="s">
        <v>78</v>
      </c>
      <c r="H444" s="27" t="s">
        <v>3649</v>
      </c>
      <c r="I444" s="28">
        <v>43423.720671296294</v>
      </c>
      <c r="J444" s="28">
        <v>43423.722048611111</v>
      </c>
      <c r="K444" s="203">
        <v>1.3773148148148147E-3</v>
      </c>
      <c r="L444" s="29" t="s">
        <v>210</v>
      </c>
      <c r="M444" s="71" t="s">
        <v>211</v>
      </c>
      <c r="N444" s="71" t="s">
        <v>215</v>
      </c>
      <c r="O444" s="71" t="s">
        <v>264</v>
      </c>
      <c r="P444" s="71" t="s">
        <v>170</v>
      </c>
      <c r="R444" s="71">
        <v>0</v>
      </c>
      <c r="S444" s="71" t="s">
        <v>491</v>
      </c>
      <c r="T444" s="71" t="s">
        <v>354</v>
      </c>
      <c r="U444" s="27" t="s">
        <v>3650</v>
      </c>
    </row>
    <row r="445" spans="1:21" x14ac:dyDescent="0.15">
      <c r="A445" s="27" t="s">
        <v>75</v>
      </c>
      <c r="B445" s="27" t="s">
        <v>3651</v>
      </c>
      <c r="C445" s="27" t="s">
        <v>244</v>
      </c>
      <c r="D445" s="27" t="s">
        <v>265</v>
      </c>
      <c r="E445" s="27" t="s">
        <v>3652</v>
      </c>
      <c r="F445" s="27" t="s">
        <v>3653</v>
      </c>
      <c r="G445" s="27" t="s">
        <v>78</v>
      </c>
      <c r="H445" s="27" t="s">
        <v>3654</v>
      </c>
      <c r="I445" s="28">
        <v>43423.726238425923</v>
      </c>
      <c r="J445" s="28">
        <v>43423.733784722222</v>
      </c>
      <c r="K445" s="203">
        <v>7.5462962962962966E-3</v>
      </c>
      <c r="L445" s="29" t="s">
        <v>210</v>
      </c>
      <c r="M445" s="71" t="s">
        <v>210</v>
      </c>
      <c r="N445" s="71" t="s">
        <v>215</v>
      </c>
      <c r="O445" s="71" t="s">
        <v>264</v>
      </c>
      <c r="P445" s="71" t="s">
        <v>170</v>
      </c>
      <c r="R445" s="71">
        <v>0</v>
      </c>
      <c r="S445" s="71" t="s">
        <v>3655</v>
      </c>
      <c r="T445" s="71" t="s">
        <v>3655</v>
      </c>
      <c r="U445" s="27" t="s">
        <v>3656</v>
      </c>
    </row>
    <row r="446" spans="1:21" x14ac:dyDescent="0.15">
      <c r="A446" s="27" t="s">
        <v>75</v>
      </c>
      <c r="B446" s="27" t="s">
        <v>3657</v>
      </c>
      <c r="C446" s="27" t="s">
        <v>244</v>
      </c>
      <c r="D446" s="27" t="s">
        <v>267</v>
      </c>
      <c r="E446" s="27" t="s">
        <v>3658</v>
      </c>
      <c r="F446" s="27" t="s">
        <v>3659</v>
      </c>
      <c r="G446" s="27" t="s">
        <v>78</v>
      </c>
      <c r="H446" s="27" t="s">
        <v>3660</v>
      </c>
      <c r="I446" s="28">
        <v>43423.582326388889</v>
      </c>
      <c r="J446" s="28">
        <v>43423.584074074075</v>
      </c>
      <c r="K446" s="203">
        <v>1.7476851851851852E-3</v>
      </c>
      <c r="L446" s="29" t="s">
        <v>210</v>
      </c>
      <c r="M446" s="71" t="s">
        <v>211</v>
      </c>
      <c r="N446" s="71" t="s">
        <v>215</v>
      </c>
      <c r="O446" s="71" t="s">
        <v>266</v>
      </c>
      <c r="P446" s="71" t="s">
        <v>170</v>
      </c>
      <c r="R446" s="71">
        <v>0</v>
      </c>
      <c r="S446" s="71" t="s">
        <v>661</v>
      </c>
      <c r="T446" s="71" t="s">
        <v>354</v>
      </c>
      <c r="U446" s="27" t="s">
        <v>3661</v>
      </c>
    </row>
    <row r="447" spans="1:21" x14ac:dyDescent="0.15">
      <c r="A447" s="27" t="s">
        <v>75</v>
      </c>
      <c r="B447" s="27" t="s">
        <v>3662</v>
      </c>
      <c r="C447" s="27" t="s">
        <v>244</v>
      </c>
      <c r="D447" s="27" t="s">
        <v>267</v>
      </c>
      <c r="E447" s="27" t="s">
        <v>3663</v>
      </c>
      <c r="F447" s="27" t="s">
        <v>3664</v>
      </c>
      <c r="G447" s="27" t="s">
        <v>78</v>
      </c>
      <c r="H447" s="27" t="s">
        <v>3665</v>
      </c>
      <c r="I447" s="28">
        <v>43423.585555555554</v>
      </c>
      <c r="J447" s="28">
        <v>43423.585810185185</v>
      </c>
      <c r="K447" s="203">
        <v>2.5462962962962961E-4</v>
      </c>
      <c r="L447" s="29" t="s">
        <v>210</v>
      </c>
      <c r="M447" s="71" t="s">
        <v>211</v>
      </c>
      <c r="N447" s="71" t="s">
        <v>215</v>
      </c>
      <c r="O447" s="71" t="s">
        <v>266</v>
      </c>
      <c r="P447" s="71" t="s">
        <v>170</v>
      </c>
      <c r="R447" s="71">
        <v>0</v>
      </c>
      <c r="S447" s="71" t="s">
        <v>425</v>
      </c>
      <c r="T447" s="71" t="s">
        <v>354</v>
      </c>
      <c r="U447" s="27" t="s">
        <v>3666</v>
      </c>
    </row>
    <row r="448" spans="1:21" x14ac:dyDescent="0.15">
      <c r="A448" s="27" t="s">
        <v>75</v>
      </c>
      <c r="B448" s="27" t="s">
        <v>3667</v>
      </c>
      <c r="C448" s="27" t="s">
        <v>244</v>
      </c>
      <c r="D448" s="27" t="s">
        <v>267</v>
      </c>
      <c r="E448" s="27" t="s">
        <v>3668</v>
      </c>
      <c r="F448" s="27" t="s">
        <v>3669</v>
      </c>
      <c r="G448" s="27" t="s">
        <v>78</v>
      </c>
      <c r="H448" s="27" t="s">
        <v>3670</v>
      </c>
      <c r="I448" s="28">
        <v>43423.591724537036</v>
      </c>
      <c r="J448" s="28">
        <v>43423.596504629626</v>
      </c>
      <c r="K448" s="203">
        <v>4.7800925925925919E-3</v>
      </c>
      <c r="L448" s="29" t="s">
        <v>210</v>
      </c>
      <c r="M448" s="71" t="s">
        <v>210</v>
      </c>
      <c r="N448" s="71" t="s">
        <v>215</v>
      </c>
      <c r="O448" s="71" t="s">
        <v>266</v>
      </c>
      <c r="P448" s="71" t="s">
        <v>170</v>
      </c>
      <c r="R448" s="71">
        <v>0</v>
      </c>
      <c r="S448" s="71" t="s">
        <v>1184</v>
      </c>
      <c r="T448" s="71" t="s">
        <v>1184</v>
      </c>
      <c r="U448" s="27" t="s">
        <v>3671</v>
      </c>
    </row>
    <row r="449" spans="1:21" x14ac:dyDescent="0.15">
      <c r="A449" s="27" t="s">
        <v>75</v>
      </c>
      <c r="B449" s="27" t="s">
        <v>3672</v>
      </c>
      <c r="C449" s="27" t="s">
        <v>244</v>
      </c>
      <c r="D449" s="27" t="s">
        <v>267</v>
      </c>
      <c r="E449" s="27" t="s">
        <v>3673</v>
      </c>
      <c r="F449" s="27" t="s">
        <v>3674</v>
      </c>
      <c r="G449" s="27" t="s">
        <v>78</v>
      </c>
      <c r="H449" s="27" t="s">
        <v>3675</v>
      </c>
      <c r="I449" s="28">
        <v>43423.602094907408</v>
      </c>
      <c r="J449" s="28">
        <v>43423.602199074077</v>
      </c>
      <c r="K449" s="203">
        <v>1.0416666666666667E-4</v>
      </c>
      <c r="L449" s="29" t="s">
        <v>210</v>
      </c>
      <c r="M449" s="71" t="s">
        <v>211</v>
      </c>
      <c r="N449" s="71" t="s">
        <v>215</v>
      </c>
      <c r="O449" s="71" t="s">
        <v>266</v>
      </c>
      <c r="P449" s="71" t="s">
        <v>170</v>
      </c>
      <c r="R449" s="71">
        <v>0</v>
      </c>
      <c r="S449" s="71" t="s">
        <v>673</v>
      </c>
      <c r="T449" s="71" t="s">
        <v>354</v>
      </c>
      <c r="U449" s="27" t="s">
        <v>3676</v>
      </c>
    </row>
    <row r="450" spans="1:21" x14ac:dyDescent="0.15">
      <c r="A450" s="27" t="s">
        <v>75</v>
      </c>
      <c r="B450" s="27" t="s">
        <v>3677</v>
      </c>
      <c r="C450" s="27" t="s">
        <v>244</v>
      </c>
      <c r="D450" s="27" t="s">
        <v>267</v>
      </c>
      <c r="E450" s="27" t="s">
        <v>3673</v>
      </c>
      <c r="F450" s="27" t="s">
        <v>3674</v>
      </c>
      <c r="G450" s="27" t="s">
        <v>78</v>
      </c>
      <c r="H450" s="27" t="s">
        <v>3675</v>
      </c>
      <c r="I450" s="28">
        <v>43423.602488425924</v>
      </c>
      <c r="J450" s="28">
        <v>43423.602893518517</v>
      </c>
      <c r="K450" s="203">
        <v>4.0509259259259258E-4</v>
      </c>
      <c r="L450" s="29" t="s">
        <v>210</v>
      </c>
      <c r="M450" s="71" t="s">
        <v>211</v>
      </c>
      <c r="N450" s="71" t="s">
        <v>215</v>
      </c>
      <c r="O450" s="71" t="s">
        <v>266</v>
      </c>
      <c r="P450" s="71" t="s">
        <v>170</v>
      </c>
      <c r="R450" s="71">
        <v>0</v>
      </c>
      <c r="S450" s="71" t="s">
        <v>398</v>
      </c>
      <c r="T450" s="71" t="s">
        <v>354</v>
      </c>
      <c r="U450" s="27" t="s">
        <v>3676</v>
      </c>
    </row>
    <row r="451" spans="1:21" x14ac:dyDescent="0.15">
      <c r="A451" s="27" t="s">
        <v>75</v>
      </c>
      <c r="B451" s="27" t="s">
        <v>3678</v>
      </c>
      <c r="C451" s="27" t="s">
        <v>244</v>
      </c>
      <c r="D451" s="27" t="s">
        <v>267</v>
      </c>
      <c r="E451" s="27" t="s">
        <v>3679</v>
      </c>
      <c r="F451" s="27" t="s">
        <v>3680</v>
      </c>
      <c r="G451" s="27" t="s">
        <v>78</v>
      </c>
      <c r="H451" s="27" t="s">
        <v>3681</v>
      </c>
      <c r="I451" s="28">
        <v>43423.608263888891</v>
      </c>
      <c r="J451" s="28">
        <v>43423.610555555555</v>
      </c>
      <c r="K451" s="203">
        <v>2.2916666666666667E-3</v>
      </c>
      <c r="L451" s="29" t="s">
        <v>210</v>
      </c>
      <c r="M451" s="71" t="s">
        <v>210</v>
      </c>
      <c r="N451" s="71" t="s">
        <v>215</v>
      </c>
      <c r="O451" s="71" t="s">
        <v>266</v>
      </c>
      <c r="P451" s="71" t="s">
        <v>170</v>
      </c>
      <c r="R451" s="71">
        <v>0</v>
      </c>
      <c r="S451" s="71" t="s">
        <v>1132</v>
      </c>
      <c r="T451" s="71" t="s">
        <v>1132</v>
      </c>
      <c r="U451" s="27" t="s">
        <v>3682</v>
      </c>
    </row>
    <row r="452" spans="1:21" x14ac:dyDescent="0.15">
      <c r="A452" s="27" t="s">
        <v>75</v>
      </c>
      <c r="B452" s="27" t="s">
        <v>3683</v>
      </c>
      <c r="C452" s="27" t="s">
        <v>244</v>
      </c>
      <c r="D452" s="27" t="s">
        <v>267</v>
      </c>
      <c r="E452" s="27" t="s">
        <v>3684</v>
      </c>
      <c r="F452" s="27" t="s">
        <v>3685</v>
      </c>
      <c r="G452" s="27" t="s">
        <v>78</v>
      </c>
      <c r="H452" s="27" t="s">
        <v>3686</v>
      </c>
      <c r="I452" s="28">
        <v>43423.615277777775</v>
      </c>
      <c r="J452" s="28">
        <v>43423.615393518521</v>
      </c>
      <c r="K452" s="203">
        <v>1.1574074074074073E-4</v>
      </c>
      <c r="L452" s="29" t="s">
        <v>210</v>
      </c>
      <c r="M452" s="71" t="s">
        <v>211</v>
      </c>
      <c r="N452" s="71" t="s">
        <v>215</v>
      </c>
      <c r="O452" s="71" t="s">
        <v>266</v>
      </c>
      <c r="P452" s="71" t="s">
        <v>170</v>
      </c>
      <c r="R452" s="71">
        <v>0</v>
      </c>
      <c r="S452" s="71" t="s">
        <v>441</v>
      </c>
      <c r="T452" s="71" t="s">
        <v>354</v>
      </c>
      <c r="U452" s="27" t="s">
        <v>3687</v>
      </c>
    </row>
    <row r="453" spans="1:21" x14ac:dyDescent="0.15">
      <c r="A453" s="27" t="s">
        <v>75</v>
      </c>
      <c r="B453" s="27" t="s">
        <v>3688</v>
      </c>
      <c r="C453" s="27" t="s">
        <v>244</v>
      </c>
      <c r="D453" s="27" t="s">
        <v>267</v>
      </c>
      <c r="E453" s="27" t="s">
        <v>3684</v>
      </c>
      <c r="F453" s="27" t="s">
        <v>3685</v>
      </c>
      <c r="G453" s="27" t="s">
        <v>78</v>
      </c>
      <c r="H453" s="27" t="s">
        <v>3686</v>
      </c>
      <c r="I453" s="28">
        <v>43423.615682870368</v>
      </c>
      <c r="J453" s="28">
        <v>43423.616655092592</v>
      </c>
      <c r="K453" s="203">
        <v>9.7222222222222209E-4</v>
      </c>
      <c r="L453" s="29" t="s">
        <v>210</v>
      </c>
      <c r="M453" s="71" t="s">
        <v>211</v>
      </c>
      <c r="N453" s="71" t="s">
        <v>215</v>
      </c>
      <c r="O453" s="71" t="s">
        <v>266</v>
      </c>
      <c r="P453" s="71" t="s">
        <v>170</v>
      </c>
      <c r="R453" s="71">
        <v>0</v>
      </c>
      <c r="S453" s="71" t="s">
        <v>373</v>
      </c>
      <c r="T453" s="71" t="s">
        <v>354</v>
      </c>
      <c r="U453" s="27" t="s">
        <v>3687</v>
      </c>
    </row>
    <row r="454" spans="1:21" x14ac:dyDescent="0.15">
      <c r="A454" s="27" t="s">
        <v>75</v>
      </c>
      <c r="B454" s="27" t="s">
        <v>3689</v>
      </c>
      <c r="C454" s="27" t="s">
        <v>244</v>
      </c>
      <c r="D454" s="27" t="s">
        <v>267</v>
      </c>
      <c r="E454" s="27" t="s">
        <v>3684</v>
      </c>
      <c r="F454" s="27" t="s">
        <v>3685</v>
      </c>
      <c r="G454" s="27" t="s">
        <v>78</v>
      </c>
      <c r="H454" s="27" t="s">
        <v>3686</v>
      </c>
      <c r="I454" s="28">
        <v>43423.620659722219</v>
      </c>
      <c r="J454" s="28">
        <v>43423.620833333334</v>
      </c>
      <c r="K454" s="203">
        <v>1.7361111111111112E-4</v>
      </c>
      <c r="L454" s="29" t="s">
        <v>210</v>
      </c>
      <c r="M454" s="71" t="s">
        <v>211</v>
      </c>
      <c r="N454" s="71" t="s">
        <v>215</v>
      </c>
      <c r="O454" s="71" t="s">
        <v>266</v>
      </c>
      <c r="P454" s="71" t="s">
        <v>170</v>
      </c>
      <c r="R454" s="71">
        <v>0</v>
      </c>
      <c r="S454" s="71" t="s">
        <v>369</v>
      </c>
      <c r="T454" s="71" t="s">
        <v>354</v>
      </c>
      <c r="U454" s="27" t="s">
        <v>3690</v>
      </c>
    </row>
    <row r="455" spans="1:21" x14ac:dyDescent="0.15">
      <c r="A455" s="27" t="s">
        <v>75</v>
      </c>
      <c r="B455" s="27" t="s">
        <v>3691</v>
      </c>
      <c r="C455" s="27" t="s">
        <v>244</v>
      </c>
      <c r="D455" s="27" t="s">
        <v>267</v>
      </c>
      <c r="E455" s="27" t="s">
        <v>3692</v>
      </c>
      <c r="F455" s="27" t="s">
        <v>3693</v>
      </c>
      <c r="G455" s="27" t="s">
        <v>78</v>
      </c>
      <c r="H455" s="27" t="s">
        <v>3694</v>
      </c>
      <c r="I455" s="28">
        <v>43423.623530092591</v>
      </c>
      <c r="J455" s="28">
        <v>43423.623692129629</v>
      </c>
      <c r="K455" s="203">
        <v>1.6203703703703703E-4</v>
      </c>
      <c r="L455" s="29" t="s">
        <v>210</v>
      </c>
      <c r="M455" s="71" t="s">
        <v>211</v>
      </c>
      <c r="N455" s="71" t="s">
        <v>215</v>
      </c>
      <c r="O455" s="71" t="s">
        <v>266</v>
      </c>
      <c r="P455" s="71" t="s">
        <v>170</v>
      </c>
      <c r="R455" s="71">
        <v>0</v>
      </c>
      <c r="S455" s="71" t="s">
        <v>402</v>
      </c>
      <c r="T455" s="71" t="s">
        <v>354</v>
      </c>
      <c r="U455" s="27" t="s">
        <v>3695</v>
      </c>
    </row>
    <row r="456" spans="1:21" x14ac:dyDescent="0.15">
      <c r="A456" s="27" t="s">
        <v>75</v>
      </c>
      <c r="B456" s="27" t="s">
        <v>3696</v>
      </c>
      <c r="C456" s="27" t="s">
        <v>244</v>
      </c>
      <c r="D456" s="27" t="s">
        <v>267</v>
      </c>
      <c r="E456" s="27" t="s">
        <v>3697</v>
      </c>
      <c r="F456" s="27" t="s">
        <v>3698</v>
      </c>
      <c r="G456" s="27" t="s">
        <v>78</v>
      </c>
      <c r="H456" s="27" t="s">
        <v>930</v>
      </c>
      <c r="I456" s="28">
        <v>43423.628541666665</v>
      </c>
      <c r="J456" s="28">
        <v>43423.628634259258</v>
      </c>
      <c r="K456" s="203">
        <v>9.2592592592592588E-5</v>
      </c>
      <c r="L456" s="29" t="s">
        <v>210</v>
      </c>
      <c r="M456" s="71" t="s">
        <v>211</v>
      </c>
      <c r="N456" s="71" t="s">
        <v>215</v>
      </c>
      <c r="O456" s="71" t="s">
        <v>266</v>
      </c>
      <c r="P456" s="71" t="s">
        <v>170</v>
      </c>
      <c r="R456" s="71">
        <v>0</v>
      </c>
      <c r="S456" s="71" t="s">
        <v>432</v>
      </c>
      <c r="T456" s="71" t="s">
        <v>354</v>
      </c>
      <c r="U456" s="27" t="s">
        <v>3699</v>
      </c>
    </row>
    <row r="457" spans="1:21" x14ac:dyDescent="0.15">
      <c r="A457" s="27" t="s">
        <v>75</v>
      </c>
      <c r="B457" s="27" t="s">
        <v>3700</v>
      </c>
      <c r="C457" s="27" t="s">
        <v>244</v>
      </c>
      <c r="D457" s="27" t="s">
        <v>267</v>
      </c>
      <c r="E457" s="27" t="s">
        <v>3697</v>
      </c>
      <c r="F457" s="27" t="s">
        <v>3698</v>
      </c>
      <c r="G457" s="27" t="s">
        <v>78</v>
      </c>
      <c r="H457" s="27" t="s">
        <v>930</v>
      </c>
      <c r="I457" s="28">
        <v>43423.628796296296</v>
      </c>
      <c r="J457" s="28">
        <v>43423.628946759258</v>
      </c>
      <c r="K457" s="203">
        <v>1.5046296296296297E-4</v>
      </c>
      <c r="L457" s="29" t="s">
        <v>210</v>
      </c>
      <c r="M457" s="71" t="s">
        <v>211</v>
      </c>
      <c r="N457" s="71" t="s">
        <v>215</v>
      </c>
      <c r="O457" s="71" t="s">
        <v>266</v>
      </c>
      <c r="P457" s="71" t="s">
        <v>170</v>
      </c>
      <c r="R457" s="71">
        <v>0</v>
      </c>
      <c r="S457" s="71" t="s">
        <v>377</v>
      </c>
      <c r="T457" s="71" t="s">
        <v>354</v>
      </c>
      <c r="U457" s="27" t="s">
        <v>3699</v>
      </c>
    </row>
    <row r="458" spans="1:21" x14ac:dyDescent="0.15">
      <c r="A458" s="27" t="s">
        <v>75</v>
      </c>
      <c r="B458" s="27" t="s">
        <v>3701</v>
      </c>
      <c r="C458" s="27" t="s">
        <v>244</v>
      </c>
      <c r="D458" s="27" t="s">
        <v>267</v>
      </c>
      <c r="E458" s="27" t="s">
        <v>3697</v>
      </c>
      <c r="F458" s="27" t="s">
        <v>3698</v>
      </c>
      <c r="G458" s="27" t="s">
        <v>78</v>
      </c>
      <c r="H458" s="27" t="s">
        <v>930</v>
      </c>
      <c r="I458" s="28">
        <v>43423.629224537035</v>
      </c>
      <c r="J458" s="28">
        <v>43423.629664351851</v>
      </c>
      <c r="K458" s="203">
        <v>4.3981481481481481E-4</v>
      </c>
      <c r="L458" s="29" t="s">
        <v>210</v>
      </c>
      <c r="M458" s="71" t="s">
        <v>211</v>
      </c>
      <c r="N458" s="71" t="s">
        <v>215</v>
      </c>
      <c r="O458" s="71" t="s">
        <v>266</v>
      </c>
      <c r="P458" s="71" t="s">
        <v>170</v>
      </c>
      <c r="R458" s="71">
        <v>0</v>
      </c>
      <c r="S458" s="71" t="s">
        <v>388</v>
      </c>
      <c r="T458" s="71" t="s">
        <v>354</v>
      </c>
      <c r="U458" s="27" t="s">
        <v>3702</v>
      </c>
    </row>
    <row r="459" spans="1:21" x14ac:dyDescent="0.15">
      <c r="A459" s="27" t="s">
        <v>75</v>
      </c>
      <c r="B459" s="27" t="s">
        <v>3703</v>
      </c>
      <c r="C459" s="27" t="s">
        <v>244</v>
      </c>
      <c r="D459" s="27" t="s">
        <v>267</v>
      </c>
      <c r="E459" s="27" t="s">
        <v>3697</v>
      </c>
      <c r="F459" s="27" t="s">
        <v>3698</v>
      </c>
      <c r="G459" s="27" t="s">
        <v>78</v>
      </c>
      <c r="H459" s="27" t="s">
        <v>930</v>
      </c>
      <c r="I459" s="28">
        <v>43423.630439814813</v>
      </c>
      <c r="J459" s="28">
        <v>43423.63208333333</v>
      </c>
      <c r="K459" s="203">
        <v>1.6435185185185183E-3</v>
      </c>
      <c r="L459" s="29" t="s">
        <v>210</v>
      </c>
      <c r="M459" s="71" t="s">
        <v>211</v>
      </c>
      <c r="N459" s="71" t="s">
        <v>215</v>
      </c>
      <c r="O459" s="71" t="s">
        <v>266</v>
      </c>
      <c r="P459" s="71" t="s">
        <v>170</v>
      </c>
      <c r="R459" s="71">
        <v>0</v>
      </c>
      <c r="S459" s="71" t="s">
        <v>410</v>
      </c>
      <c r="T459" s="71" t="s">
        <v>354</v>
      </c>
      <c r="U459" s="27" t="s">
        <v>3704</v>
      </c>
    </row>
    <row r="460" spans="1:21" x14ac:dyDescent="0.15">
      <c r="A460" s="27" t="s">
        <v>75</v>
      </c>
      <c r="B460" s="27" t="s">
        <v>3705</v>
      </c>
      <c r="C460" s="27" t="s">
        <v>244</v>
      </c>
      <c r="D460" s="27" t="s">
        <v>267</v>
      </c>
      <c r="E460" s="27" t="s">
        <v>3706</v>
      </c>
      <c r="F460" s="27" t="s">
        <v>3707</v>
      </c>
      <c r="G460" s="27" t="s">
        <v>78</v>
      </c>
      <c r="H460" s="27" t="s">
        <v>3708</v>
      </c>
      <c r="I460" s="28">
        <v>43423.658495370371</v>
      </c>
      <c r="J460" s="28">
        <v>43423.659791666665</v>
      </c>
      <c r="K460" s="203">
        <v>1.2962962962962963E-3</v>
      </c>
      <c r="L460" s="29" t="s">
        <v>210</v>
      </c>
      <c r="M460" s="71" t="s">
        <v>211</v>
      </c>
      <c r="N460" s="71" t="s">
        <v>215</v>
      </c>
      <c r="O460" s="71" t="s">
        <v>266</v>
      </c>
      <c r="P460" s="71" t="s">
        <v>170</v>
      </c>
      <c r="R460" s="71">
        <v>0</v>
      </c>
      <c r="S460" s="71" t="s">
        <v>399</v>
      </c>
      <c r="T460" s="71" t="s">
        <v>354</v>
      </c>
      <c r="U460" s="27" t="s">
        <v>3709</v>
      </c>
    </row>
    <row r="461" spans="1:21" x14ac:dyDescent="0.15">
      <c r="A461" s="27" t="s">
        <v>75</v>
      </c>
      <c r="B461" s="27" t="s">
        <v>3710</v>
      </c>
      <c r="C461" s="27" t="s">
        <v>244</v>
      </c>
      <c r="D461" s="27" t="s">
        <v>267</v>
      </c>
      <c r="E461" s="27" t="s">
        <v>3706</v>
      </c>
      <c r="F461" s="27" t="s">
        <v>3707</v>
      </c>
      <c r="G461" s="27" t="s">
        <v>78</v>
      </c>
      <c r="H461" s="27" t="s">
        <v>3708</v>
      </c>
      <c r="I461" s="28">
        <v>43423.660104166665</v>
      </c>
      <c r="J461" s="28">
        <v>43423.660636574074</v>
      </c>
      <c r="K461" s="203">
        <v>5.3240740740740744E-4</v>
      </c>
      <c r="L461" s="29" t="s">
        <v>210</v>
      </c>
      <c r="M461" s="71" t="s">
        <v>211</v>
      </c>
      <c r="N461" s="71" t="s">
        <v>215</v>
      </c>
      <c r="O461" s="71" t="s">
        <v>266</v>
      </c>
      <c r="P461" s="71" t="s">
        <v>170</v>
      </c>
      <c r="R461" s="71">
        <v>0</v>
      </c>
      <c r="S461" s="71" t="s">
        <v>434</v>
      </c>
      <c r="T461" s="71" t="s">
        <v>354</v>
      </c>
      <c r="U461" s="27" t="s">
        <v>3711</v>
      </c>
    </row>
    <row r="462" spans="1:21" x14ac:dyDescent="0.15">
      <c r="A462" s="27" t="s">
        <v>75</v>
      </c>
      <c r="B462" s="27" t="s">
        <v>3712</v>
      </c>
      <c r="C462" s="27" t="s">
        <v>244</v>
      </c>
      <c r="D462" s="27" t="s">
        <v>267</v>
      </c>
      <c r="E462" s="27" t="s">
        <v>3713</v>
      </c>
      <c r="F462" s="27" t="s">
        <v>3714</v>
      </c>
      <c r="G462" s="27" t="s">
        <v>78</v>
      </c>
      <c r="H462" s="27" t="s">
        <v>3715</v>
      </c>
      <c r="I462" s="28">
        <v>43423.666215277779</v>
      </c>
      <c r="J462" s="28">
        <v>43423.667314814818</v>
      </c>
      <c r="K462" s="203">
        <v>1.0995370370370371E-3</v>
      </c>
      <c r="L462" s="29" t="s">
        <v>210</v>
      </c>
      <c r="M462" s="71" t="s">
        <v>211</v>
      </c>
      <c r="N462" s="71" t="s">
        <v>215</v>
      </c>
      <c r="O462" s="71" t="s">
        <v>266</v>
      </c>
      <c r="P462" s="71" t="s">
        <v>170</v>
      </c>
      <c r="R462" s="71">
        <v>0</v>
      </c>
      <c r="S462" s="71" t="s">
        <v>396</v>
      </c>
      <c r="T462" s="71" t="s">
        <v>354</v>
      </c>
      <c r="U462" s="27" t="s">
        <v>3716</v>
      </c>
    </row>
    <row r="463" spans="1:21" x14ac:dyDescent="0.15">
      <c r="A463" s="27" t="s">
        <v>75</v>
      </c>
      <c r="B463" s="27" t="s">
        <v>3717</v>
      </c>
      <c r="C463" s="27" t="s">
        <v>244</v>
      </c>
      <c r="D463" s="27" t="s">
        <v>267</v>
      </c>
      <c r="E463" s="27" t="s">
        <v>3718</v>
      </c>
      <c r="F463" s="27" t="s">
        <v>3719</v>
      </c>
      <c r="G463" s="27" t="s">
        <v>78</v>
      </c>
      <c r="H463" s="27" t="s">
        <v>3720</v>
      </c>
      <c r="I463" s="28">
        <v>43423.667743055557</v>
      </c>
      <c r="J463" s="28">
        <v>43423.668680555558</v>
      </c>
      <c r="K463" s="203">
        <v>9.3750000000000007E-4</v>
      </c>
      <c r="L463" s="29" t="s">
        <v>210</v>
      </c>
      <c r="M463" s="71" t="s">
        <v>211</v>
      </c>
      <c r="N463" s="71" t="s">
        <v>215</v>
      </c>
      <c r="O463" s="71" t="s">
        <v>266</v>
      </c>
      <c r="P463" s="71" t="s">
        <v>170</v>
      </c>
      <c r="R463" s="71">
        <v>0</v>
      </c>
      <c r="S463" s="71" t="s">
        <v>431</v>
      </c>
      <c r="T463" s="71" t="s">
        <v>354</v>
      </c>
      <c r="U463" s="27" t="s">
        <v>3721</v>
      </c>
    </row>
    <row r="464" spans="1:21" x14ac:dyDescent="0.15">
      <c r="A464" s="27" t="s">
        <v>75</v>
      </c>
      <c r="B464" s="27" t="s">
        <v>3722</v>
      </c>
      <c r="C464" s="27" t="s">
        <v>244</v>
      </c>
      <c r="D464" s="27" t="s">
        <v>267</v>
      </c>
      <c r="E464" s="27" t="s">
        <v>3723</v>
      </c>
      <c r="F464" s="27" t="s">
        <v>3724</v>
      </c>
      <c r="G464" s="27" t="s">
        <v>78</v>
      </c>
      <c r="H464" s="27" t="s">
        <v>1450</v>
      </c>
      <c r="I464" s="28">
        <v>43423.673946759256</v>
      </c>
      <c r="J464" s="28">
        <v>43423.675451388888</v>
      </c>
      <c r="K464" s="203">
        <v>1.5046296296296294E-3</v>
      </c>
      <c r="L464" s="29" t="s">
        <v>210</v>
      </c>
      <c r="M464" s="71" t="s">
        <v>211</v>
      </c>
      <c r="N464" s="71" t="s">
        <v>215</v>
      </c>
      <c r="O464" s="71" t="s">
        <v>266</v>
      </c>
      <c r="P464" s="71" t="s">
        <v>170</v>
      </c>
      <c r="R464" s="71">
        <v>0</v>
      </c>
      <c r="S464" s="71" t="s">
        <v>711</v>
      </c>
      <c r="T464" s="71" t="s">
        <v>354</v>
      </c>
      <c r="U464" s="27" t="s">
        <v>3725</v>
      </c>
    </row>
    <row r="465" spans="1:21" x14ac:dyDescent="0.15">
      <c r="A465" s="27" t="s">
        <v>75</v>
      </c>
      <c r="B465" s="27" t="s">
        <v>3726</v>
      </c>
      <c r="C465" s="27" t="s">
        <v>244</v>
      </c>
      <c r="D465" s="27" t="s">
        <v>267</v>
      </c>
      <c r="E465" s="27" t="s">
        <v>3727</v>
      </c>
      <c r="F465" s="27" t="s">
        <v>3728</v>
      </c>
      <c r="G465" s="27" t="s">
        <v>78</v>
      </c>
      <c r="H465" s="27" t="s">
        <v>3729</v>
      </c>
      <c r="I465" s="28">
        <v>43423.676898148151</v>
      </c>
      <c r="J465" s="28">
        <v>43423.679490740738</v>
      </c>
      <c r="K465" s="203">
        <v>2.5925925925925925E-3</v>
      </c>
      <c r="L465" s="29" t="s">
        <v>210</v>
      </c>
      <c r="M465" s="71" t="s">
        <v>210</v>
      </c>
      <c r="N465" s="71" t="s">
        <v>215</v>
      </c>
      <c r="O465" s="71" t="s">
        <v>266</v>
      </c>
      <c r="P465" s="71" t="s">
        <v>170</v>
      </c>
      <c r="R465" s="71">
        <v>0</v>
      </c>
      <c r="S465" s="71" t="s">
        <v>1416</v>
      </c>
      <c r="T465" s="71" t="s">
        <v>1416</v>
      </c>
      <c r="U465" s="27" t="s">
        <v>3730</v>
      </c>
    </row>
    <row r="466" spans="1:21" x14ac:dyDescent="0.15">
      <c r="A466" s="27" t="s">
        <v>75</v>
      </c>
      <c r="B466" s="27" t="s">
        <v>3731</v>
      </c>
      <c r="C466" s="27" t="s">
        <v>244</v>
      </c>
      <c r="D466" s="27" t="s">
        <v>267</v>
      </c>
      <c r="E466" s="27" t="s">
        <v>3732</v>
      </c>
      <c r="F466" s="27" t="s">
        <v>3733</v>
      </c>
      <c r="G466" s="27" t="s">
        <v>78</v>
      </c>
      <c r="H466" s="27" t="s">
        <v>3734</v>
      </c>
      <c r="I466" s="28">
        <v>43423.681331018517</v>
      </c>
      <c r="J466" s="28">
        <v>43423.682175925926</v>
      </c>
      <c r="K466" s="203">
        <v>8.449074074074075E-4</v>
      </c>
      <c r="L466" s="29" t="s">
        <v>210</v>
      </c>
      <c r="M466" s="71" t="s">
        <v>211</v>
      </c>
      <c r="N466" s="71" t="s">
        <v>215</v>
      </c>
      <c r="O466" s="71" t="s">
        <v>266</v>
      </c>
      <c r="P466" s="71" t="s">
        <v>170</v>
      </c>
      <c r="R466" s="71">
        <v>0</v>
      </c>
      <c r="S466" s="71" t="s">
        <v>776</v>
      </c>
      <c r="T466" s="71" t="s">
        <v>354</v>
      </c>
      <c r="U466" s="27" t="s">
        <v>3735</v>
      </c>
    </row>
    <row r="467" spans="1:21" x14ac:dyDescent="0.15">
      <c r="A467" s="27" t="s">
        <v>75</v>
      </c>
      <c r="B467" s="27" t="s">
        <v>3736</v>
      </c>
      <c r="C467" s="27" t="s">
        <v>244</v>
      </c>
      <c r="D467" s="27" t="s">
        <v>267</v>
      </c>
      <c r="E467" s="27" t="s">
        <v>3737</v>
      </c>
      <c r="F467" s="27" t="s">
        <v>3738</v>
      </c>
      <c r="G467" s="27" t="s">
        <v>78</v>
      </c>
      <c r="H467" s="27" t="s">
        <v>3739</v>
      </c>
      <c r="I467" s="28">
        <v>43423.684224537035</v>
      </c>
      <c r="J467" s="28">
        <v>43423.684999999998</v>
      </c>
      <c r="K467" s="203">
        <v>7.7546296296296304E-4</v>
      </c>
      <c r="L467" s="29" t="s">
        <v>210</v>
      </c>
      <c r="M467" s="71" t="s">
        <v>211</v>
      </c>
      <c r="N467" s="71" t="s">
        <v>215</v>
      </c>
      <c r="O467" s="71" t="s">
        <v>266</v>
      </c>
      <c r="P467" s="71" t="s">
        <v>170</v>
      </c>
      <c r="R467" s="71">
        <v>0</v>
      </c>
      <c r="S467" s="71" t="s">
        <v>413</v>
      </c>
      <c r="T467" s="71" t="s">
        <v>354</v>
      </c>
      <c r="U467" s="27" t="s">
        <v>3740</v>
      </c>
    </row>
    <row r="468" spans="1:21" x14ac:dyDescent="0.15">
      <c r="A468" s="27" t="s">
        <v>75</v>
      </c>
      <c r="B468" s="27" t="s">
        <v>3741</v>
      </c>
      <c r="C468" s="27" t="s">
        <v>244</v>
      </c>
      <c r="D468" s="27" t="s">
        <v>267</v>
      </c>
      <c r="E468" s="27" t="s">
        <v>3737</v>
      </c>
      <c r="F468" s="27" t="s">
        <v>3738</v>
      </c>
      <c r="G468" s="27" t="s">
        <v>78</v>
      </c>
      <c r="H468" s="27" t="s">
        <v>3739</v>
      </c>
      <c r="I468" s="28">
        <v>43423.685185185182</v>
      </c>
      <c r="J468" s="28">
        <v>43423.685439814813</v>
      </c>
      <c r="K468" s="203">
        <v>2.5462962962962961E-4</v>
      </c>
      <c r="L468" s="29" t="s">
        <v>210</v>
      </c>
      <c r="M468" s="71" t="s">
        <v>211</v>
      </c>
      <c r="N468" s="71" t="s">
        <v>215</v>
      </c>
      <c r="O468" s="71" t="s">
        <v>266</v>
      </c>
      <c r="P468" s="71" t="s">
        <v>170</v>
      </c>
      <c r="R468" s="71">
        <v>0</v>
      </c>
      <c r="S468" s="71" t="s">
        <v>425</v>
      </c>
      <c r="T468" s="71" t="s">
        <v>354</v>
      </c>
      <c r="U468" s="27" t="s">
        <v>3742</v>
      </c>
    </row>
    <row r="469" spans="1:21" x14ac:dyDescent="0.15">
      <c r="A469" s="27" t="s">
        <v>75</v>
      </c>
      <c r="B469" s="27" t="s">
        <v>3743</v>
      </c>
      <c r="C469" s="27" t="s">
        <v>244</v>
      </c>
      <c r="D469" s="27" t="s">
        <v>267</v>
      </c>
      <c r="E469" s="27" t="s">
        <v>3744</v>
      </c>
      <c r="F469" s="27" t="s">
        <v>3745</v>
      </c>
      <c r="G469" s="27" t="s">
        <v>78</v>
      </c>
      <c r="H469" s="27" t="s">
        <v>3746</v>
      </c>
      <c r="I469" s="28">
        <v>43423.686307870368</v>
      </c>
      <c r="J469" s="28">
        <v>43423.687025462961</v>
      </c>
      <c r="K469" s="203">
        <v>7.175925925925927E-4</v>
      </c>
      <c r="L469" s="29" t="s">
        <v>210</v>
      </c>
      <c r="M469" s="71" t="s">
        <v>211</v>
      </c>
      <c r="N469" s="71" t="s">
        <v>215</v>
      </c>
      <c r="O469" s="71" t="s">
        <v>266</v>
      </c>
      <c r="P469" s="71" t="s">
        <v>170</v>
      </c>
      <c r="R469" s="71">
        <v>0</v>
      </c>
      <c r="S469" s="71" t="s">
        <v>421</v>
      </c>
      <c r="T469" s="71" t="s">
        <v>354</v>
      </c>
      <c r="U469" s="27" t="s">
        <v>3747</v>
      </c>
    </row>
    <row r="470" spans="1:21" x14ac:dyDescent="0.15">
      <c r="A470" s="27" t="s">
        <v>75</v>
      </c>
      <c r="B470" s="27" t="s">
        <v>3748</v>
      </c>
      <c r="C470" s="27" t="s">
        <v>244</v>
      </c>
      <c r="D470" s="27" t="s">
        <v>267</v>
      </c>
      <c r="E470" s="27" t="s">
        <v>3744</v>
      </c>
      <c r="F470" s="27" t="s">
        <v>3745</v>
      </c>
      <c r="G470" s="27" t="s">
        <v>78</v>
      </c>
      <c r="H470" s="27" t="s">
        <v>3746</v>
      </c>
      <c r="I470" s="28">
        <v>43423.687280092592</v>
      </c>
      <c r="J470" s="28">
        <v>43423.687986111108</v>
      </c>
      <c r="K470" s="203">
        <v>7.0601851851851847E-4</v>
      </c>
      <c r="L470" s="29" t="s">
        <v>210</v>
      </c>
      <c r="M470" s="71" t="s">
        <v>211</v>
      </c>
      <c r="N470" s="71" t="s">
        <v>215</v>
      </c>
      <c r="O470" s="71" t="s">
        <v>266</v>
      </c>
      <c r="P470" s="71" t="s">
        <v>170</v>
      </c>
      <c r="R470" s="71">
        <v>0</v>
      </c>
      <c r="S470" s="71" t="s">
        <v>362</v>
      </c>
      <c r="T470" s="71" t="s">
        <v>354</v>
      </c>
      <c r="U470" s="27" t="s">
        <v>3749</v>
      </c>
    </row>
    <row r="471" spans="1:21" x14ac:dyDescent="0.15">
      <c r="A471" s="27" t="s">
        <v>75</v>
      </c>
      <c r="B471" s="27" t="s">
        <v>3750</v>
      </c>
      <c r="C471" s="27" t="s">
        <v>244</v>
      </c>
      <c r="D471" s="27" t="s">
        <v>267</v>
      </c>
      <c r="E471" s="27" t="s">
        <v>3751</v>
      </c>
      <c r="F471" s="27" t="s">
        <v>3752</v>
      </c>
      <c r="G471" s="27" t="s">
        <v>78</v>
      </c>
      <c r="H471" s="27" t="s">
        <v>3753</v>
      </c>
      <c r="I471" s="28">
        <v>43423.688958333332</v>
      </c>
      <c r="J471" s="28">
        <v>43423.689733796295</v>
      </c>
      <c r="K471" s="203">
        <v>7.7546296296296304E-4</v>
      </c>
      <c r="L471" s="29" t="s">
        <v>210</v>
      </c>
      <c r="M471" s="71" t="s">
        <v>211</v>
      </c>
      <c r="N471" s="71" t="s">
        <v>215</v>
      </c>
      <c r="O471" s="71" t="s">
        <v>266</v>
      </c>
      <c r="P471" s="71" t="s">
        <v>170</v>
      </c>
      <c r="R471" s="71">
        <v>0</v>
      </c>
      <c r="S471" s="71" t="s">
        <v>413</v>
      </c>
      <c r="T471" s="71" t="s">
        <v>354</v>
      </c>
      <c r="U471" s="27" t="s">
        <v>3754</v>
      </c>
    </row>
    <row r="472" spans="1:21" x14ac:dyDescent="0.15">
      <c r="A472" s="27" t="s">
        <v>75</v>
      </c>
      <c r="B472" s="27" t="s">
        <v>3755</v>
      </c>
      <c r="C472" s="27" t="s">
        <v>244</v>
      </c>
      <c r="D472" s="27" t="s">
        <v>267</v>
      </c>
      <c r="E472" s="27" t="s">
        <v>3756</v>
      </c>
      <c r="F472" s="27" t="s">
        <v>3757</v>
      </c>
      <c r="G472" s="27" t="s">
        <v>78</v>
      </c>
      <c r="H472" s="27" t="s">
        <v>3758</v>
      </c>
      <c r="I472" s="28">
        <v>43423.69023148148</v>
      </c>
      <c r="J472" s="28">
        <v>43423.690833333334</v>
      </c>
      <c r="K472" s="203">
        <v>6.018518518518519E-4</v>
      </c>
      <c r="L472" s="29" t="s">
        <v>210</v>
      </c>
      <c r="M472" s="71" t="s">
        <v>211</v>
      </c>
      <c r="N472" s="71" t="s">
        <v>215</v>
      </c>
      <c r="O472" s="71" t="s">
        <v>266</v>
      </c>
      <c r="P472" s="71" t="s">
        <v>170</v>
      </c>
      <c r="R472" s="71">
        <v>0</v>
      </c>
      <c r="S472" s="71" t="s">
        <v>408</v>
      </c>
      <c r="T472" s="71" t="s">
        <v>354</v>
      </c>
      <c r="U472" s="27" t="s">
        <v>3759</v>
      </c>
    </row>
    <row r="473" spans="1:21" x14ac:dyDescent="0.15">
      <c r="A473" s="27" t="s">
        <v>75</v>
      </c>
      <c r="B473" s="27" t="s">
        <v>3760</v>
      </c>
      <c r="C473" s="27" t="s">
        <v>244</v>
      </c>
      <c r="D473" s="27" t="s">
        <v>267</v>
      </c>
      <c r="E473" s="27" t="s">
        <v>3756</v>
      </c>
      <c r="F473" s="27" t="s">
        <v>3757</v>
      </c>
      <c r="G473" s="27" t="s">
        <v>78</v>
      </c>
      <c r="H473" s="27" t="s">
        <v>3758</v>
      </c>
      <c r="I473" s="28">
        <v>43423.69222222222</v>
      </c>
      <c r="J473" s="28">
        <v>43423.693090277775</v>
      </c>
      <c r="K473" s="203">
        <v>8.6805555555555551E-4</v>
      </c>
      <c r="L473" s="29" t="s">
        <v>210</v>
      </c>
      <c r="M473" s="71" t="s">
        <v>211</v>
      </c>
      <c r="N473" s="71" t="s">
        <v>215</v>
      </c>
      <c r="O473" s="71" t="s">
        <v>266</v>
      </c>
      <c r="P473" s="71" t="s">
        <v>170</v>
      </c>
      <c r="R473" s="71">
        <v>0</v>
      </c>
      <c r="S473" s="71" t="s">
        <v>438</v>
      </c>
      <c r="T473" s="71" t="s">
        <v>354</v>
      </c>
      <c r="U473" s="27" t="s">
        <v>3761</v>
      </c>
    </row>
    <row r="474" spans="1:21" x14ac:dyDescent="0.15">
      <c r="A474" s="27" t="s">
        <v>75</v>
      </c>
      <c r="B474" s="27" t="s">
        <v>3762</v>
      </c>
      <c r="C474" s="27" t="s">
        <v>244</v>
      </c>
      <c r="D474" s="27" t="s">
        <v>267</v>
      </c>
      <c r="E474" s="27" t="s">
        <v>3763</v>
      </c>
      <c r="F474" s="27" t="s">
        <v>3764</v>
      </c>
      <c r="G474" s="27" t="s">
        <v>78</v>
      </c>
      <c r="H474" s="27" t="s">
        <v>1907</v>
      </c>
      <c r="I474" s="28">
        <v>43423.701828703706</v>
      </c>
      <c r="J474" s="28">
        <v>43423.702291666668</v>
      </c>
      <c r="K474" s="203">
        <v>4.6296296296296293E-4</v>
      </c>
      <c r="L474" s="29" t="s">
        <v>210</v>
      </c>
      <c r="M474" s="71" t="s">
        <v>211</v>
      </c>
      <c r="N474" s="71" t="s">
        <v>215</v>
      </c>
      <c r="O474" s="71" t="s">
        <v>266</v>
      </c>
      <c r="P474" s="71" t="s">
        <v>170</v>
      </c>
      <c r="R474" s="71">
        <v>0</v>
      </c>
      <c r="S474" s="71" t="s">
        <v>418</v>
      </c>
      <c r="T474" s="71" t="s">
        <v>354</v>
      </c>
      <c r="U474" s="27" t="s">
        <v>3765</v>
      </c>
    </row>
    <row r="475" spans="1:21" x14ac:dyDescent="0.15">
      <c r="A475" s="27" t="s">
        <v>75</v>
      </c>
      <c r="B475" s="27" t="s">
        <v>3766</v>
      </c>
      <c r="C475" s="27" t="s">
        <v>244</v>
      </c>
      <c r="D475" s="27" t="s">
        <v>267</v>
      </c>
      <c r="E475" s="27" t="s">
        <v>3767</v>
      </c>
      <c r="F475" s="27" t="s">
        <v>3768</v>
      </c>
      <c r="G475" s="27" t="s">
        <v>78</v>
      </c>
      <c r="H475" s="27" t="s">
        <v>335</v>
      </c>
      <c r="I475" s="28">
        <v>43423.711678240739</v>
      </c>
      <c r="J475" s="28">
        <v>43423.712824074071</v>
      </c>
      <c r="K475" s="203">
        <v>1.1458333333333333E-3</v>
      </c>
      <c r="L475" s="29" t="s">
        <v>210</v>
      </c>
      <c r="M475" s="71" t="s">
        <v>211</v>
      </c>
      <c r="N475" s="71" t="s">
        <v>215</v>
      </c>
      <c r="O475" s="71" t="s">
        <v>266</v>
      </c>
      <c r="P475" s="71" t="s">
        <v>170</v>
      </c>
      <c r="R475" s="71">
        <v>0</v>
      </c>
      <c r="S475" s="71" t="s">
        <v>678</v>
      </c>
      <c r="T475" s="71" t="s">
        <v>354</v>
      </c>
      <c r="U475" s="27" t="s">
        <v>3769</v>
      </c>
    </row>
    <row r="476" spans="1:21" x14ac:dyDescent="0.15">
      <c r="A476" s="27" t="s">
        <v>75</v>
      </c>
      <c r="B476" s="27" t="s">
        <v>3770</v>
      </c>
      <c r="C476" s="27" t="s">
        <v>244</v>
      </c>
      <c r="D476" s="27" t="s">
        <v>267</v>
      </c>
      <c r="E476" s="27" t="s">
        <v>3771</v>
      </c>
      <c r="F476" s="27" t="s">
        <v>3772</v>
      </c>
      <c r="G476" s="27" t="s">
        <v>78</v>
      </c>
      <c r="H476" s="27" t="s">
        <v>3773</v>
      </c>
      <c r="I476" s="28">
        <v>43423.713356481479</v>
      </c>
      <c r="J476" s="28">
        <v>43423.713379629633</v>
      </c>
      <c r="K476" s="203">
        <v>2.3148148148148147E-5</v>
      </c>
      <c r="L476" s="29" t="s">
        <v>210</v>
      </c>
      <c r="M476" s="71" t="s">
        <v>211</v>
      </c>
      <c r="N476" s="71" t="s">
        <v>215</v>
      </c>
      <c r="O476" s="71" t="s">
        <v>266</v>
      </c>
      <c r="P476" s="71" t="s">
        <v>170</v>
      </c>
      <c r="R476" s="71">
        <v>0</v>
      </c>
      <c r="S476" s="71" t="s">
        <v>682</v>
      </c>
      <c r="T476" s="71" t="s">
        <v>354</v>
      </c>
      <c r="U476" s="27" t="s">
        <v>3774</v>
      </c>
    </row>
    <row r="477" spans="1:21" x14ac:dyDescent="0.15">
      <c r="A477" s="27" t="s">
        <v>75</v>
      </c>
      <c r="B477" s="27" t="s">
        <v>3775</v>
      </c>
      <c r="C477" s="27" t="s">
        <v>244</v>
      </c>
      <c r="D477" s="27" t="s">
        <v>267</v>
      </c>
      <c r="E477" s="27" t="s">
        <v>3776</v>
      </c>
      <c r="F477" s="27" t="s">
        <v>3777</v>
      </c>
      <c r="G477" s="27" t="s">
        <v>78</v>
      </c>
      <c r="H477" s="27" t="s">
        <v>3778</v>
      </c>
      <c r="I477" s="28">
        <v>43423.715648148151</v>
      </c>
      <c r="J477" s="28">
        <v>43423.717210648145</v>
      </c>
      <c r="K477" s="203">
        <v>1.5624999999999999E-3</v>
      </c>
      <c r="L477" s="29" t="s">
        <v>210</v>
      </c>
      <c r="M477" s="71" t="s">
        <v>211</v>
      </c>
      <c r="N477" s="71" t="s">
        <v>215</v>
      </c>
      <c r="O477" s="71" t="s">
        <v>266</v>
      </c>
      <c r="P477" s="71" t="s">
        <v>170</v>
      </c>
      <c r="R477" s="71">
        <v>0</v>
      </c>
      <c r="S477" s="71" t="s">
        <v>590</v>
      </c>
      <c r="T477" s="71" t="s">
        <v>354</v>
      </c>
      <c r="U477" s="27" t="s">
        <v>3779</v>
      </c>
    </row>
    <row r="478" spans="1:21" x14ac:dyDescent="0.15">
      <c r="A478" s="27" t="s">
        <v>75</v>
      </c>
      <c r="B478" s="27" t="s">
        <v>3780</v>
      </c>
      <c r="C478" s="27" t="s">
        <v>244</v>
      </c>
      <c r="D478" s="27" t="s">
        <v>270</v>
      </c>
      <c r="E478" s="27" t="s">
        <v>3781</v>
      </c>
      <c r="F478" s="27" t="s">
        <v>3782</v>
      </c>
      <c r="G478" s="27" t="s">
        <v>78</v>
      </c>
      <c r="H478" s="27" t="s">
        <v>1904</v>
      </c>
      <c r="I478" s="28">
        <v>43423.606203703705</v>
      </c>
      <c r="J478" s="28">
        <v>43423.609942129631</v>
      </c>
      <c r="K478" s="203">
        <v>3.7384259259259263E-3</v>
      </c>
      <c r="L478" s="29" t="s">
        <v>210</v>
      </c>
      <c r="M478" s="71" t="s">
        <v>210</v>
      </c>
      <c r="N478" s="71" t="s">
        <v>215</v>
      </c>
      <c r="O478" s="71" t="s">
        <v>269</v>
      </c>
      <c r="P478" s="71" t="s">
        <v>170</v>
      </c>
      <c r="R478" s="71">
        <v>0</v>
      </c>
      <c r="S478" s="71" t="s">
        <v>1243</v>
      </c>
      <c r="T478" s="71" t="s">
        <v>1243</v>
      </c>
      <c r="U478" s="27" t="s">
        <v>3783</v>
      </c>
    </row>
    <row r="479" spans="1:21" x14ac:dyDescent="0.15">
      <c r="A479" s="27" t="s">
        <v>75</v>
      </c>
      <c r="B479" s="27" t="s">
        <v>3784</v>
      </c>
      <c r="C479" s="27" t="s">
        <v>244</v>
      </c>
      <c r="D479" s="27" t="s">
        <v>270</v>
      </c>
      <c r="E479" s="27" t="s">
        <v>3785</v>
      </c>
      <c r="F479" s="27" t="s">
        <v>3786</v>
      </c>
      <c r="G479" s="27" t="s">
        <v>78</v>
      </c>
      <c r="H479" s="27" t="s">
        <v>3787</v>
      </c>
      <c r="I479" s="28">
        <v>43423.61346064815</v>
      </c>
      <c r="J479" s="28">
        <v>43423.61824074074</v>
      </c>
      <c r="K479" s="203">
        <v>4.7800925925925919E-3</v>
      </c>
      <c r="L479" s="29" t="s">
        <v>210</v>
      </c>
      <c r="M479" s="71" t="s">
        <v>210</v>
      </c>
      <c r="N479" s="71" t="s">
        <v>215</v>
      </c>
      <c r="O479" s="71" t="s">
        <v>269</v>
      </c>
      <c r="P479" s="71" t="s">
        <v>170</v>
      </c>
      <c r="R479" s="71">
        <v>0</v>
      </c>
      <c r="S479" s="71" t="s">
        <v>1184</v>
      </c>
      <c r="T479" s="71" t="s">
        <v>1184</v>
      </c>
      <c r="U479" s="27" t="s">
        <v>3788</v>
      </c>
    </row>
    <row r="480" spans="1:21" x14ac:dyDescent="0.15">
      <c r="A480" s="27" t="s">
        <v>75</v>
      </c>
      <c r="B480" s="27" t="s">
        <v>3789</v>
      </c>
      <c r="C480" s="27" t="s">
        <v>244</v>
      </c>
      <c r="D480" s="27" t="s">
        <v>270</v>
      </c>
      <c r="E480" s="27" t="s">
        <v>3790</v>
      </c>
      <c r="F480" s="27" t="s">
        <v>3791</v>
      </c>
      <c r="G480" s="27" t="s">
        <v>78</v>
      </c>
      <c r="H480" s="27" t="s">
        <v>571</v>
      </c>
      <c r="I480" s="28">
        <v>43423.628136574072</v>
      </c>
      <c r="J480" s="28">
        <v>43423.633240740739</v>
      </c>
      <c r="K480" s="203">
        <v>5.1041666666666666E-3</v>
      </c>
      <c r="L480" s="29" t="s">
        <v>210</v>
      </c>
      <c r="M480" s="71" t="s">
        <v>210</v>
      </c>
      <c r="N480" s="71" t="s">
        <v>215</v>
      </c>
      <c r="O480" s="71" t="s">
        <v>269</v>
      </c>
      <c r="P480" s="71" t="s">
        <v>170</v>
      </c>
      <c r="R480" s="71">
        <v>0</v>
      </c>
      <c r="S480" s="71" t="s">
        <v>3792</v>
      </c>
      <c r="T480" s="71" t="s">
        <v>3792</v>
      </c>
      <c r="U480" s="27" t="s">
        <v>3793</v>
      </c>
    </row>
    <row r="481" spans="1:21" x14ac:dyDescent="0.15">
      <c r="A481" s="27" t="s">
        <v>75</v>
      </c>
      <c r="B481" s="27" t="s">
        <v>3794</v>
      </c>
      <c r="C481" s="27" t="s">
        <v>244</v>
      </c>
      <c r="D481" s="27" t="s">
        <v>270</v>
      </c>
      <c r="E481" s="27" t="s">
        <v>3795</v>
      </c>
      <c r="F481" s="27" t="s">
        <v>3796</v>
      </c>
      <c r="G481" s="27" t="s">
        <v>78</v>
      </c>
      <c r="H481" s="27" t="s">
        <v>3797</v>
      </c>
      <c r="I481" s="28">
        <v>43423.636192129627</v>
      </c>
      <c r="J481" s="28">
        <v>43423.636342592596</v>
      </c>
      <c r="K481" s="203">
        <v>1.5046296296296297E-4</v>
      </c>
      <c r="L481" s="29" t="s">
        <v>210</v>
      </c>
      <c r="M481" s="71" t="s">
        <v>211</v>
      </c>
      <c r="N481" s="71" t="s">
        <v>215</v>
      </c>
      <c r="O481" s="71" t="s">
        <v>269</v>
      </c>
      <c r="P481" s="71" t="s">
        <v>170</v>
      </c>
      <c r="R481" s="71">
        <v>0</v>
      </c>
      <c r="S481" s="71" t="s">
        <v>377</v>
      </c>
      <c r="T481" s="71" t="s">
        <v>354</v>
      </c>
      <c r="U481" s="27" t="s">
        <v>3798</v>
      </c>
    </row>
    <row r="482" spans="1:21" x14ac:dyDescent="0.15">
      <c r="A482" s="27" t="s">
        <v>75</v>
      </c>
      <c r="B482" s="27" t="s">
        <v>3799</v>
      </c>
      <c r="C482" s="27" t="s">
        <v>244</v>
      </c>
      <c r="D482" s="27" t="s">
        <v>270</v>
      </c>
      <c r="E482" s="27" t="s">
        <v>3800</v>
      </c>
      <c r="F482" s="27" t="s">
        <v>3801</v>
      </c>
      <c r="G482" s="27" t="s">
        <v>78</v>
      </c>
      <c r="H482" s="27" t="s">
        <v>3802</v>
      </c>
      <c r="I482" s="28">
        <v>43423.648541666669</v>
      </c>
      <c r="J482" s="28">
        <v>43423.648819444446</v>
      </c>
      <c r="K482" s="203">
        <v>2.7777777777777778E-4</v>
      </c>
      <c r="L482" s="29" t="s">
        <v>210</v>
      </c>
      <c r="M482" s="71" t="s">
        <v>211</v>
      </c>
      <c r="N482" s="71" t="s">
        <v>215</v>
      </c>
      <c r="O482" s="71" t="s">
        <v>269</v>
      </c>
      <c r="P482" s="71" t="s">
        <v>170</v>
      </c>
      <c r="R482" s="71">
        <v>0</v>
      </c>
      <c r="S482" s="71" t="s">
        <v>423</v>
      </c>
      <c r="T482" s="71" t="s">
        <v>354</v>
      </c>
      <c r="U482" s="27" t="s">
        <v>3803</v>
      </c>
    </row>
    <row r="483" spans="1:21" x14ac:dyDescent="0.15">
      <c r="A483" s="27" t="s">
        <v>75</v>
      </c>
      <c r="B483" s="27" t="s">
        <v>3804</v>
      </c>
      <c r="C483" s="27" t="s">
        <v>244</v>
      </c>
      <c r="D483" s="27" t="s">
        <v>270</v>
      </c>
      <c r="E483" s="27" t="s">
        <v>3805</v>
      </c>
      <c r="F483" s="27" t="s">
        <v>3806</v>
      </c>
      <c r="G483" s="27" t="s">
        <v>78</v>
      </c>
      <c r="H483" s="27" t="s">
        <v>3807</v>
      </c>
      <c r="I483" s="28">
        <v>43423.65011574074</v>
      </c>
      <c r="J483" s="28">
        <v>43423.650219907409</v>
      </c>
      <c r="K483" s="203">
        <v>1.0416666666666667E-4</v>
      </c>
      <c r="L483" s="29" t="s">
        <v>210</v>
      </c>
      <c r="M483" s="71" t="s">
        <v>211</v>
      </c>
      <c r="N483" s="71" t="s">
        <v>215</v>
      </c>
      <c r="O483" s="71" t="s">
        <v>269</v>
      </c>
      <c r="P483" s="71" t="s">
        <v>170</v>
      </c>
      <c r="R483" s="71">
        <v>0</v>
      </c>
      <c r="S483" s="71" t="s">
        <v>673</v>
      </c>
      <c r="T483" s="71" t="s">
        <v>354</v>
      </c>
      <c r="U483" s="27" t="s">
        <v>3808</v>
      </c>
    </row>
    <row r="484" spans="1:21" x14ac:dyDescent="0.15">
      <c r="A484" s="27" t="s">
        <v>75</v>
      </c>
      <c r="B484" s="27" t="s">
        <v>3809</v>
      </c>
      <c r="C484" s="27" t="s">
        <v>244</v>
      </c>
      <c r="D484" s="27" t="s">
        <v>270</v>
      </c>
      <c r="E484" s="27" t="s">
        <v>3805</v>
      </c>
      <c r="F484" s="27" t="s">
        <v>3806</v>
      </c>
      <c r="G484" s="27" t="s">
        <v>78</v>
      </c>
      <c r="H484" s="27" t="s">
        <v>3807</v>
      </c>
      <c r="I484" s="28">
        <v>43423.650613425925</v>
      </c>
      <c r="J484" s="28">
        <v>43423.653657407405</v>
      </c>
      <c r="K484" s="203">
        <v>3.0439814814814821E-3</v>
      </c>
      <c r="L484" s="29" t="s">
        <v>210</v>
      </c>
      <c r="M484" s="71" t="s">
        <v>210</v>
      </c>
      <c r="N484" s="71" t="s">
        <v>215</v>
      </c>
      <c r="O484" s="71" t="s">
        <v>269</v>
      </c>
      <c r="P484" s="71" t="s">
        <v>170</v>
      </c>
      <c r="R484" s="71">
        <v>0</v>
      </c>
      <c r="S484" s="71" t="s">
        <v>1174</v>
      </c>
      <c r="T484" s="71" t="s">
        <v>1174</v>
      </c>
      <c r="U484" s="27" t="s">
        <v>3810</v>
      </c>
    </row>
    <row r="485" spans="1:21" x14ac:dyDescent="0.15">
      <c r="A485" s="27" t="s">
        <v>75</v>
      </c>
      <c r="B485" s="27" t="s">
        <v>3811</v>
      </c>
      <c r="C485" s="27" t="s">
        <v>244</v>
      </c>
      <c r="D485" s="27" t="s">
        <v>270</v>
      </c>
      <c r="E485" s="27" t="s">
        <v>3812</v>
      </c>
      <c r="F485" s="27" t="s">
        <v>3813</v>
      </c>
      <c r="G485" s="27" t="s">
        <v>78</v>
      </c>
      <c r="H485" s="27" t="s">
        <v>3814</v>
      </c>
      <c r="I485" s="28">
        <v>43423.655844907407</v>
      </c>
      <c r="J485" s="28">
        <v>43423.657418981478</v>
      </c>
      <c r="K485" s="203">
        <v>1.5740740740740741E-3</v>
      </c>
      <c r="L485" s="29" t="s">
        <v>210</v>
      </c>
      <c r="M485" s="71" t="s">
        <v>211</v>
      </c>
      <c r="N485" s="71" t="s">
        <v>215</v>
      </c>
      <c r="O485" s="71" t="s">
        <v>269</v>
      </c>
      <c r="P485" s="71" t="s">
        <v>170</v>
      </c>
      <c r="R485" s="71">
        <v>0</v>
      </c>
      <c r="S485" s="71" t="s">
        <v>681</v>
      </c>
      <c r="T485" s="71" t="s">
        <v>354</v>
      </c>
      <c r="U485" s="27" t="s">
        <v>3815</v>
      </c>
    </row>
    <row r="486" spans="1:21" x14ac:dyDescent="0.15">
      <c r="A486" s="27" t="s">
        <v>75</v>
      </c>
      <c r="B486" s="27" t="s">
        <v>3816</v>
      </c>
      <c r="C486" s="27" t="s">
        <v>244</v>
      </c>
      <c r="D486" s="27" t="s">
        <v>270</v>
      </c>
      <c r="E486" s="27" t="s">
        <v>3812</v>
      </c>
      <c r="F486" s="27" t="s">
        <v>3813</v>
      </c>
      <c r="G486" s="27" t="s">
        <v>78</v>
      </c>
      <c r="H486" s="27" t="s">
        <v>3814</v>
      </c>
      <c r="I486" s="28">
        <v>43423.657939814817</v>
      </c>
      <c r="J486" s="28">
        <v>43423.658159722225</v>
      </c>
      <c r="K486" s="203">
        <v>2.199074074074074E-4</v>
      </c>
      <c r="L486" s="29" t="s">
        <v>210</v>
      </c>
      <c r="M486" s="71" t="s">
        <v>211</v>
      </c>
      <c r="N486" s="71" t="s">
        <v>215</v>
      </c>
      <c r="O486" s="71" t="s">
        <v>269</v>
      </c>
      <c r="P486" s="71" t="s">
        <v>170</v>
      </c>
      <c r="R486" s="71">
        <v>0</v>
      </c>
      <c r="S486" s="71" t="s">
        <v>393</v>
      </c>
      <c r="T486" s="71" t="s">
        <v>354</v>
      </c>
      <c r="U486" s="27" t="s">
        <v>3817</v>
      </c>
    </row>
    <row r="487" spans="1:21" x14ac:dyDescent="0.15">
      <c r="A487" s="27" t="s">
        <v>75</v>
      </c>
      <c r="B487" s="27" t="s">
        <v>3818</v>
      </c>
      <c r="C487" s="27" t="s">
        <v>244</v>
      </c>
      <c r="D487" s="27" t="s">
        <v>270</v>
      </c>
      <c r="E487" s="27" t="s">
        <v>3819</v>
      </c>
      <c r="F487" s="27" t="s">
        <v>3820</v>
      </c>
      <c r="G487" s="27" t="s">
        <v>78</v>
      </c>
      <c r="H487" s="27" t="s">
        <v>3821</v>
      </c>
      <c r="I487" s="28">
        <v>43423.667187500003</v>
      </c>
      <c r="J487" s="28">
        <v>43423.667638888888</v>
      </c>
      <c r="K487" s="203">
        <v>4.5138888888888892E-4</v>
      </c>
      <c r="L487" s="29" t="s">
        <v>210</v>
      </c>
      <c r="M487" s="71" t="s">
        <v>211</v>
      </c>
      <c r="N487" s="71" t="s">
        <v>215</v>
      </c>
      <c r="O487" s="71" t="s">
        <v>269</v>
      </c>
      <c r="P487" s="71" t="s">
        <v>170</v>
      </c>
      <c r="R487" s="71">
        <v>0</v>
      </c>
      <c r="S487" s="71" t="s">
        <v>358</v>
      </c>
      <c r="T487" s="71" t="s">
        <v>354</v>
      </c>
      <c r="U487" s="27" t="s">
        <v>3822</v>
      </c>
    </row>
    <row r="488" spans="1:21" x14ac:dyDescent="0.15">
      <c r="A488" s="27" t="s">
        <v>75</v>
      </c>
      <c r="B488" s="27" t="s">
        <v>3823</v>
      </c>
      <c r="C488" s="27" t="s">
        <v>244</v>
      </c>
      <c r="D488" s="27" t="s">
        <v>270</v>
      </c>
      <c r="E488" s="27" t="s">
        <v>3819</v>
      </c>
      <c r="F488" s="27" t="s">
        <v>3820</v>
      </c>
      <c r="G488" s="27" t="s">
        <v>78</v>
      </c>
      <c r="H488" s="27" t="s">
        <v>3821</v>
      </c>
      <c r="I488" s="28">
        <v>43423.66783564815</v>
      </c>
      <c r="J488" s="28">
        <v>43423.66851851852</v>
      </c>
      <c r="K488" s="203">
        <v>6.8287037037037025E-4</v>
      </c>
      <c r="L488" s="29" t="s">
        <v>210</v>
      </c>
      <c r="M488" s="71" t="s">
        <v>211</v>
      </c>
      <c r="N488" s="71" t="s">
        <v>215</v>
      </c>
      <c r="O488" s="71" t="s">
        <v>269</v>
      </c>
      <c r="P488" s="71" t="s">
        <v>170</v>
      </c>
      <c r="R488" s="71">
        <v>0</v>
      </c>
      <c r="S488" s="71" t="s">
        <v>488</v>
      </c>
      <c r="T488" s="71" t="s">
        <v>354</v>
      </c>
      <c r="U488" s="27" t="s">
        <v>3824</v>
      </c>
    </row>
    <row r="489" spans="1:21" x14ac:dyDescent="0.15">
      <c r="A489" s="27" t="s">
        <v>75</v>
      </c>
      <c r="B489" s="27" t="s">
        <v>3825</v>
      </c>
      <c r="C489" s="27" t="s">
        <v>244</v>
      </c>
      <c r="D489" s="27" t="s">
        <v>270</v>
      </c>
      <c r="E489" s="27" t="s">
        <v>3826</v>
      </c>
      <c r="F489" s="27" t="s">
        <v>3827</v>
      </c>
      <c r="G489" s="27" t="s">
        <v>78</v>
      </c>
      <c r="H489" s="27" t="s">
        <v>3828</v>
      </c>
      <c r="I489" s="28">
        <v>43423.692013888889</v>
      </c>
      <c r="J489" s="28">
        <v>43423.692743055559</v>
      </c>
      <c r="K489" s="203">
        <v>7.291666666666667E-4</v>
      </c>
      <c r="L489" s="29" t="s">
        <v>210</v>
      </c>
      <c r="M489" s="71" t="s">
        <v>211</v>
      </c>
      <c r="N489" s="71" t="s">
        <v>215</v>
      </c>
      <c r="O489" s="71" t="s">
        <v>269</v>
      </c>
      <c r="P489" s="71" t="s">
        <v>170</v>
      </c>
      <c r="R489" s="71">
        <v>0</v>
      </c>
      <c r="S489" s="71" t="s">
        <v>382</v>
      </c>
      <c r="T489" s="71" t="s">
        <v>354</v>
      </c>
      <c r="U489" s="27" t="s">
        <v>3829</v>
      </c>
    </row>
    <row r="490" spans="1:21" x14ac:dyDescent="0.15">
      <c r="A490" s="27" t="s">
        <v>75</v>
      </c>
      <c r="B490" s="27" t="s">
        <v>3830</v>
      </c>
      <c r="C490" s="27" t="s">
        <v>244</v>
      </c>
      <c r="D490" s="27" t="s">
        <v>270</v>
      </c>
      <c r="E490" s="27" t="s">
        <v>3831</v>
      </c>
      <c r="F490" s="27" t="s">
        <v>3832</v>
      </c>
      <c r="G490" s="27" t="s">
        <v>78</v>
      </c>
      <c r="H490" s="27" t="s">
        <v>3833</v>
      </c>
      <c r="I490" s="28">
        <v>43423.696886574071</v>
      </c>
      <c r="J490" s="28">
        <v>43423.697835648149</v>
      </c>
      <c r="K490" s="203">
        <v>9.4907407407407408E-4</v>
      </c>
      <c r="L490" s="29" t="s">
        <v>210</v>
      </c>
      <c r="M490" s="71" t="s">
        <v>211</v>
      </c>
      <c r="N490" s="71" t="s">
        <v>215</v>
      </c>
      <c r="O490" s="71" t="s">
        <v>269</v>
      </c>
      <c r="P490" s="71" t="s">
        <v>170</v>
      </c>
      <c r="R490" s="71">
        <v>0</v>
      </c>
      <c r="S490" s="71" t="s">
        <v>487</v>
      </c>
      <c r="T490" s="71" t="s">
        <v>354</v>
      </c>
      <c r="U490" s="27" t="s">
        <v>3834</v>
      </c>
    </row>
    <row r="491" spans="1:21" x14ac:dyDescent="0.15">
      <c r="A491" s="27" t="s">
        <v>75</v>
      </c>
      <c r="B491" s="27" t="s">
        <v>3835</v>
      </c>
      <c r="C491" s="27" t="s">
        <v>244</v>
      </c>
      <c r="D491" s="27" t="s">
        <v>270</v>
      </c>
      <c r="E491" s="27" t="s">
        <v>3836</v>
      </c>
      <c r="F491" s="27" t="s">
        <v>3837</v>
      </c>
      <c r="G491" s="27" t="s">
        <v>78</v>
      </c>
      <c r="H491" s="27" t="s">
        <v>3838</v>
      </c>
      <c r="I491" s="28">
        <v>43423.700231481482</v>
      </c>
      <c r="J491" s="28">
        <v>43423.700358796297</v>
      </c>
      <c r="K491" s="203">
        <v>1.273148148148148E-4</v>
      </c>
      <c r="L491" s="29" t="s">
        <v>210</v>
      </c>
      <c r="M491" s="71" t="s">
        <v>211</v>
      </c>
      <c r="N491" s="71" t="s">
        <v>215</v>
      </c>
      <c r="O491" s="71" t="s">
        <v>269</v>
      </c>
      <c r="P491" s="71" t="s">
        <v>170</v>
      </c>
      <c r="R491" s="71">
        <v>0</v>
      </c>
      <c r="S491" s="71" t="s">
        <v>380</v>
      </c>
      <c r="T491" s="71" t="s">
        <v>354</v>
      </c>
      <c r="U491" s="27" t="s">
        <v>3839</v>
      </c>
    </row>
    <row r="492" spans="1:21" x14ac:dyDescent="0.15">
      <c r="A492" s="27" t="s">
        <v>75</v>
      </c>
      <c r="B492" s="27" t="s">
        <v>3840</v>
      </c>
      <c r="C492" s="27" t="s">
        <v>244</v>
      </c>
      <c r="D492" s="27" t="s">
        <v>270</v>
      </c>
      <c r="E492" s="27" t="s">
        <v>3836</v>
      </c>
      <c r="F492" s="27" t="s">
        <v>3837</v>
      </c>
      <c r="G492" s="27" t="s">
        <v>78</v>
      </c>
      <c r="H492" s="27" t="s">
        <v>3838</v>
      </c>
      <c r="I492" s="28">
        <v>43423.701307870368</v>
      </c>
      <c r="J492" s="28">
        <v>43423.701550925929</v>
      </c>
      <c r="K492" s="203">
        <v>2.4305555555555552E-4</v>
      </c>
      <c r="L492" s="29" t="s">
        <v>210</v>
      </c>
      <c r="M492" s="71" t="s">
        <v>211</v>
      </c>
      <c r="N492" s="71" t="s">
        <v>215</v>
      </c>
      <c r="O492" s="71" t="s">
        <v>269</v>
      </c>
      <c r="P492" s="71" t="s">
        <v>170</v>
      </c>
      <c r="R492" s="71">
        <v>0</v>
      </c>
      <c r="S492" s="71" t="s">
        <v>370</v>
      </c>
      <c r="T492" s="71" t="s">
        <v>354</v>
      </c>
      <c r="U492" s="27" t="s">
        <v>3841</v>
      </c>
    </row>
    <row r="493" spans="1:21" x14ac:dyDescent="0.15">
      <c r="A493" s="27" t="s">
        <v>75</v>
      </c>
      <c r="B493" s="27" t="s">
        <v>3842</v>
      </c>
      <c r="C493" s="27" t="s">
        <v>244</v>
      </c>
      <c r="D493" s="27" t="s">
        <v>270</v>
      </c>
      <c r="E493" s="27" t="s">
        <v>3843</v>
      </c>
      <c r="F493" s="27" t="s">
        <v>3844</v>
      </c>
      <c r="G493" s="27" t="s">
        <v>78</v>
      </c>
      <c r="H493" s="27" t="s">
        <v>3845</v>
      </c>
      <c r="I493" s="28">
        <v>43423.711400462962</v>
      </c>
      <c r="J493" s="28">
        <v>43423.712280092594</v>
      </c>
      <c r="K493" s="203">
        <v>8.7962962962962962E-4</v>
      </c>
      <c r="L493" s="29" t="s">
        <v>210</v>
      </c>
      <c r="M493" s="71" t="s">
        <v>211</v>
      </c>
      <c r="N493" s="71" t="s">
        <v>215</v>
      </c>
      <c r="O493" s="71" t="s">
        <v>269</v>
      </c>
      <c r="P493" s="71" t="s">
        <v>170</v>
      </c>
      <c r="R493" s="71">
        <v>0</v>
      </c>
      <c r="S493" s="71" t="s">
        <v>794</v>
      </c>
      <c r="T493" s="71" t="s">
        <v>354</v>
      </c>
      <c r="U493" s="27" t="s">
        <v>3846</v>
      </c>
    </row>
    <row r="494" spans="1:21" x14ac:dyDescent="0.15">
      <c r="A494" s="27" t="s">
        <v>75</v>
      </c>
      <c r="B494" s="27" t="s">
        <v>3847</v>
      </c>
      <c r="C494" s="27" t="s">
        <v>244</v>
      </c>
      <c r="D494" s="27" t="s">
        <v>270</v>
      </c>
      <c r="E494" s="27" t="s">
        <v>3848</v>
      </c>
      <c r="F494" s="27" t="s">
        <v>3849</v>
      </c>
      <c r="G494" s="27" t="s">
        <v>78</v>
      </c>
      <c r="H494" s="27" t="s">
        <v>3850</v>
      </c>
      <c r="I494" s="28">
        <v>43423.712777777779</v>
      </c>
      <c r="J494" s="28">
        <v>43423.715497685182</v>
      </c>
      <c r="K494" s="203">
        <v>2.7199074074074074E-3</v>
      </c>
      <c r="L494" s="29" t="s">
        <v>210</v>
      </c>
      <c r="M494" s="71" t="s">
        <v>210</v>
      </c>
      <c r="N494" s="71" t="s">
        <v>215</v>
      </c>
      <c r="O494" s="71" t="s">
        <v>269</v>
      </c>
      <c r="P494" s="71" t="s">
        <v>170</v>
      </c>
      <c r="R494" s="71">
        <v>0</v>
      </c>
      <c r="S494" s="71" t="s">
        <v>732</v>
      </c>
      <c r="T494" s="71" t="s">
        <v>732</v>
      </c>
      <c r="U494" s="27" t="s">
        <v>3851</v>
      </c>
    </row>
    <row r="495" spans="1:21" x14ac:dyDescent="0.15">
      <c r="A495" s="27" t="s">
        <v>75</v>
      </c>
      <c r="B495" s="27" t="s">
        <v>3852</v>
      </c>
      <c r="C495" s="27" t="s">
        <v>244</v>
      </c>
      <c r="D495" s="27" t="s">
        <v>270</v>
      </c>
      <c r="E495" s="27" t="s">
        <v>3853</v>
      </c>
      <c r="F495" s="27" t="s">
        <v>3854</v>
      </c>
      <c r="G495" s="27" t="s">
        <v>78</v>
      </c>
      <c r="H495" s="27" t="s">
        <v>3855</v>
      </c>
      <c r="I495" s="28">
        <v>43423.717962962961</v>
      </c>
      <c r="J495" s="28">
        <v>43423.71802083333</v>
      </c>
      <c r="K495" s="203">
        <v>5.7870370370370366E-5</v>
      </c>
      <c r="L495" s="29" t="s">
        <v>210</v>
      </c>
      <c r="M495" s="71" t="s">
        <v>211</v>
      </c>
      <c r="N495" s="71" t="s">
        <v>215</v>
      </c>
      <c r="O495" s="71" t="s">
        <v>269</v>
      </c>
      <c r="P495" s="71" t="s">
        <v>170</v>
      </c>
      <c r="R495" s="71">
        <v>0</v>
      </c>
      <c r="S495" s="71" t="s">
        <v>371</v>
      </c>
      <c r="T495" s="71" t="s">
        <v>354</v>
      </c>
      <c r="U495" s="27" t="s">
        <v>3856</v>
      </c>
    </row>
    <row r="496" spans="1:21" x14ac:dyDescent="0.15">
      <c r="A496" s="27" t="s">
        <v>75</v>
      </c>
      <c r="B496" s="27" t="s">
        <v>3857</v>
      </c>
      <c r="C496" s="27" t="s">
        <v>244</v>
      </c>
      <c r="D496" s="27" t="s">
        <v>270</v>
      </c>
      <c r="E496" s="27" t="s">
        <v>3853</v>
      </c>
      <c r="F496" s="27" t="s">
        <v>3854</v>
      </c>
      <c r="G496" s="27" t="s">
        <v>78</v>
      </c>
      <c r="H496" s="27" t="s">
        <v>3855</v>
      </c>
      <c r="I496" s="28">
        <v>43423.718287037038</v>
      </c>
      <c r="J496" s="28">
        <v>43423.718622685185</v>
      </c>
      <c r="K496" s="203">
        <v>3.3564814814814812E-4</v>
      </c>
      <c r="L496" s="29" t="s">
        <v>210</v>
      </c>
      <c r="M496" s="71" t="s">
        <v>211</v>
      </c>
      <c r="N496" s="71" t="s">
        <v>215</v>
      </c>
      <c r="O496" s="71" t="s">
        <v>269</v>
      </c>
      <c r="P496" s="71" t="s">
        <v>170</v>
      </c>
      <c r="R496" s="71">
        <v>0</v>
      </c>
      <c r="S496" s="71" t="s">
        <v>414</v>
      </c>
      <c r="T496" s="71" t="s">
        <v>354</v>
      </c>
      <c r="U496" s="27" t="s">
        <v>3858</v>
      </c>
    </row>
    <row r="497" spans="1:21" x14ac:dyDescent="0.15">
      <c r="A497" s="27" t="s">
        <v>75</v>
      </c>
      <c r="B497" s="27" t="s">
        <v>3859</v>
      </c>
      <c r="C497" s="27" t="s">
        <v>244</v>
      </c>
      <c r="D497" s="27" t="s">
        <v>270</v>
      </c>
      <c r="E497" s="27" t="s">
        <v>3853</v>
      </c>
      <c r="F497" s="27" t="s">
        <v>3854</v>
      </c>
      <c r="G497" s="27" t="s">
        <v>78</v>
      </c>
      <c r="H497" s="27" t="s">
        <v>3855</v>
      </c>
      <c r="I497" s="28">
        <v>43423.718819444446</v>
      </c>
      <c r="J497" s="28">
        <v>43423.720335648148</v>
      </c>
      <c r="K497" s="203">
        <v>1.5162037037037036E-3</v>
      </c>
      <c r="L497" s="29" t="s">
        <v>210</v>
      </c>
      <c r="M497" s="71" t="s">
        <v>211</v>
      </c>
      <c r="N497" s="71" t="s">
        <v>215</v>
      </c>
      <c r="O497" s="71" t="s">
        <v>269</v>
      </c>
      <c r="P497" s="71" t="s">
        <v>170</v>
      </c>
      <c r="R497" s="71">
        <v>0</v>
      </c>
      <c r="S497" s="71" t="s">
        <v>810</v>
      </c>
      <c r="T497" s="71" t="s">
        <v>354</v>
      </c>
      <c r="U497" s="27" t="s">
        <v>3860</v>
      </c>
    </row>
    <row r="498" spans="1:21" x14ac:dyDescent="0.15">
      <c r="A498" s="27" t="s">
        <v>75</v>
      </c>
      <c r="B498" s="27" t="s">
        <v>3861</v>
      </c>
      <c r="C498" s="27" t="s">
        <v>244</v>
      </c>
      <c r="D498" s="27" t="s">
        <v>270</v>
      </c>
      <c r="E498" s="27" t="s">
        <v>3862</v>
      </c>
      <c r="F498" s="27" t="s">
        <v>3863</v>
      </c>
      <c r="G498" s="27" t="s">
        <v>78</v>
      </c>
      <c r="H498" s="27" t="s">
        <v>3864</v>
      </c>
      <c r="I498" s="28">
        <v>43423.721643518518</v>
      </c>
      <c r="J498" s="28">
        <v>43423.721886574072</v>
      </c>
      <c r="K498" s="203">
        <v>2.4305555555555552E-4</v>
      </c>
      <c r="L498" s="29" t="s">
        <v>210</v>
      </c>
      <c r="M498" s="71" t="s">
        <v>211</v>
      </c>
      <c r="N498" s="71" t="s">
        <v>215</v>
      </c>
      <c r="O498" s="71" t="s">
        <v>269</v>
      </c>
      <c r="P498" s="71" t="s">
        <v>170</v>
      </c>
      <c r="R498" s="71">
        <v>0</v>
      </c>
      <c r="S498" s="71" t="s">
        <v>370</v>
      </c>
      <c r="T498" s="71" t="s">
        <v>354</v>
      </c>
      <c r="U498" s="27" t="s">
        <v>3865</v>
      </c>
    </row>
    <row r="499" spans="1:21" x14ac:dyDescent="0.15">
      <c r="A499" s="27" t="s">
        <v>75</v>
      </c>
      <c r="B499" s="27" t="s">
        <v>3866</v>
      </c>
      <c r="C499" s="27" t="s">
        <v>244</v>
      </c>
      <c r="D499" s="27" t="s">
        <v>276</v>
      </c>
      <c r="E499" s="27" t="s">
        <v>3867</v>
      </c>
      <c r="F499" s="27" t="s">
        <v>3868</v>
      </c>
      <c r="G499" s="27" t="s">
        <v>78</v>
      </c>
      <c r="H499" s="27" t="s">
        <v>3869</v>
      </c>
      <c r="I499" s="28">
        <v>43423.610798611109</v>
      </c>
      <c r="J499" s="28">
        <v>43423.611192129632</v>
      </c>
      <c r="K499" s="203">
        <v>3.9351851851851852E-4</v>
      </c>
      <c r="L499" s="29" t="s">
        <v>210</v>
      </c>
      <c r="M499" s="71" t="s">
        <v>211</v>
      </c>
      <c r="N499" s="71" t="s">
        <v>215</v>
      </c>
      <c r="O499" s="71" t="s">
        <v>275</v>
      </c>
      <c r="P499" s="71" t="s">
        <v>170</v>
      </c>
      <c r="R499" s="71">
        <v>0</v>
      </c>
      <c r="S499" s="71" t="s">
        <v>363</v>
      </c>
      <c r="T499" s="71" t="s">
        <v>354</v>
      </c>
      <c r="U499" s="27" t="s">
        <v>3870</v>
      </c>
    </row>
    <row r="500" spans="1:21" x14ac:dyDescent="0.15">
      <c r="A500" s="27" t="s">
        <v>75</v>
      </c>
      <c r="B500" s="27" t="s">
        <v>3871</v>
      </c>
      <c r="C500" s="27" t="s">
        <v>244</v>
      </c>
      <c r="D500" s="27" t="s">
        <v>276</v>
      </c>
      <c r="E500" s="27" t="s">
        <v>3872</v>
      </c>
      <c r="F500" s="27" t="s">
        <v>3873</v>
      </c>
      <c r="G500" s="27" t="s">
        <v>78</v>
      </c>
      <c r="H500" s="27" t="s">
        <v>3874</v>
      </c>
      <c r="I500" s="28">
        <v>43423.61310185185</v>
      </c>
      <c r="J500" s="28">
        <v>43423.61314814815</v>
      </c>
      <c r="K500" s="203">
        <v>4.6296296296296294E-5</v>
      </c>
      <c r="L500" s="29" t="s">
        <v>210</v>
      </c>
      <c r="M500" s="71" t="s">
        <v>211</v>
      </c>
      <c r="N500" s="71" t="s">
        <v>215</v>
      </c>
      <c r="O500" s="71" t="s">
        <v>275</v>
      </c>
      <c r="P500" s="71" t="s">
        <v>170</v>
      </c>
      <c r="R500" s="71">
        <v>0</v>
      </c>
      <c r="S500" s="71" t="s">
        <v>436</v>
      </c>
      <c r="T500" s="71" t="s">
        <v>354</v>
      </c>
      <c r="U500" s="27" t="s">
        <v>3875</v>
      </c>
    </row>
    <row r="501" spans="1:21" x14ac:dyDescent="0.15">
      <c r="A501" s="27" t="s">
        <v>75</v>
      </c>
      <c r="B501" s="27" t="s">
        <v>3876</v>
      </c>
      <c r="C501" s="27" t="s">
        <v>244</v>
      </c>
      <c r="D501" s="27" t="s">
        <v>276</v>
      </c>
      <c r="E501" s="27" t="s">
        <v>3877</v>
      </c>
      <c r="F501" s="27" t="s">
        <v>3878</v>
      </c>
      <c r="G501" s="27" t="s">
        <v>78</v>
      </c>
      <c r="H501" s="27" t="s">
        <v>3879</v>
      </c>
      <c r="I501" s="28">
        <v>43423.613958333335</v>
      </c>
      <c r="J501" s="28">
        <v>43423.615636574075</v>
      </c>
      <c r="K501" s="203">
        <v>1.6782407407407406E-3</v>
      </c>
      <c r="L501" s="29" t="s">
        <v>210</v>
      </c>
      <c r="M501" s="71" t="s">
        <v>211</v>
      </c>
      <c r="N501" s="71" t="s">
        <v>215</v>
      </c>
      <c r="O501" s="71" t="s">
        <v>275</v>
      </c>
      <c r="P501" s="71" t="s">
        <v>170</v>
      </c>
      <c r="R501" s="71">
        <v>0</v>
      </c>
      <c r="S501" s="71" t="s">
        <v>502</v>
      </c>
      <c r="T501" s="71" t="s">
        <v>354</v>
      </c>
      <c r="U501" s="27" t="s">
        <v>3880</v>
      </c>
    </row>
    <row r="502" spans="1:21" x14ac:dyDescent="0.15">
      <c r="A502" s="27" t="s">
        <v>75</v>
      </c>
      <c r="B502" s="27" t="s">
        <v>3881</v>
      </c>
      <c r="C502" s="27" t="s">
        <v>244</v>
      </c>
      <c r="D502" s="27" t="s">
        <v>276</v>
      </c>
      <c r="E502" s="27" t="s">
        <v>3882</v>
      </c>
      <c r="F502" s="27" t="s">
        <v>3883</v>
      </c>
      <c r="G502" s="27" t="s">
        <v>78</v>
      </c>
      <c r="H502" s="27" t="s">
        <v>3884</v>
      </c>
      <c r="I502" s="28">
        <v>43423.616099537037</v>
      </c>
      <c r="J502" s="28">
        <v>43423.61613425926</v>
      </c>
      <c r="K502" s="203">
        <v>3.4722222222222222E-5</v>
      </c>
      <c r="L502" s="29" t="s">
        <v>210</v>
      </c>
      <c r="M502" s="71" t="s">
        <v>211</v>
      </c>
      <c r="N502" s="71" t="s">
        <v>215</v>
      </c>
      <c r="O502" s="71" t="s">
        <v>275</v>
      </c>
      <c r="P502" s="71" t="s">
        <v>170</v>
      </c>
      <c r="R502" s="71">
        <v>0</v>
      </c>
      <c r="S502" s="71" t="s">
        <v>433</v>
      </c>
      <c r="T502" s="71" t="s">
        <v>354</v>
      </c>
      <c r="U502" s="27" t="s">
        <v>3885</v>
      </c>
    </row>
    <row r="503" spans="1:21" x14ac:dyDescent="0.15">
      <c r="A503" s="27" t="s">
        <v>75</v>
      </c>
      <c r="B503" s="27" t="s">
        <v>3886</v>
      </c>
      <c r="C503" s="27" t="s">
        <v>244</v>
      </c>
      <c r="D503" s="27" t="s">
        <v>276</v>
      </c>
      <c r="E503" s="27" t="s">
        <v>3887</v>
      </c>
      <c r="F503" s="27" t="s">
        <v>3888</v>
      </c>
      <c r="G503" s="27" t="s">
        <v>78</v>
      </c>
      <c r="H503" s="27" t="s">
        <v>3201</v>
      </c>
      <c r="I503" s="28">
        <v>43423.616678240738</v>
      </c>
      <c r="J503" s="28">
        <v>43423.617106481484</v>
      </c>
      <c r="K503" s="203">
        <v>4.2824074074074075E-4</v>
      </c>
      <c r="L503" s="29" t="s">
        <v>210</v>
      </c>
      <c r="M503" s="71" t="s">
        <v>211</v>
      </c>
      <c r="N503" s="71" t="s">
        <v>215</v>
      </c>
      <c r="O503" s="71" t="s">
        <v>275</v>
      </c>
      <c r="P503" s="71" t="s">
        <v>170</v>
      </c>
      <c r="R503" s="71">
        <v>0</v>
      </c>
      <c r="S503" s="71" t="s">
        <v>381</v>
      </c>
      <c r="T503" s="71" t="s">
        <v>354</v>
      </c>
      <c r="U503" s="27" t="s">
        <v>3889</v>
      </c>
    </row>
    <row r="504" spans="1:21" x14ac:dyDescent="0.15">
      <c r="A504" s="27" t="s">
        <v>75</v>
      </c>
      <c r="B504" s="27" t="s">
        <v>3890</v>
      </c>
      <c r="C504" s="27" t="s">
        <v>244</v>
      </c>
      <c r="D504" s="27" t="s">
        <v>276</v>
      </c>
      <c r="E504" s="27" t="s">
        <v>3891</v>
      </c>
      <c r="F504" s="27" t="s">
        <v>3892</v>
      </c>
      <c r="G504" s="27" t="s">
        <v>78</v>
      </c>
      <c r="H504" s="27" t="s">
        <v>3893</v>
      </c>
      <c r="I504" s="28">
        <v>43423.619618055556</v>
      </c>
      <c r="J504" s="28">
        <v>43423.619803240741</v>
      </c>
      <c r="K504" s="203">
        <v>1.8518518518518518E-4</v>
      </c>
      <c r="L504" s="29" t="s">
        <v>210</v>
      </c>
      <c r="M504" s="71" t="s">
        <v>211</v>
      </c>
      <c r="N504" s="71" t="s">
        <v>215</v>
      </c>
      <c r="O504" s="71" t="s">
        <v>275</v>
      </c>
      <c r="P504" s="71" t="s">
        <v>170</v>
      </c>
      <c r="R504" s="71">
        <v>0</v>
      </c>
      <c r="S504" s="71" t="s">
        <v>395</v>
      </c>
      <c r="T504" s="71" t="s">
        <v>354</v>
      </c>
      <c r="U504" s="27" t="s">
        <v>3894</v>
      </c>
    </row>
    <row r="505" spans="1:21" x14ac:dyDescent="0.15">
      <c r="A505" s="27" t="s">
        <v>75</v>
      </c>
      <c r="B505" s="27" t="s">
        <v>3895</v>
      </c>
      <c r="C505" s="27" t="s">
        <v>244</v>
      </c>
      <c r="D505" s="27" t="s">
        <v>276</v>
      </c>
      <c r="E505" s="27" t="s">
        <v>3896</v>
      </c>
      <c r="F505" s="27" t="s">
        <v>3897</v>
      </c>
      <c r="G505" s="27" t="s">
        <v>78</v>
      </c>
      <c r="H505" s="27" t="s">
        <v>3898</v>
      </c>
      <c r="I505" s="28">
        <v>43423.621562499997</v>
      </c>
      <c r="J505" s="28">
        <v>43423.621689814812</v>
      </c>
      <c r="K505" s="203">
        <v>1.273148148148148E-4</v>
      </c>
      <c r="L505" s="29" t="s">
        <v>210</v>
      </c>
      <c r="M505" s="71" t="s">
        <v>211</v>
      </c>
      <c r="N505" s="71" t="s">
        <v>215</v>
      </c>
      <c r="O505" s="71" t="s">
        <v>275</v>
      </c>
      <c r="P505" s="71" t="s">
        <v>170</v>
      </c>
      <c r="R505" s="71">
        <v>0</v>
      </c>
      <c r="S505" s="71" t="s">
        <v>380</v>
      </c>
      <c r="T505" s="71" t="s">
        <v>354</v>
      </c>
      <c r="U505" s="27" t="s">
        <v>3899</v>
      </c>
    </row>
    <row r="506" spans="1:21" x14ac:dyDescent="0.15">
      <c r="A506" s="27" t="s">
        <v>75</v>
      </c>
      <c r="B506" s="27" t="s">
        <v>3900</v>
      </c>
      <c r="C506" s="27" t="s">
        <v>244</v>
      </c>
      <c r="D506" s="27" t="s">
        <v>276</v>
      </c>
      <c r="E506" s="27" t="s">
        <v>3901</v>
      </c>
      <c r="F506" s="27" t="s">
        <v>3902</v>
      </c>
      <c r="G506" s="27" t="s">
        <v>78</v>
      </c>
      <c r="H506" s="27" t="s">
        <v>3903</v>
      </c>
      <c r="I506" s="28">
        <v>43423.623807870368</v>
      </c>
      <c r="J506" s="28">
        <v>43423.624328703707</v>
      </c>
      <c r="K506" s="203">
        <v>5.2083333333333333E-4</v>
      </c>
      <c r="L506" s="29" t="s">
        <v>210</v>
      </c>
      <c r="M506" s="71" t="s">
        <v>211</v>
      </c>
      <c r="N506" s="71" t="s">
        <v>215</v>
      </c>
      <c r="O506" s="71" t="s">
        <v>275</v>
      </c>
      <c r="P506" s="71" t="s">
        <v>170</v>
      </c>
      <c r="R506" s="71">
        <v>0</v>
      </c>
      <c r="S506" s="71" t="s">
        <v>656</v>
      </c>
      <c r="T506" s="71" t="s">
        <v>354</v>
      </c>
      <c r="U506" s="27" t="s">
        <v>3904</v>
      </c>
    </row>
    <row r="507" spans="1:21" x14ac:dyDescent="0.15">
      <c r="A507" s="27" t="s">
        <v>75</v>
      </c>
      <c r="B507" s="27" t="s">
        <v>3905</v>
      </c>
      <c r="C507" s="27" t="s">
        <v>244</v>
      </c>
      <c r="D507" s="27" t="s">
        <v>276</v>
      </c>
      <c r="E507" s="27" t="s">
        <v>3906</v>
      </c>
      <c r="F507" s="27" t="s">
        <v>3907</v>
      </c>
      <c r="G507" s="27" t="s">
        <v>78</v>
      </c>
      <c r="H507" s="27" t="s">
        <v>3908</v>
      </c>
      <c r="I507" s="28">
        <v>43423.62636574074</v>
      </c>
      <c r="J507" s="28">
        <v>43423.626493055555</v>
      </c>
      <c r="K507" s="203">
        <v>1.273148148148148E-4</v>
      </c>
      <c r="L507" s="29" t="s">
        <v>210</v>
      </c>
      <c r="M507" s="71" t="s">
        <v>211</v>
      </c>
      <c r="N507" s="71" t="s">
        <v>215</v>
      </c>
      <c r="O507" s="71" t="s">
        <v>275</v>
      </c>
      <c r="P507" s="71" t="s">
        <v>170</v>
      </c>
      <c r="R507" s="71">
        <v>0</v>
      </c>
      <c r="S507" s="71" t="s">
        <v>380</v>
      </c>
      <c r="T507" s="71" t="s">
        <v>354</v>
      </c>
      <c r="U507" s="27" t="s">
        <v>3909</v>
      </c>
    </row>
    <row r="508" spans="1:21" x14ac:dyDescent="0.15">
      <c r="A508" s="27" t="s">
        <v>75</v>
      </c>
      <c r="B508" s="27" t="s">
        <v>3910</v>
      </c>
      <c r="C508" s="27" t="s">
        <v>244</v>
      </c>
      <c r="D508" s="27" t="s">
        <v>276</v>
      </c>
      <c r="E508" s="27" t="s">
        <v>3911</v>
      </c>
      <c r="F508" s="27" t="s">
        <v>3912</v>
      </c>
      <c r="G508" s="27" t="s">
        <v>78</v>
      </c>
      <c r="H508" s="27" t="s">
        <v>3913</v>
      </c>
      <c r="I508" s="28">
        <v>43423.627662037034</v>
      </c>
      <c r="J508" s="28">
        <v>43423.627951388888</v>
      </c>
      <c r="K508" s="203">
        <v>2.8935185185185189E-4</v>
      </c>
      <c r="L508" s="29" t="s">
        <v>210</v>
      </c>
      <c r="M508" s="71" t="s">
        <v>211</v>
      </c>
      <c r="N508" s="71" t="s">
        <v>215</v>
      </c>
      <c r="O508" s="71" t="s">
        <v>275</v>
      </c>
      <c r="P508" s="71" t="s">
        <v>170</v>
      </c>
      <c r="R508" s="71">
        <v>0</v>
      </c>
      <c r="S508" s="71" t="s">
        <v>384</v>
      </c>
      <c r="T508" s="71" t="s">
        <v>354</v>
      </c>
      <c r="U508" s="27" t="s">
        <v>3914</v>
      </c>
    </row>
    <row r="509" spans="1:21" x14ac:dyDescent="0.15">
      <c r="A509" s="27" t="s">
        <v>75</v>
      </c>
      <c r="B509" s="27" t="s">
        <v>3915</v>
      </c>
      <c r="C509" s="27" t="s">
        <v>244</v>
      </c>
      <c r="D509" s="27" t="s">
        <v>276</v>
      </c>
      <c r="E509" s="27" t="s">
        <v>3916</v>
      </c>
      <c r="F509" s="27" t="s">
        <v>3917</v>
      </c>
      <c r="G509" s="27" t="s">
        <v>78</v>
      </c>
      <c r="H509" s="27" t="s">
        <v>3918</v>
      </c>
      <c r="I509" s="28">
        <v>43423.635833333334</v>
      </c>
      <c r="J509" s="28">
        <v>43423.637777777774</v>
      </c>
      <c r="K509" s="203">
        <v>1.9444444444444442E-3</v>
      </c>
      <c r="L509" s="29" t="s">
        <v>210</v>
      </c>
      <c r="M509" s="71" t="s">
        <v>211</v>
      </c>
      <c r="N509" s="71" t="s">
        <v>215</v>
      </c>
      <c r="O509" s="71" t="s">
        <v>275</v>
      </c>
      <c r="P509" s="71" t="s">
        <v>170</v>
      </c>
      <c r="R509" s="71">
        <v>0</v>
      </c>
      <c r="S509" s="71" t="s">
        <v>807</v>
      </c>
      <c r="T509" s="71" t="s">
        <v>354</v>
      </c>
      <c r="U509" s="27" t="s">
        <v>3919</v>
      </c>
    </row>
    <row r="510" spans="1:21" x14ac:dyDescent="0.15">
      <c r="A510" s="27" t="s">
        <v>75</v>
      </c>
      <c r="B510" s="27" t="s">
        <v>3920</v>
      </c>
      <c r="C510" s="27" t="s">
        <v>244</v>
      </c>
      <c r="D510" s="27" t="s">
        <v>276</v>
      </c>
      <c r="E510" s="27" t="s">
        <v>3921</v>
      </c>
      <c r="F510" s="27" t="s">
        <v>3922</v>
      </c>
      <c r="G510" s="27" t="s">
        <v>78</v>
      </c>
      <c r="H510" s="27" t="s">
        <v>3923</v>
      </c>
      <c r="I510" s="28">
        <v>43423.646168981482</v>
      </c>
      <c r="J510" s="28">
        <v>43423.650590277779</v>
      </c>
      <c r="K510" s="203">
        <v>4.4212962962962956E-3</v>
      </c>
      <c r="L510" s="29" t="s">
        <v>210</v>
      </c>
      <c r="M510" s="71" t="s">
        <v>210</v>
      </c>
      <c r="N510" s="71" t="s">
        <v>215</v>
      </c>
      <c r="O510" s="71" t="s">
        <v>275</v>
      </c>
      <c r="P510" s="71" t="s">
        <v>170</v>
      </c>
      <c r="R510" s="71">
        <v>0</v>
      </c>
      <c r="S510" s="71" t="s">
        <v>3924</v>
      </c>
      <c r="T510" s="71" t="s">
        <v>3924</v>
      </c>
      <c r="U510" s="27" t="s">
        <v>3925</v>
      </c>
    </row>
    <row r="511" spans="1:21" x14ac:dyDescent="0.15">
      <c r="A511" s="27" t="s">
        <v>75</v>
      </c>
      <c r="B511" s="27" t="s">
        <v>3926</v>
      </c>
      <c r="C511" s="27" t="s">
        <v>244</v>
      </c>
      <c r="D511" s="27" t="s">
        <v>276</v>
      </c>
      <c r="E511" s="27" t="s">
        <v>3927</v>
      </c>
      <c r="F511" s="27" t="s">
        <v>3928</v>
      </c>
      <c r="G511" s="27" t="s">
        <v>78</v>
      </c>
      <c r="H511" s="27" t="s">
        <v>3929</v>
      </c>
      <c r="I511" s="28">
        <v>43423.653020833335</v>
      </c>
      <c r="J511" s="28">
        <v>43423.654027777775</v>
      </c>
      <c r="K511" s="203">
        <v>1.0069444444444444E-3</v>
      </c>
      <c r="L511" s="29" t="s">
        <v>210</v>
      </c>
      <c r="M511" s="71" t="s">
        <v>211</v>
      </c>
      <c r="N511" s="71" t="s">
        <v>215</v>
      </c>
      <c r="O511" s="71" t="s">
        <v>275</v>
      </c>
      <c r="P511" s="71" t="s">
        <v>170</v>
      </c>
      <c r="R511" s="71">
        <v>0</v>
      </c>
      <c r="S511" s="71" t="s">
        <v>378</v>
      </c>
      <c r="T511" s="71" t="s">
        <v>354</v>
      </c>
      <c r="U511" s="27" t="s">
        <v>3930</v>
      </c>
    </row>
    <row r="512" spans="1:21" x14ac:dyDescent="0.15">
      <c r="A512" s="27" t="s">
        <v>75</v>
      </c>
      <c r="B512" s="27" t="s">
        <v>3931</v>
      </c>
      <c r="C512" s="27" t="s">
        <v>244</v>
      </c>
      <c r="D512" s="27" t="s">
        <v>276</v>
      </c>
      <c r="E512" s="27" t="s">
        <v>3932</v>
      </c>
      <c r="F512" s="27" t="s">
        <v>3933</v>
      </c>
      <c r="G512" s="27" t="s">
        <v>78</v>
      </c>
      <c r="H512" s="27" t="s">
        <v>3934</v>
      </c>
      <c r="I512" s="28">
        <v>43423.661249999997</v>
      </c>
      <c r="J512" s="28">
        <v>43423.661608796298</v>
      </c>
      <c r="K512" s="203">
        <v>3.5879629629629635E-4</v>
      </c>
      <c r="L512" s="29" t="s">
        <v>210</v>
      </c>
      <c r="M512" s="71" t="s">
        <v>211</v>
      </c>
      <c r="N512" s="71" t="s">
        <v>215</v>
      </c>
      <c r="O512" s="71" t="s">
        <v>275</v>
      </c>
      <c r="P512" s="71" t="s">
        <v>170</v>
      </c>
      <c r="R512" s="71">
        <v>0</v>
      </c>
      <c r="S512" s="71" t="s">
        <v>406</v>
      </c>
      <c r="T512" s="71" t="s">
        <v>354</v>
      </c>
      <c r="U512" s="27" t="s">
        <v>3935</v>
      </c>
    </row>
    <row r="513" spans="1:21" x14ac:dyDescent="0.15">
      <c r="A513" s="27" t="s">
        <v>75</v>
      </c>
      <c r="B513" s="27" t="s">
        <v>3936</v>
      </c>
      <c r="C513" s="27" t="s">
        <v>244</v>
      </c>
      <c r="D513" s="27" t="s">
        <v>276</v>
      </c>
      <c r="E513" s="27" t="s">
        <v>3937</v>
      </c>
      <c r="F513" s="27" t="s">
        <v>3938</v>
      </c>
      <c r="G513" s="27" t="s">
        <v>78</v>
      </c>
      <c r="H513" s="27" t="s">
        <v>3939</v>
      </c>
      <c r="I513" s="28">
        <v>43423.663715277777</v>
      </c>
      <c r="J513" s="28">
        <v>43423.664039351854</v>
      </c>
      <c r="K513" s="203">
        <v>3.2407407407407406E-4</v>
      </c>
      <c r="L513" s="29" t="s">
        <v>210</v>
      </c>
      <c r="M513" s="71" t="s">
        <v>211</v>
      </c>
      <c r="N513" s="71" t="s">
        <v>215</v>
      </c>
      <c r="O513" s="71" t="s">
        <v>275</v>
      </c>
      <c r="P513" s="71" t="s">
        <v>170</v>
      </c>
      <c r="R513" s="71">
        <v>0</v>
      </c>
      <c r="S513" s="71" t="s">
        <v>390</v>
      </c>
      <c r="T513" s="71" t="s">
        <v>354</v>
      </c>
      <c r="U513" s="27" t="s">
        <v>3940</v>
      </c>
    </row>
    <row r="514" spans="1:21" x14ac:dyDescent="0.15">
      <c r="A514" s="27" t="s">
        <v>75</v>
      </c>
      <c r="B514" s="27" t="s">
        <v>3941</v>
      </c>
      <c r="C514" s="27" t="s">
        <v>244</v>
      </c>
      <c r="D514" s="27" t="s">
        <v>276</v>
      </c>
      <c r="E514" s="27" t="s">
        <v>1460</v>
      </c>
      <c r="F514" s="27" t="s">
        <v>1461</v>
      </c>
      <c r="G514" s="27" t="s">
        <v>78</v>
      </c>
      <c r="H514" s="27" t="s">
        <v>1462</v>
      </c>
      <c r="I514" s="28">
        <v>43423.669687499998</v>
      </c>
      <c r="J514" s="28">
        <v>43423.670115740744</v>
      </c>
      <c r="K514" s="203">
        <v>4.2824074074074075E-4</v>
      </c>
      <c r="L514" s="29" t="s">
        <v>210</v>
      </c>
      <c r="M514" s="71" t="s">
        <v>211</v>
      </c>
      <c r="N514" s="71" t="s">
        <v>215</v>
      </c>
      <c r="O514" s="71" t="s">
        <v>275</v>
      </c>
      <c r="P514" s="71" t="s">
        <v>170</v>
      </c>
      <c r="R514" s="71">
        <v>0</v>
      </c>
      <c r="S514" s="71" t="s">
        <v>381</v>
      </c>
      <c r="T514" s="71" t="s">
        <v>354</v>
      </c>
      <c r="U514" s="27" t="s">
        <v>1463</v>
      </c>
    </row>
    <row r="515" spans="1:21" x14ac:dyDescent="0.15">
      <c r="A515" s="27" t="s">
        <v>75</v>
      </c>
      <c r="B515" s="27" t="s">
        <v>3942</v>
      </c>
      <c r="C515" s="27" t="s">
        <v>244</v>
      </c>
      <c r="D515" s="27" t="s">
        <v>276</v>
      </c>
      <c r="E515" s="27" t="s">
        <v>3943</v>
      </c>
      <c r="F515" s="27" t="s">
        <v>3944</v>
      </c>
      <c r="G515" s="27" t="s">
        <v>78</v>
      </c>
      <c r="H515" s="27" t="s">
        <v>3945</v>
      </c>
      <c r="I515" s="28">
        <v>43423.671724537038</v>
      </c>
      <c r="J515" s="28">
        <v>43423.671898148146</v>
      </c>
      <c r="K515" s="203">
        <v>1.7361111111111112E-4</v>
      </c>
      <c r="L515" s="29" t="s">
        <v>210</v>
      </c>
      <c r="M515" s="71" t="s">
        <v>211</v>
      </c>
      <c r="N515" s="71" t="s">
        <v>215</v>
      </c>
      <c r="O515" s="71" t="s">
        <v>275</v>
      </c>
      <c r="P515" s="71" t="s">
        <v>170</v>
      </c>
      <c r="R515" s="71">
        <v>0</v>
      </c>
      <c r="S515" s="71" t="s">
        <v>369</v>
      </c>
      <c r="T515" s="71" t="s">
        <v>354</v>
      </c>
      <c r="U515" s="27" t="s">
        <v>3946</v>
      </c>
    </row>
    <row r="516" spans="1:21" x14ac:dyDescent="0.15">
      <c r="A516" s="27" t="s">
        <v>75</v>
      </c>
      <c r="B516" s="27" t="s">
        <v>3947</v>
      </c>
      <c r="C516" s="27" t="s">
        <v>244</v>
      </c>
      <c r="D516" s="27" t="s">
        <v>276</v>
      </c>
      <c r="E516" s="27" t="s">
        <v>3948</v>
      </c>
      <c r="F516" s="27" t="s">
        <v>3949</v>
      </c>
      <c r="G516" s="27" t="s">
        <v>78</v>
      </c>
      <c r="H516" s="27" t="s">
        <v>3950</v>
      </c>
      <c r="I516" s="28">
        <v>43423.673194444447</v>
      </c>
      <c r="J516" s="28">
        <v>43423.673275462963</v>
      </c>
      <c r="K516" s="203">
        <v>8.1018518518518516E-5</v>
      </c>
      <c r="L516" s="29" t="s">
        <v>210</v>
      </c>
      <c r="M516" s="71" t="s">
        <v>211</v>
      </c>
      <c r="N516" s="71" t="s">
        <v>215</v>
      </c>
      <c r="O516" s="71" t="s">
        <v>275</v>
      </c>
      <c r="P516" s="71" t="s">
        <v>170</v>
      </c>
      <c r="R516" s="71">
        <v>0</v>
      </c>
      <c r="S516" s="71" t="s">
        <v>426</v>
      </c>
      <c r="T516" s="71" t="s">
        <v>354</v>
      </c>
      <c r="U516" s="27" t="s">
        <v>3951</v>
      </c>
    </row>
    <row r="517" spans="1:21" x14ac:dyDescent="0.15">
      <c r="A517" s="27" t="s">
        <v>75</v>
      </c>
      <c r="B517" s="27" t="s">
        <v>3952</v>
      </c>
      <c r="C517" s="27" t="s">
        <v>244</v>
      </c>
      <c r="D517" s="27" t="s">
        <v>276</v>
      </c>
      <c r="E517" s="27" t="s">
        <v>3953</v>
      </c>
      <c r="F517" s="27" t="s">
        <v>3954</v>
      </c>
      <c r="G517" s="27" t="s">
        <v>78</v>
      </c>
      <c r="H517" s="27" t="s">
        <v>3955</v>
      </c>
      <c r="I517" s="28">
        <v>43423.676388888889</v>
      </c>
      <c r="J517" s="28">
        <v>43423.676898148151</v>
      </c>
      <c r="K517" s="203">
        <v>5.0925925925925921E-4</v>
      </c>
      <c r="L517" s="29" t="s">
        <v>210</v>
      </c>
      <c r="M517" s="71" t="s">
        <v>211</v>
      </c>
      <c r="N517" s="71" t="s">
        <v>215</v>
      </c>
      <c r="O517" s="71" t="s">
        <v>275</v>
      </c>
      <c r="P517" s="71" t="s">
        <v>170</v>
      </c>
      <c r="R517" s="71">
        <v>0</v>
      </c>
      <c r="S517" s="71" t="s">
        <v>379</v>
      </c>
      <c r="T517" s="71" t="s">
        <v>354</v>
      </c>
      <c r="U517" s="27" t="s">
        <v>3956</v>
      </c>
    </row>
    <row r="518" spans="1:21" x14ac:dyDescent="0.15">
      <c r="A518" s="27" t="s">
        <v>75</v>
      </c>
      <c r="B518" s="27" t="s">
        <v>3957</v>
      </c>
      <c r="C518" s="27" t="s">
        <v>244</v>
      </c>
      <c r="D518" s="27" t="s">
        <v>276</v>
      </c>
      <c r="E518" s="27" t="s">
        <v>3958</v>
      </c>
      <c r="F518" s="27" t="s">
        <v>3959</v>
      </c>
      <c r="G518" s="27" t="s">
        <v>78</v>
      </c>
      <c r="H518" s="27" t="s">
        <v>816</v>
      </c>
      <c r="I518" s="28">
        <v>43423.677731481483</v>
      </c>
      <c r="J518" s="28">
        <v>43423.68037037037</v>
      </c>
      <c r="K518" s="203">
        <v>2.6388888888888885E-3</v>
      </c>
      <c r="L518" s="29" t="s">
        <v>210</v>
      </c>
      <c r="M518" s="71" t="s">
        <v>210</v>
      </c>
      <c r="N518" s="71" t="s">
        <v>215</v>
      </c>
      <c r="O518" s="71" t="s">
        <v>275</v>
      </c>
      <c r="P518" s="71" t="s">
        <v>170</v>
      </c>
      <c r="R518" s="71">
        <v>0</v>
      </c>
      <c r="S518" s="71" t="s">
        <v>552</v>
      </c>
      <c r="T518" s="71" t="s">
        <v>552</v>
      </c>
      <c r="U518" s="27" t="s">
        <v>3960</v>
      </c>
    </row>
    <row r="519" spans="1:21" x14ac:dyDescent="0.15">
      <c r="A519" s="27" t="s">
        <v>75</v>
      </c>
      <c r="B519" s="27" t="s">
        <v>3961</v>
      </c>
      <c r="C519" s="27" t="s">
        <v>244</v>
      </c>
      <c r="D519" s="27" t="s">
        <v>276</v>
      </c>
      <c r="E519" s="27" t="s">
        <v>3962</v>
      </c>
      <c r="F519" s="27" t="s">
        <v>3963</v>
      </c>
      <c r="G519" s="27" t="s">
        <v>78</v>
      </c>
      <c r="H519" s="27" t="s">
        <v>965</v>
      </c>
      <c r="I519" s="28">
        <v>43423.680844907409</v>
      </c>
      <c r="J519" s="28">
        <v>43423.702222222222</v>
      </c>
      <c r="K519" s="203">
        <v>2.1377314814814818E-2</v>
      </c>
      <c r="L519" s="29" t="s">
        <v>210</v>
      </c>
      <c r="M519" s="71" t="s">
        <v>210</v>
      </c>
      <c r="N519" s="71" t="s">
        <v>215</v>
      </c>
      <c r="O519" s="71" t="s">
        <v>275</v>
      </c>
      <c r="P519" s="71" t="s">
        <v>170</v>
      </c>
      <c r="R519" s="71">
        <v>0</v>
      </c>
      <c r="S519" s="71" t="s">
        <v>3964</v>
      </c>
      <c r="T519" s="71" t="s">
        <v>3964</v>
      </c>
      <c r="U519" s="27" t="s">
        <v>3965</v>
      </c>
    </row>
    <row r="520" spans="1:21" x14ac:dyDescent="0.15">
      <c r="A520" s="27" t="s">
        <v>75</v>
      </c>
      <c r="B520" s="27" t="s">
        <v>3966</v>
      </c>
      <c r="C520" s="27" t="s">
        <v>252</v>
      </c>
      <c r="D520" s="27" t="s">
        <v>278</v>
      </c>
      <c r="E520" s="27" t="s">
        <v>3967</v>
      </c>
      <c r="F520" s="27" t="s">
        <v>3968</v>
      </c>
      <c r="G520" s="27" t="s">
        <v>78</v>
      </c>
      <c r="H520" s="27" t="s">
        <v>3969</v>
      </c>
      <c r="I520" s="28">
        <v>43423.596319444441</v>
      </c>
      <c r="J520" s="28">
        <v>43423.596678240741</v>
      </c>
      <c r="K520" s="203">
        <v>3.5879629629629635E-4</v>
      </c>
      <c r="L520" s="29" t="s">
        <v>210</v>
      </c>
      <c r="M520" s="71" t="s">
        <v>211</v>
      </c>
      <c r="N520" s="71" t="s">
        <v>215</v>
      </c>
      <c r="O520" s="71" t="s">
        <v>277</v>
      </c>
      <c r="P520" s="71" t="s">
        <v>897</v>
      </c>
      <c r="R520" s="71">
        <v>0</v>
      </c>
      <c r="S520" s="71" t="s">
        <v>406</v>
      </c>
      <c r="T520" s="71" t="s">
        <v>354</v>
      </c>
      <c r="U520" s="27" t="s">
        <v>3970</v>
      </c>
    </row>
    <row r="521" spans="1:21" x14ac:dyDescent="0.15">
      <c r="A521" s="27" t="s">
        <v>75</v>
      </c>
      <c r="B521" s="27" t="s">
        <v>3971</v>
      </c>
      <c r="C521" s="27" t="s">
        <v>252</v>
      </c>
      <c r="D521" s="27" t="s">
        <v>278</v>
      </c>
      <c r="E521" s="27" t="s">
        <v>3972</v>
      </c>
      <c r="F521" s="27" t="s">
        <v>3973</v>
      </c>
      <c r="G521" s="27" t="s">
        <v>78</v>
      </c>
      <c r="H521" s="27" t="s">
        <v>1160</v>
      </c>
      <c r="I521" s="28">
        <v>43423.599386574075</v>
      </c>
      <c r="J521" s="28">
        <v>43423.602534722224</v>
      </c>
      <c r="K521" s="203">
        <v>3.1481481481481482E-3</v>
      </c>
      <c r="L521" s="29" t="s">
        <v>210</v>
      </c>
      <c r="M521" s="71" t="s">
        <v>210</v>
      </c>
      <c r="N521" s="71" t="s">
        <v>215</v>
      </c>
      <c r="O521" s="71" t="s">
        <v>277</v>
      </c>
      <c r="P521" s="71" t="s">
        <v>897</v>
      </c>
      <c r="R521" s="71">
        <v>0</v>
      </c>
      <c r="S521" s="71" t="s">
        <v>884</v>
      </c>
      <c r="T521" s="71" t="s">
        <v>884</v>
      </c>
      <c r="U521" s="27" t="s">
        <v>3974</v>
      </c>
    </row>
    <row r="522" spans="1:21" x14ac:dyDescent="0.15">
      <c r="A522" s="27" t="s">
        <v>75</v>
      </c>
      <c r="B522" s="27" t="s">
        <v>3975</v>
      </c>
      <c r="C522" s="27" t="s">
        <v>252</v>
      </c>
      <c r="D522" s="27" t="s">
        <v>278</v>
      </c>
      <c r="E522" s="27" t="s">
        <v>3976</v>
      </c>
      <c r="F522" s="27" t="s">
        <v>3977</v>
      </c>
      <c r="G522" s="27" t="s">
        <v>78</v>
      </c>
      <c r="H522" s="27" t="s">
        <v>3978</v>
      </c>
      <c r="I522" s="28">
        <v>43423.615185185183</v>
      </c>
      <c r="J522" s="28">
        <v>43423.615729166668</v>
      </c>
      <c r="K522" s="203">
        <v>5.4398148148148144E-4</v>
      </c>
      <c r="L522" s="29" t="s">
        <v>210</v>
      </c>
      <c r="M522" s="71" t="s">
        <v>211</v>
      </c>
      <c r="N522" s="71" t="s">
        <v>215</v>
      </c>
      <c r="O522" s="71" t="s">
        <v>277</v>
      </c>
      <c r="P522" s="71" t="s">
        <v>897</v>
      </c>
      <c r="R522" s="71">
        <v>0</v>
      </c>
      <c r="S522" s="71" t="s">
        <v>428</v>
      </c>
      <c r="T522" s="71" t="s">
        <v>354</v>
      </c>
      <c r="U522" s="27" t="s">
        <v>3979</v>
      </c>
    </row>
    <row r="523" spans="1:21" x14ac:dyDescent="0.15">
      <c r="A523" s="27" t="s">
        <v>75</v>
      </c>
      <c r="B523" s="27" t="s">
        <v>3980</v>
      </c>
      <c r="C523" s="27" t="s">
        <v>252</v>
      </c>
      <c r="D523" s="27" t="s">
        <v>278</v>
      </c>
      <c r="E523" s="27" t="s">
        <v>3981</v>
      </c>
      <c r="F523" s="27" t="s">
        <v>3982</v>
      </c>
      <c r="G523" s="27" t="s">
        <v>78</v>
      </c>
      <c r="H523" s="27" t="s">
        <v>3983</v>
      </c>
      <c r="I523" s="28">
        <v>43423.616319444445</v>
      </c>
      <c r="J523" s="28">
        <v>43423.617442129631</v>
      </c>
      <c r="K523" s="203">
        <v>1.1226851851851851E-3</v>
      </c>
      <c r="L523" s="29" t="s">
        <v>210</v>
      </c>
      <c r="M523" s="71" t="s">
        <v>211</v>
      </c>
      <c r="N523" s="71" t="s">
        <v>215</v>
      </c>
      <c r="O523" s="71" t="s">
        <v>277</v>
      </c>
      <c r="P523" s="71" t="s">
        <v>897</v>
      </c>
      <c r="R523" s="71">
        <v>0</v>
      </c>
      <c r="S523" s="71" t="s">
        <v>442</v>
      </c>
      <c r="T523" s="71" t="s">
        <v>354</v>
      </c>
      <c r="U523" s="27" t="s">
        <v>3984</v>
      </c>
    </row>
    <row r="524" spans="1:21" x14ac:dyDescent="0.15">
      <c r="A524" s="27" t="s">
        <v>75</v>
      </c>
      <c r="B524" s="27" t="s">
        <v>3985</v>
      </c>
      <c r="C524" s="27" t="s">
        <v>252</v>
      </c>
      <c r="D524" s="27" t="s">
        <v>278</v>
      </c>
      <c r="E524" s="27" t="s">
        <v>3986</v>
      </c>
      <c r="F524" s="27" t="s">
        <v>3987</v>
      </c>
      <c r="G524" s="27" t="s">
        <v>78</v>
      </c>
      <c r="H524" s="27" t="s">
        <v>3988</v>
      </c>
      <c r="I524" s="28">
        <v>43423.633622685185</v>
      </c>
      <c r="J524" s="28">
        <v>43423.634247685186</v>
      </c>
      <c r="K524" s="203">
        <v>6.2500000000000001E-4</v>
      </c>
      <c r="L524" s="29" t="s">
        <v>210</v>
      </c>
      <c r="M524" s="71" t="s">
        <v>211</v>
      </c>
      <c r="N524" s="71" t="s">
        <v>215</v>
      </c>
      <c r="O524" s="71" t="s">
        <v>277</v>
      </c>
      <c r="P524" s="71" t="s">
        <v>897</v>
      </c>
      <c r="R524" s="71">
        <v>0</v>
      </c>
      <c r="S524" s="71" t="s">
        <v>672</v>
      </c>
      <c r="T524" s="71" t="s">
        <v>354</v>
      </c>
      <c r="U524" s="27" t="s">
        <v>3989</v>
      </c>
    </row>
    <row r="525" spans="1:21" x14ac:dyDescent="0.15">
      <c r="A525" s="27" t="s">
        <v>75</v>
      </c>
      <c r="B525" s="27" t="s">
        <v>3990</v>
      </c>
      <c r="C525" s="27" t="s">
        <v>252</v>
      </c>
      <c r="D525" s="27" t="s">
        <v>278</v>
      </c>
      <c r="E525" s="27" t="s">
        <v>3991</v>
      </c>
      <c r="F525" s="27" t="s">
        <v>3992</v>
      </c>
      <c r="G525" s="27" t="s">
        <v>78</v>
      </c>
      <c r="H525" s="27" t="s">
        <v>3993</v>
      </c>
      <c r="I525" s="28">
        <v>43423.636736111112</v>
      </c>
      <c r="J525" s="28">
        <v>43423.640069444446</v>
      </c>
      <c r="K525" s="203">
        <v>3.3333333333333335E-3</v>
      </c>
      <c r="L525" s="29" t="s">
        <v>210</v>
      </c>
      <c r="M525" s="71" t="s">
        <v>210</v>
      </c>
      <c r="N525" s="71" t="s">
        <v>215</v>
      </c>
      <c r="O525" s="71" t="s">
        <v>277</v>
      </c>
      <c r="P525" s="71" t="s">
        <v>897</v>
      </c>
      <c r="R525" s="71">
        <v>0</v>
      </c>
      <c r="S525" s="71" t="s">
        <v>1013</v>
      </c>
      <c r="T525" s="71" t="s">
        <v>1013</v>
      </c>
      <c r="U525" s="27" t="s">
        <v>3994</v>
      </c>
    </row>
    <row r="526" spans="1:21" x14ac:dyDescent="0.15">
      <c r="A526" s="27" t="s">
        <v>75</v>
      </c>
      <c r="B526" s="27" t="s">
        <v>3995</v>
      </c>
      <c r="C526" s="27" t="s">
        <v>252</v>
      </c>
      <c r="D526" s="27" t="s">
        <v>278</v>
      </c>
      <c r="E526" s="27" t="s">
        <v>3996</v>
      </c>
      <c r="F526" s="27" t="s">
        <v>3997</v>
      </c>
      <c r="G526" s="27" t="s">
        <v>78</v>
      </c>
      <c r="H526" s="27" t="s">
        <v>230</v>
      </c>
      <c r="I526" s="28">
        <v>43423.647476851853</v>
      </c>
      <c r="J526" s="28">
        <v>43423.64943287037</v>
      </c>
      <c r="K526" s="203">
        <v>1.9560185185185184E-3</v>
      </c>
      <c r="L526" s="29" t="s">
        <v>210</v>
      </c>
      <c r="M526" s="71" t="s">
        <v>211</v>
      </c>
      <c r="N526" s="71" t="s">
        <v>215</v>
      </c>
      <c r="O526" s="71" t="s">
        <v>277</v>
      </c>
      <c r="P526" s="71" t="s">
        <v>897</v>
      </c>
      <c r="R526" s="71">
        <v>0</v>
      </c>
      <c r="S526" s="71" t="s">
        <v>1138</v>
      </c>
      <c r="T526" s="71" t="s">
        <v>354</v>
      </c>
      <c r="U526" s="27" t="s">
        <v>3998</v>
      </c>
    </row>
    <row r="527" spans="1:21" x14ac:dyDescent="0.15">
      <c r="A527" s="27" t="s">
        <v>75</v>
      </c>
      <c r="B527" s="27" t="s">
        <v>3999</v>
      </c>
      <c r="C527" s="27" t="s">
        <v>252</v>
      </c>
      <c r="D527" s="27" t="s">
        <v>278</v>
      </c>
      <c r="E527" s="27" t="s">
        <v>4000</v>
      </c>
      <c r="F527" s="27" t="s">
        <v>4001</v>
      </c>
      <c r="G527" s="27" t="s">
        <v>78</v>
      </c>
      <c r="H527" s="27" t="s">
        <v>4002</v>
      </c>
      <c r="I527" s="28">
        <v>43423.653078703705</v>
      </c>
      <c r="J527" s="28">
        <v>43423.655833333331</v>
      </c>
      <c r="K527" s="203">
        <v>2.7546296296296294E-3</v>
      </c>
      <c r="L527" s="29" t="s">
        <v>210</v>
      </c>
      <c r="M527" s="71" t="s">
        <v>210</v>
      </c>
      <c r="N527" s="71" t="s">
        <v>215</v>
      </c>
      <c r="O527" s="71" t="s">
        <v>277</v>
      </c>
      <c r="P527" s="71" t="s">
        <v>897</v>
      </c>
      <c r="R527" s="71">
        <v>0</v>
      </c>
      <c r="S527" s="71" t="s">
        <v>1208</v>
      </c>
      <c r="T527" s="71" t="s">
        <v>1208</v>
      </c>
      <c r="U527" s="27" t="s">
        <v>4003</v>
      </c>
    </row>
    <row r="528" spans="1:21" x14ac:dyDescent="0.15">
      <c r="A528" s="27" t="s">
        <v>75</v>
      </c>
      <c r="B528" s="27" t="s">
        <v>4004</v>
      </c>
      <c r="C528" s="27" t="s">
        <v>252</v>
      </c>
      <c r="D528" s="27" t="s">
        <v>278</v>
      </c>
      <c r="E528" s="27" t="s">
        <v>4005</v>
      </c>
      <c r="F528" s="27" t="s">
        <v>4006</v>
      </c>
      <c r="G528" s="27" t="s">
        <v>78</v>
      </c>
      <c r="H528" s="27" t="s">
        <v>217</v>
      </c>
      <c r="I528" s="28">
        <v>43423.658495370371</v>
      </c>
      <c r="J528" s="28">
        <v>43423.66238425926</v>
      </c>
      <c r="K528" s="203">
        <v>3.8888888888888883E-3</v>
      </c>
      <c r="L528" s="29" t="s">
        <v>210</v>
      </c>
      <c r="M528" s="71" t="s">
        <v>210</v>
      </c>
      <c r="N528" s="71" t="s">
        <v>215</v>
      </c>
      <c r="O528" s="71" t="s">
        <v>277</v>
      </c>
      <c r="P528" s="71" t="s">
        <v>897</v>
      </c>
      <c r="R528" s="71">
        <v>0</v>
      </c>
      <c r="S528" s="71" t="s">
        <v>1131</v>
      </c>
      <c r="T528" s="71" t="s">
        <v>1131</v>
      </c>
      <c r="U528" s="27" t="s">
        <v>4007</v>
      </c>
    </row>
    <row r="529" spans="1:21" x14ac:dyDescent="0.15">
      <c r="A529" s="27" t="s">
        <v>75</v>
      </c>
      <c r="B529" s="27" t="s">
        <v>4008</v>
      </c>
      <c r="C529" s="27" t="s">
        <v>252</v>
      </c>
      <c r="D529" s="27" t="s">
        <v>278</v>
      </c>
      <c r="E529" s="27" t="s">
        <v>4009</v>
      </c>
      <c r="F529" s="27" t="s">
        <v>4010</v>
      </c>
      <c r="G529" s="27" t="s">
        <v>78</v>
      </c>
      <c r="H529" s="27" t="s">
        <v>4011</v>
      </c>
      <c r="I529" s="28">
        <v>43423.681562500002</v>
      </c>
      <c r="J529" s="28">
        <v>43423.682060185187</v>
      </c>
      <c r="K529" s="203">
        <v>4.9768518518518521E-4</v>
      </c>
      <c r="L529" s="29" t="s">
        <v>210</v>
      </c>
      <c r="M529" s="71" t="s">
        <v>211</v>
      </c>
      <c r="N529" s="71" t="s">
        <v>215</v>
      </c>
      <c r="O529" s="71" t="s">
        <v>277</v>
      </c>
      <c r="P529" s="71" t="s">
        <v>897</v>
      </c>
      <c r="R529" s="71">
        <v>0</v>
      </c>
      <c r="S529" s="71" t="s">
        <v>412</v>
      </c>
      <c r="T529" s="71" t="s">
        <v>354</v>
      </c>
      <c r="U529" s="27" t="s">
        <v>4012</v>
      </c>
    </row>
    <row r="530" spans="1:21" x14ac:dyDescent="0.15">
      <c r="A530" s="27" t="s">
        <v>75</v>
      </c>
      <c r="B530" s="27" t="s">
        <v>4013</v>
      </c>
      <c r="C530" s="27" t="s">
        <v>252</v>
      </c>
      <c r="D530" s="27" t="s">
        <v>278</v>
      </c>
      <c r="E530" s="27" t="s">
        <v>4014</v>
      </c>
      <c r="F530" s="27" t="s">
        <v>4015</v>
      </c>
      <c r="G530" s="27" t="s">
        <v>78</v>
      </c>
      <c r="H530" s="27" t="s">
        <v>4016</v>
      </c>
      <c r="I530" s="28">
        <v>43423.685937499999</v>
      </c>
      <c r="J530" s="28">
        <v>43423.686562499999</v>
      </c>
      <c r="K530" s="203">
        <v>6.2500000000000001E-4</v>
      </c>
      <c r="L530" s="29" t="s">
        <v>210</v>
      </c>
      <c r="M530" s="71" t="s">
        <v>211</v>
      </c>
      <c r="N530" s="71" t="s">
        <v>215</v>
      </c>
      <c r="O530" s="71" t="s">
        <v>277</v>
      </c>
      <c r="P530" s="71" t="s">
        <v>897</v>
      </c>
      <c r="R530" s="71">
        <v>0</v>
      </c>
      <c r="S530" s="71" t="s">
        <v>672</v>
      </c>
      <c r="T530" s="71" t="s">
        <v>354</v>
      </c>
      <c r="U530" s="27" t="s">
        <v>4017</v>
      </c>
    </row>
    <row r="531" spans="1:21" x14ac:dyDescent="0.15">
      <c r="A531" s="27" t="s">
        <v>75</v>
      </c>
      <c r="B531" s="27" t="s">
        <v>4018</v>
      </c>
      <c r="C531" s="27" t="s">
        <v>252</v>
      </c>
      <c r="D531" s="27" t="s">
        <v>278</v>
      </c>
      <c r="E531" s="27" t="s">
        <v>4019</v>
      </c>
      <c r="F531" s="27" t="s">
        <v>4020</v>
      </c>
      <c r="G531" s="27" t="s">
        <v>78</v>
      </c>
      <c r="H531" s="27" t="s">
        <v>4021</v>
      </c>
      <c r="I531" s="28">
        <v>43423.68959490741</v>
      </c>
      <c r="J531" s="28">
        <v>43423.689606481479</v>
      </c>
      <c r="K531" s="203">
        <v>1.1574074074074073E-5</v>
      </c>
      <c r="L531" s="29" t="s">
        <v>210</v>
      </c>
      <c r="M531" s="71" t="s">
        <v>211</v>
      </c>
      <c r="N531" s="71" t="s">
        <v>215</v>
      </c>
      <c r="O531" s="71" t="s">
        <v>277</v>
      </c>
      <c r="P531" s="71" t="s">
        <v>897</v>
      </c>
      <c r="R531" s="71">
        <v>0</v>
      </c>
      <c r="S531" s="71" t="s">
        <v>440</v>
      </c>
      <c r="T531" s="71" t="s">
        <v>354</v>
      </c>
      <c r="U531" s="27" t="s">
        <v>4022</v>
      </c>
    </row>
    <row r="532" spans="1:21" x14ac:dyDescent="0.15">
      <c r="A532" s="27" t="s">
        <v>75</v>
      </c>
      <c r="B532" s="27" t="s">
        <v>4023</v>
      </c>
      <c r="C532" s="27" t="s">
        <v>252</v>
      </c>
      <c r="D532" s="27" t="s">
        <v>278</v>
      </c>
      <c r="E532" s="27" t="s">
        <v>4024</v>
      </c>
      <c r="F532" s="27" t="s">
        <v>4025</v>
      </c>
      <c r="G532" s="27" t="s">
        <v>78</v>
      </c>
      <c r="H532" s="27" t="s">
        <v>4026</v>
      </c>
      <c r="I532" s="28">
        <v>43423.695659722223</v>
      </c>
      <c r="J532" s="28">
        <v>43423.695960648147</v>
      </c>
      <c r="K532" s="203">
        <v>3.0092592592592595E-4</v>
      </c>
      <c r="L532" s="29" t="s">
        <v>210</v>
      </c>
      <c r="M532" s="71" t="s">
        <v>211</v>
      </c>
      <c r="N532" s="71" t="s">
        <v>215</v>
      </c>
      <c r="O532" s="71" t="s">
        <v>277</v>
      </c>
      <c r="P532" s="71" t="s">
        <v>897</v>
      </c>
      <c r="R532" s="71">
        <v>0</v>
      </c>
      <c r="S532" s="71" t="s">
        <v>493</v>
      </c>
      <c r="T532" s="71" t="s">
        <v>354</v>
      </c>
      <c r="U532" s="27" t="s">
        <v>4027</v>
      </c>
    </row>
    <row r="533" spans="1:21" x14ac:dyDescent="0.15">
      <c r="A533" s="27" t="s">
        <v>75</v>
      </c>
      <c r="B533" s="27" t="s">
        <v>4028</v>
      </c>
      <c r="C533" s="27" t="s">
        <v>252</v>
      </c>
      <c r="D533" s="27" t="s">
        <v>278</v>
      </c>
      <c r="E533" s="27" t="s">
        <v>4029</v>
      </c>
      <c r="F533" s="27" t="s">
        <v>4030</v>
      </c>
      <c r="G533" s="27" t="s">
        <v>78</v>
      </c>
      <c r="H533" s="27" t="s">
        <v>4031</v>
      </c>
      <c r="I533" s="28">
        <v>43423.715891203705</v>
      </c>
      <c r="J533" s="28">
        <v>43423.716504629629</v>
      </c>
      <c r="K533" s="203">
        <v>6.134259259259259E-4</v>
      </c>
      <c r="L533" s="29" t="s">
        <v>210</v>
      </c>
      <c r="M533" s="71" t="s">
        <v>211</v>
      </c>
      <c r="N533" s="71" t="s">
        <v>215</v>
      </c>
      <c r="O533" s="71" t="s">
        <v>277</v>
      </c>
      <c r="P533" s="71" t="s">
        <v>897</v>
      </c>
      <c r="R533" s="71">
        <v>0</v>
      </c>
      <c r="S533" s="71" t="s">
        <v>677</v>
      </c>
      <c r="T533" s="71" t="s">
        <v>354</v>
      </c>
      <c r="U533" s="27" t="s">
        <v>4032</v>
      </c>
    </row>
    <row r="534" spans="1:21" x14ac:dyDescent="0.15">
      <c r="A534" s="27" t="s">
        <v>75</v>
      </c>
      <c r="B534" s="27" t="s">
        <v>4033</v>
      </c>
      <c r="C534" s="27" t="s">
        <v>252</v>
      </c>
      <c r="D534" s="27" t="s">
        <v>278</v>
      </c>
      <c r="E534" s="27" t="s">
        <v>4034</v>
      </c>
      <c r="F534" s="27" t="s">
        <v>4035</v>
      </c>
      <c r="G534" s="27" t="s">
        <v>78</v>
      </c>
      <c r="H534" s="27" t="s">
        <v>4036</v>
      </c>
      <c r="I534" s="28">
        <v>43423.716944444444</v>
      </c>
      <c r="J534" s="28">
        <v>43423.717094907406</v>
      </c>
      <c r="K534" s="203">
        <v>1.5046296296296297E-4</v>
      </c>
      <c r="L534" s="29" t="s">
        <v>210</v>
      </c>
      <c r="M534" s="71" t="s">
        <v>211</v>
      </c>
      <c r="N534" s="71" t="s">
        <v>215</v>
      </c>
      <c r="O534" s="71" t="s">
        <v>277</v>
      </c>
      <c r="P534" s="71" t="s">
        <v>897</v>
      </c>
      <c r="R534" s="71">
        <v>0</v>
      </c>
      <c r="S534" s="71" t="s">
        <v>377</v>
      </c>
      <c r="T534" s="71" t="s">
        <v>354</v>
      </c>
      <c r="U534" s="27" t="s">
        <v>4037</v>
      </c>
    </row>
    <row r="535" spans="1:21" x14ac:dyDescent="0.15">
      <c r="A535" s="27" t="s">
        <v>75</v>
      </c>
      <c r="B535" s="27" t="s">
        <v>4038</v>
      </c>
      <c r="C535" s="27" t="s">
        <v>252</v>
      </c>
      <c r="D535" s="27" t="s">
        <v>278</v>
      </c>
      <c r="E535" s="27" t="s">
        <v>4039</v>
      </c>
      <c r="F535" s="27" t="s">
        <v>4040</v>
      </c>
      <c r="G535" s="27" t="s">
        <v>78</v>
      </c>
      <c r="H535" s="27" t="s">
        <v>213</v>
      </c>
      <c r="I535" s="28">
        <v>43423.724212962959</v>
      </c>
      <c r="J535" s="28">
        <v>43423.724965277775</v>
      </c>
      <c r="K535" s="203">
        <v>7.5231481481481471E-4</v>
      </c>
      <c r="L535" s="29" t="s">
        <v>210</v>
      </c>
      <c r="M535" s="71" t="s">
        <v>211</v>
      </c>
      <c r="N535" s="71" t="s">
        <v>215</v>
      </c>
      <c r="O535" s="71" t="s">
        <v>277</v>
      </c>
      <c r="P535" s="71" t="s">
        <v>897</v>
      </c>
      <c r="R535" s="71">
        <v>0</v>
      </c>
      <c r="S535" s="71" t="s">
        <v>712</v>
      </c>
      <c r="T535" s="71" t="s">
        <v>354</v>
      </c>
      <c r="U535" s="27" t="s">
        <v>4041</v>
      </c>
    </row>
    <row r="536" spans="1:21" x14ac:dyDescent="0.15">
      <c r="A536" s="27" t="s">
        <v>75</v>
      </c>
      <c r="B536" s="27" t="s">
        <v>4042</v>
      </c>
      <c r="C536" s="27" t="s">
        <v>252</v>
      </c>
      <c r="D536" s="27" t="s">
        <v>278</v>
      </c>
      <c r="E536" s="27" t="s">
        <v>4043</v>
      </c>
      <c r="F536" s="27" t="s">
        <v>4044</v>
      </c>
      <c r="G536" s="27" t="s">
        <v>78</v>
      </c>
      <c r="H536" s="27" t="s">
        <v>4045</v>
      </c>
      <c r="I536" s="28">
        <v>43423.72792824074</v>
      </c>
      <c r="J536" s="28">
        <v>43423.729444444441</v>
      </c>
      <c r="K536" s="203">
        <v>1.5162037037037036E-3</v>
      </c>
      <c r="L536" s="29" t="s">
        <v>210</v>
      </c>
      <c r="M536" s="71" t="s">
        <v>211</v>
      </c>
      <c r="N536" s="71" t="s">
        <v>215</v>
      </c>
      <c r="O536" s="71" t="s">
        <v>277</v>
      </c>
      <c r="P536" s="71" t="s">
        <v>897</v>
      </c>
      <c r="R536" s="71">
        <v>0</v>
      </c>
      <c r="S536" s="71" t="s">
        <v>810</v>
      </c>
      <c r="T536" s="71" t="s">
        <v>354</v>
      </c>
      <c r="U536" s="27" t="s">
        <v>4046</v>
      </c>
    </row>
    <row r="537" spans="1:21" x14ac:dyDescent="0.15">
      <c r="A537" s="27" t="s">
        <v>75</v>
      </c>
      <c r="B537" s="27" t="s">
        <v>4047</v>
      </c>
      <c r="C537" s="27" t="s">
        <v>252</v>
      </c>
      <c r="D537" s="27" t="s">
        <v>280</v>
      </c>
      <c r="E537" s="27" t="s">
        <v>4048</v>
      </c>
      <c r="F537" s="27" t="s">
        <v>4049</v>
      </c>
      <c r="G537" s="27" t="s">
        <v>78</v>
      </c>
      <c r="H537" s="27" t="s">
        <v>4050</v>
      </c>
      <c r="I537" s="28">
        <v>43423.610358796293</v>
      </c>
      <c r="J537" s="28">
        <v>43423.612037037034</v>
      </c>
      <c r="K537" s="203">
        <v>1.6782407407407406E-3</v>
      </c>
      <c r="L537" s="29" t="s">
        <v>210</v>
      </c>
      <c r="M537" s="71" t="s">
        <v>211</v>
      </c>
      <c r="N537" s="71" t="s">
        <v>215</v>
      </c>
      <c r="O537" s="71" t="s">
        <v>279</v>
      </c>
      <c r="P537" s="71" t="s">
        <v>170</v>
      </c>
      <c r="R537" s="71">
        <v>0</v>
      </c>
      <c r="S537" s="71" t="s">
        <v>502</v>
      </c>
      <c r="T537" s="71" t="s">
        <v>354</v>
      </c>
      <c r="U537" s="27" t="s">
        <v>4051</v>
      </c>
    </row>
    <row r="538" spans="1:21" x14ac:dyDescent="0.15">
      <c r="A538" s="27" t="s">
        <v>75</v>
      </c>
      <c r="B538" s="27" t="s">
        <v>4052</v>
      </c>
      <c r="C538" s="27" t="s">
        <v>252</v>
      </c>
      <c r="D538" s="27" t="s">
        <v>280</v>
      </c>
      <c r="E538" s="27" t="s">
        <v>4053</v>
      </c>
      <c r="F538" s="27" t="s">
        <v>4054</v>
      </c>
      <c r="G538" s="27" t="s">
        <v>78</v>
      </c>
      <c r="H538" s="27" t="s">
        <v>4055</v>
      </c>
      <c r="I538" s="28">
        <v>43423.615486111114</v>
      </c>
      <c r="J538" s="28">
        <v>43423.617407407408</v>
      </c>
      <c r="K538" s="203">
        <v>1.9212962962962962E-3</v>
      </c>
      <c r="L538" s="29" t="s">
        <v>210</v>
      </c>
      <c r="M538" s="71" t="s">
        <v>211</v>
      </c>
      <c r="N538" s="71" t="s">
        <v>215</v>
      </c>
      <c r="O538" s="71" t="s">
        <v>279</v>
      </c>
      <c r="P538" s="71" t="s">
        <v>170</v>
      </c>
      <c r="R538" s="71">
        <v>0</v>
      </c>
      <c r="S538" s="71" t="s">
        <v>683</v>
      </c>
      <c r="T538" s="71" t="s">
        <v>354</v>
      </c>
      <c r="U538" s="27" t="s">
        <v>4056</v>
      </c>
    </row>
    <row r="539" spans="1:21" x14ac:dyDescent="0.15">
      <c r="A539" s="27" t="s">
        <v>75</v>
      </c>
      <c r="B539" s="27" t="s">
        <v>4057</v>
      </c>
      <c r="C539" s="27" t="s">
        <v>252</v>
      </c>
      <c r="D539" s="27" t="s">
        <v>280</v>
      </c>
      <c r="E539" s="27" t="s">
        <v>4058</v>
      </c>
      <c r="F539" s="27" t="s">
        <v>4059</v>
      </c>
      <c r="G539" s="27" t="s">
        <v>78</v>
      </c>
      <c r="H539" s="27" t="s">
        <v>4060</v>
      </c>
      <c r="I539" s="28">
        <v>43423.628460648149</v>
      </c>
      <c r="J539" s="28">
        <v>43423.629629629628</v>
      </c>
      <c r="K539" s="203">
        <v>1.1689814814814816E-3</v>
      </c>
      <c r="L539" s="29" t="s">
        <v>210</v>
      </c>
      <c r="M539" s="71" t="s">
        <v>211</v>
      </c>
      <c r="N539" s="71" t="s">
        <v>215</v>
      </c>
      <c r="O539" s="71" t="s">
        <v>279</v>
      </c>
      <c r="P539" s="71" t="s">
        <v>170</v>
      </c>
      <c r="R539" s="71">
        <v>0</v>
      </c>
      <c r="S539" s="71" t="s">
        <v>499</v>
      </c>
      <c r="T539" s="71" t="s">
        <v>354</v>
      </c>
      <c r="U539" s="27" t="s">
        <v>4061</v>
      </c>
    </row>
    <row r="540" spans="1:21" x14ac:dyDescent="0.15">
      <c r="A540" s="27" t="s">
        <v>75</v>
      </c>
      <c r="B540" s="27" t="s">
        <v>4062</v>
      </c>
      <c r="C540" s="27" t="s">
        <v>252</v>
      </c>
      <c r="D540" s="27" t="s">
        <v>280</v>
      </c>
      <c r="E540" s="27" t="s">
        <v>4063</v>
      </c>
      <c r="F540" s="27" t="s">
        <v>4064</v>
      </c>
      <c r="G540" s="27" t="s">
        <v>78</v>
      </c>
      <c r="H540" s="27" t="s">
        <v>4065</v>
      </c>
      <c r="I540" s="28">
        <v>43423.636817129627</v>
      </c>
      <c r="J540" s="28">
        <v>43423.637870370374</v>
      </c>
      <c r="K540" s="203">
        <v>1.0532407407407407E-3</v>
      </c>
      <c r="L540" s="29" t="s">
        <v>210</v>
      </c>
      <c r="M540" s="71" t="s">
        <v>211</v>
      </c>
      <c r="N540" s="71" t="s">
        <v>215</v>
      </c>
      <c r="O540" s="71" t="s">
        <v>279</v>
      </c>
      <c r="P540" s="71" t="s">
        <v>170</v>
      </c>
      <c r="R540" s="71">
        <v>0</v>
      </c>
      <c r="S540" s="71" t="s">
        <v>481</v>
      </c>
      <c r="T540" s="71" t="s">
        <v>354</v>
      </c>
      <c r="U540" s="27" t="s">
        <v>4066</v>
      </c>
    </row>
    <row r="541" spans="1:21" x14ac:dyDescent="0.15">
      <c r="A541" s="27" t="s">
        <v>75</v>
      </c>
      <c r="B541" s="27" t="s">
        <v>4067</v>
      </c>
      <c r="C541" s="27" t="s">
        <v>252</v>
      </c>
      <c r="D541" s="27" t="s">
        <v>280</v>
      </c>
      <c r="E541" s="27" t="s">
        <v>4068</v>
      </c>
      <c r="F541" s="27" t="s">
        <v>4069</v>
      </c>
      <c r="G541" s="27" t="s">
        <v>78</v>
      </c>
      <c r="H541" s="27" t="s">
        <v>709</v>
      </c>
      <c r="I541" s="28">
        <v>43423.640555555554</v>
      </c>
      <c r="J541" s="28">
        <v>43423.642245370371</v>
      </c>
      <c r="K541" s="203">
        <v>1.689814814814815E-3</v>
      </c>
      <c r="L541" s="29" t="s">
        <v>210</v>
      </c>
      <c r="M541" s="71" t="s">
        <v>211</v>
      </c>
      <c r="N541" s="71" t="s">
        <v>215</v>
      </c>
      <c r="O541" s="71" t="s">
        <v>279</v>
      </c>
      <c r="P541" s="71" t="s">
        <v>170</v>
      </c>
      <c r="R541" s="71">
        <v>0</v>
      </c>
      <c r="S541" s="71" t="s">
        <v>808</v>
      </c>
      <c r="T541" s="71" t="s">
        <v>354</v>
      </c>
      <c r="U541" s="27" t="s">
        <v>4070</v>
      </c>
    </row>
    <row r="542" spans="1:21" x14ac:dyDescent="0.15">
      <c r="A542" s="27" t="s">
        <v>75</v>
      </c>
      <c r="B542" s="27" t="s">
        <v>4071</v>
      </c>
      <c r="C542" s="27" t="s">
        <v>252</v>
      </c>
      <c r="D542" s="27" t="s">
        <v>280</v>
      </c>
      <c r="E542" s="27" t="s">
        <v>4072</v>
      </c>
      <c r="F542" s="27" t="s">
        <v>4073</v>
      </c>
      <c r="G542" s="27" t="s">
        <v>78</v>
      </c>
      <c r="H542" s="27" t="s">
        <v>4074</v>
      </c>
      <c r="I542" s="28">
        <v>43423.644050925926</v>
      </c>
      <c r="J542" s="28">
        <v>43423.645729166667</v>
      </c>
      <c r="K542" s="203">
        <v>1.6782407407407406E-3</v>
      </c>
      <c r="L542" s="29" t="s">
        <v>210</v>
      </c>
      <c r="M542" s="71" t="s">
        <v>211</v>
      </c>
      <c r="N542" s="71" t="s">
        <v>215</v>
      </c>
      <c r="O542" s="71" t="s">
        <v>279</v>
      </c>
      <c r="P542" s="71" t="s">
        <v>170</v>
      </c>
      <c r="R542" s="71">
        <v>0</v>
      </c>
      <c r="S542" s="71" t="s">
        <v>502</v>
      </c>
      <c r="T542" s="71" t="s">
        <v>354</v>
      </c>
      <c r="U542" s="27" t="s">
        <v>4075</v>
      </c>
    </row>
    <row r="543" spans="1:21" x14ac:dyDescent="0.15">
      <c r="A543" s="27" t="s">
        <v>75</v>
      </c>
      <c r="B543" s="27" t="s">
        <v>4076</v>
      </c>
      <c r="C543" s="27" t="s">
        <v>252</v>
      </c>
      <c r="D543" s="27" t="s">
        <v>280</v>
      </c>
      <c r="E543" s="27" t="s">
        <v>4072</v>
      </c>
      <c r="F543" s="27" t="s">
        <v>4073</v>
      </c>
      <c r="G543" s="27" t="s">
        <v>78</v>
      </c>
      <c r="H543" s="27" t="s">
        <v>4074</v>
      </c>
      <c r="I543" s="28">
        <v>43423.646666666667</v>
      </c>
      <c r="J543" s="28">
        <v>43423.646967592591</v>
      </c>
      <c r="K543" s="203">
        <v>3.0092592592592595E-4</v>
      </c>
      <c r="L543" s="29" t="s">
        <v>210</v>
      </c>
      <c r="M543" s="71" t="s">
        <v>211</v>
      </c>
      <c r="N543" s="71" t="s">
        <v>215</v>
      </c>
      <c r="O543" s="71" t="s">
        <v>279</v>
      </c>
      <c r="P543" s="71" t="s">
        <v>170</v>
      </c>
      <c r="R543" s="71">
        <v>0</v>
      </c>
      <c r="S543" s="71" t="s">
        <v>493</v>
      </c>
      <c r="T543" s="71" t="s">
        <v>354</v>
      </c>
      <c r="U543" s="27" t="s">
        <v>4075</v>
      </c>
    </row>
    <row r="544" spans="1:21" x14ac:dyDescent="0.15">
      <c r="A544" s="27" t="s">
        <v>75</v>
      </c>
      <c r="B544" s="27" t="s">
        <v>4077</v>
      </c>
      <c r="C544" s="27" t="s">
        <v>252</v>
      </c>
      <c r="D544" s="27" t="s">
        <v>280</v>
      </c>
      <c r="E544" s="27" t="s">
        <v>4078</v>
      </c>
      <c r="F544" s="27" t="s">
        <v>4079</v>
      </c>
      <c r="G544" s="27" t="s">
        <v>78</v>
      </c>
      <c r="H544" s="27" t="s">
        <v>4080</v>
      </c>
      <c r="I544" s="28">
        <v>43423.649016203701</v>
      </c>
      <c r="J544" s="28">
        <v>43423.650034722225</v>
      </c>
      <c r="K544" s="203">
        <v>1.0185185185185186E-3</v>
      </c>
      <c r="L544" s="29" t="s">
        <v>210</v>
      </c>
      <c r="M544" s="71" t="s">
        <v>211</v>
      </c>
      <c r="N544" s="71" t="s">
        <v>215</v>
      </c>
      <c r="O544" s="71" t="s">
        <v>279</v>
      </c>
      <c r="P544" s="71" t="s">
        <v>170</v>
      </c>
      <c r="R544" s="71">
        <v>0</v>
      </c>
      <c r="S544" s="71" t="s">
        <v>404</v>
      </c>
      <c r="T544" s="71" t="s">
        <v>354</v>
      </c>
      <c r="U544" s="27" t="s">
        <v>4081</v>
      </c>
    </row>
    <row r="545" spans="1:21" x14ac:dyDescent="0.15">
      <c r="A545" s="27" t="s">
        <v>75</v>
      </c>
      <c r="B545" s="27" t="s">
        <v>4082</v>
      </c>
      <c r="C545" s="27" t="s">
        <v>252</v>
      </c>
      <c r="D545" s="27" t="s">
        <v>280</v>
      </c>
      <c r="E545" s="27" t="s">
        <v>4083</v>
      </c>
      <c r="F545" s="27" t="s">
        <v>4084</v>
      </c>
      <c r="G545" s="27" t="s">
        <v>78</v>
      </c>
      <c r="H545" s="27" t="s">
        <v>4085</v>
      </c>
      <c r="I545" s="28">
        <v>43423.657361111109</v>
      </c>
      <c r="J545" s="28">
        <v>43423.657453703701</v>
      </c>
      <c r="K545" s="203">
        <v>9.2592592592592588E-5</v>
      </c>
      <c r="L545" s="29" t="s">
        <v>210</v>
      </c>
      <c r="M545" s="71" t="s">
        <v>211</v>
      </c>
      <c r="N545" s="71" t="s">
        <v>215</v>
      </c>
      <c r="O545" s="71" t="s">
        <v>279</v>
      </c>
      <c r="P545" s="71" t="s">
        <v>170</v>
      </c>
      <c r="R545" s="71">
        <v>0</v>
      </c>
      <c r="S545" s="71" t="s">
        <v>432</v>
      </c>
      <c r="T545" s="71" t="s">
        <v>354</v>
      </c>
      <c r="U545" s="27" t="s">
        <v>4086</v>
      </c>
    </row>
    <row r="546" spans="1:21" x14ac:dyDescent="0.15">
      <c r="A546" s="27" t="s">
        <v>75</v>
      </c>
      <c r="B546" s="27" t="s">
        <v>4087</v>
      </c>
      <c r="C546" s="27" t="s">
        <v>252</v>
      </c>
      <c r="D546" s="27" t="s">
        <v>280</v>
      </c>
      <c r="E546" s="27" t="s">
        <v>4088</v>
      </c>
      <c r="F546" s="27" t="s">
        <v>4089</v>
      </c>
      <c r="G546" s="27" t="s">
        <v>78</v>
      </c>
      <c r="H546" s="27" t="s">
        <v>4090</v>
      </c>
      <c r="I546" s="28">
        <v>43423.65997685185</v>
      </c>
      <c r="J546" s="28">
        <v>43423.661354166667</v>
      </c>
      <c r="K546" s="203">
        <v>1.3773148148148147E-3</v>
      </c>
      <c r="L546" s="29" t="s">
        <v>210</v>
      </c>
      <c r="M546" s="71" t="s">
        <v>211</v>
      </c>
      <c r="N546" s="71" t="s">
        <v>215</v>
      </c>
      <c r="O546" s="71" t="s">
        <v>279</v>
      </c>
      <c r="P546" s="71" t="s">
        <v>170</v>
      </c>
      <c r="R546" s="71">
        <v>0</v>
      </c>
      <c r="S546" s="71" t="s">
        <v>491</v>
      </c>
      <c r="T546" s="71" t="s">
        <v>354</v>
      </c>
      <c r="U546" s="27" t="s">
        <v>4091</v>
      </c>
    </row>
    <row r="547" spans="1:21" x14ac:dyDescent="0.15">
      <c r="A547" s="27" t="s">
        <v>75</v>
      </c>
      <c r="B547" s="27" t="s">
        <v>4092</v>
      </c>
      <c r="C547" s="27" t="s">
        <v>252</v>
      </c>
      <c r="D547" s="27" t="s">
        <v>280</v>
      </c>
      <c r="E547" s="27" t="s">
        <v>4093</v>
      </c>
      <c r="F547" s="27" t="s">
        <v>4094</v>
      </c>
      <c r="G547" s="27" t="s">
        <v>78</v>
      </c>
      <c r="H547" s="27" t="s">
        <v>4095</v>
      </c>
      <c r="I547" s="28">
        <v>43423.680659722224</v>
      </c>
      <c r="J547" s="28">
        <v>43423.680821759262</v>
      </c>
      <c r="K547" s="203">
        <v>1.6203703703703703E-4</v>
      </c>
      <c r="L547" s="29" t="s">
        <v>210</v>
      </c>
      <c r="M547" s="71" t="s">
        <v>211</v>
      </c>
      <c r="N547" s="71" t="s">
        <v>215</v>
      </c>
      <c r="O547" s="71" t="s">
        <v>279</v>
      </c>
      <c r="P547" s="71" t="s">
        <v>170</v>
      </c>
      <c r="R547" s="71">
        <v>0</v>
      </c>
      <c r="S547" s="71" t="s">
        <v>402</v>
      </c>
      <c r="T547" s="71" t="s">
        <v>354</v>
      </c>
      <c r="U547" s="27" t="s">
        <v>4096</v>
      </c>
    </row>
    <row r="548" spans="1:21" x14ac:dyDescent="0.15">
      <c r="A548" s="27" t="s">
        <v>75</v>
      </c>
      <c r="B548" s="27" t="s">
        <v>4097</v>
      </c>
      <c r="C548" s="27" t="s">
        <v>252</v>
      </c>
      <c r="D548" s="27" t="s">
        <v>280</v>
      </c>
      <c r="E548" s="27" t="s">
        <v>4098</v>
      </c>
      <c r="F548" s="27" t="s">
        <v>4099</v>
      </c>
      <c r="G548" s="27" t="s">
        <v>78</v>
      </c>
      <c r="H548" s="27" t="s">
        <v>4100</v>
      </c>
      <c r="I548" s="28">
        <v>43423.682453703703</v>
      </c>
      <c r="J548" s="28">
        <v>43423.683703703704</v>
      </c>
      <c r="K548" s="203">
        <v>1.25E-3</v>
      </c>
      <c r="L548" s="29" t="s">
        <v>210</v>
      </c>
      <c r="M548" s="71" t="s">
        <v>211</v>
      </c>
      <c r="N548" s="71" t="s">
        <v>215</v>
      </c>
      <c r="O548" s="71" t="s">
        <v>279</v>
      </c>
      <c r="P548" s="71" t="s">
        <v>170</v>
      </c>
      <c r="R548" s="71">
        <v>0</v>
      </c>
      <c r="S548" s="71" t="s">
        <v>503</v>
      </c>
      <c r="T548" s="71" t="s">
        <v>354</v>
      </c>
      <c r="U548" s="27" t="s">
        <v>4101</v>
      </c>
    </row>
    <row r="549" spans="1:21" x14ac:dyDescent="0.15">
      <c r="A549" s="27" t="s">
        <v>75</v>
      </c>
      <c r="B549" s="27" t="s">
        <v>4102</v>
      </c>
      <c r="C549" s="27" t="s">
        <v>252</v>
      </c>
      <c r="D549" s="27" t="s">
        <v>280</v>
      </c>
      <c r="E549" s="27" t="s">
        <v>4103</v>
      </c>
      <c r="F549" s="27" t="s">
        <v>4104</v>
      </c>
      <c r="G549" s="27" t="s">
        <v>78</v>
      </c>
      <c r="H549" s="27" t="s">
        <v>4105</v>
      </c>
      <c r="I549" s="28">
        <v>43423.697060185186</v>
      </c>
      <c r="J549" s="28">
        <v>43423.699155092596</v>
      </c>
      <c r="K549" s="203">
        <v>2.0949074074074073E-3</v>
      </c>
      <c r="L549" s="29" t="s">
        <v>210</v>
      </c>
      <c r="M549" s="71" t="s">
        <v>210</v>
      </c>
      <c r="N549" s="71" t="s">
        <v>215</v>
      </c>
      <c r="O549" s="71" t="s">
        <v>279</v>
      </c>
      <c r="P549" s="71" t="s">
        <v>170</v>
      </c>
      <c r="R549" s="71">
        <v>0</v>
      </c>
      <c r="S549" s="71" t="s">
        <v>580</v>
      </c>
      <c r="T549" s="71" t="s">
        <v>580</v>
      </c>
      <c r="U549" s="27" t="s">
        <v>4106</v>
      </c>
    </row>
    <row r="550" spans="1:21" x14ac:dyDescent="0.15">
      <c r="A550" s="27" t="s">
        <v>75</v>
      </c>
      <c r="B550" s="27" t="s">
        <v>4107</v>
      </c>
      <c r="C550" s="27" t="s">
        <v>252</v>
      </c>
      <c r="D550" s="27" t="s">
        <v>280</v>
      </c>
      <c r="E550" s="27" t="s">
        <v>1225</v>
      </c>
      <c r="F550" s="27" t="s">
        <v>1226</v>
      </c>
      <c r="G550" s="27" t="s">
        <v>78</v>
      </c>
      <c r="H550" s="27" t="s">
        <v>1227</v>
      </c>
      <c r="I550" s="28">
        <v>43423.699884259258</v>
      </c>
      <c r="J550" s="28">
        <v>43423.700219907405</v>
      </c>
      <c r="K550" s="203">
        <v>3.3564814814814812E-4</v>
      </c>
      <c r="L550" s="29" t="s">
        <v>210</v>
      </c>
      <c r="M550" s="71" t="s">
        <v>211</v>
      </c>
      <c r="N550" s="71" t="s">
        <v>215</v>
      </c>
      <c r="O550" s="71" t="s">
        <v>279</v>
      </c>
      <c r="P550" s="71" t="s">
        <v>170</v>
      </c>
      <c r="R550" s="71">
        <v>0</v>
      </c>
      <c r="S550" s="71" t="s">
        <v>414</v>
      </c>
      <c r="T550" s="71" t="s">
        <v>354</v>
      </c>
      <c r="U550" s="27" t="s">
        <v>1228</v>
      </c>
    </row>
    <row r="551" spans="1:21" x14ac:dyDescent="0.15">
      <c r="A551" s="27" t="s">
        <v>75</v>
      </c>
      <c r="B551" s="27" t="s">
        <v>4108</v>
      </c>
      <c r="C551" s="27" t="s">
        <v>252</v>
      </c>
      <c r="D551" s="27" t="s">
        <v>280</v>
      </c>
      <c r="E551" s="27" t="s">
        <v>4109</v>
      </c>
      <c r="F551" s="27" t="s">
        <v>4110</v>
      </c>
      <c r="G551" s="27" t="s">
        <v>78</v>
      </c>
      <c r="H551" s="27" t="s">
        <v>4111</v>
      </c>
      <c r="I551" s="28">
        <v>43423.701967592591</v>
      </c>
      <c r="J551" s="28">
        <v>43423.704872685186</v>
      </c>
      <c r="K551" s="203">
        <v>2.9050925925925928E-3</v>
      </c>
      <c r="L551" s="29" t="s">
        <v>210</v>
      </c>
      <c r="M551" s="71" t="s">
        <v>210</v>
      </c>
      <c r="N551" s="71" t="s">
        <v>215</v>
      </c>
      <c r="O551" s="71" t="s">
        <v>279</v>
      </c>
      <c r="P551" s="71" t="s">
        <v>170</v>
      </c>
      <c r="R551" s="71">
        <v>0</v>
      </c>
      <c r="S551" s="71" t="s">
        <v>1217</v>
      </c>
      <c r="T551" s="71" t="s">
        <v>1217</v>
      </c>
      <c r="U551" s="27" t="s">
        <v>4112</v>
      </c>
    </row>
    <row r="552" spans="1:21" x14ac:dyDescent="0.15">
      <c r="A552" s="27" t="s">
        <v>75</v>
      </c>
      <c r="B552" s="27" t="s">
        <v>4113</v>
      </c>
      <c r="C552" s="27" t="s">
        <v>252</v>
      </c>
      <c r="D552" s="27" t="s">
        <v>280</v>
      </c>
      <c r="E552" s="27" t="s">
        <v>4114</v>
      </c>
      <c r="F552" s="27" t="s">
        <v>4115</v>
      </c>
      <c r="G552" s="27" t="s">
        <v>78</v>
      </c>
      <c r="H552" s="27" t="s">
        <v>4116</v>
      </c>
      <c r="I552" s="28">
        <v>43423.705393518518</v>
      </c>
      <c r="J552" s="28">
        <v>43423.706736111111</v>
      </c>
      <c r="K552" s="203">
        <v>1.3425925925925925E-3</v>
      </c>
      <c r="L552" s="29" t="s">
        <v>210</v>
      </c>
      <c r="M552" s="71" t="s">
        <v>211</v>
      </c>
      <c r="N552" s="71" t="s">
        <v>215</v>
      </c>
      <c r="O552" s="71" t="s">
        <v>279</v>
      </c>
      <c r="P552" s="71" t="s">
        <v>170</v>
      </c>
      <c r="R552" s="71">
        <v>0</v>
      </c>
      <c r="S552" s="71" t="s">
        <v>671</v>
      </c>
      <c r="T552" s="71" t="s">
        <v>354</v>
      </c>
      <c r="U552" s="27" t="s">
        <v>4117</v>
      </c>
    </row>
    <row r="553" spans="1:21" x14ac:dyDescent="0.15">
      <c r="A553" s="27" t="s">
        <v>75</v>
      </c>
      <c r="B553" s="27" t="s">
        <v>4118</v>
      </c>
      <c r="C553" s="27" t="s">
        <v>252</v>
      </c>
      <c r="D553" s="27" t="s">
        <v>280</v>
      </c>
      <c r="E553" s="27" t="s">
        <v>4119</v>
      </c>
      <c r="F553" s="27" t="s">
        <v>4120</v>
      </c>
      <c r="G553" s="27" t="s">
        <v>78</v>
      </c>
      <c r="H553" s="27" t="s">
        <v>813</v>
      </c>
      <c r="I553" s="28">
        <v>43423.708761574075</v>
      </c>
      <c r="J553" s="28">
        <v>43423.709502314814</v>
      </c>
      <c r="K553" s="203">
        <v>7.407407407407407E-4</v>
      </c>
      <c r="L553" s="29" t="s">
        <v>210</v>
      </c>
      <c r="M553" s="71" t="s">
        <v>211</v>
      </c>
      <c r="N553" s="71" t="s">
        <v>215</v>
      </c>
      <c r="O553" s="71" t="s">
        <v>279</v>
      </c>
      <c r="P553" s="71" t="s">
        <v>170</v>
      </c>
      <c r="R553" s="71">
        <v>0</v>
      </c>
      <c r="S553" s="71" t="s">
        <v>416</v>
      </c>
      <c r="T553" s="71" t="s">
        <v>354</v>
      </c>
      <c r="U553" s="27" t="s">
        <v>4121</v>
      </c>
    </row>
    <row r="554" spans="1:21" x14ac:dyDescent="0.15">
      <c r="A554" s="27" t="s">
        <v>75</v>
      </c>
      <c r="B554" s="27" t="s">
        <v>4122</v>
      </c>
      <c r="C554" s="27" t="s">
        <v>252</v>
      </c>
      <c r="D554" s="27" t="s">
        <v>280</v>
      </c>
      <c r="E554" s="27" t="s">
        <v>4123</v>
      </c>
      <c r="F554" s="27" t="s">
        <v>4124</v>
      </c>
      <c r="G554" s="27" t="s">
        <v>78</v>
      </c>
      <c r="H554" s="27" t="s">
        <v>4125</v>
      </c>
      <c r="I554" s="28">
        <v>43423.710162037038</v>
      </c>
      <c r="J554" s="28">
        <v>43423.712905092594</v>
      </c>
      <c r="K554" s="203">
        <v>2.7430555555555559E-3</v>
      </c>
      <c r="L554" s="29" t="s">
        <v>210</v>
      </c>
      <c r="M554" s="71" t="s">
        <v>210</v>
      </c>
      <c r="N554" s="71" t="s">
        <v>215</v>
      </c>
      <c r="O554" s="71" t="s">
        <v>279</v>
      </c>
      <c r="P554" s="71" t="s">
        <v>170</v>
      </c>
      <c r="R554" s="71">
        <v>0</v>
      </c>
      <c r="S554" s="71" t="s">
        <v>692</v>
      </c>
      <c r="T554" s="71" t="s">
        <v>692</v>
      </c>
      <c r="U554" s="27" t="s">
        <v>4126</v>
      </c>
    </row>
    <row r="555" spans="1:21" x14ac:dyDescent="0.15">
      <c r="A555" s="27" t="s">
        <v>75</v>
      </c>
      <c r="B555" s="27" t="s">
        <v>4127</v>
      </c>
      <c r="C555" s="27" t="s">
        <v>252</v>
      </c>
      <c r="D555" s="27" t="s">
        <v>280</v>
      </c>
      <c r="E555" s="27" t="s">
        <v>4128</v>
      </c>
      <c r="F555" s="27" t="s">
        <v>4129</v>
      </c>
      <c r="G555" s="27" t="s">
        <v>78</v>
      </c>
      <c r="H555" s="27" t="s">
        <v>4130</v>
      </c>
      <c r="I555" s="28">
        <v>43423.716203703705</v>
      </c>
      <c r="J555" s="28">
        <v>43423.716585648152</v>
      </c>
      <c r="K555" s="203">
        <v>3.8194444444444446E-4</v>
      </c>
      <c r="L555" s="29" t="s">
        <v>210</v>
      </c>
      <c r="M555" s="71" t="s">
        <v>211</v>
      </c>
      <c r="N555" s="71" t="s">
        <v>215</v>
      </c>
      <c r="O555" s="71" t="s">
        <v>279</v>
      </c>
      <c r="P555" s="71" t="s">
        <v>170</v>
      </c>
      <c r="R555" s="71">
        <v>0</v>
      </c>
      <c r="S555" s="71" t="s">
        <v>361</v>
      </c>
      <c r="T555" s="71" t="s">
        <v>354</v>
      </c>
      <c r="U555" s="27" t="s">
        <v>4131</v>
      </c>
    </row>
    <row r="556" spans="1:21" x14ac:dyDescent="0.15">
      <c r="A556" s="27" t="s">
        <v>75</v>
      </c>
      <c r="B556" s="27" t="s">
        <v>4132</v>
      </c>
      <c r="C556" s="27" t="s">
        <v>252</v>
      </c>
      <c r="D556" s="27" t="s">
        <v>280</v>
      </c>
      <c r="E556" s="27" t="s">
        <v>4133</v>
      </c>
      <c r="F556" s="27" t="s">
        <v>4134</v>
      </c>
      <c r="G556" s="27" t="s">
        <v>78</v>
      </c>
      <c r="H556" s="27" t="s">
        <v>4135</v>
      </c>
      <c r="I556" s="28">
        <v>43423.721284722225</v>
      </c>
      <c r="J556" s="28">
        <v>43423.722326388888</v>
      </c>
      <c r="K556" s="203">
        <v>1.0416666666666667E-3</v>
      </c>
      <c r="L556" s="29" t="s">
        <v>210</v>
      </c>
      <c r="M556" s="71" t="s">
        <v>211</v>
      </c>
      <c r="N556" s="71" t="s">
        <v>215</v>
      </c>
      <c r="O556" s="71" t="s">
        <v>279</v>
      </c>
      <c r="P556" s="71" t="s">
        <v>170</v>
      </c>
      <c r="R556" s="71">
        <v>0</v>
      </c>
      <c r="S556" s="71" t="s">
        <v>504</v>
      </c>
      <c r="T556" s="71" t="s">
        <v>354</v>
      </c>
      <c r="U556" s="27" t="s">
        <v>4136</v>
      </c>
    </row>
    <row r="557" spans="1:21" x14ac:dyDescent="0.15">
      <c r="A557" s="27" t="s">
        <v>75</v>
      </c>
      <c r="B557" s="27" t="s">
        <v>4137</v>
      </c>
      <c r="C557" s="27" t="s">
        <v>252</v>
      </c>
      <c r="D557" s="27" t="s">
        <v>280</v>
      </c>
      <c r="E557" s="27" t="s">
        <v>4138</v>
      </c>
      <c r="F557" s="27" t="s">
        <v>4139</v>
      </c>
      <c r="G557" s="27" t="s">
        <v>78</v>
      </c>
      <c r="H557" s="27" t="s">
        <v>4140</v>
      </c>
      <c r="I557" s="28">
        <v>43423.7262962963</v>
      </c>
      <c r="J557" s="28">
        <v>43423.727766203701</v>
      </c>
      <c r="K557" s="203">
        <v>1.4699074074074074E-3</v>
      </c>
      <c r="L557" s="29" t="s">
        <v>210</v>
      </c>
      <c r="M557" s="71" t="s">
        <v>211</v>
      </c>
      <c r="N557" s="71" t="s">
        <v>215</v>
      </c>
      <c r="O557" s="71" t="s">
        <v>279</v>
      </c>
      <c r="P557" s="71" t="s">
        <v>170</v>
      </c>
      <c r="R557" s="71">
        <v>0</v>
      </c>
      <c r="S557" s="71" t="s">
        <v>727</v>
      </c>
      <c r="T557" s="71" t="s">
        <v>354</v>
      </c>
      <c r="U557" s="27" t="s">
        <v>4141</v>
      </c>
    </row>
    <row r="558" spans="1:21" x14ac:dyDescent="0.15">
      <c r="A558" s="27" t="s">
        <v>75</v>
      </c>
      <c r="B558" s="27" t="s">
        <v>4142</v>
      </c>
      <c r="C558" s="27" t="s">
        <v>252</v>
      </c>
      <c r="D558" s="27" t="s">
        <v>280</v>
      </c>
      <c r="E558" s="27" t="s">
        <v>4143</v>
      </c>
      <c r="F558" s="27" t="s">
        <v>4144</v>
      </c>
      <c r="G558" s="27" t="s">
        <v>78</v>
      </c>
      <c r="H558" s="27" t="s">
        <v>4145</v>
      </c>
      <c r="I558" s="28">
        <v>43423.595891203702</v>
      </c>
      <c r="J558" s="28">
        <v>43423.596145833333</v>
      </c>
      <c r="K558" s="203">
        <v>2.5462962962962961E-4</v>
      </c>
      <c r="L558" s="29" t="s">
        <v>210</v>
      </c>
      <c r="M558" s="71" t="s">
        <v>211</v>
      </c>
      <c r="N558" s="71" t="s">
        <v>215</v>
      </c>
      <c r="O558" s="71" t="s">
        <v>279</v>
      </c>
      <c r="P558" s="71" t="s">
        <v>897</v>
      </c>
      <c r="R558" s="71">
        <v>0</v>
      </c>
      <c r="S558" s="71" t="s">
        <v>425</v>
      </c>
      <c r="T558" s="71" t="s">
        <v>354</v>
      </c>
      <c r="U558" s="27" t="s">
        <v>4146</v>
      </c>
    </row>
    <row r="559" spans="1:21" x14ac:dyDescent="0.15">
      <c r="A559" s="27" t="s">
        <v>75</v>
      </c>
      <c r="B559" s="27" t="s">
        <v>4147</v>
      </c>
      <c r="C559" s="27" t="s">
        <v>252</v>
      </c>
      <c r="D559" s="27" t="s">
        <v>280</v>
      </c>
      <c r="E559" s="27" t="s">
        <v>4143</v>
      </c>
      <c r="F559" s="27" t="s">
        <v>4144</v>
      </c>
      <c r="G559" s="27" t="s">
        <v>78</v>
      </c>
      <c r="H559" s="27" t="s">
        <v>4145</v>
      </c>
      <c r="I559" s="28">
        <v>43423.596631944441</v>
      </c>
      <c r="J559" s="28">
        <v>43423.596875000003</v>
      </c>
      <c r="K559" s="203">
        <v>2.4305555555555552E-4</v>
      </c>
      <c r="L559" s="29" t="s">
        <v>210</v>
      </c>
      <c r="M559" s="71" t="s">
        <v>211</v>
      </c>
      <c r="N559" s="71" t="s">
        <v>215</v>
      </c>
      <c r="O559" s="71" t="s">
        <v>279</v>
      </c>
      <c r="P559" s="71" t="s">
        <v>897</v>
      </c>
      <c r="R559" s="71">
        <v>0</v>
      </c>
      <c r="S559" s="71" t="s">
        <v>370</v>
      </c>
      <c r="T559" s="71" t="s">
        <v>354</v>
      </c>
      <c r="U559" s="27" t="s">
        <v>4148</v>
      </c>
    </row>
    <row r="560" spans="1:21" x14ac:dyDescent="0.15">
      <c r="A560" s="27" t="s">
        <v>75</v>
      </c>
      <c r="B560" s="27" t="s">
        <v>4149</v>
      </c>
      <c r="C560" s="27" t="s">
        <v>252</v>
      </c>
      <c r="D560" s="27" t="s">
        <v>280</v>
      </c>
      <c r="E560" s="27" t="s">
        <v>4150</v>
      </c>
      <c r="F560" s="27" t="s">
        <v>4151</v>
      </c>
      <c r="G560" s="27" t="s">
        <v>78</v>
      </c>
      <c r="H560" s="27" t="s">
        <v>4152</v>
      </c>
      <c r="I560" s="28">
        <v>43423.599432870367</v>
      </c>
      <c r="J560" s="28">
        <v>43423.602361111109</v>
      </c>
      <c r="K560" s="203">
        <v>2.9282407407407412E-3</v>
      </c>
      <c r="L560" s="29" t="s">
        <v>210</v>
      </c>
      <c r="M560" s="71" t="s">
        <v>210</v>
      </c>
      <c r="N560" s="71" t="s">
        <v>215</v>
      </c>
      <c r="O560" s="71" t="s">
        <v>279</v>
      </c>
      <c r="P560" s="71" t="s">
        <v>897</v>
      </c>
      <c r="R560" s="71">
        <v>0</v>
      </c>
      <c r="S560" s="71" t="s">
        <v>635</v>
      </c>
      <c r="T560" s="71" t="s">
        <v>635</v>
      </c>
      <c r="U560" s="27" t="s">
        <v>4153</v>
      </c>
    </row>
    <row r="561" spans="1:21" x14ac:dyDescent="0.15">
      <c r="A561" s="27" t="s">
        <v>75</v>
      </c>
      <c r="B561" s="27" t="s">
        <v>4154</v>
      </c>
      <c r="C561" s="27" t="s">
        <v>252</v>
      </c>
      <c r="D561" s="27" t="s">
        <v>283</v>
      </c>
      <c r="E561" s="27" t="s">
        <v>4155</v>
      </c>
      <c r="F561" s="27" t="s">
        <v>4156</v>
      </c>
      <c r="G561" s="27" t="s">
        <v>78</v>
      </c>
      <c r="H561" s="27" t="s">
        <v>978</v>
      </c>
      <c r="I561" s="28">
        <v>43423.588356481479</v>
      </c>
      <c r="J561" s="28">
        <v>43423.590092592596</v>
      </c>
      <c r="K561" s="203">
        <v>1.736111111111111E-3</v>
      </c>
      <c r="L561" s="29" t="s">
        <v>210</v>
      </c>
      <c r="M561" s="71" t="s">
        <v>211</v>
      </c>
      <c r="N561" s="71" t="s">
        <v>215</v>
      </c>
      <c r="O561" s="71" t="s">
        <v>282</v>
      </c>
      <c r="P561" s="71" t="s">
        <v>897</v>
      </c>
      <c r="R561" s="71">
        <v>0</v>
      </c>
      <c r="S561" s="71" t="s">
        <v>654</v>
      </c>
      <c r="T561" s="71" t="s">
        <v>354</v>
      </c>
      <c r="U561" s="27" t="s">
        <v>4157</v>
      </c>
    </row>
    <row r="562" spans="1:21" x14ac:dyDescent="0.15">
      <c r="A562" s="27" t="s">
        <v>75</v>
      </c>
      <c r="B562" s="27" t="s">
        <v>4158</v>
      </c>
      <c r="C562" s="27" t="s">
        <v>252</v>
      </c>
      <c r="D562" s="27" t="s">
        <v>283</v>
      </c>
      <c r="E562" s="27" t="s">
        <v>4159</v>
      </c>
      <c r="F562" s="27" t="s">
        <v>4160</v>
      </c>
      <c r="G562" s="27" t="s">
        <v>78</v>
      </c>
      <c r="H562" s="27" t="s">
        <v>4161</v>
      </c>
      <c r="I562" s="28">
        <v>43423.592210648145</v>
      </c>
      <c r="J562" s="28">
        <v>43423.592303240737</v>
      </c>
      <c r="K562" s="203">
        <v>9.2592592592592588E-5</v>
      </c>
      <c r="L562" s="29" t="s">
        <v>210</v>
      </c>
      <c r="M562" s="71" t="s">
        <v>211</v>
      </c>
      <c r="N562" s="71" t="s">
        <v>215</v>
      </c>
      <c r="O562" s="71" t="s">
        <v>282</v>
      </c>
      <c r="P562" s="71" t="s">
        <v>897</v>
      </c>
      <c r="R562" s="71">
        <v>0</v>
      </c>
      <c r="S562" s="71" t="s">
        <v>432</v>
      </c>
      <c r="T562" s="71" t="s">
        <v>354</v>
      </c>
      <c r="U562" s="27" t="s">
        <v>4162</v>
      </c>
    </row>
    <row r="563" spans="1:21" x14ac:dyDescent="0.15">
      <c r="A563" s="27" t="s">
        <v>75</v>
      </c>
      <c r="B563" s="27" t="s">
        <v>4163</v>
      </c>
      <c r="C563" s="27" t="s">
        <v>252</v>
      </c>
      <c r="D563" s="27" t="s">
        <v>283</v>
      </c>
      <c r="E563" s="27" t="s">
        <v>4164</v>
      </c>
      <c r="F563" s="27" t="s">
        <v>4165</v>
      </c>
      <c r="G563" s="27" t="s">
        <v>78</v>
      </c>
      <c r="H563" s="27" t="s">
        <v>1340</v>
      </c>
      <c r="I563" s="28">
        <v>43423.59302083333</v>
      </c>
      <c r="J563" s="28">
        <v>43423.593136574076</v>
      </c>
      <c r="K563" s="203">
        <v>1.1574074074074073E-4</v>
      </c>
      <c r="L563" s="29" t="s">
        <v>210</v>
      </c>
      <c r="M563" s="71" t="s">
        <v>211</v>
      </c>
      <c r="N563" s="71" t="s">
        <v>215</v>
      </c>
      <c r="O563" s="71" t="s">
        <v>282</v>
      </c>
      <c r="P563" s="71" t="s">
        <v>897</v>
      </c>
      <c r="R563" s="71">
        <v>0</v>
      </c>
      <c r="S563" s="71" t="s">
        <v>441</v>
      </c>
      <c r="T563" s="71" t="s">
        <v>354</v>
      </c>
      <c r="U563" s="27" t="s">
        <v>4166</v>
      </c>
    </row>
    <row r="564" spans="1:21" x14ac:dyDescent="0.15">
      <c r="A564" s="27" t="s">
        <v>75</v>
      </c>
      <c r="B564" s="27" t="s">
        <v>4167</v>
      </c>
      <c r="C564" s="27" t="s">
        <v>252</v>
      </c>
      <c r="D564" s="27" t="s">
        <v>283</v>
      </c>
      <c r="E564" s="27" t="s">
        <v>4168</v>
      </c>
      <c r="F564" s="27" t="s">
        <v>4169</v>
      </c>
      <c r="G564" s="27" t="s">
        <v>78</v>
      </c>
      <c r="H564" s="27" t="s">
        <v>4170</v>
      </c>
      <c r="I564" s="28">
        <v>43423.595601851855</v>
      </c>
      <c r="J564" s="28">
        <v>43423.596759259257</v>
      </c>
      <c r="K564" s="203">
        <v>1.1574074074074073E-3</v>
      </c>
      <c r="L564" s="29" t="s">
        <v>210</v>
      </c>
      <c r="M564" s="71" t="s">
        <v>211</v>
      </c>
      <c r="N564" s="71" t="s">
        <v>215</v>
      </c>
      <c r="O564" s="71" t="s">
        <v>282</v>
      </c>
      <c r="P564" s="71" t="s">
        <v>897</v>
      </c>
      <c r="R564" s="71">
        <v>0</v>
      </c>
      <c r="S564" s="71" t="s">
        <v>444</v>
      </c>
      <c r="T564" s="71" t="s">
        <v>354</v>
      </c>
      <c r="U564" s="27" t="s">
        <v>4171</v>
      </c>
    </row>
    <row r="565" spans="1:21" x14ac:dyDescent="0.15">
      <c r="A565" s="27" t="s">
        <v>75</v>
      </c>
      <c r="B565" s="27" t="s">
        <v>4172</v>
      </c>
      <c r="C565" s="27" t="s">
        <v>252</v>
      </c>
      <c r="D565" s="27" t="s">
        <v>283</v>
      </c>
      <c r="E565" s="27" t="s">
        <v>4173</v>
      </c>
      <c r="F565" s="27" t="s">
        <v>4174</v>
      </c>
      <c r="G565" s="27" t="s">
        <v>78</v>
      </c>
      <c r="H565" s="27" t="s">
        <v>4175</v>
      </c>
      <c r="I565" s="28">
        <v>43423.600243055553</v>
      </c>
      <c r="J565" s="28">
        <v>43423.601400462961</v>
      </c>
      <c r="K565" s="203">
        <v>1.1574074074074073E-3</v>
      </c>
      <c r="L565" s="29" t="s">
        <v>210</v>
      </c>
      <c r="M565" s="71" t="s">
        <v>211</v>
      </c>
      <c r="N565" s="71" t="s">
        <v>215</v>
      </c>
      <c r="O565" s="71" t="s">
        <v>282</v>
      </c>
      <c r="P565" s="71" t="s">
        <v>897</v>
      </c>
      <c r="R565" s="71">
        <v>0</v>
      </c>
      <c r="S565" s="71" t="s">
        <v>444</v>
      </c>
      <c r="T565" s="71" t="s">
        <v>354</v>
      </c>
      <c r="U565" s="27" t="s">
        <v>4176</v>
      </c>
    </row>
    <row r="566" spans="1:21" x14ac:dyDescent="0.15">
      <c r="A566" s="27" t="s">
        <v>75</v>
      </c>
      <c r="B566" s="27" t="s">
        <v>4177</v>
      </c>
      <c r="C566" s="27" t="s">
        <v>252</v>
      </c>
      <c r="D566" s="27" t="s">
        <v>283</v>
      </c>
      <c r="E566" s="27" t="s">
        <v>4178</v>
      </c>
      <c r="F566" s="27" t="s">
        <v>4179</v>
      </c>
      <c r="G566" s="27" t="s">
        <v>78</v>
      </c>
      <c r="H566" s="27" t="s">
        <v>4180</v>
      </c>
      <c r="I566" s="28">
        <v>43423.602766203701</v>
      </c>
      <c r="J566" s="28">
        <v>43423.603472222225</v>
      </c>
      <c r="K566" s="203">
        <v>7.0601851851851847E-4</v>
      </c>
      <c r="L566" s="29" t="s">
        <v>210</v>
      </c>
      <c r="M566" s="71" t="s">
        <v>211</v>
      </c>
      <c r="N566" s="71" t="s">
        <v>215</v>
      </c>
      <c r="O566" s="71" t="s">
        <v>282</v>
      </c>
      <c r="P566" s="71" t="s">
        <v>897</v>
      </c>
      <c r="R566" s="71">
        <v>0</v>
      </c>
      <c r="S566" s="71" t="s">
        <v>362</v>
      </c>
      <c r="T566" s="71" t="s">
        <v>354</v>
      </c>
      <c r="U566" s="27" t="s">
        <v>4181</v>
      </c>
    </row>
    <row r="567" spans="1:21" x14ac:dyDescent="0.15">
      <c r="A567" s="27" t="s">
        <v>75</v>
      </c>
      <c r="B567" s="27" t="s">
        <v>4182</v>
      </c>
      <c r="C567" s="27" t="s">
        <v>252</v>
      </c>
      <c r="D567" s="27" t="s">
        <v>283</v>
      </c>
      <c r="E567" s="27" t="s">
        <v>4183</v>
      </c>
      <c r="F567" s="27" t="s">
        <v>4184</v>
      </c>
      <c r="G567" s="27" t="s">
        <v>78</v>
      </c>
      <c r="H567" s="27" t="s">
        <v>708</v>
      </c>
      <c r="I567" s="28">
        <v>43423.604432870372</v>
      </c>
      <c r="J567" s="28">
        <v>43423.605231481481</v>
      </c>
      <c r="K567" s="203">
        <v>7.9861111111111105E-4</v>
      </c>
      <c r="L567" s="29" t="s">
        <v>210</v>
      </c>
      <c r="M567" s="71" t="s">
        <v>211</v>
      </c>
      <c r="N567" s="71" t="s">
        <v>215</v>
      </c>
      <c r="O567" s="71" t="s">
        <v>282</v>
      </c>
      <c r="P567" s="71" t="s">
        <v>897</v>
      </c>
      <c r="R567" s="71">
        <v>0</v>
      </c>
      <c r="S567" s="71" t="s">
        <v>400</v>
      </c>
      <c r="T567" s="71" t="s">
        <v>354</v>
      </c>
      <c r="U567" s="27" t="s">
        <v>4185</v>
      </c>
    </row>
    <row r="568" spans="1:21" x14ac:dyDescent="0.15">
      <c r="A568" s="27" t="s">
        <v>75</v>
      </c>
      <c r="B568" s="27" t="s">
        <v>4186</v>
      </c>
      <c r="C568" s="27" t="s">
        <v>252</v>
      </c>
      <c r="D568" s="27" t="s">
        <v>283</v>
      </c>
      <c r="E568" s="27" t="s">
        <v>4187</v>
      </c>
      <c r="F568" s="27" t="s">
        <v>4188</v>
      </c>
      <c r="G568" s="27" t="s">
        <v>78</v>
      </c>
      <c r="H568" s="27" t="s">
        <v>4189</v>
      </c>
      <c r="I568" s="28">
        <v>43423.608888888892</v>
      </c>
      <c r="J568" s="28">
        <v>43423.609548611108</v>
      </c>
      <c r="K568" s="203">
        <v>6.5972222222222213E-4</v>
      </c>
      <c r="L568" s="29" t="s">
        <v>210</v>
      </c>
      <c r="M568" s="71" t="s">
        <v>211</v>
      </c>
      <c r="N568" s="71" t="s">
        <v>215</v>
      </c>
      <c r="O568" s="71" t="s">
        <v>282</v>
      </c>
      <c r="P568" s="71" t="s">
        <v>897</v>
      </c>
      <c r="R568" s="71">
        <v>0</v>
      </c>
      <c r="S568" s="71" t="s">
        <v>420</v>
      </c>
      <c r="T568" s="71" t="s">
        <v>354</v>
      </c>
      <c r="U568" s="27" t="s">
        <v>4190</v>
      </c>
    </row>
    <row r="569" spans="1:21" x14ac:dyDescent="0.15">
      <c r="A569" s="27" t="s">
        <v>75</v>
      </c>
      <c r="B569" s="27" t="s">
        <v>4191</v>
      </c>
      <c r="C569" s="27" t="s">
        <v>252</v>
      </c>
      <c r="D569" s="27" t="s">
        <v>283</v>
      </c>
      <c r="E569" s="27" t="s">
        <v>4192</v>
      </c>
      <c r="F569" s="27" t="s">
        <v>4193</v>
      </c>
      <c r="G569" s="27" t="s">
        <v>78</v>
      </c>
      <c r="H569" s="27" t="s">
        <v>4194</v>
      </c>
      <c r="I569" s="28">
        <v>43423.611284722225</v>
      </c>
      <c r="J569" s="28">
        <v>43423.612013888887</v>
      </c>
      <c r="K569" s="203">
        <v>7.291666666666667E-4</v>
      </c>
      <c r="L569" s="29" t="s">
        <v>210</v>
      </c>
      <c r="M569" s="71" t="s">
        <v>211</v>
      </c>
      <c r="N569" s="71" t="s">
        <v>215</v>
      </c>
      <c r="O569" s="71" t="s">
        <v>282</v>
      </c>
      <c r="P569" s="71" t="s">
        <v>897</v>
      </c>
      <c r="R569" s="71">
        <v>0</v>
      </c>
      <c r="S569" s="71" t="s">
        <v>382</v>
      </c>
      <c r="T569" s="71" t="s">
        <v>354</v>
      </c>
      <c r="U569" s="27" t="s">
        <v>4195</v>
      </c>
    </row>
    <row r="570" spans="1:21" x14ac:dyDescent="0.15">
      <c r="A570" s="27" t="s">
        <v>75</v>
      </c>
      <c r="B570" s="27" t="s">
        <v>4196</v>
      </c>
      <c r="C570" s="27" t="s">
        <v>252</v>
      </c>
      <c r="D570" s="27" t="s">
        <v>283</v>
      </c>
      <c r="E570" s="27" t="s">
        <v>4197</v>
      </c>
      <c r="F570" s="27" t="s">
        <v>4198</v>
      </c>
      <c r="G570" s="27" t="s">
        <v>78</v>
      </c>
      <c r="H570" s="27" t="s">
        <v>789</v>
      </c>
      <c r="I570" s="28">
        <v>43423.612962962965</v>
      </c>
      <c r="J570" s="28">
        <v>43423.613125000003</v>
      </c>
      <c r="K570" s="203">
        <v>1.6203703703703703E-4</v>
      </c>
      <c r="L570" s="29" t="s">
        <v>210</v>
      </c>
      <c r="M570" s="71" t="s">
        <v>211</v>
      </c>
      <c r="N570" s="71" t="s">
        <v>215</v>
      </c>
      <c r="O570" s="71" t="s">
        <v>282</v>
      </c>
      <c r="P570" s="71" t="s">
        <v>897</v>
      </c>
      <c r="R570" s="71">
        <v>0</v>
      </c>
      <c r="S570" s="71" t="s">
        <v>402</v>
      </c>
      <c r="T570" s="71" t="s">
        <v>354</v>
      </c>
      <c r="U570" s="27" t="s">
        <v>4199</v>
      </c>
    </row>
    <row r="571" spans="1:21" x14ac:dyDescent="0.15">
      <c r="A571" s="27" t="s">
        <v>75</v>
      </c>
      <c r="B571" s="27" t="s">
        <v>4200</v>
      </c>
      <c r="C571" s="27" t="s">
        <v>252</v>
      </c>
      <c r="D571" s="27" t="s">
        <v>283</v>
      </c>
      <c r="E571" s="27" t="s">
        <v>4201</v>
      </c>
      <c r="F571" s="27" t="s">
        <v>4202</v>
      </c>
      <c r="G571" s="27" t="s">
        <v>78</v>
      </c>
      <c r="H571" s="27" t="s">
        <v>4203</v>
      </c>
      <c r="I571" s="28">
        <v>43423.615902777776</v>
      </c>
      <c r="J571" s="28">
        <v>43423.619942129626</v>
      </c>
      <c r="K571" s="203">
        <v>4.0393518518518521E-3</v>
      </c>
      <c r="L571" s="29" t="s">
        <v>210</v>
      </c>
      <c r="M571" s="71" t="s">
        <v>210</v>
      </c>
      <c r="N571" s="71" t="s">
        <v>215</v>
      </c>
      <c r="O571" s="71" t="s">
        <v>282</v>
      </c>
      <c r="P571" s="71" t="s">
        <v>897</v>
      </c>
      <c r="R571" s="71">
        <v>0</v>
      </c>
      <c r="S571" s="71" t="s">
        <v>1620</v>
      </c>
      <c r="T571" s="71" t="s">
        <v>1620</v>
      </c>
      <c r="U571" s="27" t="s">
        <v>4204</v>
      </c>
    </row>
    <row r="572" spans="1:21" x14ac:dyDescent="0.15">
      <c r="A572" s="27" t="s">
        <v>75</v>
      </c>
      <c r="B572" s="27" t="s">
        <v>4205</v>
      </c>
      <c r="C572" s="27" t="s">
        <v>252</v>
      </c>
      <c r="D572" s="27" t="s">
        <v>283</v>
      </c>
      <c r="E572" s="27" t="s">
        <v>4206</v>
      </c>
      <c r="F572" s="27" t="s">
        <v>4207</v>
      </c>
      <c r="G572" s="27" t="s">
        <v>78</v>
      </c>
      <c r="H572" s="27" t="s">
        <v>1451</v>
      </c>
      <c r="I572" s="28">
        <v>43423.624027777776</v>
      </c>
      <c r="J572" s="28">
        <v>43423.626481481479</v>
      </c>
      <c r="K572" s="203">
        <v>2.4537037037037036E-3</v>
      </c>
      <c r="L572" s="29" t="s">
        <v>210</v>
      </c>
      <c r="M572" s="71" t="s">
        <v>210</v>
      </c>
      <c r="N572" s="71" t="s">
        <v>215</v>
      </c>
      <c r="O572" s="71" t="s">
        <v>282</v>
      </c>
      <c r="P572" s="71" t="s">
        <v>897</v>
      </c>
      <c r="R572" s="71">
        <v>0</v>
      </c>
      <c r="S572" s="71" t="s">
        <v>918</v>
      </c>
      <c r="T572" s="71" t="s">
        <v>918</v>
      </c>
      <c r="U572" s="27" t="s">
        <v>4208</v>
      </c>
    </row>
    <row r="573" spans="1:21" x14ac:dyDescent="0.15">
      <c r="A573" s="27" t="s">
        <v>75</v>
      </c>
      <c r="B573" s="27" t="s">
        <v>4209</v>
      </c>
      <c r="C573" s="27" t="s">
        <v>252</v>
      </c>
      <c r="D573" s="27" t="s">
        <v>283</v>
      </c>
      <c r="E573" s="27" t="s">
        <v>4210</v>
      </c>
      <c r="F573" s="27" t="s">
        <v>4211</v>
      </c>
      <c r="G573" s="27" t="s">
        <v>78</v>
      </c>
      <c r="H573" s="27" t="s">
        <v>4212</v>
      </c>
      <c r="I573" s="28">
        <v>43423.635358796295</v>
      </c>
      <c r="J573" s="28">
        <v>43423.635671296295</v>
      </c>
      <c r="K573" s="203">
        <v>3.1250000000000001E-4</v>
      </c>
      <c r="L573" s="29" t="s">
        <v>210</v>
      </c>
      <c r="M573" s="71" t="s">
        <v>211</v>
      </c>
      <c r="N573" s="71" t="s">
        <v>215</v>
      </c>
      <c r="O573" s="71" t="s">
        <v>282</v>
      </c>
      <c r="P573" s="71" t="s">
        <v>897</v>
      </c>
      <c r="R573" s="71">
        <v>0</v>
      </c>
      <c r="S573" s="71" t="s">
        <v>407</v>
      </c>
      <c r="T573" s="71" t="s">
        <v>354</v>
      </c>
      <c r="U573" s="27" t="s">
        <v>4213</v>
      </c>
    </row>
    <row r="574" spans="1:21" x14ac:dyDescent="0.15">
      <c r="A574" s="27" t="s">
        <v>75</v>
      </c>
      <c r="B574" s="27" t="s">
        <v>4214</v>
      </c>
      <c r="C574" s="27" t="s">
        <v>252</v>
      </c>
      <c r="D574" s="27" t="s">
        <v>283</v>
      </c>
      <c r="E574" s="27" t="s">
        <v>4215</v>
      </c>
      <c r="F574" s="27" t="s">
        <v>4216</v>
      </c>
      <c r="G574" s="27" t="s">
        <v>78</v>
      </c>
      <c r="H574" s="27" t="s">
        <v>4217</v>
      </c>
      <c r="I574" s="28">
        <v>43423.637395833335</v>
      </c>
      <c r="J574" s="28">
        <v>43423.638483796298</v>
      </c>
      <c r="K574" s="203">
        <v>1.0879629629629629E-3</v>
      </c>
      <c r="L574" s="29" t="s">
        <v>210</v>
      </c>
      <c r="M574" s="71" t="s">
        <v>211</v>
      </c>
      <c r="N574" s="71" t="s">
        <v>215</v>
      </c>
      <c r="O574" s="71" t="s">
        <v>282</v>
      </c>
      <c r="P574" s="71" t="s">
        <v>897</v>
      </c>
      <c r="R574" s="71">
        <v>0</v>
      </c>
      <c r="S574" s="71" t="s">
        <v>415</v>
      </c>
      <c r="T574" s="71" t="s">
        <v>354</v>
      </c>
      <c r="U574" s="27" t="s">
        <v>4218</v>
      </c>
    </row>
    <row r="575" spans="1:21" x14ac:dyDescent="0.15">
      <c r="A575" s="27" t="s">
        <v>75</v>
      </c>
      <c r="B575" s="27" t="s">
        <v>4219</v>
      </c>
      <c r="C575" s="27" t="s">
        <v>252</v>
      </c>
      <c r="D575" s="27" t="s">
        <v>283</v>
      </c>
      <c r="E575" s="27" t="s">
        <v>4220</v>
      </c>
      <c r="F575" s="27" t="s">
        <v>4221</v>
      </c>
      <c r="G575" s="27" t="s">
        <v>78</v>
      </c>
      <c r="H575" s="27" t="s">
        <v>4222</v>
      </c>
      <c r="I575" s="28">
        <v>43423.644282407404</v>
      </c>
      <c r="J575" s="28">
        <v>43423.644560185188</v>
      </c>
      <c r="K575" s="203">
        <v>2.7777777777777778E-4</v>
      </c>
      <c r="L575" s="29" t="s">
        <v>210</v>
      </c>
      <c r="M575" s="71" t="s">
        <v>211</v>
      </c>
      <c r="N575" s="71" t="s">
        <v>215</v>
      </c>
      <c r="O575" s="71" t="s">
        <v>282</v>
      </c>
      <c r="P575" s="71" t="s">
        <v>897</v>
      </c>
      <c r="R575" s="71">
        <v>0</v>
      </c>
      <c r="S575" s="71" t="s">
        <v>423</v>
      </c>
      <c r="T575" s="71" t="s">
        <v>354</v>
      </c>
      <c r="U575" s="27" t="s">
        <v>4223</v>
      </c>
    </row>
    <row r="576" spans="1:21" x14ac:dyDescent="0.15">
      <c r="A576" s="27" t="s">
        <v>75</v>
      </c>
      <c r="B576" s="27" t="s">
        <v>4224</v>
      </c>
      <c r="C576" s="27" t="s">
        <v>252</v>
      </c>
      <c r="D576" s="27" t="s">
        <v>283</v>
      </c>
      <c r="E576" s="27" t="s">
        <v>4225</v>
      </c>
      <c r="F576" s="27" t="s">
        <v>4226</v>
      </c>
      <c r="G576" s="27" t="s">
        <v>78</v>
      </c>
      <c r="H576" s="27" t="s">
        <v>4227</v>
      </c>
      <c r="I576" s="28">
        <v>43423.646435185183</v>
      </c>
      <c r="J576" s="28">
        <v>43423.646469907406</v>
      </c>
      <c r="K576" s="203">
        <v>3.4722222222222222E-5</v>
      </c>
      <c r="L576" s="29" t="s">
        <v>210</v>
      </c>
      <c r="M576" s="71" t="s">
        <v>211</v>
      </c>
      <c r="N576" s="71" t="s">
        <v>215</v>
      </c>
      <c r="O576" s="71" t="s">
        <v>282</v>
      </c>
      <c r="P576" s="71" t="s">
        <v>897</v>
      </c>
      <c r="R576" s="71">
        <v>0</v>
      </c>
      <c r="S576" s="71" t="s">
        <v>433</v>
      </c>
      <c r="T576" s="71" t="s">
        <v>354</v>
      </c>
      <c r="U576" s="27" t="s">
        <v>4228</v>
      </c>
    </row>
    <row r="577" spans="1:21" x14ac:dyDescent="0.15">
      <c r="A577" s="27" t="s">
        <v>75</v>
      </c>
      <c r="B577" s="27" t="s">
        <v>4229</v>
      </c>
      <c r="C577" s="27" t="s">
        <v>252</v>
      </c>
      <c r="D577" s="27" t="s">
        <v>283</v>
      </c>
      <c r="E577" s="27" t="s">
        <v>4230</v>
      </c>
      <c r="F577" s="27" t="s">
        <v>4231</v>
      </c>
      <c r="G577" s="27" t="s">
        <v>78</v>
      </c>
      <c r="H577" s="27" t="s">
        <v>4232</v>
      </c>
      <c r="I577" s="28">
        <v>43423.647650462961</v>
      </c>
      <c r="J577" s="28">
        <v>43423.648819444446</v>
      </c>
      <c r="K577" s="203">
        <v>1.1689814814814816E-3</v>
      </c>
      <c r="L577" s="29" t="s">
        <v>210</v>
      </c>
      <c r="M577" s="71" t="s">
        <v>211</v>
      </c>
      <c r="N577" s="71" t="s">
        <v>215</v>
      </c>
      <c r="O577" s="71" t="s">
        <v>282</v>
      </c>
      <c r="P577" s="71" t="s">
        <v>897</v>
      </c>
      <c r="R577" s="71">
        <v>0</v>
      </c>
      <c r="S577" s="71" t="s">
        <v>499</v>
      </c>
      <c r="T577" s="71" t="s">
        <v>354</v>
      </c>
      <c r="U577" s="27" t="s">
        <v>4233</v>
      </c>
    </row>
    <row r="578" spans="1:21" x14ac:dyDescent="0.15">
      <c r="A578" s="27" t="s">
        <v>75</v>
      </c>
      <c r="B578" s="27" t="s">
        <v>4234</v>
      </c>
      <c r="C578" s="27" t="s">
        <v>188</v>
      </c>
      <c r="D578" s="27" t="s">
        <v>728</v>
      </c>
      <c r="E578" s="27" t="s">
        <v>4235</v>
      </c>
      <c r="F578" s="27" t="s">
        <v>4236</v>
      </c>
      <c r="G578" s="27" t="s">
        <v>78</v>
      </c>
      <c r="H578" s="27" t="s">
        <v>4237</v>
      </c>
      <c r="I578" s="28">
        <v>43423.439293981479</v>
      </c>
      <c r="J578" s="28">
        <v>43423.439837962964</v>
      </c>
      <c r="K578" s="203">
        <v>5.4398148148148144E-4</v>
      </c>
      <c r="L578" s="29" t="s">
        <v>210</v>
      </c>
      <c r="M578" s="71" t="s">
        <v>211</v>
      </c>
      <c r="N578" s="71" t="s">
        <v>215</v>
      </c>
      <c r="O578" s="71" t="s">
        <v>729</v>
      </c>
      <c r="P578" s="71" t="s">
        <v>170</v>
      </c>
      <c r="R578" s="71">
        <v>0</v>
      </c>
      <c r="S578" s="71" t="s">
        <v>428</v>
      </c>
      <c r="T578" s="71" t="s">
        <v>354</v>
      </c>
      <c r="U578" s="27" t="s">
        <v>4238</v>
      </c>
    </row>
    <row r="579" spans="1:21" x14ac:dyDescent="0.15">
      <c r="A579" s="27" t="s">
        <v>75</v>
      </c>
      <c r="B579" s="27" t="s">
        <v>4239</v>
      </c>
      <c r="C579" s="27" t="s">
        <v>188</v>
      </c>
      <c r="D579" s="27" t="s">
        <v>728</v>
      </c>
      <c r="E579" s="27" t="s">
        <v>4240</v>
      </c>
      <c r="F579" s="27" t="s">
        <v>4241</v>
      </c>
      <c r="G579" s="27" t="s">
        <v>78</v>
      </c>
      <c r="H579" s="27" t="s">
        <v>4242</v>
      </c>
      <c r="I579" s="28">
        <v>43423.440787037034</v>
      </c>
      <c r="J579" s="28">
        <v>43423.441053240742</v>
      </c>
      <c r="K579" s="203">
        <v>2.6620370370370372E-4</v>
      </c>
      <c r="L579" s="29" t="s">
        <v>210</v>
      </c>
      <c r="M579" s="71" t="s">
        <v>211</v>
      </c>
      <c r="N579" s="71" t="s">
        <v>215</v>
      </c>
      <c r="O579" s="71" t="s">
        <v>729</v>
      </c>
      <c r="P579" s="71" t="s">
        <v>170</v>
      </c>
      <c r="R579" s="71">
        <v>0</v>
      </c>
      <c r="S579" s="71" t="s">
        <v>417</v>
      </c>
      <c r="T579" s="71" t="s">
        <v>354</v>
      </c>
      <c r="U579" s="27" t="s">
        <v>4243</v>
      </c>
    </row>
    <row r="580" spans="1:21" x14ac:dyDescent="0.15">
      <c r="A580" s="27" t="s">
        <v>75</v>
      </c>
      <c r="B580" s="27" t="s">
        <v>4244</v>
      </c>
      <c r="C580" s="27" t="s">
        <v>188</v>
      </c>
      <c r="D580" s="27" t="s">
        <v>728</v>
      </c>
      <c r="E580" s="27" t="s">
        <v>4245</v>
      </c>
      <c r="F580" s="27" t="s">
        <v>4246</v>
      </c>
      <c r="G580" s="27" t="s">
        <v>78</v>
      </c>
      <c r="H580" s="27" t="s">
        <v>826</v>
      </c>
      <c r="I580" s="28">
        <v>43423.444432870368</v>
      </c>
      <c r="J580" s="28">
        <v>43423.444768518515</v>
      </c>
      <c r="K580" s="203">
        <v>3.3564814814814812E-4</v>
      </c>
      <c r="L580" s="29" t="s">
        <v>210</v>
      </c>
      <c r="M580" s="71" t="s">
        <v>211</v>
      </c>
      <c r="N580" s="71" t="s">
        <v>215</v>
      </c>
      <c r="O580" s="71" t="s">
        <v>729</v>
      </c>
      <c r="P580" s="71" t="s">
        <v>170</v>
      </c>
      <c r="R580" s="71">
        <v>0</v>
      </c>
      <c r="S580" s="71" t="s">
        <v>414</v>
      </c>
      <c r="T580" s="71" t="s">
        <v>354</v>
      </c>
      <c r="U580" s="27" t="s">
        <v>4247</v>
      </c>
    </row>
    <row r="581" spans="1:21" x14ac:dyDescent="0.15">
      <c r="A581" s="27" t="s">
        <v>75</v>
      </c>
      <c r="B581" s="27" t="s">
        <v>4248</v>
      </c>
      <c r="C581" s="27" t="s">
        <v>188</v>
      </c>
      <c r="D581" s="27" t="s">
        <v>728</v>
      </c>
      <c r="E581" s="27" t="s">
        <v>4249</v>
      </c>
      <c r="F581" s="27" t="s">
        <v>4250</v>
      </c>
      <c r="G581" s="27" t="s">
        <v>78</v>
      </c>
      <c r="H581" s="27" t="s">
        <v>4251</v>
      </c>
      <c r="I581" s="28">
        <v>43423.455960648149</v>
      </c>
      <c r="J581" s="28">
        <v>43423.462372685186</v>
      </c>
      <c r="K581" s="203">
        <v>6.4120370370370364E-3</v>
      </c>
      <c r="L581" s="29" t="s">
        <v>210</v>
      </c>
      <c r="M581" s="71" t="s">
        <v>210</v>
      </c>
      <c r="N581" s="71" t="s">
        <v>215</v>
      </c>
      <c r="O581" s="71" t="s">
        <v>729</v>
      </c>
      <c r="P581" s="71" t="s">
        <v>170</v>
      </c>
      <c r="R581" s="71">
        <v>0</v>
      </c>
      <c r="S581" s="71" t="s">
        <v>1161</v>
      </c>
      <c r="T581" s="71" t="s">
        <v>1161</v>
      </c>
      <c r="U581" s="27" t="s">
        <v>4252</v>
      </c>
    </row>
    <row r="582" spans="1:21" x14ac:dyDescent="0.15">
      <c r="A582" s="27" t="s">
        <v>75</v>
      </c>
      <c r="B582" s="27" t="s">
        <v>4253</v>
      </c>
      <c r="C582" s="27" t="s">
        <v>188</v>
      </c>
      <c r="D582" s="27" t="s">
        <v>728</v>
      </c>
      <c r="E582" s="27" t="s">
        <v>4249</v>
      </c>
      <c r="F582" s="27" t="s">
        <v>4250</v>
      </c>
      <c r="G582" s="27" t="s">
        <v>78</v>
      </c>
      <c r="H582" s="27" t="s">
        <v>4251</v>
      </c>
      <c r="I582" s="28">
        <v>43423.463113425925</v>
      </c>
      <c r="J582" s="28">
        <v>43423.463912037034</v>
      </c>
      <c r="K582" s="203">
        <v>7.9861111111111105E-4</v>
      </c>
      <c r="L582" s="29" t="s">
        <v>210</v>
      </c>
      <c r="M582" s="71" t="s">
        <v>211</v>
      </c>
      <c r="N582" s="71" t="s">
        <v>215</v>
      </c>
      <c r="O582" s="71" t="s">
        <v>729</v>
      </c>
      <c r="P582" s="71" t="s">
        <v>170</v>
      </c>
      <c r="R582" s="71">
        <v>0</v>
      </c>
      <c r="S582" s="71" t="s">
        <v>400</v>
      </c>
      <c r="T582" s="71" t="s">
        <v>354</v>
      </c>
      <c r="U582" s="27" t="s">
        <v>4254</v>
      </c>
    </row>
    <row r="583" spans="1:21" x14ac:dyDescent="0.15">
      <c r="A583" s="27" t="s">
        <v>75</v>
      </c>
      <c r="B583" s="27" t="s">
        <v>4255</v>
      </c>
      <c r="C583" s="27" t="s">
        <v>188</v>
      </c>
      <c r="D583" s="27" t="s">
        <v>728</v>
      </c>
      <c r="E583" s="27" t="s">
        <v>4256</v>
      </c>
      <c r="F583" s="27" t="s">
        <v>4257</v>
      </c>
      <c r="G583" s="27" t="s">
        <v>78</v>
      </c>
      <c r="H583" s="27" t="s">
        <v>724</v>
      </c>
      <c r="I583" s="28">
        <v>43423.46670138889</v>
      </c>
      <c r="J583" s="28">
        <v>43423.466932870368</v>
      </c>
      <c r="K583" s="203">
        <v>2.3148148148148146E-4</v>
      </c>
      <c r="L583" s="29" t="s">
        <v>210</v>
      </c>
      <c r="M583" s="71" t="s">
        <v>211</v>
      </c>
      <c r="N583" s="71" t="s">
        <v>215</v>
      </c>
      <c r="O583" s="71" t="s">
        <v>729</v>
      </c>
      <c r="P583" s="71" t="s">
        <v>170</v>
      </c>
      <c r="R583" s="71">
        <v>0</v>
      </c>
      <c r="S583" s="71" t="s">
        <v>409</v>
      </c>
      <c r="T583" s="71" t="s">
        <v>354</v>
      </c>
      <c r="U583" s="27" t="s">
        <v>4258</v>
      </c>
    </row>
    <row r="584" spans="1:21" x14ac:dyDescent="0.15">
      <c r="A584" s="27" t="s">
        <v>75</v>
      </c>
      <c r="B584" s="27" t="s">
        <v>4259</v>
      </c>
      <c r="C584" s="27" t="s">
        <v>188</v>
      </c>
      <c r="D584" s="27" t="s">
        <v>728</v>
      </c>
      <c r="E584" s="27" t="s">
        <v>4260</v>
      </c>
      <c r="F584" s="27" t="s">
        <v>4261</v>
      </c>
      <c r="G584" s="27" t="s">
        <v>78</v>
      </c>
      <c r="H584" s="27" t="s">
        <v>4262</v>
      </c>
      <c r="I584" s="28">
        <v>43423.471631944441</v>
      </c>
      <c r="J584" s="28">
        <v>43423.472326388888</v>
      </c>
      <c r="K584" s="203">
        <v>6.9444444444444447E-4</v>
      </c>
      <c r="L584" s="29" t="s">
        <v>210</v>
      </c>
      <c r="M584" s="71" t="s">
        <v>211</v>
      </c>
      <c r="N584" s="71" t="s">
        <v>215</v>
      </c>
      <c r="O584" s="71" t="s">
        <v>729</v>
      </c>
      <c r="P584" s="71" t="s">
        <v>170</v>
      </c>
      <c r="R584" s="71">
        <v>0</v>
      </c>
      <c r="S584" s="71" t="s">
        <v>386</v>
      </c>
      <c r="T584" s="71" t="s">
        <v>354</v>
      </c>
      <c r="U584" s="27" t="s">
        <v>4263</v>
      </c>
    </row>
    <row r="585" spans="1:21" x14ac:dyDescent="0.15">
      <c r="A585" s="27" t="s">
        <v>75</v>
      </c>
      <c r="B585" s="27" t="s">
        <v>4264</v>
      </c>
      <c r="C585" s="27" t="s">
        <v>188</v>
      </c>
      <c r="D585" s="27" t="s">
        <v>728</v>
      </c>
      <c r="E585" s="27" t="s">
        <v>4265</v>
      </c>
      <c r="F585" s="27" t="s">
        <v>4266</v>
      </c>
      <c r="G585" s="27" t="s">
        <v>78</v>
      </c>
      <c r="H585" s="27" t="s">
        <v>4267</v>
      </c>
      <c r="I585" s="28">
        <v>43423.476273148146</v>
      </c>
      <c r="J585" s="28">
        <v>43423.478344907409</v>
      </c>
      <c r="K585" s="203">
        <v>2.0717592592592593E-3</v>
      </c>
      <c r="L585" s="29" t="s">
        <v>210</v>
      </c>
      <c r="M585" s="71" t="s">
        <v>211</v>
      </c>
      <c r="N585" s="71" t="s">
        <v>215</v>
      </c>
      <c r="O585" s="71" t="s">
        <v>729</v>
      </c>
      <c r="P585" s="71" t="s">
        <v>170</v>
      </c>
      <c r="R585" s="71">
        <v>0</v>
      </c>
      <c r="S585" s="71" t="s">
        <v>722</v>
      </c>
      <c r="T585" s="71" t="s">
        <v>354</v>
      </c>
      <c r="U585" s="27" t="s">
        <v>4268</v>
      </c>
    </row>
    <row r="586" spans="1:21" x14ac:dyDescent="0.15">
      <c r="A586" s="27" t="s">
        <v>75</v>
      </c>
      <c r="B586" s="27" t="s">
        <v>4269</v>
      </c>
      <c r="C586" s="27" t="s">
        <v>188</v>
      </c>
      <c r="D586" s="27" t="s">
        <v>728</v>
      </c>
      <c r="E586" s="27" t="s">
        <v>4249</v>
      </c>
      <c r="F586" s="27" t="s">
        <v>4250</v>
      </c>
      <c r="G586" s="27" t="s">
        <v>78</v>
      </c>
      <c r="H586" s="27" t="s">
        <v>4251</v>
      </c>
      <c r="I586" s="28">
        <v>43423.488078703704</v>
      </c>
      <c r="J586" s="28">
        <v>43423.48914351852</v>
      </c>
      <c r="K586" s="203">
        <v>1.0648148148148147E-3</v>
      </c>
      <c r="L586" s="29" t="s">
        <v>210</v>
      </c>
      <c r="M586" s="71" t="s">
        <v>211</v>
      </c>
      <c r="N586" s="71" t="s">
        <v>215</v>
      </c>
      <c r="O586" s="71" t="s">
        <v>729</v>
      </c>
      <c r="P586" s="71" t="s">
        <v>170</v>
      </c>
      <c r="R586" s="71">
        <v>0</v>
      </c>
      <c r="S586" s="71" t="s">
        <v>1452</v>
      </c>
      <c r="T586" s="71" t="s">
        <v>354</v>
      </c>
      <c r="U586" s="27" t="s">
        <v>4254</v>
      </c>
    </row>
    <row r="587" spans="1:21" x14ac:dyDescent="0.15">
      <c r="A587" s="27" t="s">
        <v>75</v>
      </c>
      <c r="B587" s="27" t="s">
        <v>4270</v>
      </c>
      <c r="C587" s="27" t="s">
        <v>188</v>
      </c>
      <c r="D587" s="27" t="s">
        <v>728</v>
      </c>
      <c r="E587" s="27" t="s">
        <v>4271</v>
      </c>
      <c r="F587" s="27" t="s">
        <v>4272</v>
      </c>
      <c r="G587" s="27" t="s">
        <v>78</v>
      </c>
      <c r="H587" s="27" t="s">
        <v>4273</v>
      </c>
      <c r="I587" s="28">
        <v>43423.494317129633</v>
      </c>
      <c r="J587" s="28">
        <v>43423.494733796295</v>
      </c>
      <c r="K587" s="203">
        <v>4.1666666666666669E-4</v>
      </c>
      <c r="L587" s="29" t="s">
        <v>210</v>
      </c>
      <c r="M587" s="71" t="s">
        <v>211</v>
      </c>
      <c r="N587" s="71" t="s">
        <v>215</v>
      </c>
      <c r="O587" s="71" t="s">
        <v>729</v>
      </c>
      <c r="P587" s="71" t="s">
        <v>170</v>
      </c>
      <c r="R587" s="71">
        <v>0</v>
      </c>
      <c r="S587" s="71" t="s">
        <v>366</v>
      </c>
      <c r="T587" s="71" t="s">
        <v>354</v>
      </c>
      <c r="U587" s="27" t="s">
        <v>4274</v>
      </c>
    </row>
    <row r="588" spans="1:21" x14ac:dyDescent="0.15">
      <c r="A588" s="27" t="s">
        <v>75</v>
      </c>
      <c r="B588" s="27" t="s">
        <v>4275</v>
      </c>
      <c r="C588" s="27" t="s">
        <v>188</v>
      </c>
      <c r="D588" s="27" t="s">
        <v>728</v>
      </c>
      <c r="E588" s="27" t="s">
        <v>4276</v>
      </c>
      <c r="F588" s="27" t="s">
        <v>4277</v>
      </c>
      <c r="G588" s="27" t="s">
        <v>78</v>
      </c>
      <c r="H588" s="27" t="s">
        <v>4278</v>
      </c>
      <c r="I588" s="28">
        <v>43423.576469907406</v>
      </c>
      <c r="J588" s="28">
        <v>43423.577025462961</v>
      </c>
      <c r="K588" s="203">
        <v>5.5555555555555556E-4</v>
      </c>
      <c r="L588" s="29" t="s">
        <v>210</v>
      </c>
      <c r="M588" s="71" t="s">
        <v>211</v>
      </c>
      <c r="N588" s="71" t="s">
        <v>215</v>
      </c>
      <c r="O588" s="71" t="s">
        <v>729</v>
      </c>
      <c r="P588" s="71" t="s">
        <v>170</v>
      </c>
      <c r="R588" s="71">
        <v>0</v>
      </c>
      <c r="S588" s="71" t="s">
        <v>443</v>
      </c>
      <c r="T588" s="71" t="s">
        <v>354</v>
      </c>
      <c r="U588" s="27" t="s">
        <v>4279</v>
      </c>
    </row>
    <row r="589" spans="1:21" x14ac:dyDescent="0.15">
      <c r="A589" s="27" t="s">
        <v>75</v>
      </c>
      <c r="B589" s="27" t="s">
        <v>4280</v>
      </c>
      <c r="C589" s="27" t="s">
        <v>188</v>
      </c>
      <c r="D589" s="27" t="s">
        <v>728</v>
      </c>
      <c r="E589" s="27" t="s">
        <v>4281</v>
      </c>
      <c r="F589" s="27" t="s">
        <v>4282</v>
      </c>
      <c r="G589" s="27" t="s">
        <v>78</v>
      </c>
      <c r="H589" s="27" t="s">
        <v>4283</v>
      </c>
      <c r="I589" s="28">
        <v>43423.577118055553</v>
      </c>
      <c r="J589" s="28">
        <v>43423.578634259262</v>
      </c>
      <c r="K589" s="203">
        <v>1.5162037037037036E-3</v>
      </c>
      <c r="L589" s="29" t="s">
        <v>210</v>
      </c>
      <c r="M589" s="71" t="s">
        <v>211</v>
      </c>
      <c r="N589" s="71" t="s">
        <v>215</v>
      </c>
      <c r="O589" s="71" t="s">
        <v>729</v>
      </c>
      <c r="P589" s="71" t="s">
        <v>170</v>
      </c>
      <c r="R589" s="71">
        <v>0</v>
      </c>
      <c r="S589" s="71" t="s">
        <v>810</v>
      </c>
      <c r="T589" s="71" t="s">
        <v>354</v>
      </c>
      <c r="U589" s="27" t="s">
        <v>4284</v>
      </c>
    </row>
    <row r="590" spans="1:21" x14ac:dyDescent="0.15">
      <c r="A590" s="27" t="s">
        <v>75</v>
      </c>
      <c r="B590" s="27" t="s">
        <v>4285</v>
      </c>
      <c r="C590" s="27" t="s">
        <v>188</v>
      </c>
      <c r="D590" s="27" t="s">
        <v>728</v>
      </c>
      <c r="E590" s="27" t="s">
        <v>4286</v>
      </c>
      <c r="F590" s="27" t="s">
        <v>4287</v>
      </c>
      <c r="G590" s="27" t="s">
        <v>78</v>
      </c>
      <c r="H590" s="27" t="s">
        <v>4288</v>
      </c>
      <c r="I590" s="28">
        <v>43423.581226851849</v>
      </c>
      <c r="J590" s="28">
        <v>43423.581342592595</v>
      </c>
      <c r="K590" s="203">
        <v>1.1574074074074073E-4</v>
      </c>
      <c r="L590" s="29" t="s">
        <v>210</v>
      </c>
      <c r="M590" s="71" t="s">
        <v>211</v>
      </c>
      <c r="N590" s="71" t="s">
        <v>215</v>
      </c>
      <c r="O590" s="71" t="s">
        <v>729</v>
      </c>
      <c r="P590" s="71" t="s">
        <v>170</v>
      </c>
      <c r="R590" s="71">
        <v>0</v>
      </c>
      <c r="S590" s="71" t="s">
        <v>441</v>
      </c>
      <c r="T590" s="71" t="s">
        <v>354</v>
      </c>
      <c r="U590" s="27" t="s">
        <v>4289</v>
      </c>
    </row>
    <row r="591" spans="1:21" x14ac:dyDescent="0.15">
      <c r="A591" s="27" t="s">
        <v>75</v>
      </c>
      <c r="B591" s="27" t="s">
        <v>4290</v>
      </c>
      <c r="C591" s="27" t="s">
        <v>188</v>
      </c>
      <c r="D591" s="27" t="s">
        <v>728</v>
      </c>
      <c r="E591" s="27" t="s">
        <v>4291</v>
      </c>
      <c r="F591" s="27" t="s">
        <v>4292</v>
      </c>
      <c r="G591" s="27" t="s">
        <v>78</v>
      </c>
      <c r="H591" s="27" t="s">
        <v>4293</v>
      </c>
      <c r="I591" s="28">
        <v>43423.585752314815</v>
      </c>
      <c r="J591" s="28">
        <v>43423.586238425924</v>
      </c>
      <c r="K591" s="203">
        <v>4.8611111111111104E-4</v>
      </c>
      <c r="L591" s="29" t="s">
        <v>210</v>
      </c>
      <c r="M591" s="71" t="s">
        <v>211</v>
      </c>
      <c r="N591" s="71" t="s">
        <v>215</v>
      </c>
      <c r="O591" s="71" t="s">
        <v>729</v>
      </c>
      <c r="P591" s="71" t="s">
        <v>170</v>
      </c>
      <c r="R591" s="71">
        <v>0</v>
      </c>
      <c r="S591" s="71" t="s">
        <v>364</v>
      </c>
      <c r="T591" s="71" t="s">
        <v>354</v>
      </c>
      <c r="U591" s="27" t="s">
        <v>4294</v>
      </c>
    </row>
    <row r="592" spans="1:21" x14ac:dyDescent="0.15">
      <c r="A592" s="27" t="s">
        <v>75</v>
      </c>
      <c r="B592" s="27" t="s">
        <v>4295</v>
      </c>
      <c r="C592" s="27" t="s">
        <v>188</v>
      </c>
      <c r="D592" s="27" t="s">
        <v>728</v>
      </c>
      <c r="E592" s="27" t="s">
        <v>4296</v>
      </c>
      <c r="F592" s="27" t="s">
        <v>4297</v>
      </c>
      <c r="G592" s="27" t="s">
        <v>78</v>
      </c>
      <c r="H592" s="27" t="s">
        <v>1245</v>
      </c>
      <c r="I592" s="28">
        <v>43423.587060185186</v>
      </c>
      <c r="J592" s="28">
        <v>43423.588425925926</v>
      </c>
      <c r="K592" s="203">
        <v>1.3657407407407409E-3</v>
      </c>
      <c r="L592" s="29" t="s">
        <v>210</v>
      </c>
      <c r="M592" s="71" t="s">
        <v>211</v>
      </c>
      <c r="N592" s="71" t="s">
        <v>215</v>
      </c>
      <c r="O592" s="71" t="s">
        <v>729</v>
      </c>
      <c r="P592" s="71" t="s">
        <v>170</v>
      </c>
      <c r="R592" s="71">
        <v>0</v>
      </c>
      <c r="S592" s="71" t="s">
        <v>374</v>
      </c>
      <c r="T592" s="71" t="s">
        <v>354</v>
      </c>
      <c r="U592" s="27" t="s">
        <v>4298</v>
      </c>
    </row>
    <row r="593" spans="1:21" x14ac:dyDescent="0.15">
      <c r="A593" s="27" t="s">
        <v>75</v>
      </c>
      <c r="B593" s="27" t="s">
        <v>4299</v>
      </c>
      <c r="C593" s="27" t="s">
        <v>188</v>
      </c>
      <c r="D593" s="27" t="s">
        <v>728</v>
      </c>
      <c r="E593" s="27" t="s">
        <v>4300</v>
      </c>
      <c r="F593" s="27" t="s">
        <v>4301</v>
      </c>
      <c r="G593" s="27" t="s">
        <v>78</v>
      </c>
      <c r="H593" s="27" t="s">
        <v>4302</v>
      </c>
      <c r="I593" s="28">
        <v>43423.59</v>
      </c>
      <c r="J593" s="28">
        <v>43423.59002314815</v>
      </c>
      <c r="K593" s="203">
        <v>2.3148148148148147E-5</v>
      </c>
      <c r="L593" s="29" t="s">
        <v>210</v>
      </c>
      <c r="M593" s="71" t="s">
        <v>211</v>
      </c>
      <c r="N593" s="71" t="s">
        <v>215</v>
      </c>
      <c r="O593" s="71" t="s">
        <v>729</v>
      </c>
      <c r="P593" s="71" t="s">
        <v>170</v>
      </c>
      <c r="R593" s="71">
        <v>0</v>
      </c>
      <c r="S593" s="71" t="s">
        <v>682</v>
      </c>
      <c r="T593" s="71" t="s">
        <v>354</v>
      </c>
      <c r="U593" s="27" t="s">
        <v>4303</v>
      </c>
    </row>
    <row r="594" spans="1:21" x14ac:dyDescent="0.15">
      <c r="A594" s="27" t="s">
        <v>75</v>
      </c>
      <c r="B594" s="27" t="s">
        <v>4304</v>
      </c>
      <c r="C594" s="27" t="s">
        <v>188</v>
      </c>
      <c r="D594" s="27" t="s">
        <v>728</v>
      </c>
      <c r="E594" s="27" t="s">
        <v>4305</v>
      </c>
      <c r="F594" s="27" t="s">
        <v>4306</v>
      </c>
      <c r="G594" s="27" t="s">
        <v>78</v>
      </c>
      <c r="H594" s="27" t="s">
        <v>4307</v>
      </c>
      <c r="I594" s="28">
        <v>43423.592719907407</v>
      </c>
      <c r="J594" s="28">
        <v>43423.592835648145</v>
      </c>
      <c r="K594" s="203">
        <v>1.1574074074074073E-4</v>
      </c>
      <c r="L594" s="29" t="s">
        <v>210</v>
      </c>
      <c r="M594" s="71" t="s">
        <v>211</v>
      </c>
      <c r="N594" s="71" t="s">
        <v>215</v>
      </c>
      <c r="O594" s="71" t="s">
        <v>729</v>
      </c>
      <c r="P594" s="71" t="s">
        <v>170</v>
      </c>
      <c r="R594" s="71">
        <v>0</v>
      </c>
      <c r="S594" s="71" t="s">
        <v>441</v>
      </c>
      <c r="T594" s="71" t="s">
        <v>354</v>
      </c>
      <c r="U594" s="27" t="s">
        <v>4308</v>
      </c>
    </row>
    <row r="595" spans="1:21" x14ac:dyDescent="0.15">
      <c r="A595" s="27" t="s">
        <v>75</v>
      </c>
      <c r="B595" s="27" t="s">
        <v>4309</v>
      </c>
      <c r="C595" s="27" t="s">
        <v>774</v>
      </c>
      <c r="D595" s="27" t="s">
        <v>471</v>
      </c>
      <c r="E595" s="27" t="s">
        <v>4310</v>
      </c>
      <c r="F595" s="27" t="s">
        <v>4311</v>
      </c>
      <c r="G595" s="27" t="s">
        <v>78</v>
      </c>
      <c r="H595" s="27" t="s">
        <v>4312</v>
      </c>
      <c r="I595" s="28">
        <v>43423.582430555558</v>
      </c>
      <c r="J595" s="28">
        <v>43423.584722222222</v>
      </c>
      <c r="K595" s="203">
        <v>2.2916666666666667E-3</v>
      </c>
      <c r="L595" s="29" t="s">
        <v>210</v>
      </c>
      <c r="M595" s="71" t="s">
        <v>210</v>
      </c>
      <c r="N595" s="71" t="s">
        <v>215</v>
      </c>
      <c r="O595" s="71" t="s">
        <v>472</v>
      </c>
      <c r="P595" s="71" t="s">
        <v>897</v>
      </c>
      <c r="R595" s="71">
        <v>0</v>
      </c>
      <c r="S595" s="71" t="s">
        <v>1132</v>
      </c>
      <c r="T595" s="71" t="s">
        <v>1132</v>
      </c>
      <c r="U595" s="27" t="s">
        <v>4313</v>
      </c>
    </row>
    <row r="596" spans="1:21" x14ac:dyDescent="0.15">
      <c r="A596" s="27" t="s">
        <v>75</v>
      </c>
      <c r="B596" s="27" t="s">
        <v>4314</v>
      </c>
      <c r="C596" s="27" t="s">
        <v>774</v>
      </c>
      <c r="D596" s="27" t="s">
        <v>471</v>
      </c>
      <c r="E596" s="27" t="s">
        <v>4315</v>
      </c>
      <c r="F596" s="27" t="s">
        <v>4316</v>
      </c>
      <c r="G596" s="27" t="s">
        <v>78</v>
      </c>
      <c r="H596" s="27" t="s">
        <v>2834</v>
      </c>
      <c r="I596" s="28">
        <v>43423.588136574072</v>
      </c>
      <c r="J596" s="28">
        <v>43423.588553240741</v>
      </c>
      <c r="K596" s="203">
        <v>4.1666666666666669E-4</v>
      </c>
      <c r="L596" s="29" t="s">
        <v>210</v>
      </c>
      <c r="M596" s="71" t="s">
        <v>211</v>
      </c>
      <c r="N596" s="71" t="s">
        <v>215</v>
      </c>
      <c r="O596" s="71" t="s">
        <v>472</v>
      </c>
      <c r="P596" s="71" t="s">
        <v>897</v>
      </c>
      <c r="R596" s="71">
        <v>0</v>
      </c>
      <c r="S596" s="71" t="s">
        <v>366</v>
      </c>
      <c r="T596" s="71" t="s">
        <v>354</v>
      </c>
      <c r="U596" s="27" t="s">
        <v>4317</v>
      </c>
    </row>
    <row r="597" spans="1:21" x14ac:dyDescent="0.15">
      <c r="A597" s="27" t="s">
        <v>75</v>
      </c>
      <c r="B597" s="27" t="s">
        <v>4318</v>
      </c>
      <c r="C597" s="27" t="s">
        <v>774</v>
      </c>
      <c r="D597" s="27" t="s">
        <v>471</v>
      </c>
      <c r="E597" s="27" t="s">
        <v>4319</v>
      </c>
      <c r="F597" s="27" t="s">
        <v>4320</v>
      </c>
      <c r="G597" s="27" t="s">
        <v>78</v>
      </c>
      <c r="H597" s="27" t="s">
        <v>4321</v>
      </c>
      <c r="I597" s="28">
        <v>43423.59479166667</v>
      </c>
      <c r="J597" s="28">
        <v>43423.595219907409</v>
      </c>
      <c r="K597" s="203">
        <v>4.2824074074074075E-4</v>
      </c>
      <c r="L597" s="29" t="s">
        <v>210</v>
      </c>
      <c r="M597" s="71" t="s">
        <v>211</v>
      </c>
      <c r="N597" s="71" t="s">
        <v>215</v>
      </c>
      <c r="O597" s="71" t="s">
        <v>472</v>
      </c>
      <c r="P597" s="71" t="s">
        <v>897</v>
      </c>
      <c r="R597" s="71">
        <v>0</v>
      </c>
      <c r="S597" s="71" t="s">
        <v>381</v>
      </c>
      <c r="T597" s="71" t="s">
        <v>354</v>
      </c>
      <c r="U597" s="27" t="s">
        <v>4322</v>
      </c>
    </row>
    <row r="598" spans="1:21" x14ac:dyDescent="0.15">
      <c r="A598" s="27" t="s">
        <v>75</v>
      </c>
      <c r="B598" s="27" t="s">
        <v>4323</v>
      </c>
      <c r="C598" s="27" t="s">
        <v>246</v>
      </c>
      <c r="D598" s="27" t="s">
        <v>473</v>
      </c>
      <c r="E598" s="27" t="s">
        <v>4324</v>
      </c>
      <c r="F598" s="27" t="s">
        <v>4325</v>
      </c>
      <c r="G598" s="27" t="s">
        <v>78</v>
      </c>
      <c r="H598" s="27" t="s">
        <v>4326</v>
      </c>
      <c r="I598" s="28">
        <v>43423.643587962964</v>
      </c>
      <c r="J598" s="28">
        <v>43423.644270833334</v>
      </c>
      <c r="K598" s="203">
        <v>6.8287037037037025E-4</v>
      </c>
      <c r="L598" s="29" t="s">
        <v>210</v>
      </c>
      <c r="M598" s="71" t="s">
        <v>211</v>
      </c>
      <c r="N598" s="71" t="s">
        <v>215</v>
      </c>
      <c r="O598" s="71" t="s">
        <v>474</v>
      </c>
      <c r="P598" s="71" t="s">
        <v>897</v>
      </c>
      <c r="R598" s="71">
        <v>0</v>
      </c>
      <c r="S598" s="71" t="s">
        <v>488</v>
      </c>
      <c r="T598" s="71" t="s">
        <v>354</v>
      </c>
      <c r="U598" s="27" t="s">
        <v>4327</v>
      </c>
    </row>
    <row r="599" spans="1:21" x14ac:dyDescent="0.15">
      <c r="A599" s="27" t="s">
        <v>75</v>
      </c>
      <c r="B599" s="27" t="s">
        <v>4328</v>
      </c>
      <c r="C599" s="27" t="s">
        <v>246</v>
      </c>
      <c r="D599" s="27" t="s">
        <v>473</v>
      </c>
      <c r="E599" s="27" t="s">
        <v>4329</v>
      </c>
      <c r="F599" s="27" t="s">
        <v>4330</v>
      </c>
      <c r="G599" s="27" t="s">
        <v>78</v>
      </c>
      <c r="H599" s="27" t="s">
        <v>4331</v>
      </c>
      <c r="I599" s="28">
        <v>43423.648842592593</v>
      </c>
      <c r="J599" s="28">
        <v>43423.654537037037</v>
      </c>
      <c r="K599" s="203">
        <v>5.6944444444444438E-3</v>
      </c>
      <c r="L599" s="29" t="s">
        <v>210</v>
      </c>
      <c r="M599" s="71" t="s">
        <v>210</v>
      </c>
      <c r="N599" s="71" t="s">
        <v>215</v>
      </c>
      <c r="O599" s="71" t="s">
        <v>474</v>
      </c>
      <c r="P599" s="71" t="s">
        <v>897</v>
      </c>
      <c r="R599" s="71">
        <v>0</v>
      </c>
      <c r="S599" s="71" t="s">
        <v>955</v>
      </c>
      <c r="T599" s="71" t="s">
        <v>955</v>
      </c>
      <c r="U599" s="27" t="s">
        <v>4332</v>
      </c>
    </row>
    <row r="600" spans="1:21" x14ac:dyDescent="0.15">
      <c r="A600" s="27" t="s">
        <v>75</v>
      </c>
      <c r="B600" s="27" t="s">
        <v>4333</v>
      </c>
      <c r="C600" s="27" t="s">
        <v>246</v>
      </c>
      <c r="D600" s="27" t="s">
        <v>473</v>
      </c>
      <c r="E600" s="27" t="s">
        <v>4334</v>
      </c>
      <c r="F600" s="27" t="s">
        <v>4335</v>
      </c>
      <c r="G600" s="27" t="s">
        <v>78</v>
      </c>
      <c r="H600" s="27" t="s">
        <v>4336</v>
      </c>
      <c r="I600" s="28">
        <v>43423.662719907406</v>
      </c>
      <c r="J600" s="28">
        <v>43423.665347222224</v>
      </c>
      <c r="K600" s="203">
        <v>2.627314814814815E-3</v>
      </c>
      <c r="L600" s="29" t="s">
        <v>210</v>
      </c>
      <c r="M600" s="71" t="s">
        <v>210</v>
      </c>
      <c r="N600" s="71" t="s">
        <v>215</v>
      </c>
      <c r="O600" s="71" t="s">
        <v>474</v>
      </c>
      <c r="P600" s="71" t="s">
        <v>897</v>
      </c>
      <c r="R600" s="71">
        <v>0</v>
      </c>
      <c r="S600" s="71" t="s">
        <v>900</v>
      </c>
      <c r="T600" s="71" t="s">
        <v>900</v>
      </c>
      <c r="U600" s="27" t="s">
        <v>4337</v>
      </c>
    </row>
    <row r="601" spans="1:21" x14ac:dyDescent="0.15">
      <c r="A601" s="27" t="s">
        <v>75</v>
      </c>
      <c r="B601" s="27" t="s">
        <v>4338</v>
      </c>
      <c r="C601" s="27" t="s">
        <v>246</v>
      </c>
      <c r="D601" s="27" t="s">
        <v>473</v>
      </c>
      <c r="E601" s="27" t="s">
        <v>4339</v>
      </c>
      <c r="F601" s="27" t="s">
        <v>4340</v>
      </c>
      <c r="G601" s="27" t="s">
        <v>78</v>
      </c>
      <c r="H601" s="27" t="s">
        <v>4341</v>
      </c>
      <c r="I601" s="28">
        <v>43423.670046296298</v>
      </c>
      <c r="J601" s="28">
        <v>43423.671956018516</v>
      </c>
      <c r="K601" s="203">
        <v>1.9097222222222222E-3</v>
      </c>
      <c r="L601" s="29" t="s">
        <v>210</v>
      </c>
      <c r="M601" s="71" t="s">
        <v>211</v>
      </c>
      <c r="N601" s="71" t="s">
        <v>215</v>
      </c>
      <c r="O601" s="71" t="s">
        <v>474</v>
      </c>
      <c r="P601" s="71" t="s">
        <v>897</v>
      </c>
      <c r="R601" s="71">
        <v>0</v>
      </c>
      <c r="S601" s="71" t="s">
        <v>698</v>
      </c>
      <c r="T601" s="71" t="s">
        <v>354</v>
      </c>
      <c r="U601" s="27" t="s">
        <v>4342</v>
      </c>
    </row>
    <row r="602" spans="1:21" x14ac:dyDescent="0.15">
      <c r="A602" s="27" t="s">
        <v>75</v>
      </c>
      <c r="B602" s="27" t="s">
        <v>4343</v>
      </c>
      <c r="C602" s="27" t="s">
        <v>246</v>
      </c>
      <c r="D602" s="27" t="s">
        <v>473</v>
      </c>
      <c r="E602" s="27" t="s">
        <v>4329</v>
      </c>
      <c r="F602" s="27" t="s">
        <v>4330</v>
      </c>
      <c r="G602" s="27" t="s">
        <v>78</v>
      </c>
      <c r="H602" s="27" t="s">
        <v>4331</v>
      </c>
      <c r="I602" s="28">
        <v>43423.683993055558</v>
      </c>
      <c r="J602" s="28">
        <v>43423.684571759259</v>
      </c>
      <c r="K602" s="203">
        <v>5.7870370370370378E-4</v>
      </c>
      <c r="L602" s="29" t="s">
        <v>210</v>
      </c>
      <c r="M602" s="71" t="s">
        <v>211</v>
      </c>
      <c r="N602" s="71" t="s">
        <v>215</v>
      </c>
      <c r="O602" s="71" t="s">
        <v>474</v>
      </c>
      <c r="P602" s="71" t="s">
        <v>897</v>
      </c>
      <c r="R602" s="71">
        <v>0</v>
      </c>
      <c r="S602" s="71" t="s">
        <v>383</v>
      </c>
      <c r="T602" s="71" t="s">
        <v>354</v>
      </c>
      <c r="U602" s="27" t="s">
        <v>4332</v>
      </c>
    </row>
    <row r="603" spans="1:21" x14ac:dyDescent="0.15">
      <c r="A603" s="27" t="s">
        <v>75</v>
      </c>
      <c r="B603" s="27" t="s">
        <v>4344</v>
      </c>
      <c r="C603" s="27" t="s">
        <v>246</v>
      </c>
      <c r="D603" s="27" t="s">
        <v>473</v>
      </c>
      <c r="E603" s="27" t="s">
        <v>4345</v>
      </c>
      <c r="F603" s="27" t="s">
        <v>4346</v>
      </c>
      <c r="G603" s="27" t="s">
        <v>78</v>
      </c>
      <c r="H603" s="27" t="s">
        <v>4347</v>
      </c>
      <c r="I603" s="28">
        <v>43423.68677083333</v>
      </c>
      <c r="J603" s="28">
        <v>43423.693298611113</v>
      </c>
      <c r="K603" s="203">
        <v>6.5277777777777782E-3</v>
      </c>
      <c r="L603" s="29" t="s">
        <v>210</v>
      </c>
      <c r="M603" s="71" t="s">
        <v>210</v>
      </c>
      <c r="N603" s="71" t="s">
        <v>215</v>
      </c>
      <c r="O603" s="71" t="s">
        <v>474</v>
      </c>
      <c r="P603" s="71" t="s">
        <v>897</v>
      </c>
      <c r="R603" s="71">
        <v>0</v>
      </c>
      <c r="S603" s="71" t="s">
        <v>931</v>
      </c>
      <c r="T603" s="71" t="s">
        <v>931</v>
      </c>
      <c r="U603" s="27" t="s">
        <v>4348</v>
      </c>
    </row>
    <row r="604" spans="1:21" x14ac:dyDescent="0.15">
      <c r="A604" s="27" t="s">
        <v>75</v>
      </c>
      <c r="B604" s="27" t="s">
        <v>4349</v>
      </c>
      <c r="C604" s="27" t="s">
        <v>246</v>
      </c>
      <c r="D604" s="27" t="s">
        <v>473</v>
      </c>
      <c r="E604" s="27" t="s">
        <v>4350</v>
      </c>
      <c r="F604" s="27" t="s">
        <v>4351</v>
      </c>
      <c r="G604" s="27" t="s">
        <v>78</v>
      </c>
      <c r="H604" s="27" t="s">
        <v>4352</v>
      </c>
      <c r="I604" s="28">
        <v>43423.702118055553</v>
      </c>
      <c r="J604" s="28">
        <v>43423.703946759262</v>
      </c>
      <c r="K604" s="203">
        <v>1.8287037037037037E-3</v>
      </c>
      <c r="L604" s="29" t="s">
        <v>210</v>
      </c>
      <c r="M604" s="71" t="s">
        <v>211</v>
      </c>
      <c r="N604" s="71" t="s">
        <v>215</v>
      </c>
      <c r="O604" s="71" t="s">
        <v>474</v>
      </c>
      <c r="P604" s="71" t="s">
        <v>897</v>
      </c>
      <c r="R604" s="71">
        <v>0</v>
      </c>
      <c r="S604" s="71" t="s">
        <v>419</v>
      </c>
      <c r="T604" s="71" t="s">
        <v>354</v>
      </c>
      <c r="U604" s="27" t="s">
        <v>4353</v>
      </c>
    </row>
    <row r="605" spans="1:21" x14ac:dyDescent="0.15">
      <c r="A605" s="27" t="s">
        <v>75</v>
      </c>
      <c r="B605" s="27" t="s">
        <v>4354</v>
      </c>
      <c r="C605" s="27" t="s">
        <v>246</v>
      </c>
      <c r="D605" s="27" t="s">
        <v>473</v>
      </c>
      <c r="E605" s="27" t="s">
        <v>4355</v>
      </c>
      <c r="F605" s="27" t="s">
        <v>4356</v>
      </c>
      <c r="G605" s="27" t="s">
        <v>78</v>
      </c>
      <c r="H605" s="27" t="s">
        <v>4357</v>
      </c>
      <c r="I605" s="28">
        <v>43423.723506944443</v>
      </c>
      <c r="J605" s="28">
        <v>43423.72378472222</v>
      </c>
      <c r="K605" s="203">
        <v>2.7777777777777778E-4</v>
      </c>
      <c r="L605" s="29" t="s">
        <v>210</v>
      </c>
      <c r="M605" s="71" t="s">
        <v>211</v>
      </c>
      <c r="N605" s="71" t="s">
        <v>215</v>
      </c>
      <c r="O605" s="71" t="s">
        <v>474</v>
      </c>
      <c r="P605" s="71" t="s">
        <v>897</v>
      </c>
      <c r="R605" s="71">
        <v>0</v>
      </c>
      <c r="S605" s="71" t="s">
        <v>423</v>
      </c>
      <c r="T605" s="71" t="s">
        <v>354</v>
      </c>
      <c r="U605" s="27" t="s">
        <v>4358</v>
      </c>
    </row>
    <row r="606" spans="1:21" x14ac:dyDescent="0.15">
      <c r="A606" s="27" t="s">
        <v>75</v>
      </c>
      <c r="B606" s="27" t="s">
        <v>4359</v>
      </c>
      <c r="C606" s="27" t="s">
        <v>246</v>
      </c>
      <c r="D606" s="27" t="s">
        <v>473</v>
      </c>
      <c r="E606" s="27" t="s">
        <v>4360</v>
      </c>
      <c r="F606" s="27" t="s">
        <v>4361</v>
      </c>
      <c r="G606" s="27" t="s">
        <v>78</v>
      </c>
      <c r="H606" s="27" t="s">
        <v>4362</v>
      </c>
      <c r="I606" s="28">
        <v>43423.735115740739</v>
      </c>
      <c r="J606" s="28">
        <v>43423.73673611111</v>
      </c>
      <c r="K606" s="203">
        <v>1.6203703703703703E-3</v>
      </c>
      <c r="L606" s="29" t="s">
        <v>210</v>
      </c>
      <c r="M606" s="71" t="s">
        <v>211</v>
      </c>
      <c r="N606" s="71" t="s">
        <v>215</v>
      </c>
      <c r="O606" s="71" t="s">
        <v>474</v>
      </c>
      <c r="P606" s="71" t="s">
        <v>897</v>
      </c>
      <c r="R606" s="71">
        <v>0</v>
      </c>
      <c r="S606" s="71" t="s">
        <v>1660</v>
      </c>
      <c r="T606" s="71" t="s">
        <v>354</v>
      </c>
      <c r="U606" s="27" t="s">
        <v>4363</v>
      </c>
    </row>
    <row r="607" spans="1:21" x14ac:dyDescent="0.15">
      <c r="A607" s="27" t="s">
        <v>75</v>
      </c>
      <c r="B607" s="27" t="s">
        <v>4364</v>
      </c>
      <c r="C607" s="27" t="s">
        <v>246</v>
      </c>
      <c r="D607" s="27" t="s">
        <v>475</v>
      </c>
      <c r="E607" s="27" t="s">
        <v>4365</v>
      </c>
      <c r="F607" s="27" t="s">
        <v>4366</v>
      </c>
      <c r="G607" s="27" t="s">
        <v>78</v>
      </c>
      <c r="H607" s="27" t="s">
        <v>4367</v>
      </c>
      <c r="I607" s="28">
        <v>43423.588356481479</v>
      </c>
      <c r="J607" s="28">
        <v>43423.58865740741</v>
      </c>
      <c r="K607" s="203">
        <v>3.0092592592592595E-4</v>
      </c>
      <c r="L607" s="29" t="s">
        <v>210</v>
      </c>
      <c r="M607" s="71" t="s">
        <v>211</v>
      </c>
      <c r="N607" s="71" t="s">
        <v>215</v>
      </c>
      <c r="O607" s="71" t="s">
        <v>476</v>
      </c>
      <c r="P607" s="71" t="s">
        <v>170</v>
      </c>
      <c r="R607" s="71">
        <v>0</v>
      </c>
      <c r="S607" s="71" t="s">
        <v>493</v>
      </c>
      <c r="T607" s="71" t="s">
        <v>354</v>
      </c>
      <c r="U607" s="27" t="s">
        <v>4368</v>
      </c>
    </row>
    <row r="608" spans="1:21" x14ac:dyDescent="0.15">
      <c r="A608" s="27" t="s">
        <v>75</v>
      </c>
      <c r="B608" s="27" t="s">
        <v>4369</v>
      </c>
      <c r="C608" s="27" t="s">
        <v>246</v>
      </c>
      <c r="D608" s="27" t="s">
        <v>475</v>
      </c>
      <c r="E608" s="27" t="s">
        <v>4365</v>
      </c>
      <c r="F608" s="27" t="s">
        <v>4366</v>
      </c>
      <c r="G608" s="27" t="s">
        <v>78</v>
      </c>
      <c r="H608" s="27" t="s">
        <v>4367</v>
      </c>
      <c r="I608" s="28">
        <v>43423.589143518519</v>
      </c>
      <c r="J608" s="28">
        <v>43423.589745370373</v>
      </c>
      <c r="K608" s="203">
        <v>6.018518518518519E-4</v>
      </c>
      <c r="L608" s="29" t="s">
        <v>210</v>
      </c>
      <c r="M608" s="71" t="s">
        <v>211</v>
      </c>
      <c r="N608" s="71" t="s">
        <v>215</v>
      </c>
      <c r="O608" s="71" t="s">
        <v>476</v>
      </c>
      <c r="P608" s="71" t="s">
        <v>170</v>
      </c>
      <c r="R608" s="71">
        <v>0</v>
      </c>
      <c r="S608" s="71" t="s">
        <v>408</v>
      </c>
      <c r="T608" s="71" t="s">
        <v>354</v>
      </c>
      <c r="U608" s="27" t="s">
        <v>4370</v>
      </c>
    </row>
    <row r="609" spans="1:21" x14ac:dyDescent="0.15">
      <c r="A609" s="27" t="s">
        <v>75</v>
      </c>
      <c r="B609" s="27" t="s">
        <v>4371</v>
      </c>
      <c r="C609" s="27" t="s">
        <v>246</v>
      </c>
      <c r="D609" s="27" t="s">
        <v>475</v>
      </c>
      <c r="E609" s="27" t="s">
        <v>4372</v>
      </c>
      <c r="F609" s="27" t="s">
        <v>4373</v>
      </c>
      <c r="G609" s="27" t="s">
        <v>78</v>
      </c>
      <c r="H609" s="27" t="s">
        <v>4374</v>
      </c>
      <c r="I609" s="28">
        <v>43423.597418981481</v>
      </c>
      <c r="J609" s="28">
        <v>43423.597569444442</v>
      </c>
      <c r="K609" s="203">
        <v>1.5046296296296297E-4</v>
      </c>
      <c r="L609" s="29" t="s">
        <v>210</v>
      </c>
      <c r="M609" s="71" t="s">
        <v>211</v>
      </c>
      <c r="N609" s="71" t="s">
        <v>215</v>
      </c>
      <c r="O609" s="71" t="s">
        <v>476</v>
      </c>
      <c r="P609" s="71" t="s">
        <v>170</v>
      </c>
      <c r="R609" s="71">
        <v>0</v>
      </c>
      <c r="S609" s="71" t="s">
        <v>377</v>
      </c>
      <c r="T609" s="71" t="s">
        <v>354</v>
      </c>
      <c r="U609" s="27" t="s">
        <v>4375</v>
      </c>
    </row>
    <row r="610" spans="1:21" x14ac:dyDescent="0.15">
      <c r="A610" s="27" t="s">
        <v>75</v>
      </c>
      <c r="B610" s="27" t="s">
        <v>4376</v>
      </c>
      <c r="C610" s="27" t="s">
        <v>246</v>
      </c>
      <c r="D610" s="27" t="s">
        <v>475</v>
      </c>
      <c r="E610" s="27" t="s">
        <v>4372</v>
      </c>
      <c r="F610" s="27" t="s">
        <v>4373</v>
      </c>
      <c r="G610" s="27" t="s">
        <v>78</v>
      </c>
      <c r="H610" s="27" t="s">
        <v>4374</v>
      </c>
      <c r="I610" s="28">
        <v>43423.59783564815</v>
      </c>
      <c r="J610" s="28">
        <v>43423.597951388889</v>
      </c>
      <c r="K610" s="203">
        <v>1.1574074074074073E-4</v>
      </c>
      <c r="L610" s="29" t="s">
        <v>210</v>
      </c>
      <c r="M610" s="71" t="s">
        <v>211</v>
      </c>
      <c r="N610" s="71" t="s">
        <v>215</v>
      </c>
      <c r="O610" s="71" t="s">
        <v>476</v>
      </c>
      <c r="P610" s="71" t="s">
        <v>170</v>
      </c>
      <c r="R610" s="71">
        <v>0</v>
      </c>
      <c r="S610" s="71" t="s">
        <v>441</v>
      </c>
      <c r="T610" s="71" t="s">
        <v>354</v>
      </c>
      <c r="U610" s="27" t="s">
        <v>4377</v>
      </c>
    </row>
    <row r="611" spans="1:21" x14ac:dyDescent="0.15">
      <c r="A611" s="27" t="s">
        <v>75</v>
      </c>
      <c r="B611" s="27" t="s">
        <v>4378</v>
      </c>
      <c r="C611" s="27" t="s">
        <v>246</v>
      </c>
      <c r="D611" s="27" t="s">
        <v>475</v>
      </c>
      <c r="E611" s="27" t="s">
        <v>4379</v>
      </c>
      <c r="F611" s="27" t="s">
        <v>4380</v>
      </c>
      <c r="G611" s="27" t="s">
        <v>78</v>
      </c>
      <c r="H611" s="27" t="s">
        <v>4381</v>
      </c>
      <c r="I611" s="28">
        <v>43423.609513888892</v>
      </c>
      <c r="J611" s="28">
        <v>43423.610150462962</v>
      </c>
      <c r="K611" s="203">
        <v>6.3657407407407402E-4</v>
      </c>
      <c r="L611" s="29" t="s">
        <v>210</v>
      </c>
      <c r="M611" s="71" t="s">
        <v>211</v>
      </c>
      <c r="N611" s="71" t="s">
        <v>215</v>
      </c>
      <c r="O611" s="71" t="s">
        <v>476</v>
      </c>
      <c r="P611" s="71" t="s">
        <v>170</v>
      </c>
      <c r="R611" s="71">
        <v>0</v>
      </c>
      <c r="S611" s="71" t="s">
        <v>392</v>
      </c>
      <c r="T611" s="71" t="s">
        <v>354</v>
      </c>
      <c r="U611" s="27" t="s">
        <v>4382</v>
      </c>
    </row>
    <row r="612" spans="1:21" x14ac:dyDescent="0.15">
      <c r="A612" s="27" t="s">
        <v>75</v>
      </c>
      <c r="B612" s="27" t="s">
        <v>4383</v>
      </c>
      <c r="C612" s="27" t="s">
        <v>246</v>
      </c>
      <c r="D612" s="27" t="s">
        <v>475</v>
      </c>
      <c r="E612" s="27" t="s">
        <v>4384</v>
      </c>
      <c r="F612" s="27" t="s">
        <v>4385</v>
      </c>
      <c r="G612" s="27" t="s">
        <v>78</v>
      </c>
      <c r="H612" s="27" t="s">
        <v>4386</v>
      </c>
      <c r="I612" s="28">
        <v>43423.619537037041</v>
      </c>
      <c r="J612" s="28">
        <v>43423.626215277778</v>
      </c>
      <c r="K612" s="203">
        <v>6.6782407407407415E-3</v>
      </c>
      <c r="L612" s="29" t="s">
        <v>210</v>
      </c>
      <c r="M612" s="71" t="s">
        <v>210</v>
      </c>
      <c r="N612" s="71" t="s">
        <v>215</v>
      </c>
      <c r="O612" s="71" t="s">
        <v>476</v>
      </c>
      <c r="P612" s="71" t="s">
        <v>170</v>
      </c>
      <c r="R612" s="71">
        <v>0</v>
      </c>
      <c r="S612" s="71" t="s">
        <v>4387</v>
      </c>
      <c r="T612" s="71" t="s">
        <v>4387</v>
      </c>
      <c r="U612" s="27" t="s">
        <v>4388</v>
      </c>
    </row>
    <row r="613" spans="1:21" x14ac:dyDescent="0.15">
      <c r="A613" s="27" t="s">
        <v>75</v>
      </c>
      <c r="B613" s="27" t="s">
        <v>4389</v>
      </c>
      <c r="C613" s="27" t="s">
        <v>246</v>
      </c>
      <c r="D613" s="27" t="s">
        <v>475</v>
      </c>
      <c r="E613" s="27" t="s">
        <v>4390</v>
      </c>
      <c r="F613" s="27" t="s">
        <v>4391</v>
      </c>
      <c r="G613" s="27" t="s">
        <v>78</v>
      </c>
      <c r="H613" s="27" t="s">
        <v>4392</v>
      </c>
      <c r="I613" s="28">
        <v>43423.633703703701</v>
      </c>
      <c r="J613" s="28">
        <v>43423.634791666664</v>
      </c>
      <c r="K613" s="203">
        <v>1.0879629629629629E-3</v>
      </c>
      <c r="L613" s="29" t="s">
        <v>210</v>
      </c>
      <c r="M613" s="71" t="s">
        <v>211</v>
      </c>
      <c r="N613" s="71" t="s">
        <v>215</v>
      </c>
      <c r="O613" s="71" t="s">
        <v>476</v>
      </c>
      <c r="P613" s="71" t="s">
        <v>170</v>
      </c>
      <c r="R613" s="71">
        <v>0</v>
      </c>
      <c r="S613" s="71" t="s">
        <v>415</v>
      </c>
      <c r="T613" s="71" t="s">
        <v>354</v>
      </c>
      <c r="U613" s="27" t="s">
        <v>4393</v>
      </c>
    </row>
    <row r="614" spans="1:21" x14ac:dyDescent="0.15">
      <c r="A614" s="27" t="s">
        <v>75</v>
      </c>
      <c r="B614" s="27" t="s">
        <v>4394</v>
      </c>
      <c r="C614" s="27" t="s">
        <v>246</v>
      </c>
      <c r="D614" s="27" t="s">
        <v>475</v>
      </c>
      <c r="E614" s="27" t="s">
        <v>4395</v>
      </c>
      <c r="F614" s="27" t="s">
        <v>4396</v>
      </c>
      <c r="G614" s="27" t="s">
        <v>78</v>
      </c>
      <c r="H614" s="27" t="s">
        <v>4397</v>
      </c>
      <c r="I614" s="28">
        <v>43423.646435185183</v>
      </c>
      <c r="J614" s="28">
        <v>43423.648472222223</v>
      </c>
      <c r="K614" s="203">
        <v>2.0370370370370373E-3</v>
      </c>
      <c r="L614" s="29" t="s">
        <v>210</v>
      </c>
      <c r="M614" s="71" t="s">
        <v>211</v>
      </c>
      <c r="N614" s="71" t="s">
        <v>215</v>
      </c>
      <c r="O614" s="71" t="s">
        <v>476</v>
      </c>
      <c r="P614" s="71" t="s">
        <v>170</v>
      </c>
      <c r="R614" s="71">
        <v>0</v>
      </c>
      <c r="S614" s="71" t="s">
        <v>964</v>
      </c>
      <c r="T614" s="71" t="s">
        <v>354</v>
      </c>
      <c r="U614" s="27" t="s">
        <v>4398</v>
      </c>
    </row>
    <row r="615" spans="1:21" x14ac:dyDescent="0.15">
      <c r="A615" s="27" t="s">
        <v>75</v>
      </c>
      <c r="B615" s="27" t="s">
        <v>4399</v>
      </c>
      <c r="C615" s="27" t="s">
        <v>246</v>
      </c>
      <c r="D615" s="27" t="s">
        <v>475</v>
      </c>
      <c r="E615" s="27" t="s">
        <v>4400</v>
      </c>
      <c r="F615" s="27" t="s">
        <v>4401</v>
      </c>
      <c r="G615" s="27" t="s">
        <v>78</v>
      </c>
      <c r="H615" s="27" t="s">
        <v>4402</v>
      </c>
      <c r="I615" s="28">
        <v>43423.653252314813</v>
      </c>
      <c r="J615" s="28">
        <v>43423.654270833336</v>
      </c>
      <c r="K615" s="203">
        <v>1.0185185185185186E-3</v>
      </c>
      <c r="L615" s="29" t="s">
        <v>210</v>
      </c>
      <c r="M615" s="71" t="s">
        <v>211</v>
      </c>
      <c r="N615" s="71" t="s">
        <v>215</v>
      </c>
      <c r="O615" s="71" t="s">
        <v>476</v>
      </c>
      <c r="P615" s="71" t="s">
        <v>170</v>
      </c>
      <c r="R615" s="71">
        <v>0</v>
      </c>
      <c r="S615" s="71" t="s">
        <v>404</v>
      </c>
      <c r="T615" s="71" t="s">
        <v>354</v>
      </c>
      <c r="U615" s="27" t="s">
        <v>4403</v>
      </c>
    </row>
    <row r="616" spans="1:21" x14ac:dyDescent="0.15">
      <c r="A616" s="27" t="s">
        <v>75</v>
      </c>
      <c r="B616" s="27" t="s">
        <v>4404</v>
      </c>
      <c r="C616" s="27" t="s">
        <v>246</v>
      </c>
      <c r="D616" s="27" t="s">
        <v>475</v>
      </c>
      <c r="E616" s="27" t="s">
        <v>4405</v>
      </c>
      <c r="F616" s="27" t="s">
        <v>4406</v>
      </c>
      <c r="G616" s="27" t="s">
        <v>78</v>
      </c>
      <c r="H616" s="27" t="s">
        <v>4407</v>
      </c>
      <c r="I616" s="28">
        <v>43423.657893518517</v>
      </c>
      <c r="J616" s="28">
        <v>43423.663900462961</v>
      </c>
      <c r="K616" s="203">
        <v>6.0069444444444441E-3</v>
      </c>
      <c r="L616" s="29" t="s">
        <v>210</v>
      </c>
      <c r="M616" s="71" t="s">
        <v>210</v>
      </c>
      <c r="N616" s="71" t="s">
        <v>215</v>
      </c>
      <c r="O616" s="71" t="s">
        <v>476</v>
      </c>
      <c r="P616" s="71" t="s">
        <v>170</v>
      </c>
      <c r="R616" s="71">
        <v>0</v>
      </c>
      <c r="S616" s="71" t="s">
        <v>4408</v>
      </c>
      <c r="T616" s="71" t="s">
        <v>4408</v>
      </c>
      <c r="U616" s="27" t="s">
        <v>4409</v>
      </c>
    </row>
    <row r="617" spans="1:21" x14ac:dyDescent="0.15">
      <c r="A617" s="27" t="s">
        <v>75</v>
      </c>
      <c r="B617" s="27" t="s">
        <v>4410</v>
      </c>
      <c r="C617" s="27" t="s">
        <v>246</v>
      </c>
      <c r="D617" s="27" t="s">
        <v>475</v>
      </c>
      <c r="E617" s="27" t="s">
        <v>4411</v>
      </c>
      <c r="F617" s="27" t="s">
        <v>4412</v>
      </c>
      <c r="G617" s="27" t="s">
        <v>78</v>
      </c>
      <c r="H617" s="27" t="s">
        <v>1358</v>
      </c>
      <c r="I617" s="28">
        <v>43423.680439814816</v>
      </c>
      <c r="J617" s="28">
        <v>43423.687280092592</v>
      </c>
      <c r="K617" s="203">
        <v>6.8402777777777776E-3</v>
      </c>
      <c r="L617" s="29" t="s">
        <v>210</v>
      </c>
      <c r="M617" s="71" t="s">
        <v>210</v>
      </c>
      <c r="N617" s="71" t="s">
        <v>215</v>
      </c>
      <c r="O617" s="71" t="s">
        <v>476</v>
      </c>
      <c r="P617" s="71" t="s">
        <v>170</v>
      </c>
      <c r="R617" s="71">
        <v>0</v>
      </c>
      <c r="S617" s="71" t="s">
        <v>1419</v>
      </c>
      <c r="T617" s="71" t="s">
        <v>1419</v>
      </c>
      <c r="U617" s="27" t="s">
        <v>4413</v>
      </c>
    </row>
    <row r="618" spans="1:21" x14ac:dyDescent="0.15">
      <c r="A618" s="27" t="s">
        <v>75</v>
      </c>
      <c r="B618" s="27" t="s">
        <v>4414</v>
      </c>
      <c r="C618" s="27" t="s">
        <v>246</v>
      </c>
      <c r="D618" s="27" t="s">
        <v>475</v>
      </c>
      <c r="E618" s="27" t="s">
        <v>4415</v>
      </c>
      <c r="F618" s="27" t="s">
        <v>4416</v>
      </c>
      <c r="G618" s="27" t="s">
        <v>78</v>
      </c>
      <c r="H618" s="27" t="s">
        <v>4417</v>
      </c>
      <c r="I618" s="28">
        <v>43423.691354166665</v>
      </c>
      <c r="J618" s="28">
        <v>43423.691504629627</v>
      </c>
      <c r="K618" s="203">
        <v>1.5046296296296297E-4</v>
      </c>
      <c r="L618" s="29" t="s">
        <v>210</v>
      </c>
      <c r="M618" s="71" t="s">
        <v>211</v>
      </c>
      <c r="N618" s="71" t="s">
        <v>215</v>
      </c>
      <c r="O618" s="71" t="s">
        <v>476</v>
      </c>
      <c r="P618" s="71" t="s">
        <v>170</v>
      </c>
      <c r="R618" s="71">
        <v>0</v>
      </c>
      <c r="S618" s="71" t="s">
        <v>377</v>
      </c>
      <c r="T618" s="71" t="s">
        <v>354</v>
      </c>
      <c r="U618" s="27" t="s">
        <v>4418</v>
      </c>
    </row>
    <row r="619" spans="1:21" x14ac:dyDescent="0.15">
      <c r="A619" s="27" t="s">
        <v>75</v>
      </c>
      <c r="B619" s="27" t="s">
        <v>4419</v>
      </c>
      <c r="C619" s="27" t="s">
        <v>246</v>
      </c>
      <c r="D619" s="27" t="s">
        <v>475</v>
      </c>
      <c r="E619" s="27" t="s">
        <v>4415</v>
      </c>
      <c r="F619" s="27" t="s">
        <v>4416</v>
      </c>
      <c r="G619" s="27" t="s">
        <v>78</v>
      </c>
      <c r="H619" s="27" t="s">
        <v>4417</v>
      </c>
      <c r="I619" s="28">
        <v>43423.693645833337</v>
      </c>
      <c r="J619" s="28">
        <v>43423.694039351853</v>
      </c>
      <c r="K619" s="203">
        <v>3.9351851851851852E-4</v>
      </c>
      <c r="L619" s="29" t="s">
        <v>210</v>
      </c>
      <c r="M619" s="71" t="s">
        <v>211</v>
      </c>
      <c r="N619" s="71" t="s">
        <v>215</v>
      </c>
      <c r="O619" s="71" t="s">
        <v>476</v>
      </c>
      <c r="P619" s="71" t="s">
        <v>170</v>
      </c>
      <c r="R619" s="71">
        <v>0</v>
      </c>
      <c r="S619" s="71" t="s">
        <v>363</v>
      </c>
      <c r="T619" s="71" t="s">
        <v>354</v>
      </c>
      <c r="U619" s="27" t="s">
        <v>4418</v>
      </c>
    </row>
    <row r="620" spans="1:21" x14ac:dyDescent="0.15">
      <c r="A620" s="27" t="s">
        <v>75</v>
      </c>
      <c r="B620" s="27" t="s">
        <v>4420</v>
      </c>
      <c r="C620" s="27" t="s">
        <v>246</v>
      </c>
      <c r="D620" s="27" t="s">
        <v>475</v>
      </c>
      <c r="E620" s="27" t="s">
        <v>4421</v>
      </c>
      <c r="F620" s="27" t="s">
        <v>4422</v>
      </c>
      <c r="G620" s="27" t="s">
        <v>78</v>
      </c>
      <c r="H620" s="27" t="s">
        <v>4423</v>
      </c>
      <c r="I620" s="28">
        <v>43423.69803240741</v>
      </c>
      <c r="J620" s="28">
        <v>43423.698287037034</v>
      </c>
      <c r="K620" s="203">
        <v>2.5462962962962961E-4</v>
      </c>
      <c r="L620" s="29" t="s">
        <v>210</v>
      </c>
      <c r="M620" s="71" t="s">
        <v>211</v>
      </c>
      <c r="N620" s="71" t="s">
        <v>215</v>
      </c>
      <c r="O620" s="71" t="s">
        <v>476</v>
      </c>
      <c r="P620" s="71" t="s">
        <v>170</v>
      </c>
      <c r="R620" s="71">
        <v>0</v>
      </c>
      <c r="S620" s="71" t="s">
        <v>425</v>
      </c>
      <c r="T620" s="71" t="s">
        <v>354</v>
      </c>
      <c r="U620" s="27" t="s">
        <v>4424</v>
      </c>
    </row>
    <row r="621" spans="1:21" x14ac:dyDescent="0.15">
      <c r="A621" s="27" t="s">
        <v>75</v>
      </c>
      <c r="B621" s="27" t="s">
        <v>4425</v>
      </c>
      <c r="C621" s="27" t="s">
        <v>246</v>
      </c>
      <c r="D621" s="27" t="s">
        <v>475</v>
      </c>
      <c r="E621" s="27" t="s">
        <v>4426</v>
      </c>
      <c r="F621" s="27" t="s">
        <v>4427</v>
      </c>
      <c r="G621" s="27" t="s">
        <v>78</v>
      </c>
      <c r="H621" s="27" t="s">
        <v>4428</v>
      </c>
      <c r="I621" s="28">
        <v>43423.702615740738</v>
      </c>
      <c r="J621" s="28">
        <v>43423.703912037039</v>
      </c>
      <c r="K621" s="203">
        <v>1.2962962962962963E-3</v>
      </c>
      <c r="L621" s="29" t="s">
        <v>210</v>
      </c>
      <c r="M621" s="71" t="s">
        <v>211</v>
      </c>
      <c r="N621" s="71" t="s">
        <v>215</v>
      </c>
      <c r="O621" s="71" t="s">
        <v>476</v>
      </c>
      <c r="P621" s="71" t="s">
        <v>170</v>
      </c>
      <c r="R621" s="71">
        <v>0</v>
      </c>
      <c r="S621" s="71" t="s">
        <v>399</v>
      </c>
      <c r="T621" s="71" t="s">
        <v>354</v>
      </c>
      <c r="U621" s="27" t="s">
        <v>4429</v>
      </c>
    </row>
    <row r="622" spans="1:21" x14ac:dyDescent="0.15">
      <c r="A622" s="27" t="s">
        <v>75</v>
      </c>
      <c r="B622" s="27" t="s">
        <v>4430</v>
      </c>
      <c r="C622" s="27" t="s">
        <v>246</v>
      </c>
      <c r="D622" s="27" t="s">
        <v>475</v>
      </c>
      <c r="E622" s="27" t="s">
        <v>4431</v>
      </c>
      <c r="F622" s="27" t="s">
        <v>4432</v>
      </c>
      <c r="G622" s="27" t="s">
        <v>78</v>
      </c>
      <c r="H622" s="27" t="s">
        <v>4433</v>
      </c>
      <c r="I622" s="28">
        <v>43423.711226851854</v>
      </c>
      <c r="J622" s="28">
        <v>43423.714641203704</v>
      </c>
      <c r="K622" s="203">
        <v>3.414351851851852E-3</v>
      </c>
      <c r="L622" s="29" t="s">
        <v>210</v>
      </c>
      <c r="M622" s="71" t="s">
        <v>210</v>
      </c>
      <c r="N622" s="71" t="s">
        <v>215</v>
      </c>
      <c r="O622" s="71" t="s">
        <v>476</v>
      </c>
      <c r="P622" s="71" t="s">
        <v>170</v>
      </c>
      <c r="R622" s="71">
        <v>0</v>
      </c>
      <c r="S622" s="71" t="s">
        <v>3590</v>
      </c>
      <c r="T622" s="71" t="s">
        <v>3590</v>
      </c>
      <c r="U622" s="27" t="s">
        <v>4434</v>
      </c>
    </row>
    <row r="623" spans="1:21" x14ac:dyDescent="0.15">
      <c r="A623" s="27" t="s">
        <v>75</v>
      </c>
      <c r="B623" s="27" t="s">
        <v>4435</v>
      </c>
      <c r="C623" s="27" t="s">
        <v>246</v>
      </c>
      <c r="D623" s="27" t="s">
        <v>475</v>
      </c>
      <c r="E623" s="27" t="s">
        <v>4436</v>
      </c>
      <c r="F623" s="27" t="s">
        <v>4437</v>
      </c>
      <c r="G623" s="27" t="s">
        <v>78</v>
      </c>
      <c r="H623" s="27" t="s">
        <v>4438</v>
      </c>
      <c r="I623" s="28">
        <v>43423.724733796298</v>
      </c>
      <c r="J623" s="28">
        <v>43423.724895833337</v>
      </c>
      <c r="K623" s="203">
        <v>1.6203703703703703E-4</v>
      </c>
      <c r="L623" s="29" t="s">
        <v>210</v>
      </c>
      <c r="M623" s="71" t="s">
        <v>211</v>
      </c>
      <c r="N623" s="71" t="s">
        <v>215</v>
      </c>
      <c r="O623" s="71" t="s">
        <v>476</v>
      </c>
      <c r="P623" s="71" t="s">
        <v>170</v>
      </c>
      <c r="R623" s="71">
        <v>0</v>
      </c>
      <c r="S623" s="71" t="s">
        <v>402</v>
      </c>
      <c r="T623" s="71" t="s">
        <v>354</v>
      </c>
      <c r="U623" s="27" t="s">
        <v>4439</v>
      </c>
    </row>
    <row r="624" spans="1:21" x14ac:dyDescent="0.15">
      <c r="A624" s="27" t="s">
        <v>75</v>
      </c>
      <c r="B624" s="27" t="s">
        <v>4440</v>
      </c>
      <c r="C624" s="27" t="s">
        <v>246</v>
      </c>
      <c r="D624" s="27" t="s">
        <v>475</v>
      </c>
      <c r="E624" s="27" t="s">
        <v>4436</v>
      </c>
      <c r="F624" s="27" t="s">
        <v>4437</v>
      </c>
      <c r="G624" s="27" t="s">
        <v>78</v>
      </c>
      <c r="H624" s="27" t="s">
        <v>4438</v>
      </c>
      <c r="I624" s="28">
        <v>43423.72519675926</v>
      </c>
      <c r="J624" s="28">
        <v>43423.72929398148</v>
      </c>
      <c r="K624" s="203">
        <v>4.0972222222222226E-3</v>
      </c>
      <c r="L624" s="29" t="s">
        <v>210</v>
      </c>
      <c r="M624" s="71" t="s">
        <v>210</v>
      </c>
      <c r="N624" s="71" t="s">
        <v>215</v>
      </c>
      <c r="O624" s="71" t="s">
        <v>476</v>
      </c>
      <c r="P624" s="71" t="s">
        <v>170</v>
      </c>
      <c r="R624" s="71">
        <v>0</v>
      </c>
      <c r="S624" s="71" t="s">
        <v>1626</v>
      </c>
      <c r="T624" s="71" t="s">
        <v>1626</v>
      </c>
      <c r="U624" s="27" t="s">
        <v>4439</v>
      </c>
    </row>
    <row r="625" spans="1:21" x14ac:dyDescent="0.15">
      <c r="A625" s="27" t="s">
        <v>75</v>
      </c>
      <c r="B625" s="27" t="s">
        <v>4441</v>
      </c>
      <c r="C625" s="27" t="s">
        <v>246</v>
      </c>
      <c r="D625" s="27" t="s">
        <v>475</v>
      </c>
      <c r="E625" s="27" t="s">
        <v>4442</v>
      </c>
      <c r="F625" s="27" t="s">
        <v>4443</v>
      </c>
      <c r="G625" s="27" t="s">
        <v>78</v>
      </c>
      <c r="H625" s="27" t="s">
        <v>4444</v>
      </c>
      <c r="I625" s="28">
        <v>43423.74050925926</v>
      </c>
      <c r="J625" s="28">
        <v>43423.744004629632</v>
      </c>
      <c r="K625" s="203">
        <v>3.4953703703703705E-3</v>
      </c>
      <c r="L625" s="29" t="s">
        <v>210</v>
      </c>
      <c r="M625" s="71" t="s">
        <v>210</v>
      </c>
      <c r="N625" s="71" t="s">
        <v>215</v>
      </c>
      <c r="O625" s="71" t="s">
        <v>476</v>
      </c>
      <c r="P625" s="71" t="s">
        <v>170</v>
      </c>
      <c r="R625" s="71">
        <v>0</v>
      </c>
      <c r="S625" s="71" t="s">
        <v>1214</v>
      </c>
      <c r="T625" s="71" t="s">
        <v>1214</v>
      </c>
      <c r="U625" s="27" t="s">
        <v>4445</v>
      </c>
    </row>
    <row r="626" spans="1:21" x14ac:dyDescent="0.15">
      <c r="A626" s="27" t="s">
        <v>75</v>
      </c>
      <c r="B626" s="27" t="s">
        <v>4446</v>
      </c>
      <c r="C626" s="27" t="s">
        <v>189</v>
      </c>
      <c r="D626" s="27" t="s">
        <v>730</v>
      </c>
      <c r="E626" s="27" t="s">
        <v>4447</v>
      </c>
      <c r="F626" s="27" t="s">
        <v>4448</v>
      </c>
      <c r="G626" s="27" t="s">
        <v>78</v>
      </c>
      <c r="H626" s="27" t="s">
        <v>4449</v>
      </c>
      <c r="I626" s="28">
        <v>43423.441388888888</v>
      </c>
      <c r="J626" s="28">
        <v>43423.44258101852</v>
      </c>
      <c r="K626" s="203">
        <v>1.1921296296296296E-3</v>
      </c>
      <c r="L626" s="29" t="s">
        <v>210</v>
      </c>
      <c r="M626" s="71" t="s">
        <v>211</v>
      </c>
      <c r="N626" s="71" t="s">
        <v>215</v>
      </c>
      <c r="O626" s="71" t="s">
        <v>731</v>
      </c>
      <c r="P626" s="71" t="s">
        <v>170</v>
      </c>
      <c r="R626" s="71">
        <v>0</v>
      </c>
      <c r="S626" s="71" t="s">
        <v>796</v>
      </c>
      <c r="T626" s="71" t="s">
        <v>354</v>
      </c>
      <c r="U626" s="27" t="s">
        <v>4450</v>
      </c>
    </row>
    <row r="627" spans="1:21" x14ac:dyDescent="0.15">
      <c r="A627" s="27" t="s">
        <v>75</v>
      </c>
      <c r="B627" s="27" t="s">
        <v>4451</v>
      </c>
      <c r="C627" s="27" t="s">
        <v>189</v>
      </c>
      <c r="D627" s="27" t="s">
        <v>730</v>
      </c>
      <c r="E627" s="27" t="s">
        <v>4452</v>
      </c>
      <c r="F627" s="27" t="s">
        <v>4453</v>
      </c>
      <c r="G627" s="27" t="s">
        <v>78</v>
      </c>
      <c r="H627" s="27" t="s">
        <v>4454</v>
      </c>
      <c r="I627" s="28">
        <v>43423.590914351851</v>
      </c>
      <c r="J627" s="28">
        <v>43423.591180555559</v>
      </c>
      <c r="K627" s="203">
        <v>2.6620370370370372E-4</v>
      </c>
      <c r="L627" s="29" t="s">
        <v>210</v>
      </c>
      <c r="M627" s="71" t="s">
        <v>211</v>
      </c>
      <c r="N627" s="71" t="s">
        <v>215</v>
      </c>
      <c r="O627" s="71" t="s">
        <v>731</v>
      </c>
      <c r="P627" s="71" t="s">
        <v>170</v>
      </c>
      <c r="R627" s="71">
        <v>0</v>
      </c>
      <c r="S627" s="71" t="s">
        <v>417</v>
      </c>
      <c r="T627" s="71" t="s">
        <v>354</v>
      </c>
      <c r="U627" s="27" t="s">
        <v>4455</v>
      </c>
    </row>
    <row r="628" spans="1:21" x14ac:dyDescent="0.15">
      <c r="A628" s="27" t="s">
        <v>75</v>
      </c>
      <c r="B628" s="27" t="s">
        <v>4456</v>
      </c>
      <c r="C628" s="27" t="s">
        <v>189</v>
      </c>
      <c r="D628" s="27" t="s">
        <v>730</v>
      </c>
      <c r="E628" s="27" t="s">
        <v>4457</v>
      </c>
      <c r="F628" s="27" t="s">
        <v>4458</v>
      </c>
      <c r="G628" s="27" t="s">
        <v>78</v>
      </c>
      <c r="H628" s="27" t="s">
        <v>4459</v>
      </c>
      <c r="I628" s="28">
        <v>43423.592233796298</v>
      </c>
      <c r="J628" s="28">
        <v>43423.592800925922</v>
      </c>
      <c r="K628" s="203">
        <v>5.6712962962962956E-4</v>
      </c>
      <c r="L628" s="29" t="s">
        <v>210</v>
      </c>
      <c r="M628" s="71" t="s">
        <v>211</v>
      </c>
      <c r="N628" s="71" t="s">
        <v>215</v>
      </c>
      <c r="O628" s="71" t="s">
        <v>731</v>
      </c>
      <c r="P628" s="71" t="s">
        <v>170</v>
      </c>
      <c r="R628" s="71">
        <v>0</v>
      </c>
      <c r="S628" s="71" t="s">
        <v>355</v>
      </c>
      <c r="T628" s="71" t="s">
        <v>354</v>
      </c>
      <c r="U628" s="27" t="s">
        <v>4460</v>
      </c>
    </row>
    <row r="629" spans="1:21" x14ac:dyDescent="0.15">
      <c r="A629" s="27" t="s">
        <v>75</v>
      </c>
      <c r="B629" s="27" t="s">
        <v>4461</v>
      </c>
      <c r="C629" s="27" t="s">
        <v>189</v>
      </c>
      <c r="D629" s="27" t="s">
        <v>730</v>
      </c>
      <c r="E629" s="27" t="s">
        <v>4462</v>
      </c>
      <c r="F629" s="27" t="s">
        <v>4463</v>
      </c>
      <c r="G629" s="27" t="s">
        <v>78</v>
      </c>
      <c r="H629" s="27" t="s">
        <v>4464</v>
      </c>
      <c r="I629" s="28">
        <v>43423.595601851855</v>
      </c>
      <c r="J629" s="28">
        <v>43423.597615740742</v>
      </c>
      <c r="K629" s="203">
        <v>2.0138888888888888E-3</v>
      </c>
      <c r="L629" s="29" t="s">
        <v>210</v>
      </c>
      <c r="M629" s="71" t="s">
        <v>211</v>
      </c>
      <c r="N629" s="71" t="s">
        <v>215</v>
      </c>
      <c r="O629" s="71" t="s">
        <v>731</v>
      </c>
      <c r="P629" s="71" t="s">
        <v>170</v>
      </c>
      <c r="R629" s="71">
        <v>0</v>
      </c>
      <c r="S629" s="71" t="s">
        <v>578</v>
      </c>
      <c r="T629" s="71" t="s">
        <v>354</v>
      </c>
      <c r="U629" s="27" t="s">
        <v>4465</v>
      </c>
    </row>
    <row r="630" spans="1:21" x14ac:dyDescent="0.15">
      <c r="A630" s="27" t="s">
        <v>75</v>
      </c>
      <c r="B630" s="27" t="s">
        <v>4466</v>
      </c>
      <c r="C630" s="27" t="s">
        <v>189</v>
      </c>
      <c r="D630" s="27" t="s">
        <v>730</v>
      </c>
      <c r="E630" s="27" t="s">
        <v>4467</v>
      </c>
      <c r="F630" s="27" t="s">
        <v>4468</v>
      </c>
      <c r="G630" s="27" t="s">
        <v>78</v>
      </c>
      <c r="H630" s="27" t="s">
        <v>818</v>
      </c>
      <c r="I630" s="28">
        <v>43423.603356481479</v>
      </c>
      <c r="J630" s="28">
        <v>43423.605324074073</v>
      </c>
      <c r="K630" s="203">
        <v>1.9675925925925928E-3</v>
      </c>
      <c r="L630" s="29" t="s">
        <v>210</v>
      </c>
      <c r="M630" s="71" t="s">
        <v>211</v>
      </c>
      <c r="N630" s="71" t="s">
        <v>215</v>
      </c>
      <c r="O630" s="71" t="s">
        <v>731</v>
      </c>
      <c r="P630" s="71" t="s">
        <v>170</v>
      </c>
      <c r="R630" s="71">
        <v>0</v>
      </c>
      <c r="S630" s="71" t="s">
        <v>516</v>
      </c>
      <c r="T630" s="71" t="s">
        <v>354</v>
      </c>
      <c r="U630" s="27" t="s">
        <v>4469</v>
      </c>
    </row>
    <row r="631" spans="1:21" x14ac:dyDescent="0.15">
      <c r="A631" s="27" t="s">
        <v>75</v>
      </c>
      <c r="B631" s="27" t="s">
        <v>4470</v>
      </c>
      <c r="C631" s="27" t="s">
        <v>189</v>
      </c>
      <c r="D631" s="27" t="s">
        <v>730</v>
      </c>
      <c r="E631" s="27" t="s">
        <v>4471</v>
      </c>
      <c r="F631" s="27" t="s">
        <v>4472</v>
      </c>
      <c r="G631" s="27" t="s">
        <v>78</v>
      </c>
      <c r="H631" s="27" t="s">
        <v>4473</v>
      </c>
      <c r="I631" s="28">
        <v>43423.623136574075</v>
      </c>
      <c r="J631" s="28">
        <v>43423.623333333337</v>
      </c>
      <c r="K631" s="203">
        <v>1.9675925925925926E-4</v>
      </c>
      <c r="L631" s="29" t="s">
        <v>210</v>
      </c>
      <c r="M631" s="71" t="s">
        <v>211</v>
      </c>
      <c r="N631" s="71" t="s">
        <v>215</v>
      </c>
      <c r="O631" s="71" t="s">
        <v>731</v>
      </c>
      <c r="P631" s="71" t="s">
        <v>170</v>
      </c>
      <c r="R631" s="71">
        <v>0</v>
      </c>
      <c r="S631" s="71" t="s">
        <v>401</v>
      </c>
      <c r="T631" s="71" t="s">
        <v>354</v>
      </c>
      <c r="U631" s="27" t="s">
        <v>4474</v>
      </c>
    </row>
    <row r="632" spans="1:21" x14ac:dyDescent="0.15">
      <c r="A632" s="27" t="s">
        <v>75</v>
      </c>
      <c r="B632" s="27" t="s">
        <v>4475</v>
      </c>
      <c r="C632" s="27" t="s">
        <v>189</v>
      </c>
      <c r="D632" s="27" t="s">
        <v>730</v>
      </c>
      <c r="E632" s="27" t="s">
        <v>4476</v>
      </c>
      <c r="F632" s="27" t="s">
        <v>4477</v>
      </c>
      <c r="G632" s="27" t="s">
        <v>78</v>
      </c>
      <c r="H632" s="27" t="s">
        <v>4478</v>
      </c>
      <c r="I632" s="28">
        <v>43423.626388888886</v>
      </c>
      <c r="J632" s="28">
        <v>43423.626597222225</v>
      </c>
      <c r="K632" s="203">
        <v>2.0833333333333335E-4</v>
      </c>
      <c r="L632" s="29" t="s">
        <v>210</v>
      </c>
      <c r="M632" s="71" t="s">
        <v>211</v>
      </c>
      <c r="N632" s="71" t="s">
        <v>215</v>
      </c>
      <c r="O632" s="71" t="s">
        <v>731</v>
      </c>
      <c r="P632" s="71" t="s">
        <v>170</v>
      </c>
      <c r="R632" s="71">
        <v>0</v>
      </c>
      <c r="S632" s="71" t="s">
        <v>405</v>
      </c>
      <c r="T632" s="71" t="s">
        <v>354</v>
      </c>
      <c r="U632" s="27" t="s">
        <v>4479</v>
      </c>
    </row>
    <row r="633" spans="1:21" x14ac:dyDescent="0.15">
      <c r="A633" s="27" t="s">
        <v>75</v>
      </c>
      <c r="B633" s="27" t="s">
        <v>4480</v>
      </c>
      <c r="C633" s="27" t="s">
        <v>189</v>
      </c>
      <c r="D633" s="27" t="s">
        <v>730</v>
      </c>
      <c r="E633" s="27" t="s">
        <v>4476</v>
      </c>
      <c r="F633" s="27" t="s">
        <v>4477</v>
      </c>
      <c r="G633" s="27" t="s">
        <v>78</v>
      </c>
      <c r="H633" s="27" t="s">
        <v>4478</v>
      </c>
      <c r="I633" s="28">
        <v>43423.62672453704</v>
      </c>
      <c r="J633" s="28">
        <v>43423.626875000002</v>
      </c>
      <c r="K633" s="203">
        <v>1.5046296296296297E-4</v>
      </c>
      <c r="L633" s="29" t="s">
        <v>210</v>
      </c>
      <c r="M633" s="71" t="s">
        <v>211</v>
      </c>
      <c r="N633" s="71" t="s">
        <v>215</v>
      </c>
      <c r="O633" s="71" t="s">
        <v>731</v>
      </c>
      <c r="P633" s="71" t="s">
        <v>170</v>
      </c>
      <c r="R633" s="71">
        <v>0</v>
      </c>
      <c r="S633" s="71" t="s">
        <v>377</v>
      </c>
      <c r="T633" s="71" t="s">
        <v>354</v>
      </c>
      <c r="U633" s="27" t="s">
        <v>4479</v>
      </c>
    </row>
    <row r="634" spans="1:21" x14ac:dyDescent="0.15">
      <c r="A634" s="27" t="s">
        <v>75</v>
      </c>
      <c r="B634" s="27" t="s">
        <v>4481</v>
      </c>
      <c r="C634" s="27" t="s">
        <v>189</v>
      </c>
      <c r="D634" s="27" t="s">
        <v>730</v>
      </c>
      <c r="E634" s="27" t="s">
        <v>4476</v>
      </c>
      <c r="F634" s="27" t="s">
        <v>4477</v>
      </c>
      <c r="G634" s="27" t="s">
        <v>78</v>
      </c>
      <c r="H634" s="27" t="s">
        <v>4478</v>
      </c>
      <c r="I634" s="28">
        <v>43423.627581018518</v>
      </c>
      <c r="J634" s="28">
        <v>43423.63</v>
      </c>
      <c r="K634" s="203">
        <v>2.4189814814814816E-3</v>
      </c>
      <c r="L634" s="29" t="s">
        <v>210</v>
      </c>
      <c r="M634" s="71" t="s">
        <v>210</v>
      </c>
      <c r="N634" s="71" t="s">
        <v>215</v>
      </c>
      <c r="O634" s="71" t="s">
        <v>731</v>
      </c>
      <c r="P634" s="71" t="s">
        <v>170</v>
      </c>
      <c r="R634" s="71">
        <v>0</v>
      </c>
      <c r="S634" s="71" t="s">
        <v>899</v>
      </c>
      <c r="T634" s="71" t="s">
        <v>899</v>
      </c>
      <c r="U634" s="27" t="s">
        <v>4482</v>
      </c>
    </row>
    <row r="635" spans="1:21" x14ac:dyDescent="0.15">
      <c r="A635" s="27" t="s">
        <v>75</v>
      </c>
      <c r="B635" s="27" t="s">
        <v>4483</v>
      </c>
      <c r="C635" s="27" t="s">
        <v>189</v>
      </c>
      <c r="D635" s="27" t="s">
        <v>730</v>
      </c>
      <c r="E635" s="27" t="s">
        <v>4484</v>
      </c>
      <c r="F635" s="27" t="s">
        <v>4485</v>
      </c>
      <c r="G635" s="27" t="s">
        <v>78</v>
      </c>
      <c r="H635" s="27" t="s">
        <v>4486</v>
      </c>
      <c r="I635" s="28">
        <v>43423.741851851853</v>
      </c>
      <c r="J635" s="28">
        <v>43423.742175925923</v>
      </c>
      <c r="K635" s="203">
        <v>3.2407407407407406E-4</v>
      </c>
      <c r="L635" s="29" t="s">
        <v>210</v>
      </c>
      <c r="M635" s="71" t="s">
        <v>211</v>
      </c>
      <c r="N635" s="71" t="s">
        <v>215</v>
      </c>
      <c r="O635" s="71" t="s">
        <v>731</v>
      </c>
      <c r="P635" s="71" t="s">
        <v>170</v>
      </c>
      <c r="R635" s="71">
        <v>0</v>
      </c>
      <c r="S635" s="71" t="s">
        <v>390</v>
      </c>
      <c r="T635" s="71" t="s">
        <v>354</v>
      </c>
      <c r="U635" s="27" t="s">
        <v>4487</v>
      </c>
    </row>
    <row r="636" spans="1:21" x14ac:dyDescent="0.15">
      <c r="A636" s="27" t="s">
        <v>75</v>
      </c>
      <c r="B636" s="27" t="s">
        <v>4488</v>
      </c>
      <c r="C636" s="27" t="s">
        <v>188</v>
      </c>
      <c r="D636" s="27" t="s">
        <v>733</v>
      </c>
      <c r="E636" s="27" t="s">
        <v>4489</v>
      </c>
      <c r="F636" s="27" t="s">
        <v>4490</v>
      </c>
      <c r="G636" s="27" t="s">
        <v>78</v>
      </c>
      <c r="H636" s="27" t="s">
        <v>4491</v>
      </c>
      <c r="I636" s="28">
        <v>43423.469675925924</v>
      </c>
      <c r="J636" s="28">
        <v>43423.475659722222</v>
      </c>
      <c r="K636" s="203">
        <v>5.9837962962962961E-3</v>
      </c>
      <c r="L636" s="29" t="s">
        <v>210</v>
      </c>
      <c r="M636" s="71" t="s">
        <v>210</v>
      </c>
      <c r="N636" s="71" t="s">
        <v>215</v>
      </c>
      <c r="O636" s="71" t="s">
        <v>734</v>
      </c>
      <c r="P636" s="71" t="s">
        <v>170</v>
      </c>
      <c r="R636" s="71">
        <v>0</v>
      </c>
      <c r="S636" s="71" t="s">
        <v>4492</v>
      </c>
      <c r="T636" s="71" t="s">
        <v>4492</v>
      </c>
      <c r="U636" s="27" t="s">
        <v>1992</v>
      </c>
    </row>
    <row r="637" spans="1:21" x14ac:dyDescent="0.15">
      <c r="A637" s="27" t="s">
        <v>75</v>
      </c>
      <c r="B637" s="27" t="s">
        <v>4493</v>
      </c>
      <c r="C637" s="27" t="s">
        <v>188</v>
      </c>
      <c r="D637" s="27" t="s">
        <v>733</v>
      </c>
      <c r="E637" s="27" t="s">
        <v>1232</v>
      </c>
      <c r="F637" s="27" t="s">
        <v>1233</v>
      </c>
      <c r="G637" s="27" t="s">
        <v>78</v>
      </c>
      <c r="H637" s="27" t="s">
        <v>1234</v>
      </c>
      <c r="I637" s="28">
        <v>43423.568414351852</v>
      </c>
      <c r="J637" s="28">
        <v>43423.573321759257</v>
      </c>
      <c r="K637" s="203">
        <v>4.9074074074074072E-3</v>
      </c>
      <c r="L637" s="29" t="s">
        <v>210</v>
      </c>
      <c r="M637" s="71" t="s">
        <v>210</v>
      </c>
      <c r="N637" s="71" t="s">
        <v>215</v>
      </c>
      <c r="O637" s="71" t="s">
        <v>734</v>
      </c>
      <c r="P637" s="71" t="s">
        <v>170</v>
      </c>
      <c r="R637" s="71">
        <v>0</v>
      </c>
      <c r="S637" s="71" t="s">
        <v>4494</v>
      </c>
      <c r="T637" s="71" t="s">
        <v>4494</v>
      </c>
      <c r="U637" s="27" t="s">
        <v>1235</v>
      </c>
    </row>
    <row r="638" spans="1:21" x14ac:dyDescent="0.15">
      <c r="A638" s="27" t="s">
        <v>75</v>
      </c>
      <c r="B638" s="27" t="s">
        <v>4495</v>
      </c>
      <c r="C638" s="27" t="s">
        <v>188</v>
      </c>
      <c r="D638" s="27" t="s">
        <v>733</v>
      </c>
      <c r="E638" s="27" t="s">
        <v>4496</v>
      </c>
      <c r="F638" s="27" t="s">
        <v>4497</v>
      </c>
      <c r="G638" s="27" t="s">
        <v>78</v>
      </c>
      <c r="H638" s="27" t="s">
        <v>1672</v>
      </c>
      <c r="I638" s="28">
        <v>43423.581342592595</v>
      </c>
      <c r="J638" s="28">
        <v>43423.583368055559</v>
      </c>
      <c r="K638" s="203">
        <v>2.0254629629629629E-3</v>
      </c>
      <c r="L638" s="29" t="s">
        <v>210</v>
      </c>
      <c r="M638" s="71" t="s">
        <v>211</v>
      </c>
      <c r="N638" s="71" t="s">
        <v>215</v>
      </c>
      <c r="O638" s="71" t="s">
        <v>734</v>
      </c>
      <c r="P638" s="71" t="s">
        <v>170</v>
      </c>
      <c r="R638" s="71">
        <v>0</v>
      </c>
      <c r="S638" s="71" t="s">
        <v>824</v>
      </c>
      <c r="T638" s="71" t="s">
        <v>354</v>
      </c>
      <c r="U638" s="27" t="s">
        <v>1724</v>
      </c>
    </row>
    <row r="639" spans="1:21" x14ac:dyDescent="0.15">
      <c r="A639" s="27" t="s">
        <v>75</v>
      </c>
      <c r="B639" s="27" t="s">
        <v>4498</v>
      </c>
      <c r="C639" s="27" t="s">
        <v>663</v>
      </c>
      <c r="D639" s="27" t="s">
        <v>869</v>
      </c>
      <c r="E639" s="27" t="s">
        <v>4499</v>
      </c>
      <c r="F639" s="27" t="s">
        <v>4500</v>
      </c>
      <c r="G639" s="27" t="s">
        <v>78</v>
      </c>
      <c r="H639" s="27" t="s">
        <v>4501</v>
      </c>
      <c r="I639" s="28">
        <v>43423.43681712963</v>
      </c>
      <c r="J639" s="28">
        <v>43423.437476851854</v>
      </c>
      <c r="K639" s="203">
        <v>6.5972222222222213E-4</v>
      </c>
      <c r="L639" s="29" t="s">
        <v>210</v>
      </c>
      <c r="M639" s="71" t="s">
        <v>211</v>
      </c>
      <c r="N639" s="71" t="s">
        <v>215</v>
      </c>
      <c r="O639" s="71" t="s">
        <v>868</v>
      </c>
      <c r="P639" s="71" t="s">
        <v>170</v>
      </c>
      <c r="R639" s="71">
        <v>0</v>
      </c>
      <c r="S639" s="71" t="s">
        <v>420</v>
      </c>
      <c r="T639" s="71" t="s">
        <v>354</v>
      </c>
      <c r="U639" s="27" t="s">
        <v>4502</v>
      </c>
    </row>
    <row r="640" spans="1:21" x14ac:dyDescent="0.15">
      <c r="A640" s="27" t="s">
        <v>75</v>
      </c>
      <c r="B640" s="27" t="s">
        <v>4503</v>
      </c>
      <c r="C640" s="27" t="s">
        <v>663</v>
      </c>
      <c r="D640" s="27" t="s">
        <v>869</v>
      </c>
      <c r="E640" s="27" t="s">
        <v>4504</v>
      </c>
      <c r="F640" s="27" t="s">
        <v>4505</v>
      </c>
      <c r="G640" s="27" t="s">
        <v>78</v>
      </c>
      <c r="H640" s="27" t="s">
        <v>4506</v>
      </c>
      <c r="I640" s="28">
        <v>43423.438715277778</v>
      </c>
      <c r="J640" s="28">
        <v>43423.443171296298</v>
      </c>
      <c r="K640" s="203">
        <v>4.4560185185185189E-3</v>
      </c>
      <c r="L640" s="29" t="s">
        <v>210</v>
      </c>
      <c r="M640" s="71" t="s">
        <v>210</v>
      </c>
      <c r="N640" s="71" t="s">
        <v>215</v>
      </c>
      <c r="O640" s="71" t="s">
        <v>868</v>
      </c>
      <c r="P640" s="71" t="s">
        <v>170</v>
      </c>
      <c r="R640" s="71">
        <v>0</v>
      </c>
      <c r="S640" s="71" t="s">
        <v>4507</v>
      </c>
      <c r="T640" s="71" t="s">
        <v>4507</v>
      </c>
      <c r="U640" s="27" t="s">
        <v>4508</v>
      </c>
    </row>
    <row r="641" spans="1:21" x14ac:dyDescent="0.15">
      <c r="A641" s="27" t="s">
        <v>75</v>
      </c>
      <c r="B641" s="27" t="s">
        <v>4509</v>
      </c>
      <c r="C641" s="27" t="s">
        <v>663</v>
      </c>
      <c r="D641" s="27" t="s">
        <v>869</v>
      </c>
      <c r="E641" s="27" t="s">
        <v>4510</v>
      </c>
      <c r="F641" s="27" t="s">
        <v>4511</v>
      </c>
      <c r="G641" s="27" t="s">
        <v>78</v>
      </c>
      <c r="H641" s="27" t="s">
        <v>4512</v>
      </c>
      <c r="I641" s="28">
        <v>43423.446099537039</v>
      </c>
      <c r="J641" s="28">
        <v>43423.448842592596</v>
      </c>
      <c r="K641" s="203">
        <v>2.7430555555555559E-3</v>
      </c>
      <c r="L641" s="29" t="s">
        <v>210</v>
      </c>
      <c r="M641" s="71" t="s">
        <v>210</v>
      </c>
      <c r="N641" s="71" t="s">
        <v>215</v>
      </c>
      <c r="O641" s="71" t="s">
        <v>868</v>
      </c>
      <c r="P641" s="71" t="s">
        <v>170</v>
      </c>
      <c r="R641" s="71">
        <v>0</v>
      </c>
      <c r="S641" s="71" t="s">
        <v>692</v>
      </c>
      <c r="T641" s="71" t="s">
        <v>692</v>
      </c>
      <c r="U641" s="27" t="s">
        <v>4513</v>
      </c>
    </row>
    <row r="642" spans="1:21" x14ac:dyDescent="0.15">
      <c r="A642" s="27" t="s">
        <v>75</v>
      </c>
      <c r="B642" s="27" t="s">
        <v>4514</v>
      </c>
      <c r="C642" s="27" t="s">
        <v>663</v>
      </c>
      <c r="D642" s="27" t="s">
        <v>869</v>
      </c>
      <c r="E642" s="27" t="s">
        <v>4515</v>
      </c>
      <c r="F642" s="27" t="s">
        <v>4516</v>
      </c>
      <c r="G642" s="27" t="s">
        <v>78</v>
      </c>
      <c r="H642" s="27" t="s">
        <v>4517</v>
      </c>
      <c r="I642" s="28">
        <v>43423.464236111111</v>
      </c>
      <c r="J642" s="28">
        <v>43423.466134259259</v>
      </c>
      <c r="K642" s="203">
        <v>1.8981481481481482E-3</v>
      </c>
      <c r="L642" s="29" t="s">
        <v>210</v>
      </c>
      <c r="M642" s="71" t="s">
        <v>211</v>
      </c>
      <c r="N642" s="71" t="s">
        <v>215</v>
      </c>
      <c r="O642" s="71" t="s">
        <v>868</v>
      </c>
      <c r="P642" s="71" t="s">
        <v>170</v>
      </c>
      <c r="R642" s="71">
        <v>0</v>
      </c>
      <c r="S642" s="71" t="s">
        <v>527</v>
      </c>
      <c r="T642" s="71" t="s">
        <v>354</v>
      </c>
      <c r="U642" s="27" t="s">
        <v>4518</v>
      </c>
    </row>
    <row r="643" spans="1:21" x14ac:dyDescent="0.15">
      <c r="A643" s="27" t="s">
        <v>75</v>
      </c>
      <c r="B643" s="27" t="s">
        <v>4519</v>
      </c>
      <c r="C643" s="27" t="s">
        <v>663</v>
      </c>
      <c r="D643" s="27" t="s">
        <v>869</v>
      </c>
      <c r="E643" s="27" t="s">
        <v>4520</v>
      </c>
      <c r="F643" s="27" t="s">
        <v>4521</v>
      </c>
      <c r="G643" s="27" t="s">
        <v>78</v>
      </c>
      <c r="H643" s="27" t="s">
        <v>4522</v>
      </c>
      <c r="I643" s="28">
        <v>43423.467546296299</v>
      </c>
      <c r="J643" s="28">
        <v>43423.468310185184</v>
      </c>
      <c r="K643" s="203">
        <v>7.6388888888888893E-4</v>
      </c>
      <c r="L643" s="29" t="s">
        <v>210</v>
      </c>
      <c r="M643" s="71" t="s">
        <v>211</v>
      </c>
      <c r="N643" s="71" t="s">
        <v>215</v>
      </c>
      <c r="O643" s="71" t="s">
        <v>868</v>
      </c>
      <c r="P643" s="71" t="s">
        <v>170</v>
      </c>
      <c r="R643" s="71">
        <v>0</v>
      </c>
      <c r="S643" s="71" t="s">
        <v>394</v>
      </c>
      <c r="T643" s="71" t="s">
        <v>354</v>
      </c>
      <c r="U643" s="27" t="s">
        <v>4523</v>
      </c>
    </row>
    <row r="644" spans="1:21" x14ac:dyDescent="0.15">
      <c r="A644" s="27" t="s">
        <v>75</v>
      </c>
      <c r="B644" s="27" t="s">
        <v>4524</v>
      </c>
      <c r="C644" s="27" t="s">
        <v>663</v>
      </c>
      <c r="D644" s="27" t="s">
        <v>869</v>
      </c>
      <c r="E644" s="27" t="s">
        <v>4525</v>
      </c>
      <c r="F644" s="27" t="s">
        <v>4526</v>
      </c>
      <c r="G644" s="27" t="s">
        <v>78</v>
      </c>
      <c r="H644" s="27" t="s">
        <v>4527</v>
      </c>
      <c r="I644" s="28">
        <v>43423.4690625</v>
      </c>
      <c r="J644" s="28">
        <v>43423.469606481478</v>
      </c>
      <c r="K644" s="203">
        <v>5.4398148148148144E-4</v>
      </c>
      <c r="L644" s="29" t="s">
        <v>210</v>
      </c>
      <c r="M644" s="71" t="s">
        <v>211</v>
      </c>
      <c r="N644" s="71" t="s">
        <v>215</v>
      </c>
      <c r="O644" s="71" t="s">
        <v>868</v>
      </c>
      <c r="P644" s="71" t="s">
        <v>170</v>
      </c>
      <c r="R644" s="71">
        <v>0</v>
      </c>
      <c r="S644" s="71" t="s">
        <v>428</v>
      </c>
      <c r="T644" s="71" t="s">
        <v>354</v>
      </c>
      <c r="U644" s="27" t="s">
        <v>4528</v>
      </c>
    </row>
    <row r="645" spans="1:21" x14ac:dyDescent="0.15">
      <c r="A645" s="27" t="s">
        <v>75</v>
      </c>
      <c r="B645" s="27" t="s">
        <v>4529</v>
      </c>
      <c r="C645" s="27" t="s">
        <v>663</v>
      </c>
      <c r="D645" s="27" t="s">
        <v>869</v>
      </c>
      <c r="E645" s="27" t="s">
        <v>4530</v>
      </c>
      <c r="F645" s="27" t="s">
        <v>4531</v>
      </c>
      <c r="G645" s="27" t="s">
        <v>78</v>
      </c>
      <c r="H645" s="27" t="s">
        <v>4532</v>
      </c>
      <c r="I645" s="28">
        <v>43423.471064814818</v>
      </c>
      <c r="J645" s="28">
        <v>43423.472430555557</v>
      </c>
      <c r="K645" s="203">
        <v>1.3657407407407409E-3</v>
      </c>
      <c r="L645" s="29" t="s">
        <v>210</v>
      </c>
      <c r="M645" s="71" t="s">
        <v>211</v>
      </c>
      <c r="N645" s="71" t="s">
        <v>215</v>
      </c>
      <c r="O645" s="71" t="s">
        <v>868</v>
      </c>
      <c r="P645" s="71" t="s">
        <v>170</v>
      </c>
      <c r="R645" s="71">
        <v>0</v>
      </c>
      <c r="S645" s="71" t="s">
        <v>374</v>
      </c>
      <c r="T645" s="71" t="s">
        <v>354</v>
      </c>
      <c r="U645" s="27" t="s">
        <v>4533</v>
      </c>
    </row>
    <row r="646" spans="1:21" x14ac:dyDescent="0.15">
      <c r="A646" s="27" t="s">
        <v>75</v>
      </c>
      <c r="B646" s="27" t="s">
        <v>4534</v>
      </c>
      <c r="C646" s="27" t="s">
        <v>663</v>
      </c>
      <c r="D646" s="27" t="s">
        <v>869</v>
      </c>
      <c r="E646" s="27" t="s">
        <v>4535</v>
      </c>
      <c r="F646" s="27" t="s">
        <v>4536</v>
      </c>
      <c r="G646" s="27" t="s">
        <v>78</v>
      </c>
      <c r="H646" s="27" t="s">
        <v>4537</v>
      </c>
      <c r="I646" s="28">
        <v>43423.479629629626</v>
      </c>
      <c r="J646" s="28">
        <v>43423.48064814815</v>
      </c>
      <c r="K646" s="203">
        <v>1.0185185185185186E-3</v>
      </c>
      <c r="L646" s="29" t="s">
        <v>210</v>
      </c>
      <c r="M646" s="71" t="s">
        <v>211</v>
      </c>
      <c r="N646" s="71" t="s">
        <v>215</v>
      </c>
      <c r="O646" s="71" t="s">
        <v>868</v>
      </c>
      <c r="P646" s="71" t="s">
        <v>170</v>
      </c>
      <c r="R646" s="71">
        <v>0</v>
      </c>
      <c r="S646" s="71" t="s">
        <v>404</v>
      </c>
      <c r="T646" s="71" t="s">
        <v>354</v>
      </c>
      <c r="U646" s="27" t="s">
        <v>4538</v>
      </c>
    </row>
    <row r="647" spans="1:21" x14ac:dyDescent="0.15">
      <c r="A647" s="27" t="s">
        <v>75</v>
      </c>
      <c r="B647" s="27" t="s">
        <v>4539</v>
      </c>
      <c r="C647" s="27" t="s">
        <v>663</v>
      </c>
      <c r="D647" s="27" t="s">
        <v>869</v>
      </c>
      <c r="E647" s="27" t="s">
        <v>4540</v>
      </c>
      <c r="F647" s="27" t="s">
        <v>4541</v>
      </c>
      <c r="G647" s="27" t="s">
        <v>78</v>
      </c>
      <c r="H647" s="27" t="s">
        <v>4542</v>
      </c>
      <c r="I647" s="28">
        <v>43423.481412037036</v>
      </c>
      <c r="J647" s="28">
        <v>43423.482800925929</v>
      </c>
      <c r="K647" s="203">
        <v>1.3888888888888889E-3</v>
      </c>
      <c r="L647" s="29" t="s">
        <v>210</v>
      </c>
      <c r="M647" s="71" t="s">
        <v>211</v>
      </c>
      <c r="N647" s="71" t="s">
        <v>215</v>
      </c>
      <c r="O647" s="71" t="s">
        <v>868</v>
      </c>
      <c r="P647" s="71" t="s">
        <v>170</v>
      </c>
      <c r="R647" s="71">
        <v>0</v>
      </c>
      <c r="S647" s="71" t="s">
        <v>1155</v>
      </c>
      <c r="T647" s="71" t="s">
        <v>354</v>
      </c>
      <c r="U647" s="27" t="s">
        <v>4543</v>
      </c>
    </row>
    <row r="648" spans="1:21" x14ac:dyDescent="0.15">
      <c r="A648" s="27" t="s">
        <v>75</v>
      </c>
      <c r="B648" s="27" t="s">
        <v>4544</v>
      </c>
      <c r="C648" s="27" t="s">
        <v>663</v>
      </c>
      <c r="D648" s="27" t="s">
        <v>869</v>
      </c>
      <c r="E648" s="27" t="s">
        <v>4545</v>
      </c>
      <c r="F648" s="27" t="s">
        <v>4546</v>
      </c>
      <c r="G648" s="27" t="s">
        <v>78</v>
      </c>
      <c r="H648" s="27" t="s">
        <v>4547</v>
      </c>
      <c r="I648" s="28">
        <v>43423.4844212963</v>
      </c>
      <c r="J648" s="28">
        <v>43423.484513888892</v>
      </c>
      <c r="K648" s="203">
        <v>9.2592592592592588E-5</v>
      </c>
      <c r="L648" s="29" t="s">
        <v>210</v>
      </c>
      <c r="M648" s="71" t="s">
        <v>211</v>
      </c>
      <c r="N648" s="71" t="s">
        <v>215</v>
      </c>
      <c r="O648" s="71" t="s">
        <v>868</v>
      </c>
      <c r="P648" s="71" t="s">
        <v>170</v>
      </c>
      <c r="R648" s="71">
        <v>0</v>
      </c>
      <c r="S648" s="71" t="s">
        <v>432</v>
      </c>
      <c r="T648" s="71" t="s">
        <v>354</v>
      </c>
      <c r="U648" s="27" t="s">
        <v>4548</v>
      </c>
    </row>
    <row r="649" spans="1:21" x14ac:dyDescent="0.15">
      <c r="A649" s="27" t="s">
        <v>75</v>
      </c>
      <c r="B649" s="27" t="s">
        <v>4549</v>
      </c>
      <c r="C649" s="27" t="s">
        <v>663</v>
      </c>
      <c r="D649" s="27" t="s">
        <v>869</v>
      </c>
      <c r="E649" s="27" t="s">
        <v>4550</v>
      </c>
      <c r="F649" s="27" t="s">
        <v>4551</v>
      </c>
      <c r="G649" s="27" t="s">
        <v>78</v>
      </c>
      <c r="H649" s="27" t="s">
        <v>694</v>
      </c>
      <c r="I649" s="28">
        <v>43423.485277777778</v>
      </c>
      <c r="J649" s="28">
        <v>43423.49428240741</v>
      </c>
      <c r="K649" s="203">
        <v>9.0046296296296298E-3</v>
      </c>
      <c r="L649" s="29" t="s">
        <v>210</v>
      </c>
      <c r="M649" s="71" t="s">
        <v>210</v>
      </c>
      <c r="N649" s="71" t="s">
        <v>215</v>
      </c>
      <c r="O649" s="71" t="s">
        <v>868</v>
      </c>
      <c r="P649" s="71" t="s">
        <v>170</v>
      </c>
      <c r="R649" s="71">
        <v>0</v>
      </c>
      <c r="S649" s="71" t="s">
        <v>1448</v>
      </c>
      <c r="T649" s="71" t="s">
        <v>1448</v>
      </c>
      <c r="U649" s="27" t="s">
        <v>4552</v>
      </c>
    </row>
    <row r="650" spans="1:21" x14ac:dyDescent="0.15">
      <c r="A650" s="27" t="s">
        <v>75</v>
      </c>
      <c r="B650" s="27" t="s">
        <v>4553</v>
      </c>
      <c r="C650" s="27" t="s">
        <v>663</v>
      </c>
      <c r="D650" s="27" t="s">
        <v>869</v>
      </c>
      <c r="E650" s="27" t="s">
        <v>4554</v>
      </c>
      <c r="F650" s="27" t="s">
        <v>4555</v>
      </c>
      <c r="G650" s="27" t="s">
        <v>78</v>
      </c>
      <c r="H650" s="27" t="s">
        <v>4556</v>
      </c>
      <c r="I650" s="28">
        <v>43423.589398148149</v>
      </c>
      <c r="J650" s="28">
        <v>43423.590555555558</v>
      </c>
      <c r="K650" s="203">
        <v>1.1574074074074073E-3</v>
      </c>
      <c r="L650" s="29" t="s">
        <v>210</v>
      </c>
      <c r="M650" s="71" t="s">
        <v>211</v>
      </c>
      <c r="N650" s="71" t="s">
        <v>215</v>
      </c>
      <c r="O650" s="71" t="s">
        <v>868</v>
      </c>
      <c r="P650" s="71" t="s">
        <v>170</v>
      </c>
      <c r="R650" s="71">
        <v>0</v>
      </c>
      <c r="S650" s="71" t="s">
        <v>444</v>
      </c>
      <c r="T650" s="71" t="s">
        <v>354</v>
      </c>
      <c r="U650" s="27" t="s">
        <v>4557</v>
      </c>
    </row>
    <row r="651" spans="1:21" x14ac:dyDescent="0.15">
      <c r="A651" s="27" t="s">
        <v>75</v>
      </c>
      <c r="B651" s="27" t="s">
        <v>4558</v>
      </c>
      <c r="C651" s="27" t="s">
        <v>663</v>
      </c>
      <c r="D651" s="27" t="s">
        <v>869</v>
      </c>
      <c r="E651" s="27" t="s">
        <v>4559</v>
      </c>
      <c r="F651" s="27" t="s">
        <v>4560</v>
      </c>
      <c r="G651" s="27" t="s">
        <v>78</v>
      </c>
      <c r="H651" s="27" t="s">
        <v>4561</v>
      </c>
      <c r="I651" s="28">
        <v>43423.591354166667</v>
      </c>
      <c r="J651" s="28">
        <v>43423.59202546296</v>
      </c>
      <c r="K651" s="203">
        <v>6.7129629629629625E-4</v>
      </c>
      <c r="L651" s="29" t="s">
        <v>210</v>
      </c>
      <c r="M651" s="71" t="s">
        <v>211</v>
      </c>
      <c r="N651" s="71" t="s">
        <v>215</v>
      </c>
      <c r="O651" s="71" t="s">
        <v>868</v>
      </c>
      <c r="P651" s="71" t="s">
        <v>170</v>
      </c>
      <c r="R651" s="71">
        <v>0</v>
      </c>
      <c r="S651" s="71" t="s">
        <v>357</v>
      </c>
      <c r="T651" s="71" t="s">
        <v>354</v>
      </c>
      <c r="U651" s="27" t="s">
        <v>4562</v>
      </c>
    </row>
    <row r="652" spans="1:21" x14ac:dyDescent="0.15">
      <c r="A652" s="27" t="s">
        <v>75</v>
      </c>
      <c r="B652" s="27" t="s">
        <v>4563</v>
      </c>
      <c r="C652" s="27" t="s">
        <v>663</v>
      </c>
      <c r="D652" s="27" t="s">
        <v>869</v>
      </c>
      <c r="E652" s="27" t="s">
        <v>1664</v>
      </c>
      <c r="F652" s="27" t="s">
        <v>1665</v>
      </c>
      <c r="G652" s="27" t="s">
        <v>78</v>
      </c>
      <c r="H652" s="27" t="s">
        <v>1666</v>
      </c>
      <c r="I652" s="28">
        <v>43423.595150462963</v>
      </c>
      <c r="J652" s="28">
        <v>43423.596967592595</v>
      </c>
      <c r="K652" s="203">
        <v>1.8171296296296297E-3</v>
      </c>
      <c r="L652" s="29" t="s">
        <v>210</v>
      </c>
      <c r="M652" s="71" t="s">
        <v>211</v>
      </c>
      <c r="N652" s="71" t="s">
        <v>215</v>
      </c>
      <c r="O652" s="71" t="s">
        <v>868</v>
      </c>
      <c r="P652" s="71" t="s">
        <v>170</v>
      </c>
      <c r="R652" s="71">
        <v>0</v>
      </c>
      <c r="S652" s="71" t="s">
        <v>1121</v>
      </c>
      <c r="T652" s="71" t="s">
        <v>354</v>
      </c>
      <c r="U652" s="27" t="s">
        <v>1667</v>
      </c>
    </row>
    <row r="653" spans="1:21" x14ac:dyDescent="0.15">
      <c r="A653" s="27" t="s">
        <v>75</v>
      </c>
      <c r="B653" s="27" t="s">
        <v>4564</v>
      </c>
      <c r="C653" s="27" t="s">
        <v>663</v>
      </c>
      <c r="D653" s="27" t="s">
        <v>869</v>
      </c>
      <c r="E653" s="27" t="s">
        <v>4565</v>
      </c>
      <c r="F653" s="27" t="s">
        <v>4566</v>
      </c>
      <c r="G653" s="27" t="s">
        <v>78</v>
      </c>
      <c r="H653" s="27" t="s">
        <v>4567</v>
      </c>
      <c r="I653" s="28">
        <v>43423.604386574072</v>
      </c>
      <c r="J653" s="28">
        <v>43423.614490740743</v>
      </c>
      <c r="K653" s="203">
        <v>1.0104166666666668E-2</v>
      </c>
      <c r="L653" s="29" t="s">
        <v>210</v>
      </c>
      <c r="M653" s="71" t="s">
        <v>210</v>
      </c>
      <c r="N653" s="71" t="s">
        <v>215</v>
      </c>
      <c r="O653" s="71" t="s">
        <v>868</v>
      </c>
      <c r="P653" s="71" t="s">
        <v>170</v>
      </c>
      <c r="R653" s="71">
        <v>0</v>
      </c>
      <c r="S653" s="71" t="s">
        <v>1187</v>
      </c>
      <c r="T653" s="71" t="s">
        <v>1187</v>
      </c>
      <c r="U653" s="27" t="s">
        <v>4568</v>
      </c>
    </row>
    <row r="654" spans="1:21" x14ac:dyDescent="0.15">
      <c r="A654" s="27" t="s">
        <v>75</v>
      </c>
      <c r="B654" s="27" t="s">
        <v>4569</v>
      </c>
      <c r="C654" s="27" t="s">
        <v>663</v>
      </c>
      <c r="D654" s="27" t="s">
        <v>869</v>
      </c>
      <c r="E654" s="27" t="s">
        <v>4570</v>
      </c>
      <c r="F654" s="27" t="s">
        <v>4571</v>
      </c>
      <c r="G654" s="27" t="s">
        <v>78</v>
      </c>
      <c r="H654" s="27" t="s">
        <v>4572</v>
      </c>
      <c r="I654" s="28">
        <v>43423.619143518517</v>
      </c>
      <c r="J654" s="28">
        <v>43423.620023148149</v>
      </c>
      <c r="K654" s="203">
        <v>8.7962962962962962E-4</v>
      </c>
      <c r="L654" s="29" t="s">
        <v>210</v>
      </c>
      <c r="M654" s="71" t="s">
        <v>211</v>
      </c>
      <c r="N654" s="71" t="s">
        <v>215</v>
      </c>
      <c r="O654" s="71" t="s">
        <v>868</v>
      </c>
      <c r="P654" s="71" t="s">
        <v>170</v>
      </c>
      <c r="R654" s="71">
        <v>0</v>
      </c>
      <c r="S654" s="71" t="s">
        <v>794</v>
      </c>
      <c r="T654" s="71" t="s">
        <v>354</v>
      </c>
      <c r="U654" s="27" t="s">
        <v>4573</v>
      </c>
    </row>
    <row r="655" spans="1:21" x14ac:dyDescent="0.15">
      <c r="A655" s="27" t="s">
        <v>75</v>
      </c>
      <c r="B655" s="27" t="s">
        <v>4574</v>
      </c>
      <c r="C655" s="27" t="s">
        <v>663</v>
      </c>
      <c r="D655" s="27" t="s">
        <v>869</v>
      </c>
      <c r="E655" s="27" t="s">
        <v>4575</v>
      </c>
      <c r="F655" s="27" t="s">
        <v>4576</v>
      </c>
      <c r="G655" s="27" t="s">
        <v>78</v>
      </c>
      <c r="H655" s="27" t="s">
        <v>4577</v>
      </c>
      <c r="I655" s="28">
        <v>43423.622199074074</v>
      </c>
      <c r="J655" s="28">
        <v>43423.622754629629</v>
      </c>
      <c r="K655" s="203">
        <v>5.5555555555555556E-4</v>
      </c>
      <c r="L655" s="29" t="s">
        <v>210</v>
      </c>
      <c r="M655" s="71" t="s">
        <v>211</v>
      </c>
      <c r="N655" s="71" t="s">
        <v>215</v>
      </c>
      <c r="O655" s="71" t="s">
        <v>868</v>
      </c>
      <c r="P655" s="71" t="s">
        <v>170</v>
      </c>
      <c r="R655" s="71">
        <v>0</v>
      </c>
      <c r="S655" s="71" t="s">
        <v>443</v>
      </c>
      <c r="T655" s="71" t="s">
        <v>354</v>
      </c>
      <c r="U655" s="27" t="s">
        <v>4578</v>
      </c>
    </row>
    <row r="656" spans="1:21" x14ac:dyDescent="0.15">
      <c r="A656" s="27" t="s">
        <v>75</v>
      </c>
      <c r="B656" s="27" t="s">
        <v>4579</v>
      </c>
      <c r="C656" s="27" t="s">
        <v>663</v>
      </c>
      <c r="D656" s="27" t="s">
        <v>869</v>
      </c>
      <c r="E656" s="27" t="s">
        <v>4580</v>
      </c>
      <c r="F656" s="27" t="s">
        <v>4581</v>
      </c>
      <c r="G656" s="27" t="s">
        <v>78</v>
      </c>
      <c r="H656" s="27" t="s">
        <v>4582</v>
      </c>
      <c r="I656" s="28">
        <v>43423.657175925924</v>
      </c>
      <c r="J656" s="28">
        <v>43423.657337962963</v>
      </c>
      <c r="K656" s="203">
        <v>1.6203703703703703E-4</v>
      </c>
      <c r="L656" s="29" t="s">
        <v>210</v>
      </c>
      <c r="M656" s="71" t="s">
        <v>211</v>
      </c>
      <c r="N656" s="71" t="s">
        <v>215</v>
      </c>
      <c r="O656" s="71" t="s">
        <v>868</v>
      </c>
      <c r="P656" s="71" t="s">
        <v>170</v>
      </c>
      <c r="R656" s="71">
        <v>0</v>
      </c>
      <c r="S656" s="71" t="s">
        <v>402</v>
      </c>
      <c r="T656" s="71" t="s">
        <v>354</v>
      </c>
      <c r="U656" s="27" t="s">
        <v>4583</v>
      </c>
    </row>
    <row r="657" spans="1:21" x14ac:dyDescent="0.15">
      <c r="A657" s="27" t="s">
        <v>75</v>
      </c>
      <c r="B657" s="27" t="s">
        <v>4584</v>
      </c>
      <c r="C657" s="27" t="s">
        <v>663</v>
      </c>
      <c r="D657" s="27" t="s">
        <v>869</v>
      </c>
      <c r="E657" s="27" t="s">
        <v>4580</v>
      </c>
      <c r="F657" s="27" t="s">
        <v>4581</v>
      </c>
      <c r="G657" s="27" t="s">
        <v>78</v>
      </c>
      <c r="H657" s="27" t="s">
        <v>4582</v>
      </c>
      <c r="I657" s="28">
        <v>43423.657465277778</v>
      </c>
      <c r="J657" s="28">
        <v>43423.658275462964</v>
      </c>
      <c r="K657" s="203">
        <v>8.1018518518518516E-4</v>
      </c>
      <c r="L657" s="29" t="s">
        <v>210</v>
      </c>
      <c r="M657" s="71" t="s">
        <v>211</v>
      </c>
      <c r="N657" s="71" t="s">
        <v>215</v>
      </c>
      <c r="O657" s="71" t="s">
        <v>868</v>
      </c>
      <c r="P657" s="71" t="s">
        <v>170</v>
      </c>
      <c r="R657" s="71">
        <v>0</v>
      </c>
      <c r="S657" s="71" t="s">
        <v>486</v>
      </c>
      <c r="T657" s="71" t="s">
        <v>354</v>
      </c>
      <c r="U657" s="27" t="s">
        <v>4583</v>
      </c>
    </row>
    <row r="658" spans="1:21" x14ac:dyDescent="0.15">
      <c r="A658" s="27" t="s">
        <v>75</v>
      </c>
      <c r="B658" s="27" t="s">
        <v>4585</v>
      </c>
      <c r="C658" s="27" t="s">
        <v>663</v>
      </c>
      <c r="D658" s="27" t="s">
        <v>869</v>
      </c>
      <c r="E658" s="27" t="s">
        <v>4586</v>
      </c>
      <c r="F658" s="27" t="s">
        <v>4587</v>
      </c>
      <c r="G658" s="27" t="s">
        <v>78</v>
      </c>
      <c r="H658" s="27" t="s">
        <v>4588</v>
      </c>
      <c r="I658" s="28">
        <v>43423.66201388889</v>
      </c>
      <c r="J658" s="28">
        <v>43423.663159722222</v>
      </c>
      <c r="K658" s="203">
        <v>1.1458333333333333E-3</v>
      </c>
      <c r="L658" s="29" t="s">
        <v>210</v>
      </c>
      <c r="M658" s="71" t="s">
        <v>211</v>
      </c>
      <c r="N658" s="71" t="s">
        <v>215</v>
      </c>
      <c r="O658" s="71" t="s">
        <v>868</v>
      </c>
      <c r="P658" s="71" t="s">
        <v>170</v>
      </c>
      <c r="R658" s="71">
        <v>0</v>
      </c>
      <c r="S658" s="71" t="s">
        <v>678</v>
      </c>
      <c r="T658" s="71" t="s">
        <v>354</v>
      </c>
      <c r="U658" s="27" t="s">
        <v>4589</v>
      </c>
    </row>
    <row r="659" spans="1:21" x14ac:dyDescent="0.15">
      <c r="A659" s="27" t="s">
        <v>75</v>
      </c>
      <c r="B659" s="27" t="s">
        <v>4590</v>
      </c>
      <c r="C659" s="27" t="s">
        <v>663</v>
      </c>
      <c r="D659" s="27" t="s">
        <v>869</v>
      </c>
      <c r="E659" s="27" t="s">
        <v>4591</v>
      </c>
      <c r="F659" s="27" t="s">
        <v>4592</v>
      </c>
      <c r="G659" s="27" t="s">
        <v>78</v>
      </c>
      <c r="H659" s="27" t="s">
        <v>4593</v>
      </c>
      <c r="I659" s="28">
        <v>43423.684502314813</v>
      </c>
      <c r="J659" s="28">
        <v>43423.685555555552</v>
      </c>
      <c r="K659" s="203">
        <v>1.0532407407407407E-3</v>
      </c>
      <c r="L659" s="29" t="s">
        <v>210</v>
      </c>
      <c r="M659" s="71" t="s">
        <v>211</v>
      </c>
      <c r="N659" s="71" t="s">
        <v>215</v>
      </c>
      <c r="O659" s="71" t="s">
        <v>868</v>
      </c>
      <c r="P659" s="71" t="s">
        <v>170</v>
      </c>
      <c r="R659" s="71">
        <v>0</v>
      </c>
      <c r="S659" s="71" t="s">
        <v>481</v>
      </c>
      <c r="T659" s="71" t="s">
        <v>354</v>
      </c>
      <c r="U659" s="27" t="s">
        <v>4594</v>
      </c>
    </row>
    <row r="660" spans="1:21" x14ac:dyDescent="0.15">
      <c r="A660" s="27" t="s">
        <v>75</v>
      </c>
      <c r="B660" s="27" t="s">
        <v>4595</v>
      </c>
      <c r="C660" s="27" t="s">
        <v>663</v>
      </c>
      <c r="D660" s="27" t="s">
        <v>869</v>
      </c>
      <c r="E660" s="27" t="s">
        <v>4596</v>
      </c>
      <c r="F660" s="27" t="s">
        <v>4597</v>
      </c>
      <c r="G660" s="27" t="s">
        <v>78</v>
      </c>
      <c r="H660" s="27" t="s">
        <v>4598</v>
      </c>
      <c r="I660" s="28">
        <v>43423.686319444445</v>
      </c>
      <c r="J660" s="28">
        <v>43423.688310185185</v>
      </c>
      <c r="K660" s="203">
        <v>1.9907407407407408E-3</v>
      </c>
      <c r="L660" s="29" t="s">
        <v>210</v>
      </c>
      <c r="M660" s="71" t="s">
        <v>211</v>
      </c>
      <c r="N660" s="71" t="s">
        <v>215</v>
      </c>
      <c r="O660" s="71" t="s">
        <v>868</v>
      </c>
      <c r="P660" s="71" t="s">
        <v>170</v>
      </c>
      <c r="R660" s="71">
        <v>0</v>
      </c>
      <c r="S660" s="71" t="s">
        <v>662</v>
      </c>
      <c r="T660" s="71" t="s">
        <v>354</v>
      </c>
      <c r="U660" s="27" t="s">
        <v>4599</v>
      </c>
    </row>
    <row r="661" spans="1:21" x14ac:dyDescent="0.15">
      <c r="A661" s="27" t="s">
        <v>75</v>
      </c>
      <c r="B661" s="27" t="s">
        <v>4600</v>
      </c>
      <c r="C661" s="27" t="s">
        <v>188</v>
      </c>
      <c r="D661" s="27" t="s">
        <v>565</v>
      </c>
      <c r="E661" s="27" t="s">
        <v>1237</v>
      </c>
      <c r="F661" s="27" t="s">
        <v>1238</v>
      </c>
      <c r="G661" s="27" t="s">
        <v>78</v>
      </c>
      <c r="H661" s="27" t="s">
        <v>1239</v>
      </c>
      <c r="I661" s="28">
        <v>43423.441805555558</v>
      </c>
      <c r="J661" s="28">
        <v>43423.447326388887</v>
      </c>
      <c r="K661" s="203">
        <v>5.5208333333333333E-3</v>
      </c>
      <c r="L661" s="29" t="s">
        <v>210</v>
      </c>
      <c r="M661" s="71" t="s">
        <v>210</v>
      </c>
      <c r="N661" s="71" t="s">
        <v>215</v>
      </c>
      <c r="O661" s="71" t="s">
        <v>566</v>
      </c>
      <c r="P661" s="71" t="s">
        <v>170</v>
      </c>
      <c r="R661" s="71">
        <v>0</v>
      </c>
      <c r="S661" s="71" t="s">
        <v>4601</v>
      </c>
      <c r="T661" s="71" t="s">
        <v>4601</v>
      </c>
      <c r="U661" s="27" t="s">
        <v>1240</v>
      </c>
    </row>
    <row r="662" spans="1:21" x14ac:dyDescent="0.15">
      <c r="A662" s="27" t="s">
        <v>75</v>
      </c>
      <c r="B662" s="27" t="s">
        <v>4602</v>
      </c>
      <c r="C662" s="27" t="s">
        <v>188</v>
      </c>
      <c r="D662" s="27" t="s">
        <v>565</v>
      </c>
      <c r="E662" s="27" t="s">
        <v>4603</v>
      </c>
      <c r="F662" s="27" t="s">
        <v>4604</v>
      </c>
      <c r="G662" s="27" t="s">
        <v>78</v>
      </c>
      <c r="H662" s="27" t="s">
        <v>4605</v>
      </c>
      <c r="I662" s="28">
        <v>43423.453888888886</v>
      </c>
      <c r="J662" s="28">
        <v>43423.454293981478</v>
      </c>
      <c r="K662" s="203">
        <v>4.0509259259259258E-4</v>
      </c>
      <c r="L662" s="29" t="s">
        <v>210</v>
      </c>
      <c r="M662" s="71" t="s">
        <v>211</v>
      </c>
      <c r="N662" s="71" t="s">
        <v>215</v>
      </c>
      <c r="O662" s="71" t="s">
        <v>566</v>
      </c>
      <c r="P662" s="71" t="s">
        <v>170</v>
      </c>
      <c r="R662" s="71">
        <v>0</v>
      </c>
      <c r="S662" s="71" t="s">
        <v>398</v>
      </c>
      <c r="T662" s="71" t="s">
        <v>354</v>
      </c>
      <c r="U662" s="27" t="s">
        <v>4606</v>
      </c>
    </row>
    <row r="663" spans="1:21" x14ac:dyDescent="0.15">
      <c r="A663" s="27" t="s">
        <v>75</v>
      </c>
      <c r="B663" s="27" t="s">
        <v>4607</v>
      </c>
      <c r="C663" s="27" t="s">
        <v>188</v>
      </c>
      <c r="D663" s="27" t="s">
        <v>565</v>
      </c>
      <c r="E663" s="27" t="s">
        <v>4603</v>
      </c>
      <c r="F663" s="27" t="s">
        <v>4604</v>
      </c>
      <c r="G663" s="27" t="s">
        <v>78</v>
      </c>
      <c r="H663" s="27" t="s">
        <v>4608</v>
      </c>
      <c r="I663" s="28">
        <v>43423.455381944441</v>
      </c>
      <c r="J663" s="28">
        <v>43423.461018518516</v>
      </c>
      <c r="K663" s="203">
        <v>5.6365740740740742E-3</v>
      </c>
      <c r="L663" s="29" t="s">
        <v>210</v>
      </c>
      <c r="M663" s="71" t="s">
        <v>210</v>
      </c>
      <c r="N663" s="71" t="s">
        <v>215</v>
      </c>
      <c r="O663" s="71" t="s">
        <v>566</v>
      </c>
      <c r="P663" s="71" t="s">
        <v>170</v>
      </c>
      <c r="R663" s="71">
        <v>0</v>
      </c>
      <c r="S663" s="71" t="s">
        <v>950</v>
      </c>
      <c r="T663" s="71" t="s">
        <v>950</v>
      </c>
      <c r="U663" s="27" t="s">
        <v>4609</v>
      </c>
    </row>
    <row r="664" spans="1:21" x14ac:dyDescent="0.15">
      <c r="A664" s="27" t="s">
        <v>75</v>
      </c>
      <c r="B664" s="27" t="s">
        <v>4610</v>
      </c>
      <c r="C664" s="27" t="s">
        <v>188</v>
      </c>
      <c r="D664" s="27" t="s">
        <v>565</v>
      </c>
      <c r="E664" s="27" t="s">
        <v>1474</v>
      </c>
      <c r="F664" s="27" t="s">
        <v>1475</v>
      </c>
      <c r="G664" s="27" t="s">
        <v>78</v>
      </c>
      <c r="H664" s="27" t="s">
        <v>1476</v>
      </c>
      <c r="I664" s="28">
        <v>43423.707256944443</v>
      </c>
      <c r="J664" s="28">
        <v>43423.708344907405</v>
      </c>
      <c r="K664" s="203">
        <v>1.0879629629629629E-3</v>
      </c>
      <c r="L664" s="29" t="s">
        <v>210</v>
      </c>
      <c r="M664" s="71" t="s">
        <v>211</v>
      </c>
      <c r="N664" s="71" t="s">
        <v>215</v>
      </c>
      <c r="O664" s="71" t="s">
        <v>566</v>
      </c>
      <c r="P664" s="71" t="s">
        <v>170</v>
      </c>
      <c r="R664" s="71">
        <v>0</v>
      </c>
      <c r="S664" s="71" t="s">
        <v>415</v>
      </c>
      <c r="T664" s="71" t="s">
        <v>354</v>
      </c>
      <c r="U664" s="27" t="s">
        <v>1477</v>
      </c>
    </row>
    <row r="665" spans="1:21" x14ac:dyDescent="0.15">
      <c r="A665" s="27" t="s">
        <v>75</v>
      </c>
      <c r="B665" s="27" t="s">
        <v>4611</v>
      </c>
      <c r="C665" s="27" t="s">
        <v>188</v>
      </c>
      <c r="D665" s="27" t="s">
        <v>565</v>
      </c>
      <c r="E665" s="27" t="s">
        <v>4603</v>
      </c>
      <c r="F665" s="27" t="s">
        <v>4604</v>
      </c>
      <c r="G665" s="27" t="s">
        <v>78</v>
      </c>
      <c r="H665" s="27" t="s">
        <v>4608</v>
      </c>
      <c r="I665" s="28">
        <v>43423.723182870373</v>
      </c>
      <c r="J665" s="28">
        <v>43423.724062499998</v>
      </c>
      <c r="K665" s="203">
        <v>8.7962962962962962E-4</v>
      </c>
      <c r="L665" s="29" t="s">
        <v>210</v>
      </c>
      <c r="M665" s="71" t="s">
        <v>211</v>
      </c>
      <c r="N665" s="71" t="s">
        <v>215</v>
      </c>
      <c r="O665" s="71" t="s">
        <v>566</v>
      </c>
      <c r="P665" s="71" t="s">
        <v>170</v>
      </c>
      <c r="R665" s="71">
        <v>0</v>
      </c>
      <c r="S665" s="71" t="s">
        <v>794</v>
      </c>
      <c r="T665" s="71" t="s">
        <v>354</v>
      </c>
      <c r="U665" s="27" t="s">
        <v>4609</v>
      </c>
    </row>
    <row r="666" spans="1:21" x14ac:dyDescent="0.15">
      <c r="A666" s="27" t="s">
        <v>75</v>
      </c>
      <c r="B666" s="27" t="s">
        <v>4612</v>
      </c>
      <c r="C666" s="27" t="s">
        <v>663</v>
      </c>
      <c r="D666" s="27" t="s">
        <v>820</v>
      </c>
      <c r="E666" s="27" t="s">
        <v>4613</v>
      </c>
      <c r="F666" s="27" t="s">
        <v>4614</v>
      </c>
      <c r="G666" s="27" t="s">
        <v>78</v>
      </c>
      <c r="H666" s="27" t="s">
        <v>4615</v>
      </c>
      <c r="I666" s="28">
        <v>43423.442673611113</v>
      </c>
      <c r="J666" s="28">
        <v>43423.450555555559</v>
      </c>
      <c r="K666" s="203">
        <v>7.8819444444444432E-3</v>
      </c>
      <c r="L666" s="29" t="s">
        <v>210</v>
      </c>
      <c r="M666" s="71" t="s">
        <v>210</v>
      </c>
      <c r="N666" s="71" t="s">
        <v>215</v>
      </c>
      <c r="O666" s="71" t="s">
        <v>821</v>
      </c>
      <c r="P666" s="71" t="s">
        <v>170</v>
      </c>
      <c r="R666" s="71">
        <v>0</v>
      </c>
      <c r="S666" s="71" t="s">
        <v>4616</v>
      </c>
      <c r="T666" s="71" t="s">
        <v>4616</v>
      </c>
      <c r="U666" s="27" t="s">
        <v>4617</v>
      </c>
    </row>
    <row r="667" spans="1:21" x14ac:dyDescent="0.15">
      <c r="A667" s="27" t="s">
        <v>75</v>
      </c>
      <c r="B667" s="27" t="s">
        <v>4618</v>
      </c>
      <c r="C667" s="27" t="s">
        <v>663</v>
      </c>
      <c r="D667" s="27" t="s">
        <v>820</v>
      </c>
      <c r="E667" s="27" t="s">
        <v>4619</v>
      </c>
      <c r="F667" s="27" t="s">
        <v>4620</v>
      </c>
      <c r="G667" s="27" t="s">
        <v>78</v>
      </c>
      <c r="H667" s="27" t="s">
        <v>4621</v>
      </c>
      <c r="I667" s="28">
        <v>43423.457129629627</v>
      </c>
      <c r="J667" s="28">
        <v>43423.457615740743</v>
      </c>
      <c r="K667" s="203">
        <v>4.8611111111111104E-4</v>
      </c>
      <c r="L667" s="29" t="s">
        <v>210</v>
      </c>
      <c r="M667" s="71" t="s">
        <v>211</v>
      </c>
      <c r="N667" s="71" t="s">
        <v>215</v>
      </c>
      <c r="O667" s="71" t="s">
        <v>821</v>
      </c>
      <c r="P667" s="71" t="s">
        <v>170</v>
      </c>
      <c r="R667" s="71">
        <v>0</v>
      </c>
      <c r="S667" s="71" t="s">
        <v>364</v>
      </c>
      <c r="T667" s="71" t="s">
        <v>354</v>
      </c>
      <c r="U667" s="27" t="s">
        <v>4622</v>
      </c>
    </row>
    <row r="668" spans="1:21" x14ac:dyDescent="0.15">
      <c r="A668" s="27" t="s">
        <v>75</v>
      </c>
      <c r="B668" s="27" t="s">
        <v>4623</v>
      </c>
      <c r="C668" s="27" t="s">
        <v>663</v>
      </c>
      <c r="D668" s="27" t="s">
        <v>820</v>
      </c>
      <c r="E668" s="27" t="s">
        <v>4624</v>
      </c>
      <c r="F668" s="27" t="s">
        <v>4625</v>
      </c>
      <c r="G668" s="27" t="s">
        <v>78</v>
      </c>
      <c r="H668" s="27" t="s">
        <v>4626</v>
      </c>
      <c r="I668" s="28">
        <v>43423.47792824074</v>
      </c>
      <c r="J668" s="28">
        <v>43423.478634259256</v>
      </c>
      <c r="K668" s="203">
        <v>7.0601851851851847E-4</v>
      </c>
      <c r="L668" s="29" t="s">
        <v>210</v>
      </c>
      <c r="M668" s="71" t="s">
        <v>211</v>
      </c>
      <c r="N668" s="71" t="s">
        <v>215</v>
      </c>
      <c r="O668" s="71" t="s">
        <v>821</v>
      </c>
      <c r="P668" s="71" t="s">
        <v>170</v>
      </c>
      <c r="R668" s="71">
        <v>0</v>
      </c>
      <c r="S668" s="71" t="s">
        <v>362</v>
      </c>
      <c r="T668" s="71" t="s">
        <v>354</v>
      </c>
      <c r="U668" s="27" t="s">
        <v>4627</v>
      </c>
    </row>
    <row r="669" spans="1:21" x14ac:dyDescent="0.15">
      <c r="A669" s="27" t="s">
        <v>75</v>
      </c>
      <c r="B669" s="27" t="s">
        <v>4628</v>
      </c>
      <c r="C669" s="27" t="s">
        <v>663</v>
      </c>
      <c r="D669" s="27" t="s">
        <v>820</v>
      </c>
      <c r="E669" s="27" t="s">
        <v>4629</v>
      </c>
      <c r="F669" s="27" t="s">
        <v>4630</v>
      </c>
      <c r="G669" s="27" t="s">
        <v>78</v>
      </c>
      <c r="H669" s="27" t="s">
        <v>4631</v>
      </c>
      <c r="I669" s="28">
        <v>43423.479305555556</v>
      </c>
      <c r="J669" s="28">
        <v>43423.480451388888</v>
      </c>
      <c r="K669" s="203">
        <v>1.1458333333333333E-3</v>
      </c>
      <c r="L669" s="29" t="s">
        <v>210</v>
      </c>
      <c r="M669" s="71" t="s">
        <v>211</v>
      </c>
      <c r="N669" s="71" t="s">
        <v>215</v>
      </c>
      <c r="O669" s="71" t="s">
        <v>821</v>
      </c>
      <c r="P669" s="71" t="s">
        <v>170</v>
      </c>
      <c r="R669" s="71">
        <v>0</v>
      </c>
      <c r="S669" s="71" t="s">
        <v>678</v>
      </c>
      <c r="T669" s="71" t="s">
        <v>354</v>
      </c>
      <c r="U669" s="27" t="s">
        <v>4632</v>
      </c>
    </row>
    <row r="670" spans="1:21" x14ac:dyDescent="0.15">
      <c r="A670" s="27" t="s">
        <v>75</v>
      </c>
      <c r="B670" s="27" t="s">
        <v>4633</v>
      </c>
      <c r="C670" s="27" t="s">
        <v>663</v>
      </c>
      <c r="D670" s="27" t="s">
        <v>820</v>
      </c>
      <c r="E670" s="27" t="s">
        <v>4634</v>
      </c>
      <c r="F670" s="27" t="s">
        <v>4635</v>
      </c>
      <c r="G670" s="27" t="s">
        <v>78</v>
      </c>
      <c r="H670" s="27" t="s">
        <v>4636</v>
      </c>
      <c r="I670" s="28">
        <v>43423.480856481481</v>
      </c>
      <c r="J670" s="28">
        <v>43423.482534722221</v>
      </c>
      <c r="K670" s="203">
        <v>1.6782407407407406E-3</v>
      </c>
      <c r="L670" s="29" t="s">
        <v>210</v>
      </c>
      <c r="M670" s="71" t="s">
        <v>211</v>
      </c>
      <c r="N670" s="71" t="s">
        <v>215</v>
      </c>
      <c r="O670" s="71" t="s">
        <v>821</v>
      </c>
      <c r="P670" s="71" t="s">
        <v>170</v>
      </c>
      <c r="R670" s="71">
        <v>0</v>
      </c>
      <c r="S670" s="71" t="s">
        <v>502</v>
      </c>
      <c r="T670" s="71" t="s">
        <v>354</v>
      </c>
      <c r="U670" s="27" t="s">
        <v>4637</v>
      </c>
    </row>
    <row r="671" spans="1:21" x14ac:dyDescent="0.15">
      <c r="A671" s="27" t="s">
        <v>75</v>
      </c>
      <c r="B671" s="27" t="s">
        <v>4638</v>
      </c>
      <c r="C671" s="27" t="s">
        <v>663</v>
      </c>
      <c r="D671" s="27" t="s">
        <v>820</v>
      </c>
      <c r="E671" s="27" t="s">
        <v>4639</v>
      </c>
      <c r="F671" s="27" t="s">
        <v>4640</v>
      </c>
      <c r="G671" s="27" t="s">
        <v>78</v>
      </c>
      <c r="H671" s="27" t="s">
        <v>4641</v>
      </c>
      <c r="I671" s="28">
        <v>43423.495856481481</v>
      </c>
      <c r="J671" s="28">
        <v>43423.496678240743</v>
      </c>
      <c r="K671" s="203">
        <v>8.2175925925925917E-4</v>
      </c>
      <c r="L671" s="29" t="s">
        <v>210</v>
      </c>
      <c r="M671" s="71" t="s">
        <v>211</v>
      </c>
      <c r="N671" s="71" t="s">
        <v>215</v>
      </c>
      <c r="O671" s="71" t="s">
        <v>821</v>
      </c>
      <c r="P671" s="71" t="s">
        <v>170</v>
      </c>
      <c r="R671" s="71">
        <v>0</v>
      </c>
      <c r="S671" s="71" t="s">
        <v>353</v>
      </c>
      <c r="T671" s="71" t="s">
        <v>354</v>
      </c>
      <c r="U671" s="27" t="s">
        <v>4642</v>
      </c>
    </row>
    <row r="672" spans="1:21" x14ac:dyDescent="0.15">
      <c r="A672" s="27" t="s">
        <v>75</v>
      </c>
      <c r="B672" s="27" t="s">
        <v>4643</v>
      </c>
      <c r="C672" s="27" t="s">
        <v>663</v>
      </c>
      <c r="D672" s="27" t="s">
        <v>820</v>
      </c>
      <c r="E672" s="27" t="s">
        <v>4639</v>
      </c>
      <c r="F672" s="27" t="s">
        <v>4640</v>
      </c>
      <c r="G672" s="27" t="s">
        <v>78</v>
      </c>
      <c r="H672" s="27" t="s">
        <v>4641</v>
      </c>
      <c r="I672" s="28">
        <v>43423.590648148151</v>
      </c>
      <c r="J672" s="28">
        <v>43423.591226851851</v>
      </c>
      <c r="K672" s="203">
        <v>5.7870370370370378E-4</v>
      </c>
      <c r="L672" s="29" t="s">
        <v>210</v>
      </c>
      <c r="M672" s="71" t="s">
        <v>211</v>
      </c>
      <c r="N672" s="71" t="s">
        <v>215</v>
      </c>
      <c r="O672" s="71" t="s">
        <v>821</v>
      </c>
      <c r="P672" s="71" t="s">
        <v>170</v>
      </c>
      <c r="R672" s="71">
        <v>0</v>
      </c>
      <c r="S672" s="71" t="s">
        <v>383</v>
      </c>
      <c r="T672" s="71" t="s">
        <v>354</v>
      </c>
      <c r="U672" s="27" t="s">
        <v>4644</v>
      </c>
    </row>
    <row r="673" spans="1:21" x14ac:dyDescent="0.15">
      <c r="A673" s="27" t="s">
        <v>75</v>
      </c>
      <c r="B673" s="27" t="s">
        <v>4645</v>
      </c>
      <c r="C673" s="27" t="s">
        <v>663</v>
      </c>
      <c r="D673" s="27" t="s">
        <v>820</v>
      </c>
      <c r="E673" s="27" t="s">
        <v>4646</v>
      </c>
      <c r="F673" s="27" t="s">
        <v>4647</v>
      </c>
      <c r="G673" s="27" t="s">
        <v>78</v>
      </c>
      <c r="H673" s="27" t="s">
        <v>4648</v>
      </c>
      <c r="I673" s="28">
        <v>43423.592280092591</v>
      </c>
      <c r="J673" s="28">
        <v>43423.592349537037</v>
      </c>
      <c r="K673" s="203">
        <v>6.9444444444444444E-5</v>
      </c>
      <c r="L673" s="29" t="s">
        <v>210</v>
      </c>
      <c r="M673" s="71" t="s">
        <v>211</v>
      </c>
      <c r="N673" s="71" t="s">
        <v>215</v>
      </c>
      <c r="O673" s="71" t="s">
        <v>821</v>
      </c>
      <c r="P673" s="71" t="s">
        <v>170</v>
      </c>
      <c r="R673" s="71">
        <v>0</v>
      </c>
      <c r="S673" s="71" t="s">
        <v>483</v>
      </c>
      <c r="T673" s="71" t="s">
        <v>354</v>
      </c>
      <c r="U673" s="27" t="s">
        <v>4649</v>
      </c>
    </row>
    <row r="674" spans="1:21" x14ac:dyDescent="0.15">
      <c r="A674" s="27" t="s">
        <v>75</v>
      </c>
      <c r="B674" s="27" t="s">
        <v>4650</v>
      </c>
      <c r="C674" s="27" t="s">
        <v>663</v>
      </c>
      <c r="D674" s="27" t="s">
        <v>820</v>
      </c>
      <c r="E674" s="27" t="s">
        <v>4651</v>
      </c>
      <c r="F674" s="27" t="s">
        <v>4652</v>
      </c>
      <c r="G674" s="27" t="s">
        <v>78</v>
      </c>
      <c r="H674" s="27" t="s">
        <v>4653</v>
      </c>
      <c r="I674" s="28">
        <v>43423.603506944448</v>
      </c>
      <c r="J674" s="28">
        <v>43423.603877314818</v>
      </c>
      <c r="K674" s="203">
        <v>3.7037037037037035E-4</v>
      </c>
      <c r="L674" s="29" t="s">
        <v>210</v>
      </c>
      <c r="M674" s="71" t="s">
        <v>211</v>
      </c>
      <c r="N674" s="71" t="s">
        <v>216</v>
      </c>
      <c r="O674" s="71" t="s">
        <v>821</v>
      </c>
      <c r="P674" s="71" t="s">
        <v>170</v>
      </c>
      <c r="R674" s="71">
        <v>0</v>
      </c>
      <c r="S674" s="71" t="s">
        <v>691</v>
      </c>
      <c r="T674" s="71" t="s">
        <v>354</v>
      </c>
      <c r="U674" s="27" t="s">
        <v>4654</v>
      </c>
    </row>
    <row r="675" spans="1:21" x14ac:dyDescent="0.15">
      <c r="A675" s="27" t="s">
        <v>75</v>
      </c>
      <c r="B675" s="27" t="s">
        <v>4655</v>
      </c>
      <c r="C675" s="27" t="s">
        <v>663</v>
      </c>
      <c r="D675" s="27" t="s">
        <v>820</v>
      </c>
      <c r="E675" s="27" t="s">
        <v>4656</v>
      </c>
      <c r="F675" s="27" t="s">
        <v>4657</v>
      </c>
      <c r="G675" s="27" t="s">
        <v>78</v>
      </c>
      <c r="H675" s="27" t="s">
        <v>4658</v>
      </c>
      <c r="I675" s="28">
        <v>43423.604212962964</v>
      </c>
      <c r="J675" s="28">
        <v>43423.60434027778</v>
      </c>
      <c r="K675" s="203">
        <v>1.273148148148148E-4</v>
      </c>
      <c r="L675" s="29" t="s">
        <v>210</v>
      </c>
      <c r="M675" s="71" t="s">
        <v>211</v>
      </c>
      <c r="N675" s="71" t="s">
        <v>215</v>
      </c>
      <c r="O675" s="71" t="s">
        <v>821</v>
      </c>
      <c r="P675" s="71" t="s">
        <v>170</v>
      </c>
      <c r="R675" s="71">
        <v>0</v>
      </c>
      <c r="S675" s="71" t="s">
        <v>380</v>
      </c>
      <c r="T675" s="71" t="s">
        <v>354</v>
      </c>
      <c r="U675" s="27" t="s">
        <v>4659</v>
      </c>
    </row>
    <row r="676" spans="1:21" x14ac:dyDescent="0.15">
      <c r="A676" s="27" t="s">
        <v>75</v>
      </c>
      <c r="B676" s="27" t="s">
        <v>4660</v>
      </c>
      <c r="C676" s="27" t="s">
        <v>663</v>
      </c>
      <c r="D676" s="27" t="s">
        <v>820</v>
      </c>
      <c r="E676" s="27" t="s">
        <v>4656</v>
      </c>
      <c r="F676" s="27" t="s">
        <v>4657</v>
      </c>
      <c r="G676" s="27" t="s">
        <v>78</v>
      </c>
      <c r="H676" s="27" t="s">
        <v>4658</v>
      </c>
      <c r="I676" s="28">
        <v>43423.604548611111</v>
      </c>
      <c r="J676" s="28">
        <v>43423.612060185187</v>
      </c>
      <c r="K676" s="203">
        <v>7.5115740740740742E-3</v>
      </c>
      <c r="L676" s="29" t="s">
        <v>210</v>
      </c>
      <c r="M676" s="71" t="s">
        <v>210</v>
      </c>
      <c r="N676" s="71" t="s">
        <v>215</v>
      </c>
      <c r="O676" s="71" t="s">
        <v>821</v>
      </c>
      <c r="P676" s="71" t="s">
        <v>170</v>
      </c>
      <c r="R676" s="71">
        <v>0</v>
      </c>
      <c r="S676" s="71" t="s">
        <v>1832</v>
      </c>
      <c r="T676" s="71" t="s">
        <v>1832</v>
      </c>
      <c r="U676" s="27" t="s">
        <v>4661</v>
      </c>
    </row>
    <row r="677" spans="1:21" x14ac:dyDescent="0.15">
      <c r="A677" s="27" t="s">
        <v>75</v>
      </c>
      <c r="B677" s="27" t="s">
        <v>4662</v>
      </c>
      <c r="C677" s="27" t="s">
        <v>663</v>
      </c>
      <c r="D677" s="27" t="s">
        <v>820</v>
      </c>
      <c r="E677" s="27" t="s">
        <v>4663</v>
      </c>
      <c r="F677" s="27" t="s">
        <v>4664</v>
      </c>
      <c r="G677" s="27" t="s">
        <v>78</v>
      </c>
      <c r="H677" s="27" t="s">
        <v>4665</v>
      </c>
      <c r="I677" s="28">
        <v>43423.648761574077</v>
      </c>
      <c r="J677" s="28">
        <v>43423.649039351854</v>
      </c>
      <c r="K677" s="203">
        <v>2.7777777777777778E-4</v>
      </c>
      <c r="L677" s="29" t="s">
        <v>210</v>
      </c>
      <c r="M677" s="71" t="s">
        <v>211</v>
      </c>
      <c r="N677" s="71" t="s">
        <v>215</v>
      </c>
      <c r="O677" s="71" t="s">
        <v>821</v>
      </c>
      <c r="P677" s="71" t="s">
        <v>170</v>
      </c>
      <c r="R677" s="71">
        <v>0</v>
      </c>
      <c r="S677" s="71" t="s">
        <v>423</v>
      </c>
      <c r="T677" s="71" t="s">
        <v>354</v>
      </c>
      <c r="U677" s="27" t="s">
        <v>4666</v>
      </c>
    </row>
    <row r="678" spans="1:21" x14ac:dyDescent="0.15">
      <c r="A678" s="27" t="s">
        <v>75</v>
      </c>
      <c r="B678" s="27" t="s">
        <v>4667</v>
      </c>
      <c r="C678" s="27" t="s">
        <v>663</v>
      </c>
      <c r="D678" s="27" t="s">
        <v>820</v>
      </c>
      <c r="E678" s="27" t="s">
        <v>4668</v>
      </c>
      <c r="F678" s="27" t="s">
        <v>4669</v>
      </c>
      <c r="G678" s="27" t="s">
        <v>78</v>
      </c>
      <c r="H678" s="27" t="s">
        <v>517</v>
      </c>
      <c r="I678" s="28">
        <v>43423.677905092591</v>
      </c>
      <c r="J678" s="28">
        <v>43423.679490740738</v>
      </c>
      <c r="K678" s="203">
        <v>1.5856481481481479E-3</v>
      </c>
      <c r="L678" s="29" t="s">
        <v>210</v>
      </c>
      <c r="M678" s="71" t="s">
        <v>211</v>
      </c>
      <c r="N678" s="71" t="s">
        <v>215</v>
      </c>
      <c r="O678" s="71" t="s">
        <v>821</v>
      </c>
      <c r="P678" s="71" t="s">
        <v>170</v>
      </c>
      <c r="R678" s="71">
        <v>0</v>
      </c>
      <c r="S678" s="71" t="s">
        <v>653</v>
      </c>
      <c r="T678" s="71" t="s">
        <v>354</v>
      </c>
      <c r="U678" s="27" t="s">
        <v>4670</v>
      </c>
    </row>
    <row r="679" spans="1:21" x14ac:dyDescent="0.15">
      <c r="A679" s="27" t="s">
        <v>75</v>
      </c>
      <c r="B679" s="27" t="s">
        <v>4671</v>
      </c>
      <c r="C679" s="27" t="s">
        <v>663</v>
      </c>
      <c r="D679" s="27" t="s">
        <v>820</v>
      </c>
      <c r="E679" s="27" t="s">
        <v>4672</v>
      </c>
      <c r="F679" s="27" t="s">
        <v>4673</v>
      </c>
      <c r="G679" s="27" t="s">
        <v>78</v>
      </c>
      <c r="H679" s="27" t="s">
        <v>4674</v>
      </c>
      <c r="I679" s="28">
        <v>43423.685127314813</v>
      </c>
      <c r="J679" s="28">
        <v>43423.686053240737</v>
      </c>
      <c r="K679" s="203">
        <v>9.2592592592592585E-4</v>
      </c>
      <c r="L679" s="29" t="s">
        <v>210</v>
      </c>
      <c r="M679" s="71" t="s">
        <v>211</v>
      </c>
      <c r="N679" s="71" t="s">
        <v>215</v>
      </c>
      <c r="O679" s="71" t="s">
        <v>821</v>
      </c>
      <c r="P679" s="71" t="s">
        <v>170</v>
      </c>
      <c r="R679" s="71">
        <v>0</v>
      </c>
      <c r="S679" s="71" t="s">
        <v>664</v>
      </c>
      <c r="T679" s="71" t="s">
        <v>354</v>
      </c>
      <c r="U679" s="27" t="s">
        <v>4675</v>
      </c>
    </row>
    <row r="680" spans="1:21" x14ac:dyDescent="0.15">
      <c r="A680" s="27" t="s">
        <v>75</v>
      </c>
      <c r="B680" s="27" t="s">
        <v>4676</v>
      </c>
      <c r="C680" s="27" t="s">
        <v>663</v>
      </c>
      <c r="D680" s="27" t="s">
        <v>820</v>
      </c>
      <c r="E680" s="27" t="s">
        <v>4677</v>
      </c>
      <c r="F680" s="27" t="s">
        <v>4678</v>
      </c>
      <c r="G680" s="27" t="s">
        <v>78</v>
      </c>
      <c r="H680" s="27" t="s">
        <v>4679</v>
      </c>
      <c r="I680" s="28">
        <v>43423.687430555554</v>
      </c>
      <c r="J680" s="28">
        <v>43423.687511574077</v>
      </c>
      <c r="K680" s="203">
        <v>8.1018518518518516E-5</v>
      </c>
      <c r="L680" s="29" t="s">
        <v>210</v>
      </c>
      <c r="M680" s="71" t="s">
        <v>211</v>
      </c>
      <c r="N680" s="71" t="s">
        <v>215</v>
      </c>
      <c r="O680" s="71" t="s">
        <v>821</v>
      </c>
      <c r="P680" s="71" t="s">
        <v>170</v>
      </c>
      <c r="R680" s="71">
        <v>0</v>
      </c>
      <c r="S680" s="71" t="s">
        <v>426</v>
      </c>
      <c r="T680" s="71" t="s">
        <v>354</v>
      </c>
      <c r="U680" s="27" t="s">
        <v>4680</v>
      </c>
    </row>
    <row r="681" spans="1:21" x14ac:dyDescent="0.15">
      <c r="A681" s="27" t="s">
        <v>75</v>
      </c>
      <c r="B681" s="27" t="s">
        <v>4681</v>
      </c>
      <c r="C681" s="27" t="s">
        <v>663</v>
      </c>
      <c r="D681" s="27" t="s">
        <v>820</v>
      </c>
      <c r="E681" s="27" t="s">
        <v>4677</v>
      </c>
      <c r="F681" s="27" t="s">
        <v>4678</v>
      </c>
      <c r="G681" s="27" t="s">
        <v>78</v>
      </c>
      <c r="H681" s="27" t="s">
        <v>4682</v>
      </c>
      <c r="I681" s="28">
        <v>43423.687673611108</v>
      </c>
      <c r="J681" s="28">
        <v>43423.694398148145</v>
      </c>
      <c r="K681" s="203">
        <v>6.7245370370370367E-3</v>
      </c>
      <c r="L681" s="29" t="s">
        <v>210</v>
      </c>
      <c r="M681" s="71" t="s">
        <v>210</v>
      </c>
      <c r="N681" s="71" t="s">
        <v>215</v>
      </c>
      <c r="O681" s="71" t="s">
        <v>821</v>
      </c>
      <c r="P681" s="71" t="s">
        <v>170</v>
      </c>
      <c r="R681" s="71">
        <v>0</v>
      </c>
      <c r="S681" s="71" t="s">
        <v>922</v>
      </c>
      <c r="T681" s="71" t="s">
        <v>922</v>
      </c>
      <c r="U681" s="27" t="s">
        <v>4683</v>
      </c>
    </row>
    <row r="682" spans="1:21" x14ac:dyDescent="0.15">
      <c r="A682" s="27" t="s">
        <v>75</v>
      </c>
      <c r="B682" s="27" t="s">
        <v>4684</v>
      </c>
      <c r="C682" s="27" t="s">
        <v>663</v>
      </c>
      <c r="D682" s="27" t="s">
        <v>820</v>
      </c>
      <c r="E682" s="27" t="s">
        <v>4685</v>
      </c>
      <c r="F682" s="27" t="s">
        <v>4686</v>
      </c>
      <c r="G682" s="27" t="s">
        <v>78</v>
      </c>
      <c r="H682" s="27" t="s">
        <v>4687</v>
      </c>
      <c r="I682" s="28">
        <v>43423.697291666664</v>
      </c>
      <c r="J682" s="28">
        <v>43423.698148148149</v>
      </c>
      <c r="K682" s="203">
        <v>8.564814814814815E-4</v>
      </c>
      <c r="L682" s="29" t="s">
        <v>210</v>
      </c>
      <c r="M682" s="71" t="s">
        <v>211</v>
      </c>
      <c r="N682" s="71" t="s">
        <v>215</v>
      </c>
      <c r="O682" s="71" t="s">
        <v>821</v>
      </c>
      <c r="P682" s="71" t="s">
        <v>170</v>
      </c>
      <c r="R682" s="71">
        <v>0</v>
      </c>
      <c r="S682" s="71" t="s">
        <v>376</v>
      </c>
      <c r="T682" s="71" t="s">
        <v>354</v>
      </c>
      <c r="U682" s="27" t="s">
        <v>4688</v>
      </c>
    </row>
    <row r="683" spans="1:21" x14ac:dyDescent="0.15">
      <c r="A683" s="27" t="s">
        <v>75</v>
      </c>
      <c r="B683" s="27" t="s">
        <v>4689</v>
      </c>
      <c r="C683" s="27" t="s">
        <v>663</v>
      </c>
      <c r="D683" s="27" t="s">
        <v>820</v>
      </c>
      <c r="E683" s="27" t="s">
        <v>4690</v>
      </c>
      <c r="F683" s="27" t="s">
        <v>4691</v>
      </c>
      <c r="G683" s="27" t="s">
        <v>78</v>
      </c>
      <c r="H683" s="27" t="s">
        <v>4692</v>
      </c>
      <c r="I683" s="28">
        <v>43423.70039351852</v>
      </c>
      <c r="J683" s="28">
        <v>43423.705393518518</v>
      </c>
      <c r="K683" s="203">
        <v>5.0000000000000001E-3</v>
      </c>
      <c r="L683" s="29" t="s">
        <v>210</v>
      </c>
      <c r="M683" s="71" t="s">
        <v>210</v>
      </c>
      <c r="N683" s="71" t="s">
        <v>215</v>
      </c>
      <c r="O683" s="71" t="s">
        <v>821</v>
      </c>
      <c r="P683" s="71" t="s">
        <v>170</v>
      </c>
      <c r="R683" s="71">
        <v>0</v>
      </c>
      <c r="S683" s="71" t="s">
        <v>1889</v>
      </c>
      <c r="T683" s="71" t="s">
        <v>1889</v>
      </c>
      <c r="U683" s="27" t="s">
        <v>4693</v>
      </c>
    </row>
    <row r="684" spans="1:21" x14ac:dyDescent="0.15">
      <c r="A684" s="27" t="s">
        <v>75</v>
      </c>
      <c r="B684" s="27" t="s">
        <v>4694</v>
      </c>
      <c r="C684" s="27" t="s">
        <v>663</v>
      </c>
      <c r="D684" s="27" t="s">
        <v>820</v>
      </c>
      <c r="E684" s="27" t="s">
        <v>4695</v>
      </c>
      <c r="F684" s="27" t="s">
        <v>4696</v>
      </c>
      <c r="G684" s="27" t="s">
        <v>78</v>
      </c>
      <c r="H684" s="27" t="s">
        <v>368</v>
      </c>
      <c r="I684" s="28">
        <v>43423.711030092592</v>
      </c>
      <c r="J684" s="28">
        <v>43423.711180555554</v>
      </c>
      <c r="K684" s="203">
        <v>1.5046296296296297E-4</v>
      </c>
      <c r="L684" s="29" t="s">
        <v>210</v>
      </c>
      <c r="M684" s="71" t="s">
        <v>211</v>
      </c>
      <c r="N684" s="71" t="s">
        <v>215</v>
      </c>
      <c r="O684" s="71" t="s">
        <v>821</v>
      </c>
      <c r="P684" s="71" t="s">
        <v>170</v>
      </c>
      <c r="R684" s="71">
        <v>0</v>
      </c>
      <c r="S684" s="71" t="s">
        <v>377</v>
      </c>
      <c r="T684" s="71" t="s">
        <v>354</v>
      </c>
      <c r="U684" s="27" t="s">
        <v>4697</v>
      </c>
    </row>
    <row r="685" spans="1:21" x14ac:dyDescent="0.15">
      <c r="A685" s="27" t="s">
        <v>75</v>
      </c>
      <c r="B685" s="27" t="s">
        <v>4698</v>
      </c>
      <c r="C685" s="27" t="s">
        <v>663</v>
      </c>
      <c r="D685" s="27" t="s">
        <v>820</v>
      </c>
      <c r="E685" s="27" t="s">
        <v>4699</v>
      </c>
      <c r="F685" s="27" t="s">
        <v>4700</v>
      </c>
      <c r="G685" s="27" t="s">
        <v>78</v>
      </c>
      <c r="H685" s="27" t="s">
        <v>4701</v>
      </c>
      <c r="I685" s="28">
        <v>43423.712569444448</v>
      </c>
      <c r="J685" s="28">
        <v>43423.712962962964</v>
      </c>
      <c r="K685" s="203">
        <v>3.9351851851851852E-4</v>
      </c>
      <c r="L685" s="29" t="s">
        <v>210</v>
      </c>
      <c r="M685" s="71" t="s">
        <v>211</v>
      </c>
      <c r="N685" s="71" t="s">
        <v>215</v>
      </c>
      <c r="O685" s="71" t="s">
        <v>821</v>
      </c>
      <c r="P685" s="71" t="s">
        <v>170</v>
      </c>
      <c r="R685" s="71">
        <v>0</v>
      </c>
      <c r="S685" s="71" t="s">
        <v>363</v>
      </c>
      <c r="T685" s="71" t="s">
        <v>354</v>
      </c>
      <c r="U685" s="27" t="s">
        <v>4702</v>
      </c>
    </row>
    <row r="686" spans="1:21" x14ac:dyDescent="0.15">
      <c r="A686" s="27" t="s">
        <v>75</v>
      </c>
      <c r="B686" s="27" t="s">
        <v>4703</v>
      </c>
      <c r="C686" s="27" t="s">
        <v>663</v>
      </c>
      <c r="D686" s="27" t="s">
        <v>820</v>
      </c>
      <c r="E686" s="27" t="s">
        <v>4704</v>
      </c>
      <c r="F686" s="27" t="s">
        <v>4705</v>
      </c>
      <c r="G686" s="27" t="s">
        <v>78</v>
      </c>
      <c r="H686" s="27" t="s">
        <v>4706</v>
      </c>
      <c r="I686" s="28">
        <v>43423.715775462966</v>
      </c>
      <c r="J686" s="28">
        <v>43423.71607638889</v>
      </c>
      <c r="K686" s="203">
        <v>3.0092592592592595E-4</v>
      </c>
      <c r="L686" s="29" t="s">
        <v>210</v>
      </c>
      <c r="M686" s="71" t="s">
        <v>211</v>
      </c>
      <c r="N686" s="71" t="s">
        <v>215</v>
      </c>
      <c r="O686" s="71" t="s">
        <v>821</v>
      </c>
      <c r="P686" s="71" t="s">
        <v>170</v>
      </c>
      <c r="R686" s="71">
        <v>0</v>
      </c>
      <c r="S686" s="71" t="s">
        <v>493</v>
      </c>
      <c r="T686" s="71" t="s">
        <v>354</v>
      </c>
      <c r="U686" s="27" t="s">
        <v>4707</v>
      </c>
    </row>
    <row r="687" spans="1:21" x14ac:dyDescent="0.15">
      <c r="A687" s="27" t="s">
        <v>75</v>
      </c>
      <c r="B687" s="27" t="s">
        <v>4708</v>
      </c>
      <c r="C687" s="27" t="s">
        <v>663</v>
      </c>
      <c r="D687" s="27" t="s">
        <v>820</v>
      </c>
      <c r="E687" s="27" t="s">
        <v>4709</v>
      </c>
      <c r="F687" s="27" t="s">
        <v>4710</v>
      </c>
      <c r="G687" s="27" t="s">
        <v>78</v>
      </c>
      <c r="H687" s="27" t="s">
        <v>866</v>
      </c>
      <c r="I687" s="28">
        <v>43423.717129629629</v>
      </c>
      <c r="J687" s="28">
        <v>43423.718657407408</v>
      </c>
      <c r="K687" s="203">
        <v>1.5277777777777779E-3</v>
      </c>
      <c r="L687" s="29" t="s">
        <v>210</v>
      </c>
      <c r="M687" s="71" t="s">
        <v>211</v>
      </c>
      <c r="N687" s="71" t="s">
        <v>215</v>
      </c>
      <c r="O687" s="71" t="s">
        <v>821</v>
      </c>
      <c r="P687" s="71" t="s">
        <v>170</v>
      </c>
      <c r="R687" s="71">
        <v>0</v>
      </c>
      <c r="S687" s="71" t="s">
        <v>430</v>
      </c>
      <c r="T687" s="71" t="s">
        <v>354</v>
      </c>
      <c r="U687" s="27" t="s">
        <v>4711</v>
      </c>
    </row>
    <row r="688" spans="1:21" x14ac:dyDescent="0.15">
      <c r="A688" s="27" t="s">
        <v>75</v>
      </c>
      <c r="B688" s="27" t="s">
        <v>4712</v>
      </c>
      <c r="C688" s="27" t="s">
        <v>663</v>
      </c>
      <c r="D688" s="27" t="s">
        <v>820</v>
      </c>
      <c r="E688" s="27" t="s">
        <v>4713</v>
      </c>
      <c r="F688" s="27" t="s">
        <v>4714</v>
      </c>
      <c r="G688" s="27" t="s">
        <v>78</v>
      </c>
      <c r="H688" s="27" t="s">
        <v>4715</v>
      </c>
      <c r="I688" s="28">
        <v>43423.72115740741</v>
      </c>
      <c r="J688" s="28">
        <v>43423.722129629627</v>
      </c>
      <c r="K688" s="203">
        <v>9.7222222222222209E-4</v>
      </c>
      <c r="L688" s="29" t="s">
        <v>210</v>
      </c>
      <c r="M688" s="71" t="s">
        <v>211</v>
      </c>
      <c r="N688" s="71" t="s">
        <v>215</v>
      </c>
      <c r="O688" s="71" t="s">
        <v>821</v>
      </c>
      <c r="P688" s="71" t="s">
        <v>170</v>
      </c>
      <c r="R688" s="71">
        <v>0</v>
      </c>
      <c r="S688" s="71" t="s">
        <v>373</v>
      </c>
      <c r="T688" s="71" t="s">
        <v>354</v>
      </c>
      <c r="U688" s="27" t="s">
        <v>4716</v>
      </c>
    </row>
    <row r="689" spans="1:21" x14ac:dyDescent="0.15">
      <c r="A689" s="27" t="s">
        <v>75</v>
      </c>
      <c r="B689" s="27" t="s">
        <v>4717</v>
      </c>
      <c r="C689" s="27" t="s">
        <v>663</v>
      </c>
      <c r="D689" s="27" t="s">
        <v>820</v>
      </c>
      <c r="E689" s="27" t="s">
        <v>4718</v>
      </c>
      <c r="F689" s="27" t="s">
        <v>4719</v>
      </c>
      <c r="G689" s="27" t="s">
        <v>78</v>
      </c>
      <c r="H689" s="27" t="s">
        <v>4720</v>
      </c>
      <c r="I689" s="28">
        <v>43423.735335648147</v>
      </c>
      <c r="J689" s="28">
        <v>43423.736898148149</v>
      </c>
      <c r="K689" s="203">
        <v>1.5624999999999999E-3</v>
      </c>
      <c r="L689" s="29" t="s">
        <v>210</v>
      </c>
      <c r="M689" s="71" t="s">
        <v>211</v>
      </c>
      <c r="N689" s="71" t="s">
        <v>215</v>
      </c>
      <c r="O689" s="71" t="s">
        <v>821</v>
      </c>
      <c r="P689" s="71" t="s">
        <v>170</v>
      </c>
      <c r="R689" s="71">
        <v>0</v>
      </c>
      <c r="S689" s="71" t="s">
        <v>590</v>
      </c>
      <c r="T689" s="71" t="s">
        <v>354</v>
      </c>
      <c r="U689" s="27" t="s">
        <v>4721</v>
      </c>
    </row>
    <row r="690" spans="1:21" x14ac:dyDescent="0.15">
      <c r="A690" s="27" t="s">
        <v>75</v>
      </c>
      <c r="B690" s="27" t="s">
        <v>4722</v>
      </c>
      <c r="C690" s="27" t="s">
        <v>663</v>
      </c>
      <c r="D690" s="27" t="s">
        <v>820</v>
      </c>
      <c r="E690" s="27" t="s">
        <v>4723</v>
      </c>
      <c r="F690" s="27" t="s">
        <v>4724</v>
      </c>
      <c r="G690" s="27" t="s">
        <v>78</v>
      </c>
      <c r="H690" s="27" t="s">
        <v>4725</v>
      </c>
      <c r="I690" s="28">
        <v>43423.737708333334</v>
      </c>
      <c r="J690" s="28">
        <v>43423.73847222222</v>
      </c>
      <c r="K690" s="203">
        <v>7.6388888888888893E-4</v>
      </c>
      <c r="L690" s="29" t="s">
        <v>210</v>
      </c>
      <c r="M690" s="71" t="s">
        <v>211</v>
      </c>
      <c r="N690" s="71" t="s">
        <v>215</v>
      </c>
      <c r="O690" s="71" t="s">
        <v>821</v>
      </c>
      <c r="P690" s="71" t="s">
        <v>170</v>
      </c>
      <c r="R690" s="71">
        <v>0</v>
      </c>
      <c r="S690" s="71" t="s">
        <v>394</v>
      </c>
      <c r="T690" s="71" t="s">
        <v>354</v>
      </c>
      <c r="U690" s="27" t="s">
        <v>4726</v>
      </c>
    </row>
    <row r="691" spans="1:21" x14ac:dyDescent="0.15">
      <c r="A691" s="27" t="s">
        <v>75</v>
      </c>
      <c r="B691" s="27" t="s">
        <v>4727</v>
      </c>
      <c r="C691" s="27" t="s">
        <v>663</v>
      </c>
      <c r="D691" s="27" t="s">
        <v>820</v>
      </c>
      <c r="E691" s="27" t="s">
        <v>4728</v>
      </c>
      <c r="F691" s="27" t="s">
        <v>4729</v>
      </c>
      <c r="G691" s="27" t="s">
        <v>78</v>
      </c>
      <c r="H691" s="27" t="s">
        <v>4730</v>
      </c>
      <c r="I691" s="28">
        <v>43423.740416666667</v>
      </c>
      <c r="J691" s="28">
        <v>43423.741666666669</v>
      </c>
      <c r="K691" s="203">
        <v>1.25E-3</v>
      </c>
      <c r="L691" s="29" t="s">
        <v>210</v>
      </c>
      <c r="M691" s="71" t="s">
        <v>211</v>
      </c>
      <c r="N691" s="71" t="s">
        <v>215</v>
      </c>
      <c r="O691" s="71" t="s">
        <v>821</v>
      </c>
      <c r="P691" s="71" t="s">
        <v>170</v>
      </c>
      <c r="R691" s="71">
        <v>0</v>
      </c>
      <c r="S691" s="71" t="s">
        <v>503</v>
      </c>
      <c r="T691" s="71" t="s">
        <v>354</v>
      </c>
      <c r="U691" s="27" t="s">
        <v>4731</v>
      </c>
    </row>
    <row r="692" spans="1:21" x14ac:dyDescent="0.15">
      <c r="A692" s="27" t="s">
        <v>75</v>
      </c>
      <c r="B692" s="27" t="s">
        <v>4732</v>
      </c>
      <c r="C692" s="27" t="s">
        <v>663</v>
      </c>
      <c r="D692" s="27" t="s">
        <v>820</v>
      </c>
      <c r="E692" s="27" t="s">
        <v>4733</v>
      </c>
      <c r="F692" s="27" t="s">
        <v>4734</v>
      </c>
      <c r="G692" s="27" t="s">
        <v>78</v>
      </c>
      <c r="H692" s="27" t="s">
        <v>4735</v>
      </c>
      <c r="I692" s="28">
        <v>43423.742314814815</v>
      </c>
      <c r="J692" s="28">
        <v>43423.745034722226</v>
      </c>
      <c r="K692" s="203">
        <v>2.7199074074074074E-3</v>
      </c>
      <c r="L692" s="29" t="s">
        <v>210</v>
      </c>
      <c r="M692" s="71" t="s">
        <v>210</v>
      </c>
      <c r="N692" s="71" t="s">
        <v>215</v>
      </c>
      <c r="O692" s="71" t="s">
        <v>821</v>
      </c>
      <c r="P692" s="71" t="s">
        <v>170</v>
      </c>
      <c r="R692" s="71">
        <v>0</v>
      </c>
      <c r="S692" s="71" t="s">
        <v>732</v>
      </c>
      <c r="T692" s="71" t="s">
        <v>732</v>
      </c>
      <c r="U692" s="27" t="s">
        <v>4736</v>
      </c>
    </row>
    <row r="693" spans="1:21" x14ac:dyDescent="0.15">
      <c r="A693" s="27" t="s">
        <v>75</v>
      </c>
      <c r="B693" s="27" t="s">
        <v>4737</v>
      </c>
      <c r="C693" s="27" t="s">
        <v>663</v>
      </c>
      <c r="D693" s="27" t="s">
        <v>820</v>
      </c>
      <c r="E693" s="27" t="s">
        <v>4738</v>
      </c>
      <c r="F693" s="27" t="s">
        <v>4739</v>
      </c>
      <c r="G693" s="27" t="s">
        <v>78</v>
      </c>
      <c r="H693" s="27" t="s">
        <v>4740</v>
      </c>
      <c r="I693" s="28">
        <v>43423.746759259258</v>
      </c>
      <c r="J693" s="28">
        <v>43423.747187499997</v>
      </c>
      <c r="K693" s="203">
        <v>4.2824074074074075E-4</v>
      </c>
      <c r="L693" s="29" t="s">
        <v>210</v>
      </c>
      <c r="M693" s="71" t="s">
        <v>211</v>
      </c>
      <c r="N693" s="71" t="s">
        <v>215</v>
      </c>
      <c r="O693" s="71" t="s">
        <v>821</v>
      </c>
      <c r="P693" s="71" t="s">
        <v>170</v>
      </c>
      <c r="R693" s="71">
        <v>0</v>
      </c>
      <c r="S693" s="71" t="s">
        <v>381</v>
      </c>
      <c r="T693" s="71" t="s">
        <v>354</v>
      </c>
      <c r="U693" s="27" t="s">
        <v>4741</v>
      </c>
    </row>
    <row r="694" spans="1:21" x14ac:dyDescent="0.15">
      <c r="A694" s="27" t="s">
        <v>75</v>
      </c>
      <c r="B694" s="27" t="s">
        <v>4742</v>
      </c>
      <c r="C694" s="27" t="s">
        <v>663</v>
      </c>
      <c r="D694" s="27" t="s">
        <v>820</v>
      </c>
      <c r="E694" s="27" t="s">
        <v>4743</v>
      </c>
      <c r="F694" s="27" t="s">
        <v>4744</v>
      </c>
      <c r="G694" s="27" t="s">
        <v>78</v>
      </c>
      <c r="H694" s="27" t="s">
        <v>4745</v>
      </c>
      <c r="I694" s="28">
        <v>43423.750462962962</v>
      </c>
      <c r="J694" s="28">
        <v>43423.750902777778</v>
      </c>
      <c r="K694" s="203">
        <v>4.3981481481481481E-4</v>
      </c>
      <c r="L694" s="29" t="s">
        <v>210</v>
      </c>
      <c r="M694" s="71" t="s">
        <v>211</v>
      </c>
      <c r="N694" s="71" t="s">
        <v>215</v>
      </c>
      <c r="O694" s="71" t="s">
        <v>821</v>
      </c>
      <c r="P694" s="71" t="s">
        <v>170</v>
      </c>
      <c r="R694" s="71">
        <v>0</v>
      </c>
      <c r="S694" s="71" t="s">
        <v>388</v>
      </c>
      <c r="T694" s="71" t="s">
        <v>354</v>
      </c>
      <c r="U694" s="27" t="s">
        <v>4746</v>
      </c>
    </row>
    <row r="695" spans="1:21" x14ac:dyDescent="0.15">
      <c r="A695" s="27" t="s">
        <v>75</v>
      </c>
      <c r="B695" s="27" t="s">
        <v>4747</v>
      </c>
      <c r="C695" s="27" t="s">
        <v>663</v>
      </c>
      <c r="D695" s="27" t="s">
        <v>820</v>
      </c>
      <c r="E695" s="27" t="s">
        <v>4748</v>
      </c>
      <c r="F695" s="27" t="s">
        <v>4749</v>
      </c>
      <c r="G695" s="27" t="s">
        <v>78</v>
      </c>
      <c r="H695" s="27" t="s">
        <v>4750</v>
      </c>
      <c r="I695" s="28">
        <v>43423.751666666663</v>
      </c>
      <c r="J695" s="28">
        <v>43423.753541666665</v>
      </c>
      <c r="K695" s="203">
        <v>1.8750000000000001E-3</v>
      </c>
      <c r="L695" s="29" t="s">
        <v>210</v>
      </c>
      <c r="M695" s="71" t="s">
        <v>211</v>
      </c>
      <c r="N695" s="71" t="s">
        <v>215</v>
      </c>
      <c r="O695" s="71" t="s">
        <v>821</v>
      </c>
      <c r="P695" s="71" t="s">
        <v>170</v>
      </c>
      <c r="R695" s="71">
        <v>0</v>
      </c>
      <c r="S695" s="71" t="s">
        <v>750</v>
      </c>
      <c r="T695" s="71" t="s">
        <v>354</v>
      </c>
      <c r="U695" s="27" t="s">
        <v>4751</v>
      </c>
    </row>
    <row r="696" spans="1:21" x14ac:dyDescent="0.15">
      <c r="A696" s="27" t="s">
        <v>75</v>
      </c>
      <c r="B696" s="27" t="s">
        <v>4752</v>
      </c>
      <c r="C696" s="27" t="s">
        <v>663</v>
      </c>
      <c r="D696" s="27" t="s">
        <v>820</v>
      </c>
      <c r="E696" s="27" t="s">
        <v>4753</v>
      </c>
      <c r="F696" s="27" t="s">
        <v>4754</v>
      </c>
      <c r="G696" s="27" t="s">
        <v>78</v>
      </c>
      <c r="H696" s="27" t="s">
        <v>4755</v>
      </c>
      <c r="I696" s="28">
        <v>43423.754664351851</v>
      </c>
      <c r="J696" s="28">
        <v>43423.75476851852</v>
      </c>
      <c r="K696" s="203">
        <v>1.0416666666666667E-4</v>
      </c>
      <c r="L696" s="29" t="s">
        <v>210</v>
      </c>
      <c r="M696" s="71" t="s">
        <v>211</v>
      </c>
      <c r="N696" s="71" t="s">
        <v>215</v>
      </c>
      <c r="O696" s="71" t="s">
        <v>821</v>
      </c>
      <c r="P696" s="71" t="s">
        <v>170</v>
      </c>
      <c r="R696" s="71">
        <v>0</v>
      </c>
      <c r="S696" s="71" t="s">
        <v>673</v>
      </c>
      <c r="T696" s="71" t="s">
        <v>354</v>
      </c>
      <c r="U696" s="27" t="s">
        <v>4756</v>
      </c>
    </row>
    <row r="697" spans="1:21" x14ac:dyDescent="0.15">
      <c r="A697" s="27" t="s">
        <v>75</v>
      </c>
      <c r="B697" s="27" t="s">
        <v>4757</v>
      </c>
      <c r="C697" s="27" t="s">
        <v>188</v>
      </c>
      <c r="D697" s="27" t="s">
        <v>822</v>
      </c>
      <c r="E697" s="27" t="s">
        <v>1917</v>
      </c>
      <c r="F697" s="27" t="s">
        <v>1918</v>
      </c>
      <c r="G697" s="27" t="s">
        <v>78</v>
      </c>
      <c r="H697" s="27" t="s">
        <v>368</v>
      </c>
      <c r="I697" s="28">
        <v>43423.598356481481</v>
      </c>
      <c r="J697" s="28">
        <v>43423.598553240743</v>
      </c>
      <c r="K697" s="203">
        <v>1.9675925925925926E-4</v>
      </c>
      <c r="L697" s="29" t="s">
        <v>210</v>
      </c>
      <c r="M697" s="71" t="s">
        <v>211</v>
      </c>
      <c r="N697" s="71" t="s">
        <v>215</v>
      </c>
      <c r="O697" s="71" t="s">
        <v>823</v>
      </c>
      <c r="P697" s="71" t="s">
        <v>170</v>
      </c>
      <c r="R697" s="71">
        <v>0</v>
      </c>
      <c r="S697" s="71" t="s">
        <v>401</v>
      </c>
      <c r="T697" s="71" t="s">
        <v>354</v>
      </c>
      <c r="U697" s="27" t="s">
        <v>4758</v>
      </c>
    </row>
    <row r="698" spans="1:21" x14ac:dyDescent="0.15">
      <c r="A698" s="27" t="s">
        <v>75</v>
      </c>
      <c r="B698" s="27" t="s">
        <v>4759</v>
      </c>
      <c r="C698" s="27" t="s">
        <v>188</v>
      </c>
      <c r="D698" s="27" t="s">
        <v>822</v>
      </c>
      <c r="E698" s="27" t="s">
        <v>4760</v>
      </c>
      <c r="F698" s="27" t="s">
        <v>4761</v>
      </c>
      <c r="G698" s="27" t="s">
        <v>78</v>
      </c>
      <c r="H698" s="27" t="s">
        <v>1473</v>
      </c>
      <c r="I698" s="28">
        <v>43423.601493055554</v>
      </c>
      <c r="J698" s="28">
        <v>43423.605902777781</v>
      </c>
      <c r="K698" s="203">
        <v>4.409722222222222E-3</v>
      </c>
      <c r="L698" s="29" t="s">
        <v>210</v>
      </c>
      <c r="M698" s="71" t="s">
        <v>210</v>
      </c>
      <c r="N698" s="71" t="s">
        <v>215</v>
      </c>
      <c r="O698" s="71" t="s">
        <v>823</v>
      </c>
      <c r="P698" s="71" t="s">
        <v>170</v>
      </c>
      <c r="R698" s="71">
        <v>0</v>
      </c>
      <c r="S698" s="71" t="s">
        <v>4762</v>
      </c>
      <c r="T698" s="71" t="s">
        <v>4762</v>
      </c>
      <c r="U698" s="27" t="s">
        <v>4763</v>
      </c>
    </row>
    <row r="699" spans="1:21" x14ac:dyDescent="0.15">
      <c r="A699" s="27" t="s">
        <v>75</v>
      </c>
      <c r="B699" s="27" t="s">
        <v>4764</v>
      </c>
      <c r="C699" s="27" t="s">
        <v>188</v>
      </c>
      <c r="D699" s="27" t="s">
        <v>822</v>
      </c>
      <c r="E699" s="27" t="s">
        <v>1909</v>
      </c>
      <c r="F699" s="27" t="s">
        <v>1910</v>
      </c>
      <c r="G699" s="27" t="s">
        <v>78</v>
      </c>
      <c r="H699" s="27" t="s">
        <v>1819</v>
      </c>
      <c r="I699" s="28">
        <v>43423.62290509259</v>
      </c>
      <c r="J699" s="28">
        <v>43423.623611111114</v>
      </c>
      <c r="K699" s="203">
        <v>7.0601851851851847E-4</v>
      </c>
      <c r="L699" s="29" t="s">
        <v>210</v>
      </c>
      <c r="M699" s="71" t="s">
        <v>211</v>
      </c>
      <c r="N699" s="71" t="s">
        <v>215</v>
      </c>
      <c r="O699" s="71" t="s">
        <v>823</v>
      </c>
      <c r="P699" s="71" t="s">
        <v>170</v>
      </c>
      <c r="R699" s="71">
        <v>0</v>
      </c>
      <c r="S699" s="71" t="s">
        <v>362</v>
      </c>
      <c r="T699" s="71" t="s">
        <v>354</v>
      </c>
      <c r="U699" s="27" t="s">
        <v>1911</v>
      </c>
    </row>
    <row r="700" spans="1:21" x14ac:dyDescent="0.15">
      <c r="A700" s="27" t="s">
        <v>75</v>
      </c>
      <c r="B700" s="27" t="s">
        <v>4765</v>
      </c>
      <c r="C700" s="27" t="s">
        <v>188</v>
      </c>
      <c r="D700" s="27" t="s">
        <v>822</v>
      </c>
      <c r="E700" s="27" t="s">
        <v>4766</v>
      </c>
      <c r="F700" s="27" t="s">
        <v>4767</v>
      </c>
      <c r="G700" s="27" t="s">
        <v>78</v>
      </c>
      <c r="H700" s="27" t="s">
        <v>4768</v>
      </c>
      <c r="I700" s="28">
        <v>43423.626701388886</v>
      </c>
      <c r="J700" s="28">
        <v>43423.627627314818</v>
      </c>
      <c r="K700" s="203">
        <v>9.2592592592592585E-4</v>
      </c>
      <c r="L700" s="29" t="s">
        <v>210</v>
      </c>
      <c r="M700" s="71" t="s">
        <v>211</v>
      </c>
      <c r="N700" s="71" t="s">
        <v>215</v>
      </c>
      <c r="O700" s="71" t="s">
        <v>823</v>
      </c>
      <c r="P700" s="71" t="s">
        <v>170</v>
      </c>
      <c r="R700" s="71">
        <v>0</v>
      </c>
      <c r="S700" s="71" t="s">
        <v>664</v>
      </c>
      <c r="T700" s="71" t="s">
        <v>354</v>
      </c>
      <c r="U700" s="27" t="s">
        <v>4769</v>
      </c>
    </row>
    <row r="701" spans="1:21" x14ac:dyDescent="0.15">
      <c r="A701" s="27" t="s">
        <v>75</v>
      </c>
      <c r="B701" s="27" t="s">
        <v>4770</v>
      </c>
      <c r="C701" s="27" t="s">
        <v>188</v>
      </c>
      <c r="D701" s="27" t="s">
        <v>822</v>
      </c>
      <c r="E701" s="27" t="s">
        <v>4766</v>
      </c>
      <c r="F701" s="27" t="s">
        <v>4767</v>
      </c>
      <c r="G701" s="27" t="s">
        <v>78</v>
      </c>
      <c r="H701" s="27" t="s">
        <v>4768</v>
      </c>
      <c r="I701" s="28">
        <v>43423.627696759257</v>
      </c>
      <c r="J701" s="28">
        <v>43423.628634259258</v>
      </c>
      <c r="K701" s="203">
        <v>9.3750000000000007E-4</v>
      </c>
      <c r="L701" s="29" t="s">
        <v>210</v>
      </c>
      <c r="M701" s="71" t="s">
        <v>211</v>
      </c>
      <c r="N701" s="71" t="s">
        <v>215</v>
      </c>
      <c r="O701" s="71" t="s">
        <v>823</v>
      </c>
      <c r="P701" s="71" t="s">
        <v>170</v>
      </c>
      <c r="R701" s="71">
        <v>0</v>
      </c>
      <c r="S701" s="71" t="s">
        <v>431</v>
      </c>
      <c r="T701" s="71" t="s">
        <v>354</v>
      </c>
      <c r="U701" s="27" t="s">
        <v>4769</v>
      </c>
    </row>
    <row r="702" spans="1:21" x14ac:dyDescent="0.15">
      <c r="A702" s="27" t="s">
        <v>75</v>
      </c>
      <c r="B702" s="27" t="s">
        <v>4771</v>
      </c>
      <c r="C702" s="27" t="s">
        <v>188</v>
      </c>
      <c r="D702" s="27" t="s">
        <v>822</v>
      </c>
      <c r="E702" s="27" t="s">
        <v>4766</v>
      </c>
      <c r="F702" s="27" t="s">
        <v>4767</v>
      </c>
      <c r="G702" s="27" t="s">
        <v>78</v>
      </c>
      <c r="H702" s="27" t="s">
        <v>4768</v>
      </c>
      <c r="I702" s="28">
        <v>43423.628923611112</v>
      </c>
      <c r="J702" s="28">
        <v>43423.629849537036</v>
      </c>
      <c r="K702" s="203">
        <v>9.2592592592592585E-4</v>
      </c>
      <c r="L702" s="29" t="s">
        <v>210</v>
      </c>
      <c r="M702" s="71" t="s">
        <v>211</v>
      </c>
      <c r="N702" s="71" t="s">
        <v>215</v>
      </c>
      <c r="O702" s="71" t="s">
        <v>823</v>
      </c>
      <c r="P702" s="71" t="s">
        <v>170</v>
      </c>
      <c r="R702" s="71">
        <v>0</v>
      </c>
      <c r="S702" s="71" t="s">
        <v>664</v>
      </c>
      <c r="T702" s="71" t="s">
        <v>354</v>
      </c>
      <c r="U702" s="27" t="s">
        <v>4769</v>
      </c>
    </row>
    <row r="703" spans="1:21" x14ac:dyDescent="0.15">
      <c r="A703" s="27" t="s">
        <v>75</v>
      </c>
      <c r="B703" s="27" t="s">
        <v>4772</v>
      </c>
      <c r="C703" s="27" t="s">
        <v>188</v>
      </c>
      <c r="D703" s="27" t="s">
        <v>822</v>
      </c>
      <c r="E703" s="27" t="s">
        <v>4766</v>
      </c>
      <c r="F703" s="27" t="s">
        <v>4767</v>
      </c>
      <c r="G703" s="27" t="s">
        <v>78</v>
      </c>
      <c r="H703" s="27" t="s">
        <v>4768</v>
      </c>
      <c r="I703" s="28">
        <v>43423.631018518521</v>
      </c>
      <c r="J703" s="28">
        <v>43423.631932870368</v>
      </c>
      <c r="K703" s="203">
        <v>9.1435185185185185E-4</v>
      </c>
      <c r="L703" s="29" t="s">
        <v>210</v>
      </c>
      <c r="M703" s="71" t="s">
        <v>211</v>
      </c>
      <c r="N703" s="71" t="s">
        <v>215</v>
      </c>
      <c r="O703" s="71" t="s">
        <v>823</v>
      </c>
      <c r="P703" s="71" t="s">
        <v>170</v>
      </c>
      <c r="R703" s="71">
        <v>0</v>
      </c>
      <c r="S703" s="71" t="s">
        <v>387</v>
      </c>
      <c r="T703" s="71" t="s">
        <v>354</v>
      </c>
      <c r="U703" s="27" t="s">
        <v>4769</v>
      </c>
    </row>
    <row r="704" spans="1:21" x14ac:dyDescent="0.15">
      <c r="A704" s="27" t="s">
        <v>75</v>
      </c>
      <c r="B704" s="27" t="s">
        <v>4773</v>
      </c>
      <c r="C704" s="27" t="s">
        <v>188</v>
      </c>
      <c r="D704" s="27" t="s">
        <v>822</v>
      </c>
      <c r="E704" s="27" t="s">
        <v>4766</v>
      </c>
      <c r="F704" s="27" t="s">
        <v>4767</v>
      </c>
      <c r="G704" s="27" t="s">
        <v>78</v>
      </c>
      <c r="H704" s="27" t="s">
        <v>4768</v>
      </c>
      <c r="I704" s="28">
        <v>43423.632152777776</v>
      </c>
      <c r="J704" s="28">
        <v>43423.632974537039</v>
      </c>
      <c r="K704" s="203">
        <v>8.2175925925925917E-4</v>
      </c>
      <c r="L704" s="29" t="s">
        <v>210</v>
      </c>
      <c r="M704" s="71" t="s">
        <v>211</v>
      </c>
      <c r="N704" s="71" t="s">
        <v>215</v>
      </c>
      <c r="O704" s="71" t="s">
        <v>823</v>
      </c>
      <c r="P704" s="71" t="s">
        <v>170</v>
      </c>
      <c r="R704" s="71">
        <v>0</v>
      </c>
      <c r="S704" s="71" t="s">
        <v>353</v>
      </c>
      <c r="T704" s="71" t="s">
        <v>354</v>
      </c>
      <c r="U704" s="27" t="s">
        <v>4769</v>
      </c>
    </row>
    <row r="705" spans="1:21" x14ac:dyDescent="0.15">
      <c r="A705" s="27" t="s">
        <v>75</v>
      </c>
      <c r="B705" s="27" t="s">
        <v>4774</v>
      </c>
      <c r="C705" s="27" t="s">
        <v>188</v>
      </c>
      <c r="D705" s="27" t="s">
        <v>822</v>
      </c>
      <c r="E705" s="27" t="s">
        <v>4775</v>
      </c>
      <c r="F705" s="27" t="s">
        <v>4776</v>
      </c>
      <c r="G705" s="27" t="s">
        <v>78</v>
      </c>
      <c r="H705" s="27" t="s">
        <v>4777</v>
      </c>
      <c r="I705" s="28">
        <v>43423.652280092596</v>
      </c>
      <c r="J705" s="28">
        <v>43423.653229166666</v>
      </c>
      <c r="K705" s="203">
        <v>9.4907407407407408E-4</v>
      </c>
      <c r="L705" s="29" t="s">
        <v>210</v>
      </c>
      <c r="M705" s="71" t="s">
        <v>211</v>
      </c>
      <c r="N705" s="71" t="s">
        <v>215</v>
      </c>
      <c r="O705" s="71" t="s">
        <v>823</v>
      </c>
      <c r="P705" s="71" t="s">
        <v>170</v>
      </c>
      <c r="R705" s="71">
        <v>0</v>
      </c>
      <c r="S705" s="71" t="s">
        <v>487</v>
      </c>
      <c r="T705" s="71" t="s">
        <v>354</v>
      </c>
      <c r="U705" s="27" t="s">
        <v>4778</v>
      </c>
    </row>
    <row r="706" spans="1:21" x14ac:dyDescent="0.15">
      <c r="A706" s="27" t="s">
        <v>75</v>
      </c>
      <c r="B706" s="27" t="s">
        <v>4779</v>
      </c>
      <c r="C706" s="27" t="s">
        <v>188</v>
      </c>
      <c r="D706" s="27" t="s">
        <v>822</v>
      </c>
      <c r="E706" s="27" t="s">
        <v>4775</v>
      </c>
      <c r="F706" s="27" t="s">
        <v>4776</v>
      </c>
      <c r="G706" s="27" t="s">
        <v>78</v>
      </c>
      <c r="H706" s="27" t="s">
        <v>4777</v>
      </c>
      <c r="I706" s="28">
        <v>43423.65347222222</v>
      </c>
      <c r="J706" s="28">
        <v>43423.654444444444</v>
      </c>
      <c r="K706" s="203">
        <v>9.7222222222222209E-4</v>
      </c>
      <c r="L706" s="29" t="s">
        <v>210</v>
      </c>
      <c r="M706" s="71" t="s">
        <v>211</v>
      </c>
      <c r="N706" s="71" t="s">
        <v>215</v>
      </c>
      <c r="O706" s="71" t="s">
        <v>823</v>
      </c>
      <c r="P706" s="71" t="s">
        <v>170</v>
      </c>
      <c r="R706" s="71">
        <v>0</v>
      </c>
      <c r="S706" s="71" t="s">
        <v>373</v>
      </c>
      <c r="T706" s="71" t="s">
        <v>354</v>
      </c>
      <c r="U706" s="27" t="s">
        <v>4778</v>
      </c>
    </row>
    <row r="707" spans="1:21" x14ac:dyDescent="0.15">
      <c r="A707" s="27" t="s">
        <v>75</v>
      </c>
      <c r="B707" s="27" t="s">
        <v>4780</v>
      </c>
      <c r="C707" s="27" t="s">
        <v>188</v>
      </c>
      <c r="D707" s="27" t="s">
        <v>822</v>
      </c>
      <c r="E707" s="27" t="s">
        <v>4775</v>
      </c>
      <c r="F707" s="27" t="s">
        <v>4776</v>
      </c>
      <c r="G707" s="27" t="s">
        <v>78</v>
      </c>
      <c r="H707" s="27" t="s">
        <v>4777</v>
      </c>
      <c r="I707" s="28">
        <v>43423.655034722222</v>
      </c>
      <c r="J707" s="28">
        <v>43423.655995370369</v>
      </c>
      <c r="K707" s="203">
        <v>9.6064814814814808E-4</v>
      </c>
      <c r="L707" s="29" t="s">
        <v>210</v>
      </c>
      <c r="M707" s="71" t="s">
        <v>211</v>
      </c>
      <c r="N707" s="71" t="s">
        <v>215</v>
      </c>
      <c r="O707" s="71" t="s">
        <v>823</v>
      </c>
      <c r="P707" s="71" t="s">
        <v>170</v>
      </c>
      <c r="R707" s="71">
        <v>0</v>
      </c>
      <c r="S707" s="71" t="s">
        <v>422</v>
      </c>
      <c r="T707" s="71" t="s">
        <v>354</v>
      </c>
      <c r="U707" s="27" t="s">
        <v>4781</v>
      </c>
    </row>
    <row r="708" spans="1:21" x14ac:dyDescent="0.15">
      <c r="A708" s="27" t="s">
        <v>75</v>
      </c>
      <c r="B708" s="27" t="s">
        <v>4782</v>
      </c>
      <c r="C708" s="27" t="s">
        <v>188</v>
      </c>
      <c r="D708" s="27" t="s">
        <v>822</v>
      </c>
      <c r="E708" s="27" t="s">
        <v>4775</v>
      </c>
      <c r="F708" s="27" t="s">
        <v>4776</v>
      </c>
      <c r="G708" s="27" t="s">
        <v>78</v>
      </c>
      <c r="H708" s="27" t="s">
        <v>4777</v>
      </c>
      <c r="I708" s="28">
        <v>43423.656956018516</v>
      </c>
      <c r="J708" s="28">
        <v>43423.657916666663</v>
      </c>
      <c r="K708" s="203">
        <v>9.6064814814814808E-4</v>
      </c>
      <c r="L708" s="29" t="s">
        <v>210</v>
      </c>
      <c r="M708" s="71" t="s">
        <v>211</v>
      </c>
      <c r="N708" s="71" t="s">
        <v>215</v>
      </c>
      <c r="O708" s="71" t="s">
        <v>823</v>
      </c>
      <c r="P708" s="71" t="s">
        <v>170</v>
      </c>
      <c r="R708" s="71">
        <v>0</v>
      </c>
      <c r="S708" s="71" t="s">
        <v>422</v>
      </c>
      <c r="T708" s="71" t="s">
        <v>354</v>
      </c>
      <c r="U708" s="27" t="s">
        <v>4781</v>
      </c>
    </row>
    <row r="709" spans="1:21" x14ac:dyDescent="0.15">
      <c r="A709" s="27" t="s">
        <v>75</v>
      </c>
      <c r="B709" s="27" t="s">
        <v>4783</v>
      </c>
      <c r="C709" s="27" t="s">
        <v>188</v>
      </c>
      <c r="D709" s="27" t="s">
        <v>822</v>
      </c>
      <c r="E709" s="27" t="s">
        <v>4775</v>
      </c>
      <c r="F709" s="27" t="s">
        <v>4776</v>
      </c>
      <c r="G709" s="27" t="s">
        <v>78</v>
      </c>
      <c r="H709" s="27" t="s">
        <v>4777</v>
      </c>
      <c r="I709" s="28">
        <v>43423.660208333335</v>
      </c>
      <c r="J709" s="28">
        <v>43423.660636574074</v>
      </c>
      <c r="K709" s="203">
        <v>4.2824074074074075E-4</v>
      </c>
      <c r="L709" s="29" t="s">
        <v>210</v>
      </c>
      <c r="M709" s="71" t="s">
        <v>211</v>
      </c>
      <c r="N709" s="71" t="s">
        <v>215</v>
      </c>
      <c r="O709" s="71" t="s">
        <v>823</v>
      </c>
      <c r="P709" s="71" t="s">
        <v>170</v>
      </c>
      <c r="R709" s="71">
        <v>0</v>
      </c>
      <c r="S709" s="71" t="s">
        <v>381</v>
      </c>
      <c r="T709" s="71" t="s">
        <v>354</v>
      </c>
      <c r="U709" s="27" t="s">
        <v>4781</v>
      </c>
    </row>
    <row r="710" spans="1:21" x14ac:dyDescent="0.15">
      <c r="A710" s="27" t="s">
        <v>75</v>
      </c>
      <c r="B710" s="27" t="s">
        <v>4784</v>
      </c>
      <c r="C710" s="27" t="s">
        <v>188</v>
      </c>
      <c r="D710" s="27" t="s">
        <v>822</v>
      </c>
      <c r="E710" s="27" t="s">
        <v>4775</v>
      </c>
      <c r="F710" s="27" t="s">
        <v>4776</v>
      </c>
      <c r="G710" s="27" t="s">
        <v>78</v>
      </c>
      <c r="H710" s="27" t="s">
        <v>4777</v>
      </c>
      <c r="I710" s="28">
        <v>43423.661759259259</v>
      </c>
      <c r="J710" s="28">
        <v>43423.663171296299</v>
      </c>
      <c r="K710" s="203">
        <v>1.4120370370370369E-3</v>
      </c>
      <c r="L710" s="29" t="s">
        <v>210</v>
      </c>
      <c r="M710" s="71" t="s">
        <v>211</v>
      </c>
      <c r="N710" s="71" t="s">
        <v>215</v>
      </c>
      <c r="O710" s="71" t="s">
        <v>823</v>
      </c>
      <c r="P710" s="71" t="s">
        <v>170</v>
      </c>
      <c r="R710" s="71">
        <v>0</v>
      </c>
      <c r="S710" s="71" t="s">
        <v>518</v>
      </c>
      <c r="T710" s="71" t="s">
        <v>354</v>
      </c>
      <c r="U710" s="27" t="s">
        <v>4781</v>
      </c>
    </row>
    <row r="711" spans="1:21" x14ac:dyDescent="0.15">
      <c r="A711" s="27" t="s">
        <v>75</v>
      </c>
      <c r="B711" s="27" t="s">
        <v>4785</v>
      </c>
      <c r="C711" s="27" t="s">
        <v>188</v>
      </c>
      <c r="D711" s="27" t="s">
        <v>822</v>
      </c>
      <c r="E711" s="27" t="s">
        <v>1912</v>
      </c>
      <c r="F711" s="27" t="s">
        <v>1913</v>
      </c>
      <c r="G711" s="27" t="s">
        <v>78</v>
      </c>
      <c r="H711" s="27" t="s">
        <v>1914</v>
      </c>
      <c r="I711" s="28">
        <v>43423.666956018518</v>
      </c>
      <c r="J711" s="28">
        <v>43423.668287037035</v>
      </c>
      <c r="K711" s="203">
        <v>1.3310185185185185E-3</v>
      </c>
      <c r="L711" s="29" t="s">
        <v>210</v>
      </c>
      <c r="M711" s="71" t="s">
        <v>211</v>
      </c>
      <c r="N711" s="71" t="s">
        <v>215</v>
      </c>
      <c r="O711" s="71" t="s">
        <v>823</v>
      </c>
      <c r="P711" s="71" t="s">
        <v>170</v>
      </c>
      <c r="R711" s="71">
        <v>0</v>
      </c>
      <c r="S711" s="71" t="s">
        <v>714</v>
      </c>
      <c r="T711" s="71" t="s">
        <v>354</v>
      </c>
      <c r="U711" s="27" t="s">
        <v>1915</v>
      </c>
    </row>
    <row r="712" spans="1:21" x14ac:dyDescent="0.15">
      <c r="A712" s="27" t="s">
        <v>75</v>
      </c>
      <c r="B712" s="27" t="s">
        <v>4786</v>
      </c>
      <c r="C712" s="27" t="s">
        <v>188</v>
      </c>
      <c r="D712" s="27" t="s">
        <v>822</v>
      </c>
      <c r="E712" s="27" t="s">
        <v>4787</v>
      </c>
      <c r="F712" s="27" t="s">
        <v>4788</v>
      </c>
      <c r="G712" s="27" t="s">
        <v>78</v>
      </c>
      <c r="H712" s="27" t="s">
        <v>4789</v>
      </c>
      <c r="I712" s="28">
        <v>43423.674050925925</v>
      </c>
      <c r="J712" s="28">
        <v>43423.674432870372</v>
      </c>
      <c r="K712" s="203">
        <v>3.8194444444444446E-4</v>
      </c>
      <c r="L712" s="29" t="s">
        <v>210</v>
      </c>
      <c r="M712" s="71" t="s">
        <v>211</v>
      </c>
      <c r="N712" s="71" t="s">
        <v>215</v>
      </c>
      <c r="O712" s="71" t="s">
        <v>823</v>
      </c>
      <c r="P712" s="71" t="s">
        <v>170</v>
      </c>
      <c r="R712" s="71">
        <v>0</v>
      </c>
      <c r="S712" s="71" t="s">
        <v>361</v>
      </c>
      <c r="T712" s="71" t="s">
        <v>354</v>
      </c>
      <c r="U712" s="27" t="s">
        <v>4790</v>
      </c>
    </row>
    <row r="713" spans="1:21" x14ac:dyDescent="0.15">
      <c r="A713" s="27" t="s">
        <v>75</v>
      </c>
      <c r="B713" s="27" t="s">
        <v>4791</v>
      </c>
      <c r="C713" s="27" t="s">
        <v>188</v>
      </c>
      <c r="D713" s="27" t="s">
        <v>822</v>
      </c>
      <c r="E713" s="27" t="s">
        <v>4787</v>
      </c>
      <c r="F713" s="27" t="s">
        <v>4788</v>
      </c>
      <c r="G713" s="27" t="s">
        <v>78</v>
      </c>
      <c r="H713" s="27" t="s">
        <v>4789</v>
      </c>
      <c r="I713" s="28">
        <v>43423.674560185187</v>
      </c>
      <c r="J713" s="28">
        <v>43423.675057870372</v>
      </c>
      <c r="K713" s="203">
        <v>4.9768518518518521E-4</v>
      </c>
      <c r="L713" s="29" t="s">
        <v>210</v>
      </c>
      <c r="M713" s="71" t="s">
        <v>211</v>
      </c>
      <c r="N713" s="71" t="s">
        <v>215</v>
      </c>
      <c r="O713" s="71" t="s">
        <v>823</v>
      </c>
      <c r="P713" s="71" t="s">
        <v>170</v>
      </c>
      <c r="R713" s="71">
        <v>0</v>
      </c>
      <c r="S713" s="71" t="s">
        <v>412</v>
      </c>
      <c r="T713" s="71" t="s">
        <v>354</v>
      </c>
      <c r="U713" s="27" t="s">
        <v>4790</v>
      </c>
    </row>
    <row r="714" spans="1:21" x14ac:dyDescent="0.15">
      <c r="A714" s="27" t="s">
        <v>75</v>
      </c>
      <c r="B714" s="27" t="s">
        <v>4792</v>
      </c>
      <c r="C714" s="27" t="s">
        <v>188</v>
      </c>
      <c r="D714" s="27" t="s">
        <v>822</v>
      </c>
      <c r="E714" s="27" t="s">
        <v>4787</v>
      </c>
      <c r="F714" s="27" t="s">
        <v>4788</v>
      </c>
      <c r="G714" s="27" t="s">
        <v>78</v>
      </c>
      <c r="H714" s="27" t="s">
        <v>4789</v>
      </c>
      <c r="I714" s="28">
        <v>43423.675138888888</v>
      </c>
      <c r="J714" s="28">
        <v>43423.675543981481</v>
      </c>
      <c r="K714" s="203">
        <v>4.0509259259259258E-4</v>
      </c>
      <c r="L714" s="29" t="s">
        <v>210</v>
      </c>
      <c r="M714" s="71" t="s">
        <v>211</v>
      </c>
      <c r="N714" s="71" t="s">
        <v>215</v>
      </c>
      <c r="O714" s="71" t="s">
        <v>823</v>
      </c>
      <c r="P714" s="71" t="s">
        <v>170</v>
      </c>
      <c r="R714" s="71">
        <v>0</v>
      </c>
      <c r="S714" s="71" t="s">
        <v>398</v>
      </c>
      <c r="T714" s="71" t="s">
        <v>354</v>
      </c>
      <c r="U714" s="27" t="s">
        <v>4790</v>
      </c>
    </row>
    <row r="715" spans="1:21" x14ac:dyDescent="0.15">
      <c r="A715" s="27" t="s">
        <v>75</v>
      </c>
      <c r="B715" s="27" t="s">
        <v>4793</v>
      </c>
      <c r="C715" s="27" t="s">
        <v>188</v>
      </c>
      <c r="D715" s="27" t="s">
        <v>822</v>
      </c>
      <c r="E715" s="27" t="s">
        <v>4794</v>
      </c>
      <c r="F715" s="27" t="s">
        <v>4795</v>
      </c>
      <c r="G715" s="27" t="s">
        <v>78</v>
      </c>
      <c r="H715" s="27" t="s">
        <v>4796</v>
      </c>
      <c r="I715" s="28">
        <v>43423.678541666668</v>
      </c>
      <c r="J715" s="28">
        <v>43423.679039351853</v>
      </c>
      <c r="K715" s="203">
        <v>4.9768518518518521E-4</v>
      </c>
      <c r="L715" s="29" t="s">
        <v>210</v>
      </c>
      <c r="M715" s="71" t="s">
        <v>211</v>
      </c>
      <c r="N715" s="71" t="s">
        <v>215</v>
      </c>
      <c r="O715" s="71" t="s">
        <v>823</v>
      </c>
      <c r="P715" s="71" t="s">
        <v>170</v>
      </c>
      <c r="R715" s="71">
        <v>0</v>
      </c>
      <c r="S715" s="71" t="s">
        <v>412</v>
      </c>
      <c r="T715" s="71" t="s">
        <v>354</v>
      </c>
      <c r="U715" s="27" t="s">
        <v>4797</v>
      </c>
    </row>
    <row r="716" spans="1:21" x14ac:dyDescent="0.15">
      <c r="A716" s="27" t="s">
        <v>75</v>
      </c>
      <c r="B716" s="27" t="s">
        <v>4798</v>
      </c>
      <c r="C716" s="27" t="s">
        <v>188</v>
      </c>
      <c r="D716" s="27" t="s">
        <v>822</v>
      </c>
      <c r="E716" s="27" t="s">
        <v>4794</v>
      </c>
      <c r="F716" s="27" t="s">
        <v>4795</v>
      </c>
      <c r="G716" s="27" t="s">
        <v>78</v>
      </c>
      <c r="H716" s="27" t="s">
        <v>4796</v>
      </c>
      <c r="I716" s="28">
        <v>43423.679247685184</v>
      </c>
      <c r="J716" s="28">
        <v>43423.679745370369</v>
      </c>
      <c r="K716" s="203">
        <v>4.9768518518518521E-4</v>
      </c>
      <c r="L716" s="29" t="s">
        <v>210</v>
      </c>
      <c r="M716" s="71" t="s">
        <v>211</v>
      </c>
      <c r="N716" s="71" t="s">
        <v>215</v>
      </c>
      <c r="O716" s="71" t="s">
        <v>823</v>
      </c>
      <c r="P716" s="71" t="s">
        <v>170</v>
      </c>
      <c r="R716" s="71">
        <v>0</v>
      </c>
      <c r="S716" s="71" t="s">
        <v>412</v>
      </c>
      <c r="T716" s="71" t="s">
        <v>354</v>
      </c>
      <c r="U716" s="27" t="s">
        <v>4797</v>
      </c>
    </row>
    <row r="717" spans="1:21" x14ac:dyDescent="0.15">
      <c r="A717" s="27" t="s">
        <v>75</v>
      </c>
      <c r="B717" s="27" t="s">
        <v>4799</v>
      </c>
      <c r="C717" s="27" t="s">
        <v>188</v>
      </c>
      <c r="D717" s="27" t="s">
        <v>822</v>
      </c>
      <c r="E717" s="27" t="s">
        <v>4794</v>
      </c>
      <c r="F717" s="27" t="s">
        <v>4795</v>
      </c>
      <c r="G717" s="27" t="s">
        <v>78</v>
      </c>
      <c r="H717" s="27" t="s">
        <v>4796</v>
      </c>
      <c r="I717" s="28">
        <v>43423.680543981478</v>
      </c>
      <c r="J717" s="28">
        <v>43423.68105324074</v>
      </c>
      <c r="K717" s="203">
        <v>5.0925925925925921E-4</v>
      </c>
      <c r="L717" s="29" t="s">
        <v>210</v>
      </c>
      <c r="M717" s="71" t="s">
        <v>211</v>
      </c>
      <c r="N717" s="71" t="s">
        <v>215</v>
      </c>
      <c r="O717" s="71" t="s">
        <v>823</v>
      </c>
      <c r="P717" s="71" t="s">
        <v>170</v>
      </c>
      <c r="R717" s="71">
        <v>0</v>
      </c>
      <c r="S717" s="71" t="s">
        <v>379</v>
      </c>
      <c r="T717" s="71" t="s">
        <v>354</v>
      </c>
      <c r="U717" s="27" t="s">
        <v>4797</v>
      </c>
    </row>
    <row r="718" spans="1:21" x14ac:dyDescent="0.15">
      <c r="A718" s="27" t="s">
        <v>75</v>
      </c>
      <c r="B718" s="27" t="s">
        <v>4800</v>
      </c>
      <c r="C718" s="27" t="s">
        <v>188</v>
      </c>
      <c r="D718" s="27" t="s">
        <v>822</v>
      </c>
      <c r="E718" s="27" t="s">
        <v>4794</v>
      </c>
      <c r="F718" s="27" t="s">
        <v>4795</v>
      </c>
      <c r="G718" s="27" t="s">
        <v>78</v>
      </c>
      <c r="H718" s="27" t="s">
        <v>4796</v>
      </c>
      <c r="I718" s="28">
        <v>43423.681180555555</v>
      </c>
      <c r="J718" s="28">
        <v>43423.683391203704</v>
      </c>
      <c r="K718" s="203">
        <v>2.2106481481481478E-3</v>
      </c>
      <c r="L718" s="29" t="s">
        <v>210</v>
      </c>
      <c r="M718" s="71" t="s">
        <v>210</v>
      </c>
      <c r="N718" s="71" t="s">
        <v>215</v>
      </c>
      <c r="O718" s="71" t="s">
        <v>823</v>
      </c>
      <c r="P718" s="71" t="s">
        <v>170</v>
      </c>
      <c r="R718" s="71">
        <v>0</v>
      </c>
      <c r="S718" s="71" t="s">
        <v>1200</v>
      </c>
      <c r="T718" s="71" t="s">
        <v>1200</v>
      </c>
      <c r="U718" s="27" t="s">
        <v>4797</v>
      </c>
    </row>
    <row r="719" spans="1:21" x14ac:dyDescent="0.15">
      <c r="A719" s="27" t="s">
        <v>75</v>
      </c>
      <c r="B719" s="27" t="s">
        <v>4801</v>
      </c>
      <c r="C719" s="27" t="s">
        <v>188</v>
      </c>
      <c r="D719" s="27" t="s">
        <v>822</v>
      </c>
      <c r="E719" s="27" t="s">
        <v>4802</v>
      </c>
      <c r="F719" s="27" t="s">
        <v>4803</v>
      </c>
      <c r="G719" s="27" t="s">
        <v>78</v>
      </c>
      <c r="H719" s="27" t="s">
        <v>4804</v>
      </c>
      <c r="I719" s="28">
        <v>43423.689409722225</v>
      </c>
      <c r="J719" s="28">
        <v>43423.69</v>
      </c>
      <c r="K719" s="203">
        <v>5.9027777777777778E-4</v>
      </c>
      <c r="L719" s="29" t="s">
        <v>210</v>
      </c>
      <c r="M719" s="71" t="s">
        <v>211</v>
      </c>
      <c r="N719" s="71" t="s">
        <v>215</v>
      </c>
      <c r="O719" s="71" t="s">
        <v>823</v>
      </c>
      <c r="P719" s="71" t="s">
        <v>170</v>
      </c>
      <c r="R719" s="71">
        <v>0</v>
      </c>
      <c r="S719" s="71" t="s">
        <v>391</v>
      </c>
      <c r="T719" s="71" t="s">
        <v>354</v>
      </c>
      <c r="U719" s="27" t="s">
        <v>4805</v>
      </c>
    </row>
    <row r="720" spans="1:21" x14ac:dyDescent="0.15">
      <c r="A720" s="27" t="s">
        <v>75</v>
      </c>
      <c r="B720" s="27" t="s">
        <v>4806</v>
      </c>
      <c r="C720" s="27" t="s">
        <v>188</v>
      </c>
      <c r="D720" s="27" t="s">
        <v>822</v>
      </c>
      <c r="E720" s="27" t="s">
        <v>4802</v>
      </c>
      <c r="F720" s="27" t="s">
        <v>4803</v>
      </c>
      <c r="G720" s="27" t="s">
        <v>78</v>
      </c>
      <c r="H720" s="27" t="s">
        <v>4804</v>
      </c>
      <c r="I720" s="28">
        <v>43423.690138888887</v>
      </c>
      <c r="J720" s="28">
        <v>43423.690706018519</v>
      </c>
      <c r="K720" s="203">
        <v>5.6712962962962956E-4</v>
      </c>
      <c r="L720" s="29" t="s">
        <v>210</v>
      </c>
      <c r="M720" s="71" t="s">
        <v>211</v>
      </c>
      <c r="N720" s="71" t="s">
        <v>215</v>
      </c>
      <c r="O720" s="71" t="s">
        <v>823</v>
      </c>
      <c r="P720" s="71" t="s">
        <v>170</v>
      </c>
      <c r="R720" s="71">
        <v>0</v>
      </c>
      <c r="S720" s="71" t="s">
        <v>355</v>
      </c>
      <c r="T720" s="71" t="s">
        <v>354</v>
      </c>
      <c r="U720" s="27" t="s">
        <v>4805</v>
      </c>
    </row>
    <row r="721" spans="1:21" x14ac:dyDescent="0.15">
      <c r="A721" s="27" t="s">
        <v>75</v>
      </c>
      <c r="B721" s="27" t="s">
        <v>4807</v>
      </c>
      <c r="C721" s="27" t="s">
        <v>188</v>
      </c>
      <c r="D721" s="27" t="s">
        <v>822</v>
      </c>
      <c r="E721" s="27" t="s">
        <v>4802</v>
      </c>
      <c r="F721" s="27" t="s">
        <v>4803</v>
      </c>
      <c r="G721" s="27" t="s">
        <v>78</v>
      </c>
      <c r="H721" s="27" t="s">
        <v>4804</v>
      </c>
      <c r="I721" s="28">
        <v>43423.690787037034</v>
      </c>
      <c r="J721" s="28">
        <v>43423.691365740742</v>
      </c>
      <c r="K721" s="203">
        <v>5.7870370370370378E-4</v>
      </c>
      <c r="L721" s="29" t="s">
        <v>210</v>
      </c>
      <c r="M721" s="71" t="s">
        <v>211</v>
      </c>
      <c r="N721" s="71" t="s">
        <v>215</v>
      </c>
      <c r="O721" s="71" t="s">
        <v>823</v>
      </c>
      <c r="P721" s="71" t="s">
        <v>170</v>
      </c>
      <c r="R721" s="71">
        <v>0</v>
      </c>
      <c r="S721" s="71" t="s">
        <v>383</v>
      </c>
      <c r="T721" s="71" t="s">
        <v>354</v>
      </c>
      <c r="U721" s="27" t="s">
        <v>4805</v>
      </c>
    </row>
    <row r="722" spans="1:21" x14ac:dyDescent="0.15">
      <c r="A722" s="27" t="s">
        <v>75</v>
      </c>
      <c r="B722" s="27" t="s">
        <v>4808</v>
      </c>
      <c r="C722" s="27" t="s">
        <v>188</v>
      </c>
      <c r="D722" s="27" t="s">
        <v>822</v>
      </c>
      <c r="E722" s="27" t="s">
        <v>4802</v>
      </c>
      <c r="F722" s="27" t="s">
        <v>4803</v>
      </c>
      <c r="G722" s="27" t="s">
        <v>78</v>
      </c>
      <c r="H722" s="27" t="s">
        <v>4804</v>
      </c>
      <c r="I722" s="28">
        <v>43423.691481481481</v>
      </c>
      <c r="J722" s="28">
        <v>43423.692048611112</v>
      </c>
      <c r="K722" s="203">
        <v>5.6712962962962956E-4</v>
      </c>
      <c r="L722" s="29" t="s">
        <v>210</v>
      </c>
      <c r="M722" s="71" t="s">
        <v>211</v>
      </c>
      <c r="N722" s="71" t="s">
        <v>215</v>
      </c>
      <c r="O722" s="71" t="s">
        <v>823</v>
      </c>
      <c r="P722" s="71" t="s">
        <v>170</v>
      </c>
      <c r="R722" s="71">
        <v>0</v>
      </c>
      <c r="S722" s="71" t="s">
        <v>355</v>
      </c>
      <c r="T722" s="71" t="s">
        <v>354</v>
      </c>
      <c r="U722" s="27" t="s">
        <v>4805</v>
      </c>
    </row>
    <row r="723" spans="1:21" x14ac:dyDescent="0.15">
      <c r="A723" s="27" t="s">
        <v>75</v>
      </c>
      <c r="B723" s="27" t="s">
        <v>4809</v>
      </c>
      <c r="C723" s="27" t="s">
        <v>188</v>
      </c>
      <c r="D723" s="27" t="s">
        <v>822</v>
      </c>
      <c r="E723" s="27" t="s">
        <v>4802</v>
      </c>
      <c r="F723" s="27" t="s">
        <v>4803</v>
      </c>
      <c r="G723" s="27" t="s">
        <v>78</v>
      </c>
      <c r="H723" s="27" t="s">
        <v>4804</v>
      </c>
      <c r="I723" s="28">
        <v>43423.692118055558</v>
      </c>
      <c r="J723" s="28">
        <v>43423.692569444444</v>
      </c>
      <c r="K723" s="203">
        <v>4.5138888888888892E-4</v>
      </c>
      <c r="L723" s="29" t="s">
        <v>210</v>
      </c>
      <c r="M723" s="71" t="s">
        <v>211</v>
      </c>
      <c r="N723" s="71" t="s">
        <v>215</v>
      </c>
      <c r="O723" s="71" t="s">
        <v>823</v>
      </c>
      <c r="P723" s="71" t="s">
        <v>170</v>
      </c>
      <c r="R723" s="71">
        <v>0</v>
      </c>
      <c r="S723" s="71" t="s">
        <v>358</v>
      </c>
      <c r="T723" s="71" t="s">
        <v>354</v>
      </c>
      <c r="U723" s="27" t="s">
        <v>4805</v>
      </c>
    </row>
    <row r="724" spans="1:21" x14ac:dyDescent="0.15">
      <c r="A724" s="27" t="s">
        <v>75</v>
      </c>
      <c r="B724" s="27" t="s">
        <v>4810</v>
      </c>
      <c r="C724" s="27" t="s">
        <v>188</v>
      </c>
      <c r="D724" s="27" t="s">
        <v>822</v>
      </c>
      <c r="E724" s="27" t="s">
        <v>4802</v>
      </c>
      <c r="F724" s="27" t="s">
        <v>4803</v>
      </c>
      <c r="G724" s="27" t="s">
        <v>78</v>
      </c>
      <c r="H724" s="27" t="s">
        <v>4804</v>
      </c>
      <c r="I724" s="28">
        <v>43423.692928240744</v>
      </c>
      <c r="J724" s="28">
        <v>43423.693703703706</v>
      </c>
      <c r="K724" s="203">
        <v>7.7546296296296304E-4</v>
      </c>
      <c r="L724" s="29" t="s">
        <v>210</v>
      </c>
      <c r="M724" s="71" t="s">
        <v>211</v>
      </c>
      <c r="N724" s="71" t="s">
        <v>215</v>
      </c>
      <c r="O724" s="71" t="s">
        <v>823</v>
      </c>
      <c r="P724" s="71" t="s">
        <v>170</v>
      </c>
      <c r="R724" s="71">
        <v>0</v>
      </c>
      <c r="S724" s="71" t="s">
        <v>413</v>
      </c>
      <c r="T724" s="71" t="s">
        <v>354</v>
      </c>
      <c r="U724" s="27" t="s">
        <v>4805</v>
      </c>
    </row>
    <row r="725" spans="1:21" x14ac:dyDescent="0.15">
      <c r="A725" s="27" t="s">
        <v>75</v>
      </c>
      <c r="B725" s="27" t="s">
        <v>4811</v>
      </c>
      <c r="C725" s="27" t="s">
        <v>188</v>
      </c>
      <c r="D725" s="27" t="s">
        <v>822</v>
      </c>
      <c r="E725" s="27" t="s">
        <v>4812</v>
      </c>
      <c r="F725" s="27" t="s">
        <v>4813</v>
      </c>
      <c r="G725" s="27" t="s">
        <v>78</v>
      </c>
      <c r="H725" s="27" t="s">
        <v>4814</v>
      </c>
      <c r="I725" s="28">
        <v>43423.699201388888</v>
      </c>
      <c r="J725" s="28">
        <v>43423.700532407405</v>
      </c>
      <c r="K725" s="203">
        <v>1.3310185185185185E-3</v>
      </c>
      <c r="L725" s="29" t="s">
        <v>210</v>
      </c>
      <c r="M725" s="71" t="s">
        <v>211</v>
      </c>
      <c r="N725" s="71" t="s">
        <v>215</v>
      </c>
      <c r="O725" s="71" t="s">
        <v>823</v>
      </c>
      <c r="P725" s="71" t="s">
        <v>170</v>
      </c>
      <c r="R725" s="71">
        <v>0</v>
      </c>
      <c r="S725" s="71" t="s">
        <v>714</v>
      </c>
      <c r="T725" s="71" t="s">
        <v>354</v>
      </c>
      <c r="U725" s="27" t="s">
        <v>4815</v>
      </c>
    </row>
    <row r="726" spans="1:21" x14ac:dyDescent="0.15">
      <c r="A726" s="27" t="s">
        <v>75</v>
      </c>
      <c r="B726" s="27" t="s">
        <v>4816</v>
      </c>
      <c r="C726" s="27" t="s">
        <v>188</v>
      </c>
      <c r="D726" s="27" t="s">
        <v>822</v>
      </c>
      <c r="E726" s="27" t="s">
        <v>4812</v>
      </c>
      <c r="F726" s="27" t="s">
        <v>4813</v>
      </c>
      <c r="G726" s="27" t="s">
        <v>78</v>
      </c>
      <c r="H726" s="27" t="s">
        <v>4814</v>
      </c>
      <c r="I726" s="28">
        <v>43423.700636574074</v>
      </c>
      <c r="J726" s="28">
        <v>43423.702002314814</v>
      </c>
      <c r="K726" s="203">
        <v>1.3657407407407409E-3</v>
      </c>
      <c r="L726" s="29" t="s">
        <v>210</v>
      </c>
      <c r="M726" s="71" t="s">
        <v>211</v>
      </c>
      <c r="N726" s="71" t="s">
        <v>215</v>
      </c>
      <c r="O726" s="71" t="s">
        <v>823</v>
      </c>
      <c r="P726" s="71" t="s">
        <v>170</v>
      </c>
      <c r="R726" s="71">
        <v>0</v>
      </c>
      <c r="S726" s="71" t="s">
        <v>374</v>
      </c>
      <c r="T726" s="71" t="s">
        <v>354</v>
      </c>
      <c r="U726" s="27" t="s">
        <v>4815</v>
      </c>
    </row>
    <row r="727" spans="1:21" x14ac:dyDescent="0.15">
      <c r="A727" s="27" t="s">
        <v>75</v>
      </c>
      <c r="B727" s="27" t="s">
        <v>4817</v>
      </c>
      <c r="C727" s="27" t="s">
        <v>188</v>
      </c>
      <c r="D727" s="27" t="s">
        <v>822</v>
      </c>
      <c r="E727" s="27" t="s">
        <v>4812</v>
      </c>
      <c r="F727" s="27" t="s">
        <v>4813</v>
      </c>
      <c r="G727" s="27" t="s">
        <v>78</v>
      </c>
      <c r="H727" s="27" t="s">
        <v>4814</v>
      </c>
      <c r="I727" s="28">
        <v>43423.70207175926</v>
      </c>
      <c r="J727" s="28">
        <v>43423.703125</v>
      </c>
      <c r="K727" s="203">
        <v>1.0532407407407407E-3</v>
      </c>
      <c r="L727" s="29" t="s">
        <v>210</v>
      </c>
      <c r="M727" s="71" t="s">
        <v>211</v>
      </c>
      <c r="N727" s="71" t="s">
        <v>215</v>
      </c>
      <c r="O727" s="71" t="s">
        <v>823</v>
      </c>
      <c r="P727" s="71" t="s">
        <v>170</v>
      </c>
      <c r="R727" s="71">
        <v>0</v>
      </c>
      <c r="S727" s="71" t="s">
        <v>481</v>
      </c>
      <c r="T727" s="71" t="s">
        <v>354</v>
      </c>
      <c r="U727" s="27" t="s">
        <v>4815</v>
      </c>
    </row>
    <row r="728" spans="1:21" x14ac:dyDescent="0.15">
      <c r="A728" s="27" t="s">
        <v>75</v>
      </c>
      <c r="B728" s="27" t="s">
        <v>4818</v>
      </c>
      <c r="C728" s="27" t="s">
        <v>188</v>
      </c>
      <c r="D728" s="27" t="s">
        <v>822</v>
      </c>
      <c r="E728" s="27" t="s">
        <v>4812</v>
      </c>
      <c r="F728" s="27" t="s">
        <v>4813</v>
      </c>
      <c r="G728" s="27" t="s">
        <v>78</v>
      </c>
      <c r="H728" s="27" t="s">
        <v>4814</v>
      </c>
      <c r="I728" s="28">
        <v>43423.705706018518</v>
      </c>
      <c r="J728" s="28">
        <v>43423.706562500003</v>
      </c>
      <c r="K728" s="203">
        <v>8.564814814814815E-4</v>
      </c>
      <c r="L728" s="29" t="s">
        <v>210</v>
      </c>
      <c r="M728" s="71" t="s">
        <v>211</v>
      </c>
      <c r="N728" s="71" t="s">
        <v>215</v>
      </c>
      <c r="O728" s="71" t="s">
        <v>823</v>
      </c>
      <c r="P728" s="71" t="s">
        <v>170</v>
      </c>
      <c r="R728" s="71">
        <v>0</v>
      </c>
      <c r="S728" s="71" t="s">
        <v>376</v>
      </c>
      <c r="T728" s="71" t="s">
        <v>354</v>
      </c>
      <c r="U728" s="27" t="s">
        <v>4815</v>
      </c>
    </row>
    <row r="729" spans="1:21" x14ac:dyDescent="0.15">
      <c r="A729" s="27" t="s">
        <v>75</v>
      </c>
      <c r="B729" s="27" t="s">
        <v>4819</v>
      </c>
      <c r="C729" s="27" t="s">
        <v>188</v>
      </c>
      <c r="D729" s="27" t="s">
        <v>822</v>
      </c>
      <c r="E729" s="27" t="s">
        <v>4812</v>
      </c>
      <c r="F729" s="27" t="s">
        <v>4813</v>
      </c>
      <c r="G729" s="27" t="s">
        <v>78</v>
      </c>
      <c r="H729" s="27" t="s">
        <v>4814</v>
      </c>
      <c r="I729" s="28">
        <v>43423.706643518519</v>
      </c>
      <c r="J729" s="28">
        <v>43423.707280092596</v>
      </c>
      <c r="K729" s="203">
        <v>6.3657407407407402E-4</v>
      </c>
      <c r="L729" s="29" t="s">
        <v>210</v>
      </c>
      <c r="M729" s="71" t="s">
        <v>211</v>
      </c>
      <c r="N729" s="71" t="s">
        <v>215</v>
      </c>
      <c r="O729" s="71" t="s">
        <v>823</v>
      </c>
      <c r="P729" s="71" t="s">
        <v>170</v>
      </c>
      <c r="R729" s="71">
        <v>0</v>
      </c>
      <c r="S729" s="71" t="s">
        <v>392</v>
      </c>
      <c r="T729" s="71" t="s">
        <v>354</v>
      </c>
      <c r="U729" s="27" t="s">
        <v>4815</v>
      </c>
    </row>
    <row r="730" spans="1:21" x14ac:dyDescent="0.15">
      <c r="A730" s="27" t="s">
        <v>75</v>
      </c>
      <c r="B730" s="27" t="s">
        <v>4820</v>
      </c>
      <c r="C730" s="27" t="s">
        <v>188</v>
      </c>
      <c r="D730" s="27" t="s">
        <v>822</v>
      </c>
      <c r="E730" s="27" t="s">
        <v>4812</v>
      </c>
      <c r="F730" s="27" t="s">
        <v>4813</v>
      </c>
      <c r="G730" s="27" t="s">
        <v>78</v>
      </c>
      <c r="H730" s="27" t="s">
        <v>4814</v>
      </c>
      <c r="I730" s="28">
        <v>43423.707743055558</v>
      </c>
      <c r="J730" s="28">
        <v>43423.709826388891</v>
      </c>
      <c r="K730" s="203">
        <v>2.0833333333333333E-3</v>
      </c>
      <c r="L730" s="29" t="s">
        <v>210</v>
      </c>
      <c r="M730" s="71" t="s">
        <v>210</v>
      </c>
      <c r="N730" s="71" t="s">
        <v>215</v>
      </c>
      <c r="O730" s="71" t="s">
        <v>823</v>
      </c>
      <c r="P730" s="71" t="s">
        <v>170</v>
      </c>
      <c r="R730" s="71">
        <v>0</v>
      </c>
      <c r="S730" s="71" t="s">
        <v>521</v>
      </c>
      <c r="T730" s="71" t="s">
        <v>521</v>
      </c>
      <c r="U730" s="27" t="s">
        <v>4815</v>
      </c>
    </row>
    <row r="731" spans="1:21" x14ac:dyDescent="0.15">
      <c r="A731" s="27" t="s">
        <v>75</v>
      </c>
      <c r="B731" s="27" t="s">
        <v>4821</v>
      </c>
      <c r="C731" s="27" t="s">
        <v>569</v>
      </c>
      <c r="D731" s="27" t="s">
        <v>735</v>
      </c>
      <c r="E731" s="27" t="s">
        <v>4822</v>
      </c>
      <c r="F731" s="27" t="s">
        <v>4823</v>
      </c>
      <c r="G731" s="27" t="s">
        <v>78</v>
      </c>
      <c r="H731" s="27" t="s">
        <v>4824</v>
      </c>
      <c r="I731" s="28">
        <v>43423.451099537036</v>
      </c>
      <c r="J731" s="28">
        <v>43423.456736111111</v>
      </c>
      <c r="K731" s="203">
        <v>5.6365740740740742E-3</v>
      </c>
      <c r="L731" s="29" t="s">
        <v>210</v>
      </c>
      <c r="M731" s="71" t="s">
        <v>210</v>
      </c>
      <c r="N731" s="71" t="s">
        <v>215</v>
      </c>
      <c r="O731" s="71" t="s">
        <v>736</v>
      </c>
      <c r="P731" s="71" t="s">
        <v>214</v>
      </c>
      <c r="R731" s="71">
        <v>0</v>
      </c>
      <c r="S731" s="71" t="s">
        <v>950</v>
      </c>
      <c r="T731" s="71" t="s">
        <v>950</v>
      </c>
      <c r="U731" s="27" t="s">
        <v>4825</v>
      </c>
    </row>
    <row r="732" spans="1:21" x14ac:dyDescent="0.15">
      <c r="A732" s="27" t="s">
        <v>75</v>
      </c>
      <c r="B732" s="27" t="s">
        <v>4826</v>
      </c>
      <c r="C732" s="27" t="s">
        <v>569</v>
      </c>
      <c r="D732" s="27" t="s">
        <v>735</v>
      </c>
      <c r="E732" s="27" t="s">
        <v>4827</v>
      </c>
      <c r="F732" s="27" t="s">
        <v>4828</v>
      </c>
      <c r="G732" s="27" t="s">
        <v>78</v>
      </c>
      <c r="H732" s="27" t="s">
        <v>1454</v>
      </c>
      <c r="I732" s="28">
        <v>43423.469710648147</v>
      </c>
      <c r="J732" s="28">
        <v>43423.473541666666</v>
      </c>
      <c r="K732" s="203">
        <v>3.8310185185185183E-3</v>
      </c>
      <c r="L732" s="29" t="s">
        <v>210</v>
      </c>
      <c r="M732" s="71" t="s">
        <v>210</v>
      </c>
      <c r="N732" s="71" t="s">
        <v>215</v>
      </c>
      <c r="O732" s="71" t="s">
        <v>736</v>
      </c>
      <c r="P732" s="71" t="s">
        <v>214</v>
      </c>
      <c r="R732" s="71">
        <v>0</v>
      </c>
      <c r="S732" s="71" t="s">
        <v>1183</v>
      </c>
      <c r="T732" s="71" t="s">
        <v>1183</v>
      </c>
      <c r="U732" s="27" t="s">
        <v>4829</v>
      </c>
    </row>
    <row r="733" spans="1:21" x14ac:dyDescent="0.15">
      <c r="A733" s="27" t="s">
        <v>75</v>
      </c>
      <c r="B733" s="27" t="s">
        <v>4830</v>
      </c>
      <c r="C733" s="27" t="s">
        <v>569</v>
      </c>
      <c r="D733" s="27" t="s">
        <v>735</v>
      </c>
      <c r="E733" s="27" t="s">
        <v>4831</v>
      </c>
      <c r="F733" s="27" t="s">
        <v>4832</v>
      </c>
      <c r="G733" s="27" t="s">
        <v>78</v>
      </c>
      <c r="H733" s="27" t="s">
        <v>4833</v>
      </c>
      <c r="I733" s="28">
        <v>43423.570335648146</v>
      </c>
      <c r="J733" s="28">
        <v>43423.570821759262</v>
      </c>
      <c r="K733" s="203">
        <v>4.8611111111111104E-4</v>
      </c>
      <c r="L733" s="29" t="s">
        <v>210</v>
      </c>
      <c r="M733" s="71" t="s">
        <v>211</v>
      </c>
      <c r="N733" s="71" t="s">
        <v>215</v>
      </c>
      <c r="O733" s="71" t="s">
        <v>736</v>
      </c>
      <c r="P733" s="71" t="s">
        <v>214</v>
      </c>
      <c r="R733" s="71">
        <v>0</v>
      </c>
      <c r="S733" s="71" t="s">
        <v>364</v>
      </c>
      <c r="T733" s="71" t="s">
        <v>354</v>
      </c>
      <c r="U733" s="27" t="s">
        <v>4834</v>
      </c>
    </row>
    <row r="734" spans="1:21" x14ac:dyDescent="0.15">
      <c r="A734" s="27" t="s">
        <v>75</v>
      </c>
      <c r="B734" s="27" t="s">
        <v>4835</v>
      </c>
      <c r="C734" s="27" t="s">
        <v>569</v>
      </c>
      <c r="D734" s="27" t="s">
        <v>735</v>
      </c>
      <c r="E734" s="27" t="s">
        <v>4836</v>
      </c>
      <c r="F734" s="27" t="s">
        <v>3009</v>
      </c>
      <c r="G734" s="27" t="s">
        <v>78</v>
      </c>
      <c r="H734" s="27" t="s">
        <v>4837</v>
      </c>
      <c r="I734" s="28">
        <v>43423.610208333332</v>
      </c>
      <c r="J734" s="28">
        <v>43423.610277777778</v>
      </c>
      <c r="K734" s="203">
        <v>6.9444444444444444E-5</v>
      </c>
      <c r="L734" s="29" t="s">
        <v>210</v>
      </c>
      <c r="M734" s="71" t="s">
        <v>211</v>
      </c>
      <c r="N734" s="71" t="s">
        <v>215</v>
      </c>
      <c r="O734" s="71" t="s">
        <v>736</v>
      </c>
      <c r="P734" s="71" t="s">
        <v>214</v>
      </c>
      <c r="R734" s="71">
        <v>0</v>
      </c>
      <c r="S734" s="71" t="s">
        <v>483</v>
      </c>
      <c r="T734" s="71" t="s">
        <v>354</v>
      </c>
      <c r="U734" s="27" t="s">
        <v>4838</v>
      </c>
    </row>
    <row r="735" spans="1:21" x14ac:dyDescent="0.15">
      <c r="A735" s="27" t="s">
        <v>75</v>
      </c>
      <c r="B735" s="27" t="s">
        <v>4839</v>
      </c>
      <c r="C735" s="27" t="s">
        <v>569</v>
      </c>
      <c r="D735" s="27" t="s">
        <v>735</v>
      </c>
      <c r="E735" s="27" t="s">
        <v>4840</v>
      </c>
      <c r="F735" s="27" t="s">
        <v>4841</v>
      </c>
      <c r="G735" s="27" t="s">
        <v>78</v>
      </c>
      <c r="H735" s="27" t="s">
        <v>4842</v>
      </c>
      <c r="I735" s="28">
        <v>43423.613923611112</v>
      </c>
      <c r="J735" s="28">
        <v>43423.615428240744</v>
      </c>
      <c r="K735" s="203">
        <v>1.5046296296296294E-3</v>
      </c>
      <c r="L735" s="29" t="s">
        <v>210</v>
      </c>
      <c r="M735" s="71" t="s">
        <v>211</v>
      </c>
      <c r="N735" s="71" t="s">
        <v>215</v>
      </c>
      <c r="O735" s="71" t="s">
        <v>736</v>
      </c>
      <c r="P735" s="71" t="s">
        <v>214</v>
      </c>
      <c r="R735" s="71">
        <v>0</v>
      </c>
      <c r="S735" s="71" t="s">
        <v>711</v>
      </c>
      <c r="T735" s="71" t="s">
        <v>354</v>
      </c>
      <c r="U735" s="27" t="s">
        <v>4843</v>
      </c>
    </row>
    <row r="736" spans="1:21" x14ac:dyDescent="0.15">
      <c r="A736" s="27" t="s">
        <v>75</v>
      </c>
      <c r="B736" s="27" t="s">
        <v>4844</v>
      </c>
      <c r="C736" s="27" t="s">
        <v>569</v>
      </c>
      <c r="D736" s="27" t="s">
        <v>735</v>
      </c>
      <c r="E736" s="27" t="s">
        <v>4845</v>
      </c>
      <c r="F736" s="27" t="s">
        <v>4846</v>
      </c>
      <c r="G736" s="27" t="s">
        <v>78</v>
      </c>
      <c r="H736" s="27" t="s">
        <v>1188</v>
      </c>
      <c r="I736" s="28">
        <v>43423.621712962966</v>
      </c>
      <c r="J736" s="28">
        <v>43423.622986111113</v>
      </c>
      <c r="K736" s="203">
        <v>1.2731481481481483E-3</v>
      </c>
      <c r="L736" s="29" t="s">
        <v>210</v>
      </c>
      <c r="M736" s="71" t="s">
        <v>211</v>
      </c>
      <c r="N736" s="71" t="s">
        <v>215</v>
      </c>
      <c r="O736" s="71" t="s">
        <v>736</v>
      </c>
      <c r="P736" s="71" t="s">
        <v>214</v>
      </c>
      <c r="R736" s="71">
        <v>0</v>
      </c>
      <c r="S736" s="71" t="s">
        <v>1216</v>
      </c>
      <c r="T736" s="71" t="s">
        <v>354</v>
      </c>
      <c r="U736" s="27" t="s">
        <v>4847</v>
      </c>
    </row>
    <row r="737" spans="1:21" x14ac:dyDescent="0.15">
      <c r="A737" s="27" t="s">
        <v>75</v>
      </c>
      <c r="B737" s="27" t="s">
        <v>4848</v>
      </c>
      <c r="C737" s="27" t="s">
        <v>569</v>
      </c>
      <c r="D737" s="27" t="s">
        <v>735</v>
      </c>
      <c r="E737" s="27" t="s">
        <v>4849</v>
      </c>
      <c r="F737" s="27" t="s">
        <v>4850</v>
      </c>
      <c r="G737" s="27" t="s">
        <v>78</v>
      </c>
      <c r="H737" s="27" t="s">
        <v>558</v>
      </c>
      <c r="I737" s="28">
        <v>43423.642500000002</v>
      </c>
      <c r="J737" s="28">
        <v>43423.643113425926</v>
      </c>
      <c r="K737" s="203">
        <v>6.134259259259259E-4</v>
      </c>
      <c r="L737" s="29" t="s">
        <v>210</v>
      </c>
      <c r="M737" s="71" t="s">
        <v>211</v>
      </c>
      <c r="N737" s="71" t="s">
        <v>215</v>
      </c>
      <c r="O737" s="71" t="s">
        <v>736</v>
      </c>
      <c r="P737" s="71" t="s">
        <v>214</v>
      </c>
      <c r="R737" s="71">
        <v>0</v>
      </c>
      <c r="S737" s="71" t="s">
        <v>677</v>
      </c>
      <c r="T737" s="71" t="s">
        <v>354</v>
      </c>
      <c r="U737" s="27" t="s">
        <v>4851</v>
      </c>
    </row>
    <row r="738" spans="1:21" x14ac:dyDescent="0.15">
      <c r="A738" s="27" t="s">
        <v>75</v>
      </c>
      <c r="B738" s="27" t="s">
        <v>4852</v>
      </c>
      <c r="C738" s="27" t="s">
        <v>569</v>
      </c>
      <c r="D738" s="27" t="s">
        <v>735</v>
      </c>
      <c r="E738" s="27" t="s">
        <v>4853</v>
      </c>
      <c r="F738" s="27" t="s">
        <v>4854</v>
      </c>
      <c r="G738" s="27" t="s">
        <v>78</v>
      </c>
      <c r="H738" s="27" t="s">
        <v>726</v>
      </c>
      <c r="I738" s="28">
        <v>43423.670300925929</v>
      </c>
      <c r="J738" s="28">
        <v>43423.670613425929</v>
      </c>
      <c r="K738" s="203">
        <v>3.1250000000000001E-4</v>
      </c>
      <c r="L738" s="29" t="s">
        <v>210</v>
      </c>
      <c r="M738" s="71" t="s">
        <v>211</v>
      </c>
      <c r="N738" s="71" t="s">
        <v>215</v>
      </c>
      <c r="O738" s="71" t="s">
        <v>736</v>
      </c>
      <c r="P738" s="71" t="s">
        <v>214</v>
      </c>
      <c r="R738" s="71">
        <v>0</v>
      </c>
      <c r="S738" s="71" t="s">
        <v>407</v>
      </c>
      <c r="T738" s="71" t="s">
        <v>354</v>
      </c>
      <c r="U738" s="27" t="s">
        <v>4855</v>
      </c>
    </row>
    <row r="739" spans="1:21" x14ac:dyDescent="0.15">
      <c r="A739" s="27" t="s">
        <v>75</v>
      </c>
      <c r="B739" s="27" t="s">
        <v>4856</v>
      </c>
      <c r="C739" s="27" t="s">
        <v>569</v>
      </c>
      <c r="D739" s="27" t="s">
        <v>735</v>
      </c>
      <c r="E739" s="27" t="s">
        <v>4857</v>
      </c>
      <c r="F739" s="27" t="s">
        <v>4858</v>
      </c>
      <c r="G739" s="27" t="s">
        <v>78</v>
      </c>
      <c r="H739" s="27" t="s">
        <v>4859</v>
      </c>
      <c r="I739" s="28">
        <v>43423.675821759258</v>
      </c>
      <c r="J739" s="28">
        <v>43423.676006944443</v>
      </c>
      <c r="K739" s="203">
        <v>1.8518518518518518E-4</v>
      </c>
      <c r="L739" s="29" t="s">
        <v>210</v>
      </c>
      <c r="M739" s="71" t="s">
        <v>211</v>
      </c>
      <c r="N739" s="71" t="s">
        <v>215</v>
      </c>
      <c r="O739" s="71" t="s">
        <v>736</v>
      </c>
      <c r="P739" s="71" t="s">
        <v>214</v>
      </c>
      <c r="R739" s="71">
        <v>0</v>
      </c>
      <c r="S739" s="71" t="s">
        <v>395</v>
      </c>
      <c r="T739" s="71" t="s">
        <v>354</v>
      </c>
      <c r="U739" s="27" t="s">
        <v>4860</v>
      </c>
    </row>
    <row r="740" spans="1:21" x14ac:dyDescent="0.15">
      <c r="A740" s="27" t="s">
        <v>75</v>
      </c>
      <c r="B740" s="27" t="s">
        <v>4861</v>
      </c>
      <c r="C740" s="27" t="s">
        <v>569</v>
      </c>
      <c r="D740" s="27" t="s">
        <v>735</v>
      </c>
      <c r="E740" s="27" t="s">
        <v>4862</v>
      </c>
      <c r="F740" s="27" t="s">
        <v>4863</v>
      </c>
      <c r="G740" s="27" t="s">
        <v>78</v>
      </c>
      <c r="H740" s="27" t="s">
        <v>910</v>
      </c>
      <c r="I740" s="28">
        <v>43423.695648148147</v>
      </c>
      <c r="J740" s="28">
        <v>43423.696030092593</v>
      </c>
      <c r="K740" s="203">
        <v>3.8194444444444446E-4</v>
      </c>
      <c r="L740" s="29" t="s">
        <v>210</v>
      </c>
      <c r="M740" s="71" t="s">
        <v>211</v>
      </c>
      <c r="N740" s="71" t="s">
        <v>215</v>
      </c>
      <c r="O740" s="71" t="s">
        <v>736</v>
      </c>
      <c r="P740" s="71" t="s">
        <v>214</v>
      </c>
      <c r="R740" s="71">
        <v>0</v>
      </c>
      <c r="S740" s="71" t="s">
        <v>361</v>
      </c>
      <c r="T740" s="71" t="s">
        <v>354</v>
      </c>
      <c r="U740" s="27" t="s">
        <v>911</v>
      </c>
    </row>
    <row r="741" spans="1:21" x14ac:dyDescent="0.15">
      <c r="A741" s="27" t="s">
        <v>75</v>
      </c>
      <c r="B741" s="27" t="s">
        <v>4864</v>
      </c>
      <c r="C741" s="27" t="s">
        <v>569</v>
      </c>
      <c r="D741" s="27" t="s">
        <v>735</v>
      </c>
      <c r="E741" s="27" t="s">
        <v>4865</v>
      </c>
      <c r="F741" s="27" t="s">
        <v>4866</v>
      </c>
      <c r="G741" s="27" t="s">
        <v>78</v>
      </c>
      <c r="H741" s="27" t="s">
        <v>4867</v>
      </c>
      <c r="I741" s="28">
        <v>43423.718229166669</v>
      </c>
      <c r="J741" s="28">
        <v>43423.718275462961</v>
      </c>
      <c r="K741" s="203">
        <v>4.6296296296296294E-5</v>
      </c>
      <c r="L741" s="29" t="s">
        <v>210</v>
      </c>
      <c r="M741" s="71" t="s">
        <v>211</v>
      </c>
      <c r="N741" s="71" t="s">
        <v>215</v>
      </c>
      <c r="O741" s="71" t="s">
        <v>736</v>
      </c>
      <c r="P741" s="71" t="s">
        <v>214</v>
      </c>
      <c r="R741" s="71">
        <v>0</v>
      </c>
      <c r="S741" s="71" t="s">
        <v>436</v>
      </c>
      <c r="T741" s="71" t="s">
        <v>354</v>
      </c>
      <c r="U741" s="27" t="s">
        <v>4868</v>
      </c>
    </row>
    <row r="742" spans="1:21" x14ac:dyDescent="0.15">
      <c r="A742" s="27" t="s">
        <v>75</v>
      </c>
      <c r="B742" s="27" t="s">
        <v>4869</v>
      </c>
      <c r="C742" s="27" t="s">
        <v>569</v>
      </c>
      <c r="D742" s="27" t="s">
        <v>735</v>
      </c>
      <c r="E742" s="27" t="s">
        <v>4865</v>
      </c>
      <c r="F742" s="27" t="s">
        <v>4866</v>
      </c>
      <c r="G742" s="27" t="s">
        <v>78</v>
      </c>
      <c r="H742" s="27" t="s">
        <v>4867</v>
      </c>
      <c r="I742" s="28">
        <v>43423.718541666669</v>
      </c>
      <c r="J742" s="28">
        <v>43423.71943287037</v>
      </c>
      <c r="K742" s="203">
        <v>8.9120370370370362E-4</v>
      </c>
      <c r="L742" s="29" t="s">
        <v>210</v>
      </c>
      <c r="M742" s="71" t="s">
        <v>211</v>
      </c>
      <c r="N742" s="71" t="s">
        <v>215</v>
      </c>
      <c r="O742" s="71" t="s">
        <v>736</v>
      </c>
      <c r="P742" s="71" t="s">
        <v>214</v>
      </c>
      <c r="R742" s="71">
        <v>0</v>
      </c>
      <c r="S742" s="71" t="s">
        <v>665</v>
      </c>
      <c r="T742" s="71" t="s">
        <v>354</v>
      </c>
      <c r="U742" s="27" t="s">
        <v>4870</v>
      </c>
    </row>
    <row r="743" spans="1:21" x14ac:dyDescent="0.15">
      <c r="A743" s="27" t="s">
        <v>75</v>
      </c>
      <c r="B743" s="27" t="s">
        <v>4871</v>
      </c>
      <c r="C743" s="27" t="s">
        <v>194</v>
      </c>
      <c r="D743" s="27" t="s">
        <v>827</v>
      </c>
      <c r="E743" s="27" t="s">
        <v>4872</v>
      </c>
      <c r="F743" s="27" t="s">
        <v>4873</v>
      </c>
      <c r="G743" s="27" t="s">
        <v>78</v>
      </c>
      <c r="H743" s="27" t="s">
        <v>336</v>
      </c>
      <c r="I743" s="28">
        <v>43423.435740740744</v>
      </c>
      <c r="J743" s="28">
        <v>43423.435798611114</v>
      </c>
      <c r="K743" s="203">
        <v>5.7870370370370366E-5</v>
      </c>
      <c r="L743" s="29" t="s">
        <v>210</v>
      </c>
      <c r="M743" s="71" t="s">
        <v>211</v>
      </c>
      <c r="N743" s="71" t="s">
        <v>215</v>
      </c>
      <c r="O743" s="71" t="s">
        <v>828</v>
      </c>
      <c r="P743" s="71" t="s">
        <v>170</v>
      </c>
      <c r="R743" s="71">
        <v>0</v>
      </c>
      <c r="S743" s="71" t="s">
        <v>371</v>
      </c>
      <c r="T743" s="71" t="s">
        <v>354</v>
      </c>
      <c r="U743" s="27" t="s">
        <v>1996</v>
      </c>
    </row>
    <row r="744" spans="1:21" x14ac:dyDescent="0.15">
      <c r="A744" s="27" t="s">
        <v>75</v>
      </c>
      <c r="B744" s="27" t="s">
        <v>4874</v>
      </c>
      <c r="C744" s="27" t="s">
        <v>194</v>
      </c>
      <c r="D744" s="27" t="s">
        <v>827</v>
      </c>
      <c r="E744" s="27" t="s">
        <v>4875</v>
      </c>
      <c r="F744" s="27" t="s">
        <v>4876</v>
      </c>
      <c r="G744" s="27" t="s">
        <v>78</v>
      </c>
      <c r="H744" s="27" t="s">
        <v>4877</v>
      </c>
      <c r="I744" s="28">
        <v>43423.445081018515</v>
      </c>
      <c r="J744" s="28">
        <v>43423.446226851855</v>
      </c>
      <c r="K744" s="203">
        <v>1.1458333333333333E-3</v>
      </c>
      <c r="L744" s="29" t="s">
        <v>210</v>
      </c>
      <c r="M744" s="71" t="s">
        <v>211</v>
      </c>
      <c r="N744" s="71" t="s">
        <v>215</v>
      </c>
      <c r="O744" s="71" t="s">
        <v>828</v>
      </c>
      <c r="P744" s="71" t="s">
        <v>170</v>
      </c>
      <c r="R744" s="71">
        <v>0</v>
      </c>
      <c r="S744" s="71" t="s">
        <v>678</v>
      </c>
      <c r="T744" s="71" t="s">
        <v>354</v>
      </c>
      <c r="U744" s="27" t="s">
        <v>4878</v>
      </c>
    </row>
    <row r="745" spans="1:21" x14ac:dyDescent="0.15">
      <c r="A745" s="27" t="s">
        <v>75</v>
      </c>
      <c r="B745" s="27" t="s">
        <v>4879</v>
      </c>
      <c r="C745" s="27" t="s">
        <v>194</v>
      </c>
      <c r="D745" s="27" t="s">
        <v>827</v>
      </c>
      <c r="E745" s="27" t="s">
        <v>4880</v>
      </c>
      <c r="F745" s="27" t="s">
        <v>4881</v>
      </c>
      <c r="G745" s="27" t="s">
        <v>78</v>
      </c>
      <c r="H745" s="27" t="s">
        <v>4882</v>
      </c>
      <c r="I745" s="28">
        <v>43423.457824074074</v>
      </c>
      <c r="J745" s="28">
        <v>43423.458391203705</v>
      </c>
      <c r="K745" s="203">
        <v>5.6712962962962956E-4</v>
      </c>
      <c r="L745" s="29" t="s">
        <v>210</v>
      </c>
      <c r="M745" s="71" t="s">
        <v>211</v>
      </c>
      <c r="N745" s="71" t="s">
        <v>215</v>
      </c>
      <c r="O745" s="71" t="s">
        <v>828</v>
      </c>
      <c r="P745" s="71" t="s">
        <v>170</v>
      </c>
      <c r="R745" s="71">
        <v>0</v>
      </c>
      <c r="S745" s="71" t="s">
        <v>355</v>
      </c>
      <c r="T745" s="71" t="s">
        <v>354</v>
      </c>
      <c r="U745" s="27" t="s">
        <v>4883</v>
      </c>
    </row>
    <row r="746" spans="1:21" x14ac:dyDescent="0.15">
      <c r="A746" s="27" t="s">
        <v>75</v>
      </c>
      <c r="B746" s="27" t="s">
        <v>4884</v>
      </c>
      <c r="C746" s="27" t="s">
        <v>194</v>
      </c>
      <c r="D746" s="27" t="s">
        <v>827</v>
      </c>
      <c r="E746" s="27" t="s">
        <v>4885</v>
      </c>
      <c r="F746" s="27" t="s">
        <v>4886</v>
      </c>
      <c r="G746" s="27" t="s">
        <v>78</v>
      </c>
      <c r="H746" s="27" t="s">
        <v>1858</v>
      </c>
      <c r="I746" s="28">
        <v>43423.45988425926</v>
      </c>
      <c r="J746" s="28">
        <v>43423.460057870368</v>
      </c>
      <c r="K746" s="203">
        <v>1.7361111111111112E-4</v>
      </c>
      <c r="L746" s="29" t="s">
        <v>210</v>
      </c>
      <c r="M746" s="71" t="s">
        <v>211</v>
      </c>
      <c r="N746" s="71" t="s">
        <v>215</v>
      </c>
      <c r="O746" s="71" t="s">
        <v>828</v>
      </c>
      <c r="P746" s="71" t="s">
        <v>170</v>
      </c>
      <c r="R746" s="71">
        <v>0</v>
      </c>
      <c r="S746" s="71" t="s">
        <v>369</v>
      </c>
      <c r="T746" s="71" t="s">
        <v>354</v>
      </c>
      <c r="U746" s="27" t="s">
        <v>4887</v>
      </c>
    </row>
    <row r="747" spans="1:21" x14ac:dyDescent="0.15">
      <c r="A747" s="27" t="s">
        <v>75</v>
      </c>
      <c r="B747" s="27" t="s">
        <v>4888</v>
      </c>
      <c r="C747" s="27" t="s">
        <v>194</v>
      </c>
      <c r="D747" s="27" t="s">
        <v>827</v>
      </c>
      <c r="E747" s="27" t="s">
        <v>4889</v>
      </c>
      <c r="F747" s="27" t="s">
        <v>4890</v>
      </c>
      <c r="G747" s="27" t="s">
        <v>78</v>
      </c>
      <c r="H747" s="27" t="s">
        <v>4891</v>
      </c>
      <c r="I747" s="28">
        <v>43423.464502314811</v>
      </c>
      <c r="J747" s="28">
        <v>43423.465208333335</v>
      </c>
      <c r="K747" s="203">
        <v>7.0601851851851847E-4</v>
      </c>
      <c r="L747" s="29" t="s">
        <v>210</v>
      </c>
      <c r="M747" s="71" t="s">
        <v>211</v>
      </c>
      <c r="N747" s="71" t="s">
        <v>215</v>
      </c>
      <c r="O747" s="71" t="s">
        <v>828</v>
      </c>
      <c r="P747" s="71" t="s">
        <v>170</v>
      </c>
      <c r="R747" s="71">
        <v>0</v>
      </c>
      <c r="S747" s="71" t="s">
        <v>362</v>
      </c>
      <c r="T747" s="71" t="s">
        <v>354</v>
      </c>
      <c r="U747" s="27" t="s">
        <v>4892</v>
      </c>
    </row>
    <row r="748" spans="1:21" x14ac:dyDescent="0.15">
      <c r="A748" s="27" t="s">
        <v>75</v>
      </c>
      <c r="B748" s="27" t="s">
        <v>4893</v>
      </c>
      <c r="C748" s="27" t="s">
        <v>194</v>
      </c>
      <c r="D748" s="27" t="s">
        <v>827</v>
      </c>
      <c r="E748" s="27" t="s">
        <v>4894</v>
      </c>
      <c r="F748" s="27" t="s">
        <v>4895</v>
      </c>
      <c r="G748" s="27" t="s">
        <v>78</v>
      </c>
      <c r="H748" s="27" t="s">
        <v>4896</v>
      </c>
      <c r="I748" s="28">
        <v>43423.470381944448</v>
      </c>
      <c r="J748" s="28">
        <v>43423.471134259256</v>
      </c>
      <c r="K748" s="203">
        <v>7.5231481481481471E-4</v>
      </c>
      <c r="L748" s="29" t="s">
        <v>210</v>
      </c>
      <c r="M748" s="71" t="s">
        <v>211</v>
      </c>
      <c r="N748" s="71" t="s">
        <v>215</v>
      </c>
      <c r="O748" s="71" t="s">
        <v>828</v>
      </c>
      <c r="P748" s="71" t="s">
        <v>170</v>
      </c>
      <c r="R748" s="71">
        <v>0</v>
      </c>
      <c r="S748" s="71" t="s">
        <v>712</v>
      </c>
      <c r="T748" s="71" t="s">
        <v>354</v>
      </c>
      <c r="U748" s="27" t="s">
        <v>4897</v>
      </c>
    </row>
    <row r="749" spans="1:21" x14ac:dyDescent="0.15">
      <c r="A749" s="27" t="s">
        <v>75</v>
      </c>
      <c r="B749" s="27" t="s">
        <v>4898</v>
      </c>
      <c r="C749" s="27" t="s">
        <v>194</v>
      </c>
      <c r="D749" s="27" t="s">
        <v>827</v>
      </c>
      <c r="E749" s="27" t="s">
        <v>4894</v>
      </c>
      <c r="F749" s="27" t="s">
        <v>4895</v>
      </c>
      <c r="G749" s="27" t="s">
        <v>78</v>
      </c>
      <c r="H749" s="27" t="s">
        <v>4896</v>
      </c>
      <c r="I749" s="28">
        <v>43423.471342592595</v>
      </c>
      <c r="J749" s="28">
        <v>43423.472442129627</v>
      </c>
      <c r="K749" s="203">
        <v>1.0995370370370371E-3</v>
      </c>
      <c r="L749" s="29" t="s">
        <v>210</v>
      </c>
      <c r="M749" s="71" t="s">
        <v>211</v>
      </c>
      <c r="N749" s="71" t="s">
        <v>215</v>
      </c>
      <c r="O749" s="71" t="s">
        <v>828</v>
      </c>
      <c r="P749" s="71" t="s">
        <v>170</v>
      </c>
      <c r="R749" s="71">
        <v>0</v>
      </c>
      <c r="S749" s="71" t="s">
        <v>396</v>
      </c>
      <c r="T749" s="71" t="s">
        <v>354</v>
      </c>
      <c r="U749" s="27" t="s">
        <v>4899</v>
      </c>
    </row>
    <row r="750" spans="1:21" x14ac:dyDescent="0.15">
      <c r="A750" s="27" t="s">
        <v>75</v>
      </c>
      <c r="B750" s="27" t="s">
        <v>4900</v>
      </c>
      <c r="C750" s="27" t="s">
        <v>194</v>
      </c>
      <c r="D750" s="27" t="s">
        <v>827</v>
      </c>
      <c r="E750" s="27" t="s">
        <v>4901</v>
      </c>
      <c r="F750" s="27" t="s">
        <v>4902</v>
      </c>
      <c r="G750" s="27" t="s">
        <v>78</v>
      </c>
      <c r="H750" s="27" t="s">
        <v>4903</v>
      </c>
      <c r="I750" s="28">
        <v>43423.480636574073</v>
      </c>
      <c r="J750" s="28">
        <v>43423.481365740743</v>
      </c>
      <c r="K750" s="203">
        <v>7.291666666666667E-4</v>
      </c>
      <c r="L750" s="29" t="s">
        <v>210</v>
      </c>
      <c r="M750" s="71" t="s">
        <v>211</v>
      </c>
      <c r="N750" s="71" t="s">
        <v>215</v>
      </c>
      <c r="O750" s="71" t="s">
        <v>828</v>
      </c>
      <c r="P750" s="71" t="s">
        <v>170</v>
      </c>
      <c r="R750" s="71">
        <v>0</v>
      </c>
      <c r="S750" s="71" t="s">
        <v>382</v>
      </c>
      <c r="T750" s="71" t="s">
        <v>354</v>
      </c>
      <c r="U750" s="27" t="s">
        <v>4904</v>
      </c>
    </row>
    <row r="751" spans="1:21" x14ac:dyDescent="0.15">
      <c r="A751" s="27" t="s">
        <v>75</v>
      </c>
      <c r="B751" s="27" t="s">
        <v>4905</v>
      </c>
      <c r="C751" s="27" t="s">
        <v>194</v>
      </c>
      <c r="D751" s="27" t="s">
        <v>827</v>
      </c>
      <c r="E751" s="27" t="s">
        <v>4906</v>
      </c>
      <c r="F751" s="27" t="s">
        <v>4907</v>
      </c>
      <c r="G751" s="27" t="s">
        <v>78</v>
      </c>
      <c r="H751" s="27" t="s">
        <v>4908</v>
      </c>
      <c r="I751" s="28">
        <v>43423.586041666669</v>
      </c>
      <c r="J751" s="28">
        <v>43423.587268518517</v>
      </c>
      <c r="K751" s="203">
        <v>1.2268518518518518E-3</v>
      </c>
      <c r="L751" s="29" t="s">
        <v>210</v>
      </c>
      <c r="M751" s="71" t="s">
        <v>211</v>
      </c>
      <c r="N751" s="71" t="s">
        <v>215</v>
      </c>
      <c r="O751" s="71" t="s">
        <v>828</v>
      </c>
      <c r="P751" s="71" t="s">
        <v>170</v>
      </c>
      <c r="R751" s="71">
        <v>0</v>
      </c>
      <c r="S751" s="71" t="s">
        <v>365</v>
      </c>
      <c r="T751" s="71" t="s">
        <v>354</v>
      </c>
      <c r="U751" s="27" t="s">
        <v>4909</v>
      </c>
    </row>
    <row r="752" spans="1:21" x14ac:dyDescent="0.15">
      <c r="A752" s="27" t="s">
        <v>75</v>
      </c>
      <c r="B752" s="27" t="s">
        <v>4910</v>
      </c>
      <c r="C752" s="27" t="s">
        <v>194</v>
      </c>
      <c r="D752" s="27" t="s">
        <v>827</v>
      </c>
      <c r="E752" s="27" t="s">
        <v>4911</v>
      </c>
      <c r="F752" s="27" t="s">
        <v>4912</v>
      </c>
      <c r="G752" s="27" t="s">
        <v>78</v>
      </c>
      <c r="H752" s="27" t="s">
        <v>4913</v>
      </c>
      <c r="I752" s="28">
        <v>43423.591921296298</v>
      </c>
      <c r="J752" s="28">
        <v>43423.592372685183</v>
      </c>
      <c r="K752" s="203">
        <v>4.5138888888888892E-4</v>
      </c>
      <c r="L752" s="29" t="s">
        <v>210</v>
      </c>
      <c r="M752" s="71" t="s">
        <v>211</v>
      </c>
      <c r="N752" s="71" t="s">
        <v>215</v>
      </c>
      <c r="O752" s="71" t="s">
        <v>828</v>
      </c>
      <c r="P752" s="71" t="s">
        <v>170</v>
      </c>
      <c r="R752" s="71">
        <v>0</v>
      </c>
      <c r="S752" s="71" t="s">
        <v>358</v>
      </c>
      <c r="T752" s="71" t="s">
        <v>354</v>
      </c>
      <c r="U752" s="27" t="s">
        <v>4914</v>
      </c>
    </row>
    <row r="753" spans="1:21" x14ac:dyDescent="0.15">
      <c r="A753" s="27" t="s">
        <v>75</v>
      </c>
      <c r="B753" s="27" t="s">
        <v>4915</v>
      </c>
      <c r="C753" s="27" t="s">
        <v>194</v>
      </c>
      <c r="D753" s="27" t="s">
        <v>827</v>
      </c>
      <c r="E753" s="27" t="s">
        <v>4916</v>
      </c>
      <c r="F753" s="27" t="s">
        <v>4917</v>
      </c>
      <c r="G753" s="27" t="s">
        <v>78</v>
      </c>
      <c r="H753" s="27" t="s">
        <v>4918</v>
      </c>
      <c r="I753" s="28">
        <v>43423.606979166667</v>
      </c>
      <c r="J753" s="28">
        <v>43423.606990740744</v>
      </c>
      <c r="K753" s="203">
        <v>1.1574074074074073E-5</v>
      </c>
      <c r="L753" s="29" t="s">
        <v>210</v>
      </c>
      <c r="M753" s="71" t="s">
        <v>211</v>
      </c>
      <c r="N753" s="71" t="s">
        <v>215</v>
      </c>
      <c r="O753" s="71" t="s">
        <v>828</v>
      </c>
      <c r="P753" s="71" t="s">
        <v>170</v>
      </c>
      <c r="R753" s="71">
        <v>0</v>
      </c>
      <c r="S753" s="71" t="s">
        <v>440</v>
      </c>
      <c r="T753" s="71" t="s">
        <v>354</v>
      </c>
      <c r="U753" s="27" t="s">
        <v>4919</v>
      </c>
    </row>
    <row r="754" spans="1:21" x14ac:dyDescent="0.15">
      <c r="A754" s="27" t="s">
        <v>75</v>
      </c>
      <c r="B754" s="27" t="s">
        <v>4920</v>
      </c>
      <c r="C754" s="27" t="s">
        <v>194</v>
      </c>
      <c r="D754" s="27" t="s">
        <v>827</v>
      </c>
      <c r="E754" s="27" t="s">
        <v>4921</v>
      </c>
      <c r="F754" s="27" t="s">
        <v>4922</v>
      </c>
      <c r="G754" s="27" t="s">
        <v>78</v>
      </c>
      <c r="H754" s="27" t="s">
        <v>1355</v>
      </c>
      <c r="I754" s="28">
        <v>43423.611747685187</v>
      </c>
      <c r="J754" s="28">
        <v>43423.612604166665</v>
      </c>
      <c r="K754" s="203">
        <v>8.564814814814815E-4</v>
      </c>
      <c r="L754" s="29" t="s">
        <v>210</v>
      </c>
      <c r="M754" s="71" t="s">
        <v>211</v>
      </c>
      <c r="N754" s="71" t="s">
        <v>215</v>
      </c>
      <c r="O754" s="71" t="s">
        <v>828</v>
      </c>
      <c r="P754" s="71" t="s">
        <v>170</v>
      </c>
      <c r="R754" s="71">
        <v>0</v>
      </c>
      <c r="S754" s="71" t="s">
        <v>376</v>
      </c>
      <c r="T754" s="71" t="s">
        <v>354</v>
      </c>
      <c r="U754" s="27" t="s">
        <v>4923</v>
      </c>
    </row>
    <row r="755" spans="1:21" x14ac:dyDescent="0.15">
      <c r="A755" s="27" t="s">
        <v>75</v>
      </c>
      <c r="B755" s="27" t="s">
        <v>4924</v>
      </c>
      <c r="C755" s="27" t="s">
        <v>219</v>
      </c>
      <c r="D755" s="27" t="s">
        <v>739</v>
      </c>
      <c r="E755" s="27" t="s">
        <v>4925</v>
      </c>
      <c r="F755" s="27" t="s">
        <v>4926</v>
      </c>
      <c r="G755" s="27" t="s">
        <v>78</v>
      </c>
      <c r="H755" s="27" t="s">
        <v>4927</v>
      </c>
      <c r="I755" s="28">
        <v>43423.44259259259</v>
      </c>
      <c r="J755" s="28">
        <v>43423.442789351851</v>
      </c>
      <c r="K755" s="203">
        <v>1.9675925925925926E-4</v>
      </c>
      <c r="L755" s="29" t="s">
        <v>210</v>
      </c>
      <c r="M755" s="71" t="s">
        <v>211</v>
      </c>
      <c r="N755" s="71" t="s">
        <v>215</v>
      </c>
      <c r="O755" s="71" t="s">
        <v>740</v>
      </c>
      <c r="P755" s="71" t="s">
        <v>170</v>
      </c>
      <c r="R755" s="71">
        <v>0</v>
      </c>
      <c r="S755" s="71" t="s">
        <v>401</v>
      </c>
      <c r="T755" s="71" t="s">
        <v>354</v>
      </c>
      <c r="U755" s="27" t="s">
        <v>4928</v>
      </c>
    </row>
    <row r="756" spans="1:21" x14ac:dyDescent="0.15">
      <c r="A756" s="27" t="s">
        <v>75</v>
      </c>
      <c r="B756" s="27" t="s">
        <v>4929</v>
      </c>
      <c r="C756" s="27" t="s">
        <v>219</v>
      </c>
      <c r="D756" s="27" t="s">
        <v>739</v>
      </c>
      <c r="E756" s="27" t="s">
        <v>1668</v>
      </c>
      <c r="F756" s="27" t="s">
        <v>1669</v>
      </c>
      <c r="G756" s="27" t="s">
        <v>78</v>
      </c>
      <c r="H756" s="27" t="s">
        <v>1670</v>
      </c>
      <c r="I756" s="28">
        <v>43423.444351851853</v>
      </c>
      <c r="J756" s="28">
        <v>43423.444849537038</v>
      </c>
      <c r="K756" s="203">
        <v>4.9768518518518521E-4</v>
      </c>
      <c r="L756" s="29" t="s">
        <v>210</v>
      </c>
      <c r="M756" s="71" t="s">
        <v>211</v>
      </c>
      <c r="N756" s="71" t="s">
        <v>215</v>
      </c>
      <c r="O756" s="71" t="s">
        <v>740</v>
      </c>
      <c r="P756" s="71" t="s">
        <v>170</v>
      </c>
      <c r="R756" s="71">
        <v>0</v>
      </c>
      <c r="S756" s="71" t="s">
        <v>412</v>
      </c>
      <c r="T756" s="71" t="s">
        <v>354</v>
      </c>
      <c r="U756" s="27" t="s">
        <v>1085</v>
      </c>
    </row>
    <row r="757" spans="1:21" x14ac:dyDescent="0.15">
      <c r="A757" s="27" t="s">
        <v>75</v>
      </c>
      <c r="B757" s="27" t="s">
        <v>4930</v>
      </c>
      <c r="C757" s="27" t="s">
        <v>219</v>
      </c>
      <c r="D757" s="27" t="s">
        <v>739</v>
      </c>
      <c r="E757" s="27" t="s">
        <v>4931</v>
      </c>
      <c r="F757" s="27" t="s">
        <v>4932</v>
      </c>
      <c r="G757" s="27" t="s">
        <v>78</v>
      </c>
      <c r="H757" s="27" t="s">
        <v>4933</v>
      </c>
      <c r="I757" s="28">
        <v>43423.451932870368</v>
      </c>
      <c r="J757" s="28">
        <v>43423.45484953704</v>
      </c>
      <c r="K757" s="203">
        <v>2.9166666666666668E-3</v>
      </c>
      <c r="L757" s="29" t="s">
        <v>210</v>
      </c>
      <c r="M757" s="71" t="s">
        <v>210</v>
      </c>
      <c r="N757" s="71" t="s">
        <v>215</v>
      </c>
      <c r="O757" s="71" t="s">
        <v>740</v>
      </c>
      <c r="P757" s="71" t="s">
        <v>170</v>
      </c>
      <c r="R757" s="71">
        <v>0</v>
      </c>
      <c r="S757" s="71" t="s">
        <v>1673</v>
      </c>
      <c r="T757" s="71" t="s">
        <v>1673</v>
      </c>
      <c r="U757" s="27" t="s">
        <v>1999</v>
      </c>
    </row>
    <row r="758" spans="1:21" x14ac:dyDescent="0.15">
      <c r="A758" s="27" t="s">
        <v>75</v>
      </c>
      <c r="B758" s="27" t="s">
        <v>4934</v>
      </c>
      <c r="C758" s="27" t="s">
        <v>219</v>
      </c>
      <c r="D758" s="27" t="s">
        <v>739</v>
      </c>
      <c r="E758" s="27" t="s">
        <v>4931</v>
      </c>
      <c r="F758" s="27" t="s">
        <v>4932</v>
      </c>
      <c r="G758" s="27" t="s">
        <v>78</v>
      </c>
      <c r="H758" s="27" t="s">
        <v>4933</v>
      </c>
      <c r="I758" s="28">
        <v>43423.455104166664</v>
      </c>
      <c r="J758" s="28">
        <v>43423.458240740743</v>
      </c>
      <c r="K758" s="203">
        <v>3.1365740740740742E-3</v>
      </c>
      <c r="L758" s="29" t="s">
        <v>210</v>
      </c>
      <c r="M758" s="71" t="s">
        <v>210</v>
      </c>
      <c r="N758" s="71" t="s">
        <v>215</v>
      </c>
      <c r="O758" s="71" t="s">
        <v>740</v>
      </c>
      <c r="P758" s="71" t="s">
        <v>170</v>
      </c>
      <c r="R758" s="71">
        <v>0</v>
      </c>
      <c r="S758" s="71" t="s">
        <v>693</v>
      </c>
      <c r="T758" s="71" t="s">
        <v>693</v>
      </c>
      <c r="U758" s="27" t="s">
        <v>1999</v>
      </c>
    </row>
    <row r="759" spans="1:21" x14ac:dyDescent="0.15">
      <c r="A759" s="27" t="s">
        <v>75</v>
      </c>
      <c r="B759" s="27" t="s">
        <v>4935</v>
      </c>
      <c r="C759" s="27" t="s">
        <v>219</v>
      </c>
      <c r="D759" s="27" t="s">
        <v>739</v>
      </c>
      <c r="E759" s="27" t="s">
        <v>4936</v>
      </c>
      <c r="F759" s="27" t="s">
        <v>4937</v>
      </c>
      <c r="G759" s="27" t="s">
        <v>78</v>
      </c>
      <c r="H759" s="27" t="s">
        <v>4938</v>
      </c>
      <c r="I759" s="28">
        <v>43423.466608796298</v>
      </c>
      <c r="J759" s="28">
        <v>43423.466782407406</v>
      </c>
      <c r="K759" s="203">
        <v>1.7361111111111112E-4</v>
      </c>
      <c r="L759" s="29" t="s">
        <v>210</v>
      </c>
      <c r="M759" s="71" t="s">
        <v>211</v>
      </c>
      <c r="N759" s="71" t="s">
        <v>215</v>
      </c>
      <c r="O759" s="71" t="s">
        <v>740</v>
      </c>
      <c r="P759" s="71" t="s">
        <v>170</v>
      </c>
      <c r="R759" s="71">
        <v>0</v>
      </c>
      <c r="S759" s="71" t="s">
        <v>369</v>
      </c>
      <c r="T759" s="71" t="s">
        <v>354</v>
      </c>
      <c r="U759" s="27" t="s">
        <v>1077</v>
      </c>
    </row>
    <row r="760" spans="1:21" x14ac:dyDescent="0.15">
      <c r="A760" s="27" t="s">
        <v>75</v>
      </c>
      <c r="B760" s="27" t="s">
        <v>4939</v>
      </c>
      <c r="C760" s="27" t="s">
        <v>219</v>
      </c>
      <c r="D760" s="27" t="s">
        <v>739</v>
      </c>
      <c r="E760" s="27" t="s">
        <v>4940</v>
      </c>
      <c r="F760" s="27" t="s">
        <v>4941</v>
      </c>
      <c r="G760" s="27" t="s">
        <v>78</v>
      </c>
      <c r="H760" s="27" t="s">
        <v>4942</v>
      </c>
      <c r="I760" s="28">
        <v>43423.467152777775</v>
      </c>
      <c r="J760" s="28">
        <v>43423.469398148147</v>
      </c>
      <c r="K760" s="203">
        <v>2.2453703703703702E-3</v>
      </c>
      <c r="L760" s="29" t="s">
        <v>210</v>
      </c>
      <c r="M760" s="71" t="s">
        <v>210</v>
      </c>
      <c r="N760" s="71" t="s">
        <v>215</v>
      </c>
      <c r="O760" s="71" t="s">
        <v>740</v>
      </c>
      <c r="P760" s="71" t="s">
        <v>170</v>
      </c>
      <c r="R760" s="71">
        <v>0</v>
      </c>
      <c r="S760" s="71" t="s">
        <v>515</v>
      </c>
      <c r="T760" s="71" t="s">
        <v>515</v>
      </c>
      <c r="U760" s="27" t="s">
        <v>1080</v>
      </c>
    </row>
    <row r="761" spans="1:21" x14ac:dyDescent="0.15">
      <c r="A761" s="27" t="s">
        <v>75</v>
      </c>
      <c r="B761" s="27" t="s">
        <v>4943</v>
      </c>
      <c r="C761" s="27" t="s">
        <v>219</v>
      </c>
      <c r="D761" s="27" t="s">
        <v>739</v>
      </c>
      <c r="E761" s="27" t="s">
        <v>4944</v>
      </c>
      <c r="F761" s="27" t="s">
        <v>4945</v>
      </c>
      <c r="G761" s="27" t="s">
        <v>78</v>
      </c>
      <c r="H761" s="27" t="s">
        <v>1479</v>
      </c>
      <c r="I761" s="28">
        <v>43423.478530092594</v>
      </c>
      <c r="J761" s="28">
        <v>43423.479085648149</v>
      </c>
      <c r="K761" s="203">
        <v>5.5555555555555556E-4</v>
      </c>
      <c r="L761" s="29" t="s">
        <v>210</v>
      </c>
      <c r="M761" s="71" t="s">
        <v>211</v>
      </c>
      <c r="N761" s="71" t="s">
        <v>215</v>
      </c>
      <c r="O761" s="71" t="s">
        <v>740</v>
      </c>
      <c r="P761" s="71" t="s">
        <v>170</v>
      </c>
      <c r="R761" s="71">
        <v>0</v>
      </c>
      <c r="S761" s="71" t="s">
        <v>443</v>
      </c>
      <c r="T761" s="71" t="s">
        <v>354</v>
      </c>
      <c r="U761" s="27" t="s">
        <v>4946</v>
      </c>
    </row>
    <row r="762" spans="1:21" x14ac:dyDescent="0.15">
      <c r="A762" s="27" t="s">
        <v>75</v>
      </c>
      <c r="B762" s="27" t="s">
        <v>4947</v>
      </c>
      <c r="C762" s="27" t="s">
        <v>219</v>
      </c>
      <c r="D762" s="27" t="s">
        <v>739</v>
      </c>
      <c r="E762" s="27" t="s">
        <v>4948</v>
      </c>
      <c r="F762" s="27" t="s">
        <v>4949</v>
      </c>
      <c r="G762" s="27" t="s">
        <v>78</v>
      </c>
      <c r="H762" s="27" t="s">
        <v>4950</v>
      </c>
      <c r="I762" s="28">
        <v>43423.482685185183</v>
      </c>
      <c r="J762" s="28">
        <v>43423.483715277776</v>
      </c>
      <c r="K762" s="203">
        <v>1.0300925925925926E-3</v>
      </c>
      <c r="L762" s="29" t="s">
        <v>210</v>
      </c>
      <c r="M762" s="71" t="s">
        <v>211</v>
      </c>
      <c r="N762" s="71" t="s">
        <v>215</v>
      </c>
      <c r="O762" s="71" t="s">
        <v>740</v>
      </c>
      <c r="P762" s="71" t="s">
        <v>170</v>
      </c>
      <c r="R762" s="71">
        <v>0</v>
      </c>
      <c r="S762" s="71" t="s">
        <v>668</v>
      </c>
      <c r="T762" s="71" t="s">
        <v>354</v>
      </c>
      <c r="U762" s="27" t="s">
        <v>4951</v>
      </c>
    </row>
    <row r="763" spans="1:21" x14ac:dyDescent="0.15">
      <c r="A763" s="27" t="s">
        <v>75</v>
      </c>
      <c r="B763" s="27" t="s">
        <v>4952</v>
      </c>
      <c r="C763" s="27" t="s">
        <v>219</v>
      </c>
      <c r="D763" s="27" t="s">
        <v>739</v>
      </c>
      <c r="E763" s="27" t="s">
        <v>4948</v>
      </c>
      <c r="F763" s="27" t="s">
        <v>4949</v>
      </c>
      <c r="G763" s="27" t="s">
        <v>78</v>
      </c>
      <c r="H763" s="27" t="s">
        <v>4950</v>
      </c>
      <c r="I763" s="28">
        <v>43423.484016203707</v>
      </c>
      <c r="J763" s="28">
        <v>43423.486342592594</v>
      </c>
      <c r="K763" s="203">
        <v>2.3263888888888887E-3</v>
      </c>
      <c r="L763" s="29" t="s">
        <v>210</v>
      </c>
      <c r="M763" s="71" t="s">
        <v>210</v>
      </c>
      <c r="N763" s="71" t="s">
        <v>215</v>
      </c>
      <c r="O763" s="71" t="s">
        <v>740</v>
      </c>
      <c r="P763" s="71" t="s">
        <v>170</v>
      </c>
      <c r="R763" s="71">
        <v>0</v>
      </c>
      <c r="S763" s="71" t="s">
        <v>804</v>
      </c>
      <c r="T763" s="71" t="s">
        <v>804</v>
      </c>
      <c r="U763" s="27" t="s">
        <v>4953</v>
      </c>
    </row>
    <row r="764" spans="1:21" x14ac:dyDescent="0.15">
      <c r="A764" s="27" t="s">
        <v>75</v>
      </c>
      <c r="B764" s="27" t="s">
        <v>4954</v>
      </c>
      <c r="C764" s="27" t="s">
        <v>219</v>
      </c>
      <c r="D764" s="27" t="s">
        <v>739</v>
      </c>
      <c r="E764" s="27" t="s">
        <v>4955</v>
      </c>
      <c r="F764" s="27" t="s">
        <v>4956</v>
      </c>
      <c r="G764" s="27" t="s">
        <v>78</v>
      </c>
      <c r="H764" s="27" t="s">
        <v>4957</v>
      </c>
      <c r="I764" s="28">
        <v>43423.488449074073</v>
      </c>
      <c r="J764" s="28">
        <v>43423.488726851851</v>
      </c>
      <c r="K764" s="203">
        <v>2.7777777777777778E-4</v>
      </c>
      <c r="L764" s="29" t="s">
        <v>210</v>
      </c>
      <c r="M764" s="71" t="s">
        <v>211</v>
      </c>
      <c r="N764" s="71" t="s">
        <v>215</v>
      </c>
      <c r="O764" s="71" t="s">
        <v>740</v>
      </c>
      <c r="P764" s="71" t="s">
        <v>170</v>
      </c>
      <c r="R764" s="71">
        <v>0</v>
      </c>
      <c r="S764" s="71" t="s">
        <v>423</v>
      </c>
      <c r="T764" s="71" t="s">
        <v>354</v>
      </c>
      <c r="U764" s="27" t="s">
        <v>4958</v>
      </c>
    </row>
    <row r="765" spans="1:21" x14ac:dyDescent="0.15">
      <c r="A765" s="27" t="s">
        <v>75</v>
      </c>
      <c r="B765" s="27" t="s">
        <v>4959</v>
      </c>
      <c r="C765" s="27" t="s">
        <v>219</v>
      </c>
      <c r="D765" s="27" t="s">
        <v>739</v>
      </c>
      <c r="E765" s="27" t="s">
        <v>4960</v>
      </c>
      <c r="F765" s="27" t="s">
        <v>4961</v>
      </c>
      <c r="G765" s="27" t="s">
        <v>78</v>
      </c>
      <c r="H765" s="27" t="s">
        <v>4962</v>
      </c>
      <c r="I765" s="28">
        <v>43423.599745370368</v>
      </c>
      <c r="J765" s="28">
        <v>43423.600138888891</v>
      </c>
      <c r="K765" s="203">
        <v>3.9351851851851852E-4</v>
      </c>
      <c r="L765" s="29" t="s">
        <v>210</v>
      </c>
      <c r="M765" s="71" t="s">
        <v>211</v>
      </c>
      <c r="N765" s="71" t="s">
        <v>215</v>
      </c>
      <c r="O765" s="71" t="s">
        <v>740</v>
      </c>
      <c r="P765" s="71" t="s">
        <v>170</v>
      </c>
      <c r="R765" s="71">
        <v>0</v>
      </c>
      <c r="S765" s="71" t="s">
        <v>363</v>
      </c>
      <c r="T765" s="71" t="s">
        <v>354</v>
      </c>
      <c r="U765" s="27" t="s">
        <v>4963</v>
      </c>
    </row>
    <row r="766" spans="1:21" x14ac:dyDescent="0.15">
      <c r="A766" s="27" t="s">
        <v>75</v>
      </c>
      <c r="B766" s="27" t="s">
        <v>4964</v>
      </c>
      <c r="C766" s="27" t="s">
        <v>219</v>
      </c>
      <c r="D766" s="27" t="s">
        <v>739</v>
      </c>
      <c r="E766" s="27" t="s">
        <v>4965</v>
      </c>
      <c r="F766" s="27" t="s">
        <v>4966</v>
      </c>
      <c r="G766" s="27" t="s">
        <v>78</v>
      </c>
      <c r="H766" s="27" t="s">
        <v>4967</v>
      </c>
      <c r="I766" s="28">
        <v>43423.602465277778</v>
      </c>
      <c r="J766" s="28">
        <v>43423.602673611109</v>
      </c>
      <c r="K766" s="203">
        <v>2.0833333333333335E-4</v>
      </c>
      <c r="L766" s="29" t="s">
        <v>210</v>
      </c>
      <c r="M766" s="71" t="s">
        <v>211</v>
      </c>
      <c r="N766" s="71" t="s">
        <v>215</v>
      </c>
      <c r="O766" s="71" t="s">
        <v>740</v>
      </c>
      <c r="P766" s="71" t="s">
        <v>170</v>
      </c>
      <c r="R766" s="71">
        <v>0</v>
      </c>
      <c r="S766" s="71" t="s">
        <v>405</v>
      </c>
      <c r="T766" s="71" t="s">
        <v>354</v>
      </c>
      <c r="U766" s="27" t="s">
        <v>4968</v>
      </c>
    </row>
    <row r="767" spans="1:21" x14ac:dyDescent="0.15">
      <c r="A767" s="27" t="s">
        <v>75</v>
      </c>
      <c r="B767" s="27" t="s">
        <v>4969</v>
      </c>
      <c r="C767" s="27" t="s">
        <v>219</v>
      </c>
      <c r="D767" s="27" t="s">
        <v>739</v>
      </c>
      <c r="E767" s="27" t="s">
        <v>4970</v>
      </c>
      <c r="F767" s="27" t="s">
        <v>4971</v>
      </c>
      <c r="G767" s="27" t="s">
        <v>78</v>
      </c>
      <c r="H767" s="27" t="s">
        <v>4972</v>
      </c>
      <c r="I767" s="28">
        <v>43423.604351851849</v>
      </c>
      <c r="J767" s="28">
        <v>43423.604618055557</v>
      </c>
      <c r="K767" s="203">
        <v>2.6620370370370372E-4</v>
      </c>
      <c r="L767" s="29" t="s">
        <v>210</v>
      </c>
      <c r="M767" s="71" t="s">
        <v>211</v>
      </c>
      <c r="N767" s="71" t="s">
        <v>215</v>
      </c>
      <c r="O767" s="71" t="s">
        <v>740</v>
      </c>
      <c r="P767" s="71" t="s">
        <v>170</v>
      </c>
      <c r="R767" s="71">
        <v>0</v>
      </c>
      <c r="S767" s="71" t="s">
        <v>417</v>
      </c>
      <c r="T767" s="71" t="s">
        <v>354</v>
      </c>
      <c r="U767" s="27" t="s">
        <v>4973</v>
      </c>
    </row>
    <row r="768" spans="1:21" x14ac:dyDescent="0.15">
      <c r="A768" s="27" t="s">
        <v>75</v>
      </c>
      <c r="B768" s="27" t="s">
        <v>4974</v>
      </c>
      <c r="C768" s="27" t="s">
        <v>219</v>
      </c>
      <c r="D768" s="27" t="s">
        <v>739</v>
      </c>
      <c r="E768" s="27" t="s">
        <v>4975</v>
      </c>
      <c r="F768" s="27" t="s">
        <v>4976</v>
      </c>
      <c r="G768" s="27" t="s">
        <v>78</v>
      </c>
      <c r="H768" s="27" t="s">
        <v>4977</v>
      </c>
      <c r="I768" s="28">
        <v>43423.607037037036</v>
      </c>
      <c r="J768" s="28">
        <v>43423.607361111113</v>
      </c>
      <c r="K768" s="203">
        <v>3.2407407407407406E-4</v>
      </c>
      <c r="L768" s="29" t="s">
        <v>210</v>
      </c>
      <c r="M768" s="71" t="s">
        <v>211</v>
      </c>
      <c r="N768" s="71" t="s">
        <v>215</v>
      </c>
      <c r="O768" s="71" t="s">
        <v>740</v>
      </c>
      <c r="P768" s="71" t="s">
        <v>170</v>
      </c>
      <c r="R768" s="71">
        <v>0</v>
      </c>
      <c r="S768" s="71" t="s">
        <v>390</v>
      </c>
      <c r="T768" s="71" t="s">
        <v>354</v>
      </c>
      <c r="U768" s="27" t="s">
        <v>4978</v>
      </c>
    </row>
    <row r="769" spans="1:21" x14ac:dyDescent="0.15">
      <c r="A769" s="27" t="s">
        <v>75</v>
      </c>
      <c r="B769" s="27" t="s">
        <v>4979</v>
      </c>
      <c r="C769" s="27" t="s">
        <v>219</v>
      </c>
      <c r="D769" s="27" t="s">
        <v>739</v>
      </c>
      <c r="E769" s="27" t="s">
        <v>4980</v>
      </c>
      <c r="F769" s="27" t="s">
        <v>4981</v>
      </c>
      <c r="G769" s="27" t="s">
        <v>78</v>
      </c>
      <c r="H769" s="27" t="s">
        <v>4982</v>
      </c>
      <c r="I769" s="28">
        <v>43423.618877314817</v>
      </c>
      <c r="J769" s="28">
        <v>43423.619108796294</v>
      </c>
      <c r="K769" s="203">
        <v>2.3148148148148146E-4</v>
      </c>
      <c r="L769" s="29" t="s">
        <v>210</v>
      </c>
      <c r="M769" s="71" t="s">
        <v>211</v>
      </c>
      <c r="N769" s="71" t="s">
        <v>215</v>
      </c>
      <c r="O769" s="71" t="s">
        <v>740</v>
      </c>
      <c r="P769" s="71" t="s">
        <v>170</v>
      </c>
      <c r="R769" s="71">
        <v>0</v>
      </c>
      <c r="S769" s="71" t="s">
        <v>409</v>
      </c>
      <c r="T769" s="71" t="s">
        <v>354</v>
      </c>
      <c r="U769" s="27" t="s">
        <v>4983</v>
      </c>
    </row>
    <row r="770" spans="1:21" x14ac:dyDescent="0.15">
      <c r="A770" s="27" t="s">
        <v>75</v>
      </c>
      <c r="B770" s="27" t="s">
        <v>4984</v>
      </c>
      <c r="C770" s="27" t="s">
        <v>219</v>
      </c>
      <c r="D770" s="27" t="s">
        <v>739</v>
      </c>
      <c r="E770" s="27" t="s">
        <v>4985</v>
      </c>
      <c r="F770" s="27" t="s">
        <v>4986</v>
      </c>
      <c r="G770" s="27" t="s">
        <v>78</v>
      </c>
      <c r="H770" s="27" t="s">
        <v>4987</v>
      </c>
      <c r="I770" s="28">
        <v>43423.619803240741</v>
      </c>
      <c r="J770" s="28">
        <v>43423.619976851849</v>
      </c>
      <c r="K770" s="203">
        <v>1.7361111111111112E-4</v>
      </c>
      <c r="L770" s="29" t="s">
        <v>210</v>
      </c>
      <c r="M770" s="71" t="s">
        <v>211</v>
      </c>
      <c r="N770" s="71" t="s">
        <v>215</v>
      </c>
      <c r="O770" s="71" t="s">
        <v>740</v>
      </c>
      <c r="P770" s="71" t="s">
        <v>170</v>
      </c>
      <c r="R770" s="71">
        <v>0</v>
      </c>
      <c r="S770" s="71" t="s">
        <v>369</v>
      </c>
      <c r="T770" s="71" t="s">
        <v>354</v>
      </c>
      <c r="U770" s="27" t="s">
        <v>4988</v>
      </c>
    </row>
    <row r="771" spans="1:21" x14ac:dyDescent="0.15">
      <c r="A771" s="27" t="s">
        <v>75</v>
      </c>
      <c r="B771" s="27" t="s">
        <v>4989</v>
      </c>
      <c r="C771" s="27" t="s">
        <v>219</v>
      </c>
      <c r="D771" s="27" t="s">
        <v>739</v>
      </c>
      <c r="E771" s="27" t="s">
        <v>4990</v>
      </c>
      <c r="F771" s="27" t="s">
        <v>4991</v>
      </c>
      <c r="G771" s="27" t="s">
        <v>78</v>
      </c>
      <c r="H771" s="27" t="s">
        <v>4992</v>
      </c>
      <c r="I771" s="28">
        <v>43423.624814814815</v>
      </c>
      <c r="J771" s="28">
        <v>43423.625381944446</v>
      </c>
      <c r="K771" s="203">
        <v>5.6712962962962956E-4</v>
      </c>
      <c r="L771" s="29" t="s">
        <v>210</v>
      </c>
      <c r="M771" s="71" t="s">
        <v>211</v>
      </c>
      <c r="N771" s="71" t="s">
        <v>215</v>
      </c>
      <c r="O771" s="71" t="s">
        <v>740</v>
      </c>
      <c r="P771" s="71" t="s">
        <v>170</v>
      </c>
      <c r="R771" s="71">
        <v>0</v>
      </c>
      <c r="S771" s="71" t="s">
        <v>355</v>
      </c>
      <c r="T771" s="71" t="s">
        <v>354</v>
      </c>
      <c r="U771" s="27" t="s">
        <v>4993</v>
      </c>
    </row>
    <row r="772" spans="1:21" x14ac:dyDescent="0.15">
      <c r="A772" s="27" t="s">
        <v>75</v>
      </c>
      <c r="B772" s="27" t="s">
        <v>4994</v>
      </c>
      <c r="C772" s="27" t="s">
        <v>219</v>
      </c>
      <c r="D772" s="27" t="s">
        <v>739</v>
      </c>
      <c r="E772" s="27" t="s">
        <v>4995</v>
      </c>
      <c r="F772" s="27" t="s">
        <v>4996</v>
      </c>
      <c r="G772" s="27" t="s">
        <v>78</v>
      </c>
      <c r="H772" s="27" t="s">
        <v>4997</v>
      </c>
      <c r="I772" s="28">
        <v>43423.626793981479</v>
      </c>
      <c r="J772" s="28">
        <v>43423.62972222222</v>
      </c>
      <c r="K772" s="203">
        <v>2.9282407407407412E-3</v>
      </c>
      <c r="L772" s="29" t="s">
        <v>210</v>
      </c>
      <c r="M772" s="71" t="s">
        <v>210</v>
      </c>
      <c r="N772" s="71" t="s">
        <v>215</v>
      </c>
      <c r="O772" s="71" t="s">
        <v>740</v>
      </c>
      <c r="P772" s="71" t="s">
        <v>170</v>
      </c>
      <c r="R772" s="71">
        <v>0</v>
      </c>
      <c r="S772" s="71" t="s">
        <v>635</v>
      </c>
      <c r="T772" s="71" t="s">
        <v>635</v>
      </c>
      <c r="U772" s="27" t="s">
        <v>4998</v>
      </c>
    </row>
    <row r="773" spans="1:21" x14ac:dyDescent="0.15">
      <c r="A773" s="27" t="s">
        <v>75</v>
      </c>
      <c r="B773" s="27" t="s">
        <v>4999</v>
      </c>
      <c r="C773" s="27" t="s">
        <v>219</v>
      </c>
      <c r="D773" s="27" t="s">
        <v>739</v>
      </c>
      <c r="E773" s="27" t="s">
        <v>5000</v>
      </c>
      <c r="F773" s="27" t="s">
        <v>5001</v>
      </c>
      <c r="G773" s="27" t="s">
        <v>78</v>
      </c>
      <c r="H773" s="27" t="s">
        <v>5002</v>
      </c>
      <c r="I773" s="28">
        <v>43423.631562499999</v>
      </c>
      <c r="J773" s="28">
        <v>43423.635740740741</v>
      </c>
      <c r="K773" s="203">
        <v>4.1782407407407402E-3</v>
      </c>
      <c r="L773" s="29" t="s">
        <v>210</v>
      </c>
      <c r="M773" s="71" t="s">
        <v>210</v>
      </c>
      <c r="N773" s="71" t="s">
        <v>215</v>
      </c>
      <c r="O773" s="71" t="s">
        <v>740</v>
      </c>
      <c r="P773" s="71" t="s">
        <v>170</v>
      </c>
      <c r="R773" s="71">
        <v>0</v>
      </c>
      <c r="S773" s="71" t="s">
        <v>1642</v>
      </c>
      <c r="T773" s="71" t="s">
        <v>1642</v>
      </c>
      <c r="U773" s="27" t="s">
        <v>5003</v>
      </c>
    </row>
    <row r="774" spans="1:21" x14ac:dyDescent="0.15">
      <c r="A774" s="27" t="s">
        <v>75</v>
      </c>
      <c r="B774" s="27" t="s">
        <v>5004</v>
      </c>
      <c r="C774" s="27" t="s">
        <v>219</v>
      </c>
      <c r="D774" s="27" t="s">
        <v>739</v>
      </c>
      <c r="E774" s="27" t="s">
        <v>5005</v>
      </c>
      <c r="F774" s="27" t="s">
        <v>5006</v>
      </c>
      <c r="G774" s="27" t="s">
        <v>78</v>
      </c>
      <c r="H774" s="27" t="s">
        <v>5007</v>
      </c>
      <c r="I774" s="28">
        <v>43423.659178240741</v>
      </c>
      <c r="J774" s="28">
        <v>43423.65960648148</v>
      </c>
      <c r="K774" s="203">
        <v>4.2824074074074075E-4</v>
      </c>
      <c r="L774" s="29" t="s">
        <v>210</v>
      </c>
      <c r="M774" s="71" t="s">
        <v>211</v>
      </c>
      <c r="N774" s="71" t="s">
        <v>215</v>
      </c>
      <c r="O774" s="71" t="s">
        <v>740</v>
      </c>
      <c r="P774" s="71" t="s">
        <v>170</v>
      </c>
      <c r="R774" s="71">
        <v>0</v>
      </c>
      <c r="S774" s="71" t="s">
        <v>381</v>
      </c>
      <c r="T774" s="71" t="s">
        <v>354</v>
      </c>
      <c r="U774" s="27" t="s">
        <v>5008</v>
      </c>
    </row>
    <row r="775" spans="1:21" x14ac:dyDescent="0.15">
      <c r="A775" s="27" t="s">
        <v>75</v>
      </c>
      <c r="B775" s="27" t="s">
        <v>5009</v>
      </c>
      <c r="C775" s="27" t="s">
        <v>219</v>
      </c>
      <c r="D775" s="27" t="s">
        <v>739</v>
      </c>
      <c r="E775" s="27" t="s">
        <v>5010</v>
      </c>
      <c r="F775" s="27" t="s">
        <v>5011</v>
      </c>
      <c r="G775" s="27" t="s">
        <v>78</v>
      </c>
      <c r="H775" s="27" t="s">
        <v>5012</v>
      </c>
      <c r="I775" s="28">
        <v>43423.660266203704</v>
      </c>
      <c r="J775" s="28">
        <v>43423.662847222222</v>
      </c>
      <c r="K775" s="203">
        <v>2.5810185185185185E-3</v>
      </c>
      <c r="L775" s="29" t="s">
        <v>210</v>
      </c>
      <c r="M775" s="71" t="s">
        <v>210</v>
      </c>
      <c r="N775" s="71" t="s">
        <v>215</v>
      </c>
      <c r="O775" s="71" t="s">
        <v>740</v>
      </c>
      <c r="P775" s="71" t="s">
        <v>170</v>
      </c>
      <c r="R775" s="71">
        <v>0</v>
      </c>
      <c r="S775" s="71" t="s">
        <v>445</v>
      </c>
      <c r="T775" s="71" t="s">
        <v>445</v>
      </c>
      <c r="U775" s="27" t="s">
        <v>5013</v>
      </c>
    </row>
    <row r="776" spans="1:21" x14ac:dyDescent="0.15">
      <c r="A776" s="27" t="s">
        <v>75</v>
      </c>
      <c r="B776" s="27" t="s">
        <v>5014</v>
      </c>
      <c r="C776" s="27" t="s">
        <v>219</v>
      </c>
      <c r="D776" s="27" t="s">
        <v>739</v>
      </c>
      <c r="E776" s="27" t="s">
        <v>5010</v>
      </c>
      <c r="F776" s="27" t="s">
        <v>5011</v>
      </c>
      <c r="G776" s="27" t="s">
        <v>78</v>
      </c>
      <c r="H776" s="27" t="s">
        <v>5012</v>
      </c>
      <c r="I776" s="28">
        <v>43423.663587962961</v>
      </c>
      <c r="J776" s="28">
        <v>43423.663993055554</v>
      </c>
      <c r="K776" s="203">
        <v>4.0509259259259258E-4</v>
      </c>
      <c r="L776" s="29" t="s">
        <v>210</v>
      </c>
      <c r="M776" s="71" t="s">
        <v>211</v>
      </c>
      <c r="N776" s="71" t="s">
        <v>215</v>
      </c>
      <c r="O776" s="71" t="s">
        <v>740</v>
      </c>
      <c r="P776" s="71" t="s">
        <v>170</v>
      </c>
      <c r="R776" s="71">
        <v>0</v>
      </c>
      <c r="S776" s="71" t="s">
        <v>398</v>
      </c>
      <c r="T776" s="71" t="s">
        <v>354</v>
      </c>
      <c r="U776" s="27" t="s">
        <v>5015</v>
      </c>
    </row>
    <row r="777" spans="1:21" x14ac:dyDescent="0.15">
      <c r="A777" s="27" t="s">
        <v>75</v>
      </c>
      <c r="B777" s="27" t="s">
        <v>5016</v>
      </c>
      <c r="C777" s="27" t="s">
        <v>219</v>
      </c>
      <c r="D777" s="27" t="s">
        <v>739</v>
      </c>
      <c r="E777" s="27" t="s">
        <v>5017</v>
      </c>
      <c r="F777" s="27" t="s">
        <v>5018</v>
      </c>
      <c r="G777" s="27" t="s">
        <v>78</v>
      </c>
      <c r="H777" s="27" t="s">
        <v>559</v>
      </c>
      <c r="I777" s="28">
        <v>43423.664918981478</v>
      </c>
      <c r="J777" s="28">
        <v>43423.667245370372</v>
      </c>
      <c r="K777" s="203">
        <v>2.3263888888888887E-3</v>
      </c>
      <c r="L777" s="29" t="s">
        <v>210</v>
      </c>
      <c r="M777" s="71" t="s">
        <v>210</v>
      </c>
      <c r="N777" s="71" t="s">
        <v>215</v>
      </c>
      <c r="O777" s="71" t="s">
        <v>740</v>
      </c>
      <c r="P777" s="71" t="s">
        <v>170</v>
      </c>
      <c r="R777" s="71">
        <v>0</v>
      </c>
      <c r="S777" s="71" t="s">
        <v>804</v>
      </c>
      <c r="T777" s="71" t="s">
        <v>804</v>
      </c>
      <c r="U777" s="27" t="s">
        <v>5019</v>
      </c>
    </row>
    <row r="778" spans="1:21" x14ac:dyDescent="0.15">
      <c r="A778" s="27" t="s">
        <v>75</v>
      </c>
      <c r="B778" s="27" t="s">
        <v>5020</v>
      </c>
      <c r="C778" s="27" t="s">
        <v>219</v>
      </c>
      <c r="D778" s="27" t="s">
        <v>739</v>
      </c>
      <c r="E778" s="27" t="s">
        <v>5021</v>
      </c>
      <c r="F778" s="27" t="s">
        <v>5022</v>
      </c>
      <c r="G778" s="27" t="s">
        <v>78</v>
      </c>
      <c r="H778" s="27" t="s">
        <v>5023</v>
      </c>
      <c r="I778" s="28">
        <v>43423.673090277778</v>
      </c>
      <c r="J778" s="28">
        <v>43423.673993055556</v>
      </c>
      <c r="K778" s="203">
        <v>9.0277777777777784E-4</v>
      </c>
      <c r="L778" s="29" t="s">
        <v>210</v>
      </c>
      <c r="M778" s="71" t="s">
        <v>211</v>
      </c>
      <c r="N778" s="71" t="s">
        <v>215</v>
      </c>
      <c r="O778" s="71" t="s">
        <v>740</v>
      </c>
      <c r="P778" s="71" t="s">
        <v>170</v>
      </c>
      <c r="R778" s="71">
        <v>0</v>
      </c>
      <c r="S778" s="71" t="s">
        <v>424</v>
      </c>
      <c r="T778" s="71" t="s">
        <v>354</v>
      </c>
      <c r="U778" s="27" t="s">
        <v>5024</v>
      </c>
    </row>
    <row r="779" spans="1:21" x14ac:dyDescent="0.15">
      <c r="A779" s="27" t="s">
        <v>75</v>
      </c>
      <c r="B779" s="27" t="s">
        <v>5025</v>
      </c>
      <c r="C779" s="27" t="s">
        <v>219</v>
      </c>
      <c r="D779" s="27" t="s">
        <v>739</v>
      </c>
      <c r="E779" s="27" t="s">
        <v>5026</v>
      </c>
      <c r="F779" s="27" t="s">
        <v>5027</v>
      </c>
      <c r="G779" s="27" t="s">
        <v>78</v>
      </c>
      <c r="H779" s="27" t="s">
        <v>5028</v>
      </c>
      <c r="I779" s="28">
        <v>43423.677222222221</v>
      </c>
      <c r="J779" s="28">
        <v>43423.677314814813</v>
      </c>
      <c r="K779" s="203">
        <v>9.2592592592592588E-5</v>
      </c>
      <c r="L779" s="29" t="s">
        <v>210</v>
      </c>
      <c r="M779" s="71" t="s">
        <v>211</v>
      </c>
      <c r="N779" s="71" t="s">
        <v>215</v>
      </c>
      <c r="O779" s="71" t="s">
        <v>740</v>
      </c>
      <c r="P779" s="71" t="s">
        <v>170</v>
      </c>
      <c r="R779" s="71">
        <v>0</v>
      </c>
      <c r="S779" s="71" t="s">
        <v>432</v>
      </c>
      <c r="T779" s="71" t="s">
        <v>354</v>
      </c>
      <c r="U779" s="27" t="s">
        <v>5029</v>
      </c>
    </row>
    <row r="780" spans="1:21" x14ac:dyDescent="0.15">
      <c r="A780" s="27" t="s">
        <v>75</v>
      </c>
      <c r="B780" s="27" t="s">
        <v>5030</v>
      </c>
      <c r="C780" s="27" t="s">
        <v>219</v>
      </c>
      <c r="D780" s="27" t="s">
        <v>739</v>
      </c>
      <c r="E780" s="27" t="s">
        <v>5031</v>
      </c>
      <c r="F780" s="27" t="s">
        <v>5032</v>
      </c>
      <c r="G780" s="27" t="s">
        <v>78</v>
      </c>
      <c r="H780" s="27" t="s">
        <v>5033</v>
      </c>
      <c r="I780" s="28">
        <v>43423.679710648146</v>
      </c>
      <c r="J780" s="28">
        <v>43423.679826388892</v>
      </c>
      <c r="K780" s="203">
        <v>1.1574074074074073E-4</v>
      </c>
      <c r="L780" s="29" t="s">
        <v>210</v>
      </c>
      <c r="M780" s="71" t="s">
        <v>211</v>
      </c>
      <c r="N780" s="71" t="s">
        <v>215</v>
      </c>
      <c r="O780" s="71" t="s">
        <v>740</v>
      </c>
      <c r="P780" s="71" t="s">
        <v>170</v>
      </c>
      <c r="R780" s="71">
        <v>0</v>
      </c>
      <c r="S780" s="71" t="s">
        <v>441</v>
      </c>
      <c r="T780" s="71" t="s">
        <v>354</v>
      </c>
      <c r="U780" s="27" t="s">
        <v>5034</v>
      </c>
    </row>
    <row r="781" spans="1:21" x14ac:dyDescent="0.15">
      <c r="A781" s="27" t="s">
        <v>75</v>
      </c>
      <c r="B781" s="27" t="s">
        <v>5035</v>
      </c>
      <c r="C781" s="27" t="s">
        <v>219</v>
      </c>
      <c r="D781" s="27" t="s">
        <v>739</v>
      </c>
      <c r="E781" s="27" t="s">
        <v>5036</v>
      </c>
      <c r="F781" s="27" t="s">
        <v>5037</v>
      </c>
      <c r="G781" s="27" t="s">
        <v>78</v>
      </c>
      <c r="H781" s="27" t="s">
        <v>5038</v>
      </c>
      <c r="I781" s="28">
        <v>43423.680335648147</v>
      </c>
      <c r="J781" s="28">
        <v>43423.681354166663</v>
      </c>
      <c r="K781" s="203">
        <v>1.0185185185185186E-3</v>
      </c>
      <c r="L781" s="29" t="s">
        <v>210</v>
      </c>
      <c r="M781" s="71" t="s">
        <v>211</v>
      </c>
      <c r="N781" s="71" t="s">
        <v>215</v>
      </c>
      <c r="O781" s="71" t="s">
        <v>740</v>
      </c>
      <c r="P781" s="71" t="s">
        <v>170</v>
      </c>
      <c r="R781" s="71">
        <v>0</v>
      </c>
      <c r="S781" s="71" t="s">
        <v>404</v>
      </c>
      <c r="T781" s="71" t="s">
        <v>354</v>
      </c>
      <c r="U781" s="27" t="s">
        <v>5039</v>
      </c>
    </row>
    <row r="782" spans="1:21" x14ac:dyDescent="0.15">
      <c r="A782" s="27" t="s">
        <v>75</v>
      </c>
      <c r="B782" s="27" t="s">
        <v>5040</v>
      </c>
      <c r="C782" s="27" t="s">
        <v>219</v>
      </c>
      <c r="D782" s="27" t="s">
        <v>739</v>
      </c>
      <c r="E782" s="27" t="s">
        <v>5041</v>
      </c>
      <c r="F782" s="27" t="s">
        <v>5042</v>
      </c>
      <c r="G782" s="27" t="s">
        <v>78</v>
      </c>
      <c r="H782" s="27" t="s">
        <v>5043</v>
      </c>
      <c r="I782" s="28">
        <v>43423.683969907404</v>
      </c>
      <c r="J782" s="28">
        <v>43423.685231481482</v>
      </c>
      <c r="K782" s="203">
        <v>1.261574074074074E-3</v>
      </c>
      <c r="L782" s="29" t="s">
        <v>210</v>
      </c>
      <c r="M782" s="71" t="s">
        <v>211</v>
      </c>
      <c r="N782" s="71" t="s">
        <v>216</v>
      </c>
      <c r="O782" s="71" t="s">
        <v>740</v>
      </c>
      <c r="P782" s="71" t="s">
        <v>170</v>
      </c>
      <c r="R782" s="71">
        <v>0</v>
      </c>
      <c r="S782" s="71" t="s">
        <v>548</v>
      </c>
      <c r="T782" s="71" t="s">
        <v>354</v>
      </c>
      <c r="U782" s="27" t="s">
        <v>5044</v>
      </c>
    </row>
    <row r="783" spans="1:21" x14ac:dyDescent="0.15">
      <c r="A783" s="27" t="s">
        <v>75</v>
      </c>
      <c r="B783" s="27" t="s">
        <v>5045</v>
      </c>
      <c r="C783" s="27" t="s">
        <v>219</v>
      </c>
      <c r="D783" s="27" t="s">
        <v>739</v>
      </c>
      <c r="E783" s="27" t="s">
        <v>5046</v>
      </c>
      <c r="F783" s="27" t="s">
        <v>5047</v>
      </c>
      <c r="G783" s="27" t="s">
        <v>78</v>
      </c>
      <c r="H783" s="27" t="s">
        <v>5048</v>
      </c>
      <c r="I783" s="28">
        <v>43423.687847222223</v>
      </c>
      <c r="J783" s="28">
        <v>43423.689502314817</v>
      </c>
      <c r="K783" s="203">
        <v>1.6550925925925926E-3</v>
      </c>
      <c r="L783" s="29" t="s">
        <v>210</v>
      </c>
      <c r="M783" s="71" t="s">
        <v>211</v>
      </c>
      <c r="N783" s="71" t="s">
        <v>215</v>
      </c>
      <c r="O783" s="71" t="s">
        <v>740</v>
      </c>
      <c r="P783" s="71" t="s">
        <v>170</v>
      </c>
      <c r="R783" s="71">
        <v>0</v>
      </c>
      <c r="S783" s="71" t="s">
        <v>375</v>
      </c>
      <c r="T783" s="71" t="s">
        <v>354</v>
      </c>
      <c r="U783" s="27" t="s">
        <v>5049</v>
      </c>
    </row>
    <row r="784" spans="1:21" x14ac:dyDescent="0.15">
      <c r="A784" s="27" t="s">
        <v>75</v>
      </c>
      <c r="B784" s="27" t="s">
        <v>5050</v>
      </c>
      <c r="C784" s="27" t="s">
        <v>219</v>
      </c>
      <c r="D784" s="27" t="s">
        <v>739</v>
      </c>
      <c r="E784" s="27" t="s">
        <v>5051</v>
      </c>
      <c r="F784" s="27" t="s">
        <v>5052</v>
      </c>
      <c r="G784" s="27" t="s">
        <v>78</v>
      </c>
      <c r="H784" s="27" t="s">
        <v>5053</v>
      </c>
      <c r="I784" s="28">
        <v>43423.68990740741</v>
      </c>
      <c r="J784" s="28">
        <v>43423.692986111113</v>
      </c>
      <c r="K784" s="203">
        <v>3.0787037037037037E-3</v>
      </c>
      <c r="L784" s="29" t="s">
        <v>210</v>
      </c>
      <c r="M784" s="71" t="s">
        <v>210</v>
      </c>
      <c r="N784" s="71" t="s">
        <v>215</v>
      </c>
      <c r="O784" s="71" t="s">
        <v>740</v>
      </c>
      <c r="P784" s="71" t="s">
        <v>170</v>
      </c>
      <c r="R784" s="71">
        <v>0</v>
      </c>
      <c r="S784" s="71" t="s">
        <v>1453</v>
      </c>
      <c r="T784" s="71" t="s">
        <v>1453</v>
      </c>
      <c r="U784" s="27" t="s">
        <v>5054</v>
      </c>
    </row>
    <row r="785" spans="1:21" x14ac:dyDescent="0.15">
      <c r="A785" s="27" t="s">
        <v>75</v>
      </c>
      <c r="B785" s="27" t="s">
        <v>5055</v>
      </c>
      <c r="C785" s="27" t="s">
        <v>219</v>
      </c>
      <c r="D785" s="27" t="s">
        <v>739</v>
      </c>
      <c r="E785" s="27" t="s">
        <v>5056</v>
      </c>
      <c r="F785" s="27" t="s">
        <v>5057</v>
      </c>
      <c r="G785" s="27" t="s">
        <v>78</v>
      </c>
      <c r="H785" s="27" t="s">
        <v>1198</v>
      </c>
      <c r="I785" s="28">
        <v>43423.695104166669</v>
      </c>
      <c r="J785" s="28">
        <v>43423.698449074072</v>
      </c>
      <c r="K785" s="203">
        <v>3.3449074074074071E-3</v>
      </c>
      <c r="L785" s="29" t="s">
        <v>210</v>
      </c>
      <c r="M785" s="71" t="s">
        <v>210</v>
      </c>
      <c r="N785" s="71" t="s">
        <v>215</v>
      </c>
      <c r="O785" s="71" t="s">
        <v>740</v>
      </c>
      <c r="P785" s="71" t="s">
        <v>170</v>
      </c>
      <c r="R785" s="71">
        <v>0</v>
      </c>
      <c r="S785" s="71" t="s">
        <v>1189</v>
      </c>
      <c r="T785" s="71" t="s">
        <v>1189</v>
      </c>
      <c r="U785" s="27" t="s">
        <v>5058</v>
      </c>
    </row>
    <row r="786" spans="1:21" x14ac:dyDescent="0.15">
      <c r="A786" s="27" t="s">
        <v>75</v>
      </c>
      <c r="B786" s="27" t="s">
        <v>5059</v>
      </c>
      <c r="C786" s="27" t="s">
        <v>219</v>
      </c>
      <c r="D786" s="27" t="s">
        <v>739</v>
      </c>
      <c r="E786" s="27" t="s">
        <v>5060</v>
      </c>
      <c r="F786" s="27" t="s">
        <v>5061</v>
      </c>
      <c r="G786" s="27" t="s">
        <v>78</v>
      </c>
      <c r="H786" s="27" t="s">
        <v>1361</v>
      </c>
      <c r="I786" s="28">
        <v>43423.710011574076</v>
      </c>
      <c r="J786" s="28">
        <v>43423.710520833331</v>
      </c>
      <c r="K786" s="203">
        <v>5.0925925925925921E-4</v>
      </c>
      <c r="L786" s="29" t="s">
        <v>210</v>
      </c>
      <c r="M786" s="71" t="s">
        <v>211</v>
      </c>
      <c r="N786" s="71" t="s">
        <v>215</v>
      </c>
      <c r="O786" s="71" t="s">
        <v>740</v>
      </c>
      <c r="P786" s="71" t="s">
        <v>170</v>
      </c>
      <c r="R786" s="71">
        <v>0</v>
      </c>
      <c r="S786" s="71" t="s">
        <v>379</v>
      </c>
      <c r="T786" s="71" t="s">
        <v>354</v>
      </c>
      <c r="U786" s="27" t="s">
        <v>5062</v>
      </c>
    </row>
    <row r="787" spans="1:21" x14ac:dyDescent="0.15">
      <c r="A787" s="27" t="s">
        <v>75</v>
      </c>
      <c r="B787" s="27" t="s">
        <v>5063</v>
      </c>
      <c r="C787" s="27" t="s">
        <v>219</v>
      </c>
      <c r="D787" s="27" t="s">
        <v>739</v>
      </c>
      <c r="E787" s="27" t="s">
        <v>5064</v>
      </c>
      <c r="F787" s="27" t="s">
        <v>5065</v>
      </c>
      <c r="G787" s="27" t="s">
        <v>78</v>
      </c>
      <c r="H787" s="27" t="s">
        <v>5066</v>
      </c>
      <c r="I787" s="28">
        <v>43423.727349537039</v>
      </c>
      <c r="J787" s="28">
        <v>43423.739085648151</v>
      </c>
      <c r="K787" s="203">
        <v>1.1736111111111109E-2</v>
      </c>
      <c r="L787" s="29" t="s">
        <v>210</v>
      </c>
      <c r="M787" s="71" t="s">
        <v>210</v>
      </c>
      <c r="N787" s="71" t="s">
        <v>215</v>
      </c>
      <c r="O787" s="71" t="s">
        <v>740</v>
      </c>
      <c r="P787" s="71" t="s">
        <v>170</v>
      </c>
      <c r="R787" s="71">
        <v>0</v>
      </c>
      <c r="S787" s="71" t="s">
        <v>5067</v>
      </c>
      <c r="T787" s="71" t="s">
        <v>5067</v>
      </c>
      <c r="U787" s="27" t="s">
        <v>5068</v>
      </c>
    </row>
    <row r="788" spans="1:21" x14ac:dyDescent="0.15">
      <c r="A788" s="27" t="s">
        <v>75</v>
      </c>
      <c r="B788" s="27" t="s">
        <v>5069</v>
      </c>
      <c r="C788" s="27" t="s">
        <v>219</v>
      </c>
      <c r="D788" s="27" t="s">
        <v>739</v>
      </c>
      <c r="E788" s="27" t="s">
        <v>5070</v>
      </c>
      <c r="F788" s="27" t="s">
        <v>5071</v>
      </c>
      <c r="G788" s="27" t="s">
        <v>78</v>
      </c>
      <c r="H788" s="27" t="s">
        <v>5072</v>
      </c>
      <c r="I788" s="28">
        <v>43423.741909722223</v>
      </c>
      <c r="J788" s="28">
        <v>43423.742268518516</v>
      </c>
      <c r="K788" s="203">
        <v>3.5879629629629635E-4</v>
      </c>
      <c r="L788" s="29" t="s">
        <v>210</v>
      </c>
      <c r="M788" s="71" t="s">
        <v>211</v>
      </c>
      <c r="N788" s="71" t="s">
        <v>215</v>
      </c>
      <c r="O788" s="71" t="s">
        <v>740</v>
      </c>
      <c r="P788" s="71" t="s">
        <v>170</v>
      </c>
      <c r="R788" s="71">
        <v>0</v>
      </c>
      <c r="S788" s="71" t="s">
        <v>406</v>
      </c>
      <c r="T788" s="71" t="s">
        <v>354</v>
      </c>
      <c r="U788" s="27" t="s">
        <v>5073</v>
      </c>
    </row>
    <row r="789" spans="1:21" x14ac:dyDescent="0.15">
      <c r="A789" s="27" t="s">
        <v>75</v>
      </c>
      <c r="B789" s="27" t="s">
        <v>5074</v>
      </c>
      <c r="C789" s="27" t="s">
        <v>219</v>
      </c>
      <c r="D789" s="27" t="s">
        <v>739</v>
      </c>
      <c r="E789" s="27" t="s">
        <v>5070</v>
      </c>
      <c r="F789" s="27" t="s">
        <v>5071</v>
      </c>
      <c r="G789" s="27" t="s">
        <v>78</v>
      </c>
      <c r="H789" s="27" t="s">
        <v>5072</v>
      </c>
      <c r="I789" s="28">
        <v>43423.742650462962</v>
      </c>
      <c r="J789" s="28">
        <v>43423.744444444441</v>
      </c>
      <c r="K789" s="203">
        <v>1.7939814814814815E-3</v>
      </c>
      <c r="L789" s="29" t="s">
        <v>210</v>
      </c>
      <c r="M789" s="71" t="s">
        <v>211</v>
      </c>
      <c r="N789" s="71" t="s">
        <v>215</v>
      </c>
      <c r="O789" s="71" t="s">
        <v>740</v>
      </c>
      <c r="P789" s="71" t="s">
        <v>170</v>
      </c>
      <c r="R789" s="71">
        <v>0</v>
      </c>
      <c r="S789" s="71" t="s">
        <v>780</v>
      </c>
      <c r="T789" s="71" t="s">
        <v>354</v>
      </c>
      <c r="U789" s="27" t="s">
        <v>5075</v>
      </c>
    </row>
    <row r="790" spans="1:21" x14ac:dyDescent="0.15">
      <c r="A790" s="27" t="s">
        <v>75</v>
      </c>
      <c r="B790" s="27" t="s">
        <v>5076</v>
      </c>
      <c r="C790" s="27" t="s">
        <v>219</v>
      </c>
      <c r="D790" s="27" t="s">
        <v>739</v>
      </c>
      <c r="E790" s="27" t="s">
        <v>1246</v>
      </c>
      <c r="F790" s="27" t="s">
        <v>1247</v>
      </c>
      <c r="G790" s="27" t="s">
        <v>78</v>
      </c>
      <c r="H790" s="27" t="s">
        <v>1248</v>
      </c>
      <c r="I790" s="28">
        <v>43423.746423611112</v>
      </c>
      <c r="J790" s="28">
        <v>43423.746840277781</v>
      </c>
      <c r="K790" s="203">
        <v>4.1666666666666669E-4</v>
      </c>
      <c r="L790" s="29" t="s">
        <v>210</v>
      </c>
      <c r="M790" s="71" t="s">
        <v>211</v>
      </c>
      <c r="N790" s="71" t="s">
        <v>215</v>
      </c>
      <c r="O790" s="71" t="s">
        <v>740</v>
      </c>
      <c r="P790" s="71" t="s">
        <v>170</v>
      </c>
      <c r="R790" s="71">
        <v>0</v>
      </c>
      <c r="S790" s="71" t="s">
        <v>366</v>
      </c>
      <c r="T790" s="71" t="s">
        <v>354</v>
      </c>
      <c r="U790" s="27" t="s">
        <v>1249</v>
      </c>
    </row>
    <row r="791" spans="1:21" x14ac:dyDescent="0.15">
      <c r="A791" s="27" t="s">
        <v>75</v>
      </c>
      <c r="B791" s="27" t="s">
        <v>5077</v>
      </c>
      <c r="C791" s="27" t="s">
        <v>219</v>
      </c>
      <c r="D791" s="27" t="s">
        <v>739</v>
      </c>
      <c r="E791" s="27" t="s">
        <v>5078</v>
      </c>
      <c r="F791" s="27" t="s">
        <v>5079</v>
      </c>
      <c r="G791" s="27" t="s">
        <v>78</v>
      </c>
      <c r="H791" s="27" t="s">
        <v>5080</v>
      </c>
      <c r="I791" s="28">
        <v>43423.749386574076</v>
      </c>
      <c r="J791" s="28">
        <v>43423.756354166668</v>
      </c>
      <c r="K791" s="203">
        <v>6.9675925925925921E-3</v>
      </c>
      <c r="L791" s="29" t="s">
        <v>210</v>
      </c>
      <c r="M791" s="71" t="s">
        <v>210</v>
      </c>
      <c r="N791" s="71" t="s">
        <v>215</v>
      </c>
      <c r="O791" s="71" t="s">
        <v>740</v>
      </c>
      <c r="P791" s="71" t="s">
        <v>170</v>
      </c>
      <c r="R791" s="71">
        <v>0</v>
      </c>
      <c r="S791" s="71" t="s">
        <v>1148</v>
      </c>
      <c r="T791" s="71" t="s">
        <v>1148</v>
      </c>
      <c r="U791" s="27" t="s">
        <v>5081</v>
      </c>
    </row>
    <row r="792" spans="1:21" x14ac:dyDescent="0.15">
      <c r="A792" s="27" t="s">
        <v>75</v>
      </c>
      <c r="B792" s="27" t="s">
        <v>5082</v>
      </c>
      <c r="C792" s="27" t="s">
        <v>219</v>
      </c>
      <c r="D792" s="27" t="s">
        <v>741</v>
      </c>
      <c r="E792" s="27" t="s">
        <v>5083</v>
      </c>
      <c r="F792" s="27" t="s">
        <v>5084</v>
      </c>
      <c r="G792" s="27" t="s">
        <v>78</v>
      </c>
      <c r="H792" s="27" t="s">
        <v>5085</v>
      </c>
      <c r="I792" s="28">
        <v>43423.448437500003</v>
      </c>
      <c r="J792" s="28">
        <v>43423.451701388891</v>
      </c>
      <c r="K792" s="203">
        <v>3.2638888888888891E-3</v>
      </c>
      <c r="L792" s="29" t="s">
        <v>210</v>
      </c>
      <c r="M792" s="71" t="s">
        <v>210</v>
      </c>
      <c r="N792" s="71" t="s">
        <v>215</v>
      </c>
      <c r="O792" s="71" t="s">
        <v>742</v>
      </c>
      <c r="P792" s="71" t="s">
        <v>170</v>
      </c>
      <c r="R792" s="71">
        <v>0</v>
      </c>
      <c r="S792" s="71" t="s">
        <v>509</v>
      </c>
      <c r="T792" s="71" t="s">
        <v>509</v>
      </c>
      <c r="U792" s="27" t="s">
        <v>5086</v>
      </c>
    </row>
    <row r="793" spans="1:21" x14ac:dyDescent="0.15">
      <c r="A793" s="27" t="s">
        <v>75</v>
      </c>
      <c r="B793" s="27" t="s">
        <v>5087</v>
      </c>
      <c r="C793" s="27" t="s">
        <v>219</v>
      </c>
      <c r="D793" s="27" t="s">
        <v>741</v>
      </c>
      <c r="E793" s="27" t="s">
        <v>5088</v>
      </c>
      <c r="F793" s="27" t="s">
        <v>5089</v>
      </c>
      <c r="G793" s="27" t="s">
        <v>78</v>
      </c>
      <c r="H793" s="27" t="s">
        <v>5090</v>
      </c>
      <c r="I793" s="28">
        <v>43423.454560185186</v>
      </c>
      <c r="J793" s="28">
        <v>43423.454629629632</v>
      </c>
      <c r="K793" s="203">
        <v>6.9444444444444444E-5</v>
      </c>
      <c r="L793" s="29" t="s">
        <v>210</v>
      </c>
      <c r="M793" s="71" t="s">
        <v>211</v>
      </c>
      <c r="N793" s="71" t="s">
        <v>215</v>
      </c>
      <c r="O793" s="71" t="s">
        <v>742</v>
      </c>
      <c r="P793" s="71" t="s">
        <v>170</v>
      </c>
      <c r="R793" s="71">
        <v>0</v>
      </c>
      <c r="S793" s="71" t="s">
        <v>483</v>
      </c>
      <c r="T793" s="71" t="s">
        <v>354</v>
      </c>
      <c r="U793" s="27" t="s">
        <v>5091</v>
      </c>
    </row>
    <row r="794" spans="1:21" x14ac:dyDescent="0.15">
      <c r="A794" s="27" t="s">
        <v>75</v>
      </c>
      <c r="B794" s="27" t="s">
        <v>5092</v>
      </c>
      <c r="C794" s="27" t="s">
        <v>219</v>
      </c>
      <c r="D794" s="27" t="s">
        <v>741</v>
      </c>
      <c r="E794" s="27" t="s">
        <v>5093</v>
      </c>
      <c r="F794" s="27" t="s">
        <v>5094</v>
      </c>
      <c r="G794" s="27" t="s">
        <v>78</v>
      </c>
      <c r="H794" s="27" t="s">
        <v>5095</v>
      </c>
      <c r="I794" s="28">
        <v>43423.45685185185</v>
      </c>
      <c r="J794" s="28">
        <v>43423.463888888888</v>
      </c>
      <c r="K794" s="203">
        <v>7.037037037037037E-3</v>
      </c>
      <c r="L794" s="29" t="s">
        <v>210</v>
      </c>
      <c r="M794" s="71" t="s">
        <v>210</v>
      </c>
      <c r="N794" s="71" t="s">
        <v>215</v>
      </c>
      <c r="O794" s="71" t="s">
        <v>742</v>
      </c>
      <c r="P794" s="71" t="s">
        <v>170</v>
      </c>
      <c r="R794" s="71">
        <v>0</v>
      </c>
      <c r="S794" s="71" t="s">
        <v>5096</v>
      </c>
      <c r="T794" s="71" t="s">
        <v>5096</v>
      </c>
      <c r="U794" s="27" t="s">
        <v>5097</v>
      </c>
    </row>
    <row r="795" spans="1:21" x14ac:dyDescent="0.15">
      <c r="A795" s="27" t="s">
        <v>75</v>
      </c>
      <c r="B795" s="27" t="s">
        <v>5098</v>
      </c>
      <c r="C795" s="27" t="s">
        <v>219</v>
      </c>
      <c r="D795" s="27" t="s">
        <v>741</v>
      </c>
      <c r="E795" s="27" t="s">
        <v>5099</v>
      </c>
      <c r="F795" s="27" t="s">
        <v>5100</v>
      </c>
      <c r="G795" s="27" t="s">
        <v>78</v>
      </c>
      <c r="H795" s="27" t="s">
        <v>5101</v>
      </c>
      <c r="I795" s="28">
        <v>43423.464432870373</v>
      </c>
      <c r="J795" s="28">
        <v>43423.464988425927</v>
      </c>
      <c r="K795" s="203">
        <v>5.5555555555555556E-4</v>
      </c>
      <c r="L795" s="29" t="s">
        <v>210</v>
      </c>
      <c r="M795" s="71" t="s">
        <v>211</v>
      </c>
      <c r="N795" s="71" t="s">
        <v>215</v>
      </c>
      <c r="O795" s="71" t="s">
        <v>742</v>
      </c>
      <c r="P795" s="71" t="s">
        <v>170</v>
      </c>
      <c r="R795" s="71">
        <v>0</v>
      </c>
      <c r="S795" s="71" t="s">
        <v>443</v>
      </c>
      <c r="T795" s="71" t="s">
        <v>354</v>
      </c>
      <c r="U795" s="27" t="s">
        <v>5102</v>
      </c>
    </row>
    <row r="796" spans="1:21" x14ac:dyDescent="0.15">
      <c r="A796" s="27" t="s">
        <v>75</v>
      </c>
      <c r="B796" s="27" t="s">
        <v>5103</v>
      </c>
      <c r="C796" s="27" t="s">
        <v>219</v>
      </c>
      <c r="D796" s="27" t="s">
        <v>741</v>
      </c>
      <c r="E796" s="27" t="s">
        <v>5104</v>
      </c>
      <c r="F796" s="27" t="s">
        <v>5105</v>
      </c>
      <c r="G796" s="27" t="s">
        <v>78</v>
      </c>
      <c r="H796" s="27" t="s">
        <v>1487</v>
      </c>
      <c r="I796" s="28">
        <v>43423.467418981483</v>
      </c>
      <c r="J796" s="28">
        <v>43423.467546296299</v>
      </c>
      <c r="K796" s="203">
        <v>1.273148148148148E-4</v>
      </c>
      <c r="L796" s="29" t="s">
        <v>210</v>
      </c>
      <c r="M796" s="71" t="s">
        <v>211</v>
      </c>
      <c r="N796" s="71" t="s">
        <v>215</v>
      </c>
      <c r="O796" s="71" t="s">
        <v>742</v>
      </c>
      <c r="P796" s="71" t="s">
        <v>170</v>
      </c>
      <c r="R796" s="71">
        <v>0</v>
      </c>
      <c r="S796" s="71" t="s">
        <v>380</v>
      </c>
      <c r="T796" s="71" t="s">
        <v>354</v>
      </c>
      <c r="U796" s="27" t="s">
        <v>5106</v>
      </c>
    </row>
    <row r="797" spans="1:21" x14ac:dyDescent="0.15">
      <c r="A797" s="27" t="s">
        <v>75</v>
      </c>
      <c r="B797" s="27" t="s">
        <v>5107</v>
      </c>
      <c r="C797" s="27" t="s">
        <v>219</v>
      </c>
      <c r="D797" s="27" t="s">
        <v>741</v>
      </c>
      <c r="E797" s="27" t="s">
        <v>5108</v>
      </c>
      <c r="F797" s="27" t="s">
        <v>5109</v>
      </c>
      <c r="G797" s="27" t="s">
        <v>78</v>
      </c>
      <c r="H797" s="27" t="s">
        <v>5110</v>
      </c>
      <c r="I797" s="28">
        <v>43423.469641203701</v>
      </c>
      <c r="J797" s="28">
        <v>43423.46980324074</v>
      </c>
      <c r="K797" s="203">
        <v>1.6203703703703703E-4</v>
      </c>
      <c r="L797" s="29" t="s">
        <v>210</v>
      </c>
      <c r="M797" s="71" t="s">
        <v>211</v>
      </c>
      <c r="N797" s="71" t="s">
        <v>215</v>
      </c>
      <c r="O797" s="71" t="s">
        <v>742</v>
      </c>
      <c r="P797" s="71" t="s">
        <v>170</v>
      </c>
      <c r="R797" s="71">
        <v>0</v>
      </c>
      <c r="S797" s="71" t="s">
        <v>402</v>
      </c>
      <c r="T797" s="71" t="s">
        <v>354</v>
      </c>
      <c r="U797" s="27" t="s">
        <v>5111</v>
      </c>
    </row>
    <row r="798" spans="1:21" x14ac:dyDescent="0.15">
      <c r="A798" s="27" t="s">
        <v>75</v>
      </c>
      <c r="B798" s="27" t="s">
        <v>5112</v>
      </c>
      <c r="C798" s="27" t="s">
        <v>219</v>
      </c>
      <c r="D798" s="27" t="s">
        <v>741</v>
      </c>
      <c r="E798" s="27" t="s">
        <v>5113</v>
      </c>
      <c r="F798" s="27" t="s">
        <v>5114</v>
      </c>
      <c r="G798" s="27" t="s">
        <v>78</v>
      </c>
      <c r="H798" s="27" t="s">
        <v>5115</v>
      </c>
      <c r="I798" s="28">
        <v>43423.472928240742</v>
      </c>
      <c r="J798" s="28">
        <v>43423.473368055558</v>
      </c>
      <c r="K798" s="203">
        <v>4.3981481481481481E-4</v>
      </c>
      <c r="L798" s="29" t="s">
        <v>210</v>
      </c>
      <c r="M798" s="71" t="s">
        <v>211</v>
      </c>
      <c r="N798" s="71" t="s">
        <v>215</v>
      </c>
      <c r="O798" s="71" t="s">
        <v>742</v>
      </c>
      <c r="P798" s="71" t="s">
        <v>170</v>
      </c>
      <c r="R798" s="71">
        <v>0</v>
      </c>
      <c r="S798" s="71" t="s">
        <v>388</v>
      </c>
      <c r="T798" s="71" t="s">
        <v>354</v>
      </c>
      <c r="U798" s="27" t="s">
        <v>5116</v>
      </c>
    </row>
    <row r="799" spans="1:21" x14ac:dyDescent="0.15">
      <c r="A799" s="27" t="s">
        <v>75</v>
      </c>
      <c r="B799" s="27" t="s">
        <v>5117</v>
      </c>
      <c r="C799" s="27" t="s">
        <v>219</v>
      </c>
      <c r="D799" s="27" t="s">
        <v>741</v>
      </c>
      <c r="E799" s="27" t="s">
        <v>5118</v>
      </c>
      <c r="F799" s="27" t="s">
        <v>5119</v>
      </c>
      <c r="G799" s="27" t="s">
        <v>78</v>
      </c>
      <c r="H799" s="27" t="s">
        <v>5120</v>
      </c>
      <c r="I799" s="28">
        <v>43423.475624999999</v>
      </c>
      <c r="J799" s="28">
        <v>43423.476053240738</v>
      </c>
      <c r="K799" s="203">
        <v>4.2824074074074075E-4</v>
      </c>
      <c r="L799" s="29" t="s">
        <v>210</v>
      </c>
      <c r="M799" s="71" t="s">
        <v>211</v>
      </c>
      <c r="N799" s="71" t="s">
        <v>215</v>
      </c>
      <c r="O799" s="71" t="s">
        <v>742</v>
      </c>
      <c r="P799" s="71" t="s">
        <v>170</v>
      </c>
      <c r="R799" s="71">
        <v>0</v>
      </c>
      <c r="S799" s="71" t="s">
        <v>381</v>
      </c>
      <c r="T799" s="71" t="s">
        <v>354</v>
      </c>
      <c r="U799" s="27" t="s">
        <v>5121</v>
      </c>
    </row>
    <row r="800" spans="1:21" x14ac:dyDescent="0.15">
      <c r="A800" s="27" t="s">
        <v>75</v>
      </c>
      <c r="B800" s="27" t="s">
        <v>5122</v>
      </c>
      <c r="C800" s="27" t="s">
        <v>219</v>
      </c>
      <c r="D800" s="27" t="s">
        <v>741</v>
      </c>
      <c r="E800" s="27" t="s">
        <v>5123</v>
      </c>
      <c r="F800" s="27" t="s">
        <v>5124</v>
      </c>
      <c r="G800" s="27" t="s">
        <v>78</v>
      </c>
      <c r="H800" s="27" t="s">
        <v>5125</v>
      </c>
      <c r="I800" s="28">
        <v>43423.477141203701</v>
      </c>
      <c r="J800" s="28">
        <v>43423.47755787037</v>
      </c>
      <c r="K800" s="203">
        <v>4.1666666666666669E-4</v>
      </c>
      <c r="L800" s="29" t="s">
        <v>210</v>
      </c>
      <c r="M800" s="71" t="s">
        <v>211</v>
      </c>
      <c r="N800" s="71" t="s">
        <v>215</v>
      </c>
      <c r="O800" s="71" t="s">
        <v>742</v>
      </c>
      <c r="P800" s="71" t="s">
        <v>170</v>
      </c>
      <c r="R800" s="71">
        <v>0</v>
      </c>
      <c r="S800" s="71" t="s">
        <v>366</v>
      </c>
      <c r="T800" s="71" t="s">
        <v>354</v>
      </c>
      <c r="U800" s="27" t="s">
        <v>5126</v>
      </c>
    </row>
    <row r="801" spans="1:21" x14ac:dyDescent="0.15">
      <c r="A801" s="27" t="s">
        <v>75</v>
      </c>
      <c r="B801" s="27" t="s">
        <v>5127</v>
      </c>
      <c r="C801" s="27" t="s">
        <v>219</v>
      </c>
      <c r="D801" s="27" t="s">
        <v>741</v>
      </c>
      <c r="E801" s="27" t="s">
        <v>5128</v>
      </c>
      <c r="F801" s="27" t="s">
        <v>5129</v>
      </c>
      <c r="G801" s="27" t="s">
        <v>78</v>
      </c>
      <c r="H801" s="27" t="s">
        <v>1344</v>
      </c>
      <c r="I801" s="28">
        <v>43423.478449074071</v>
      </c>
      <c r="J801" s="28">
        <v>43423.478518518517</v>
      </c>
      <c r="K801" s="203">
        <v>6.9444444444444444E-5</v>
      </c>
      <c r="L801" s="29" t="s">
        <v>210</v>
      </c>
      <c r="M801" s="71" t="s">
        <v>211</v>
      </c>
      <c r="N801" s="71" t="s">
        <v>215</v>
      </c>
      <c r="O801" s="71" t="s">
        <v>742</v>
      </c>
      <c r="P801" s="71" t="s">
        <v>170</v>
      </c>
      <c r="R801" s="71">
        <v>0</v>
      </c>
      <c r="S801" s="71" t="s">
        <v>483</v>
      </c>
      <c r="T801" s="71" t="s">
        <v>354</v>
      </c>
      <c r="U801" s="27" t="s">
        <v>5130</v>
      </c>
    </row>
    <row r="802" spans="1:21" x14ac:dyDescent="0.15">
      <c r="A802" s="27" t="s">
        <v>75</v>
      </c>
      <c r="B802" s="27" t="s">
        <v>5131</v>
      </c>
      <c r="C802" s="27" t="s">
        <v>219</v>
      </c>
      <c r="D802" s="27" t="s">
        <v>741</v>
      </c>
      <c r="E802" s="27" t="s">
        <v>5132</v>
      </c>
      <c r="F802" s="27" t="s">
        <v>5133</v>
      </c>
      <c r="G802" s="27" t="s">
        <v>78</v>
      </c>
      <c r="H802" s="27" t="s">
        <v>5134</v>
      </c>
      <c r="I802" s="28">
        <v>43423.481562499997</v>
      </c>
      <c r="J802" s="28">
        <v>43423.48228009259</v>
      </c>
      <c r="K802" s="203">
        <v>7.175925925925927E-4</v>
      </c>
      <c r="L802" s="29" t="s">
        <v>210</v>
      </c>
      <c r="M802" s="71" t="s">
        <v>211</v>
      </c>
      <c r="N802" s="71" t="s">
        <v>215</v>
      </c>
      <c r="O802" s="71" t="s">
        <v>742</v>
      </c>
      <c r="P802" s="71" t="s">
        <v>170</v>
      </c>
      <c r="R802" s="71">
        <v>0</v>
      </c>
      <c r="S802" s="71" t="s">
        <v>421</v>
      </c>
      <c r="T802" s="71" t="s">
        <v>354</v>
      </c>
      <c r="U802" s="27" t="s">
        <v>5135</v>
      </c>
    </row>
    <row r="803" spans="1:21" x14ac:dyDescent="0.15">
      <c r="A803" s="27" t="s">
        <v>75</v>
      </c>
      <c r="B803" s="27" t="s">
        <v>5136</v>
      </c>
      <c r="C803" s="27" t="s">
        <v>219</v>
      </c>
      <c r="D803" s="27" t="s">
        <v>741</v>
      </c>
      <c r="E803" s="27" t="s">
        <v>5137</v>
      </c>
      <c r="F803" s="27" t="s">
        <v>5138</v>
      </c>
      <c r="G803" s="27" t="s">
        <v>78</v>
      </c>
      <c r="H803" s="27" t="s">
        <v>5139</v>
      </c>
      <c r="I803" s="28">
        <v>43423.603217592594</v>
      </c>
      <c r="J803" s="28">
        <v>43423.603310185186</v>
      </c>
      <c r="K803" s="203">
        <v>9.2592592592592588E-5</v>
      </c>
      <c r="L803" s="29" t="s">
        <v>210</v>
      </c>
      <c r="M803" s="71" t="s">
        <v>211</v>
      </c>
      <c r="N803" s="71" t="s">
        <v>215</v>
      </c>
      <c r="O803" s="71" t="s">
        <v>742</v>
      </c>
      <c r="P803" s="71" t="s">
        <v>170</v>
      </c>
      <c r="R803" s="71">
        <v>0</v>
      </c>
      <c r="S803" s="71" t="s">
        <v>432</v>
      </c>
      <c r="T803" s="71" t="s">
        <v>354</v>
      </c>
      <c r="U803" s="27" t="s">
        <v>5140</v>
      </c>
    </row>
    <row r="804" spans="1:21" x14ac:dyDescent="0.15">
      <c r="A804" s="27" t="s">
        <v>75</v>
      </c>
      <c r="B804" s="27" t="s">
        <v>5141</v>
      </c>
      <c r="C804" s="27" t="s">
        <v>219</v>
      </c>
      <c r="D804" s="27" t="s">
        <v>741</v>
      </c>
      <c r="E804" s="27" t="s">
        <v>5142</v>
      </c>
      <c r="F804" s="27" t="s">
        <v>5143</v>
      </c>
      <c r="G804" s="27" t="s">
        <v>78</v>
      </c>
      <c r="H804" s="27" t="s">
        <v>5144</v>
      </c>
      <c r="I804" s="28">
        <v>43423.603900462964</v>
      </c>
      <c r="J804" s="28">
        <v>43423.604722222219</v>
      </c>
      <c r="K804" s="203">
        <v>8.2175925925925917E-4</v>
      </c>
      <c r="L804" s="29" t="s">
        <v>210</v>
      </c>
      <c r="M804" s="71" t="s">
        <v>211</v>
      </c>
      <c r="N804" s="71" t="s">
        <v>215</v>
      </c>
      <c r="O804" s="71" t="s">
        <v>742</v>
      </c>
      <c r="P804" s="71" t="s">
        <v>170</v>
      </c>
      <c r="R804" s="71">
        <v>0</v>
      </c>
      <c r="S804" s="71" t="s">
        <v>353</v>
      </c>
      <c r="T804" s="71" t="s">
        <v>354</v>
      </c>
      <c r="U804" s="27" t="s">
        <v>5145</v>
      </c>
    </row>
    <row r="805" spans="1:21" x14ac:dyDescent="0.15">
      <c r="A805" s="27" t="s">
        <v>75</v>
      </c>
      <c r="B805" s="27" t="s">
        <v>5146</v>
      </c>
      <c r="C805" s="27" t="s">
        <v>219</v>
      </c>
      <c r="D805" s="27" t="s">
        <v>741</v>
      </c>
      <c r="E805" s="27" t="s">
        <v>5147</v>
      </c>
      <c r="F805" s="27" t="s">
        <v>5148</v>
      </c>
      <c r="G805" s="27" t="s">
        <v>78</v>
      </c>
      <c r="H805" s="27" t="s">
        <v>5149</v>
      </c>
      <c r="I805" s="28">
        <v>43423.605046296296</v>
      </c>
      <c r="J805" s="28">
        <v>43423.606342592589</v>
      </c>
      <c r="K805" s="203">
        <v>1.2962962962962963E-3</v>
      </c>
      <c r="L805" s="29" t="s">
        <v>210</v>
      </c>
      <c r="M805" s="71" t="s">
        <v>211</v>
      </c>
      <c r="N805" s="71" t="s">
        <v>215</v>
      </c>
      <c r="O805" s="71" t="s">
        <v>742</v>
      </c>
      <c r="P805" s="71" t="s">
        <v>170</v>
      </c>
      <c r="R805" s="71">
        <v>0</v>
      </c>
      <c r="S805" s="71" t="s">
        <v>399</v>
      </c>
      <c r="T805" s="71" t="s">
        <v>354</v>
      </c>
      <c r="U805" s="27" t="s">
        <v>5150</v>
      </c>
    </row>
    <row r="806" spans="1:21" x14ac:dyDescent="0.15">
      <c r="A806" s="27" t="s">
        <v>75</v>
      </c>
      <c r="B806" s="27" t="s">
        <v>5151</v>
      </c>
      <c r="C806" s="27" t="s">
        <v>219</v>
      </c>
      <c r="D806" s="27" t="s">
        <v>741</v>
      </c>
      <c r="E806" s="27" t="s">
        <v>5152</v>
      </c>
      <c r="F806" s="27" t="s">
        <v>5153</v>
      </c>
      <c r="G806" s="27" t="s">
        <v>78</v>
      </c>
      <c r="H806" s="27" t="s">
        <v>5154</v>
      </c>
      <c r="I806" s="28">
        <v>43423.607395833336</v>
      </c>
      <c r="J806" s="28">
        <v>43423.607488425929</v>
      </c>
      <c r="K806" s="203">
        <v>9.2592592592592588E-5</v>
      </c>
      <c r="L806" s="29" t="s">
        <v>210</v>
      </c>
      <c r="M806" s="71" t="s">
        <v>211</v>
      </c>
      <c r="N806" s="71" t="s">
        <v>215</v>
      </c>
      <c r="O806" s="71" t="s">
        <v>742</v>
      </c>
      <c r="P806" s="71" t="s">
        <v>170</v>
      </c>
      <c r="R806" s="71">
        <v>0</v>
      </c>
      <c r="S806" s="71" t="s">
        <v>432</v>
      </c>
      <c r="T806" s="71" t="s">
        <v>354</v>
      </c>
      <c r="U806" s="27" t="s">
        <v>5155</v>
      </c>
    </row>
    <row r="807" spans="1:21" x14ac:dyDescent="0.15">
      <c r="A807" s="27" t="s">
        <v>75</v>
      </c>
      <c r="B807" s="27" t="s">
        <v>5156</v>
      </c>
      <c r="C807" s="27" t="s">
        <v>219</v>
      </c>
      <c r="D807" s="27" t="s">
        <v>741</v>
      </c>
      <c r="E807" s="27" t="s">
        <v>5157</v>
      </c>
      <c r="F807" s="27" t="s">
        <v>5158</v>
      </c>
      <c r="G807" s="27" t="s">
        <v>78</v>
      </c>
      <c r="H807" s="27" t="s">
        <v>5159</v>
      </c>
      <c r="I807" s="28">
        <v>43423.608171296299</v>
      </c>
      <c r="J807" s="28">
        <v>43423.608287037037</v>
      </c>
      <c r="K807" s="203">
        <v>1.1574074074074073E-4</v>
      </c>
      <c r="L807" s="29" t="s">
        <v>210</v>
      </c>
      <c r="M807" s="71" t="s">
        <v>211</v>
      </c>
      <c r="N807" s="71" t="s">
        <v>215</v>
      </c>
      <c r="O807" s="71" t="s">
        <v>742</v>
      </c>
      <c r="P807" s="71" t="s">
        <v>170</v>
      </c>
      <c r="R807" s="71">
        <v>0</v>
      </c>
      <c r="S807" s="71" t="s">
        <v>441</v>
      </c>
      <c r="T807" s="71" t="s">
        <v>354</v>
      </c>
      <c r="U807" s="27" t="s">
        <v>5160</v>
      </c>
    </row>
    <row r="808" spans="1:21" x14ac:dyDescent="0.15">
      <c r="A808" s="27" t="s">
        <v>75</v>
      </c>
      <c r="B808" s="27" t="s">
        <v>5161</v>
      </c>
      <c r="C808" s="27" t="s">
        <v>219</v>
      </c>
      <c r="D808" s="27" t="s">
        <v>741</v>
      </c>
      <c r="E808" s="27" t="s">
        <v>5162</v>
      </c>
      <c r="F808" s="27" t="s">
        <v>5163</v>
      </c>
      <c r="G808" s="27" t="s">
        <v>78</v>
      </c>
      <c r="H808" s="27" t="s">
        <v>5164</v>
      </c>
      <c r="I808" s="28">
        <v>43423.608738425923</v>
      </c>
      <c r="J808" s="28">
        <v>43423.609942129631</v>
      </c>
      <c r="K808" s="203">
        <v>1.2037037037037038E-3</v>
      </c>
      <c r="L808" s="29" t="s">
        <v>210</v>
      </c>
      <c r="M808" s="71" t="s">
        <v>211</v>
      </c>
      <c r="N808" s="71" t="s">
        <v>215</v>
      </c>
      <c r="O808" s="71" t="s">
        <v>742</v>
      </c>
      <c r="P808" s="71" t="s">
        <v>170</v>
      </c>
      <c r="R808" s="71">
        <v>0</v>
      </c>
      <c r="S808" s="71" t="s">
        <v>489</v>
      </c>
      <c r="T808" s="71" t="s">
        <v>354</v>
      </c>
      <c r="U808" s="27" t="s">
        <v>5165</v>
      </c>
    </row>
    <row r="809" spans="1:21" x14ac:dyDescent="0.15">
      <c r="A809" s="27" t="s">
        <v>75</v>
      </c>
      <c r="B809" s="27" t="s">
        <v>5166</v>
      </c>
      <c r="C809" s="27" t="s">
        <v>219</v>
      </c>
      <c r="D809" s="27" t="s">
        <v>741</v>
      </c>
      <c r="E809" s="27" t="s">
        <v>5167</v>
      </c>
      <c r="F809" s="27" t="s">
        <v>5168</v>
      </c>
      <c r="G809" s="27" t="s">
        <v>78</v>
      </c>
      <c r="H809" s="27" t="s">
        <v>5169</v>
      </c>
      <c r="I809" s="28">
        <v>43423.610891203702</v>
      </c>
      <c r="J809" s="28">
        <v>43423.611620370371</v>
      </c>
      <c r="K809" s="203">
        <v>7.291666666666667E-4</v>
      </c>
      <c r="L809" s="29" t="s">
        <v>210</v>
      </c>
      <c r="M809" s="71" t="s">
        <v>211</v>
      </c>
      <c r="N809" s="71" t="s">
        <v>215</v>
      </c>
      <c r="O809" s="71" t="s">
        <v>742</v>
      </c>
      <c r="P809" s="71" t="s">
        <v>170</v>
      </c>
      <c r="R809" s="71">
        <v>0</v>
      </c>
      <c r="S809" s="71" t="s">
        <v>382</v>
      </c>
      <c r="T809" s="71" t="s">
        <v>354</v>
      </c>
      <c r="U809" s="27" t="s">
        <v>5170</v>
      </c>
    </row>
    <row r="810" spans="1:21" x14ac:dyDescent="0.15">
      <c r="A810" s="27" t="s">
        <v>75</v>
      </c>
      <c r="B810" s="27" t="s">
        <v>5171</v>
      </c>
      <c r="C810" s="27" t="s">
        <v>219</v>
      </c>
      <c r="D810" s="27" t="s">
        <v>741</v>
      </c>
      <c r="E810" s="27" t="s">
        <v>5172</v>
      </c>
      <c r="F810" s="27" t="s">
        <v>5173</v>
      </c>
      <c r="G810" s="27" t="s">
        <v>78</v>
      </c>
      <c r="H810" s="27" t="s">
        <v>5174</v>
      </c>
      <c r="I810" s="28">
        <v>43423.613668981481</v>
      </c>
      <c r="J810" s="28">
        <v>43423.614560185182</v>
      </c>
      <c r="K810" s="203">
        <v>8.9120370370370362E-4</v>
      </c>
      <c r="L810" s="29" t="s">
        <v>210</v>
      </c>
      <c r="M810" s="71" t="s">
        <v>211</v>
      </c>
      <c r="N810" s="71" t="s">
        <v>215</v>
      </c>
      <c r="O810" s="71" t="s">
        <v>742</v>
      </c>
      <c r="P810" s="71" t="s">
        <v>170</v>
      </c>
      <c r="R810" s="71">
        <v>0</v>
      </c>
      <c r="S810" s="71" t="s">
        <v>665</v>
      </c>
      <c r="T810" s="71" t="s">
        <v>354</v>
      </c>
      <c r="U810" s="27" t="s">
        <v>5175</v>
      </c>
    </row>
    <row r="811" spans="1:21" x14ac:dyDescent="0.15">
      <c r="A811" s="27" t="s">
        <v>75</v>
      </c>
      <c r="B811" s="27" t="s">
        <v>5176</v>
      </c>
      <c r="C811" s="27" t="s">
        <v>219</v>
      </c>
      <c r="D811" s="27" t="s">
        <v>741</v>
      </c>
      <c r="E811" s="27" t="s">
        <v>5177</v>
      </c>
      <c r="F811" s="27" t="s">
        <v>5178</v>
      </c>
      <c r="G811" s="27" t="s">
        <v>78</v>
      </c>
      <c r="H811" s="27" t="s">
        <v>5179</v>
      </c>
      <c r="I811" s="28">
        <v>43423.615219907406</v>
      </c>
      <c r="J811" s="28">
        <v>43423.615787037037</v>
      </c>
      <c r="K811" s="203">
        <v>5.6712962962962956E-4</v>
      </c>
      <c r="L811" s="29" t="s">
        <v>210</v>
      </c>
      <c r="M811" s="71" t="s">
        <v>211</v>
      </c>
      <c r="N811" s="71" t="s">
        <v>215</v>
      </c>
      <c r="O811" s="71" t="s">
        <v>742</v>
      </c>
      <c r="P811" s="71" t="s">
        <v>170</v>
      </c>
      <c r="R811" s="71">
        <v>0</v>
      </c>
      <c r="S811" s="71" t="s">
        <v>355</v>
      </c>
      <c r="T811" s="71" t="s">
        <v>354</v>
      </c>
      <c r="U811" s="27" t="s">
        <v>5180</v>
      </c>
    </row>
    <row r="812" spans="1:21" x14ac:dyDescent="0.15">
      <c r="A812" s="27" t="s">
        <v>75</v>
      </c>
      <c r="B812" s="27" t="s">
        <v>5181</v>
      </c>
      <c r="C812" s="27" t="s">
        <v>219</v>
      </c>
      <c r="D812" s="27" t="s">
        <v>741</v>
      </c>
      <c r="E812" s="27" t="s">
        <v>5182</v>
      </c>
      <c r="F812" s="27" t="s">
        <v>5183</v>
      </c>
      <c r="G812" s="27" t="s">
        <v>78</v>
      </c>
      <c r="H812" s="27" t="s">
        <v>5184</v>
      </c>
      <c r="I812" s="28">
        <v>43423.616111111114</v>
      </c>
      <c r="J812" s="28">
        <v>43423.616747685184</v>
      </c>
      <c r="K812" s="203">
        <v>6.3657407407407402E-4</v>
      </c>
      <c r="L812" s="29" t="s">
        <v>210</v>
      </c>
      <c r="M812" s="71" t="s">
        <v>211</v>
      </c>
      <c r="N812" s="71" t="s">
        <v>215</v>
      </c>
      <c r="O812" s="71" t="s">
        <v>742</v>
      </c>
      <c r="P812" s="71" t="s">
        <v>170</v>
      </c>
      <c r="R812" s="71">
        <v>0</v>
      </c>
      <c r="S812" s="71" t="s">
        <v>392</v>
      </c>
      <c r="T812" s="71" t="s">
        <v>354</v>
      </c>
      <c r="U812" s="27" t="s">
        <v>5185</v>
      </c>
    </row>
    <row r="813" spans="1:21" x14ac:dyDescent="0.15">
      <c r="A813" s="27" t="s">
        <v>75</v>
      </c>
      <c r="B813" s="27" t="s">
        <v>5186</v>
      </c>
      <c r="C813" s="27" t="s">
        <v>219</v>
      </c>
      <c r="D813" s="27" t="s">
        <v>741</v>
      </c>
      <c r="E813" s="27" t="s">
        <v>5187</v>
      </c>
      <c r="F813" s="27" t="s">
        <v>5188</v>
      </c>
      <c r="G813" s="27" t="s">
        <v>78</v>
      </c>
      <c r="H813" s="27" t="s">
        <v>5189</v>
      </c>
      <c r="I813" s="28">
        <v>43423.618831018517</v>
      </c>
      <c r="J813" s="28">
        <v>43423.619305555556</v>
      </c>
      <c r="K813" s="203">
        <v>4.7453703703703704E-4</v>
      </c>
      <c r="L813" s="29" t="s">
        <v>210</v>
      </c>
      <c r="M813" s="71" t="s">
        <v>211</v>
      </c>
      <c r="N813" s="71" t="s">
        <v>215</v>
      </c>
      <c r="O813" s="71" t="s">
        <v>742</v>
      </c>
      <c r="P813" s="71" t="s">
        <v>170</v>
      </c>
      <c r="R813" s="71">
        <v>0</v>
      </c>
      <c r="S813" s="71" t="s">
        <v>411</v>
      </c>
      <c r="T813" s="71" t="s">
        <v>354</v>
      </c>
      <c r="U813" s="27" t="s">
        <v>5190</v>
      </c>
    </row>
    <row r="814" spans="1:21" x14ac:dyDescent="0.15">
      <c r="A814" s="27" t="s">
        <v>75</v>
      </c>
      <c r="B814" s="27" t="s">
        <v>5191</v>
      </c>
      <c r="C814" s="27" t="s">
        <v>219</v>
      </c>
      <c r="D814" s="27" t="s">
        <v>741</v>
      </c>
      <c r="E814" s="27" t="s">
        <v>5192</v>
      </c>
      <c r="F814" s="27" t="s">
        <v>5193</v>
      </c>
      <c r="G814" s="27" t="s">
        <v>78</v>
      </c>
      <c r="H814" s="27" t="s">
        <v>5194</v>
      </c>
      <c r="I814" s="28">
        <v>43423.619826388887</v>
      </c>
      <c r="J814" s="28">
        <v>43423.619942129626</v>
      </c>
      <c r="K814" s="203">
        <v>1.1574074074074073E-4</v>
      </c>
      <c r="L814" s="29" t="s">
        <v>210</v>
      </c>
      <c r="M814" s="71" t="s">
        <v>211</v>
      </c>
      <c r="N814" s="71" t="s">
        <v>215</v>
      </c>
      <c r="O814" s="71" t="s">
        <v>742</v>
      </c>
      <c r="P814" s="71" t="s">
        <v>170</v>
      </c>
      <c r="R814" s="71">
        <v>0</v>
      </c>
      <c r="S814" s="71" t="s">
        <v>441</v>
      </c>
      <c r="T814" s="71" t="s">
        <v>354</v>
      </c>
      <c r="U814" s="27" t="s">
        <v>5195</v>
      </c>
    </row>
    <row r="815" spans="1:21" x14ac:dyDescent="0.15">
      <c r="A815" s="27" t="s">
        <v>75</v>
      </c>
      <c r="B815" s="27" t="s">
        <v>5196</v>
      </c>
      <c r="C815" s="27" t="s">
        <v>219</v>
      </c>
      <c r="D815" s="27" t="s">
        <v>741</v>
      </c>
      <c r="E815" s="27" t="s">
        <v>5197</v>
      </c>
      <c r="F815" s="27" t="s">
        <v>5198</v>
      </c>
      <c r="G815" s="27" t="s">
        <v>78</v>
      </c>
      <c r="H815" s="27" t="s">
        <v>5199</v>
      </c>
      <c r="I815" s="28">
        <v>43423.625439814816</v>
      </c>
      <c r="J815" s="28">
        <v>43423.62604166667</v>
      </c>
      <c r="K815" s="203">
        <v>6.018518518518519E-4</v>
      </c>
      <c r="L815" s="29" t="s">
        <v>210</v>
      </c>
      <c r="M815" s="71" t="s">
        <v>211</v>
      </c>
      <c r="N815" s="71" t="s">
        <v>215</v>
      </c>
      <c r="O815" s="71" t="s">
        <v>742</v>
      </c>
      <c r="P815" s="71" t="s">
        <v>170</v>
      </c>
      <c r="R815" s="71">
        <v>0</v>
      </c>
      <c r="S815" s="71" t="s">
        <v>408</v>
      </c>
      <c r="T815" s="71" t="s">
        <v>354</v>
      </c>
      <c r="U815" s="27" t="s">
        <v>5200</v>
      </c>
    </row>
    <row r="816" spans="1:21" x14ac:dyDescent="0.15">
      <c r="A816" s="27" t="s">
        <v>75</v>
      </c>
      <c r="B816" s="27" t="s">
        <v>5201</v>
      </c>
      <c r="C816" s="27" t="s">
        <v>219</v>
      </c>
      <c r="D816" s="27" t="s">
        <v>741</v>
      </c>
      <c r="E816" s="27" t="s">
        <v>5202</v>
      </c>
      <c r="F816" s="27" t="s">
        <v>5203</v>
      </c>
      <c r="G816" s="27" t="s">
        <v>78</v>
      </c>
      <c r="H816" s="27" t="s">
        <v>5204</v>
      </c>
      <c r="I816" s="28">
        <v>43423.627534722225</v>
      </c>
      <c r="J816" s="28">
        <v>43423.628136574072</v>
      </c>
      <c r="K816" s="203">
        <v>6.018518518518519E-4</v>
      </c>
      <c r="L816" s="29" t="s">
        <v>210</v>
      </c>
      <c r="M816" s="71" t="s">
        <v>211</v>
      </c>
      <c r="N816" s="71" t="s">
        <v>215</v>
      </c>
      <c r="O816" s="71" t="s">
        <v>742</v>
      </c>
      <c r="P816" s="71" t="s">
        <v>170</v>
      </c>
      <c r="R816" s="71">
        <v>0</v>
      </c>
      <c r="S816" s="71" t="s">
        <v>408</v>
      </c>
      <c r="T816" s="71" t="s">
        <v>354</v>
      </c>
      <c r="U816" s="27" t="s">
        <v>5205</v>
      </c>
    </row>
    <row r="817" spans="1:21" x14ac:dyDescent="0.15">
      <c r="A817" s="27" t="s">
        <v>75</v>
      </c>
      <c r="B817" s="27" t="s">
        <v>5206</v>
      </c>
      <c r="C817" s="27" t="s">
        <v>219</v>
      </c>
      <c r="D817" s="27" t="s">
        <v>741</v>
      </c>
      <c r="E817" s="27" t="s">
        <v>5207</v>
      </c>
      <c r="F817" s="27" t="s">
        <v>5208</v>
      </c>
      <c r="G817" s="27" t="s">
        <v>78</v>
      </c>
      <c r="H817" s="27" t="s">
        <v>5209</v>
      </c>
      <c r="I817" s="28">
        <v>43423.630509259259</v>
      </c>
      <c r="J817" s="28">
        <v>43423.630659722221</v>
      </c>
      <c r="K817" s="203">
        <v>1.5046296296296297E-4</v>
      </c>
      <c r="L817" s="29" t="s">
        <v>210</v>
      </c>
      <c r="M817" s="71" t="s">
        <v>211</v>
      </c>
      <c r="N817" s="71" t="s">
        <v>215</v>
      </c>
      <c r="O817" s="71" t="s">
        <v>742</v>
      </c>
      <c r="P817" s="71" t="s">
        <v>170</v>
      </c>
      <c r="R817" s="71">
        <v>0</v>
      </c>
      <c r="S817" s="71" t="s">
        <v>377</v>
      </c>
      <c r="T817" s="71" t="s">
        <v>354</v>
      </c>
      <c r="U817" s="27" t="s">
        <v>5210</v>
      </c>
    </row>
    <row r="818" spans="1:21" x14ac:dyDescent="0.15">
      <c r="A818" s="27" t="s">
        <v>75</v>
      </c>
      <c r="B818" s="27" t="s">
        <v>5211</v>
      </c>
      <c r="C818" s="27" t="s">
        <v>219</v>
      </c>
      <c r="D818" s="27" t="s">
        <v>741</v>
      </c>
      <c r="E818" s="27" t="s">
        <v>5212</v>
      </c>
      <c r="F818" s="27" t="s">
        <v>5213</v>
      </c>
      <c r="G818" s="27" t="s">
        <v>78</v>
      </c>
      <c r="H818" s="27" t="s">
        <v>5214</v>
      </c>
      <c r="I818" s="28">
        <v>43423.631238425929</v>
      </c>
      <c r="J818" s="28">
        <v>43423.63144675926</v>
      </c>
      <c r="K818" s="203">
        <v>2.0833333333333335E-4</v>
      </c>
      <c r="L818" s="29" t="s">
        <v>210</v>
      </c>
      <c r="M818" s="71" t="s">
        <v>211</v>
      </c>
      <c r="N818" s="71" t="s">
        <v>215</v>
      </c>
      <c r="O818" s="71" t="s">
        <v>742</v>
      </c>
      <c r="P818" s="71" t="s">
        <v>170</v>
      </c>
      <c r="R818" s="71">
        <v>0</v>
      </c>
      <c r="S818" s="71" t="s">
        <v>405</v>
      </c>
      <c r="T818" s="71" t="s">
        <v>354</v>
      </c>
      <c r="U818" s="27" t="s">
        <v>5215</v>
      </c>
    </row>
    <row r="819" spans="1:21" x14ac:dyDescent="0.15">
      <c r="A819" s="27" t="s">
        <v>75</v>
      </c>
      <c r="B819" s="27" t="s">
        <v>5216</v>
      </c>
      <c r="C819" s="27" t="s">
        <v>219</v>
      </c>
      <c r="D819" s="27" t="s">
        <v>741</v>
      </c>
      <c r="E819" s="27" t="s">
        <v>5217</v>
      </c>
      <c r="F819" s="27" t="s">
        <v>5218</v>
      </c>
      <c r="G819" s="27" t="s">
        <v>78</v>
      </c>
      <c r="H819" s="27" t="s">
        <v>5219</v>
      </c>
      <c r="I819" s="28">
        <v>43423.633229166669</v>
      </c>
      <c r="J819" s="28">
        <v>43423.63417824074</v>
      </c>
      <c r="K819" s="203">
        <v>9.4907407407407408E-4</v>
      </c>
      <c r="L819" s="29" t="s">
        <v>210</v>
      </c>
      <c r="M819" s="71" t="s">
        <v>211</v>
      </c>
      <c r="N819" s="71" t="s">
        <v>215</v>
      </c>
      <c r="O819" s="71" t="s">
        <v>742</v>
      </c>
      <c r="P819" s="71" t="s">
        <v>170</v>
      </c>
      <c r="R819" s="71">
        <v>0</v>
      </c>
      <c r="S819" s="71" t="s">
        <v>487</v>
      </c>
      <c r="T819" s="71" t="s">
        <v>354</v>
      </c>
      <c r="U819" s="27" t="s">
        <v>5220</v>
      </c>
    </row>
    <row r="820" spans="1:21" x14ac:dyDescent="0.15">
      <c r="A820" s="27" t="s">
        <v>75</v>
      </c>
      <c r="B820" s="27" t="s">
        <v>5221</v>
      </c>
      <c r="C820" s="27" t="s">
        <v>219</v>
      </c>
      <c r="D820" s="27" t="s">
        <v>741</v>
      </c>
      <c r="E820" s="27" t="s">
        <v>5222</v>
      </c>
      <c r="F820" s="27" t="s">
        <v>5223</v>
      </c>
      <c r="G820" s="27" t="s">
        <v>78</v>
      </c>
      <c r="H820" s="27" t="s">
        <v>5224</v>
      </c>
      <c r="I820" s="28">
        <v>43423.635439814818</v>
      </c>
      <c r="J820" s="28">
        <v>43423.636759259258</v>
      </c>
      <c r="K820" s="203">
        <v>1.3194444444444443E-3</v>
      </c>
      <c r="L820" s="29" t="s">
        <v>210</v>
      </c>
      <c r="M820" s="71" t="s">
        <v>211</v>
      </c>
      <c r="N820" s="71" t="s">
        <v>215</v>
      </c>
      <c r="O820" s="71" t="s">
        <v>742</v>
      </c>
      <c r="P820" s="71" t="s">
        <v>170</v>
      </c>
      <c r="R820" s="71">
        <v>0</v>
      </c>
      <c r="S820" s="71" t="s">
        <v>775</v>
      </c>
      <c r="T820" s="71" t="s">
        <v>354</v>
      </c>
      <c r="U820" s="27" t="s">
        <v>5225</v>
      </c>
    </row>
    <row r="821" spans="1:21" x14ac:dyDescent="0.15">
      <c r="A821" s="27" t="s">
        <v>75</v>
      </c>
      <c r="B821" s="27" t="s">
        <v>5226</v>
      </c>
      <c r="C821" s="27" t="s">
        <v>219</v>
      </c>
      <c r="D821" s="27" t="s">
        <v>741</v>
      </c>
      <c r="E821" s="27" t="s">
        <v>5227</v>
      </c>
      <c r="F821" s="27" t="s">
        <v>5228</v>
      </c>
      <c r="G821" s="27" t="s">
        <v>78</v>
      </c>
      <c r="H821" s="27" t="s">
        <v>5229</v>
      </c>
      <c r="I821" s="28">
        <v>43423.637013888889</v>
      </c>
      <c r="J821" s="28">
        <v>43423.637326388889</v>
      </c>
      <c r="K821" s="203">
        <v>3.1250000000000001E-4</v>
      </c>
      <c r="L821" s="29" t="s">
        <v>210</v>
      </c>
      <c r="M821" s="71" t="s">
        <v>211</v>
      </c>
      <c r="N821" s="71" t="s">
        <v>215</v>
      </c>
      <c r="O821" s="71" t="s">
        <v>742</v>
      </c>
      <c r="P821" s="71" t="s">
        <v>170</v>
      </c>
      <c r="R821" s="71">
        <v>0</v>
      </c>
      <c r="S821" s="71" t="s">
        <v>407</v>
      </c>
      <c r="T821" s="71" t="s">
        <v>354</v>
      </c>
      <c r="U821" s="27" t="s">
        <v>5230</v>
      </c>
    </row>
    <row r="822" spans="1:21" x14ac:dyDescent="0.15">
      <c r="A822" s="27" t="s">
        <v>75</v>
      </c>
      <c r="B822" s="27" t="s">
        <v>5231</v>
      </c>
      <c r="C822" s="27" t="s">
        <v>219</v>
      </c>
      <c r="D822" s="27" t="s">
        <v>741</v>
      </c>
      <c r="E822" s="27" t="s">
        <v>5232</v>
      </c>
      <c r="F822" s="27" t="s">
        <v>5233</v>
      </c>
      <c r="G822" s="27" t="s">
        <v>78</v>
      </c>
      <c r="H822" s="27" t="s">
        <v>5234</v>
      </c>
      <c r="I822" s="28">
        <v>43423.638692129629</v>
      </c>
      <c r="J822" s="28">
        <v>43423.639386574076</v>
      </c>
      <c r="K822" s="203">
        <v>6.9444444444444447E-4</v>
      </c>
      <c r="L822" s="29" t="s">
        <v>210</v>
      </c>
      <c r="M822" s="71" t="s">
        <v>211</v>
      </c>
      <c r="N822" s="71" t="s">
        <v>215</v>
      </c>
      <c r="O822" s="71" t="s">
        <v>742</v>
      </c>
      <c r="P822" s="71" t="s">
        <v>170</v>
      </c>
      <c r="R822" s="71">
        <v>0</v>
      </c>
      <c r="S822" s="71" t="s">
        <v>386</v>
      </c>
      <c r="T822" s="71" t="s">
        <v>354</v>
      </c>
      <c r="U822" s="27" t="s">
        <v>5235</v>
      </c>
    </row>
    <row r="823" spans="1:21" x14ac:dyDescent="0.15">
      <c r="A823" s="27" t="s">
        <v>75</v>
      </c>
      <c r="B823" s="27" t="s">
        <v>5236</v>
      </c>
      <c r="C823" s="27" t="s">
        <v>219</v>
      </c>
      <c r="D823" s="27" t="s">
        <v>741</v>
      </c>
      <c r="E823" s="27" t="s">
        <v>5237</v>
      </c>
      <c r="F823" s="27" t="s">
        <v>5238</v>
      </c>
      <c r="G823" s="27" t="s">
        <v>78</v>
      </c>
      <c r="H823" s="27" t="s">
        <v>5239</v>
      </c>
      <c r="I823" s="28">
        <v>43423.643310185187</v>
      </c>
      <c r="J823" s="28">
        <v>43423.643530092595</v>
      </c>
      <c r="K823" s="203">
        <v>2.199074074074074E-4</v>
      </c>
      <c r="L823" s="29" t="s">
        <v>210</v>
      </c>
      <c r="M823" s="71" t="s">
        <v>211</v>
      </c>
      <c r="N823" s="71" t="s">
        <v>215</v>
      </c>
      <c r="O823" s="71" t="s">
        <v>742</v>
      </c>
      <c r="P823" s="71" t="s">
        <v>170</v>
      </c>
      <c r="R823" s="71">
        <v>0</v>
      </c>
      <c r="S823" s="71" t="s">
        <v>393</v>
      </c>
      <c r="T823" s="71" t="s">
        <v>354</v>
      </c>
      <c r="U823" s="27" t="s">
        <v>5240</v>
      </c>
    </row>
    <row r="824" spans="1:21" x14ac:dyDescent="0.15">
      <c r="A824" s="27" t="s">
        <v>75</v>
      </c>
      <c r="B824" s="27" t="s">
        <v>5241</v>
      </c>
      <c r="C824" s="27" t="s">
        <v>219</v>
      </c>
      <c r="D824" s="27" t="s">
        <v>741</v>
      </c>
      <c r="E824" s="27" t="s">
        <v>5242</v>
      </c>
      <c r="F824" s="27" t="s">
        <v>5243</v>
      </c>
      <c r="G824" s="27" t="s">
        <v>78</v>
      </c>
      <c r="H824" s="27" t="s">
        <v>5244</v>
      </c>
      <c r="I824" s="28">
        <v>43423.646782407406</v>
      </c>
      <c r="J824" s="28">
        <v>43423.647685185184</v>
      </c>
      <c r="K824" s="203">
        <v>9.0277777777777784E-4</v>
      </c>
      <c r="L824" s="29" t="s">
        <v>210</v>
      </c>
      <c r="M824" s="71" t="s">
        <v>211</v>
      </c>
      <c r="N824" s="71" t="s">
        <v>215</v>
      </c>
      <c r="O824" s="71" t="s">
        <v>742</v>
      </c>
      <c r="P824" s="71" t="s">
        <v>170</v>
      </c>
      <c r="R824" s="71">
        <v>0</v>
      </c>
      <c r="S824" s="71" t="s">
        <v>424</v>
      </c>
      <c r="T824" s="71" t="s">
        <v>354</v>
      </c>
      <c r="U824" s="27" t="s">
        <v>5245</v>
      </c>
    </row>
    <row r="825" spans="1:21" x14ac:dyDescent="0.15">
      <c r="A825" s="27" t="s">
        <v>75</v>
      </c>
      <c r="B825" s="27" t="s">
        <v>5246</v>
      </c>
      <c r="C825" s="27" t="s">
        <v>219</v>
      </c>
      <c r="D825" s="27" t="s">
        <v>741</v>
      </c>
      <c r="E825" s="27" t="s">
        <v>5247</v>
      </c>
      <c r="F825" s="27" t="s">
        <v>5248</v>
      </c>
      <c r="G825" s="27" t="s">
        <v>78</v>
      </c>
      <c r="H825" s="27" t="s">
        <v>5249</v>
      </c>
      <c r="I825" s="28">
        <v>43423.659062500003</v>
      </c>
      <c r="J825" s="28">
        <v>43423.659641203703</v>
      </c>
      <c r="K825" s="203">
        <v>5.7870370370370378E-4</v>
      </c>
      <c r="L825" s="29" t="s">
        <v>210</v>
      </c>
      <c r="M825" s="71" t="s">
        <v>211</v>
      </c>
      <c r="N825" s="71" t="s">
        <v>215</v>
      </c>
      <c r="O825" s="71" t="s">
        <v>742</v>
      </c>
      <c r="P825" s="71" t="s">
        <v>170</v>
      </c>
      <c r="R825" s="71">
        <v>0</v>
      </c>
      <c r="S825" s="71" t="s">
        <v>383</v>
      </c>
      <c r="T825" s="71" t="s">
        <v>354</v>
      </c>
      <c r="U825" s="27" t="s">
        <v>5250</v>
      </c>
    </row>
    <row r="826" spans="1:21" x14ac:dyDescent="0.15">
      <c r="A826" s="27" t="s">
        <v>75</v>
      </c>
      <c r="B826" s="27" t="s">
        <v>5251</v>
      </c>
      <c r="C826" s="27" t="s">
        <v>219</v>
      </c>
      <c r="D826" s="27" t="s">
        <v>741</v>
      </c>
      <c r="E826" s="27" t="s">
        <v>5252</v>
      </c>
      <c r="F826" s="27" t="s">
        <v>5253</v>
      </c>
      <c r="G826" s="27" t="s">
        <v>78</v>
      </c>
      <c r="H826" s="27" t="s">
        <v>5254</v>
      </c>
      <c r="I826" s="28">
        <v>43423.660902777781</v>
      </c>
      <c r="J826" s="28">
        <v>43423.664293981485</v>
      </c>
      <c r="K826" s="203">
        <v>3.3912037037037036E-3</v>
      </c>
      <c r="L826" s="29" t="s">
        <v>210</v>
      </c>
      <c r="M826" s="71" t="s">
        <v>210</v>
      </c>
      <c r="N826" s="71" t="s">
        <v>215</v>
      </c>
      <c r="O826" s="71" t="s">
        <v>742</v>
      </c>
      <c r="P826" s="71" t="s">
        <v>170</v>
      </c>
      <c r="R826" s="71">
        <v>0</v>
      </c>
      <c r="S826" s="71" t="s">
        <v>1241</v>
      </c>
      <c r="T826" s="71" t="s">
        <v>1241</v>
      </c>
      <c r="U826" s="27" t="s">
        <v>5255</v>
      </c>
    </row>
    <row r="827" spans="1:21" x14ac:dyDescent="0.15">
      <c r="A827" s="27" t="s">
        <v>75</v>
      </c>
      <c r="B827" s="27" t="s">
        <v>5256</v>
      </c>
      <c r="C827" s="27" t="s">
        <v>219</v>
      </c>
      <c r="D827" s="27" t="s">
        <v>741</v>
      </c>
      <c r="E827" s="27" t="s">
        <v>5257</v>
      </c>
      <c r="F827" s="27" t="s">
        <v>5258</v>
      </c>
      <c r="G827" s="27" t="s">
        <v>78</v>
      </c>
      <c r="H827" s="27" t="s">
        <v>5259</v>
      </c>
      <c r="I827" s="28">
        <v>43423.66810185185</v>
      </c>
      <c r="J827" s="28">
        <v>43423.668206018519</v>
      </c>
      <c r="K827" s="203">
        <v>1.0416666666666667E-4</v>
      </c>
      <c r="L827" s="29" t="s">
        <v>210</v>
      </c>
      <c r="M827" s="71" t="s">
        <v>211</v>
      </c>
      <c r="N827" s="71" t="s">
        <v>215</v>
      </c>
      <c r="O827" s="71" t="s">
        <v>742</v>
      </c>
      <c r="P827" s="71" t="s">
        <v>170</v>
      </c>
      <c r="R827" s="71">
        <v>0</v>
      </c>
      <c r="S827" s="71" t="s">
        <v>673</v>
      </c>
      <c r="T827" s="71" t="s">
        <v>354</v>
      </c>
      <c r="U827" s="27" t="s">
        <v>5260</v>
      </c>
    </row>
    <row r="828" spans="1:21" x14ac:dyDescent="0.15">
      <c r="A828" s="27" t="s">
        <v>75</v>
      </c>
      <c r="B828" s="27" t="s">
        <v>5261</v>
      </c>
      <c r="C828" s="27" t="s">
        <v>219</v>
      </c>
      <c r="D828" s="27" t="s">
        <v>741</v>
      </c>
      <c r="E828" s="27" t="s">
        <v>5262</v>
      </c>
      <c r="F828" s="27" t="s">
        <v>5263</v>
      </c>
      <c r="G828" s="27" t="s">
        <v>78</v>
      </c>
      <c r="H828" s="27" t="s">
        <v>5264</v>
      </c>
      <c r="I828" s="28">
        <v>43423.668923611112</v>
      </c>
      <c r="J828" s="28">
        <v>43423.670069444444</v>
      </c>
      <c r="K828" s="203">
        <v>1.1458333333333333E-3</v>
      </c>
      <c r="L828" s="29" t="s">
        <v>210</v>
      </c>
      <c r="M828" s="71" t="s">
        <v>211</v>
      </c>
      <c r="N828" s="71" t="s">
        <v>215</v>
      </c>
      <c r="O828" s="71" t="s">
        <v>742</v>
      </c>
      <c r="P828" s="71" t="s">
        <v>170</v>
      </c>
      <c r="R828" s="71">
        <v>0</v>
      </c>
      <c r="S828" s="71" t="s">
        <v>678</v>
      </c>
      <c r="T828" s="71" t="s">
        <v>354</v>
      </c>
      <c r="U828" s="27" t="s">
        <v>5265</v>
      </c>
    </row>
    <row r="829" spans="1:21" x14ac:dyDescent="0.15">
      <c r="A829" s="27" t="s">
        <v>75</v>
      </c>
      <c r="B829" s="27" t="s">
        <v>5266</v>
      </c>
      <c r="C829" s="27" t="s">
        <v>219</v>
      </c>
      <c r="D829" s="27" t="s">
        <v>741</v>
      </c>
      <c r="E829" s="27" t="s">
        <v>5267</v>
      </c>
      <c r="F829" s="27" t="s">
        <v>5268</v>
      </c>
      <c r="G829" s="27" t="s">
        <v>78</v>
      </c>
      <c r="H829" s="27" t="s">
        <v>5269</v>
      </c>
      <c r="I829" s="28">
        <v>43423.680856481478</v>
      </c>
      <c r="J829" s="28">
        <v>43423.681226851855</v>
      </c>
      <c r="K829" s="203">
        <v>3.7037037037037035E-4</v>
      </c>
      <c r="L829" s="29" t="s">
        <v>210</v>
      </c>
      <c r="M829" s="71" t="s">
        <v>211</v>
      </c>
      <c r="N829" s="71" t="s">
        <v>215</v>
      </c>
      <c r="O829" s="71" t="s">
        <v>742</v>
      </c>
      <c r="P829" s="71" t="s">
        <v>170</v>
      </c>
      <c r="R829" s="71">
        <v>0</v>
      </c>
      <c r="S829" s="71" t="s">
        <v>691</v>
      </c>
      <c r="T829" s="71" t="s">
        <v>354</v>
      </c>
      <c r="U829" s="27" t="s">
        <v>5270</v>
      </c>
    </row>
    <row r="830" spans="1:21" x14ac:dyDescent="0.15">
      <c r="A830" s="27" t="s">
        <v>75</v>
      </c>
      <c r="B830" s="27" t="s">
        <v>5271</v>
      </c>
      <c r="C830" s="27" t="s">
        <v>219</v>
      </c>
      <c r="D830" s="27" t="s">
        <v>741</v>
      </c>
      <c r="E830" s="27" t="s">
        <v>5272</v>
      </c>
      <c r="F830" s="27" t="s">
        <v>5273</v>
      </c>
      <c r="G830" s="27" t="s">
        <v>78</v>
      </c>
      <c r="H830" s="27" t="s">
        <v>5274</v>
      </c>
      <c r="I830" s="28">
        <v>43423.681759259256</v>
      </c>
      <c r="J830" s="28">
        <v>43423.685949074075</v>
      </c>
      <c r="K830" s="203">
        <v>4.1898148148148146E-3</v>
      </c>
      <c r="L830" s="29" t="s">
        <v>210</v>
      </c>
      <c r="M830" s="71" t="s">
        <v>210</v>
      </c>
      <c r="N830" s="71" t="s">
        <v>215</v>
      </c>
      <c r="O830" s="71" t="s">
        <v>742</v>
      </c>
      <c r="P830" s="71" t="s">
        <v>170</v>
      </c>
      <c r="R830" s="71">
        <v>0</v>
      </c>
      <c r="S830" s="71" t="s">
        <v>570</v>
      </c>
      <c r="T830" s="71" t="s">
        <v>570</v>
      </c>
      <c r="U830" s="27" t="s">
        <v>5275</v>
      </c>
    </row>
    <row r="831" spans="1:21" x14ac:dyDescent="0.15">
      <c r="A831" s="27" t="s">
        <v>75</v>
      </c>
      <c r="B831" s="27" t="s">
        <v>5276</v>
      </c>
      <c r="C831" s="27" t="s">
        <v>219</v>
      </c>
      <c r="D831" s="27" t="s">
        <v>741</v>
      </c>
      <c r="E831" s="27" t="s">
        <v>5277</v>
      </c>
      <c r="F831" s="27" t="s">
        <v>5278</v>
      </c>
      <c r="G831" s="27" t="s">
        <v>78</v>
      </c>
      <c r="H831" s="27" t="s">
        <v>5279</v>
      </c>
      <c r="I831" s="28">
        <v>43423.687800925924</v>
      </c>
      <c r="J831" s="28">
        <v>43423.688414351855</v>
      </c>
      <c r="K831" s="203">
        <v>6.134259259259259E-4</v>
      </c>
      <c r="L831" s="29" t="s">
        <v>210</v>
      </c>
      <c r="M831" s="71" t="s">
        <v>211</v>
      </c>
      <c r="N831" s="71" t="s">
        <v>215</v>
      </c>
      <c r="O831" s="71" t="s">
        <v>742</v>
      </c>
      <c r="P831" s="71" t="s">
        <v>170</v>
      </c>
      <c r="R831" s="71">
        <v>0</v>
      </c>
      <c r="S831" s="71" t="s">
        <v>677</v>
      </c>
      <c r="T831" s="71" t="s">
        <v>354</v>
      </c>
      <c r="U831" s="27" t="s">
        <v>5280</v>
      </c>
    </row>
    <row r="832" spans="1:21" x14ac:dyDescent="0.15">
      <c r="A832" s="27" t="s">
        <v>75</v>
      </c>
      <c r="B832" s="27" t="s">
        <v>5281</v>
      </c>
      <c r="C832" s="27" t="s">
        <v>219</v>
      </c>
      <c r="D832" s="27" t="s">
        <v>741</v>
      </c>
      <c r="E832" s="27" t="s">
        <v>5282</v>
      </c>
      <c r="F832" s="27" t="s">
        <v>5283</v>
      </c>
      <c r="G832" s="27" t="s">
        <v>78</v>
      </c>
      <c r="H832" s="27" t="s">
        <v>5284</v>
      </c>
      <c r="I832" s="28">
        <v>43423.698252314818</v>
      </c>
      <c r="J832" s="28">
        <v>43423.69840277778</v>
      </c>
      <c r="K832" s="203">
        <v>1.5046296296296297E-4</v>
      </c>
      <c r="L832" s="29" t="s">
        <v>210</v>
      </c>
      <c r="M832" s="71" t="s">
        <v>211</v>
      </c>
      <c r="N832" s="71" t="s">
        <v>215</v>
      </c>
      <c r="O832" s="71" t="s">
        <v>742</v>
      </c>
      <c r="P832" s="71" t="s">
        <v>170</v>
      </c>
      <c r="R832" s="71">
        <v>0</v>
      </c>
      <c r="S832" s="71" t="s">
        <v>377</v>
      </c>
      <c r="T832" s="71" t="s">
        <v>354</v>
      </c>
      <c r="U832" s="27" t="s">
        <v>5285</v>
      </c>
    </row>
    <row r="833" spans="1:21" x14ac:dyDescent="0.15">
      <c r="A833" s="27" t="s">
        <v>75</v>
      </c>
      <c r="B833" s="27" t="s">
        <v>5286</v>
      </c>
      <c r="C833" s="27" t="s">
        <v>219</v>
      </c>
      <c r="D833" s="27" t="s">
        <v>741</v>
      </c>
      <c r="E833" s="27" t="s">
        <v>5287</v>
      </c>
      <c r="F833" s="27" t="s">
        <v>5288</v>
      </c>
      <c r="G833" s="27" t="s">
        <v>78</v>
      </c>
      <c r="H833" s="27" t="s">
        <v>5289</v>
      </c>
      <c r="I833" s="28">
        <v>43423.701666666668</v>
      </c>
      <c r="J833" s="28">
        <v>43423.702256944445</v>
      </c>
      <c r="K833" s="203">
        <v>5.9027777777777778E-4</v>
      </c>
      <c r="L833" s="29" t="s">
        <v>210</v>
      </c>
      <c r="M833" s="71" t="s">
        <v>211</v>
      </c>
      <c r="N833" s="71" t="s">
        <v>215</v>
      </c>
      <c r="O833" s="71" t="s">
        <v>742</v>
      </c>
      <c r="P833" s="71" t="s">
        <v>170</v>
      </c>
      <c r="R833" s="71">
        <v>0</v>
      </c>
      <c r="S833" s="71" t="s">
        <v>391</v>
      </c>
      <c r="T833" s="71" t="s">
        <v>354</v>
      </c>
      <c r="U833" s="27" t="s">
        <v>5290</v>
      </c>
    </row>
    <row r="834" spans="1:21" x14ac:dyDescent="0.15">
      <c r="A834" s="27" t="s">
        <v>75</v>
      </c>
      <c r="B834" s="27" t="s">
        <v>5291</v>
      </c>
      <c r="C834" s="27" t="s">
        <v>219</v>
      </c>
      <c r="D834" s="27" t="s">
        <v>741</v>
      </c>
      <c r="E834" s="27" t="s">
        <v>5292</v>
      </c>
      <c r="F834" s="27" t="s">
        <v>5293</v>
      </c>
      <c r="G834" s="27" t="s">
        <v>78</v>
      </c>
      <c r="H834" s="27" t="s">
        <v>5294</v>
      </c>
      <c r="I834" s="28">
        <v>43423.704224537039</v>
      </c>
      <c r="J834" s="28">
        <v>43423.704363425924</v>
      </c>
      <c r="K834" s="203">
        <v>1.3888888888888889E-4</v>
      </c>
      <c r="L834" s="29" t="s">
        <v>210</v>
      </c>
      <c r="M834" s="71" t="s">
        <v>211</v>
      </c>
      <c r="N834" s="71" t="s">
        <v>215</v>
      </c>
      <c r="O834" s="71" t="s">
        <v>742</v>
      </c>
      <c r="P834" s="71" t="s">
        <v>170</v>
      </c>
      <c r="R834" s="71">
        <v>0</v>
      </c>
      <c r="S834" s="71" t="s">
        <v>403</v>
      </c>
      <c r="T834" s="71" t="s">
        <v>354</v>
      </c>
      <c r="U834" s="27" t="s">
        <v>5295</v>
      </c>
    </row>
    <row r="835" spans="1:21" x14ac:dyDescent="0.15">
      <c r="A835" s="27" t="s">
        <v>75</v>
      </c>
      <c r="B835" s="27" t="s">
        <v>5296</v>
      </c>
      <c r="C835" s="27" t="s">
        <v>219</v>
      </c>
      <c r="D835" s="27" t="s">
        <v>741</v>
      </c>
      <c r="E835" s="27" t="s">
        <v>5297</v>
      </c>
      <c r="F835" s="27" t="s">
        <v>5298</v>
      </c>
      <c r="G835" s="27" t="s">
        <v>78</v>
      </c>
      <c r="H835" s="27" t="s">
        <v>1906</v>
      </c>
      <c r="I835" s="28">
        <v>43423.704675925925</v>
      </c>
      <c r="J835" s="28">
        <v>43423.705092592594</v>
      </c>
      <c r="K835" s="203">
        <v>4.1666666666666669E-4</v>
      </c>
      <c r="L835" s="29" t="s">
        <v>210</v>
      </c>
      <c r="M835" s="71" t="s">
        <v>211</v>
      </c>
      <c r="N835" s="71" t="s">
        <v>215</v>
      </c>
      <c r="O835" s="71" t="s">
        <v>742</v>
      </c>
      <c r="P835" s="71" t="s">
        <v>170</v>
      </c>
      <c r="R835" s="71">
        <v>0</v>
      </c>
      <c r="S835" s="71" t="s">
        <v>366</v>
      </c>
      <c r="T835" s="71" t="s">
        <v>354</v>
      </c>
      <c r="U835" s="27" t="s">
        <v>5299</v>
      </c>
    </row>
    <row r="836" spans="1:21" x14ac:dyDescent="0.15">
      <c r="A836" s="27" t="s">
        <v>75</v>
      </c>
      <c r="B836" s="27" t="s">
        <v>5300</v>
      </c>
      <c r="C836" s="27" t="s">
        <v>219</v>
      </c>
      <c r="D836" s="27" t="s">
        <v>741</v>
      </c>
      <c r="E836" s="27" t="s">
        <v>5301</v>
      </c>
      <c r="F836" s="27" t="s">
        <v>5302</v>
      </c>
      <c r="G836" s="27" t="s">
        <v>78</v>
      </c>
      <c r="H836" s="27" t="s">
        <v>5303</v>
      </c>
      <c r="I836" s="28">
        <v>43423.710011574076</v>
      </c>
      <c r="J836" s="28">
        <v>43423.710046296299</v>
      </c>
      <c r="K836" s="203">
        <v>3.4722222222222222E-5</v>
      </c>
      <c r="L836" s="29" t="s">
        <v>210</v>
      </c>
      <c r="M836" s="71" t="s">
        <v>211</v>
      </c>
      <c r="N836" s="71" t="s">
        <v>215</v>
      </c>
      <c r="O836" s="71" t="s">
        <v>742</v>
      </c>
      <c r="P836" s="71" t="s">
        <v>170</v>
      </c>
      <c r="R836" s="71">
        <v>0</v>
      </c>
      <c r="S836" s="71" t="s">
        <v>433</v>
      </c>
      <c r="T836" s="71" t="s">
        <v>354</v>
      </c>
      <c r="U836" s="27" t="s">
        <v>5304</v>
      </c>
    </row>
    <row r="837" spans="1:21" x14ac:dyDescent="0.15">
      <c r="A837" s="27" t="s">
        <v>75</v>
      </c>
      <c r="B837" s="27" t="s">
        <v>5305</v>
      </c>
      <c r="C837" s="27" t="s">
        <v>219</v>
      </c>
      <c r="D837" s="27" t="s">
        <v>741</v>
      </c>
      <c r="E837" s="27" t="s">
        <v>5306</v>
      </c>
      <c r="F837" s="27" t="s">
        <v>5307</v>
      </c>
      <c r="G837" s="27" t="s">
        <v>78</v>
      </c>
      <c r="H837" s="27" t="s">
        <v>5308</v>
      </c>
      <c r="I837" s="28">
        <v>43423.711840277778</v>
      </c>
      <c r="J837" s="28">
        <v>43423.712523148148</v>
      </c>
      <c r="K837" s="203">
        <v>6.8287037037037025E-4</v>
      </c>
      <c r="L837" s="29" t="s">
        <v>210</v>
      </c>
      <c r="M837" s="71" t="s">
        <v>211</v>
      </c>
      <c r="N837" s="71" t="s">
        <v>215</v>
      </c>
      <c r="O837" s="71" t="s">
        <v>742</v>
      </c>
      <c r="P837" s="71" t="s">
        <v>170</v>
      </c>
      <c r="R837" s="71">
        <v>0</v>
      </c>
      <c r="S837" s="71" t="s">
        <v>488</v>
      </c>
      <c r="T837" s="71" t="s">
        <v>354</v>
      </c>
      <c r="U837" s="27" t="s">
        <v>5309</v>
      </c>
    </row>
    <row r="838" spans="1:21" x14ac:dyDescent="0.15">
      <c r="A838" s="27" t="s">
        <v>75</v>
      </c>
      <c r="B838" s="27" t="s">
        <v>5310</v>
      </c>
      <c r="C838" s="27" t="s">
        <v>219</v>
      </c>
      <c r="D838" s="27" t="s">
        <v>741</v>
      </c>
      <c r="E838" s="27" t="s">
        <v>5311</v>
      </c>
      <c r="F838" s="27" t="s">
        <v>5312</v>
      </c>
      <c r="G838" s="27" t="s">
        <v>78</v>
      </c>
      <c r="H838" s="27" t="s">
        <v>5313</v>
      </c>
      <c r="I838" s="28">
        <v>43423.712939814817</v>
      </c>
      <c r="J838" s="28">
        <v>43423.713090277779</v>
      </c>
      <c r="K838" s="203">
        <v>1.5046296296296297E-4</v>
      </c>
      <c r="L838" s="29" t="s">
        <v>210</v>
      </c>
      <c r="M838" s="71" t="s">
        <v>211</v>
      </c>
      <c r="N838" s="71" t="s">
        <v>215</v>
      </c>
      <c r="O838" s="71" t="s">
        <v>742</v>
      </c>
      <c r="P838" s="71" t="s">
        <v>170</v>
      </c>
      <c r="R838" s="71">
        <v>0</v>
      </c>
      <c r="S838" s="71" t="s">
        <v>377</v>
      </c>
      <c r="T838" s="71" t="s">
        <v>354</v>
      </c>
      <c r="U838" s="27" t="s">
        <v>5314</v>
      </c>
    </row>
    <row r="839" spans="1:21" x14ac:dyDescent="0.15">
      <c r="A839" s="27" t="s">
        <v>75</v>
      </c>
      <c r="B839" s="27" t="s">
        <v>5315</v>
      </c>
      <c r="C839" s="27" t="s">
        <v>219</v>
      </c>
      <c r="D839" s="27" t="s">
        <v>741</v>
      </c>
      <c r="E839" s="27" t="s">
        <v>5316</v>
      </c>
      <c r="F839" s="27" t="s">
        <v>5317</v>
      </c>
      <c r="G839" s="27" t="s">
        <v>78</v>
      </c>
      <c r="H839" s="27" t="s">
        <v>5318</v>
      </c>
      <c r="I839" s="28">
        <v>43423.715532407405</v>
      </c>
      <c r="J839" s="28">
        <v>43423.717013888891</v>
      </c>
      <c r="K839" s="203">
        <v>1.4814814814814814E-3</v>
      </c>
      <c r="L839" s="29" t="s">
        <v>210</v>
      </c>
      <c r="M839" s="71" t="s">
        <v>211</v>
      </c>
      <c r="N839" s="71" t="s">
        <v>215</v>
      </c>
      <c r="O839" s="71" t="s">
        <v>742</v>
      </c>
      <c r="P839" s="71" t="s">
        <v>170</v>
      </c>
      <c r="R839" s="71">
        <v>0</v>
      </c>
      <c r="S839" s="71" t="s">
        <v>372</v>
      </c>
      <c r="T839" s="71" t="s">
        <v>354</v>
      </c>
      <c r="U839" s="27" t="s">
        <v>5319</v>
      </c>
    </row>
    <row r="840" spans="1:21" x14ac:dyDescent="0.15">
      <c r="A840" s="27" t="s">
        <v>75</v>
      </c>
      <c r="B840" s="27" t="s">
        <v>5320</v>
      </c>
      <c r="C840" s="27" t="s">
        <v>219</v>
      </c>
      <c r="D840" s="27" t="s">
        <v>741</v>
      </c>
      <c r="E840" s="27" t="s">
        <v>5321</v>
      </c>
      <c r="F840" s="27" t="s">
        <v>5322</v>
      </c>
      <c r="G840" s="27" t="s">
        <v>78</v>
      </c>
      <c r="H840" s="27" t="s">
        <v>5323</v>
      </c>
      <c r="I840" s="28">
        <v>43423.717615740738</v>
      </c>
      <c r="J840" s="28">
        <v>43423.720034722224</v>
      </c>
      <c r="K840" s="203">
        <v>2.4189814814814816E-3</v>
      </c>
      <c r="L840" s="29" t="s">
        <v>210</v>
      </c>
      <c r="M840" s="71" t="s">
        <v>210</v>
      </c>
      <c r="N840" s="71" t="s">
        <v>215</v>
      </c>
      <c r="O840" s="71" t="s">
        <v>742</v>
      </c>
      <c r="P840" s="71" t="s">
        <v>170</v>
      </c>
      <c r="R840" s="71">
        <v>0</v>
      </c>
      <c r="S840" s="71" t="s">
        <v>899</v>
      </c>
      <c r="T840" s="71" t="s">
        <v>899</v>
      </c>
      <c r="U840" s="27" t="s">
        <v>5324</v>
      </c>
    </row>
    <row r="841" spans="1:21" x14ac:dyDescent="0.15">
      <c r="A841" s="27" t="s">
        <v>75</v>
      </c>
      <c r="B841" s="27" t="s">
        <v>5325</v>
      </c>
      <c r="C841" s="27" t="s">
        <v>219</v>
      </c>
      <c r="D841" s="27" t="s">
        <v>741</v>
      </c>
      <c r="E841" s="27" t="s">
        <v>5326</v>
      </c>
      <c r="F841" s="27" t="s">
        <v>5327</v>
      </c>
      <c r="G841" s="27" t="s">
        <v>78</v>
      </c>
      <c r="H841" s="27" t="s">
        <v>1480</v>
      </c>
      <c r="I841" s="28">
        <v>43423.721192129633</v>
      </c>
      <c r="J841" s="28">
        <v>43423.72246527778</v>
      </c>
      <c r="K841" s="203">
        <v>1.2731481481481483E-3</v>
      </c>
      <c r="L841" s="29" t="s">
        <v>210</v>
      </c>
      <c r="M841" s="71" t="s">
        <v>211</v>
      </c>
      <c r="N841" s="71" t="s">
        <v>215</v>
      </c>
      <c r="O841" s="71" t="s">
        <v>742</v>
      </c>
      <c r="P841" s="71" t="s">
        <v>170</v>
      </c>
      <c r="R841" s="71">
        <v>0</v>
      </c>
      <c r="S841" s="71" t="s">
        <v>1216</v>
      </c>
      <c r="T841" s="71" t="s">
        <v>354</v>
      </c>
      <c r="U841" s="27" t="s">
        <v>5328</v>
      </c>
    </row>
    <row r="842" spans="1:21" x14ac:dyDescent="0.15">
      <c r="A842" s="27" t="s">
        <v>75</v>
      </c>
      <c r="B842" s="27" t="s">
        <v>5329</v>
      </c>
      <c r="C842" s="27" t="s">
        <v>219</v>
      </c>
      <c r="D842" s="27" t="s">
        <v>741</v>
      </c>
      <c r="E842" s="27" t="s">
        <v>5330</v>
      </c>
      <c r="F842" s="27" t="s">
        <v>5331</v>
      </c>
      <c r="G842" s="27" t="s">
        <v>78</v>
      </c>
      <c r="H842" s="27" t="s">
        <v>5332</v>
      </c>
      <c r="I842" s="28">
        <v>43423.723865740743</v>
      </c>
      <c r="J842" s="28">
        <v>43423.724166666667</v>
      </c>
      <c r="K842" s="203">
        <v>3.0092592592592595E-4</v>
      </c>
      <c r="L842" s="29" t="s">
        <v>210</v>
      </c>
      <c r="M842" s="71" t="s">
        <v>211</v>
      </c>
      <c r="N842" s="71" t="s">
        <v>215</v>
      </c>
      <c r="O842" s="71" t="s">
        <v>742</v>
      </c>
      <c r="P842" s="71" t="s">
        <v>170</v>
      </c>
      <c r="R842" s="71">
        <v>0</v>
      </c>
      <c r="S842" s="71" t="s">
        <v>493</v>
      </c>
      <c r="T842" s="71" t="s">
        <v>354</v>
      </c>
      <c r="U842" s="27" t="s">
        <v>5333</v>
      </c>
    </row>
    <row r="843" spans="1:21" x14ac:dyDescent="0.15">
      <c r="A843" s="27" t="s">
        <v>75</v>
      </c>
      <c r="B843" s="27" t="s">
        <v>5334</v>
      </c>
      <c r="C843" s="27" t="s">
        <v>219</v>
      </c>
      <c r="D843" s="27" t="s">
        <v>741</v>
      </c>
      <c r="E843" s="27" t="s">
        <v>5335</v>
      </c>
      <c r="F843" s="27" t="s">
        <v>5336</v>
      </c>
      <c r="G843" s="27" t="s">
        <v>78</v>
      </c>
      <c r="H843" s="27" t="s">
        <v>5337</v>
      </c>
      <c r="I843" s="28">
        <v>43423.727870370371</v>
      </c>
      <c r="J843" s="28">
        <v>43423.728275462963</v>
      </c>
      <c r="K843" s="203">
        <v>4.0509259259259258E-4</v>
      </c>
      <c r="L843" s="29" t="s">
        <v>210</v>
      </c>
      <c r="M843" s="71" t="s">
        <v>211</v>
      </c>
      <c r="N843" s="71" t="s">
        <v>215</v>
      </c>
      <c r="O843" s="71" t="s">
        <v>742</v>
      </c>
      <c r="P843" s="71" t="s">
        <v>170</v>
      </c>
      <c r="R843" s="71">
        <v>0</v>
      </c>
      <c r="S843" s="71" t="s">
        <v>398</v>
      </c>
      <c r="T843" s="71" t="s">
        <v>354</v>
      </c>
      <c r="U843" s="27" t="s">
        <v>5338</v>
      </c>
    </row>
    <row r="844" spans="1:21" x14ac:dyDescent="0.15">
      <c r="A844" s="27" t="s">
        <v>75</v>
      </c>
      <c r="B844" s="27" t="s">
        <v>5339</v>
      </c>
      <c r="C844" s="27" t="s">
        <v>219</v>
      </c>
      <c r="D844" s="27" t="s">
        <v>741</v>
      </c>
      <c r="E844" s="27" t="s">
        <v>5340</v>
      </c>
      <c r="F844" s="27" t="s">
        <v>5341</v>
      </c>
      <c r="G844" s="27" t="s">
        <v>78</v>
      </c>
      <c r="H844" s="27" t="s">
        <v>5342</v>
      </c>
      <c r="I844" s="28">
        <v>43423.728680555556</v>
      </c>
      <c r="J844" s="28">
        <v>43423.728912037041</v>
      </c>
      <c r="K844" s="203">
        <v>2.3148148148148146E-4</v>
      </c>
      <c r="L844" s="29" t="s">
        <v>210</v>
      </c>
      <c r="M844" s="71" t="s">
        <v>211</v>
      </c>
      <c r="N844" s="71" t="s">
        <v>215</v>
      </c>
      <c r="O844" s="71" t="s">
        <v>742</v>
      </c>
      <c r="P844" s="71" t="s">
        <v>170</v>
      </c>
      <c r="R844" s="71">
        <v>0</v>
      </c>
      <c r="S844" s="71" t="s">
        <v>409</v>
      </c>
      <c r="T844" s="71" t="s">
        <v>354</v>
      </c>
      <c r="U844" s="27" t="s">
        <v>5343</v>
      </c>
    </row>
    <row r="845" spans="1:21" x14ac:dyDescent="0.15">
      <c r="A845" s="27" t="s">
        <v>75</v>
      </c>
      <c r="B845" s="27" t="s">
        <v>5344</v>
      </c>
      <c r="C845" s="27" t="s">
        <v>219</v>
      </c>
      <c r="D845" s="27" t="s">
        <v>741</v>
      </c>
      <c r="E845" s="27" t="s">
        <v>5345</v>
      </c>
      <c r="F845" s="27" t="s">
        <v>5346</v>
      </c>
      <c r="G845" s="27" t="s">
        <v>78</v>
      </c>
      <c r="H845" s="27" t="s">
        <v>5347</v>
      </c>
      <c r="I845" s="28">
        <v>43423.72923611111</v>
      </c>
      <c r="J845" s="28">
        <v>43423.729618055557</v>
      </c>
      <c r="K845" s="203">
        <v>3.8194444444444446E-4</v>
      </c>
      <c r="L845" s="29" t="s">
        <v>210</v>
      </c>
      <c r="M845" s="71" t="s">
        <v>211</v>
      </c>
      <c r="N845" s="71" t="s">
        <v>215</v>
      </c>
      <c r="O845" s="71" t="s">
        <v>742</v>
      </c>
      <c r="P845" s="71" t="s">
        <v>170</v>
      </c>
      <c r="R845" s="71">
        <v>0</v>
      </c>
      <c r="S845" s="71" t="s">
        <v>361</v>
      </c>
      <c r="T845" s="71" t="s">
        <v>354</v>
      </c>
      <c r="U845" s="27" t="s">
        <v>5348</v>
      </c>
    </row>
    <row r="846" spans="1:21" x14ac:dyDescent="0.15">
      <c r="A846" s="27" t="s">
        <v>75</v>
      </c>
      <c r="B846" s="27" t="s">
        <v>5349</v>
      </c>
      <c r="C846" s="27" t="s">
        <v>219</v>
      </c>
      <c r="D846" s="27" t="s">
        <v>741</v>
      </c>
      <c r="E846" s="27" t="s">
        <v>5350</v>
      </c>
      <c r="F846" s="27" t="s">
        <v>5351</v>
      </c>
      <c r="G846" s="27" t="s">
        <v>78</v>
      </c>
      <c r="H846" s="27" t="s">
        <v>5352</v>
      </c>
      <c r="I846" s="28">
        <v>43423.730821759258</v>
      </c>
      <c r="J846" s="28">
        <v>43423.731828703705</v>
      </c>
      <c r="K846" s="203">
        <v>1.0069444444444444E-3</v>
      </c>
      <c r="L846" s="29" t="s">
        <v>210</v>
      </c>
      <c r="M846" s="71" t="s">
        <v>211</v>
      </c>
      <c r="N846" s="71" t="s">
        <v>215</v>
      </c>
      <c r="O846" s="71" t="s">
        <v>742</v>
      </c>
      <c r="P846" s="71" t="s">
        <v>170</v>
      </c>
      <c r="R846" s="71">
        <v>0</v>
      </c>
      <c r="S846" s="71" t="s">
        <v>378</v>
      </c>
      <c r="T846" s="71" t="s">
        <v>354</v>
      </c>
      <c r="U846" s="27" t="s">
        <v>5353</v>
      </c>
    </row>
    <row r="847" spans="1:21" x14ac:dyDescent="0.15">
      <c r="A847" s="27" t="s">
        <v>75</v>
      </c>
      <c r="B847" s="27" t="s">
        <v>5354</v>
      </c>
      <c r="C847" s="27" t="s">
        <v>190</v>
      </c>
      <c r="D847" s="27" t="s">
        <v>853</v>
      </c>
      <c r="E847" s="27" t="s">
        <v>5355</v>
      </c>
      <c r="F847" s="27" t="s">
        <v>5356</v>
      </c>
      <c r="G847" s="27" t="s">
        <v>78</v>
      </c>
      <c r="H847" s="27" t="s">
        <v>5357</v>
      </c>
      <c r="I847" s="28">
        <v>43423.426990740743</v>
      </c>
      <c r="J847" s="28">
        <v>43423.42895833333</v>
      </c>
      <c r="K847" s="203">
        <v>1.9675925925925928E-3</v>
      </c>
      <c r="L847" s="29" t="s">
        <v>210</v>
      </c>
      <c r="M847" s="71" t="s">
        <v>211</v>
      </c>
      <c r="N847" s="71" t="s">
        <v>215</v>
      </c>
      <c r="O847" s="71" t="s">
        <v>854</v>
      </c>
      <c r="P847" s="71" t="s">
        <v>170</v>
      </c>
      <c r="R847" s="71">
        <v>0</v>
      </c>
      <c r="S847" s="71" t="s">
        <v>516</v>
      </c>
      <c r="T847" s="71" t="s">
        <v>354</v>
      </c>
      <c r="U847" s="27" t="s">
        <v>5358</v>
      </c>
    </row>
    <row r="848" spans="1:21" x14ac:dyDescent="0.15">
      <c r="A848" s="27" t="s">
        <v>75</v>
      </c>
      <c r="B848" s="27" t="s">
        <v>5359</v>
      </c>
      <c r="C848" s="27" t="s">
        <v>190</v>
      </c>
      <c r="D848" s="27" t="s">
        <v>853</v>
      </c>
      <c r="E848" s="27" t="s">
        <v>5360</v>
      </c>
      <c r="F848" s="27" t="s">
        <v>5361</v>
      </c>
      <c r="G848" s="27" t="s">
        <v>78</v>
      </c>
      <c r="H848" s="27" t="s">
        <v>230</v>
      </c>
      <c r="I848" s="28">
        <v>43423.433194444442</v>
      </c>
      <c r="J848" s="28">
        <v>43423.43340277778</v>
      </c>
      <c r="K848" s="203">
        <v>2.0833333333333335E-4</v>
      </c>
      <c r="L848" s="29" t="s">
        <v>210</v>
      </c>
      <c r="M848" s="71" t="s">
        <v>211</v>
      </c>
      <c r="N848" s="71" t="s">
        <v>215</v>
      </c>
      <c r="O848" s="71" t="s">
        <v>854</v>
      </c>
      <c r="P848" s="71" t="s">
        <v>170</v>
      </c>
      <c r="R848" s="71">
        <v>0</v>
      </c>
      <c r="S848" s="71" t="s">
        <v>405</v>
      </c>
      <c r="T848" s="71" t="s">
        <v>354</v>
      </c>
      <c r="U848" s="27" t="s">
        <v>5362</v>
      </c>
    </row>
    <row r="849" spans="1:21" x14ac:dyDescent="0.15">
      <c r="A849" s="27" t="s">
        <v>75</v>
      </c>
      <c r="B849" s="27" t="s">
        <v>5363</v>
      </c>
      <c r="C849" s="27" t="s">
        <v>190</v>
      </c>
      <c r="D849" s="27" t="s">
        <v>853</v>
      </c>
      <c r="E849" s="27" t="s">
        <v>5360</v>
      </c>
      <c r="F849" s="27" t="s">
        <v>5361</v>
      </c>
      <c r="G849" s="27" t="s">
        <v>78</v>
      </c>
      <c r="H849" s="27" t="s">
        <v>230</v>
      </c>
      <c r="I849" s="28">
        <v>43423.43377314815</v>
      </c>
      <c r="J849" s="28">
        <v>43423.434027777781</v>
      </c>
      <c r="K849" s="203">
        <v>2.5462962962962961E-4</v>
      </c>
      <c r="L849" s="29" t="s">
        <v>210</v>
      </c>
      <c r="M849" s="71" t="s">
        <v>211</v>
      </c>
      <c r="N849" s="71" t="s">
        <v>215</v>
      </c>
      <c r="O849" s="71" t="s">
        <v>854</v>
      </c>
      <c r="P849" s="71" t="s">
        <v>170</v>
      </c>
      <c r="R849" s="71">
        <v>0</v>
      </c>
      <c r="S849" s="71" t="s">
        <v>425</v>
      </c>
      <c r="T849" s="71" t="s">
        <v>354</v>
      </c>
      <c r="U849" s="27" t="s">
        <v>5362</v>
      </c>
    </row>
    <row r="850" spans="1:21" x14ac:dyDescent="0.15">
      <c r="A850" s="27" t="s">
        <v>75</v>
      </c>
      <c r="B850" s="27" t="s">
        <v>5364</v>
      </c>
      <c r="C850" s="27" t="s">
        <v>190</v>
      </c>
      <c r="D850" s="27" t="s">
        <v>853</v>
      </c>
      <c r="E850" s="27" t="s">
        <v>5365</v>
      </c>
      <c r="F850" s="27" t="s">
        <v>5366</v>
      </c>
      <c r="G850" s="27" t="s">
        <v>78</v>
      </c>
      <c r="H850" s="27" t="s">
        <v>1206</v>
      </c>
      <c r="I850" s="28">
        <v>43423.453518518516</v>
      </c>
      <c r="J850" s="28">
        <v>43423.456377314818</v>
      </c>
      <c r="K850" s="203">
        <v>2.8587962962962963E-3</v>
      </c>
      <c r="L850" s="29" t="s">
        <v>210</v>
      </c>
      <c r="M850" s="71" t="s">
        <v>210</v>
      </c>
      <c r="N850" s="71" t="s">
        <v>215</v>
      </c>
      <c r="O850" s="71" t="s">
        <v>854</v>
      </c>
      <c r="P850" s="71" t="s">
        <v>170</v>
      </c>
      <c r="R850" s="71">
        <v>0</v>
      </c>
      <c r="S850" s="71" t="s">
        <v>519</v>
      </c>
      <c r="T850" s="71" t="s">
        <v>519</v>
      </c>
      <c r="U850" s="27" t="s">
        <v>5367</v>
      </c>
    </row>
    <row r="851" spans="1:21" x14ac:dyDescent="0.15">
      <c r="A851" s="27" t="s">
        <v>75</v>
      </c>
      <c r="B851" s="27" t="s">
        <v>5368</v>
      </c>
      <c r="C851" s="27" t="s">
        <v>190</v>
      </c>
      <c r="D851" s="27" t="s">
        <v>853</v>
      </c>
      <c r="E851" s="27" t="s">
        <v>5365</v>
      </c>
      <c r="F851" s="27" t="s">
        <v>5366</v>
      </c>
      <c r="G851" s="27" t="s">
        <v>78</v>
      </c>
      <c r="H851" s="27" t="s">
        <v>5369</v>
      </c>
      <c r="I851" s="28">
        <v>43423.457083333335</v>
      </c>
      <c r="J851" s="28">
        <v>43423.461481481485</v>
      </c>
      <c r="K851" s="203">
        <v>4.3981481481481484E-3</v>
      </c>
      <c r="L851" s="29" t="s">
        <v>210</v>
      </c>
      <c r="M851" s="71" t="s">
        <v>210</v>
      </c>
      <c r="N851" s="71" t="s">
        <v>215</v>
      </c>
      <c r="O851" s="71" t="s">
        <v>854</v>
      </c>
      <c r="P851" s="71" t="s">
        <v>170</v>
      </c>
      <c r="R851" s="71">
        <v>0</v>
      </c>
      <c r="S851" s="71" t="s">
        <v>725</v>
      </c>
      <c r="T851" s="71" t="s">
        <v>725</v>
      </c>
      <c r="U851" s="27" t="s">
        <v>5370</v>
      </c>
    </row>
    <row r="852" spans="1:21" x14ac:dyDescent="0.15">
      <c r="A852" s="27" t="s">
        <v>75</v>
      </c>
      <c r="B852" s="27" t="s">
        <v>5371</v>
      </c>
      <c r="C852" s="27" t="s">
        <v>190</v>
      </c>
      <c r="D852" s="27" t="s">
        <v>853</v>
      </c>
      <c r="E852" s="27" t="s">
        <v>5372</v>
      </c>
      <c r="F852" s="27" t="s">
        <v>5373</v>
      </c>
      <c r="G852" s="27" t="s">
        <v>78</v>
      </c>
      <c r="H852" s="27" t="s">
        <v>5374</v>
      </c>
      <c r="I852" s="28">
        <v>43423.470949074072</v>
      </c>
      <c r="J852" s="28">
        <v>43423.47210648148</v>
      </c>
      <c r="K852" s="203">
        <v>1.1574074074074073E-3</v>
      </c>
      <c r="L852" s="29" t="s">
        <v>210</v>
      </c>
      <c r="M852" s="71" t="s">
        <v>211</v>
      </c>
      <c r="N852" s="71" t="s">
        <v>215</v>
      </c>
      <c r="O852" s="71" t="s">
        <v>854</v>
      </c>
      <c r="P852" s="71" t="s">
        <v>170</v>
      </c>
      <c r="R852" s="71">
        <v>0</v>
      </c>
      <c r="S852" s="71" t="s">
        <v>444</v>
      </c>
      <c r="T852" s="71" t="s">
        <v>354</v>
      </c>
      <c r="U852" s="27" t="s">
        <v>5375</v>
      </c>
    </row>
    <row r="853" spans="1:21" x14ac:dyDescent="0.15">
      <c r="A853" s="27" t="s">
        <v>75</v>
      </c>
      <c r="B853" s="27" t="s">
        <v>5376</v>
      </c>
      <c r="C853" s="27" t="s">
        <v>190</v>
      </c>
      <c r="D853" s="27" t="s">
        <v>853</v>
      </c>
      <c r="E853" s="27" t="s">
        <v>5377</v>
      </c>
      <c r="F853" s="27" t="s">
        <v>5378</v>
      </c>
      <c r="G853" s="27" t="s">
        <v>78</v>
      </c>
      <c r="H853" s="27" t="s">
        <v>5379</v>
      </c>
      <c r="I853" s="28">
        <v>43423.473553240743</v>
      </c>
      <c r="J853" s="28">
        <v>43423.473854166667</v>
      </c>
      <c r="K853" s="203">
        <v>3.0092592592592595E-4</v>
      </c>
      <c r="L853" s="29" t="s">
        <v>210</v>
      </c>
      <c r="M853" s="71" t="s">
        <v>211</v>
      </c>
      <c r="N853" s="71" t="s">
        <v>215</v>
      </c>
      <c r="O853" s="71" t="s">
        <v>854</v>
      </c>
      <c r="P853" s="71" t="s">
        <v>170</v>
      </c>
      <c r="R853" s="71">
        <v>0</v>
      </c>
      <c r="S853" s="71" t="s">
        <v>493</v>
      </c>
      <c r="T853" s="71" t="s">
        <v>354</v>
      </c>
      <c r="U853" s="27" t="s">
        <v>5380</v>
      </c>
    </row>
    <row r="854" spans="1:21" x14ac:dyDescent="0.15">
      <c r="A854" s="27" t="s">
        <v>75</v>
      </c>
      <c r="B854" s="27" t="s">
        <v>5381</v>
      </c>
      <c r="C854" s="27" t="s">
        <v>190</v>
      </c>
      <c r="D854" s="27" t="s">
        <v>853</v>
      </c>
      <c r="E854" s="27" t="s">
        <v>5377</v>
      </c>
      <c r="F854" s="27" t="s">
        <v>5378</v>
      </c>
      <c r="G854" s="27" t="s">
        <v>78</v>
      </c>
      <c r="H854" s="27" t="s">
        <v>805</v>
      </c>
      <c r="I854" s="28">
        <v>43423.474085648151</v>
      </c>
      <c r="J854" s="28">
        <v>43423.477488425924</v>
      </c>
      <c r="K854" s="203">
        <v>3.4027777777777784E-3</v>
      </c>
      <c r="L854" s="29" t="s">
        <v>210</v>
      </c>
      <c r="M854" s="71" t="s">
        <v>210</v>
      </c>
      <c r="N854" s="71" t="s">
        <v>215</v>
      </c>
      <c r="O854" s="71" t="s">
        <v>854</v>
      </c>
      <c r="P854" s="71" t="s">
        <v>170</v>
      </c>
      <c r="R854" s="71">
        <v>0</v>
      </c>
      <c r="S854" s="71" t="s">
        <v>1185</v>
      </c>
      <c r="T854" s="71" t="s">
        <v>1185</v>
      </c>
      <c r="U854" s="27" t="s">
        <v>5382</v>
      </c>
    </row>
    <row r="855" spans="1:21" x14ac:dyDescent="0.15">
      <c r="A855" s="27" t="s">
        <v>75</v>
      </c>
      <c r="B855" s="27" t="s">
        <v>5383</v>
      </c>
      <c r="C855" s="27" t="s">
        <v>190</v>
      </c>
      <c r="D855" s="27" t="s">
        <v>853</v>
      </c>
      <c r="E855" s="27" t="s">
        <v>5384</v>
      </c>
      <c r="F855" s="27" t="s">
        <v>5385</v>
      </c>
      <c r="G855" s="27" t="s">
        <v>78</v>
      </c>
      <c r="H855" s="27" t="s">
        <v>980</v>
      </c>
      <c r="I855" s="28">
        <v>43423.483275462961</v>
      </c>
      <c r="J855" s="28">
        <v>43423.489895833336</v>
      </c>
      <c r="K855" s="203">
        <v>6.6203703703703702E-3</v>
      </c>
      <c r="L855" s="29" t="s">
        <v>210</v>
      </c>
      <c r="M855" s="71" t="s">
        <v>210</v>
      </c>
      <c r="N855" s="71" t="s">
        <v>215</v>
      </c>
      <c r="O855" s="71" t="s">
        <v>854</v>
      </c>
      <c r="P855" s="71" t="s">
        <v>170</v>
      </c>
      <c r="R855" s="71">
        <v>0</v>
      </c>
      <c r="S855" s="71" t="s">
        <v>1674</v>
      </c>
      <c r="T855" s="71" t="s">
        <v>1674</v>
      </c>
      <c r="U855" s="27" t="s">
        <v>5386</v>
      </c>
    </row>
    <row r="856" spans="1:21" x14ac:dyDescent="0.15">
      <c r="A856" s="27" t="s">
        <v>75</v>
      </c>
      <c r="B856" s="27" t="s">
        <v>5387</v>
      </c>
      <c r="C856" s="27" t="s">
        <v>190</v>
      </c>
      <c r="D856" s="27" t="s">
        <v>853</v>
      </c>
      <c r="E856" s="27" t="s">
        <v>5388</v>
      </c>
      <c r="F856" s="27" t="s">
        <v>5389</v>
      </c>
      <c r="G856" s="27" t="s">
        <v>78</v>
      </c>
      <c r="H856" s="27" t="s">
        <v>505</v>
      </c>
      <c r="I856" s="28">
        <v>43423.640451388892</v>
      </c>
      <c r="J856" s="28">
        <v>43423.640729166669</v>
      </c>
      <c r="K856" s="203">
        <v>2.7777777777777778E-4</v>
      </c>
      <c r="L856" s="29" t="s">
        <v>210</v>
      </c>
      <c r="M856" s="71" t="s">
        <v>211</v>
      </c>
      <c r="N856" s="71" t="s">
        <v>215</v>
      </c>
      <c r="O856" s="71" t="s">
        <v>854</v>
      </c>
      <c r="P856" s="71" t="s">
        <v>170</v>
      </c>
      <c r="R856" s="71">
        <v>0</v>
      </c>
      <c r="S856" s="71" t="s">
        <v>423</v>
      </c>
      <c r="T856" s="71" t="s">
        <v>354</v>
      </c>
      <c r="U856" s="27" t="s">
        <v>5390</v>
      </c>
    </row>
    <row r="857" spans="1:21" x14ac:dyDescent="0.15">
      <c r="A857" s="27" t="s">
        <v>75</v>
      </c>
      <c r="B857" s="27" t="s">
        <v>5391</v>
      </c>
      <c r="C857" s="27" t="s">
        <v>190</v>
      </c>
      <c r="D857" s="27" t="s">
        <v>853</v>
      </c>
      <c r="E857" s="27" t="s">
        <v>5392</v>
      </c>
      <c r="F857" s="27" t="s">
        <v>5393</v>
      </c>
      <c r="G857" s="27" t="s">
        <v>78</v>
      </c>
      <c r="H857" s="27" t="s">
        <v>5394</v>
      </c>
      <c r="I857" s="28">
        <v>43423.652314814812</v>
      </c>
      <c r="J857" s="28">
        <v>43423.655740740738</v>
      </c>
      <c r="K857" s="203">
        <v>3.425925925925926E-3</v>
      </c>
      <c r="L857" s="29" t="s">
        <v>210</v>
      </c>
      <c r="M857" s="71" t="s">
        <v>210</v>
      </c>
      <c r="N857" s="71" t="s">
        <v>215</v>
      </c>
      <c r="O857" s="71" t="s">
        <v>854</v>
      </c>
      <c r="P857" s="71" t="s">
        <v>170</v>
      </c>
      <c r="R857" s="71">
        <v>0</v>
      </c>
      <c r="S857" s="71" t="s">
        <v>1205</v>
      </c>
      <c r="T857" s="71" t="s">
        <v>1205</v>
      </c>
      <c r="U857" s="27" t="s">
        <v>5395</v>
      </c>
    </row>
    <row r="858" spans="1:21" x14ac:dyDescent="0.15">
      <c r="A858" s="27" t="s">
        <v>75</v>
      </c>
      <c r="B858" s="27" t="s">
        <v>5396</v>
      </c>
      <c r="C858" s="27" t="s">
        <v>190</v>
      </c>
      <c r="D858" s="27" t="s">
        <v>853</v>
      </c>
      <c r="E858" s="27" t="s">
        <v>1483</v>
      </c>
      <c r="F858" s="27" t="s">
        <v>1484</v>
      </c>
      <c r="G858" s="27" t="s">
        <v>78</v>
      </c>
      <c r="H858" s="27" t="s">
        <v>1485</v>
      </c>
      <c r="I858" s="28">
        <v>43423.698506944442</v>
      </c>
      <c r="J858" s="28">
        <v>43423.701516203706</v>
      </c>
      <c r="K858" s="203">
        <v>3.0092592592592588E-3</v>
      </c>
      <c r="L858" s="29" t="s">
        <v>210</v>
      </c>
      <c r="M858" s="71" t="s">
        <v>210</v>
      </c>
      <c r="N858" s="71" t="s">
        <v>215</v>
      </c>
      <c r="O858" s="71" t="s">
        <v>854</v>
      </c>
      <c r="P858" s="71" t="s">
        <v>170</v>
      </c>
      <c r="R858" s="71">
        <v>0</v>
      </c>
      <c r="S858" s="71" t="s">
        <v>779</v>
      </c>
      <c r="T858" s="71" t="s">
        <v>779</v>
      </c>
      <c r="U858" s="27" t="s">
        <v>1486</v>
      </c>
    </row>
    <row r="859" spans="1:21" x14ac:dyDescent="0.15">
      <c r="A859" s="27" t="s">
        <v>75</v>
      </c>
      <c r="B859" s="27" t="s">
        <v>5397</v>
      </c>
      <c r="C859" s="27" t="s">
        <v>190</v>
      </c>
      <c r="D859" s="27" t="s">
        <v>743</v>
      </c>
      <c r="E859" s="27" t="s">
        <v>1924</v>
      </c>
      <c r="F859" s="27" t="s">
        <v>1925</v>
      </c>
      <c r="G859" s="27" t="s">
        <v>78</v>
      </c>
      <c r="H859" s="27" t="s">
        <v>1926</v>
      </c>
      <c r="I859" s="28">
        <v>43423.42496527778</v>
      </c>
      <c r="J859" s="28">
        <v>43423.425717592596</v>
      </c>
      <c r="K859" s="203">
        <v>7.5231481481481471E-4</v>
      </c>
      <c r="L859" s="29" t="s">
        <v>210</v>
      </c>
      <c r="M859" s="71" t="s">
        <v>211</v>
      </c>
      <c r="N859" s="71" t="s">
        <v>215</v>
      </c>
      <c r="O859" s="71" t="s">
        <v>744</v>
      </c>
      <c r="P859" s="71" t="s">
        <v>170</v>
      </c>
      <c r="R859" s="71">
        <v>0</v>
      </c>
      <c r="S859" s="71" t="s">
        <v>712</v>
      </c>
      <c r="T859" s="71" t="s">
        <v>354</v>
      </c>
      <c r="U859" s="27" t="s">
        <v>1927</v>
      </c>
    </row>
    <row r="860" spans="1:21" x14ac:dyDescent="0.15">
      <c r="A860" s="27" t="s">
        <v>75</v>
      </c>
      <c r="B860" s="27" t="s">
        <v>5398</v>
      </c>
      <c r="C860" s="27" t="s">
        <v>190</v>
      </c>
      <c r="D860" s="27" t="s">
        <v>743</v>
      </c>
      <c r="E860" s="27" t="s">
        <v>5399</v>
      </c>
      <c r="F860" s="27" t="s">
        <v>5400</v>
      </c>
      <c r="G860" s="27" t="s">
        <v>78</v>
      </c>
      <c r="H860" s="27" t="s">
        <v>5401</v>
      </c>
      <c r="I860" s="28">
        <v>43423.434490740743</v>
      </c>
      <c r="J860" s="28">
        <v>43423.434710648151</v>
      </c>
      <c r="K860" s="203">
        <v>2.199074074074074E-4</v>
      </c>
      <c r="L860" s="29" t="s">
        <v>210</v>
      </c>
      <c r="M860" s="71" t="s">
        <v>211</v>
      </c>
      <c r="N860" s="71" t="s">
        <v>215</v>
      </c>
      <c r="O860" s="71" t="s">
        <v>744</v>
      </c>
      <c r="P860" s="71" t="s">
        <v>170</v>
      </c>
      <c r="R860" s="71">
        <v>0</v>
      </c>
      <c r="S860" s="71" t="s">
        <v>393</v>
      </c>
      <c r="T860" s="71" t="s">
        <v>354</v>
      </c>
      <c r="U860" s="27" t="s">
        <v>5402</v>
      </c>
    </row>
    <row r="861" spans="1:21" x14ac:dyDescent="0.15">
      <c r="A861" s="27" t="s">
        <v>75</v>
      </c>
      <c r="B861" s="27" t="s">
        <v>5403</v>
      </c>
      <c r="C861" s="27" t="s">
        <v>190</v>
      </c>
      <c r="D861" s="27" t="s">
        <v>743</v>
      </c>
      <c r="E861" s="27" t="s">
        <v>5399</v>
      </c>
      <c r="F861" s="27" t="s">
        <v>5400</v>
      </c>
      <c r="G861" s="27" t="s">
        <v>78</v>
      </c>
      <c r="H861" s="27" t="s">
        <v>5404</v>
      </c>
      <c r="I861" s="28">
        <v>43423.434965277775</v>
      </c>
      <c r="J861" s="28">
        <v>43423.4375462963</v>
      </c>
      <c r="K861" s="203">
        <v>2.5810185185185185E-3</v>
      </c>
      <c r="L861" s="29" t="s">
        <v>210</v>
      </c>
      <c r="M861" s="71" t="s">
        <v>210</v>
      </c>
      <c r="N861" s="71" t="s">
        <v>215</v>
      </c>
      <c r="O861" s="71" t="s">
        <v>744</v>
      </c>
      <c r="P861" s="71" t="s">
        <v>170</v>
      </c>
      <c r="R861" s="71">
        <v>0</v>
      </c>
      <c r="S861" s="71" t="s">
        <v>445</v>
      </c>
      <c r="T861" s="71" t="s">
        <v>445</v>
      </c>
      <c r="U861" s="27" t="s">
        <v>5405</v>
      </c>
    </row>
    <row r="862" spans="1:21" x14ac:dyDescent="0.15">
      <c r="A862" s="27" t="s">
        <v>75</v>
      </c>
      <c r="B862" s="27" t="s">
        <v>5406</v>
      </c>
      <c r="C862" s="27" t="s">
        <v>190</v>
      </c>
      <c r="D862" s="27" t="s">
        <v>743</v>
      </c>
      <c r="E862" s="27" t="s">
        <v>5407</v>
      </c>
      <c r="F862" s="27" t="s">
        <v>5408</v>
      </c>
      <c r="G862" s="27" t="s">
        <v>78</v>
      </c>
      <c r="H862" s="27" t="s">
        <v>5409</v>
      </c>
      <c r="I862" s="28">
        <v>43423.440833333334</v>
      </c>
      <c r="J862" s="28">
        <v>43423.440879629627</v>
      </c>
      <c r="K862" s="203">
        <v>4.6296296296296294E-5</v>
      </c>
      <c r="L862" s="29" t="s">
        <v>210</v>
      </c>
      <c r="M862" s="71" t="s">
        <v>211</v>
      </c>
      <c r="N862" s="71" t="s">
        <v>215</v>
      </c>
      <c r="O862" s="71" t="s">
        <v>744</v>
      </c>
      <c r="P862" s="71" t="s">
        <v>170</v>
      </c>
      <c r="R862" s="71">
        <v>0</v>
      </c>
      <c r="S862" s="71" t="s">
        <v>436</v>
      </c>
      <c r="T862" s="71" t="s">
        <v>354</v>
      </c>
      <c r="U862" s="27" t="s">
        <v>5410</v>
      </c>
    </row>
    <row r="863" spans="1:21" x14ac:dyDescent="0.15">
      <c r="A863" s="27" t="s">
        <v>75</v>
      </c>
      <c r="B863" s="27" t="s">
        <v>5411</v>
      </c>
      <c r="C863" s="27" t="s">
        <v>190</v>
      </c>
      <c r="D863" s="27" t="s">
        <v>743</v>
      </c>
      <c r="E863" s="27" t="s">
        <v>5407</v>
      </c>
      <c r="F863" s="27" t="s">
        <v>5408</v>
      </c>
      <c r="G863" s="27" t="s">
        <v>78</v>
      </c>
      <c r="H863" s="27" t="s">
        <v>5409</v>
      </c>
      <c r="I863" s="28">
        <v>43423.441400462965</v>
      </c>
      <c r="J863" s="28">
        <v>43423.444837962961</v>
      </c>
      <c r="K863" s="203">
        <v>3.4375E-3</v>
      </c>
      <c r="L863" s="29" t="s">
        <v>210</v>
      </c>
      <c r="M863" s="71" t="s">
        <v>210</v>
      </c>
      <c r="N863" s="71" t="s">
        <v>215</v>
      </c>
      <c r="O863" s="71" t="s">
        <v>744</v>
      </c>
      <c r="P863" s="71" t="s">
        <v>170</v>
      </c>
      <c r="R863" s="71">
        <v>0</v>
      </c>
      <c r="S863" s="71" t="s">
        <v>793</v>
      </c>
      <c r="T863" s="71" t="s">
        <v>793</v>
      </c>
      <c r="U863" s="27" t="s">
        <v>5412</v>
      </c>
    </row>
    <row r="864" spans="1:21" x14ac:dyDescent="0.15">
      <c r="A864" s="27" t="s">
        <v>75</v>
      </c>
      <c r="B864" s="27" t="s">
        <v>5413</v>
      </c>
      <c r="C864" s="27" t="s">
        <v>190</v>
      </c>
      <c r="D864" s="27" t="s">
        <v>743</v>
      </c>
      <c r="E864" s="27" t="s">
        <v>5414</v>
      </c>
      <c r="F864" s="27" t="s">
        <v>5415</v>
      </c>
      <c r="G864" s="27" t="s">
        <v>78</v>
      </c>
      <c r="H864" s="27" t="s">
        <v>959</v>
      </c>
      <c r="I864" s="28">
        <v>43423.446412037039</v>
      </c>
      <c r="J864" s="28">
        <v>43423.446967592594</v>
      </c>
      <c r="K864" s="203">
        <v>5.5555555555555556E-4</v>
      </c>
      <c r="L864" s="29" t="s">
        <v>210</v>
      </c>
      <c r="M864" s="71" t="s">
        <v>211</v>
      </c>
      <c r="N864" s="71" t="s">
        <v>215</v>
      </c>
      <c r="O864" s="71" t="s">
        <v>744</v>
      </c>
      <c r="P864" s="71" t="s">
        <v>170</v>
      </c>
      <c r="R864" s="71">
        <v>0</v>
      </c>
      <c r="S864" s="71" t="s">
        <v>443</v>
      </c>
      <c r="T864" s="71" t="s">
        <v>354</v>
      </c>
      <c r="U864" s="27" t="s">
        <v>5416</v>
      </c>
    </row>
    <row r="865" spans="1:21" x14ac:dyDescent="0.15">
      <c r="A865" s="27" t="s">
        <v>75</v>
      </c>
      <c r="B865" s="27" t="s">
        <v>5417</v>
      </c>
      <c r="C865" s="27" t="s">
        <v>190</v>
      </c>
      <c r="D865" s="27" t="s">
        <v>743</v>
      </c>
      <c r="E865" s="27" t="s">
        <v>5418</v>
      </c>
      <c r="F865" s="27" t="s">
        <v>5419</v>
      </c>
      <c r="G865" s="27" t="s">
        <v>78</v>
      </c>
      <c r="H865" s="27" t="s">
        <v>5420</v>
      </c>
      <c r="I865" s="28">
        <v>43423.452592592592</v>
      </c>
      <c r="J865" s="28">
        <v>43423.454733796294</v>
      </c>
      <c r="K865" s="203">
        <v>2.1412037037037038E-3</v>
      </c>
      <c r="L865" s="29" t="s">
        <v>210</v>
      </c>
      <c r="M865" s="71" t="s">
        <v>210</v>
      </c>
      <c r="N865" s="71" t="s">
        <v>215</v>
      </c>
      <c r="O865" s="71" t="s">
        <v>744</v>
      </c>
      <c r="P865" s="71" t="s">
        <v>170</v>
      </c>
      <c r="R865" s="71">
        <v>0</v>
      </c>
      <c r="S865" s="71" t="s">
        <v>882</v>
      </c>
      <c r="T865" s="71" t="s">
        <v>882</v>
      </c>
      <c r="U865" s="27" t="s">
        <v>5421</v>
      </c>
    </row>
    <row r="866" spans="1:21" x14ac:dyDescent="0.15">
      <c r="A866" s="27" t="s">
        <v>75</v>
      </c>
      <c r="B866" s="27" t="s">
        <v>5422</v>
      </c>
      <c r="C866" s="27" t="s">
        <v>190</v>
      </c>
      <c r="D866" s="27" t="s">
        <v>743</v>
      </c>
      <c r="E866" s="27" t="s">
        <v>5423</v>
      </c>
      <c r="F866" s="27" t="s">
        <v>5424</v>
      </c>
      <c r="G866" s="27" t="s">
        <v>78</v>
      </c>
      <c r="H866" s="27" t="s">
        <v>5425</v>
      </c>
      <c r="I866" s="28">
        <v>43423.460590277777</v>
      </c>
      <c r="J866" s="28">
        <v>43423.460960648146</v>
      </c>
      <c r="K866" s="203">
        <v>3.7037037037037035E-4</v>
      </c>
      <c r="L866" s="29" t="s">
        <v>210</v>
      </c>
      <c r="M866" s="71" t="s">
        <v>211</v>
      </c>
      <c r="N866" s="71" t="s">
        <v>215</v>
      </c>
      <c r="O866" s="71" t="s">
        <v>744</v>
      </c>
      <c r="P866" s="71" t="s">
        <v>170</v>
      </c>
      <c r="R866" s="71">
        <v>0</v>
      </c>
      <c r="S866" s="71" t="s">
        <v>691</v>
      </c>
      <c r="T866" s="71" t="s">
        <v>354</v>
      </c>
      <c r="U866" s="27" t="s">
        <v>5426</v>
      </c>
    </row>
    <row r="867" spans="1:21" x14ac:dyDescent="0.15">
      <c r="A867" s="27" t="s">
        <v>75</v>
      </c>
      <c r="B867" s="27" t="s">
        <v>5427</v>
      </c>
      <c r="C867" s="27" t="s">
        <v>190</v>
      </c>
      <c r="D867" s="27" t="s">
        <v>743</v>
      </c>
      <c r="E867" s="27" t="s">
        <v>5423</v>
      </c>
      <c r="F867" s="27" t="s">
        <v>5424</v>
      </c>
      <c r="G867" s="27" t="s">
        <v>78</v>
      </c>
      <c r="H867" s="27" t="s">
        <v>5428</v>
      </c>
      <c r="I867" s="28">
        <v>43423.461099537039</v>
      </c>
      <c r="J867" s="28">
        <v>43423.462858796294</v>
      </c>
      <c r="K867" s="203">
        <v>1.7592592592592592E-3</v>
      </c>
      <c r="L867" s="29" t="s">
        <v>210</v>
      </c>
      <c r="M867" s="71" t="s">
        <v>211</v>
      </c>
      <c r="N867" s="71" t="s">
        <v>215</v>
      </c>
      <c r="O867" s="71" t="s">
        <v>744</v>
      </c>
      <c r="P867" s="71" t="s">
        <v>170</v>
      </c>
      <c r="R867" s="71">
        <v>0</v>
      </c>
      <c r="S867" s="71" t="s">
        <v>397</v>
      </c>
      <c r="T867" s="71" t="s">
        <v>354</v>
      </c>
      <c r="U867" s="27" t="s">
        <v>5429</v>
      </c>
    </row>
    <row r="868" spans="1:21" x14ac:dyDescent="0.15">
      <c r="A868" s="27" t="s">
        <v>75</v>
      </c>
      <c r="B868" s="27" t="s">
        <v>5430</v>
      </c>
      <c r="C868" s="27" t="s">
        <v>190</v>
      </c>
      <c r="D868" s="27" t="s">
        <v>743</v>
      </c>
      <c r="E868" s="27" t="s">
        <v>5399</v>
      </c>
      <c r="F868" s="27" t="s">
        <v>5400</v>
      </c>
      <c r="G868" s="27" t="s">
        <v>78</v>
      </c>
      <c r="H868" s="27" t="s">
        <v>5404</v>
      </c>
      <c r="I868" s="28">
        <v>43423.479027777779</v>
      </c>
      <c r="J868" s="28">
        <v>43423.479363425926</v>
      </c>
      <c r="K868" s="203">
        <v>3.3564814814814812E-4</v>
      </c>
      <c r="L868" s="29" t="s">
        <v>210</v>
      </c>
      <c r="M868" s="71" t="s">
        <v>211</v>
      </c>
      <c r="N868" s="71" t="s">
        <v>215</v>
      </c>
      <c r="O868" s="71" t="s">
        <v>744</v>
      </c>
      <c r="P868" s="71" t="s">
        <v>170</v>
      </c>
      <c r="R868" s="71">
        <v>0</v>
      </c>
      <c r="S868" s="71" t="s">
        <v>414</v>
      </c>
      <c r="T868" s="71" t="s">
        <v>354</v>
      </c>
      <c r="U868" s="27" t="s">
        <v>5405</v>
      </c>
    </row>
    <row r="869" spans="1:21" x14ac:dyDescent="0.15">
      <c r="A869" s="27" t="s">
        <v>75</v>
      </c>
      <c r="B869" s="27" t="s">
        <v>5431</v>
      </c>
      <c r="C869" s="27" t="s">
        <v>190</v>
      </c>
      <c r="D869" s="27" t="s">
        <v>743</v>
      </c>
      <c r="E869" s="27" t="s">
        <v>1924</v>
      </c>
      <c r="F869" s="27" t="s">
        <v>1925</v>
      </c>
      <c r="G869" s="27" t="s">
        <v>78</v>
      </c>
      <c r="H869" s="27" t="s">
        <v>1926</v>
      </c>
      <c r="I869" s="28">
        <v>43423.645648148151</v>
      </c>
      <c r="J869" s="28">
        <v>43423.653877314813</v>
      </c>
      <c r="K869" s="203">
        <v>8.2291666666666659E-3</v>
      </c>
      <c r="L869" s="29" t="s">
        <v>210</v>
      </c>
      <c r="M869" s="71" t="s">
        <v>210</v>
      </c>
      <c r="N869" s="71" t="s">
        <v>215</v>
      </c>
      <c r="O869" s="71" t="s">
        <v>744</v>
      </c>
      <c r="P869" s="71" t="s">
        <v>170</v>
      </c>
      <c r="R869" s="71">
        <v>0</v>
      </c>
      <c r="S869" s="71" t="s">
        <v>5432</v>
      </c>
      <c r="T869" s="71" t="s">
        <v>5432</v>
      </c>
      <c r="U869" s="27" t="s">
        <v>1927</v>
      </c>
    </row>
    <row r="870" spans="1:21" x14ac:dyDescent="0.15">
      <c r="A870" s="27" t="s">
        <v>75</v>
      </c>
      <c r="B870" s="27" t="s">
        <v>5433</v>
      </c>
      <c r="C870" s="27" t="s">
        <v>218</v>
      </c>
      <c r="D870" s="27" t="s">
        <v>761</v>
      </c>
      <c r="E870" s="27" t="s">
        <v>5434</v>
      </c>
      <c r="F870" s="27" t="s">
        <v>5435</v>
      </c>
      <c r="G870" s="27" t="s">
        <v>78</v>
      </c>
      <c r="H870" s="27" t="s">
        <v>5436</v>
      </c>
      <c r="I870" s="28">
        <v>43423.43309027778</v>
      </c>
      <c r="J870" s="28">
        <v>43423.433298611111</v>
      </c>
      <c r="K870" s="203">
        <v>2.0833333333333335E-4</v>
      </c>
      <c r="L870" s="29" t="s">
        <v>210</v>
      </c>
      <c r="M870" s="71" t="s">
        <v>211</v>
      </c>
      <c r="N870" s="71" t="s">
        <v>215</v>
      </c>
      <c r="O870" s="71" t="s">
        <v>762</v>
      </c>
      <c r="P870" s="71" t="s">
        <v>170</v>
      </c>
      <c r="R870" s="71">
        <v>0</v>
      </c>
      <c r="S870" s="71" t="s">
        <v>405</v>
      </c>
      <c r="T870" s="71" t="s">
        <v>354</v>
      </c>
      <c r="U870" s="27" t="s">
        <v>5437</v>
      </c>
    </row>
    <row r="871" spans="1:21" x14ac:dyDescent="0.15">
      <c r="A871" s="27" t="s">
        <v>75</v>
      </c>
      <c r="B871" s="27" t="s">
        <v>5438</v>
      </c>
      <c r="C871" s="27" t="s">
        <v>218</v>
      </c>
      <c r="D871" s="27" t="s">
        <v>761</v>
      </c>
      <c r="E871" s="27" t="s">
        <v>5439</v>
      </c>
      <c r="F871" s="27" t="s">
        <v>5440</v>
      </c>
      <c r="G871" s="27" t="s">
        <v>78</v>
      </c>
      <c r="H871" s="27" t="s">
        <v>1491</v>
      </c>
      <c r="I871" s="28">
        <v>43423.437291666669</v>
      </c>
      <c r="J871" s="28">
        <v>43423.438171296293</v>
      </c>
      <c r="K871" s="203">
        <v>8.7962962962962962E-4</v>
      </c>
      <c r="L871" s="29" t="s">
        <v>210</v>
      </c>
      <c r="M871" s="71" t="s">
        <v>211</v>
      </c>
      <c r="N871" s="71" t="s">
        <v>215</v>
      </c>
      <c r="O871" s="71" t="s">
        <v>762</v>
      </c>
      <c r="P871" s="71" t="s">
        <v>170</v>
      </c>
      <c r="R871" s="71">
        <v>0</v>
      </c>
      <c r="S871" s="71" t="s">
        <v>794</v>
      </c>
      <c r="T871" s="71" t="s">
        <v>354</v>
      </c>
      <c r="U871" s="27" t="s">
        <v>5441</v>
      </c>
    </row>
    <row r="872" spans="1:21" x14ac:dyDescent="0.15">
      <c r="A872" s="27" t="s">
        <v>75</v>
      </c>
      <c r="B872" s="27" t="s">
        <v>5442</v>
      </c>
      <c r="C872" s="27" t="s">
        <v>218</v>
      </c>
      <c r="D872" s="27" t="s">
        <v>761</v>
      </c>
      <c r="E872" s="27" t="s">
        <v>988</v>
      </c>
      <c r="F872" s="27" t="s">
        <v>989</v>
      </c>
      <c r="G872" s="27" t="s">
        <v>78</v>
      </c>
      <c r="H872" s="27" t="s">
        <v>990</v>
      </c>
      <c r="I872" s="28">
        <v>43423.479305555556</v>
      </c>
      <c r="J872" s="28">
        <v>43423.479710648149</v>
      </c>
      <c r="K872" s="203">
        <v>4.0509259259259258E-4</v>
      </c>
      <c r="L872" s="29" t="s">
        <v>210</v>
      </c>
      <c r="M872" s="71" t="s">
        <v>211</v>
      </c>
      <c r="N872" s="71" t="s">
        <v>215</v>
      </c>
      <c r="O872" s="71" t="s">
        <v>762</v>
      </c>
      <c r="P872" s="71" t="s">
        <v>170</v>
      </c>
      <c r="R872" s="71">
        <v>0</v>
      </c>
      <c r="S872" s="71" t="s">
        <v>398</v>
      </c>
      <c r="T872" s="71" t="s">
        <v>354</v>
      </c>
      <c r="U872" s="27" t="s">
        <v>991</v>
      </c>
    </row>
    <row r="873" spans="1:21" x14ac:dyDescent="0.15">
      <c r="A873" s="27" t="s">
        <v>75</v>
      </c>
      <c r="B873" s="27" t="s">
        <v>5443</v>
      </c>
      <c r="C873" s="27" t="s">
        <v>218</v>
      </c>
      <c r="D873" s="27" t="s">
        <v>761</v>
      </c>
      <c r="E873" s="27" t="s">
        <v>1928</v>
      </c>
      <c r="F873" s="27" t="s">
        <v>1929</v>
      </c>
      <c r="G873" s="27" t="s">
        <v>78</v>
      </c>
      <c r="H873" s="27" t="s">
        <v>809</v>
      </c>
      <c r="I873" s="28">
        <v>43423.5859375</v>
      </c>
      <c r="J873" s="28">
        <v>43423.589861111112</v>
      </c>
      <c r="K873" s="203">
        <v>3.9236111111111112E-3</v>
      </c>
      <c r="L873" s="29" t="s">
        <v>210</v>
      </c>
      <c r="M873" s="71" t="s">
        <v>210</v>
      </c>
      <c r="N873" s="71" t="s">
        <v>215</v>
      </c>
      <c r="O873" s="71" t="s">
        <v>762</v>
      </c>
      <c r="P873" s="71" t="s">
        <v>170</v>
      </c>
      <c r="R873" s="71">
        <v>0</v>
      </c>
      <c r="S873" s="71" t="s">
        <v>1470</v>
      </c>
      <c r="T873" s="71" t="s">
        <v>1470</v>
      </c>
      <c r="U873" s="27" t="s">
        <v>1930</v>
      </c>
    </row>
    <row r="874" spans="1:21" x14ac:dyDescent="0.15">
      <c r="A874" s="27" t="s">
        <v>75</v>
      </c>
      <c r="B874" s="27" t="s">
        <v>5444</v>
      </c>
      <c r="C874" s="27" t="s">
        <v>218</v>
      </c>
      <c r="D874" s="27" t="s">
        <v>761</v>
      </c>
      <c r="E874" s="27" t="s">
        <v>5445</v>
      </c>
      <c r="F874" s="27" t="s">
        <v>5446</v>
      </c>
      <c r="G874" s="27" t="s">
        <v>78</v>
      </c>
      <c r="H874" s="27" t="s">
        <v>1748</v>
      </c>
      <c r="I874" s="28">
        <v>43423.594872685186</v>
      </c>
      <c r="J874" s="28">
        <v>43423.595196759263</v>
      </c>
      <c r="K874" s="203">
        <v>3.2407407407407406E-4</v>
      </c>
      <c r="L874" s="29" t="s">
        <v>210</v>
      </c>
      <c r="M874" s="71" t="s">
        <v>211</v>
      </c>
      <c r="N874" s="71" t="s">
        <v>215</v>
      </c>
      <c r="O874" s="71" t="s">
        <v>762</v>
      </c>
      <c r="P874" s="71" t="s">
        <v>170</v>
      </c>
      <c r="R874" s="71">
        <v>0</v>
      </c>
      <c r="S874" s="71" t="s">
        <v>390</v>
      </c>
      <c r="T874" s="71" t="s">
        <v>354</v>
      </c>
      <c r="U874" s="27" t="s">
        <v>5447</v>
      </c>
    </row>
    <row r="875" spans="1:21" x14ac:dyDescent="0.15">
      <c r="A875" s="27" t="s">
        <v>75</v>
      </c>
      <c r="B875" s="27" t="s">
        <v>5448</v>
      </c>
      <c r="C875" s="27" t="s">
        <v>218</v>
      </c>
      <c r="D875" s="27" t="s">
        <v>761</v>
      </c>
      <c r="E875" s="27" t="s">
        <v>5449</v>
      </c>
      <c r="F875" s="27" t="s">
        <v>5450</v>
      </c>
      <c r="G875" s="27" t="s">
        <v>78</v>
      </c>
      <c r="H875" s="27" t="s">
        <v>5451</v>
      </c>
      <c r="I875" s="28">
        <v>43423.597141203703</v>
      </c>
      <c r="J875" s="28">
        <v>43423.59847222222</v>
      </c>
      <c r="K875" s="203">
        <v>1.3310185185185185E-3</v>
      </c>
      <c r="L875" s="29" t="s">
        <v>210</v>
      </c>
      <c r="M875" s="71" t="s">
        <v>211</v>
      </c>
      <c r="N875" s="71" t="s">
        <v>215</v>
      </c>
      <c r="O875" s="71" t="s">
        <v>762</v>
      </c>
      <c r="P875" s="71" t="s">
        <v>170</v>
      </c>
      <c r="R875" s="71">
        <v>0</v>
      </c>
      <c r="S875" s="71" t="s">
        <v>714</v>
      </c>
      <c r="T875" s="71" t="s">
        <v>354</v>
      </c>
      <c r="U875" s="27" t="s">
        <v>5452</v>
      </c>
    </row>
    <row r="876" spans="1:21" x14ac:dyDescent="0.15">
      <c r="A876" s="27" t="s">
        <v>75</v>
      </c>
      <c r="B876" s="27" t="s">
        <v>5453</v>
      </c>
      <c r="C876" s="27" t="s">
        <v>218</v>
      </c>
      <c r="D876" s="27" t="s">
        <v>761</v>
      </c>
      <c r="E876" s="27" t="s">
        <v>5454</v>
      </c>
      <c r="F876" s="27" t="s">
        <v>5455</v>
      </c>
      <c r="G876" s="27" t="s">
        <v>78</v>
      </c>
      <c r="H876" s="27" t="s">
        <v>5456</v>
      </c>
      <c r="I876" s="28">
        <v>43423.601805555554</v>
      </c>
      <c r="J876" s="28">
        <v>43423.602256944447</v>
      </c>
      <c r="K876" s="203">
        <v>4.5138888888888892E-4</v>
      </c>
      <c r="L876" s="29" t="s">
        <v>210</v>
      </c>
      <c r="M876" s="71" t="s">
        <v>211</v>
      </c>
      <c r="N876" s="71" t="s">
        <v>215</v>
      </c>
      <c r="O876" s="71" t="s">
        <v>762</v>
      </c>
      <c r="P876" s="71" t="s">
        <v>170</v>
      </c>
      <c r="R876" s="71">
        <v>0</v>
      </c>
      <c r="S876" s="71" t="s">
        <v>358</v>
      </c>
      <c r="T876" s="71" t="s">
        <v>354</v>
      </c>
      <c r="U876" s="27" t="s">
        <v>5457</v>
      </c>
    </row>
    <row r="877" spans="1:21" x14ac:dyDescent="0.15">
      <c r="A877" s="27" t="s">
        <v>75</v>
      </c>
      <c r="B877" s="27" t="s">
        <v>5458</v>
      </c>
      <c r="C877" s="27" t="s">
        <v>218</v>
      </c>
      <c r="D877" s="27" t="s">
        <v>761</v>
      </c>
      <c r="E877" s="27" t="s">
        <v>5459</v>
      </c>
      <c r="F877" s="27" t="s">
        <v>5460</v>
      </c>
      <c r="G877" s="27" t="s">
        <v>78</v>
      </c>
      <c r="H877" s="27" t="s">
        <v>213</v>
      </c>
      <c r="I877" s="28">
        <v>43423.610763888886</v>
      </c>
      <c r="J877" s="28">
        <v>43423.611168981479</v>
      </c>
      <c r="K877" s="203">
        <v>4.0509259259259258E-4</v>
      </c>
      <c r="L877" s="29" t="s">
        <v>210</v>
      </c>
      <c r="M877" s="71" t="s">
        <v>211</v>
      </c>
      <c r="N877" s="71" t="s">
        <v>215</v>
      </c>
      <c r="O877" s="71" t="s">
        <v>762</v>
      </c>
      <c r="P877" s="71" t="s">
        <v>170</v>
      </c>
      <c r="R877" s="71">
        <v>0</v>
      </c>
      <c r="S877" s="71" t="s">
        <v>398</v>
      </c>
      <c r="T877" s="71" t="s">
        <v>354</v>
      </c>
      <c r="U877" s="27" t="s">
        <v>5461</v>
      </c>
    </row>
    <row r="878" spans="1:21" x14ac:dyDescent="0.15">
      <c r="A878" s="27" t="s">
        <v>75</v>
      </c>
      <c r="B878" s="27" t="s">
        <v>5462</v>
      </c>
      <c r="C878" s="27" t="s">
        <v>218</v>
      </c>
      <c r="D878" s="27" t="s">
        <v>761</v>
      </c>
      <c r="E878" s="27" t="s">
        <v>5463</v>
      </c>
      <c r="F878" s="27" t="s">
        <v>5464</v>
      </c>
      <c r="G878" s="27" t="s">
        <v>78</v>
      </c>
      <c r="H878" s="27" t="s">
        <v>5465</v>
      </c>
      <c r="I878" s="28">
        <v>43423.621898148151</v>
      </c>
      <c r="J878" s="28">
        <v>43423.624201388891</v>
      </c>
      <c r="K878" s="203">
        <v>2.3032407407407407E-3</v>
      </c>
      <c r="L878" s="29" t="s">
        <v>210</v>
      </c>
      <c r="M878" s="71" t="s">
        <v>210</v>
      </c>
      <c r="N878" s="71" t="s">
        <v>215</v>
      </c>
      <c r="O878" s="71" t="s">
        <v>762</v>
      </c>
      <c r="P878" s="71" t="s">
        <v>170</v>
      </c>
      <c r="R878" s="71">
        <v>0</v>
      </c>
      <c r="S878" s="71" t="s">
        <v>689</v>
      </c>
      <c r="T878" s="71" t="s">
        <v>689</v>
      </c>
      <c r="U878" s="27" t="s">
        <v>5466</v>
      </c>
    </row>
    <row r="879" spans="1:21" x14ac:dyDescent="0.15">
      <c r="A879" s="27" t="s">
        <v>75</v>
      </c>
      <c r="B879" s="27" t="s">
        <v>5467</v>
      </c>
      <c r="C879" s="27" t="s">
        <v>218</v>
      </c>
      <c r="D879" s="27" t="s">
        <v>761</v>
      </c>
      <c r="E879" s="27" t="s">
        <v>5468</v>
      </c>
      <c r="F879" s="27" t="s">
        <v>5469</v>
      </c>
      <c r="G879" s="27" t="s">
        <v>78</v>
      </c>
      <c r="H879" s="27" t="s">
        <v>230</v>
      </c>
      <c r="I879" s="28">
        <v>43423.63422453704</v>
      </c>
      <c r="J879" s="28">
        <v>43423.640636574077</v>
      </c>
      <c r="K879" s="203">
        <v>6.4120370370370364E-3</v>
      </c>
      <c r="L879" s="29" t="s">
        <v>210</v>
      </c>
      <c r="M879" s="71" t="s">
        <v>210</v>
      </c>
      <c r="N879" s="71" t="s">
        <v>215</v>
      </c>
      <c r="O879" s="71" t="s">
        <v>762</v>
      </c>
      <c r="P879" s="71" t="s">
        <v>170</v>
      </c>
      <c r="R879" s="71">
        <v>0</v>
      </c>
      <c r="S879" s="71" t="s">
        <v>1161</v>
      </c>
      <c r="T879" s="71" t="s">
        <v>1161</v>
      </c>
      <c r="U879" s="27" t="s">
        <v>5470</v>
      </c>
    </row>
    <row r="880" spans="1:21" x14ac:dyDescent="0.15">
      <c r="A880" s="27" t="s">
        <v>75</v>
      </c>
      <c r="B880" s="27" t="s">
        <v>5471</v>
      </c>
      <c r="C880" s="27" t="s">
        <v>218</v>
      </c>
      <c r="D880" s="27" t="s">
        <v>761</v>
      </c>
      <c r="E880" s="27" t="s">
        <v>5472</v>
      </c>
      <c r="F880" s="27" t="s">
        <v>5473</v>
      </c>
      <c r="G880" s="27" t="s">
        <v>78</v>
      </c>
      <c r="H880" s="27" t="s">
        <v>718</v>
      </c>
      <c r="I880" s="28">
        <v>43423.644421296296</v>
      </c>
      <c r="J880" s="28">
        <v>43423.644965277781</v>
      </c>
      <c r="K880" s="203">
        <v>5.4398148148148144E-4</v>
      </c>
      <c r="L880" s="29" t="s">
        <v>210</v>
      </c>
      <c r="M880" s="71" t="s">
        <v>211</v>
      </c>
      <c r="N880" s="71" t="s">
        <v>215</v>
      </c>
      <c r="O880" s="71" t="s">
        <v>762</v>
      </c>
      <c r="P880" s="71" t="s">
        <v>170</v>
      </c>
      <c r="R880" s="71">
        <v>0</v>
      </c>
      <c r="S880" s="71" t="s">
        <v>428</v>
      </c>
      <c r="T880" s="71" t="s">
        <v>354</v>
      </c>
      <c r="U880" s="27" t="s">
        <v>5474</v>
      </c>
    </row>
    <row r="881" spans="1:21" x14ac:dyDescent="0.15">
      <c r="A881" s="27" t="s">
        <v>75</v>
      </c>
      <c r="B881" s="27" t="s">
        <v>5475</v>
      </c>
      <c r="C881" s="27" t="s">
        <v>218</v>
      </c>
      <c r="D881" s="27" t="s">
        <v>761</v>
      </c>
      <c r="E881" s="27" t="s">
        <v>5476</v>
      </c>
      <c r="F881" s="27" t="s">
        <v>5477</v>
      </c>
      <c r="G881" s="27" t="s">
        <v>78</v>
      </c>
      <c r="H881" s="27" t="s">
        <v>977</v>
      </c>
      <c r="I881" s="28">
        <v>43423.649351851855</v>
      </c>
      <c r="J881" s="28">
        <v>43423.652789351851</v>
      </c>
      <c r="K881" s="203">
        <v>3.4375E-3</v>
      </c>
      <c r="L881" s="29" t="s">
        <v>210</v>
      </c>
      <c r="M881" s="71" t="s">
        <v>210</v>
      </c>
      <c r="N881" s="71" t="s">
        <v>215</v>
      </c>
      <c r="O881" s="71" t="s">
        <v>762</v>
      </c>
      <c r="P881" s="71" t="s">
        <v>170</v>
      </c>
      <c r="R881" s="71">
        <v>0</v>
      </c>
      <c r="S881" s="71" t="s">
        <v>793</v>
      </c>
      <c r="T881" s="71" t="s">
        <v>793</v>
      </c>
      <c r="U881" s="27" t="s">
        <v>5478</v>
      </c>
    </row>
    <row r="882" spans="1:21" x14ac:dyDescent="0.15">
      <c r="A882" s="27" t="s">
        <v>75</v>
      </c>
      <c r="B882" s="27" t="s">
        <v>5479</v>
      </c>
      <c r="C882" s="27" t="s">
        <v>218</v>
      </c>
      <c r="D882" s="27" t="s">
        <v>761</v>
      </c>
      <c r="E882" s="27" t="s">
        <v>5480</v>
      </c>
      <c r="F882" s="27" t="s">
        <v>5481</v>
      </c>
      <c r="G882" s="27" t="s">
        <v>78</v>
      </c>
      <c r="H882" s="27" t="s">
        <v>5482</v>
      </c>
      <c r="I882" s="28">
        <v>43423.659143518518</v>
      </c>
      <c r="J882" s="28">
        <v>43423.659155092595</v>
      </c>
      <c r="K882" s="203">
        <v>1.1574074074074073E-5</v>
      </c>
      <c r="L882" s="29" t="s">
        <v>210</v>
      </c>
      <c r="M882" s="71" t="s">
        <v>211</v>
      </c>
      <c r="N882" s="71" t="s">
        <v>215</v>
      </c>
      <c r="O882" s="71" t="s">
        <v>762</v>
      </c>
      <c r="P882" s="71" t="s">
        <v>170</v>
      </c>
      <c r="R882" s="71">
        <v>0</v>
      </c>
      <c r="S882" s="71" t="s">
        <v>440</v>
      </c>
      <c r="T882" s="71" t="s">
        <v>354</v>
      </c>
      <c r="U882" s="27" t="s">
        <v>5483</v>
      </c>
    </row>
    <row r="883" spans="1:21" x14ac:dyDescent="0.15">
      <c r="A883" s="27" t="s">
        <v>75</v>
      </c>
      <c r="B883" s="27" t="s">
        <v>5484</v>
      </c>
      <c r="C883" s="27" t="s">
        <v>218</v>
      </c>
      <c r="D883" s="27" t="s">
        <v>761</v>
      </c>
      <c r="E883" s="27" t="s">
        <v>5480</v>
      </c>
      <c r="F883" s="27" t="s">
        <v>5481</v>
      </c>
      <c r="G883" s="27" t="s">
        <v>78</v>
      </c>
      <c r="H883" s="27" t="s">
        <v>5482</v>
      </c>
      <c r="I883" s="28">
        <v>43423.659537037034</v>
      </c>
      <c r="J883" s="28">
        <v>43423.661319444444</v>
      </c>
      <c r="K883" s="203">
        <v>1.7824074074074072E-3</v>
      </c>
      <c r="L883" s="29" t="s">
        <v>210</v>
      </c>
      <c r="M883" s="71" t="s">
        <v>211</v>
      </c>
      <c r="N883" s="71" t="s">
        <v>215</v>
      </c>
      <c r="O883" s="71" t="s">
        <v>762</v>
      </c>
      <c r="P883" s="71" t="s">
        <v>170</v>
      </c>
      <c r="R883" s="71">
        <v>0</v>
      </c>
      <c r="S883" s="71" t="s">
        <v>510</v>
      </c>
      <c r="T883" s="71" t="s">
        <v>354</v>
      </c>
      <c r="U883" s="27" t="s">
        <v>5483</v>
      </c>
    </row>
    <row r="884" spans="1:21" x14ac:dyDescent="0.15">
      <c r="A884" s="27" t="s">
        <v>75</v>
      </c>
      <c r="B884" s="27" t="s">
        <v>5485</v>
      </c>
      <c r="C884" s="27" t="s">
        <v>218</v>
      </c>
      <c r="D884" s="27" t="s">
        <v>761</v>
      </c>
      <c r="E884" s="27" t="s">
        <v>5486</v>
      </c>
      <c r="F884" s="27" t="s">
        <v>5487</v>
      </c>
      <c r="G884" s="27" t="s">
        <v>78</v>
      </c>
      <c r="H884" s="27" t="s">
        <v>1149</v>
      </c>
      <c r="I884" s="28">
        <v>43423.665532407409</v>
      </c>
      <c r="J884" s="28">
        <v>43423.666319444441</v>
      </c>
      <c r="K884" s="203">
        <v>7.8703703703703705E-4</v>
      </c>
      <c r="L884" s="29" t="s">
        <v>210</v>
      </c>
      <c r="M884" s="71" t="s">
        <v>211</v>
      </c>
      <c r="N884" s="71" t="s">
        <v>215</v>
      </c>
      <c r="O884" s="71" t="s">
        <v>762</v>
      </c>
      <c r="P884" s="71" t="s">
        <v>170</v>
      </c>
      <c r="R884" s="71">
        <v>0</v>
      </c>
      <c r="S884" s="71" t="s">
        <v>359</v>
      </c>
      <c r="T884" s="71" t="s">
        <v>354</v>
      </c>
      <c r="U884" s="27" t="s">
        <v>5488</v>
      </c>
    </row>
    <row r="885" spans="1:21" x14ac:dyDescent="0.15">
      <c r="A885" s="27" t="s">
        <v>75</v>
      </c>
      <c r="B885" s="27" t="s">
        <v>5489</v>
      </c>
      <c r="C885" s="27" t="s">
        <v>218</v>
      </c>
      <c r="D885" s="27" t="s">
        <v>761</v>
      </c>
      <c r="E885" s="27" t="s">
        <v>5490</v>
      </c>
      <c r="F885" s="27" t="s">
        <v>5491</v>
      </c>
      <c r="G885" s="27" t="s">
        <v>78</v>
      </c>
      <c r="H885" s="27" t="s">
        <v>5492</v>
      </c>
      <c r="I885" s="28">
        <v>43423.669756944444</v>
      </c>
      <c r="J885" s="28">
        <v>43423.673182870371</v>
      </c>
      <c r="K885" s="203">
        <v>3.425925925925926E-3</v>
      </c>
      <c r="L885" s="29" t="s">
        <v>210</v>
      </c>
      <c r="M885" s="71" t="s">
        <v>210</v>
      </c>
      <c r="N885" s="71" t="s">
        <v>215</v>
      </c>
      <c r="O885" s="71" t="s">
        <v>762</v>
      </c>
      <c r="P885" s="71" t="s">
        <v>170</v>
      </c>
      <c r="R885" s="71">
        <v>0</v>
      </c>
      <c r="S885" s="71" t="s">
        <v>1205</v>
      </c>
      <c r="T885" s="71" t="s">
        <v>1205</v>
      </c>
      <c r="U885" s="27" t="s">
        <v>5493</v>
      </c>
    </row>
    <row r="886" spans="1:21" x14ac:dyDescent="0.15">
      <c r="A886" s="27" t="s">
        <v>75</v>
      </c>
      <c r="B886" s="27" t="s">
        <v>5494</v>
      </c>
      <c r="C886" s="27" t="s">
        <v>218</v>
      </c>
      <c r="D886" s="27" t="s">
        <v>761</v>
      </c>
      <c r="E886" s="27" t="s">
        <v>5495</v>
      </c>
      <c r="F886" s="27" t="s">
        <v>5496</v>
      </c>
      <c r="G886" s="27" t="s">
        <v>78</v>
      </c>
      <c r="H886" s="27" t="s">
        <v>1766</v>
      </c>
      <c r="I886" s="28">
        <v>43423.693680555552</v>
      </c>
      <c r="J886" s="28">
        <v>43423.698946759258</v>
      </c>
      <c r="K886" s="203">
        <v>5.2662037037037035E-3</v>
      </c>
      <c r="L886" s="29" t="s">
        <v>210</v>
      </c>
      <c r="M886" s="71" t="s">
        <v>210</v>
      </c>
      <c r="N886" s="71" t="s">
        <v>215</v>
      </c>
      <c r="O886" s="71" t="s">
        <v>762</v>
      </c>
      <c r="P886" s="71" t="s">
        <v>170</v>
      </c>
      <c r="R886" s="71">
        <v>0</v>
      </c>
      <c r="S886" s="71" t="s">
        <v>5497</v>
      </c>
      <c r="T886" s="71" t="s">
        <v>5497</v>
      </c>
      <c r="U886" s="27" t="s">
        <v>5498</v>
      </c>
    </row>
    <row r="887" spans="1:21" x14ac:dyDescent="0.15">
      <c r="A887" s="27" t="s">
        <v>75</v>
      </c>
      <c r="B887" s="27" t="s">
        <v>5499</v>
      </c>
      <c r="C887" s="27" t="s">
        <v>218</v>
      </c>
      <c r="D887" s="27" t="s">
        <v>761</v>
      </c>
      <c r="E887" s="27" t="s">
        <v>1252</v>
      </c>
      <c r="F887" s="27" t="s">
        <v>1253</v>
      </c>
      <c r="G887" s="27" t="s">
        <v>78</v>
      </c>
      <c r="H887" s="27" t="s">
        <v>1254</v>
      </c>
      <c r="I887" s="28">
        <v>43423.703240740739</v>
      </c>
      <c r="J887" s="28">
        <v>43423.703645833331</v>
      </c>
      <c r="K887" s="203">
        <v>4.0509259259259258E-4</v>
      </c>
      <c r="L887" s="29" t="s">
        <v>210</v>
      </c>
      <c r="M887" s="71" t="s">
        <v>211</v>
      </c>
      <c r="N887" s="71" t="s">
        <v>215</v>
      </c>
      <c r="O887" s="71" t="s">
        <v>762</v>
      </c>
      <c r="P887" s="71" t="s">
        <v>170</v>
      </c>
      <c r="R887" s="71">
        <v>0</v>
      </c>
      <c r="S887" s="71" t="s">
        <v>398</v>
      </c>
      <c r="T887" s="71" t="s">
        <v>354</v>
      </c>
      <c r="U887" s="27" t="s">
        <v>1255</v>
      </c>
    </row>
    <row r="888" spans="1:21" x14ac:dyDescent="0.15">
      <c r="A888" s="27" t="s">
        <v>75</v>
      </c>
      <c r="B888" s="27" t="s">
        <v>5500</v>
      </c>
      <c r="C888" s="27" t="s">
        <v>218</v>
      </c>
      <c r="D888" s="27" t="s">
        <v>761</v>
      </c>
      <c r="E888" s="27" t="s">
        <v>5501</v>
      </c>
      <c r="F888" s="27" t="s">
        <v>5502</v>
      </c>
      <c r="G888" s="27" t="s">
        <v>78</v>
      </c>
      <c r="H888" s="27" t="s">
        <v>5503</v>
      </c>
      <c r="I888" s="28">
        <v>43423.728726851848</v>
      </c>
      <c r="J888" s="28">
        <v>43423.729270833333</v>
      </c>
      <c r="K888" s="203">
        <v>5.4398148148148144E-4</v>
      </c>
      <c r="L888" s="29" t="s">
        <v>210</v>
      </c>
      <c r="M888" s="71" t="s">
        <v>211</v>
      </c>
      <c r="N888" s="71" t="s">
        <v>215</v>
      </c>
      <c r="O888" s="71" t="s">
        <v>762</v>
      </c>
      <c r="P888" s="71" t="s">
        <v>170</v>
      </c>
      <c r="R888" s="71">
        <v>0</v>
      </c>
      <c r="S888" s="71" t="s">
        <v>428</v>
      </c>
      <c r="T888" s="71" t="s">
        <v>354</v>
      </c>
      <c r="U888" s="27" t="s">
        <v>5504</v>
      </c>
    </row>
    <row r="889" spans="1:21" x14ac:dyDescent="0.15">
      <c r="A889" s="27" t="s">
        <v>75</v>
      </c>
      <c r="B889" s="27" t="s">
        <v>5505</v>
      </c>
      <c r="C889" s="27" t="s">
        <v>218</v>
      </c>
      <c r="D889" s="27" t="s">
        <v>567</v>
      </c>
      <c r="E889" s="27" t="s">
        <v>5506</v>
      </c>
      <c r="F889" s="27" t="s">
        <v>5507</v>
      </c>
      <c r="G889" s="27" t="s">
        <v>78</v>
      </c>
      <c r="H889" s="27" t="s">
        <v>40</v>
      </c>
      <c r="I889" s="28">
        <v>43423.469884259262</v>
      </c>
      <c r="J889" s="28">
        <v>43423.471064814818</v>
      </c>
      <c r="K889" s="203">
        <v>1.1805555555555556E-3</v>
      </c>
      <c r="L889" s="29" t="s">
        <v>210</v>
      </c>
      <c r="M889" s="71" t="s">
        <v>211</v>
      </c>
      <c r="N889" s="71" t="s">
        <v>215</v>
      </c>
      <c r="O889" s="71" t="s">
        <v>568</v>
      </c>
      <c r="P889" s="71" t="s">
        <v>170</v>
      </c>
      <c r="R889" s="71">
        <v>0</v>
      </c>
      <c r="S889" s="71" t="s">
        <v>437</v>
      </c>
      <c r="T889" s="71" t="s">
        <v>354</v>
      </c>
      <c r="U889" s="27" t="s">
        <v>5508</v>
      </c>
    </row>
    <row r="890" spans="1:21" x14ac:dyDescent="0.15">
      <c r="A890" s="27" t="s">
        <v>75</v>
      </c>
      <c r="B890" s="27" t="s">
        <v>5509</v>
      </c>
      <c r="C890" s="27" t="s">
        <v>218</v>
      </c>
      <c r="D890" s="27" t="s">
        <v>567</v>
      </c>
      <c r="E890" s="27" t="s">
        <v>5510</v>
      </c>
      <c r="F890" s="27" t="s">
        <v>5511</v>
      </c>
      <c r="G890" s="27" t="s">
        <v>78</v>
      </c>
      <c r="H890" s="27" t="s">
        <v>5512</v>
      </c>
      <c r="I890" s="28">
        <v>43423.602708333332</v>
      </c>
      <c r="J890" s="28">
        <v>43423.602835648147</v>
      </c>
      <c r="K890" s="203">
        <v>1.273148148148148E-4</v>
      </c>
      <c r="L890" s="29" t="s">
        <v>210</v>
      </c>
      <c r="M890" s="71" t="s">
        <v>211</v>
      </c>
      <c r="N890" s="71" t="s">
        <v>215</v>
      </c>
      <c r="O890" s="71" t="s">
        <v>568</v>
      </c>
      <c r="P890" s="71" t="s">
        <v>170</v>
      </c>
      <c r="R890" s="71">
        <v>0</v>
      </c>
      <c r="S890" s="71" t="s">
        <v>380</v>
      </c>
      <c r="T890" s="71" t="s">
        <v>354</v>
      </c>
      <c r="U890" s="27" t="s">
        <v>5513</v>
      </c>
    </row>
    <row r="891" spans="1:21" x14ac:dyDescent="0.15">
      <c r="A891" s="27" t="s">
        <v>75</v>
      </c>
      <c r="B891" s="27" t="s">
        <v>5514</v>
      </c>
      <c r="C891" s="27" t="s">
        <v>218</v>
      </c>
      <c r="D891" s="27" t="s">
        <v>567</v>
      </c>
      <c r="E891" s="27" t="s">
        <v>5515</v>
      </c>
      <c r="F891" s="27" t="s">
        <v>5516</v>
      </c>
      <c r="G891" s="27" t="s">
        <v>78</v>
      </c>
      <c r="H891" s="27" t="s">
        <v>5517</v>
      </c>
      <c r="I891" s="28">
        <v>43423.617418981485</v>
      </c>
      <c r="J891" s="28">
        <v>43423.617488425924</v>
      </c>
      <c r="K891" s="203">
        <v>6.9444444444444444E-5</v>
      </c>
      <c r="L891" s="29" t="s">
        <v>210</v>
      </c>
      <c r="M891" s="71" t="s">
        <v>211</v>
      </c>
      <c r="N891" s="71" t="s">
        <v>215</v>
      </c>
      <c r="O891" s="71" t="s">
        <v>568</v>
      </c>
      <c r="P891" s="71" t="s">
        <v>170</v>
      </c>
      <c r="R891" s="71">
        <v>0</v>
      </c>
      <c r="S891" s="71" t="s">
        <v>483</v>
      </c>
      <c r="T891" s="71" t="s">
        <v>354</v>
      </c>
      <c r="U891" s="27" t="s">
        <v>5518</v>
      </c>
    </row>
    <row r="892" spans="1:21" x14ac:dyDescent="0.15">
      <c r="A892" s="27" t="s">
        <v>75</v>
      </c>
      <c r="B892" s="27" t="s">
        <v>5519</v>
      </c>
      <c r="C892" s="27" t="s">
        <v>218</v>
      </c>
      <c r="D892" s="27" t="s">
        <v>567</v>
      </c>
      <c r="E892" s="27" t="s">
        <v>5520</v>
      </c>
      <c r="F892" s="27" t="s">
        <v>5521</v>
      </c>
      <c r="G892" s="27" t="s">
        <v>78</v>
      </c>
      <c r="H892" s="27" t="s">
        <v>5522</v>
      </c>
      <c r="I892" s="28">
        <v>43423.625844907408</v>
      </c>
      <c r="J892" s="28">
        <v>43423.626388888886</v>
      </c>
      <c r="K892" s="203">
        <v>5.4398148148148144E-4</v>
      </c>
      <c r="L892" s="29" t="s">
        <v>210</v>
      </c>
      <c r="M892" s="71" t="s">
        <v>211</v>
      </c>
      <c r="N892" s="71" t="s">
        <v>215</v>
      </c>
      <c r="O892" s="71" t="s">
        <v>568</v>
      </c>
      <c r="P892" s="71" t="s">
        <v>170</v>
      </c>
      <c r="R892" s="71">
        <v>0</v>
      </c>
      <c r="S892" s="71" t="s">
        <v>428</v>
      </c>
      <c r="T892" s="71" t="s">
        <v>354</v>
      </c>
      <c r="U892" s="27" t="s">
        <v>1326</v>
      </c>
    </row>
    <row r="893" spans="1:21" x14ac:dyDescent="0.15">
      <c r="A893" s="27" t="s">
        <v>75</v>
      </c>
      <c r="B893" s="27" t="s">
        <v>5523</v>
      </c>
      <c r="C893" s="27" t="s">
        <v>218</v>
      </c>
      <c r="D893" s="27" t="s">
        <v>567</v>
      </c>
      <c r="E893" s="27" t="s">
        <v>5524</v>
      </c>
      <c r="F893" s="27" t="s">
        <v>5525</v>
      </c>
      <c r="G893" s="27" t="s">
        <v>78</v>
      </c>
      <c r="H893" s="27" t="s">
        <v>5526</v>
      </c>
      <c r="I893" s="28">
        <v>43423.628796296296</v>
      </c>
      <c r="J893" s="28">
        <v>43423.636886574073</v>
      </c>
      <c r="K893" s="203">
        <v>8.0902777777777778E-3</v>
      </c>
      <c r="L893" s="29" t="s">
        <v>210</v>
      </c>
      <c r="M893" s="71" t="s">
        <v>210</v>
      </c>
      <c r="N893" s="71" t="s">
        <v>215</v>
      </c>
      <c r="O893" s="71" t="s">
        <v>568</v>
      </c>
      <c r="P893" s="71" t="s">
        <v>170</v>
      </c>
      <c r="R893" s="71">
        <v>0</v>
      </c>
      <c r="S893" s="71" t="s">
        <v>1831</v>
      </c>
      <c r="T893" s="71" t="s">
        <v>1831</v>
      </c>
      <c r="U893" s="27" t="s">
        <v>1327</v>
      </c>
    </row>
    <row r="894" spans="1:21" x14ac:dyDescent="0.15">
      <c r="A894" s="27" t="s">
        <v>75</v>
      </c>
      <c r="B894" s="27" t="s">
        <v>5527</v>
      </c>
      <c r="C894" s="27" t="s">
        <v>218</v>
      </c>
      <c r="D894" s="27" t="s">
        <v>567</v>
      </c>
      <c r="E894" s="27" t="s">
        <v>5528</v>
      </c>
      <c r="F894" s="27" t="s">
        <v>5529</v>
      </c>
      <c r="G894" s="27" t="s">
        <v>78</v>
      </c>
      <c r="H894" s="27" t="s">
        <v>5530</v>
      </c>
      <c r="I894" s="28">
        <v>43423.650127314817</v>
      </c>
      <c r="J894" s="28">
        <v>43423.650277777779</v>
      </c>
      <c r="K894" s="203">
        <v>1.5046296296296297E-4</v>
      </c>
      <c r="L894" s="29" t="s">
        <v>210</v>
      </c>
      <c r="M894" s="71" t="s">
        <v>211</v>
      </c>
      <c r="N894" s="71" t="s">
        <v>215</v>
      </c>
      <c r="O894" s="71" t="s">
        <v>568</v>
      </c>
      <c r="P894" s="71" t="s">
        <v>758</v>
      </c>
      <c r="R894" s="71">
        <v>0</v>
      </c>
      <c r="S894" s="71" t="s">
        <v>377</v>
      </c>
      <c r="T894" s="71" t="s">
        <v>354</v>
      </c>
      <c r="U894" s="27" t="s">
        <v>5531</v>
      </c>
    </row>
    <row r="895" spans="1:21" x14ac:dyDescent="0.15">
      <c r="A895" s="27" t="s">
        <v>75</v>
      </c>
      <c r="B895" s="27" t="s">
        <v>5532</v>
      </c>
      <c r="C895" s="27" t="s">
        <v>218</v>
      </c>
      <c r="D895" s="27" t="s">
        <v>567</v>
      </c>
      <c r="E895" s="27" t="s">
        <v>5533</v>
      </c>
      <c r="F895" s="27" t="s">
        <v>5534</v>
      </c>
      <c r="G895" s="27" t="s">
        <v>78</v>
      </c>
      <c r="H895" s="27" t="s">
        <v>778</v>
      </c>
      <c r="I895" s="28">
        <v>43423.660474537035</v>
      </c>
      <c r="J895" s="28">
        <v>43423.664050925923</v>
      </c>
      <c r="K895" s="203">
        <v>3.5763888888888894E-3</v>
      </c>
      <c r="L895" s="29" t="s">
        <v>210</v>
      </c>
      <c r="M895" s="71" t="s">
        <v>210</v>
      </c>
      <c r="N895" s="71" t="s">
        <v>215</v>
      </c>
      <c r="O895" s="71" t="s">
        <v>568</v>
      </c>
      <c r="P895" s="71" t="s">
        <v>170</v>
      </c>
      <c r="R895" s="71">
        <v>0</v>
      </c>
      <c r="S895" s="71" t="s">
        <v>529</v>
      </c>
      <c r="T895" s="71" t="s">
        <v>529</v>
      </c>
      <c r="U895" s="27" t="s">
        <v>1594</v>
      </c>
    </row>
    <row r="896" spans="1:21" x14ac:dyDescent="0.15">
      <c r="A896" s="27" t="s">
        <v>75</v>
      </c>
      <c r="B896" s="27" t="s">
        <v>5535</v>
      </c>
      <c r="C896" s="27" t="s">
        <v>218</v>
      </c>
      <c r="D896" s="27" t="s">
        <v>567</v>
      </c>
      <c r="E896" s="27" t="s">
        <v>5536</v>
      </c>
      <c r="F896" s="27" t="s">
        <v>5537</v>
      </c>
      <c r="G896" s="27" t="s">
        <v>78</v>
      </c>
      <c r="H896" s="27" t="s">
        <v>5538</v>
      </c>
      <c r="I896" s="28">
        <v>43423.694675925923</v>
      </c>
      <c r="J896" s="28">
        <v>43423.694872685184</v>
      </c>
      <c r="K896" s="203">
        <v>1.9675925925925926E-4</v>
      </c>
      <c r="L896" s="29" t="s">
        <v>210</v>
      </c>
      <c r="M896" s="71" t="s">
        <v>211</v>
      </c>
      <c r="N896" s="71" t="s">
        <v>215</v>
      </c>
      <c r="O896" s="71" t="s">
        <v>568</v>
      </c>
      <c r="P896" s="71" t="s">
        <v>170</v>
      </c>
      <c r="R896" s="71">
        <v>0</v>
      </c>
      <c r="S896" s="71" t="s">
        <v>401</v>
      </c>
      <c r="T896" s="71" t="s">
        <v>354</v>
      </c>
      <c r="U896" s="27" t="s">
        <v>1585</v>
      </c>
    </row>
    <row r="897" spans="1:21" x14ac:dyDescent="0.15">
      <c r="A897" s="27" t="s">
        <v>75</v>
      </c>
      <c r="B897" s="27" t="s">
        <v>5539</v>
      </c>
      <c r="C897" s="27" t="s">
        <v>218</v>
      </c>
      <c r="D897" s="27" t="s">
        <v>567</v>
      </c>
      <c r="E897" s="27" t="s">
        <v>5540</v>
      </c>
      <c r="F897" s="27" t="s">
        <v>5541</v>
      </c>
      <c r="G897" s="27" t="s">
        <v>78</v>
      </c>
      <c r="H897" s="27" t="s">
        <v>5542</v>
      </c>
      <c r="I897" s="28">
        <v>43423.698113425926</v>
      </c>
      <c r="J897" s="28">
        <v>43423.698425925926</v>
      </c>
      <c r="K897" s="203">
        <v>3.1250000000000001E-4</v>
      </c>
      <c r="L897" s="29" t="s">
        <v>210</v>
      </c>
      <c r="M897" s="71" t="s">
        <v>211</v>
      </c>
      <c r="N897" s="71" t="s">
        <v>215</v>
      </c>
      <c r="O897" s="71" t="s">
        <v>568</v>
      </c>
      <c r="P897" s="71" t="s">
        <v>170</v>
      </c>
      <c r="R897" s="71">
        <v>0</v>
      </c>
      <c r="S897" s="71" t="s">
        <v>407</v>
      </c>
      <c r="T897" s="71" t="s">
        <v>354</v>
      </c>
      <c r="U897" s="27" t="s">
        <v>1590</v>
      </c>
    </row>
    <row r="898" spans="1:21" x14ac:dyDescent="0.15">
      <c r="A898" s="27" t="s">
        <v>75</v>
      </c>
      <c r="B898" s="27" t="s">
        <v>5543</v>
      </c>
      <c r="C898" s="27" t="s">
        <v>218</v>
      </c>
      <c r="D898" s="27" t="s">
        <v>567</v>
      </c>
      <c r="E898" s="27" t="s">
        <v>5540</v>
      </c>
      <c r="F898" s="27" t="s">
        <v>5541</v>
      </c>
      <c r="G898" s="27" t="s">
        <v>78</v>
      </c>
      <c r="H898" s="27" t="s">
        <v>5544</v>
      </c>
      <c r="I898" s="28">
        <v>43423.699189814812</v>
      </c>
      <c r="J898" s="28">
        <v>43423.699687499997</v>
      </c>
      <c r="K898" s="203">
        <v>4.9768518518518521E-4</v>
      </c>
      <c r="L898" s="29" t="s">
        <v>210</v>
      </c>
      <c r="M898" s="71" t="s">
        <v>211</v>
      </c>
      <c r="N898" s="71" t="s">
        <v>215</v>
      </c>
      <c r="O898" s="71" t="s">
        <v>568</v>
      </c>
      <c r="P898" s="71" t="s">
        <v>170</v>
      </c>
      <c r="R898" s="71">
        <v>0</v>
      </c>
      <c r="S898" s="71" t="s">
        <v>412</v>
      </c>
      <c r="T898" s="71" t="s">
        <v>354</v>
      </c>
      <c r="U898" s="27" t="s">
        <v>1592</v>
      </c>
    </row>
    <row r="899" spans="1:21" x14ac:dyDescent="0.15">
      <c r="A899" s="27" t="s">
        <v>75</v>
      </c>
      <c r="B899" s="27" t="s">
        <v>5545</v>
      </c>
      <c r="C899" s="27" t="s">
        <v>218</v>
      </c>
      <c r="D899" s="27" t="s">
        <v>567</v>
      </c>
      <c r="E899" s="27" t="s">
        <v>5546</v>
      </c>
      <c r="F899" s="27" t="s">
        <v>5547</v>
      </c>
      <c r="G899" s="27" t="s">
        <v>78</v>
      </c>
      <c r="H899" s="27" t="s">
        <v>5548</v>
      </c>
      <c r="I899" s="28">
        <v>43423.701192129629</v>
      </c>
      <c r="J899" s="28">
        <v>43423.704351851855</v>
      </c>
      <c r="K899" s="203">
        <v>3.1597222222222222E-3</v>
      </c>
      <c r="L899" s="29" t="s">
        <v>210</v>
      </c>
      <c r="M899" s="71" t="s">
        <v>210</v>
      </c>
      <c r="N899" s="71" t="s">
        <v>215</v>
      </c>
      <c r="O899" s="71" t="s">
        <v>568</v>
      </c>
      <c r="P899" s="71" t="s">
        <v>170</v>
      </c>
      <c r="R899" s="71">
        <v>0</v>
      </c>
      <c r="S899" s="71" t="s">
        <v>1209</v>
      </c>
      <c r="T899" s="71" t="s">
        <v>1209</v>
      </c>
      <c r="U899" s="27" t="s">
        <v>5549</v>
      </c>
    </row>
    <row r="900" spans="1:21" x14ac:dyDescent="0.15">
      <c r="A900" s="27" t="s">
        <v>75</v>
      </c>
      <c r="B900" s="27" t="s">
        <v>5550</v>
      </c>
      <c r="C900" s="27" t="s">
        <v>218</v>
      </c>
      <c r="D900" s="27" t="s">
        <v>567</v>
      </c>
      <c r="E900" s="27" t="s">
        <v>5546</v>
      </c>
      <c r="F900" s="27" t="s">
        <v>5547</v>
      </c>
      <c r="G900" s="27" t="s">
        <v>78</v>
      </c>
      <c r="H900" s="27" t="s">
        <v>5548</v>
      </c>
      <c r="I900" s="28">
        <v>43423.704814814817</v>
      </c>
      <c r="J900" s="28">
        <v>43423.706157407411</v>
      </c>
      <c r="K900" s="203">
        <v>1.3425925925925925E-3</v>
      </c>
      <c r="L900" s="29" t="s">
        <v>210</v>
      </c>
      <c r="M900" s="71" t="s">
        <v>211</v>
      </c>
      <c r="N900" s="71" t="s">
        <v>215</v>
      </c>
      <c r="O900" s="71" t="s">
        <v>568</v>
      </c>
      <c r="P900" s="71" t="s">
        <v>170</v>
      </c>
      <c r="R900" s="71">
        <v>0</v>
      </c>
      <c r="S900" s="71" t="s">
        <v>671</v>
      </c>
      <c r="T900" s="71" t="s">
        <v>354</v>
      </c>
      <c r="U900" s="27" t="s">
        <v>5549</v>
      </c>
    </row>
    <row r="901" spans="1:21" x14ac:dyDescent="0.15">
      <c r="A901" s="27" t="s">
        <v>75</v>
      </c>
      <c r="B901" s="27" t="s">
        <v>5551</v>
      </c>
      <c r="C901" s="27" t="s">
        <v>218</v>
      </c>
      <c r="D901" s="27" t="s">
        <v>567</v>
      </c>
      <c r="E901" s="27" t="s">
        <v>5552</v>
      </c>
      <c r="F901" s="27" t="s">
        <v>5553</v>
      </c>
      <c r="G901" s="27" t="s">
        <v>78</v>
      </c>
      <c r="H901" s="27" t="s">
        <v>5554</v>
      </c>
      <c r="I901" s="28">
        <v>43423.712870370371</v>
      </c>
      <c r="J901" s="28">
        <v>43423.713946759257</v>
      </c>
      <c r="K901" s="203">
        <v>1.0763888888888889E-3</v>
      </c>
      <c r="L901" s="29" t="s">
        <v>210</v>
      </c>
      <c r="M901" s="71" t="s">
        <v>211</v>
      </c>
      <c r="N901" s="71" t="s">
        <v>215</v>
      </c>
      <c r="O901" s="71" t="s">
        <v>568</v>
      </c>
      <c r="P901" s="71" t="s">
        <v>170</v>
      </c>
      <c r="R901" s="71">
        <v>0</v>
      </c>
      <c r="S901" s="71" t="s">
        <v>427</v>
      </c>
      <c r="T901" s="71" t="s">
        <v>354</v>
      </c>
      <c r="U901" s="27" t="s">
        <v>5555</v>
      </c>
    </row>
    <row r="902" spans="1:21" x14ac:dyDescent="0.15">
      <c r="A902" s="27" t="s">
        <v>75</v>
      </c>
      <c r="B902" s="27" t="s">
        <v>5556</v>
      </c>
      <c r="C902" s="27" t="s">
        <v>218</v>
      </c>
      <c r="D902" s="27" t="s">
        <v>567</v>
      </c>
      <c r="E902" s="27" t="s">
        <v>5557</v>
      </c>
      <c r="F902" s="27" t="s">
        <v>5558</v>
      </c>
      <c r="G902" s="27" t="s">
        <v>78</v>
      </c>
      <c r="H902" s="27" t="s">
        <v>5559</v>
      </c>
      <c r="I902" s="28">
        <v>43423.71497685185</v>
      </c>
      <c r="J902" s="28">
        <v>43423.715474537035</v>
      </c>
      <c r="K902" s="203">
        <v>4.9768518518518521E-4</v>
      </c>
      <c r="L902" s="29" t="s">
        <v>210</v>
      </c>
      <c r="M902" s="71" t="s">
        <v>211</v>
      </c>
      <c r="N902" s="71" t="s">
        <v>215</v>
      </c>
      <c r="O902" s="71" t="s">
        <v>568</v>
      </c>
      <c r="P902" s="71" t="s">
        <v>170</v>
      </c>
      <c r="R902" s="71">
        <v>0</v>
      </c>
      <c r="S902" s="71" t="s">
        <v>412</v>
      </c>
      <c r="T902" s="71" t="s">
        <v>354</v>
      </c>
      <c r="U902" s="27" t="s">
        <v>5560</v>
      </c>
    </row>
    <row r="903" spans="1:21" x14ac:dyDescent="0.15">
      <c r="A903" s="27" t="s">
        <v>75</v>
      </c>
      <c r="B903" s="27" t="s">
        <v>5561</v>
      </c>
      <c r="C903" s="27" t="s">
        <v>244</v>
      </c>
      <c r="D903" s="27" t="s">
        <v>829</v>
      </c>
      <c r="E903" s="27" t="s">
        <v>5562</v>
      </c>
      <c r="F903" s="27" t="s">
        <v>5563</v>
      </c>
      <c r="G903" s="27" t="s">
        <v>78</v>
      </c>
      <c r="H903" s="27" t="s">
        <v>1901</v>
      </c>
      <c r="I903" s="28">
        <v>43423.643159722225</v>
      </c>
      <c r="J903" s="28">
        <v>43423.643576388888</v>
      </c>
      <c r="K903" s="203">
        <v>4.1666666666666669E-4</v>
      </c>
      <c r="L903" s="29" t="s">
        <v>210</v>
      </c>
      <c r="M903" s="71" t="s">
        <v>211</v>
      </c>
      <c r="N903" s="71" t="s">
        <v>215</v>
      </c>
      <c r="O903" s="71" t="s">
        <v>830</v>
      </c>
      <c r="P903" s="71" t="s">
        <v>897</v>
      </c>
      <c r="R903" s="71">
        <v>0</v>
      </c>
      <c r="S903" s="71" t="s">
        <v>366</v>
      </c>
      <c r="T903" s="71" t="s">
        <v>354</v>
      </c>
      <c r="U903" s="27" t="s">
        <v>5564</v>
      </c>
    </row>
    <row r="904" spans="1:21" x14ac:dyDescent="0.15">
      <c r="A904" s="27" t="s">
        <v>75</v>
      </c>
      <c r="B904" s="27" t="s">
        <v>5565</v>
      </c>
      <c r="C904" s="27" t="s">
        <v>244</v>
      </c>
      <c r="D904" s="27" t="s">
        <v>829</v>
      </c>
      <c r="E904" s="27" t="s">
        <v>5566</v>
      </c>
      <c r="F904" s="27" t="s">
        <v>5567</v>
      </c>
      <c r="G904" s="27" t="s">
        <v>78</v>
      </c>
      <c r="H904" s="27" t="s">
        <v>5568</v>
      </c>
      <c r="I904" s="28">
        <v>43423.644629629627</v>
      </c>
      <c r="J904" s="28">
        <v>43423.646273148152</v>
      </c>
      <c r="K904" s="203">
        <v>1.6435185185185183E-3</v>
      </c>
      <c r="L904" s="29" t="s">
        <v>210</v>
      </c>
      <c r="M904" s="71" t="s">
        <v>211</v>
      </c>
      <c r="N904" s="71" t="s">
        <v>215</v>
      </c>
      <c r="O904" s="71" t="s">
        <v>830</v>
      </c>
      <c r="P904" s="71" t="s">
        <v>897</v>
      </c>
      <c r="R904" s="71">
        <v>0</v>
      </c>
      <c r="S904" s="71" t="s">
        <v>410</v>
      </c>
      <c r="T904" s="71" t="s">
        <v>354</v>
      </c>
      <c r="U904" s="27" t="s">
        <v>5569</v>
      </c>
    </row>
    <row r="905" spans="1:21" x14ac:dyDescent="0.15">
      <c r="A905" s="27" t="s">
        <v>75</v>
      </c>
      <c r="B905" s="27" t="s">
        <v>5570</v>
      </c>
      <c r="C905" s="27" t="s">
        <v>244</v>
      </c>
      <c r="D905" s="27" t="s">
        <v>831</v>
      </c>
      <c r="E905" s="27" t="s">
        <v>5571</v>
      </c>
      <c r="F905" s="27" t="s">
        <v>5572</v>
      </c>
      <c r="G905" s="27" t="s">
        <v>78</v>
      </c>
      <c r="H905" s="27" t="s">
        <v>5573</v>
      </c>
      <c r="I905" s="28">
        <v>43423.590243055558</v>
      </c>
      <c r="J905" s="28">
        <v>43423.590752314813</v>
      </c>
      <c r="K905" s="203">
        <v>5.0925925925925921E-4</v>
      </c>
      <c r="L905" s="29" t="s">
        <v>210</v>
      </c>
      <c r="M905" s="71" t="s">
        <v>211</v>
      </c>
      <c r="N905" s="71" t="s">
        <v>215</v>
      </c>
      <c r="O905" s="71" t="s">
        <v>832</v>
      </c>
      <c r="P905" s="71" t="s">
        <v>170</v>
      </c>
      <c r="R905" s="71">
        <v>0</v>
      </c>
      <c r="S905" s="71" t="s">
        <v>379</v>
      </c>
      <c r="T905" s="71" t="s">
        <v>354</v>
      </c>
      <c r="U905" s="27" t="s">
        <v>5574</v>
      </c>
    </row>
    <row r="906" spans="1:21" x14ac:dyDescent="0.15">
      <c r="A906" s="27" t="s">
        <v>75</v>
      </c>
      <c r="B906" s="27" t="s">
        <v>5575</v>
      </c>
      <c r="C906" s="27" t="s">
        <v>244</v>
      </c>
      <c r="D906" s="27" t="s">
        <v>831</v>
      </c>
      <c r="E906" s="27" t="s">
        <v>5576</v>
      </c>
      <c r="F906" s="27" t="s">
        <v>5577</v>
      </c>
      <c r="G906" s="27" t="s">
        <v>78</v>
      </c>
      <c r="H906" s="27" t="s">
        <v>5578</v>
      </c>
      <c r="I906" s="28">
        <v>43423.593564814815</v>
      </c>
      <c r="J906" s="28">
        <v>43423.59375</v>
      </c>
      <c r="K906" s="203">
        <v>1.8518518518518518E-4</v>
      </c>
      <c r="L906" s="29" t="s">
        <v>210</v>
      </c>
      <c r="M906" s="71" t="s">
        <v>211</v>
      </c>
      <c r="N906" s="71" t="s">
        <v>215</v>
      </c>
      <c r="O906" s="71" t="s">
        <v>832</v>
      </c>
      <c r="P906" s="71" t="s">
        <v>170</v>
      </c>
      <c r="R906" s="71">
        <v>0</v>
      </c>
      <c r="S906" s="71" t="s">
        <v>395</v>
      </c>
      <c r="T906" s="71" t="s">
        <v>354</v>
      </c>
      <c r="U906" s="27" t="s">
        <v>5579</v>
      </c>
    </row>
    <row r="907" spans="1:21" x14ac:dyDescent="0.15">
      <c r="A907" s="27" t="s">
        <v>75</v>
      </c>
      <c r="B907" s="27" t="s">
        <v>5580</v>
      </c>
      <c r="C907" s="27" t="s">
        <v>244</v>
      </c>
      <c r="D907" s="27" t="s">
        <v>831</v>
      </c>
      <c r="E907" s="27" t="s">
        <v>5581</v>
      </c>
      <c r="F907" s="27" t="s">
        <v>5582</v>
      </c>
      <c r="G907" s="27" t="s">
        <v>78</v>
      </c>
      <c r="H907" s="27" t="s">
        <v>5583</v>
      </c>
      <c r="I907" s="28">
        <v>43423.596504629626</v>
      </c>
      <c r="J907" s="28">
        <v>43423.59783564815</v>
      </c>
      <c r="K907" s="203">
        <v>1.3310185185185185E-3</v>
      </c>
      <c r="L907" s="29" t="s">
        <v>210</v>
      </c>
      <c r="M907" s="71" t="s">
        <v>211</v>
      </c>
      <c r="N907" s="71" t="s">
        <v>215</v>
      </c>
      <c r="O907" s="71" t="s">
        <v>832</v>
      </c>
      <c r="P907" s="71" t="s">
        <v>170</v>
      </c>
      <c r="R907" s="71">
        <v>0</v>
      </c>
      <c r="S907" s="71" t="s">
        <v>714</v>
      </c>
      <c r="T907" s="71" t="s">
        <v>354</v>
      </c>
      <c r="U907" s="27" t="s">
        <v>5584</v>
      </c>
    </row>
    <row r="908" spans="1:21" x14ac:dyDescent="0.15">
      <c r="A908" s="27" t="s">
        <v>75</v>
      </c>
      <c r="B908" s="27" t="s">
        <v>5585</v>
      </c>
      <c r="C908" s="27" t="s">
        <v>244</v>
      </c>
      <c r="D908" s="27" t="s">
        <v>831</v>
      </c>
      <c r="E908" s="27" t="s">
        <v>5586</v>
      </c>
      <c r="F908" s="27" t="s">
        <v>5587</v>
      </c>
      <c r="G908" s="27" t="s">
        <v>78</v>
      </c>
      <c r="H908" s="27" t="s">
        <v>5588</v>
      </c>
      <c r="I908" s="28">
        <v>43423.599120370367</v>
      </c>
      <c r="J908" s="28">
        <v>43423.599699074075</v>
      </c>
      <c r="K908" s="203">
        <v>5.7870370370370378E-4</v>
      </c>
      <c r="L908" s="29" t="s">
        <v>210</v>
      </c>
      <c r="M908" s="71" t="s">
        <v>211</v>
      </c>
      <c r="N908" s="71" t="s">
        <v>215</v>
      </c>
      <c r="O908" s="71" t="s">
        <v>832</v>
      </c>
      <c r="P908" s="71" t="s">
        <v>170</v>
      </c>
      <c r="R908" s="71">
        <v>0</v>
      </c>
      <c r="S908" s="71" t="s">
        <v>383</v>
      </c>
      <c r="T908" s="71" t="s">
        <v>354</v>
      </c>
      <c r="U908" s="27" t="s">
        <v>5589</v>
      </c>
    </row>
    <row r="909" spans="1:21" x14ac:dyDescent="0.15">
      <c r="A909" s="27" t="s">
        <v>75</v>
      </c>
      <c r="B909" s="27" t="s">
        <v>5590</v>
      </c>
      <c r="C909" s="27" t="s">
        <v>244</v>
      </c>
      <c r="D909" s="27" t="s">
        <v>831</v>
      </c>
      <c r="E909" s="27" t="s">
        <v>5591</v>
      </c>
      <c r="F909" s="27" t="s">
        <v>5592</v>
      </c>
      <c r="G909" s="27" t="s">
        <v>78</v>
      </c>
      <c r="H909" s="27" t="s">
        <v>819</v>
      </c>
      <c r="I909" s="28">
        <v>43423.600335648145</v>
      </c>
      <c r="J909" s="28">
        <v>43423.601053240738</v>
      </c>
      <c r="K909" s="203">
        <v>7.175925925925927E-4</v>
      </c>
      <c r="L909" s="29" t="s">
        <v>210</v>
      </c>
      <c r="M909" s="71" t="s">
        <v>211</v>
      </c>
      <c r="N909" s="71" t="s">
        <v>215</v>
      </c>
      <c r="O909" s="71" t="s">
        <v>832</v>
      </c>
      <c r="P909" s="71" t="s">
        <v>170</v>
      </c>
      <c r="R909" s="71">
        <v>0</v>
      </c>
      <c r="S909" s="71" t="s">
        <v>421</v>
      </c>
      <c r="T909" s="71" t="s">
        <v>354</v>
      </c>
      <c r="U909" s="27" t="s">
        <v>5593</v>
      </c>
    </row>
    <row r="910" spans="1:21" x14ac:dyDescent="0.15">
      <c r="A910" s="27" t="s">
        <v>75</v>
      </c>
      <c r="B910" s="27" t="s">
        <v>5594</v>
      </c>
      <c r="C910" s="27" t="s">
        <v>244</v>
      </c>
      <c r="D910" s="27" t="s">
        <v>831</v>
      </c>
      <c r="E910" s="27" t="s">
        <v>5595</v>
      </c>
      <c r="F910" s="27" t="s">
        <v>5596</v>
      </c>
      <c r="G910" s="27" t="s">
        <v>78</v>
      </c>
      <c r="H910" s="27" t="s">
        <v>5597</v>
      </c>
      <c r="I910" s="28">
        <v>43423.601643518516</v>
      </c>
      <c r="J910" s="28">
        <v>43423.605844907404</v>
      </c>
      <c r="K910" s="203">
        <v>4.2013888888888891E-3</v>
      </c>
      <c r="L910" s="29" t="s">
        <v>210</v>
      </c>
      <c r="M910" s="71" t="s">
        <v>210</v>
      </c>
      <c r="N910" s="71" t="s">
        <v>215</v>
      </c>
      <c r="O910" s="71" t="s">
        <v>832</v>
      </c>
      <c r="P910" s="71" t="s">
        <v>170</v>
      </c>
      <c r="R910" s="71">
        <v>0</v>
      </c>
      <c r="S910" s="71" t="s">
        <v>5598</v>
      </c>
      <c r="T910" s="71" t="s">
        <v>5598</v>
      </c>
      <c r="U910" s="27" t="s">
        <v>5599</v>
      </c>
    </row>
    <row r="911" spans="1:21" x14ac:dyDescent="0.15">
      <c r="A911" s="27" t="s">
        <v>75</v>
      </c>
      <c r="B911" s="27" t="s">
        <v>5600</v>
      </c>
      <c r="C911" s="27" t="s">
        <v>244</v>
      </c>
      <c r="D911" s="27" t="s">
        <v>831</v>
      </c>
      <c r="E911" s="27" t="s">
        <v>5601</v>
      </c>
      <c r="F911" s="27" t="s">
        <v>5602</v>
      </c>
      <c r="G911" s="27" t="s">
        <v>78</v>
      </c>
      <c r="H911" s="27" t="s">
        <v>5603</v>
      </c>
      <c r="I911" s="28">
        <v>43423.65079861111</v>
      </c>
      <c r="J911" s="28">
        <v>43423.650937500002</v>
      </c>
      <c r="K911" s="203">
        <v>1.3888888888888889E-4</v>
      </c>
      <c r="L911" s="29" t="s">
        <v>210</v>
      </c>
      <c r="M911" s="71" t="s">
        <v>211</v>
      </c>
      <c r="N911" s="71" t="s">
        <v>215</v>
      </c>
      <c r="O911" s="71" t="s">
        <v>832</v>
      </c>
      <c r="P911" s="71" t="s">
        <v>170</v>
      </c>
      <c r="R911" s="71">
        <v>0</v>
      </c>
      <c r="S911" s="71" t="s">
        <v>403</v>
      </c>
      <c r="T911" s="71" t="s">
        <v>354</v>
      </c>
      <c r="U911" s="27" t="s">
        <v>5604</v>
      </c>
    </row>
    <row r="912" spans="1:21" x14ac:dyDescent="0.15">
      <c r="A912" s="27" t="s">
        <v>75</v>
      </c>
      <c r="B912" s="27" t="s">
        <v>5605</v>
      </c>
      <c r="C912" s="27" t="s">
        <v>244</v>
      </c>
      <c r="D912" s="27" t="s">
        <v>831</v>
      </c>
      <c r="E912" s="27" t="s">
        <v>5606</v>
      </c>
      <c r="F912" s="27" t="s">
        <v>5607</v>
      </c>
      <c r="G912" s="27" t="s">
        <v>78</v>
      </c>
      <c r="H912" s="27" t="s">
        <v>5608</v>
      </c>
      <c r="I912" s="28">
        <v>43423.661273148151</v>
      </c>
      <c r="J912" s="28">
        <v>43423.664305555554</v>
      </c>
      <c r="K912" s="203">
        <v>3.0324074074074073E-3</v>
      </c>
      <c r="L912" s="29" t="s">
        <v>210</v>
      </c>
      <c r="M912" s="71" t="s">
        <v>210</v>
      </c>
      <c r="N912" s="71" t="s">
        <v>215</v>
      </c>
      <c r="O912" s="71" t="s">
        <v>832</v>
      </c>
      <c r="P912" s="71" t="s">
        <v>170</v>
      </c>
      <c r="R912" s="71">
        <v>0</v>
      </c>
      <c r="S912" s="71" t="s">
        <v>666</v>
      </c>
      <c r="T912" s="71" t="s">
        <v>666</v>
      </c>
      <c r="U912" s="27" t="s">
        <v>5609</v>
      </c>
    </row>
    <row r="913" spans="1:21" x14ac:dyDescent="0.15">
      <c r="A913" s="27" t="s">
        <v>75</v>
      </c>
      <c r="B913" s="27" t="s">
        <v>5610</v>
      </c>
      <c r="C913" s="27" t="s">
        <v>244</v>
      </c>
      <c r="D913" s="27" t="s">
        <v>831</v>
      </c>
      <c r="E913" s="27" t="s">
        <v>5611</v>
      </c>
      <c r="F913" s="27" t="s">
        <v>5612</v>
      </c>
      <c r="G913" s="27" t="s">
        <v>78</v>
      </c>
      <c r="H913" s="27" t="s">
        <v>5613</v>
      </c>
      <c r="I913" s="28">
        <v>43423.670567129629</v>
      </c>
      <c r="J913" s="28">
        <v>43423.6718287037</v>
      </c>
      <c r="K913" s="203">
        <v>1.261574074074074E-3</v>
      </c>
      <c r="L913" s="29" t="s">
        <v>210</v>
      </c>
      <c r="M913" s="71" t="s">
        <v>211</v>
      </c>
      <c r="N913" s="71" t="s">
        <v>215</v>
      </c>
      <c r="O913" s="71" t="s">
        <v>832</v>
      </c>
      <c r="P913" s="71" t="s">
        <v>170</v>
      </c>
      <c r="R913" s="71">
        <v>0</v>
      </c>
      <c r="S913" s="71" t="s">
        <v>548</v>
      </c>
      <c r="T913" s="71" t="s">
        <v>354</v>
      </c>
      <c r="U913" s="27" t="s">
        <v>5614</v>
      </c>
    </row>
    <row r="914" spans="1:21" x14ac:dyDescent="0.15">
      <c r="A914" s="27" t="s">
        <v>75</v>
      </c>
      <c r="B914" s="27" t="s">
        <v>5615</v>
      </c>
      <c r="C914" s="27" t="s">
        <v>244</v>
      </c>
      <c r="D914" s="27" t="s">
        <v>831</v>
      </c>
      <c r="E914" s="27" t="s">
        <v>5616</v>
      </c>
      <c r="F914" s="27" t="s">
        <v>5617</v>
      </c>
      <c r="G914" s="27" t="s">
        <v>78</v>
      </c>
      <c r="H914" s="27" t="s">
        <v>335</v>
      </c>
      <c r="I914" s="28">
        <v>43423.675011574072</v>
      </c>
      <c r="J914" s="28">
        <v>43423.678935185184</v>
      </c>
      <c r="K914" s="203">
        <v>3.9236111111111112E-3</v>
      </c>
      <c r="L914" s="29" t="s">
        <v>210</v>
      </c>
      <c r="M914" s="71" t="s">
        <v>210</v>
      </c>
      <c r="N914" s="71" t="s">
        <v>215</v>
      </c>
      <c r="O914" s="71" t="s">
        <v>832</v>
      </c>
      <c r="P914" s="71" t="s">
        <v>170</v>
      </c>
      <c r="R914" s="71">
        <v>0</v>
      </c>
      <c r="S914" s="71" t="s">
        <v>1470</v>
      </c>
      <c r="T914" s="71" t="s">
        <v>1470</v>
      </c>
      <c r="U914" s="27" t="s">
        <v>5618</v>
      </c>
    </row>
    <row r="915" spans="1:21" x14ac:dyDescent="0.15">
      <c r="A915" s="27" t="s">
        <v>75</v>
      </c>
      <c r="B915" s="27" t="s">
        <v>5619</v>
      </c>
      <c r="C915" s="27" t="s">
        <v>244</v>
      </c>
      <c r="D915" s="27" t="s">
        <v>831</v>
      </c>
      <c r="E915" s="27" t="s">
        <v>5620</v>
      </c>
      <c r="F915" s="27" t="s">
        <v>5621</v>
      </c>
      <c r="G915" s="27" t="s">
        <v>78</v>
      </c>
      <c r="H915" s="27" t="s">
        <v>5622</v>
      </c>
      <c r="I915" s="28">
        <v>43423.703692129631</v>
      </c>
      <c r="J915" s="28">
        <v>43423.706180555557</v>
      </c>
      <c r="K915" s="203">
        <v>2.488425925925926E-3</v>
      </c>
      <c r="L915" s="29" t="s">
        <v>210</v>
      </c>
      <c r="M915" s="71" t="s">
        <v>210</v>
      </c>
      <c r="N915" s="71" t="s">
        <v>215</v>
      </c>
      <c r="O915" s="71" t="s">
        <v>832</v>
      </c>
      <c r="P915" s="71" t="s">
        <v>170</v>
      </c>
      <c r="R915" s="71">
        <v>0</v>
      </c>
      <c r="S915" s="71" t="s">
        <v>1222</v>
      </c>
      <c r="T915" s="71" t="s">
        <v>1222</v>
      </c>
      <c r="U915" s="27" t="s">
        <v>5623</v>
      </c>
    </row>
    <row r="916" spans="1:21" x14ac:dyDescent="0.15">
      <c r="A916" s="27" t="s">
        <v>75</v>
      </c>
      <c r="B916" s="27" t="s">
        <v>5624</v>
      </c>
      <c r="C916" s="27" t="s">
        <v>244</v>
      </c>
      <c r="D916" s="27" t="s">
        <v>831</v>
      </c>
      <c r="E916" s="27" t="s">
        <v>5616</v>
      </c>
      <c r="F916" s="27" t="s">
        <v>5617</v>
      </c>
      <c r="G916" s="27" t="s">
        <v>78</v>
      </c>
      <c r="H916" s="27" t="s">
        <v>809</v>
      </c>
      <c r="I916" s="28">
        <v>43423.709050925929</v>
      </c>
      <c r="J916" s="28">
        <v>43423.711238425924</v>
      </c>
      <c r="K916" s="203">
        <v>2.1874999999999998E-3</v>
      </c>
      <c r="L916" s="29" t="s">
        <v>210</v>
      </c>
      <c r="M916" s="71" t="s">
        <v>210</v>
      </c>
      <c r="N916" s="71" t="s">
        <v>215</v>
      </c>
      <c r="O916" s="71" t="s">
        <v>832</v>
      </c>
      <c r="P916" s="71" t="s">
        <v>170</v>
      </c>
      <c r="R916" s="71">
        <v>0</v>
      </c>
      <c r="S916" s="71" t="s">
        <v>524</v>
      </c>
      <c r="T916" s="71" t="s">
        <v>524</v>
      </c>
      <c r="U916" s="27" t="s">
        <v>5618</v>
      </c>
    </row>
    <row r="917" spans="1:21" x14ac:dyDescent="0.15">
      <c r="A917" s="27" t="s">
        <v>75</v>
      </c>
      <c r="B917" s="27" t="s">
        <v>5625</v>
      </c>
      <c r="C917" s="27" t="s">
        <v>244</v>
      </c>
      <c r="D917" s="27" t="s">
        <v>831</v>
      </c>
      <c r="E917" s="27" t="s">
        <v>5626</v>
      </c>
      <c r="F917" s="27" t="s">
        <v>5627</v>
      </c>
      <c r="G917" s="27" t="s">
        <v>78</v>
      </c>
      <c r="H917" s="27" t="s">
        <v>5628</v>
      </c>
      <c r="I917" s="28">
        <v>43423.717928240738</v>
      </c>
      <c r="J917" s="28">
        <v>43423.718726851854</v>
      </c>
      <c r="K917" s="203">
        <v>7.9861111111111105E-4</v>
      </c>
      <c r="L917" s="29" t="s">
        <v>210</v>
      </c>
      <c r="M917" s="71" t="s">
        <v>211</v>
      </c>
      <c r="N917" s="71" t="s">
        <v>215</v>
      </c>
      <c r="O917" s="71" t="s">
        <v>832</v>
      </c>
      <c r="P917" s="71" t="s">
        <v>170</v>
      </c>
      <c r="R917" s="71">
        <v>0</v>
      </c>
      <c r="S917" s="71" t="s">
        <v>400</v>
      </c>
      <c r="T917" s="71" t="s">
        <v>354</v>
      </c>
      <c r="U917" s="27" t="s">
        <v>5629</v>
      </c>
    </row>
    <row r="918" spans="1:21" x14ac:dyDescent="0.15">
      <c r="A918" s="27" t="s">
        <v>75</v>
      </c>
      <c r="B918" s="27" t="s">
        <v>5630</v>
      </c>
      <c r="C918" s="27" t="s">
        <v>244</v>
      </c>
      <c r="D918" s="27" t="s">
        <v>831</v>
      </c>
      <c r="E918" s="27" t="s">
        <v>5631</v>
      </c>
      <c r="F918" s="27" t="s">
        <v>5632</v>
      </c>
      <c r="G918" s="27" t="s">
        <v>78</v>
      </c>
      <c r="H918" s="27" t="s">
        <v>5633</v>
      </c>
      <c r="I918" s="28">
        <v>43423.719918981478</v>
      </c>
      <c r="J918" s="28">
        <v>43423.720254629632</v>
      </c>
      <c r="K918" s="203">
        <v>3.3564814814814812E-4</v>
      </c>
      <c r="L918" s="29" t="s">
        <v>210</v>
      </c>
      <c r="M918" s="71" t="s">
        <v>211</v>
      </c>
      <c r="N918" s="71" t="s">
        <v>215</v>
      </c>
      <c r="O918" s="71" t="s">
        <v>832</v>
      </c>
      <c r="P918" s="71" t="s">
        <v>170</v>
      </c>
      <c r="R918" s="71">
        <v>0</v>
      </c>
      <c r="S918" s="71" t="s">
        <v>414</v>
      </c>
      <c r="T918" s="71" t="s">
        <v>354</v>
      </c>
      <c r="U918" s="27" t="s">
        <v>5634</v>
      </c>
    </row>
    <row r="919" spans="1:21" x14ac:dyDescent="0.15">
      <c r="A919" s="27" t="s">
        <v>75</v>
      </c>
      <c r="B919" s="27" t="s">
        <v>5635</v>
      </c>
      <c r="C919" s="27" t="s">
        <v>244</v>
      </c>
      <c r="D919" s="27" t="s">
        <v>831</v>
      </c>
      <c r="E919" s="27" t="s">
        <v>5631</v>
      </c>
      <c r="F919" s="27" t="s">
        <v>5632</v>
      </c>
      <c r="G919" s="27" t="s">
        <v>78</v>
      </c>
      <c r="H919" s="27" t="s">
        <v>5633</v>
      </c>
      <c r="I919" s="28">
        <v>43423.720613425925</v>
      </c>
      <c r="J919" s="28">
        <v>43423.722569444442</v>
      </c>
      <c r="K919" s="203">
        <v>1.9560185185185184E-3</v>
      </c>
      <c r="L919" s="29" t="s">
        <v>210</v>
      </c>
      <c r="M919" s="71" t="s">
        <v>211</v>
      </c>
      <c r="N919" s="71" t="s">
        <v>215</v>
      </c>
      <c r="O919" s="71" t="s">
        <v>832</v>
      </c>
      <c r="P919" s="71" t="s">
        <v>170</v>
      </c>
      <c r="R919" s="71">
        <v>0</v>
      </c>
      <c r="S919" s="71" t="s">
        <v>1138</v>
      </c>
      <c r="T919" s="71" t="s">
        <v>354</v>
      </c>
      <c r="U919" s="27" t="s">
        <v>5636</v>
      </c>
    </row>
    <row r="920" spans="1:21" x14ac:dyDescent="0.15">
      <c r="A920" s="27" t="s">
        <v>75</v>
      </c>
      <c r="B920" s="27" t="s">
        <v>5637</v>
      </c>
      <c r="C920" s="27" t="s">
        <v>244</v>
      </c>
      <c r="D920" s="27" t="s">
        <v>831</v>
      </c>
      <c r="E920" s="27" t="s">
        <v>5638</v>
      </c>
      <c r="F920" s="27" t="s">
        <v>5639</v>
      </c>
      <c r="G920" s="27" t="s">
        <v>78</v>
      </c>
      <c r="H920" s="27" t="s">
        <v>5640</v>
      </c>
      <c r="I920" s="28">
        <v>43423.581724537034</v>
      </c>
      <c r="J920" s="28">
        <v>43423.583298611113</v>
      </c>
      <c r="K920" s="203">
        <v>1.5740740740740741E-3</v>
      </c>
      <c r="L920" s="29" t="s">
        <v>210</v>
      </c>
      <c r="M920" s="71" t="s">
        <v>211</v>
      </c>
      <c r="N920" s="71" t="s">
        <v>215</v>
      </c>
      <c r="O920" s="71" t="s">
        <v>832</v>
      </c>
      <c r="P920" s="71" t="s">
        <v>897</v>
      </c>
      <c r="R920" s="71">
        <v>0</v>
      </c>
      <c r="S920" s="71" t="s">
        <v>681</v>
      </c>
      <c r="T920" s="71" t="s">
        <v>354</v>
      </c>
      <c r="U920" s="27" t="s">
        <v>5641</v>
      </c>
    </row>
    <row r="921" spans="1:21" x14ac:dyDescent="0.15">
      <c r="A921" s="27" t="s">
        <v>75</v>
      </c>
      <c r="B921" s="27" t="s">
        <v>5642</v>
      </c>
      <c r="C921" s="27" t="s">
        <v>244</v>
      </c>
      <c r="D921" s="27" t="s">
        <v>831</v>
      </c>
      <c r="E921" s="27" t="s">
        <v>5643</v>
      </c>
      <c r="F921" s="27" t="s">
        <v>5644</v>
      </c>
      <c r="G921" s="27" t="s">
        <v>78</v>
      </c>
      <c r="H921" s="27" t="s">
        <v>231</v>
      </c>
      <c r="I921" s="28">
        <v>43423.58452546296</v>
      </c>
      <c r="J921" s="28">
        <v>43423.585011574076</v>
      </c>
      <c r="K921" s="203">
        <v>4.8611111111111104E-4</v>
      </c>
      <c r="L921" s="29" t="s">
        <v>210</v>
      </c>
      <c r="M921" s="71" t="s">
        <v>211</v>
      </c>
      <c r="N921" s="71" t="s">
        <v>215</v>
      </c>
      <c r="O921" s="71" t="s">
        <v>832</v>
      </c>
      <c r="P921" s="71" t="s">
        <v>897</v>
      </c>
      <c r="R921" s="71">
        <v>0</v>
      </c>
      <c r="S921" s="71" t="s">
        <v>364</v>
      </c>
      <c r="T921" s="71" t="s">
        <v>354</v>
      </c>
      <c r="U921" s="27" t="s">
        <v>5645</v>
      </c>
    </row>
    <row r="922" spans="1:21" x14ac:dyDescent="0.15">
      <c r="A922" s="27" t="s">
        <v>75</v>
      </c>
      <c r="B922" s="27" t="s">
        <v>5646</v>
      </c>
      <c r="C922" s="27" t="s">
        <v>252</v>
      </c>
      <c r="D922" s="27" t="s">
        <v>763</v>
      </c>
      <c r="E922" s="27" t="s">
        <v>5647</v>
      </c>
      <c r="F922" s="27" t="s">
        <v>5648</v>
      </c>
      <c r="G922" s="27" t="s">
        <v>78</v>
      </c>
      <c r="H922" s="27" t="s">
        <v>5649</v>
      </c>
      <c r="I922" s="28">
        <v>43423.59878472222</v>
      </c>
      <c r="J922" s="28">
        <v>43423.601319444446</v>
      </c>
      <c r="K922" s="203">
        <v>2.5347222222222221E-3</v>
      </c>
      <c r="L922" s="29" t="s">
        <v>210</v>
      </c>
      <c r="M922" s="71" t="s">
        <v>210</v>
      </c>
      <c r="N922" s="71" t="s">
        <v>215</v>
      </c>
      <c r="O922" s="71" t="s">
        <v>764</v>
      </c>
      <c r="P922" s="71" t="s">
        <v>170</v>
      </c>
      <c r="R922" s="71">
        <v>0</v>
      </c>
      <c r="S922" s="71" t="s">
        <v>1417</v>
      </c>
      <c r="T922" s="71" t="s">
        <v>1417</v>
      </c>
      <c r="U922" s="27" t="s">
        <v>5650</v>
      </c>
    </row>
    <row r="923" spans="1:21" x14ac:dyDescent="0.15">
      <c r="A923" s="27" t="s">
        <v>75</v>
      </c>
      <c r="B923" s="27" t="s">
        <v>5651</v>
      </c>
      <c r="C923" s="27" t="s">
        <v>252</v>
      </c>
      <c r="D923" s="27" t="s">
        <v>763</v>
      </c>
      <c r="E923" s="27" t="s">
        <v>5652</v>
      </c>
      <c r="F923" s="27" t="s">
        <v>5653</v>
      </c>
      <c r="G923" s="27" t="s">
        <v>78</v>
      </c>
      <c r="H923" s="27" t="s">
        <v>5654</v>
      </c>
      <c r="I923" s="28">
        <v>43423.604259259257</v>
      </c>
      <c r="J923" s="28">
        <v>43423.604513888888</v>
      </c>
      <c r="K923" s="203">
        <v>2.5462962962962961E-4</v>
      </c>
      <c r="L923" s="29" t="s">
        <v>210</v>
      </c>
      <c r="M923" s="71" t="s">
        <v>211</v>
      </c>
      <c r="N923" s="71" t="s">
        <v>215</v>
      </c>
      <c r="O923" s="71" t="s">
        <v>764</v>
      </c>
      <c r="P923" s="71" t="s">
        <v>170</v>
      </c>
      <c r="R923" s="71">
        <v>0</v>
      </c>
      <c r="S923" s="71" t="s">
        <v>425</v>
      </c>
      <c r="T923" s="71" t="s">
        <v>354</v>
      </c>
      <c r="U923" s="27" t="s">
        <v>5655</v>
      </c>
    </row>
    <row r="924" spans="1:21" x14ac:dyDescent="0.15">
      <c r="A924" s="27" t="s">
        <v>75</v>
      </c>
      <c r="B924" s="27" t="s">
        <v>5656</v>
      </c>
      <c r="C924" s="27" t="s">
        <v>252</v>
      </c>
      <c r="D924" s="27" t="s">
        <v>763</v>
      </c>
      <c r="E924" s="27" t="s">
        <v>5657</v>
      </c>
      <c r="F924" s="27" t="s">
        <v>5658</v>
      </c>
      <c r="G924" s="27" t="s">
        <v>78</v>
      </c>
      <c r="H924" s="27" t="s">
        <v>5659</v>
      </c>
      <c r="I924" s="28">
        <v>43423.60597222222</v>
      </c>
      <c r="J924" s="28">
        <v>43423.608564814815</v>
      </c>
      <c r="K924" s="203">
        <v>2.5925925925925925E-3</v>
      </c>
      <c r="L924" s="29" t="s">
        <v>210</v>
      </c>
      <c r="M924" s="71" t="s">
        <v>210</v>
      </c>
      <c r="N924" s="71" t="s">
        <v>215</v>
      </c>
      <c r="O924" s="71" t="s">
        <v>764</v>
      </c>
      <c r="P924" s="71" t="s">
        <v>170</v>
      </c>
      <c r="R924" s="71">
        <v>0</v>
      </c>
      <c r="S924" s="71" t="s">
        <v>1416</v>
      </c>
      <c r="T924" s="71" t="s">
        <v>1416</v>
      </c>
      <c r="U924" s="27" t="s">
        <v>5660</v>
      </c>
    </row>
    <row r="925" spans="1:21" x14ac:dyDescent="0.15">
      <c r="A925" s="27" t="s">
        <v>75</v>
      </c>
      <c r="B925" s="27" t="s">
        <v>5661</v>
      </c>
      <c r="C925" s="27" t="s">
        <v>252</v>
      </c>
      <c r="D925" s="27" t="s">
        <v>763</v>
      </c>
      <c r="E925" s="27" t="s">
        <v>5662</v>
      </c>
      <c r="F925" s="27" t="s">
        <v>5663</v>
      </c>
      <c r="G925" s="27" t="s">
        <v>78</v>
      </c>
      <c r="H925" s="27" t="s">
        <v>5664</v>
      </c>
      <c r="I925" s="28">
        <v>43423.61109953704</v>
      </c>
      <c r="J925" s="28">
        <v>43423.616053240738</v>
      </c>
      <c r="K925" s="203">
        <v>4.9537037037037041E-3</v>
      </c>
      <c r="L925" s="29" t="s">
        <v>210</v>
      </c>
      <c r="M925" s="71" t="s">
        <v>210</v>
      </c>
      <c r="N925" s="71" t="s">
        <v>215</v>
      </c>
      <c r="O925" s="71" t="s">
        <v>764</v>
      </c>
      <c r="P925" s="71" t="s">
        <v>170</v>
      </c>
      <c r="R925" s="71">
        <v>0</v>
      </c>
      <c r="S925" s="71" t="s">
        <v>954</v>
      </c>
      <c r="T925" s="71" t="s">
        <v>954</v>
      </c>
      <c r="U925" s="27" t="s">
        <v>5665</v>
      </c>
    </row>
    <row r="926" spans="1:21" x14ac:dyDescent="0.15">
      <c r="A926" s="27" t="s">
        <v>75</v>
      </c>
      <c r="B926" s="27" t="s">
        <v>5666</v>
      </c>
      <c r="C926" s="27" t="s">
        <v>252</v>
      </c>
      <c r="D926" s="27" t="s">
        <v>763</v>
      </c>
      <c r="E926" s="27" t="s">
        <v>5667</v>
      </c>
      <c r="F926" s="27" t="s">
        <v>5668</v>
      </c>
      <c r="G926" s="27" t="s">
        <v>78</v>
      </c>
      <c r="H926" s="27" t="s">
        <v>5669</v>
      </c>
      <c r="I926" s="28">
        <v>43423.620821759258</v>
      </c>
      <c r="J926" s="28">
        <v>43423.621261574073</v>
      </c>
      <c r="K926" s="203">
        <v>4.3981481481481481E-4</v>
      </c>
      <c r="L926" s="29" t="s">
        <v>210</v>
      </c>
      <c r="M926" s="71" t="s">
        <v>211</v>
      </c>
      <c r="N926" s="71" t="s">
        <v>215</v>
      </c>
      <c r="O926" s="71" t="s">
        <v>764</v>
      </c>
      <c r="P926" s="71" t="s">
        <v>170</v>
      </c>
      <c r="R926" s="71">
        <v>0</v>
      </c>
      <c r="S926" s="71" t="s">
        <v>388</v>
      </c>
      <c r="T926" s="71" t="s">
        <v>354</v>
      </c>
      <c r="U926" s="27" t="s">
        <v>5670</v>
      </c>
    </row>
    <row r="927" spans="1:21" x14ac:dyDescent="0.15">
      <c r="A927" s="27" t="s">
        <v>75</v>
      </c>
      <c r="B927" s="27" t="s">
        <v>5671</v>
      </c>
      <c r="C927" s="27" t="s">
        <v>252</v>
      </c>
      <c r="D927" s="27" t="s">
        <v>763</v>
      </c>
      <c r="E927" s="27" t="s">
        <v>1677</v>
      </c>
      <c r="F927" s="27" t="s">
        <v>1678</v>
      </c>
      <c r="G927" s="27" t="s">
        <v>78</v>
      </c>
      <c r="H927" s="27" t="s">
        <v>1679</v>
      </c>
      <c r="I927" s="28">
        <v>43423.728043981479</v>
      </c>
      <c r="J927" s="28">
        <v>43423.730694444443</v>
      </c>
      <c r="K927" s="203">
        <v>2.6504629629629625E-3</v>
      </c>
      <c r="L927" s="29" t="s">
        <v>210</v>
      </c>
      <c r="M927" s="71" t="s">
        <v>210</v>
      </c>
      <c r="N927" s="71" t="s">
        <v>215</v>
      </c>
      <c r="O927" s="71" t="s">
        <v>764</v>
      </c>
      <c r="P927" s="71" t="s">
        <v>170</v>
      </c>
      <c r="R927" s="71">
        <v>0</v>
      </c>
      <c r="S927" s="71" t="s">
        <v>435</v>
      </c>
      <c r="T927" s="71" t="s">
        <v>435</v>
      </c>
      <c r="U927" s="27" t="s">
        <v>1680</v>
      </c>
    </row>
    <row r="928" spans="1:21" x14ac:dyDescent="0.15">
      <c r="A928" s="27" t="s">
        <v>75</v>
      </c>
      <c r="B928" s="27" t="s">
        <v>5672</v>
      </c>
      <c r="C928" s="27" t="s">
        <v>252</v>
      </c>
      <c r="D928" s="27" t="s">
        <v>763</v>
      </c>
      <c r="E928" s="27" t="s">
        <v>5673</v>
      </c>
      <c r="F928" s="27" t="s">
        <v>5674</v>
      </c>
      <c r="G928" s="27" t="s">
        <v>78</v>
      </c>
      <c r="H928" s="27" t="s">
        <v>5675</v>
      </c>
      <c r="I928" s="28">
        <v>43423.738796296297</v>
      </c>
      <c r="J928" s="28">
        <v>43423.741076388891</v>
      </c>
      <c r="K928" s="203">
        <v>2.2800925925925927E-3</v>
      </c>
      <c r="L928" s="29" t="s">
        <v>210</v>
      </c>
      <c r="M928" s="71" t="s">
        <v>210</v>
      </c>
      <c r="N928" s="71" t="s">
        <v>215</v>
      </c>
      <c r="O928" s="71" t="s">
        <v>764</v>
      </c>
      <c r="P928" s="71" t="s">
        <v>170</v>
      </c>
      <c r="R928" s="71">
        <v>0</v>
      </c>
      <c r="S928" s="71" t="s">
        <v>716</v>
      </c>
      <c r="T928" s="71" t="s">
        <v>716</v>
      </c>
      <c r="U928" s="27" t="s">
        <v>5676</v>
      </c>
    </row>
    <row r="929" spans="1:21" x14ac:dyDescent="0.15">
      <c r="A929" s="27" t="s">
        <v>75</v>
      </c>
      <c r="B929" s="27" t="s">
        <v>5677</v>
      </c>
      <c r="C929" s="27" t="s">
        <v>248</v>
      </c>
      <c r="D929" s="27" t="s">
        <v>770</v>
      </c>
      <c r="E929" s="27" t="s">
        <v>5678</v>
      </c>
      <c r="F929" s="27" t="s">
        <v>5679</v>
      </c>
      <c r="G929" s="27" t="s">
        <v>78</v>
      </c>
      <c r="H929" s="27" t="s">
        <v>5680</v>
      </c>
      <c r="I929" s="28">
        <v>43423.590405092589</v>
      </c>
      <c r="J929" s="28">
        <v>43423.592465277776</v>
      </c>
      <c r="K929" s="203">
        <v>2.0601851851851853E-3</v>
      </c>
      <c r="L929" s="29" t="s">
        <v>210</v>
      </c>
      <c r="M929" s="71" t="s">
        <v>211</v>
      </c>
      <c r="N929" s="71" t="s">
        <v>215</v>
      </c>
      <c r="O929" s="71" t="s">
        <v>771</v>
      </c>
      <c r="P929" s="71" t="s">
        <v>170</v>
      </c>
      <c r="R929" s="71">
        <v>0</v>
      </c>
      <c r="S929" s="71" t="s">
        <v>1244</v>
      </c>
      <c r="T929" s="71" t="s">
        <v>354</v>
      </c>
      <c r="U929" s="27" t="s">
        <v>5681</v>
      </c>
    </row>
    <row r="930" spans="1:21" x14ac:dyDescent="0.15">
      <c r="A930" s="27" t="s">
        <v>75</v>
      </c>
      <c r="B930" s="27" t="s">
        <v>5682</v>
      </c>
      <c r="C930" s="27" t="s">
        <v>248</v>
      </c>
      <c r="D930" s="27" t="s">
        <v>772</v>
      </c>
      <c r="E930" s="27" t="s">
        <v>5683</v>
      </c>
      <c r="F930" s="27" t="s">
        <v>5684</v>
      </c>
      <c r="G930" s="27" t="s">
        <v>78</v>
      </c>
      <c r="H930" s="27" t="s">
        <v>5685</v>
      </c>
      <c r="I930" s="28">
        <v>43423.629247685189</v>
      </c>
      <c r="J930" s="28">
        <v>43423.629664351851</v>
      </c>
      <c r="K930" s="203">
        <v>4.1666666666666669E-4</v>
      </c>
      <c r="L930" s="29" t="s">
        <v>210</v>
      </c>
      <c r="M930" s="71" t="s">
        <v>211</v>
      </c>
      <c r="N930" s="71" t="s">
        <v>215</v>
      </c>
      <c r="O930" s="71" t="s">
        <v>773</v>
      </c>
      <c r="P930" s="71" t="s">
        <v>897</v>
      </c>
      <c r="R930" s="71">
        <v>0</v>
      </c>
      <c r="S930" s="71" t="s">
        <v>366</v>
      </c>
      <c r="T930" s="71" t="s">
        <v>354</v>
      </c>
      <c r="U930" s="27" t="s">
        <v>5686</v>
      </c>
    </row>
    <row r="931" spans="1:21" x14ac:dyDescent="0.15">
      <c r="A931" s="27" t="s">
        <v>75</v>
      </c>
      <c r="B931" s="27" t="s">
        <v>5687</v>
      </c>
      <c r="C931" s="27" t="s">
        <v>248</v>
      </c>
      <c r="D931" s="27" t="s">
        <v>772</v>
      </c>
      <c r="E931" s="27" t="s">
        <v>5688</v>
      </c>
      <c r="F931" s="27" t="s">
        <v>5689</v>
      </c>
      <c r="G931" s="27" t="s">
        <v>78</v>
      </c>
      <c r="H931" s="27" t="s">
        <v>5690</v>
      </c>
      <c r="I931" s="28">
        <v>43423.6721412037</v>
      </c>
      <c r="J931" s="28">
        <v>43423.674837962964</v>
      </c>
      <c r="K931" s="203">
        <v>2.6967592592592594E-3</v>
      </c>
      <c r="L931" s="29" t="s">
        <v>210</v>
      </c>
      <c r="M931" s="71" t="s">
        <v>210</v>
      </c>
      <c r="N931" s="71" t="s">
        <v>215</v>
      </c>
      <c r="O931" s="71" t="s">
        <v>773</v>
      </c>
      <c r="P931" s="71" t="s">
        <v>897</v>
      </c>
      <c r="R931" s="71">
        <v>0</v>
      </c>
      <c r="S931" s="71" t="s">
        <v>747</v>
      </c>
      <c r="T931" s="71" t="s">
        <v>747</v>
      </c>
      <c r="U931" s="27" t="s">
        <v>5691</v>
      </c>
    </row>
    <row r="932" spans="1:21" x14ac:dyDescent="0.15">
      <c r="A932" s="27" t="s">
        <v>75</v>
      </c>
      <c r="B932" s="27" t="s">
        <v>5692</v>
      </c>
      <c r="C932" s="27" t="s">
        <v>248</v>
      </c>
      <c r="D932" s="27" t="s">
        <v>772</v>
      </c>
      <c r="E932" s="27" t="s">
        <v>5693</v>
      </c>
      <c r="F932" s="27" t="s">
        <v>5694</v>
      </c>
      <c r="G932" s="27" t="s">
        <v>78</v>
      </c>
      <c r="H932" s="27" t="s">
        <v>5695</v>
      </c>
      <c r="I932" s="28">
        <v>43423.675694444442</v>
      </c>
      <c r="J932" s="28">
        <v>43423.675821759258</v>
      </c>
      <c r="K932" s="203">
        <v>1.273148148148148E-4</v>
      </c>
      <c r="L932" s="29" t="s">
        <v>210</v>
      </c>
      <c r="M932" s="71" t="s">
        <v>211</v>
      </c>
      <c r="N932" s="71" t="s">
        <v>215</v>
      </c>
      <c r="O932" s="71" t="s">
        <v>773</v>
      </c>
      <c r="P932" s="71" t="s">
        <v>897</v>
      </c>
      <c r="R932" s="71">
        <v>0</v>
      </c>
      <c r="S932" s="71" t="s">
        <v>380</v>
      </c>
      <c r="T932" s="71" t="s">
        <v>354</v>
      </c>
      <c r="U932" s="27" t="s">
        <v>5696</v>
      </c>
    </row>
    <row r="933" spans="1:21" x14ac:dyDescent="0.15">
      <c r="A933" s="27" t="s">
        <v>75</v>
      </c>
      <c r="B933" s="27" t="s">
        <v>5697</v>
      </c>
      <c r="C933" s="27" t="s">
        <v>248</v>
      </c>
      <c r="D933" s="27" t="s">
        <v>772</v>
      </c>
      <c r="E933" s="27" t="s">
        <v>5698</v>
      </c>
      <c r="F933" s="27" t="s">
        <v>5699</v>
      </c>
      <c r="G933" s="27" t="s">
        <v>78</v>
      </c>
      <c r="H933" s="27" t="s">
        <v>5700</v>
      </c>
      <c r="I933" s="28">
        <v>43423.702280092592</v>
      </c>
      <c r="J933" s="28">
        <v>43423.7028125</v>
      </c>
      <c r="K933" s="203">
        <v>5.3240740740740744E-4</v>
      </c>
      <c r="L933" s="29" t="s">
        <v>210</v>
      </c>
      <c r="M933" s="71" t="s">
        <v>211</v>
      </c>
      <c r="N933" s="71" t="s">
        <v>215</v>
      </c>
      <c r="O933" s="71" t="s">
        <v>773</v>
      </c>
      <c r="P933" s="71" t="s">
        <v>897</v>
      </c>
      <c r="R933" s="71">
        <v>0</v>
      </c>
      <c r="S933" s="71" t="s">
        <v>434</v>
      </c>
      <c r="T933" s="71" t="s">
        <v>354</v>
      </c>
      <c r="U933" s="27" t="s">
        <v>5701</v>
      </c>
    </row>
    <row r="934" spans="1:21" x14ac:dyDescent="0.15">
      <c r="A934" s="27" t="s">
        <v>75</v>
      </c>
      <c r="B934" s="27" t="s">
        <v>5702</v>
      </c>
      <c r="C934" s="27" t="s">
        <v>248</v>
      </c>
      <c r="D934" s="27" t="s">
        <v>772</v>
      </c>
      <c r="E934" s="27" t="s">
        <v>5703</v>
      </c>
      <c r="F934" s="27" t="s">
        <v>5704</v>
      </c>
      <c r="G934" s="27" t="s">
        <v>78</v>
      </c>
      <c r="H934" s="27" t="s">
        <v>5705</v>
      </c>
      <c r="I934" s="28">
        <v>43423.732731481483</v>
      </c>
      <c r="J934" s="28">
        <v>43423.736747685187</v>
      </c>
      <c r="K934" s="203">
        <v>4.0162037037037033E-3</v>
      </c>
      <c r="L934" s="29" t="s">
        <v>210</v>
      </c>
      <c r="M934" s="71" t="s">
        <v>210</v>
      </c>
      <c r="N934" s="71" t="s">
        <v>215</v>
      </c>
      <c r="O934" s="71" t="s">
        <v>773</v>
      </c>
      <c r="P934" s="71" t="s">
        <v>897</v>
      </c>
      <c r="R934" s="71">
        <v>0</v>
      </c>
      <c r="S934" s="71" t="s">
        <v>1213</v>
      </c>
      <c r="T934" s="71" t="s">
        <v>1213</v>
      </c>
      <c r="U934" s="27" t="s">
        <v>5706</v>
      </c>
    </row>
    <row r="935" spans="1:21" x14ac:dyDescent="0.15">
      <c r="A935" s="27" t="s">
        <v>75</v>
      </c>
      <c r="B935" s="27" t="s">
        <v>5707</v>
      </c>
      <c r="D935" s="27" t="s">
        <v>1387</v>
      </c>
      <c r="E935" s="27" t="s">
        <v>5708</v>
      </c>
      <c r="F935" s="27" t="s">
        <v>5709</v>
      </c>
      <c r="G935" s="27" t="s">
        <v>78</v>
      </c>
      <c r="H935" s="27" t="s">
        <v>973</v>
      </c>
      <c r="I935" s="28">
        <v>43423.586215277777</v>
      </c>
      <c r="J935" s="28">
        <v>43423.586643518516</v>
      </c>
      <c r="K935" s="203">
        <v>4.2824074074074075E-4</v>
      </c>
      <c r="L935" s="29" t="s">
        <v>210</v>
      </c>
      <c r="M935" s="71" t="s">
        <v>211</v>
      </c>
      <c r="N935" s="71" t="s">
        <v>215</v>
      </c>
      <c r="O935" s="71" t="s">
        <v>1388</v>
      </c>
      <c r="P935" s="71" t="s">
        <v>170</v>
      </c>
      <c r="R935" s="71">
        <v>0</v>
      </c>
      <c r="S935" s="71" t="s">
        <v>381</v>
      </c>
      <c r="T935" s="71" t="s">
        <v>354</v>
      </c>
      <c r="U935" s="27" t="s">
        <v>5710</v>
      </c>
    </row>
    <row r="936" spans="1:21" x14ac:dyDescent="0.15">
      <c r="A936" s="27" t="s">
        <v>75</v>
      </c>
      <c r="B936" s="27" t="s">
        <v>5711</v>
      </c>
      <c r="D936" s="27" t="s">
        <v>1387</v>
      </c>
      <c r="E936" s="27" t="s">
        <v>5712</v>
      </c>
      <c r="F936" s="27" t="s">
        <v>5713</v>
      </c>
      <c r="G936" s="27" t="s">
        <v>78</v>
      </c>
      <c r="H936" s="27" t="s">
        <v>5714</v>
      </c>
      <c r="I936" s="28">
        <v>43423.587384259263</v>
      </c>
      <c r="J936" s="28">
        <v>43423.587557870371</v>
      </c>
      <c r="K936" s="203">
        <v>1.7361111111111112E-4</v>
      </c>
      <c r="L936" s="29" t="s">
        <v>210</v>
      </c>
      <c r="M936" s="71" t="s">
        <v>211</v>
      </c>
      <c r="N936" s="71" t="s">
        <v>215</v>
      </c>
      <c r="O936" s="71" t="s">
        <v>1388</v>
      </c>
      <c r="P936" s="71" t="s">
        <v>170</v>
      </c>
      <c r="R936" s="71">
        <v>0</v>
      </c>
      <c r="S936" s="71" t="s">
        <v>369</v>
      </c>
      <c r="T936" s="71" t="s">
        <v>354</v>
      </c>
      <c r="U936" s="27" t="s">
        <v>5715</v>
      </c>
    </row>
    <row r="937" spans="1:21" x14ac:dyDescent="0.15">
      <c r="A937" s="27" t="s">
        <v>75</v>
      </c>
      <c r="B937" s="27" t="s">
        <v>5716</v>
      </c>
      <c r="D937" s="27" t="s">
        <v>1387</v>
      </c>
      <c r="E937" s="27" t="s">
        <v>5717</v>
      </c>
      <c r="F937" s="27" t="s">
        <v>5718</v>
      </c>
      <c r="G937" s="27" t="s">
        <v>78</v>
      </c>
      <c r="H937" s="27" t="s">
        <v>5719</v>
      </c>
      <c r="I937" s="28">
        <v>43423.588148148148</v>
      </c>
      <c r="J937" s="28">
        <v>43423.588750000003</v>
      </c>
      <c r="K937" s="203">
        <v>6.018518518518519E-4</v>
      </c>
      <c r="L937" s="29" t="s">
        <v>210</v>
      </c>
      <c r="M937" s="71" t="s">
        <v>211</v>
      </c>
      <c r="N937" s="71" t="s">
        <v>215</v>
      </c>
      <c r="O937" s="71" t="s">
        <v>1388</v>
      </c>
      <c r="P937" s="71" t="s">
        <v>170</v>
      </c>
      <c r="R937" s="71">
        <v>0</v>
      </c>
      <c r="S937" s="71" t="s">
        <v>408</v>
      </c>
      <c r="T937" s="71" t="s">
        <v>354</v>
      </c>
      <c r="U937" s="27" t="s">
        <v>5720</v>
      </c>
    </row>
    <row r="938" spans="1:21" x14ac:dyDescent="0.15">
      <c r="A938" s="27" t="s">
        <v>75</v>
      </c>
      <c r="B938" s="27" t="s">
        <v>5721</v>
      </c>
      <c r="D938" s="27" t="s">
        <v>1387</v>
      </c>
      <c r="E938" s="27" t="s">
        <v>5722</v>
      </c>
      <c r="F938" s="27" t="s">
        <v>5723</v>
      </c>
      <c r="G938" s="27" t="s">
        <v>78</v>
      </c>
      <c r="H938" s="27" t="s">
        <v>5724</v>
      </c>
      <c r="I938" s="28">
        <v>43423.595659722225</v>
      </c>
      <c r="J938" s="28">
        <v>43423.595775462964</v>
      </c>
      <c r="K938" s="203">
        <v>1.1574074074074073E-4</v>
      </c>
      <c r="L938" s="29" t="s">
        <v>210</v>
      </c>
      <c r="M938" s="71" t="s">
        <v>211</v>
      </c>
      <c r="N938" s="71" t="s">
        <v>215</v>
      </c>
      <c r="O938" s="71" t="s">
        <v>1388</v>
      </c>
      <c r="P938" s="71" t="s">
        <v>170</v>
      </c>
      <c r="R938" s="71">
        <v>0</v>
      </c>
      <c r="S938" s="71" t="s">
        <v>441</v>
      </c>
      <c r="T938" s="71" t="s">
        <v>354</v>
      </c>
      <c r="U938" s="27" t="s">
        <v>5725</v>
      </c>
    </row>
    <row r="939" spans="1:21" x14ac:dyDescent="0.15">
      <c r="A939" s="27" t="s">
        <v>75</v>
      </c>
      <c r="B939" s="27" t="s">
        <v>5726</v>
      </c>
      <c r="D939" s="27" t="s">
        <v>1387</v>
      </c>
      <c r="E939" s="27" t="s">
        <v>5727</v>
      </c>
      <c r="F939" s="27" t="s">
        <v>5728</v>
      </c>
      <c r="G939" s="27" t="s">
        <v>78</v>
      </c>
      <c r="H939" s="27" t="s">
        <v>5729</v>
      </c>
      <c r="I939" s="28">
        <v>43423.596678240741</v>
      </c>
      <c r="J939" s="28">
        <v>43423.597453703704</v>
      </c>
      <c r="K939" s="203">
        <v>7.7546296296296304E-4</v>
      </c>
      <c r="L939" s="29" t="s">
        <v>210</v>
      </c>
      <c r="M939" s="71" t="s">
        <v>211</v>
      </c>
      <c r="N939" s="71" t="s">
        <v>215</v>
      </c>
      <c r="O939" s="71" t="s">
        <v>1388</v>
      </c>
      <c r="P939" s="71" t="s">
        <v>170</v>
      </c>
      <c r="R939" s="71">
        <v>0</v>
      </c>
      <c r="S939" s="71" t="s">
        <v>413</v>
      </c>
      <c r="T939" s="71" t="s">
        <v>354</v>
      </c>
      <c r="U939" s="27" t="s">
        <v>5730</v>
      </c>
    </row>
    <row r="940" spans="1:21" x14ac:dyDescent="0.15">
      <c r="A940" s="27" t="s">
        <v>75</v>
      </c>
      <c r="B940" s="27" t="s">
        <v>5731</v>
      </c>
      <c r="D940" s="27" t="s">
        <v>1387</v>
      </c>
      <c r="E940" s="27" t="s">
        <v>5732</v>
      </c>
      <c r="F940" s="27" t="s">
        <v>5733</v>
      </c>
      <c r="G940" s="27" t="s">
        <v>78</v>
      </c>
      <c r="H940" s="27" t="s">
        <v>5734</v>
      </c>
      <c r="I940" s="28">
        <v>43423.604826388888</v>
      </c>
      <c r="J940" s="28">
        <v>43423.605567129627</v>
      </c>
      <c r="K940" s="203">
        <v>7.407407407407407E-4</v>
      </c>
      <c r="L940" s="29" t="s">
        <v>210</v>
      </c>
      <c r="M940" s="71" t="s">
        <v>211</v>
      </c>
      <c r="N940" s="71" t="s">
        <v>215</v>
      </c>
      <c r="O940" s="71" t="s">
        <v>1388</v>
      </c>
      <c r="P940" s="71" t="s">
        <v>170</v>
      </c>
      <c r="R940" s="71">
        <v>0</v>
      </c>
      <c r="S940" s="71" t="s">
        <v>416</v>
      </c>
      <c r="T940" s="71" t="s">
        <v>354</v>
      </c>
      <c r="U940" s="27" t="s">
        <v>5735</v>
      </c>
    </row>
    <row r="941" spans="1:21" x14ac:dyDescent="0.15">
      <c r="A941" s="27" t="s">
        <v>75</v>
      </c>
      <c r="B941" s="27" t="s">
        <v>5736</v>
      </c>
      <c r="D941" s="27" t="s">
        <v>1387</v>
      </c>
      <c r="E941" s="27" t="s">
        <v>5737</v>
      </c>
      <c r="F941" s="27" t="s">
        <v>5738</v>
      </c>
      <c r="G941" s="27" t="s">
        <v>78</v>
      </c>
      <c r="H941" s="27" t="s">
        <v>5739</v>
      </c>
      <c r="I941" s="28">
        <v>43423.60633101852</v>
      </c>
      <c r="J941" s="28">
        <v>43423.607060185182</v>
      </c>
      <c r="K941" s="203">
        <v>7.291666666666667E-4</v>
      </c>
      <c r="L941" s="29" t="s">
        <v>210</v>
      </c>
      <c r="M941" s="71" t="s">
        <v>211</v>
      </c>
      <c r="N941" s="71" t="s">
        <v>215</v>
      </c>
      <c r="O941" s="71" t="s">
        <v>1388</v>
      </c>
      <c r="P941" s="71" t="s">
        <v>170</v>
      </c>
      <c r="R941" s="71">
        <v>0</v>
      </c>
      <c r="S941" s="71" t="s">
        <v>382</v>
      </c>
      <c r="T941" s="71" t="s">
        <v>354</v>
      </c>
      <c r="U941" s="27" t="s">
        <v>5740</v>
      </c>
    </row>
    <row r="942" spans="1:21" x14ac:dyDescent="0.15">
      <c r="A942" s="27" t="s">
        <v>75</v>
      </c>
      <c r="B942" s="27" t="s">
        <v>5741</v>
      </c>
      <c r="D942" s="27" t="s">
        <v>1387</v>
      </c>
      <c r="E942" s="27" t="s">
        <v>5742</v>
      </c>
      <c r="F942" s="27" t="s">
        <v>5743</v>
      </c>
      <c r="G942" s="27" t="s">
        <v>78</v>
      </c>
      <c r="H942" s="27" t="s">
        <v>5744</v>
      </c>
      <c r="I942" s="28">
        <v>43423.607685185183</v>
      </c>
      <c r="J942" s="28">
        <v>43423.608101851853</v>
      </c>
      <c r="K942" s="203">
        <v>4.1666666666666669E-4</v>
      </c>
      <c r="L942" s="29" t="s">
        <v>210</v>
      </c>
      <c r="M942" s="71" t="s">
        <v>211</v>
      </c>
      <c r="N942" s="71" t="s">
        <v>215</v>
      </c>
      <c r="O942" s="71" t="s">
        <v>1388</v>
      </c>
      <c r="P942" s="71" t="s">
        <v>170</v>
      </c>
      <c r="R942" s="71">
        <v>0</v>
      </c>
      <c r="S942" s="71" t="s">
        <v>366</v>
      </c>
      <c r="T942" s="71" t="s">
        <v>354</v>
      </c>
      <c r="U942" s="27" t="s">
        <v>5745</v>
      </c>
    </row>
    <row r="943" spans="1:21" x14ac:dyDescent="0.15">
      <c r="A943" s="27" t="s">
        <v>75</v>
      </c>
      <c r="B943" s="27" t="s">
        <v>5746</v>
      </c>
      <c r="D943" s="27" t="s">
        <v>1387</v>
      </c>
      <c r="E943" s="27" t="s">
        <v>5747</v>
      </c>
      <c r="F943" s="27" t="s">
        <v>5748</v>
      </c>
      <c r="G943" s="27" t="s">
        <v>78</v>
      </c>
      <c r="H943" s="27" t="s">
        <v>5749</v>
      </c>
      <c r="I943" s="28">
        <v>43423.608993055554</v>
      </c>
      <c r="J943" s="28">
        <v>43423.612708333334</v>
      </c>
      <c r="K943" s="203">
        <v>3.7152777777777774E-3</v>
      </c>
      <c r="L943" s="29" t="s">
        <v>210</v>
      </c>
      <c r="M943" s="71" t="s">
        <v>210</v>
      </c>
      <c r="N943" s="71" t="s">
        <v>215</v>
      </c>
      <c r="O943" s="71" t="s">
        <v>1388</v>
      </c>
      <c r="P943" s="71" t="s">
        <v>170</v>
      </c>
      <c r="R943" s="71">
        <v>0</v>
      </c>
      <c r="S943" s="71" t="s">
        <v>2165</v>
      </c>
      <c r="T943" s="71" t="s">
        <v>2165</v>
      </c>
      <c r="U943" s="27" t="s">
        <v>5750</v>
      </c>
    </row>
    <row r="944" spans="1:21" x14ac:dyDescent="0.15">
      <c r="A944" s="27" t="s">
        <v>75</v>
      </c>
      <c r="B944" s="27" t="s">
        <v>5751</v>
      </c>
      <c r="D944" s="27" t="s">
        <v>1387</v>
      </c>
      <c r="E944" s="27" t="s">
        <v>5752</v>
      </c>
      <c r="F944" s="27" t="s">
        <v>5753</v>
      </c>
      <c r="G944" s="27" t="s">
        <v>78</v>
      </c>
      <c r="H944" s="27" t="s">
        <v>5754</v>
      </c>
      <c r="I944" s="28">
        <v>43423.622986111113</v>
      </c>
      <c r="J944" s="28">
        <v>43423.623969907407</v>
      </c>
      <c r="K944" s="203">
        <v>9.8379629629629642E-4</v>
      </c>
      <c r="L944" s="29" t="s">
        <v>210</v>
      </c>
      <c r="M944" s="71" t="s">
        <v>211</v>
      </c>
      <c r="N944" s="71" t="s">
        <v>215</v>
      </c>
      <c r="O944" s="71" t="s">
        <v>1388</v>
      </c>
      <c r="P944" s="71" t="s">
        <v>170</v>
      </c>
      <c r="R944" s="71">
        <v>0</v>
      </c>
      <c r="S944" s="71" t="s">
        <v>429</v>
      </c>
      <c r="T944" s="71" t="s">
        <v>354</v>
      </c>
      <c r="U944" s="27" t="s">
        <v>5755</v>
      </c>
    </row>
    <row r="945" spans="1:21" x14ac:dyDescent="0.15">
      <c r="A945" s="27" t="s">
        <v>75</v>
      </c>
      <c r="B945" s="27" t="s">
        <v>5756</v>
      </c>
      <c r="D945" s="27" t="s">
        <v>1387</v>
      </c>
      <c r="E945" s="27" t="s">
        <v>5757</v>
      </c>
      <c r="F945" s="27" t="s">
        <v>5758</v>
      </c>
      <c r="G945" s="27" t="s">
        <v>78</v>
      </c>
      <c r="H945" s="27" t="s">
        <v>5759</v>
      </c>
      <c r="I945" s="28">
        <v>43423.629629629628</v>
      </c>
      <c r="J945" s="28">
        <v>43423.630300925928</v>
      </c>
      <c r="K945" s="203">
        <v>6.7129629629629625E-4</v>
      </c>
      <c r="L945" s="29" t="s">
        <v>210</v>
      </c>
      <c r="M945" s="71" t="s">
        <v>211</v>
      </c>
      <c r="N945" s="71" t="s">
        <v>215</v>
      </c>
      <c r="O945" s="71" t="s">
        <v>1388</v>
      </c>
      <c r="P945" s="71" t="s">
        <v>170</v>
      </c>
      <c r="R945" s="71">
        <v>0</v>
      </c>
      <c r="S945" s="71" t="s">
        <v>357</v>
      </c>
      <c r="T945" s="71" t="s">
        <v>354</v>
      </c>
      <c r="U945" s="27" t="s">
        <v>5760</v>
      </c>
    </row>
    <row r="946" spans="1:21" x14ac:dyDescent="0.15">
      <c r="A946" s="27" t="s">
        <v>75</v>
      </c>
      <c r="B946" s="27" t="s">
        <v>5761</v>
      </c>
      <c r="D946" s="27" t="s">
        <v>1387</v>
      </c>
      <c r="E946" s="27" t="s">
        <v>5762</v>
      </c>
      <c r="F946" s="27" t="s">
        <v>5763</v>
      </c>
      <c r="G946" s="27" t="s">
        <v>78</v>
      </c>
      <c r="H946" s="27" t="s">
        <v>5764</v>
      </c>
      <c r="I946" s="28">
        <v>43423.633263888885</v>
      </c>
      <c r="J946" s="28">
        <v>43423.633587962962</v>
      </c>
      <c r="K946" s="203">
        <v>3.2407407407407406E-4</v>
      </c>
      <c r="L946" s="29" t="s">
        <v>210</v>
      </c>
      <c r="M946" s="71" t="s">
        <v>211</v>
      </c>
      <c r="N946" s="71" t="s">
        <v>215</v>
      </c>
      <c r="O946" s="71" t="s">
        <v>1388</v>
      </c>
      <c r="P946" s="71" t="s">
        <v>170</v>
      </c>
      <c r="R946" s="71">
        <v>0</v>
      </c>
      <c r="S946" s="71" t="s">
        <v>390</v>
      </c>
      <c r="T946" s="71" t="s">
        <v>354</v>
      </c>
      <c r="U946" s="27" t="s">
        <v>5765</v>
      </c>
    </row>
    <row r="947" spans="1:21" x14ac:dyDescent="0.15">
      <c r="A947" s="27" t="s">
        <v>75</v>
      </c>
      <c r="B947" s="27" t="s">
        <v>5766</v>
      </c>
      <c r="D947" s="27" t="s">
        <v>1387</v>
      </c>
      <c r="E947" s="27" t="s">
        <v>5767</v>
      </c>
      <c r="F947" s="27" t="s">
        <v>5768</v>
      </c>
      <c r="G947" s="27" t="s">
        <v>78</v>
      </c>
      <c r="H947" s="27" t="s">
        <v>5769</v>
      </c>
      <c r="I947" s="28">
        <v>43423.635694444441</v>
      </c>
      <c r="J947" s="28">
        <v>43423.635949074072</v>
      </c>
      <c r="K947" s="203">
        <v>2.5462962962962961E-4</v>
      </c>
      <c r="L947" s="29" t="s">
        <v>210</v>
      </c>
      <c r="M947" s="71" t="s">
        <v>211</v>
      </c>
      <c r="N947" s="71" t="s">
        <v>215</v>
      </c>
      <c r="O947" s="71" t="s">
        <v>1388</v>
      </c>
      <c r="P947" s="71" t="s">
        <v>170</v>
      </c>
      <c r="R947" s="71">
        <v>0</v>
      </c>
      <c r="S947" s="71" t="s">
        <v>425</v>
      </c>
      <c r="T947" s="71" t="s">
        <v>354</v>
      </c>
      <c r="U947" s="27" t="s">
        <v>5770</v>
      </c>
    </row>
    <row r="948" spans="1:21" x14ac:dyDescent="0.15">
      <c r="A948" s="27" t="s">
        <v>75</v>
      </c>
      <c r="B948" s="27" t="s">
        <v>5771</v>
      </c>
      <c r="D948" s="27" t="s">
        <v>1387</v>
      </c>
      <c r="E948" s="27" t="s">
        <v>5772</v>
      </c>
      <c r="F948" s="27" t="s">
        <v>5773</v>
      </c>
      <c r="G948" s="27" t="s">
        <v>78</v>
      </c>
      <c r="H948" s="27" t="s">
        <v>5774</v>
      </c>
      <c r="I948" s="28">
        <v>43423.641284722224</v>
      </c>
      <c r="J948" s="28">
        <v>43423.641631944447</v>
      </c>
      <c r="K948" s="203">
        <v>3.4722222222222224E-4</v>
      </c>
      <c r="L948" s="29" t="s">
        <v>210</v>
      </c>
      <c r="M948" s="71" t="s">
        <v>211</v>
      </c>
      <c r="N948" s="71" t="s">
        <v>215</v>
      </c>
      <c r="O948" s="71" t="s">
        <v>1388</v>
      </c>
      <c r="P948" s="71" t="s">
        <v>170</v>
      </c>
      <c r="R948" s="71">
        <v>0</v>
      </c>
      <c r="S948" s="71" t="s">
        <v>389</v>
      </c>
      <c r="T948" s="71" t="s">
        <v>354</v>
      </c>
      <c r="U948" s="27" t="s">
        <v>5775</v>
      </c>
    </row>
    <row r="949" spans="1:21" x14ac:dyDescent="0.15">
      <c r="A949" s="27" t="s">
        <v>75</v>
      </c>
      <c r="B949" s="27" t="s">
        <v>5776</v>
      </c>
      <c r="D949" s="27" t="s">
        <v>1387</v>
      </c>
      <c r="E949" s="27" t="s">
        <v>5777</v>
      </c>
      <c r="F949" s="27" t="s">
        <v>5778</v>
      </c>
      <c r="G949" s="27" t="s">
        <v>78</v>
      </c>
      <c r="H949" s="27" t="s">
        <v>5779</v>
      </c>
      <c r="I949" s="28">
        <v>43423.645636574074</v>
      </c>
      <c r="J949" s="28">
        <v>43423.645810185182</v>
      </c>
      <c r="K949" s="203">
        <v>1.7361111111111112E-4</v>
      </c>
      <c r="L949" s="29" t="s">
        <v>210</v>
      </c>
      <c r="M949" s="71" t="s">
        <v>211</v>
      </c>
      <c r="N949" s="71" t="s">
        <v>215</v>
      </c>
      <c r="O949" s="71" t="s">
        <v>1388</v>
      </c>
      <c r="P949" s="71" t="s">
        <v>170</v>
      </c>
      <c r="R949" s="71">
        <v>0</v>
      </c>
      <c r="S949" s="71" t="s">
        <v>369</v>
      </c>
      <c r="T949" s="71" t="s">
        <v>354</v>
      </c>
      <c r="U949" s="27" t="s">
        <v>5780</v>
      </c>
    </row>
    <row r="950" spans="1:21" x14ac:dyDescent="0.15">
      <c r="A950" s="27" t="s">
        <v>75</v>
      </c>
      <c r="B950" s="27" t="s">
        <v>5781</v>
      </c>
      <c r="D950" s="27" t="s">
        <v>1387</v>
      </c>
      <c r="E950" s="27" t="s">
        <v>5782</v>
      </c>
      <c r="F950" s="27" t="s">
        <v>5783</v>
      </c>
      <c r="G950" s="27" t="s">
        <v>78</v>
      </c>
      <c r="H950" s="27" t="s">
        <v>5784</v>
      </c>
      <c r="I950" s="28">
        <v>43423.646574074075</v>
      </c>
      <c r="J950" s="28">
        <v>43423.647314814814</v>
      </c>
      <c r="K950" s="203">
        <v>7.407407407407407E-4</v>
      </c>
      <c r="L950" s="29" t="s">
        <v>210</v>
      </c>
      <c r="M950" s="71" t="s">
        <v>211</v>
      </c>
      <c r="N950" s="71" t="s">
        <v>215</v>
      </c>
      <c r="O950" s="71" t="s">
        <v>1388</v>
      </c>
      <c r="P950" s="71" t="s">
        <v>170</v>
      </c>
      <c r="R950" s="71">
        <v>0</v>
      </c>
      <c r="S950" s="71" t="s">
        <v>416</v>
      </c>
      <c r="T950" s="71" t="s">
        <v>354</v>
      </c>
      <c r="U950" s="27" t="s">
        <v>5785</v>
      </c>
    </row>
    <row r="951" spans="1:21" x14ac:dyDescent="0.15">
      <c r="A951" s="27" t="s">
        <v>75</v>
      </c>
      <c r="B951" s="27" t="s">
        <v>5786</v>
      </c>
      <c r="D951" s="27" t="s">
        <v>1387</v>
      </c>
      <c r="E951" s="27" t="s">
        <v>5787</v>
      </c>
      <c r="F951" s="27" t="s">
        <v>5788</v>
      </c>
      <c r="G951" s="27" t="s">
        <v>78</v>
      </c>
      <c r="H951" s="27" t="s">
        <v>5789</v>
      </c>
      <c r="I951" s="28">
        <v>43423.661840277775</v>
      </c>
      <c r="J951" s="28">
        <v>43423.661979166667</v>
      </c>
      <c r="K951" s="203">
        <v>1.3888888888888889E-4</v>
      </c>
      <c r="L951" s="29" t="s">
        <v>210</v>
      </c>
      <c r="M951" s="71" t="s">
        <v>211</v>
      </c>
      <c r="N951" s="71" t="s">
        <v>215</v>
      </c>
      <c r="O951" s="71" t="s">
        <v>1388</v>
      </c>
      <c r="P951" s="71" t="s">
        <v>170</v>
      </c>
      <c r="R951" s="71">
        <v>0</v>
      </c>
      <c r="S951" s="71" t="s">
        <v>403</v>
      </c>
      <c r="T951" s="71" t="s">
        <v>354</v>
      </c>
      <c r="U951" s="27" t="s">
        <v>5790</v>
      </c>
    </row>
    <row r="952" spans="1:21" x14ac:dyDescent="0.15">
      <c r="A952" s="27" t="s">
        <v>75</v>
      </c>
      <c r="B952" s="27" t="s">
        <v>5791</v>
      </c>
      <c r="D952" s="27" t="s">
        <v>1387</v>
      </c>
      <c r="E952" s="27" t="s">
        <v>5792</v>
      </c>
      <c r="F952" s="27" t="s">
        <v>5793</v>
      </c>
      <c r="G952" s="27" t="s">
        <v>78</v>
      </c>
      <c r="H952" s="27" t="s">
        <v>5794</v>
      </c>
      <c r="I952" s="28">
        <v>43423.662407407406</v>
      </c>
      <c r="J952" s="28">
        <v>43423.66265046296</v>
      </c>
      <c r="K952" s="203">
        <v>2.4305555555555552E-4</v>
      </c>
      <c r="L952" s="29" t="s">
        <v>210</v>
      </c>
      <c r="M952" s="71" t="s">
        <v>211</v>
      </c>
      <c r="N952" s="71" t="s">
        <v>215</v>
      </c>
      <c r="O952" s="71" t="s">
        <v>1388</v>
      </c>
      <c r="P952" s="71" t="s">
        <v>170</v>
      </c>
      <c r="R952" s="71">
        <v>0</v>
      </c>
      <c r="S952" s="71" t="s">
        <v>370</v>
      </c>
      <c r="T952" s="71" t="s">
        <v>354</v>
      </c>
      <c r="U952" s="27" t="s">
        <v>5795</v>
      </c>
    </row>
    <row r="953" spans="1:21" x14ac:dyDescent="0.15">
      <c r="A953" s="27" t="s">
        <v>75</v>
      </c>
      <c r="B953" s="27" t="s">
        <v>5796</v>
      </c>
      <c r="D953" s="27" t="s">
        <v>1387</v>
      </c>
      <c r="E953" s="27" t="s">
        <v>5797</v>
      </c>
      <c r="F953" s="27" t="s">
        <v>5798</v>
      </c>
      <c r="G953" s="27" t="s">
        <v>78</v>
      </c>
      <c r="H953" s="27" t="s">
        <v>5799</v>
      </c>
      <c r="I953" s="28">
        <v>43423.664293981485</v>
      </c>
      <c r="J953" s="28">
        <v>43423.664421296293</v>
      </c>
      <c r="K953" s="203">
        <v>1.273148148148148E-4</v>
      </c>
      <c r="L953" s="29" t="s">
        <v>210</v>
      </c>
      <c r="M953" s="71" t="s">
        <v>211</v>
      </c>
      <c r="N953" s="71" t="s">
        <v>215</v>
      </c>
      <c r="O953" s="71" t="s">
        <v>1388</v>
      </c>
      <c r="P953" s="71" t="s">
        <v>170</v>
      </c>
      <c r="R953" s="71">
        <v>0</v>
      </c>
      <c r="S953" s="71" t="s">
        <v>380</v>
      </c>
      <c r="T953" s="71" t="s">
        <v>354</v>
      </c>
      <c r="U953" s="27" t="s">
        <v>5800</v>
      </c>
    </row>
    <row r="954" spans="1:21" x14ac:dyDescent="0.15">
      <c r="A954" s="27" t="s">
        <v>75</v>
      </c>
      <c r="B954" s="27" t="s">
        <v>5801</v>
      </c>
      <c r="D954" s="27" t="s">
        <v>1387</v>
      </c>
      <c r="E954" s="27" t="s">
        <v>5802</v>
      </c>
      <c r="F954" s="27" t="s">
        <v>5803</v>
      </c>
      <c r="G954" s="27" t="s">
        <v>78</v>
      </c>
      <c r="H954" s="27" t="s">
        <v>5804</v>
      </c>
      <c r="I954" s="28">
        <v>43423.667175925926</v>
      </c>
      <c r="J954" s="28">
        <v>43423.667291666665</v>
      </c>
      <c r="K954" s="203">
        <v>1.1574074074074073E-4</v>
      </c>
      <c r="L954" s="29" t="s">
        <v>210</v>
      </c>
      <c r="M954" s="71" t="s">
        <v>211</v>
      </c>
      <c r="N954" s="71" t="s">
        <v>215</v>
      </c>
      <c r="O954" s="71" t="s">
        <v>1388</v>
      </c>
      <c r="P954" s="71" t="s">
        <v>170</v>
      </c>
      <c r="R954" s="71">
        <v>0</v>
      </c>
      <c r="S954" s="71" t="s">
        <v>441</v>
      </c>
      <c r="T954" s="71" t="s">
        <v>354</v>
      </c>
      <c r="U954" s="27" t="s">
        <v>5805</v>
      </c>
    </row>
    <row r="955" spans="1:21" x14ac:dyDescent="0.15">
      <c r="A955" s="27" t="s">
        <v>75</v>
      </c>
      <c r="B955" s="27" t="s">
        <v>5806</v>
      </c>
      <c r="D955" s="27" t="s">
        <v>1387</v>
      </c>
      <c r="E955" s="27" t="s">
        <v>5807</v>
      </c>
      <c r="F955" s="27" t="s">
        <v>5808</v>
      </c>
      <c r="G955" s="27" t="s">
        <v>78</v>
      </c>
      <c r="H955" s="27" t="s">
        <v>5809</v>
      </c>
      <c r="I955" s="28">
        <v>43423.724861111114</v>
      </c>
      <c r="J955" s="28">
        <v>43423.725451388891</v>
      </c>
      <c r="K955" s="203">
        <v>5.9027777777777778E-4</v>
      </c>
      <c r="L955" s="29" t="s">
        <v>210</v>
      </c>
      <c r="M955" s="71" t="s">
        <v>211</v>
      </c>
      <c r="N955" s="71" t="s">
        <v>215</v>
      </c>
      <c r="O955" s="71" t="s">
        <v>1388</v>
      </c>
      <c r="P955" s="71" t="s">
        <v>170</v>
      </c>
      <c r="R955" s="71">
        <v>0</v>
      </c>
      <c r="S955" s="71" t="s">
        <v>391</v>
      </c>
      <c r="T955" s="71" t="s">
        <v>354</v>
      </c>
      <c r="U955" s="27" t="s">
        <v>5810</v>
      </c>
    </row>
    <row r="956" spans="1:21" x14ac:dyDescent="0.15">
      <c r="A956" s="27" t="s">
        <v>75</v>
      </c>
      <c r="B956" s="27" t="s">
        <v>5811</v>
      </c>
      <c r="C956" s="27" t="s">
        <v>77</v>
      </c>
      <c r="D956" s="27" t="s">
        <v>135</v>
      </c>
      <c r="I956" s="28">
        <v>43423.455648148149</v>
      </c>
      <c r="J956" s="28">
        <v>43423.456493055557</v>
      </c>
      <c r="K956" s="203">
        <v>8.449074074074075E-4</v>
      </c>
      <c r="L956" s="29" t="s">
        <v>210</v>
      </c>
      <c r="M956" s="71" t="s">
        <v>211</v>
      </c>
      <c r="N956" s="71" t="s">
        <v>215</v>
      </c>
      <c r="O956" s="71" t="s">
        <v>134</v>
      </c>
      <c r="R956" s="71">
        <v>0</v>
      </c>
      <c r="U956" s="27" t="s">
        <v>5812</v>
      </c>
    </row>
    <row r="957" spans="1:21" x14ac:dyDescent="0.15">
      <c r="A957" s="27" t="s">
        <v>75</v>
      </c>
      <c r="B957" s="27" t="s">
        <v>5813</v>
      </c>
      <c r="C957" s="27" t="s">
        <v>77</v>
      </c>
      <c r="D957" s="27" t="s">
        <v>135</v>
      </c>
      <c r="I957" s="28">
        <v>43423.468657407408</v>
      </c>
      <c r="J957" s="28">
        <v>43423.47079861111</v>
      </c>
      <c r="K957" s="203">
        <v>2.1412037037037038E-3</v>
      </c>
      <c r="L957" s="29" t="s">
        <v>210</v>
      </c>
      <c r="M957" s="71" t="s">
        <v>210</v>
      </c>
      <c r="N957" s="71" t="s">
        <v>215</v>
      </c>
      <c r="O957" s="71" t="s">
        <v>134</v>
      </c>
      <c r="R957" s="71">
        <v>0</v>
      </c>
      <c r="U957" s="27" t="s">
        <v>1017</v>
      </c>
    </row>
    <row r="958" spans="1:21" x14ac:dyDescent="0.15">
      <c r="A958" s="27" t="s">
        <v>75</v>
      </c>
      <c r="B958" s="27" t="s">
        <v>5814</v>
      </c>
      <c r="C958" s="27" t="s">
        <v>77</v>
      </c>
      <c r="D958" s="27" t="s">
        <v>135</v>
      </c>
      <c r="I958" s="28">
        <v>43423.705590277779</v>
      </c>
      <c r="J958" s="28">
        <v>43423.706400462965</v>
      </c>
      <c r="K958" s="203">
        <v>8.1018518518518516E-4</v>
      </c>
      <c r="L958" s="29" t="s">
        <v>210</v>
      </c>
      <c r="M958" s="71" t="s">
        <v>211</v>
      </c>
      <c r="N958" s="71" t="s">
        <v>215</v>
      </c>
      <c r="O958" s="71" t="s">
        <v>134</v>
      </c>
      <c r="R958" s="71">
        <v>0</v>
      </c>
      <c r="U958" s="27" t="s">
        <v>5815</v>
      </c>
    </row>
    <row r="959" spans="1:21" x14ac:dyDescent="0.15">
      <c r="A959" s="27" t="s">
        <v>75</v>
      </c>
      <c r="B959" s="27" t="s">
        <v>5816</v>
      </c>
      <c r="C959" s="27" t="s">
        <v>77</v>
      </c>
      <c r="D959" s="27" t="s">
        <v>135</v>
      </c>
      <c r="I959" s="28">
        <v>43423.739178240743</v>
      </c>
      <c r="J959" s="28">
        <v>43423.751932870371</v>
      </c>
      <c r="K959" s="203">
        <v>1.275462962962963E-2</v>
      </c>
      <c r="L959" s="29" t="s">
        <v>210</v>
      </c>
      <c r="M959" s="71" t="s">
        <v>210</v>
      </c>
      <c r="N959" s="71" t="s">
        <v>215</v>
      </c>
      <c r="O959" s="71" t="s">
        <v>134</v>
      </c>
      <c r="R959" s="71">
        <v>0</v>
      </c>
      <c r="U959" s="27" t="s">
        <v>469</v>
      </c>
    </row>
    <row r="960" spans="1:21" x14ac:dyDescent="0.15">
      <c r="A960" s="27" t="s">
        <v>75</v>
      </c>
      <c r="B960" s="27" t="s">
        <v>5817</v>
      </c>
      <c r="C960" s="27" t="s">
        <v>189</v>
      </c>
      <c r="D960" s="27" t="s">
        <v>141</v>
      </c>
      <c r="I960" s="28">
        <v>43423.423807870371</v>
      </c>
      <c r="J960" s="28">
        <v>43423.424421296295</v>
      </c>
      <c r="K960" s="203">
        <v>6.134259259259259E-4</v>
      </c>
      <c r="L960" s="29" t="s">
        <v>210</v>
      </c>
      <c r="M960" s="71" t="s">
        <v>211</v>
      </c>
      <c r="N960" s="71" t="s">
        <v>215</v>
      </c>
      <c r="O960" s="71" t="s">
        <v>140</v>
      </c>
      <c r="R960" s="71">
        <v>0</v>
      </c>
      <c r="U960" s="27" t="s">
        <v>530</v>
      </c>
    </row>
    <row r="961" spans="1:21" x14ac:dyDescent="0.15">
      <c r="A961" s="27" t="s">
        <v>75</v>
      </c>
      <c r="B961" s="27" t="s">
        <v>5818</v>
      </c>
      <c r="C961" s="27" t="s">
        <v>189</v>
      </c>
      <c r="D961" s="27" t="s">
        <v>141</v>
      </c>
      <c r="I961" s="28">
        <v>43423.437534722223</v>
      </c>
      <c r="J961" s="28">
        <v>43423.437800925924</v>
      </c>
      <c r="K961" s="203">
        <v>2.6620370370370372E-4</v>
      </c>
      <c r="L961" s="29" t="s">
        <v>210</v>
      </c>
      <c r="M961" s="71" t="s">
        <v>211</v>
      </c>
      <c r="N961" s="71" t="s">
        <v>215</v>
      </c>
      <c r="O961" s="71" t="s">
        <v>140</v>
      </c>
      <c r="R961" s="71">
        <v>0</v>
      </c>
      <c r="U961" s="27" t="s">
        <v>1492</v>
      </c>
    </row>
    <row r="962" spans="1:21" x14ac:dyDescent="0.15">
      <c r="A962" s="27" t="s">
        <v>75</v>
      </c>
      <c r="B962" s="27" t="s">
        <v>5819</v>
      </c>
      <c r="C962" s="27" t="s">
        <v>189</v>
      </c>
      <c r="D962" s="27" t="s">
        <v>141</v>
      </c>
      <c r="I962" s="28">
        <v>43423.44121527778</v>
      </c>
      <c r="J962" s="28">
        <v>43423.441886574074</v>
      </c>
      <c r="K962" s="203">
        <v>6.7129629629629625E-4</v>
      </c>
      <c r="L962" s="29" t="s">
        <v>210</v>
      </c>
      <c r="M962" s="71" t="s">
        <v>211</v>
      </c>
      <c r="N962" s="71" t="s">
        <v>215</v>
      </c>
      <c r="O962" s="71" t="s">
        <v>140</v>
      </c>
      <c r="R962" s="71">
        <v>0</v>
      </c>
      <c r="U962" s="27" t="s">
        <v>1493</v>
      </c>
    </row>
    <row r="963" spans="1:21" x14ac:dyDescent="0.15">
      <c r="A963" s="27" t="s">
        <v>75</v>
      </c>
      <c r="B963" s="27" t="s">
        <v>5820</v>
      </c>
      <c r="C963" s="27" t="s">
        <v>189</v>
      </c>
      <c r="D963" s="27" t="s">
        <v>141</v>
      </c>
      <c r="I963" s="28">
        <v>43423.443449074075</v>
      </c>
      <c r="J963" s="28">
        <v>43423.444039351853</v>
      </c>
      <c r="K963" s="203">
        <v>5.9027777777777778E-4</v>
      </c>
      <c r="L963" s="29" t="s">
        <v>210</v>
      </c>
      <c r="M963" s="71" t="s">
        <v>211</v>
      </c>
      <c r="N963" s="71" t="s">
        <v>215</v>
      </c>
      <c r="O963" s="71" t="s">
        <v>140</v>
      </c>
      <c r="R963" s="71">
        <v>0</v>
      </c>
      <c r="U963" s="27" t="s">
        <v>1682</v>
      </c>
    </row>
    <row r="964" spans="1:21" x14ac:dyDescent="0.15">
      <c r="A964" s="27" t="s">
        <v>75</v>
      </c>
      <c r="B964" s="27" t="s">
        <v>5821</v>
      </c>
      <c r="C964" s="27" t="s">
        <v>189</v>
      </c>
      <c r="D964" s="27" t="s">
        <v>141</v>
      </c>
      <c r="I964" s="28">
        <v>43423.444594907407</v>
      </c>
      <c r="J964" s="28">
        <v>43423.444814814815</v>
      </c>
      <c r="K964" s="203">
        <v>2.199074074074074E-4</v>
      </c>
      <c r="L964" s="29" t="s">
        <v>210</v>
      </c>
      <c r="M964" s="71" t="s">
        <v>211</v>
      </c>
      <c r="N964" s="71" t="s">
        <v>215</v>
      </c>
      <c r="O964" s="71" t="s">
        <v>140</v>
      </c>
      <c r="R964" s="71">
        <v>0</v>
      </c>
      <c r="U964" s="27" t="s">
        <v>1684</v>
      </c>
    </row>
    <row r="965" spans="1:21" x14ac:dyDescent="0.15">
      <c r="A965" s="27" t="s">
        <v>75</v>
      </c>
      <c r="B965" s="27" t="s">
        <v>5822</v>
      </c>
      <c r="C965" s="27" t="s">
        <v>189</v>
      </c>
      <c r="D965" s="27" t="s">
        <v>141</v>
      </c>
      <c r="I965" s="28">
        <v>43423.450474537036</v>
      </c>
      <c r="J965" s="28">
        <v>43423.451192129629</v>
      </c>
      <c r="K965" s="203">
        <v>7.175925925925927E-4</v>
      </c>
      <c r="L965" s="29" t="s">
        <v>210</v>
      </c>
      <c r="M965" s="71" t="s">
        <v>211</v>
      </c>
      <c r="N965" s="71" t="s">
        <v>215</v>
      </c>
      <c r="O965" s="71" t="s">
        <v>140</v>
      </c>
      <c r="R965" s="71">
        <v>0</v>
      </c>
      <c r="U965" s="27" t="s">
        <v>5823</v>
      </c>
    </row>
    <row r="966" spans="1:21" x14ac:dyDescent="0.15">
      <c r="A966" s="27" t="s">
        <v>75</v>
      </c>
      <c r="B966" s="27" t="s">
        <v>5824</v>
      </c>
      <c r="C966" s="27" t="s">
        <v>189</v>
      </c>
      <c r="D966" s="27" t="s">
        <v>141</v>
      </c>
      <c r="I966" s="28">
        <v>43423.452361111114</v>
      </c>
      <c r="J966" s="28">
        <v>43423.45648148148</v>
      </c>
      <c r="K966" s="203">
        <v>4.1203703703703706E-3</v>
      </c>
      <c r="L966" s="29" t="s">
        <v>210</v>
      </c>
      <c r="M966" s="71" t="s">
        <v>210</v>
      </c>
      <c r="N966" s="71" t="s">
        <v>216</v>
      </c>
      <c r="O966" s="71" t="s">
        <v>140</v>
      </c>
      <c r="R966" s="71">
        <v>0</v>
      </c>
      <c r="U966" s="27" t="s">
        <v>5825</v>
      </c>
    </row>
    <row r="967" spans="1:21" x14ac:dyDescent="0.15">
      <c r="A967" s="27" t="s">
        <v>75</v>
      </c>
      <c r="B967" s="27" t="s">
        <v>5826</v>
      </c>
      <c r="C967" s="27" t="s">
        <v>189</v>
      </c>
      <c r="D967" s="27" t="s">
        <v>141</v>
      </c>
      <c r="I967" s="28">
        <v>43423.456770833334</v>
      </c>
      <c r="J967" s="28">
        <v>43423.457546296297</v>
      </c>
      <c r="K967" s="203">
        <v>7.7546296296296304E-4</v>
      </c>
      <c r="L967" s="29" t="s">
        <v>210</v>
      </c>
      <c r="M967" s="71" t="s">
        <v>211</v>
      </c>
      <c r="N967" s="71" t="s">
        <v>215</v>
      </c>
      <c r="O967" s="71" t="s">
        <v>140</v>
      </c>
      <c r="R967" s="71">
        <v>0</v>
      </c>
      <c r="U967" s="27" t="s">
        <v>1493</v>
      </c>
    </row>
    <row r="968" spans="1:21" x14ac:dyDescent="0.15">
      <c r="A968" s="27" t="s">
        <v>75</v>
      </c>
      <c r="B968" s="27" t="s">
        <v>5827</v>
      </c>
      <c r="C968" s="27" t="s">
        <v>189</v>
      </c>
      <c r="D968" s="27" t="s">
        <v>141</v>
      </c>
      <c r="I968" s="28">
        <v>43423.457928240743</v>
      </c>
      <c r="J968" s="28">
        <v>43423.458495370367</v>
      </c>
      <c r="K968" s="203">
        <v>5.6712962962962956E-4</v>
      </c>
      <c r="L968" s="29" t="s">
        <v>210</v>
      </c>
      <c r="M968" s="71" t="s">
        <v>211</v>
      </c>
      <c r="N968" s="71" t="s">
        <v>215</v>
      </c>
      <c r="O968" s="71" t="s">
        <v>140</v>
      </c>
      <c r="R968" s="71">
        <v>0</v>
      </c>
      <c r="U968" s="27" t="s">
        <v>308</v>
      </c>
    </row>
    <row r="969" spans="1:21" x14ac:dyDescent="0.15">
      <c r="A969" s="27" t="s">
        <v>75</v>
      </c>
      <c r="B969" s="27" t="s">
        <v>5828</v>
      </c>
      <c r="C969" s="27" t="s">
        <v>189</v>
      </c>
      <c r="D969" s="27" t="s">
        <v>141</v>
      </c>
      <c r="I969" s="28">
        <v>43423.464583333334</v>
      </c>
      <c r="J969" s="28">
        <v>43423.464988425927</v>
      </c>
      <c r="K969" s="203">
        <v>4.0509259259259258E-4</v>
      </c>
      <c r="L969" s="29" t="s">
        <v>210</v>
      </c>
      <c r="M969" s="71" t="s">
        <v>211</v>
      </c>
      <c r="N969" s="71" t="s">
        <v>215</v>
      </c>
      <c r="O969" s="71" t="s">
        <v>140</v>
      </c>
      <c r="R969" s="71">
        <v>0</v>
      </c>
      <c r="U969" s="27" t="s">
        <v>953</v>
      </c>
    </row>
    <row r="970" spans="1:21" x14ac:dyDescent="0.15">
      <c r="A970" s="27" t="s">
        <v>75</v>
      </c>
      <c r="B970" s="27" t="s">
        <v>5829</v>
      </c>
      <c r="C970" s="27" t="s">
        <v>189</v>
      </c>
      <c r="D970" s="27" t="s">
        <v>141</v>
      </c>
      <c r="I970" s="28">
        <v>43423.466469907406</v>
      </c>
      <c r="J970" s="28">
        <v>43423.46738425926</v>
      </c>
      <c r="K970" s="203">
        <v>9.1435185185185185E-4</v>
      </c>
      <c r="L970" s="29" t="s">
        <v>210</v>
      </c>
      <c r="M970" s="71" t="s">
        <v>211</v>
      </c>
      <c r="N970" s="71" t="s">
        <v>215</v>
      </c>
      <c r="O970" s="71" t="s">
        <v>140</v>
      </c>
      <c r="R970" s="71">
        <v>0</v>
      </c>
      <c r="U970" s="27" t="s">
        <v>5830</v>
      </c>
    </row>
    <row r="971" spans="1:21" x14ac:dyDescent="0.15">
      <c r="A971" s="27" t="s">
        <v>75</v>
      </c>
      <c r="B971" s="27" t="s">
        <v>5831</v>
      </c>
      <c r="C971" s="27" t="s">
        <v>189</v>
      </c>
      <c r="D971" s="27" t="s">
        <v>141</v>
      </c>
      <c r="I971" s="28">
        <v>43423.470393518517</v>
      </c>
      <c r="J971" s="28">
        <v>43423.472916666666</v>
      </c>
      <c r="K971" s="203">
        <v>2.5231481481481481E-3</v>
      </c>
      <c r="L971" s="29" t="s">
        <v>210</v>
      </c>
      <c r="M971" s="71" t="s">
        <v>210</v>
      </c>
      <c r="N971" s="71" t="s">
        <v>215</v>
      </c>
      <c r="O971" s="71" t="s">
        <v>140</v>
      </c>
      <c r="R971" s="71">
        <v>0</v>
      </c>
      <c r="U971" s="27" t="s">
        <v>5832</v>
      </c>
    </row>
    <row r="972" spans="1:21" x14ac:dyDescent="0.15">
      <c r="A972" s="27" t="s">
        <v>75</v>
      </c>
      <c r="B972" s="27" t="s">
        <v>5833</v>
      </c>
      <c r="C972" s="27" t="s">
        <v>189</v>
      </c>
      <c r="D972" s="27" t="s">
        <v>141</v>
      </c>
      <c r="I972" s="28">
        <v>43423.473333333335</v>
      </c>
      <c r="J972" s="28">
        <v>43423.475358796299</v>
      </c>
      <c r="K972" s="203">
        <v>2.0254629629629629E-3</v>
      </c>
      <c r="L972" s="29" t="s">
        <v>210</v>
      </c>
      <c r="M972" s="71" t="s">
        <v>211</v>
      </c>
      <c r="N972" s="71" t="s">
        <v>215</v>
      </c>
      <c r="O972" s="71" t="s">
        <v>140</v>
      </c>
      <c r="R972" s="71">
        <v>0</v>
      </c>
      <c r="U972" s="27" t="s">
        <v>1493</v>
      </c>
    </row>
    <row r="973" spans="1:21" x14ac:dyDescent="0.15">
      <c r="A973" s="27" t="s">
        <v>75</v>
      </c>
      <c r="B973" s="27" t="s">
        <v>5834</v>
      </c>
      <c r="C973" s="27" t="s">
        <v>189</v>
      </c>
      <c r="D973" s="27" t="s">
        <v>141</v>
      </c>
      <c r="I973" s="28">
        <v>43423.483807870369</v>
      </c>
      <c r="J973" s="28">
        <v>43423.484097222223</v>
      </c>
      <c r="K973" s="203">
        <v>2.8935185185185189E-4</v>
      </c>
      <c r="L973" s="29" t="s">
        <v>210</v>
      </c>
      <c r="M973" s="71" t="s">
        <v>211</v>
      </c>
      <c r="N973" s="71" t="s">
        <v>216</v>
      </c>
      <c r="O973" s="71" t="s">
        <v>140</v>
      </c>
      <c r="R973" s="71">
        <v>0</v>
      </c>
      <c r="U973" s="27" t="s">
        <v>1494</v>
      </c>
    </row>
    <row r="974" spans="1:21" x14ac:dyDescent="0.15">
      <c r="A974" s="27" t="s">
        <v>75</v>
      </c>
      <c r="B974" s="27" t="s">
        <v>5835</v>
      </c>
      <c r="C974" s="27" t="s">
        <v>189</v>
      </c>
      <c r="D974" s="27" t="s">
        <v>141</v>
      </c>
      <c r="I974" s="28">
        <v>43423.485844907409</v>
      </c>
      <c r="J974" s="28">
        <v>43423.486180555556</v>
      </c>
      <c r="K974" s="203">
        <v>3.3564814814814812E-4</v>
      </c>
      <c r="L974" s="29" t="s">
        <v>210</v>
      </c>
      <c r="M974" s="71" t="s">
        <v>211</v>
      </c>
      <c r="N974" s="71" t="s">
        <v>215</v>
      </c>
      <c r="O974" s="71" t="s">
        <v>140</v>
      </c>
      <c r="R974" s="71">
        <v>0</v>
      </c>
      <c r="U974" s="27" t="s">
        <v>5836</v>
      </c>
    </row>
    <row r="975" spans="1:21" x14ac:dyDescent="0.15">
      <c r="A975" s="27" t="s">
        <v>75</v>
      </c>
      <c r="B975" s="27" t="s">
        <v>5837</v>
      </c>
      <c r="C975" s="27" t="s">
        <v>189</v>
      </c>
      <c r="D975" s="27" t="s">
        <v>141</v>
      </c>
      <c r="I975" s="28">
        <v>43423.486284722225</v>
      </c>
      <c r="J975" s="28">
        <v>43423.486620370371</v>
      </c>
      <c r="K975" s="203">
        <v>3.3564814814814812E-4</v>
      </c>
      <c r="L975" s="29" t="s">
        <v>210</v>
      </c>
      <c r="M975" s="71" t="s">
        <v>211</v>
      </c>
      <c r="N975" s="71" t="s">
        <v>215</v>
      </c>
      <c r="O975" s="71" t="s">
        <v>140</v>
      </c>
      <c r="R975" s="71">
        <v>0</v>
      </c>
      <c r="U975" s="27" t="s">
        <v>5836</v>
      </c>
    </row>
    <row r="976" spans="1:21" x14ac:dyDescent="0.15">
      <c r="A976" s="27" t="s">
        <v>75</v>
      </c>
      <c r="B976" s="27" t="s">
        <v>5838</v>
      </c>
      <c r="C976" s="27" t="s">
        <v>189</v>
      </c>
      <c r="D976" s="27" t="s">
        <v>141</v>
      </c>
      <c r="I976" s="28">
        <v>43423.488298611112</v>
      </c>
      <c r="J976" s="28">
        <v>43423.489849537036</v>
      </c>
      <c r="K976" s="203">
        <v>1.5509259259259261E-3</v>
      </c>
      <c r="L976" s="29" t="s">
        <v>210</v>
      </c>
      <c r="M976" s="71" t="s">
        <v>211</v>
      </c>
      <c r="N976" s="71" t="s">
        <v>215</v>
      </c>
      <c r="O976" s="71" t="s">
        <v>140</v>
      </c>
      <c r="R976" s="71">
        <v>0</v>
      </c>
      <c r="U976" s="27" t="s">
        <v>308</v>
      </c>
    </row>
    <row r="977" spans="1:21" x14ac:dyDescent="0.15">
      <c r="A977" s="27" t="s">
        <v>75</v>
      </c>
      <c r="B977" s="27" t="s">
        <v>5839</v>
      </c>
      <c r="C977" s="27" t="s">
        <v>189</v>
      </c>
      <c r="D977" s="27" t="s">
        <v>141</v>
      </c>
      <c r="I977" s="28">
        <v>43423.580069444448</v>
      </c>
      <c r="J977" s="28">
        <v>43423.58021990741</v>
      </c>
      <c r="K977" s="203">
        <v>1.5046296296296297E-4</v>
      </c>
      <c r="L977" s="29" t="s">
        <v>210</v>
      </c>
      <c r="M977" s="71" t="s">
        <v>211</v>
      </c>
      <c r="N977" s="71" t="s">
        <v>215</v>
      </c>
      <c r="O977" s="71" t="s">
        <v>140</v>
      </c>
      <c r="R977" s="71">
        <v>0</v>
      </c>
      <c r="U977" s="27" t="s">
        <v>1933</v>
      </c>
    </row>
    <row r="978" spans="1:21" x14ac:dyDescent="0.15">
      <c r="A978" s="27" t="s">
        <v>75</v>
      </c>
      <c r="B978" s="27" t="s">
        <v>5840</v>
      </c>
      <c r="C978" s="27" t="s">
        <v>189</v>
      </c>
      <c r="D978" s="27" t="s">
        <v>141</v>
      </c>
      <c r="I978" s="28">
        <v>43423.587129629632</v>
      </c>
      <c r="J978" s="28">
        <v>43423.587361111109</v>
      </c>
      <c r="K978" s="203">
        <v>2.3148148148148146E-4</v>
      </c>
      <c r="L978" s="29" t="s">
        <v>210</v>
      </c>
      <c r="M978" s="71" t="s">
        <v>211</v>
      </c>
      <c r="N978" s="71" t="s">
        <v>215</v>
      </c>
      <c r="O978" s="71" t="s">
        <v>140</v>
      </c>
      <c r="R978" s="71">
        <v>0</v>
      </c>
      <c r="U978" s="27" t="s">
        <v>5841</v>
      </c>
    </row>
    <row r="979" spans="1:21" x14ac:dyDescent="0.15">
      <c r="A979" s="27" t="s">
        <v>75</v>
      </c>
      <c r="B979" s="27" t="s">
        <v>5842</v>
      </c>
      <c r="C979" s="27" t="s">
        <v>189</v>
      </c>
      <c r="D979" s="27" t="s">
        <v>141</v>
      </c>
      <c r="I979" s="28">
        <v>43423.587465277778</v>
      </c>
      <c r="J979" s="28">
        <v>43423.589548611111</v>
      </c>
      <c r="K979" s="203">
        <v>2.0833333333333333E-3</v>
      </c>
      <c r="L979" s="29" t="s">
        <v>210</v>
      </c>
      <c r="M979" s="71" t="s">
        <v>210</v>
      </c>
      <c r="N979" s="71" t="s">
        <v>215</v>
      </c>
      <c r="O979" s="71" t="s">
        <v>140</v>
      </c>
      <c r="R979" s="71">
        <v>0</v>
      </c>
      <c r="U979" s="27" t="s">
        <v>5841</v>
      </c>
    </row>
    <row r="980" spans="1:21" x14ac:dyDescent="0.15">
      <c r="A980" s="27" t="s">
        <v>75</v>
      </c>
      <c r="B980" s="27" t="s">
        <v>5843</v>
      </c>
      <c r="C980" s="27" t="s">
        <v>189</v>
      </c>
      <c r="D980" s="27" t="s">
        <v>141</v>
      </c>
      <c r="I980" s="28">
        <v>43423.597210648149</v>
      </c>
      <c r="J980" s="28">
        <v>43423.597627314812</v>
      </c>
      <c r="K980" s="203">
        <v>4.1666666666666669E-4</v>
      </c>
      <c r="L980" s="29" t="s">
        <v>210</v>
      </c>
      <c r="M980" s="71" t="s">
        <v>211</v>
      </c>
      <c r="N980" s="71" t="s">
        <v>215</v>
      </c>
      <c r="O980" s="71" t="s">
        <v>140</v>
      </c>
      <c r="R980" s="71">
        <v>0</v>
      </c>
      <c r="U980" s="27" t="s">
        <v>5844</v>
      </c>
    </row>
    <row r="981" spans="1:21" x14ac:dyDescent="0.15">
      <c r="A981" s="27" t="s">
        <v>75</v>
      </c>
      <c r="B981" s="27" t="s">
        <v>5845</v>
      </c>
      <c r="C981" s="27" t="s">
        <v>189</v>
      </c>
      <c r="D981" s="27" t="s">
        <v>141</v>
      </c>
      <c r="I981" s="28">
        <v>43423.601041666669</v>
      </c>
      <c r="J981" s="28">
        <v>43423.602048611108</v>
      </c>
      <c r="K981" s="203">
        <v>1.0069444444444444E-3</v>
      </c>
      <c r="L981" s="29" t="s">
        <v>210</v>
      </c>
      <c r="M981" s="71" t="s">
        <v>211</v>
      </c>
      <c r="N981" s="71" t="s">
        <v>215</v>
      </c>
      <c r="O981" s="71" t="s">
        <v>140</v>
      </c>
      <c r="R981" s="71">
        <v>0</v>
      </c>
      <c r="U981" s="27" t="s">
        <v>655</v>
      </c>
    </row>
    <row r="982" spans="1:21" x14ac:dyDescent="0.15">
      <c r="A982" s="27" t="s">
        <v>75</v>
      </c>
      <c r="B982" s="27" t="s">
        <v>5846</v>
      </c>
      <c r="C982" s="27" t="s">
        <v>189</v>
      </c>
      <c r="D982" s="27" t="s">
        <v>141</v>
      </c>
      <c r="I982" s="28">
        <v>43423.610520833332</v>
      </c>
      <c r="J982" s="28">
        <v>43423.610914351855</v>
      </c>
      <c r="K982" s="203">
        <v>3.9351851851851852E-4</v>
      </c>
      <c r="L982" s="29" t="s">
        <v>210</v>
      </c>
      <c r="M982" s="71" t="s">
        <v>211</v>
      </c>
      <c r="N982" s="71" t="s">
        <v>215</v>
      </c>
      <c r="O982" s="71" t="s">
        <v>140</v>
      </c>
      <c r="R982" s="71">
        <v>0</v>
      </c>
      <c r="U982" s="27" t="s">
        <v>5847</v>
      </c>
    </row>
    <row r="983" spans="1:21" x14ac:dyDescent="0.15">
      <c r="A983" s="27" t="s">
        <v>75</v>
      </c>
      <c r="B983" s="27" t="s">
        <v>5848</v>
      </c>
      <c r="C983" s="27" t="s">
        <v>189</v>
      </c>
      <c r="D983" s="27" t="s">
        <v>141</v>
      </c>
      <c r="I983" s="28">
        <v>43423.611215277779</v>
      </c>
      <c r="J983" s="28">
        <v>43423.611620370371</v>
      </c>
      <c r="K983" s="203">
        <v>4.0509259259259258E-4</v>
      </c>
      <c r="L983" s="29" t="s">
        <v>210</v>
      </c>
      <c r="M983" s="71" t="s">
        <v>211</v>
      </c>
      <c r="N983" s="71" t="s">
        <v>215</v>
      </c>
      <c r="O983" s="71" t="s">
        <v>140</v>
      </c>
      <c r="R983" s="71">
        <v>0</v>
      </c>
      <c r="U983" s="27" t="s">
        <v>5849</v>
      </c>
    </row>
    <row r="984" spans="1:21" x14ac:dyDescent="0.15">
      <c r="A984" s="27" t="s">
        <v>75</v>
      </c>
      <c r="B984" s="27" t="s">
        <v>5850</v>
      </c>
      <c r="C984" s="27" t="s">
        <v>189</v>
      </c>
      <c r="D984" s="27" t="s">
        <v>141</v>
      </c>
      <c r="I984" s="28">
        <v>43423.616319444445</v>
      </c>
      <c r="J984" s="28">
        <v>43423.616956018515</v>
      </c>
      <c r="K984" s="203">
        <v>6.3657407407407402E-4</v>
      </c>
      <c r="L984" s="29" t="s">
        <v>210</v>
      </c>
      <c r="M984" s="71" t="s">
        <v>211</v>
      </c>
      <c r="N984" s="71" t="s">
        <v>215</v>
      </c>
      <c r="O984" s="71" t="s">
        <v>140</v>
      </c>
      <c r="R984" s="71">
        <v>0</v>
      </c>
      <c r="U984" s="27" t="s">
        <v>5851</v>
      </c>
    </row>
    <row r="985" spans="1:21" x14ac:dyDescent="0.15">
      <c r="A985" s="27" t="s">
        <v>75</v>
      </c>
      <c r="B985" s="27" t="s">
        <v>5852</v>
      </c>
      <c r="C985" s="27" t="s">
        <v>189</v>
      </c>
      <c r="D985" s="27" t="s">
        <v>141</v>
      </c>
      <c r="I985" s="28">
        <v>43423.618472222224</v>
      </c>
      <c r="J985" s="28">
        <v>43423.61891203704</v>
      </c>
      <c r="K985" s="203">
        <v>4.3981481481481481E-4</v>
      </c>
      <c r="L985" s="29" t="s">
        <v>210</v>
      </c>
      <c r="M985" s="71" t="s">
        <v>211</v>
      </c>
      <c r="N985" s="71" t="s">
        <v>215</v>
      </c>
      <c r="O985" s="71" t="s">
        <v>140</v>
      </c>
      <c r="R985" s="71">
        <v>0</v>
      </c>
      <c r="U985" s="27" t="s">
        <v>5853</v>
      </c>
    </row>
    <row r="986" spans="1:21" x14ac:dyDescent="0.15">
      <c r="A986" s="27" t="s">
        <v>75</v>
      </c>
      <c r="B986" s="27" t="s">
        <v>5854</v>
      </c>
      <c r="C986" s="27" t="s">
        <v>189</v>
      </c>
      <c r="D986" s="27" t="s">
        <v>141</v>
      </c>
      <c r="I986" s="28">
        <v>43423.621458333335</v>
      </c>
      <c r="J986" s="28">
        <v>43423.622430555559</v>
      </c>
      <c r="K986" s="203">
        <v>9.7222222222222209E-4</v>
      </c>
      <c r="L986" s="29" t="s">
        <v>210</v>
      </c>
      <c r="M986" s="71" t="s">
        <v>211</v>
      </c>
      <c r="N986" s="71" t="s">
        <v>215</v>
      </c>
      <c r="O986" s="71" t="s">
        <v>140</v>
      </c>
      <c r="R986" s="71">
        <v>0</v>
      </c>
      <c r="U986" s="27" t="s">
        <v>5855</v>
      </c>
    </row>
    <row r="987" spans="1:21" x14ac:dyDescent="0.15">
      <c r="A987" s="27" t="s">
        <v>75</v>
      </c>
      <c r="B987" s="27" t="s">
        <v>5856</v>
      </c>
      <c r="C987" s="27" t="s">
        <v>189</v>
      </c>
      <c r="D987" s="27" t="s">
        <v>141</v>
      </c>
      <c r="I987" s="28">
        <v>43423.624259259261</v>
      </c>
      <c r="J987" s="28">
        <v>43423.625486111108</v>
      </c>
      <c r="K987" s="203">
        <v>1.2268518518518518E-3</v>
      </c>
      <c r="L987" s="29" t="s">
        <v>210</v>
      </c>
      <c r="M987" s="71" t="s">
        <v>211</v>
      </c>
      <c r="N987" s="71" t="s">
        <v>215</v>
      </c>
      <c r="O987" s="71" t="s">
        <v>140</v>
      </c>
      <c r="R987" s="71">
        <v>0</v>
      </c>
      <c r="U987" s="27" t="s">
        <v>5857</v>
      </c>
    </row>
    <row r="988" spans="1:21" x14ac:dyDescent="0.15">
      <c r="A988" s="27" t="s">
        <v>75</v>
      </c>
      <c r="B988" s="27" t="s">
        <v>5858</v>
      </c>
      <c r="C988" s="27" t="s">
        <v>189</v>
      </c>
      <c r="D988" s="27" t="s">
        <v>141</v>
      </c>
      <c r="I988" s="28">
        <v>43423.626712962963</v>
      </c>
      <c r="J988" s="28">
        <v>43423.626886574071</v>
      </c>
      <c r="K988" s="203">
        <v>1.7361111111111112E-4</v>
      </c>
      <c r="L988" s="29" t="s">
        <v>210</v>
      </c>
      <c r="M988" s="71" t="s">
        <v>211</v>
      </c>
      <c r="N988" s="71" t="s">
        <v>215</v>
      </c>
      <c r="O988" s="71" t="s">
        <v>140</v>
      </c>
      <c r="R988" s="71">
        <v>0</v>
      </c>
      <c r="U988" s="27" t="s">
        <v>1368</v>
      </c>
    </row>
    <row r="989" spans="1:21" x14ac:dyDescent="0.15">
      <c r="A989" s="27" t="s">
        <v>75</v>
      </c>
      <c r="B989" s="27" t="s">
        <v>5859</v>
      </c>
      <c r="C989" s="27" t="s">
        <v>189</v>
      </c>
      <c r="D989" s="27" t="s">
        <v>141</v>
      </c>
      <c r="I989" s="28">
        <v>43423.627858796295</v>
      </c>
      <c r="J989" s="28">
        <v>43423.62840277778</v>
      </c>
      <c r="K989" s="203">
        <v>5.4398148148148144E-4</v>
      </c>
      <c r="L989" s="29" t="s">
        <v>210</v>
      </c>
      <c r="M989" s="71" t="s">
        <v>211</v>
      </c>
      <c r="N989" s="71" t="s">
        <v>215</v>
      </c>
      <c r="O989" s="71" t="s">
        <v>140</v>
      </c>
      <c r="R989" s="71">
        <v>0</v>
      </c>
      <c r="U989" s="27" t="s">
        <v>5860</v>
      </c>
    </row>
    <row r="990" spans="1:21" x14ac:dyDescent="0.15">
      <c r="A990" s="27" t="s">
        <v>75</v>
      </c>
      <c r="B990" s="27" t="s">
        <v>5861</v>
      </c>
      <c r="C990" s="27" t="s">
        <v>189</v>
      </c>
      <c r="D990" s="27" t="s">
        <v>141</v>
      </c>
      <c r="I990" s="28">
        <v>43423.629212962966</v>
      </c>
      <c r="J990" s="28">
        <v>43423.63144675926</v>
      </c>
      <c r="K990" s="203">
        <v>2.2337962962962967E-3</v>
      </c>
      <c r="L990" s="29" t="s">
        <v>210</v>
      </c>
      <c r="M990" s="71" t="s">
        <v>210</v>
      </c>
      <c r="N990" s="71" t="s">
        <v>215</v>
      </c>
      <c r="O990" s="71" t="s">
        <v>140</v>
      </c>
      <c r="R990" s="71">
        <v>0</v>
      </c>
      <c r="U990" s="27" t="s">
        <v>1933</v>
      </c>
    </row>
    <row r="991" spans="1:21" x14ac:dyDescent="0.15">
      <c r="A991" s="27" t="s">
        <v>75</v>
      </c>
      <c r="B991" s="27" t="s">
        <v>5862</v>
      </c>
      <c r="C991" s="27" t="s">
        <v>189</v>
      </c>
      <c r="D991" s="27" t="s">
        <v>141</v>
      </c>
      <c r="I991" s="28">
        <v>43423.637152777781</v>
      </c>
      <c r="J991" s="28">
        <v>43423.638009259259</v>
      </c>
      <c r="K991" s="203">
        <v>8.564814814814815E-4</v>
      </c>
      <c r="L991" s="29" t="s">
        <v>210</v>
      </c>
      <c r="M991" s="71" t="s">
        <v>211</v>
      </c>
      <c r="N991" s="71" t="s">
        <v>215</v>
      </c>
      <c r="O991" s="71" t="s">
        <v>140</v>
      </c>
      <c r="R991" s="71">
        <v>0</v>
      </c>
      <c r="U991" s="27" t="s">
        <v>5863</v>
      </c>
    </row>
    <row r="992" spans="1:21" x14ac:dyDescent="0.15">
      <c r="A992" s="27" t="s">
        <v>75</v>
      </c>
      <c r="B992" s="27" t="s">
        <v>5864</v>
      </c>
      <c r="C992" s="27" t="s">
        <v>189</v>
      </c>
      <c r="D992" s="27" t="s">
        <v>141</v>
      </c>
      <c r="I992" s="28">
        <v>43423.64266203704</v>
      </c>
      <c r="J992" s="28">
        <v>43423.642858796295</v>
      </c>
      <c r="K992" s="203">
        <v>1.9675925925925926E-4</v>
      </c>
      <c r="L992" s="29" t="s">
        <v>210</v>
      </c>
      <c r="M992" s="71" t="s">
        <v>211</v>
      </c>
      <c r="N992" s="71" t="s">
        <v>215</v>
      </c>
      <c r="O992" s="71" t="s">
        <v>140</v>
      </c>
      <c r="R992" s="71">
        <v>0</v>
      </c>
      <c r="U992" s="27" t="s">
        <v>5865</v>
      </c>
    </row>
    <row r="993" spans="1:21" x14ac:dyDescent="0.15">
      <c r="A993" s="27" t="s">
        <v>75</v>
      </c>
      <c r="B993" s="27" t="s">
        <v>5866</v>
      </c>
      <c r="C993" s="27" t="s">
        <v>189</v>
      </c>
      <c r="D993" s="27" t="s">
        <v>141</v>
      </c>
      <c r="I993" s="28">
        <v>43423.644699074073</v>
      </c>
      <c r="J993" s="28">
        <v>43423.644826388889</v>
      </c>
      <c r="K993" s="203">
        <v>1.273148148148148E-4</v>
      </c>
      <c r="L993" s="29" t="s">
        <v>210</v>
      </c>
      <c r="M993" s="71" t="s">
        <v>211</v>
      </c>
      <c r="N993" s="71" t="s">
        <v>215</v>
      </c>
      <c r="O993" s="71" t="s">
        <v>140</v>
      </c>
      <c r="R993" s="71">
        <v>0</v>
      </c>
      <c r="U993" s="27" t="s">
        <v>5867</v>
      </c>
    </row>
    <row r="994" spans="1:21" x14ac:dyDescent="0.15">
      <c r="A994" s="27" t="s">
        <v>75</v>
      </c>
      <c r="B994" s="27" t="s">
        <v>5868</v>
      </c>
      <c r="C994" s="27" t="s">
        <v>189</v>
      </c>
      <c r="D994" s="27" t="s">
        <v>141</v>
      </c>
      <c r="I994" s="28">
        <v>43423.651539351849</v>
      </c>
      <c r="J994" s="28">
        <v>43423.654398148145</v>
      </c>
      <c r="K994" s="203">
        <v>2.8587962962962963E-3</v>
      </c>
      <c r="L994" s="29" t="s">
        <v>210</v>
      </c>
      <c r="M994" s="71" t="s">
        <v>210</v>
      </c>
      <c r="N994" s="71" t="s">
        <v>215</v>
      </c>
      <c r="O994" s="71" t="s">
        <v>140</v>
      </c>
      <c r="R994" s="71">
        <v>0</v>
      </c>
      <c r="U994" s="27" t="s">
        <v>5869</v>
      </c>
    </row>
    <row r="995" spans="1:21" x14ac:dyDescent="0.15">
      <c r="A995" s="27" t="s">
        <v>75</v>
      </c>
      <c r="B995" s="27" t="s">
        <v>5870</v>
      </c>
      <c r="C995" s="27" t="s">
        <v>189</v>
      </c>
      <c r="D995" s="27" t="s">
        <v>141</v>
      </c>
      <c r="I995" s="28">
        <v>43423.66715277778</v>
      </c>
      <c r="J995" s="28">
        <v>43423.670590277776</v>
      </c>
      <c r="K995" s="203">
        <v>3.4375E-3</v>
      </c>
      <c r="L995" s="29" t="s">
        <v>210</v>
      </c>
      <c r="M995" s="71" t="s">
        <v>210</v>
      </c>
      <c r="N995" s="71" t="s">
        <v>215</v>
      </c>
      <c r="O995" s="71" t="s">
        <v>140</v>
      </c>
      <c r="R995" s="71">
        <v>0</v>
      </c>
      <c r="U995" s="27" t="s">
        <v>5871</v>
      </c>
    </row>
    <row r="996" spans="1:21" x14ac:dyDescent="0.15">
      <c r="A996" s="27" t="s">
        <v>75</v>
      </c>
      <c r="B996" s="27" t="s">
        <v>5872</v>
      </c>
      <c r="C996" s="27" t="s">
        <v>189</v>
      </c>
      <c r="D996" s="27" t="s">
        <v>141</v>
      </c>
      <c r="I996" s="28">
        <v>43423.673020833332</v>
      </c>
      <c r="J996" s="28">
        <v>43423.673680555556</v>
      </c>
      <c r="K996" s="203">
        <v>6.5972222222222213E-4</v>
      </c>
      <c r="L996" s="29" t="s">
        <v>210</v>
      </c>
      <c r="M996" s="71" t="s">
        <v>211</v>
      </c>
      <c r="N996" s="71" t="s">
        <v>215</v>
      </c>
      <c r="O996" s="71" t="s">
        <v>140</v>
      </c>
      <c r="R996" s="71">
        <v>0</v>
      </c>
      <c r="U996" s="27" t="s">
        <v>5873</v>
      </c>
    </row>
    <row r="997" spans="1:21" x14ac:dyDescent="0.15">
      <c r="A997" s="27" t="s">
        <v>75</v>
      </c>
      <c r="B997" s="27" t="s">
        <v>5874</v>
      </c>
      <c r="C997" s="27" t="s">
        <v>189</v>
      </c>
      <c r="D997" s="27" t="s">
        <v>141</v>
      </c>
      <c r="I997" s="28">
        <v>43423.677523148152</v>
      </c>
      <c r="J997" s="28">
        <v>43423.677800925929</v>
      </c>
      <c r="K997" s="203">
        <v>2.7777777777777778E-4</v>
      </c>
      <c r="L997" s="29" t="s">
        <v>210</v>
      </c>
      <c r="M997" s="71" t="s">
        <v>211</v>
      </c>
      <c r="N997" s="71" t="s">
        <v>215</v>
      </c>
      <c r="O997" s="71" t="s">
        <v>140</v>
      </c>
      <c r="R997" s="71">
        <v>0</v>
      </c>
      <c r="U997" s="27" t="s">
        <v>5875</v>
      </c>
    </row>
    <row r="998" spans="1:21" x14ac:dyDescent="0.15">
      <c r="A998" s="27" t="s">
        <v>75</v>
      </c>
      <c r="B998" s="27" t="s">
        <v>5876</v>
      </c>
      <c r="C998" s="27" t="s">
        <v>189</v>
      </c>
      <c r="D998" s="27" t="s">
        <v>141</v>
      </c>
      <c r="I998" s="28">
        <v>43423.678796296299</v>
      </c>
      <c r="J998" s="28">
        <v>43423.679618055554</v>
      </c>
      <c r="K998" s="203">
        <v>8.2175925925925917E-4</v>
      </c>
      <c r="L998" s="29" t="s">
        <v>210</v>
      </c>
      <c r="M998" s="71" t="s">
        <v>211</v>
      </c>
      <c r="N998" s="71" t="s">
        <v>215</v>
      </c>
      <c r="O998" s="71" t="s">
        <v>140</v>
      </c>
      <c r="R998" s="71">
        <v>0</v>
      </c>
      <c r="U998" s="27" t="s">
        <v>5877</v>
      </c>
    </row>
    <row r="999" spans="1:21" x14ac:dyDescent="0.15">
      <c r="A999" s="27" t="s">
        <v>75</v>
      </c>
      <c r="B999" s="27" t="s">
        <v>5878</v>
      </c>
      <c r="C999" s="27" t="s">
        <v>189</v>
      </c>
      <c r="D999" s="27" t="s">
        <v>141</v>
      </c>
      <c r="I999" s="28">
        <v>43423.682997685188</v>
      </c>
      <c r="J999" s="28">
        <v>43423.683668981481</v>
      </c>
      <c r="K999" s="203">
        <v>6.7129629629629625E-4</v>
      </c>
      <c r="L999" s="29" t="s">
        <v>210</v>
      </c>
      <c r="M999" s="71" t="s">
        <v>211</v>
      </c>
      <c r="N999" s="71" t="s">
        <v>215</v>
      </c>
      <c r="O999" s="71" t="s">
        <v>140</v>
      </c>
      <c r="R999" s="71">
        <v>0</v>
      </c>
      <c r="U999" s="27" t="s">
        <v>5879</v>
      </c>
    </row>
    <row r="1000" spans="1:21" x14ac:dyDescent="0.15">
      <c r="A1000" s="27" t="s">
        <v>75</v>
      </c>
      <c r="B1000" s="27" t="s">
        <v>5880</v>
      </c>
      <c r="C1000" s="27" t="s">
        <v>189</v>
      </c>
      <c r="D1000" s="27" t="s">
        <v>141</v>
      </c>
      <c r="I1000" s="28">
        <v>43423.687013888892</v>
      </c>
      <c r="J1000" s="28">
        <v>43423.687685185185</v>
      </c>
      <c r="K1000" s="203">
        <v>6.7129629629629625E-4</v>
      </c>
      <c r="L1000" s="29" t="s">
        <v>210</v>
      </c>
      <c r="M1000" s="71" t="s">
        <v>211</v>
      </c>
      <c r="N1000" s="71" t="s">
        <v>215</v>
      </c>
      <c r="O1000" s="71" t="s">
        <v>140</v>
      </c>
      <c r="R1000" s="71">
        <v>0</v>
      </c>
      <c r="U1000" s="27" t="s">
        <v>5881</v>
      </c>
    </row>
    <row r="1001" spans="1:21" x14ac:dyDescent="0.15">
      <c r="A1001" s="27" t="s">
        <v>75</v>
      </c>
      <c r="B1001" s="27" t="s">
        <v>5882</v>
      </c>
      <c r="C1001" s="27" t="s">
        <v>189</v>
      </c>
      <c r="D1001" s="27" t="s">
        <v>141</v>
      </c>
      <c r="I1001" s="28">
        <v>43423.692164351851</v>
      </c>
      <c r="J1001" s="28">
        <v>43423.692615740743</v>
      </c>
      <c r="K1001" s="203">
        <v>4.5138888888888892E-4</v>
      </c>
      <c r="L1001" s="29" t="s">
        <v>210</v>
      </c>
      <c r="M1001" s="71" t="s">
        <v>211</v>
      </c>
      <c r="N1001" s="71" t="s">
        <v>215</v>
      </c>
      <c r="O1001" s="71" t="s">
        <v>140</v>
      </c>
      <c r="R1001" s="71">
        <v>0</v>
      </c>
      <c r="U1001" s="27" t="s">
        <v>5883</v>
      </c>
    </row>
    <row r="1002" spans="1:21" x14ac:dyDescent="0.15">
      <c r="A1002" s="27" t="s">
        <v>75</v>
      </c>
      <c r="B1002" s="27" t="s">
        <v>5884</v>
      </c>
      <c r="C1002" s="27" t="s">
        <v>189</v>
      </c>
      <c r="D1002" s="27" t="s">
        <v>141</v>
      </c>
      <c r="I1002" s="28">
        <v>43423.699074074073</v>
      </c>
      <c r="J1002" s="28">
        <v>43423.699340277781</v>
      </c>
      <c r="K1002" s="203">
        <v>2.6620370370370372E-4</v>
      </c>
      <c r="L1002" s="29" t="s">
        <v>210</v>
      </c>
      <c r="M1002" s="71" t="s">
        <v>211</v>
      </c>
      <c r="N1002" s="71" t="s">
        <v>215</v>
      </c>
      <c r="O1002" s="71" t="s">
        <v>140</v>
      </c>
      <c r="R1002" s="71">
        <v>0</v>
      </c>
      <c r="U1002" s="27" t="s">
        <v>5885</v>
      </c>
    </row>
    <row r="1003" spans="1:21" x14ac:dyDescent="0.15">
      <c r="A1003" s="27" t="s">
        <v>75</v>
      </c>
      <c r="B1003" s="27" t="s">
        <v>5886</v>
      </c>
      <c r="C1003" s="27" t="s">
        <v>189</v>
      </c>
      <c r="D1003" s="27" t="s">
        <v>141</v>
      </c>
      <c r="I1003" s="28">
        <v>43423.71570601852</v>
      </c>
      <c r="J1003" s="28">
        <v>43423.717314814814</v>
      </c>
      <c r="K1003" s="203">
        <v>1.6087962962962963E-3</v>
      </c>
      <c r="L1003" s="29" t="s">
        <v>210</v>
      </c>
      <c r="M1003" s="71" t="s">
        <v>211</v>
      </c>
      <c r="N1003" s="71" t="s">
        <v>215</v>
      </c>
      <c r="O1003" s="71" t="s">
        <v>140</v>
      </c>
      <c r="R1003" s="71">
        <v>0</v>
      </c>
      <c r="U1003" s="27" t="s">
        <v>5887</v>
      </c>
    </row>
    <row r="1004" spans="1:21" x14ac:dyDescent="0.15">
      <c r="A1004" s="27" t="s">
        <v>75</v>
      </c>
      <c r="B1004" s="27" t="s">
        <v>5888</v>
      </c>
      <c r="C1004" s="27" t="s">
        <v>189</v>
      </c>
      <c r="D1004" s="27" t="s">
        <v>141</v>
      </c>
      <c r="I1004" s="28">
        <v>43423.721516203703</v>
      </c>
      <c r="J1004" s="28">
        <v>43423.724039351851</v>
      </c>
      <c r="K1004" s="203">
        <v>2.5231481481481481E-3</v>
      </c>
      <c r="L1004" s="29" t="s">
        <v>210</v>
      </c>
      <c r="M1004" s="71" t="s">
        <v>210</v>
      </c>
      <c r="N1004" s="71" t="s">
        <v>215</v>
      </c>
      <c r="O1004" s="71" t="s">
        <v>140</v>
      </c>
      <c r="R1004" s="71">
        <v>0</v>
      </c>
      <c r="U1004" s="27" t="s">
        <v>5889</v>
      </c>
    </row>
    <row r="1005" spans="1:21" x14ac:dyDescent="0.15">
      <c r="A1005" s="27" t="s">
        <v>75</v>
      </c>
      <c r="B1005" s="27" t="s">
        <v>5890</v>
      </c>
      <c r="C1005" s="27" t="s">
        <v>189</v>
      </c>
      <c r="D1005" s="27" t="s">
        <v>141</v>
      </c>
      <c r="I1005" s="28">
        <v>43423.739490740743</v>
      </c>
      <c r="J1005" s="28">
        <v>43423.739861111113</v>
      </c>
      <c r="K1005" s="203">
        <v>3.7037037037037035E-4</v>
      </c>
      <c r="L1005" s="29" t="s">
        <v>210</v>
      </c>
      <c r="M1005" s="71" t="s">
        <v>211</v>
      </c>
      <c r="N1005" s="71" t="s">
        <v>215</v>
      </c>
      <c r="O1005" s="71" t="s">
        <v>140</v>
      </c>
      <c r="R1005" s="71">
        <v>0</v>
      </c>
      <c r="U1005" s="27" t="s">
        <v>308</v>
      </c>
    </row>
    <row r="1006" spans="1:21" x14ac:dyDescent="0.15">
      <c r="A1006" s="27" t="s">
        <v>75</v>
      </c>
      <c r="B1006" s="27" t="s">
        <v>5891</v>
      </c>
      <c r="C1006" s="27" t="s">
        <v>190</v>
      </c>
      <c r="D1006" s="27" t="s">
        <v>143</v>
      </c>
      <c r="I1006" s="28">
        <v>43423.433333333334</v>
      </c>
      <c r="J1006" s="28">
        <v>43423.439270833333</v>
      </c>
      <c r="K1006" s="203">
        <v>5.9375000000000009E-3</v>
      </c>
      <c r="L1006" s="29" t="s">
        <v>210</v>
      </c>
      <c r="M1006" s="71" t="s">
        <v>210</v>
      </c>
      <c r="N1006" s="71" t="s">
        <v>215</v>
      </c>
      <c r="O1006" s="71" t="s">
        <v>142</v>
      </c>
      <c r="R1006" s="71">
        <v>0</v>
      </c>
      <c r="U1006" s="27" t="s">
        <v>1818</v>
      </c>
    </row>
    <row r="1007" spans="1:21" x14ac:dyDescent="0.15">
      <c r="A1007" s="27" t="s">
        <v>75</v>
      </c>
      <c r="B1007" s="27" t="s">
        <v>5892</v>
      </c>
      <c r="C1007" s="27" t="s">
        <v>190</v>
      </c>
      <c r="D1007" s="27" t="s">
        <v>143</v>
      </c>
      <c r="I1007" s="28">
        <v>43423.440416666665</v>
      </c>
      <c r="J1007" s="28">
        <v>43423.441192129627</v>
      </c>
      <c r="K1007" s="203">
        <v>7.7546296296296304E-4</v>
      </c>
      <c r="L1007" s="29" t="s">
        <v>210</v>
      </c>
      <c r="M1007" s="71" t="s">
        <v>211</v>
      </c>
      <c r="N1007" s="71" t="s">
        <v>215</v>
      </c>
      <c r="O1007" s="71" t="s">
        <v>142</v>
      </c>
      <c r="R1007" s="71">
        <v>0</v>
      </c>
      <c r="U1007" s="27" t="s">
        <v>5893</v>
      </c>
    </row>
    <row r="1008" spans="1:21" x14ac:dyDescent="0.15">
      <c r="A1008" s="27" t="s">
        <v>75</v>
      </c>
      <c r="B1008" s="27" t="s">
        <v>5894</v>
      </c>
      <c r="C1008" s="27" t="s">
        <v>190</v>
      </c>
      <c r="D1008" s="27" t="s">
        <v>143</v>
      </c>
      <c r="I1008" s="28">
        <v>43423.460868055554</v>
      </c>
      <c r="J1008" s="28">
        <v>43423.461064814815</v>
      </c>
      <c r="K1008" s="203">
        <v>1.9675925925925926E-4</v>
      </c>
      <c r="L1008" s="29" t="s">
        <v>210</v>
      </c>
      <c r="M1008" s="71" t="s">
        <v>211</v>
      </c>
      <c r="N1008" s="71" t="s">
        <v>215</v>
      </c>
      <c r="O1008" s="71" t="s">
        <v>142</v>
      </c>
      <c r="R1008" s="71">
        <v>0</v>
      </c>
      <c r="U1008" s="27" t="s">
        <v>5895</v>
      </c>
    </row>
    <row r="1009" spans="1:21" x14ac:dyDescent="0.15">
      <c r="A1009" s="27" t="s">
        <v>75</v>
      </c>
      <c r="B1009" s="27" t="s">
        <v>5896</v>
      </c>
      <c r="C1009" s="27" t="s">
        <v>190</v>
      </c>
      <c r="D1009" s="27" t="s">
        <v>143</v>
      </c>
      <c r="I1009" s="28">
        <v>43423.470034722224</v>
      </c>
      <c r="J1009" s="28">
        <v>43423.471724537034</v>
      </c>
      <c r="K1009" s="203">
        <v>1.689814814814815E-3</v>
      </c>
      <c r="L1009" s="29" t="s">
        <v>210</v>
      </c>
      <c r="M1009" s="71" t="s">
        <v>211</v>
      </c>
      <c r="N1009" s="71" t="s">
        <v>215</v>
      </c>
      <c r="O1009" s="71" t="s">
        <v>142</v>
      </c>
      <c r="R1009" s="71">
        <v>0</v>
      </c>
      <c r="U1009" s="27" t="s">
        <v>1362</v>
      </c>
    </row>
    <row r="1010" spans="1:21" x14ac:dyDescent="0.15">
      <c r="A1010" s="27" t="s">
        <v>75</v>
      </c>
      <c r="B1010" s="27" t="s">
        <v>5897</v>
      </c>
      <c r="C1010" s="27" t="s">
        <v>190</v>
      </c>
      <c r="D1010" s="27" t="s">
        <v>143</v>
      </c>
      <c r="I1010" s="28">
        <v>43423.474976851852</v>
      </c>
      <c r="J1010" s="28">
        <v>43423.479803240742</v>
      </c>
      <c r="K1010" s="203">
        <v>4.8263888888888887E-3</v>
      </c>
      <c r="L1010" s="29" t="s">
        <v>210</v>
      </c>
      <c r="M1010" s="71" t="s">
        <v>210</v>
      </c>
      <c r="N1010" s="71" t="s">
        <v>215</v>
      </c>
      <c r="O1010" s="71" t="s">
        <v>142</v>
      </c>
      <c r="R1010" s="71">
        <v>0</v>
      </c>
      <c r="U1010" s="27" t="s">
        <v>1934</v>
      </c>
    </row>
    <row r="1011" spans="1:21" x14ac:dyDescent="0.15">
      <c r="A1011" s="27" t="s">
        <v>75</v>
      </c>
      <c r="B1011" s="27" t="s">
        <v>5898</v>
      </c>
      <c r="C1011" s="27" t="s">
        <v>190</v>
      </c>
      <c r="D1011" s="27" t="s">
        <v>143</v>
      </c>
      <c r="I1011" s="28">
        <v>43423.582129629627</v>
      </c>
      <c r="J1011" s="28">
        <v>43423.583009259259</v>
      </c>
      <c r="K1011" s="203">
        <v>8.7962962962962962E-4</v>
      </c>
      <c r="L1011" s="29" t="s">
        <v>210</v>
      </c>
      <c r="M1011" s="71" t="s">
        <v>211</v>
      </c>
      <c r="N1011" s="71" t="s">
        <v>215</v>
      </c>
      <c r="O1011" s="71" t="s">
        <v>142</v>
      </c>
      <c r="R1011" s="71">
        <v>0</v>
      </c>
      <c r="U1011" s="27" t="s">
        <v>5899</v>
      </c>
    </row>
    <row r="1012" spans="1:21" x14ac:dyDescent="0.15">
      <c r="A1012" s="27" t="s">
        <v>75</v>
      </c>
      <c r="B1012" s="27" t="s">
        <v>5900</v>
      </c>
      <c r="C1012" s="27" t="s">
        <v>190</v>
      </c>
      <c r="D1012" s="27" t="s">
        <v>143</v>
      </c>
      <c r="I1012" s="28">
        <v>43423.610173611109</v>
      </c>
      <c r="J1012" s="28">
        <v>43423.610763888886</v>
      </c>
      <c r="K1012" s="203">
        <v>5.9027777777777778E-4</v>
      </c>
      <c r="L1012" s="29" t="s">
        <v>210</v>
      </c>
      <c r="M1012" s="71" t="s">
        <v>211</v>
      </c>
      <c r="N1012" s="71" t="s">
        <v>215</v>
      </c>
      <c r="O1012" s="71" t="s">
        <v>142</v>
      </c>
      <c r="R1012" s="71">
        <v>0</v>
      </c>
      <c r="U1012" s="27" t="s">
        <v>307</v>
      </c>
    </row>
    <row r="1013" spans="1:21" x14ac:dyDescent="0.15">
      <c r="A1013" s="27" t="s">
        <v>75</v>
      </c>
      <c r="B1013" s="27" t="s">
        <v>5901</v>
      </c>
      <c r="C1013" s="27" t="s">
        <v>190</v>
      </c>
      <c r="D1013" s="27" t="s">
        <v>143</v>
      </c>
      <c r="I1013" s="28">
        <v>43423.648680555554</v>
      </c>
      <c r="J1013" s="28">
        <v>43423.649444444447</v>
      </c>
      <c r="K1013" s="203">
        <v>7.6388888888888893E-4</v>
      </c>
      <c r="L1013" s="29" t="s">
        <v>210</v>
      </c>
      <c r="M1013" s="71" t="s">
        <v>211</v>
      </c>
      <c r="N1013" s="71" t="s">
        <v>215</v>
      </c>
      <c r="O1013" s="71" t="s">
        <v>142</v>
      </c>
      <c r="R1013" s="71">
        <v>0</v>
      </c>
      <c r="U1013" s="27" t="s">
        <v>5902</v>
      </c>
    </row>
    <row r="1014" spans="1:21" x14ac:dyDescent="0.15">
      <c r="A1014" s="27" t="s">
        <v>75</v>
      </c>
      <c r="B1014" s="27" t="s">
        <v>5903</v>
      </c>
      <c r="C1014" s="27" t="s">
        <v>190</v>
      </c>
      <c r="D1014" s="27" t="s">
        <v>143</v>
      </c>
      <c r="I1014" s="28">
        <v>43423.655555555553</v>
      </c>
      <c r="J1014" s="28">
        <v>43423.656018518515</v>
      </c>
      <c r="K1014" s="203">
        <v>4.6296296296296293E-4</v>
      </c>
      <c r="L1014" s="29" t="s">
        <v>210</v>
      </c>
      <c r="M1014" s="71" t="s">
        <v>211</v>
      </c>
      <c r="N1014" s="71" t="s">
        <v>215</v>
      </c>
      <c r="O1014" s="71" t="s">
        <v>142</v>
      </c>
      <c r="R1014" s="71">
        <v>0</v>
      </c>
      <c r="U1014" s="27" t="s">
        <v>5904</v>
      </c>
    </row>
    <row r="1015" spans="1:21" x14ac:dyDescent="0.15">
      <c r="A1015" s="27" t="s">
        <v>75</v>
      </c>
      <c r="B1015" s="27" t="s">
        <v>5905</v>
      </c>
      <c r="C1015" s="27" t="s">
        <v>190</v>
      </c>
      <c r="D1015" s="27" t="s">
        <v>143</v>
      </c>
      <c r="I1015" s="28">
        <v>43423.656539351854</v>
      </c>
      <c r="J1015" s="28">
        <v>43423.658796296295</v>
      </c>
      <c r="K1015" s="203">
        <v>2.2569444444444447E-3</v>
      </c>
      <c r="L1015" s="29" t="s">
        <v>210</v>
      </c>
      <c r="M1015" s="71" t="s">
        <v>210</v>
      </c>
      <c r="N1015" s="71" t="s">
        <v>215</v>
      </c>
      <c r="O1015" s="71" t="s">
        <v>142</v>
      </c>
      <c r="R1015" s="71">
        <v>0</v>
      </c>
      <c r="U1015" s="27" t="s">
        <v>5906</v>
      </c>
    </row>
    <row r="1016" spans="1:21" x14ac:dyDescent="0.15">
      <c r="A1016" s="27" t="s">
        <v>75</v>
      </c>
      <c r="B1016" s="27" t="s">
        <v>5907</v>
      </c>
      <c r="C1016" s="27" t="s">
        <v>190</v>
      </c>
      <c r="D1016" s="27" t="s">
        <v>143</v>
      </c>
      <c r="I1016" s="28">
        <v>43423.672291666669</v>
      </c>
      <c r="J1016" s="28">
        <v>43423.672361111108</v>
      </c>
      <c r="K1016" s="203">
        <v>6.9444444444444444E-5</v>
      </c>
      <c r="L1016" s="29" t="s">
        <v>210</v>
      </c>
      <c r="M1016" s="71" t="s">
        <v>211</v>
      </c>
      <c r="N1016" s="71" t="s">
        <v>215</v>
      </c>
      <c r="O1016" s="71" t="s">
        <v>142</v>
      </c>
      <c r="R1016" s="71">
        <v>0</v>
      </c>
      <c r="U1016" s="27" t="s">
        <v>5908</v>
      </c>
    </row>
    <row r="1017" spans="1:21" x14ac:dyDescent="0.15">
      <c r="A1017" s="27" t="s">
        <v>75</v>
      </c>
      <c r="B1017" s="27" t="s">
        <v>5909</v>
      </c>
      <c r="C1017" s="27" t="s">
        <v>190</v>
      </c>
      <c r="D1017" s="27" t="s">
        <v>143</v>
      </c>
      <c r="I1017" s="28">
        <v>43423.675636574073</v>
      </c>
      <c r="J1017" s="28">
        <v>43423.67627314815</v>
      </c>
      <c r="K1017" s="203">
        <v>6.3657407407407402E-4</v>
      </c>
      <c r="L1017" s="29" t="s">
        <v>210</v>
      </c>
      <c r="M1017" s="71" t="s">
        <v>211</v>
      </c>
      <c r="N1017" s="71" t="s">
        <v>215</v>
      </c>
      <c r="O1017" s="71" t="s">
        <v>142</v>
      </c>
      <c r="R1017" s="71">
        <v>0</v>
      </c>
      <c r="U1017" s="27" t="s">
        <v>1582</v>
      </c>
    </row>
    <row r="1018" spans="1:21" x14ac:dyDescent="0.15">
      <c r="A1018" s="27" t="s">
        <v>75</v>
      </c>
      <c r="B1018" s="27" t="s">
        <v>5910</v>
      </c>
      <c r="C1018" s="27" t="s">
        <v>190</v>
      </c>
      <c r="D1018" s="27" t="s">
        <v>143</v>
      </c>
      <c r="I1018" s="28">
        <v>43423.684814814813</v>
      </c>
      <c r="J1018" s="28">
        <v>43423.685266203705</v>
      </c>
      <c r="K1018" s="203">
        <v>4.5138888888888892E-4</v>
      </c>
      <c r="L1018" s="29" t="s">
        <v>210</v>
      </c>
      <c r="M1018" s="71" t="s">
        <v>211</v>
      </c>
      <c r="N1018" s="71" t="s">
        <v>215</v>
      </c>
      <c r="O1018" s="71" t="s">
        <v>142</v>
      </c>
      <c r="R1018" s="71">
        <v>0</v>
      </c>
      <c r="U1018" s="27" t="s">
        <v>5911</v>
      </c>
    </row>
    <row r="1019" spans="1:21" x14ac:dyDescent="0.15">
      <c r="A1019" s="27" t="s">
        <v>75</v>
      </c>
      <c r="B1019" s="27" t="s">
        <v>5912</v>
      </c>
      <c r="C1019" s="27" t="s">
        <v>190</v>
      </c>
      <c r="D1019" s="27" t="s">
        <v>143</v>
      </c>
      <c r="I1019" s="28">
        <v>43423.695092592592</v>
      </c>
      <c r="J1019" s="28">
        <v>43423.695324074077</v>
      </c>
      <c r="K1019" s="203">
        <v>2.3148148148148146E-4</v>
      </c>
      <c r="L1019" s="29" t="s">
        <v>210</v>
      </c>
      <c r="M1019" s="71" t="s">
        <v>211</v>
      </c>
      <c r="N1019" s="71" t="s">
        <v>215</v>
      </c>
      <c r="O1019" s="71" t="s">
        <v>142</v>
      </c>
      <c r="R1019" s="71">
        <v>0</v>
      </c>
      <c r="U1019" s="27" t="s">
        <v>2103</v>
      </c>
    </row>
    <row r="1020" spans="1:21" x14ac:dyDescent="0.15">
      <c r="A1020" s="27" t="s">
        <v>75</v>
      </c>
      <c r="B1020" s="27" t="s">
        <v>5913</v>
      </c>
      <c r="C1020" s="27" t="s">
        <v>190</v>
      </c>
      <c r="D1020" s="27" t="s">
        <v>143</v>
      </c>
      <c r="I1020" s="28">
        <v>43423.70208333333</v>
      </c>
      <c r="J1020" s="28">
        <v>43423.702638888892</v>
      </c>
      <c r="K1020" s="203">
        <v>5.5555555555555556E-4</v>
      </c>
      <c r="L1020" s="29" t="s">
        <v>210</v>
      </c>
      <c r="M1020" s="71" t="s">
        <v>211</v>
      </c>
      <c r="N1020" s="71" t="s">
        <v>215</v>
      </c>
      <c r="O1020" s="71" t="s">
        <v>142</v>
      </c>
      <c r="R1020" s="71">
        <v>0</v>
      </c>
      <c r="U1020" s="27" t="s">
        <v>5914</v>
      </c>
    </row>
    <row r="1021" spans="1:21" x14ac:dyDescent="0.15">
      <c r="A1021" s="27" t="s">
        <v>75</v>
      </c>
      <c r="B1021" s="27" t="s">
        <v>5915</v>
      </c>
      <c r="C1021" s="27" t="s">
        <v>190</v>
      </c>
      <c r="D1021" s="27" t="s">
        <v>143</v>
      </c>
      <c r="I1021" s="28">
        <v>43423.705312500002</v>
      </c>
      <c r="J1021" s="28">
        <v>43423.708078703705</v>
      </c>
      <c r="K1021" s="203">
        <v>2.7662037037037034E-3</v>
      </c>
      <c r="L1021" s="29" t="s">
        <v>210</v>
      </c>
      <c r="M1021" s="71" t="s">
        <v>210</v>
      </c>
      <c r="N1021" s="71" t="s">
        <v>215</v>
      </c>
      <c r="O1021" s="71" t="s">
        <v>142</v>
      </c>
      <c r="R1021" s="71">
        <v>0</v>
      </c>
      <c r="U1021" s="27" t="s">
        <v>307</v>
      </c>
    </row>
    <row r="1022" spans="1:21" x14ac:dyDescent="0.15">
      <c r="A1022" s="27" t="s">
        <v>75</v>
      </c>
      <c r="B1022" s="27" t="s">
        <v>5916</v>
      </c>
      <c r="C1022" s="27" t="s">
        <v>190</v>
      </c>
      <c r="D1022" s="27" t="s">
        <v>143</v>
      </c>
      <c r="I1022" s="28">
        <v>43423.709409722222</v>
      </c>
      <c r="J1022" s="28">
        <v>43423.70957175926</v>
      </c>
      <c r="K1022" s="203">
        <v>1.6203703703703703E-4</v>
      </c>
      <c r="L1022" s="29" t="s">
        <v>210</v>
      </c>
      <c r="M1022" s="71" t="s">
        <v>211</v>
      </c>
      <c r="N1022" s="71" t="s">
        <v>215</v>
      </c>
      <c r="O1022" s="71" t="s">
        <v>142</v>
      </c>
      <c r="R1022" s="71">
        <v>0</v>
      </c>
      <c r="U1022" s="27" t="s">
        <v>2113</v>
      </c>
    </row>
    <row r="1023" spans="1:21" x14ac:dyDescent="0.15">
      <c r="A1023" s="27" t="s">
        <v>75</v>
      </c>
      <c r="B1023" s="27" t="s">
        <v>5917</v>
      </c>
      <c r="C1023" s="27" t="s">
        <v>190</v>
      </c>
      <c r="D1023" s="27" t="s">
        <v>143</v>
      </c>
      <c r="I1023" s="28">
        <v>43423.717303240737</v>
      </c>
      <c r="J1023" s="28">
        <v>43423.721203703702</v>
      </c>
      <c r="K1023" s="203">
        <v>3.9004629629629632E-3</v>
      </c>
      <c r="L1023" s="29" t="s">
        <v>210</v>
      </c>
      <c r="M1023" s="71" t="s">
        <v>210</v>
      </c>
      <c r="N1023" s="71" t="s">
        <v>215</v>
      </c>
      <c r="O1023" s="71" t="s">
        <v>142</v>
      </c>
      <c r="R1023" s="71">
        <v>0</v>
      </c>
      <c r="U1023" s="27" t="s">
        <v>885</v>
      </c>
    </row>
    <row r="1024" spans="1:21" x14ac:dyDescent="0.15">
      <c r="A1024" s="27" t="s">
        <v>75</v>
      </c>
      <c r="B1024" s="27" t="s">
        <v>5918</v>
      </c>
      <c r="C1024" s="27" t="s">
        <v>190</v>
      </c>
      <c r="D1024" s="27" t="s">
        <v>143</v>
      </c>
      <c r="I1024" s="28">
        <v>43423.730231481481</v>
      </c>
      <c r="J1024" s="28">
        <v>43423.731782407405</v>
      </c>
      <c r="K1024" s="203">
        <v>1.5509259259259261E-3</v>
      </c>
      <c r="L1024" s="29" t="s">
        <v>210</v>
      </c>
      <c r="M1024" s="71" t="s">
        <v>211</v>
      </c>
      <c r="N1024" s="71" t="s">
        <v>215</v>
      </c>
      <c r="O1024" s="71" t="s">
        <v>142</v>
      </c>
      <c r="R1024" s="71">
        <v>0</v>
      </c>
      <c r="U1024" s="27" t="s">
        <v>1496</v>
      </c>
    </row>
    <row r="1025" spans="1:21" x14ac:dyDescent="0.15">
      <c r="A1025" s="27" t="s">
        <v>75</v>
      </c>
      <c r="B1025" s="27" t="s">
        <v>5919</v>
      </c>
      <c r="C1025" s="27" t="s">
        <v>569</v>
      </c>
      <c r="D1025" s="27" t="s">
        <v>147</v>
      </c>
      <c r="I1025" s="28">
        <v>43423.420486111114</v>
      </c>
      <c r="J1025" s="28">
        <v>43423.42087962963</v>
      </c>
      <c r="K1025" s="203">
        <v>3.9351851851851852E-4</v>
      </c>
      <c r="L1025" s="29" t="s">
        <v>210</v>
      </c>
      <c r="M1025" s="71" t="s">
        <v>211</v>
      </c>
      <c r="N1025" s="71" t="s">
        <v>216</v>
      </c>
      <c r="O1025" s="71" t="s">
        <v>146</v>
      </c>
      <c r="U1025" s="27" t="s">
        <v>305</v>
      </c>
    </row>
    <row r="1026" spans="1:21" x14ac:dyDescent="0.15">
      <c r="A1026" s="27" t="s">
        <v>75</v>
      </c>
      <c r="B1026" s="27" t="s">
        <v>5920</v>
      </c>
      <c r="C1026" s="27" t="s">
        <v>569</v>
      </c>
      <c r="D1026" s="27" t="s">
        <v>147</v>
      </c>
      <c r="I1026" s="28">
        <v>43423.435057870367</v>
      </c>
      <c r="J1026" s="28">
        <v>43423.439930555556</v>
      </c>
      <c r="K1026" s="203">
        <v>4.8726851851851856E-3</v>
      </c>
      <c r="L1026" s="29" t="s">
        <v>210</v>
      </c>
      <c r="M1026" s="71" t="s">
        <v>210</v>
      </c>
      <c r="N1026" s="71" t="s">
        <v>215</v>
      </c>
      <c r="O1026" s="71" t="s">
        <v>146</v>
      </c>
      <c r="R1026" s="71">
        <v>0</v>
      </c>
      <c r="U1026" s="27" t="s">
        <v>5921</v>
      </c>
    </row>
    <row r="1027" spans="1:21" x14ac:dyDescent="0.15">
      <c r="A1027" s="27" t="s">
        <v>75</v>
      </c>
      <c r="B1027" s="27" t="s">
        <v>5922</v>
      </c>
      <c r="C1027" s="27" t="s">
        <v>569</v>
      </c>
      <c r="D1027" s="27" t="s">
        <v>147</v>
      </c>
      <c r="I1027" s="28">
        <v>43423.564212962963</v>
      </c>
      <c r="J1027" s="28">
        <v>43423.565509259257</v>
      </c>
      <c r="K1027" s="203">
        <v>1.2962962962962963E-3</v>
      </c>
      <c r="L1027" s="29" t="s">
        <v>210</v>
      </c>
      <c r="M1027" s="71" t="s">
        <v>211</v>
      </c>
      <c r="N1027" s="71" t="s">
        <v>216</v>
      </c>
      <c r="O1027" s="71" t="s">
        <v>146</v>
      </c>
      <c r="U1027" s="27" t="s">
        <v>305</v>
      </c>
    </row>
    <row r="1028" spans="1:21" x14ac:dyDescent="0.15">
      <c r="A1028" s="27" t="s">
        <v>75</v>
      </c>
      <c r="B1028" s="27" t="s">
        <v>5923</v>
      </c>
      <c r="C1028" s="27" t="s">
        <v>569</v>
      </c>
      <c r="D1028" s="27" t="s">
        <v>147</v>
      </c>
      <c r="I1028" s="28">
        <v>43423.608217592591</v>
      </c>
      <c r="J1028" s="28">
        <v>43423.610902777778</v>
      </c>
      <c r="K1028" s="203">
        <v>2.685185185185185E-3</v>
      </c>
      <c r="L1028" s="29" t="s">
        <v>210</v>
      </c>
      <c r="M1028" s="71" t="s">
        <v>210</v>
      </c>
      <c r="N1028" s="71" t="s">
        <v>215</v>
      </c>
      <c r="O1028" s="71" t="s">
        <v>146</v>
      </c>
      <c r="R1028" s="71">
        <v>0</v>
      </c>
      <c r="U1028" s="27" t="s">
        <v>5924</v>
      </c>
    </row>
    <row r="1029" spans="1:21" x14ac:dyDescent="0.15">
      <c r="A1029" s="27" t="s">
        <v>75</v>
      </c>
      <c r="B1029" s="27" t="s">
        <v>5925</v>
      </c>
      <c r="C1029" s="27" t="s">
        <v>569</v>
      </c>
      <c r="D1029" s="27" t="s">
        <v>147</v>
      </c>
      <c r="I1029" s="28">
        <v>43423.633055555554</v>
      </c>
      <c r="J1029" s="28">
        <v>43423.633414351854</v>
      </c>
      <c r="K1029" s="203">
        <v>3.5879629629629635E-4</v>
      </c>
      <c r="L1029" s="29" t="s">
        <v>210</v>
      </c>
      <c r="M1029" s="71" t="s">
        <v>211</v>
      </c>
      <c r="N1029" s="71" t="s">
        <v>215</v>
      </c>
      <c r="O1029" s="71" t="s">
        <v>146</v>
      </c>
      <c r="R1029" s="71">
        <v>0</v>
      </c>
      <c r="U1029" s="27" t="s">
        <v>5926</v>
      </c>
    </row>
    <row r="1030" spans="1:21" x14ac:dyDescent="0.15">
      <c r="A1030" s="27" t="s">
        <v>75</v>
      </c>
      <c r="B1030" s="27" t="s">
        <v>5927</v>
      </c>
      <c r="C1030" s="27" t="s">
        <v>569</v>
      </c>
      <c r="D1030" s="27" t="s">
        <v>147</v>
      </c>
      <c r="I1030" s="28">
        <v>43423.633935185186</v>
      </c>
      <c r="J1030" s="28">
        <v>43423.635625000003</v>
      </c>
      <c r="K1030" s="203">
        <v>1.689814814814815E-3</v>
      </c>
      <c r="L1030" s="29" t="s">
        <v>210</v>
      </c>
      <c r="M1030" s="71" t="s">
        <v>211</v>
      </c>
      <c r="N1030" s="71" t="s">
        <v>215</v>
      </c>
      <c r="O1030" s="71" t="s">
        <v>146</v>
      </c>
      <c r="R1030" s="71">
        <v>0</v>
      </c>
      <c r="U1030" s="27" t="s">
        <v>751</v>
      </c>
    </row>
    <row r="1031" spans="1:21" x14ac:dyDescent="0.15">
      <c r="A1031" s="27" t="s">
        <v>75</v>
      </c>
      <c r="B1031" s="27" t="s">
        <v>5928</v>
      </c>
      <c r="C1031" s="27" t="s">
        <v>569</v>
      </c>
      <c r="D1031" s="27" t="s">
        <v>147</v>
      </c>
      <c r="I1031" s="28">
        <v>43423.671168981484</v>
      </c>
      <c r="J1031" s="28">
        <v>43423.672581018516</v>
      </c>
      <c r="K1031" s="203">
        <v>1.4120370370370369E-3</v>
      </c>
      <c r="L1031" s="29" t="s">
        <v>210</v>
      </c>
      <c r="M1031" s="71" t="s">
        <v>211</v>
      </c>
      <c r="N1031" s="71" t="s">
        <v>216</v>
      </c>
      <c r="O1031" s="71" t="s">
        <v>146</v>
      </c>
      <c r="R1031" s="71">
        <v>0</v>
      </c>
      <c r="U1031" s="27" t="s">
        <v>5929</v>
      </c>
    </row>
    <row r="1032" spans="1:21" x14ac:dyDescent="0.15">
      <c r="A1032" s="27" t="s">
        <v>75</v>
      </c>
      <c r="B1032" s="27" t="s">
        <v>5930</v>
      </c>
      <c r="C1032" s="27" t="s">
        <v>569</v>
      </c>
      <c r="D1032" s="27" t="s">
        <v>147</v>
      </c>
      <c r="I1032" s="28">
        <v>43423.741759259261</v>
      </c>
      <c r="J1032" s="28">
        <v>43423.742094907408</v>
      </c>
      <c r="K1032" s="203">
        <v>3.3564814814814812E-4</v>
      </c>
      <c r="L1032" s="29" t="s">
        <v>210</v>
      </c>
      <c r="M1032" s="71" t="s">
        <v>211</v>
      </c>
      <c r="N1032" s="71" t="s">
        <v>215</v>
      </c>
      <c r="O1032" s="71" t="s">
        <v>146</v>
      </c>
      <c r="R1032" s="71">
        <v>0</v>
      </c>
      <c r="U1032" s="27" t="s">
        <v>748</v>
      </c>
    </row>
    <row r="1033" spans="1:21" x14ac:dyDescent="0.15">
      <c r="A1033" s="27" t="s">
        <v>75</v>
      </c>
      <c r="B1033" s="27" t="s">
        <v>5931</v>
      </c>
      <c r="C1033" s="27" t="s">
        <v>569</v>
      </c>
      <c r="D1033" s="27" t="s">
        <v>147</v>
      </c>
      <c r="I1033" s="28">
        <v>43423.742326388892</v>
      </c>
      <c r="J1033" s="28">
        <v>43423.743414351855</v>
      </c>
      <c r="K1033" s="203">
        <v>1.0879629629629629E-3</v>
      </c>
      <c r="L1033" s="29" t="s">
        <v>210</v>
      </c>
      <c r="M1033" s="71" t="s">
        <v>211</v>
      </c>
      <c r="N1033" s="71" t="s">
        <v>215</v>
      </c>
      <c r="O1033" s="71" t="s">
        <v>146</v>
      </c>
      <c r="R1033" s="71">
        <v>0</v>
      </c>
      <c r="U1033" s="27" t="s">
        <v>748</v>
      </c>
    </row>
    <row r="1034" spans="1:21" x14ac:dyDescent="0.15">
      <c r="A1034" s="27" t="s">
        <v>75</v>
      </c>
      <c r="B1034" s="27" t="s">
        <v>5932</v>
      </c>
      <c r="C1034" s="27" t="s">
        <v>246</v>
      </c>
      <c r="D1034" s="27" t="s">
        <v>227</v>
      </c>
      <c r="I1034" s="28">
        <v>43423.478125000001</v>
      </c>
      <c r="J1034" s="28">
        <v>43423.480127314811</v>
      </c>
      <c r="K1034" s="203">
        <v>2.0023148148148148E-3</v>
      </c>
      <c r="L1034" s="29" t="s">
        <v>210</v>
      </c>
      <c r="M1034" s="71" t="s">
        <v>211</v>
      </c>
      <c r="N1034" s="71" t="s">
        <v>215</v>
      </c>
      <c r="O1034" s="71" t="s">
        <v>226</v>
      </c>
      <c r="R1034" s="71">
        <v>0</v>
      </c>
      <c r="U1034" s="27" t="s">
        <v>469</v>
      </c>
    </row>
    <row r="1035" spans="1:21" x14ac:dyDescent="0.15">
      <c r="A1035" s="27" t="s">
        <v>75</v>
      </c>
      <c r="B1035" s="27" t="s">
        <v>5933</v>
      </c>
      <c r="C1035" s="27" t="s">
        <v>246</v>
      </c>
      <c r="D1035" s="27" t="s">
        <v>227</v>
      </c>
      <c r="I1035" s="28">
        <v>43423.587650462963</v>
      </c>
      <c r="J1035" s="28">
        <v>43423.592048611114</v>
      </c>
      <c r="K1035" s="203">
        <v>4.3981481481481484E-3</v>
      </c>
      <c r="L1035" s="29" t="s">
        <v>210</v>
      </c>
      <c r="M1035" s="71" t="s">
        <v>210</v>
      </c>
      <c r="N1035" s="71" t="s">
        <v>215</v>
      </c>
      <c r="O1035" s="71" t="s">
        <v>226</v>
      </c>
      <c r="R1035" s="71">
        <v>0</v>
      </c>
      <c r="U1035" s="27" t="s">
        <v>5934</v>
      </c>
    </row>
    <row r="1036" spans="1:21" x14ac:dyDescent="0.15">
      <c r="A1036" s="27" t="s">
        <v>75</v>
      </c>
      <c r="B1036" s="27" t="s">
        <v>5935</v>
      </c>
      <c r="C1036" s="27" t="s">
        <v>246</v>
      </c>
      <c r="D1036" s="27" t="s">
        <v>227</v>
      </c>
      <c r="I1036" s="28">
        <v>43423.592812499999</v>
      </c>
      <c r="J1036" s="28">
        <v>43423.600439814814</v>
      </c>
      <c r="K1036" s="203">
        <v>7.6273148148148151E-3</v>
      </c>
      <c r="L1036" s="29" t="s">
        <v>210</v>
      </c>
      <c r="M1036" s="71" t="s">
        <v>210</v>
      </c>
      <c r="N1036" s="71" t="s">
        <v>215</v>
      </c>
      <c r="O1036" s="71" t="s">
        <v>226</v>
      </c>
      <c r="R1036" s="71">
        <v>0</v>
      </c>
      <c r="U1036" s="27" t="s">
        <v>5936</v>
      </c>
    </row>
    <row r="1037" spans="1:21" x14ac:dyDescent="0.15">
      <c r="A1037" s="27" t="s">
        <v>75</v>
      </c>
      <c r="B1037" s="27" t="s">
        <v>5937</v>
      </c>
      <c r="C1037" s="27" t="s">
        <v>246</v>
      </c>
      <c r="D1037" s="27" t="s">
        <v>227</v>
      </c>
      <c r="I1037" s="28">
        <v>43423.618506944447</v>
      </c>
      <c r="J1037" s="28">
        <v>43423.619768518518</v>
      </c>
      <c r="K1037" s="203">
        <v>1.261574074074074E-3</v>
      </c>
      <c r="L1037" s="29" t="s">
        <v>210</v>
      </c>
      <c r="M1037" s="71" t="s">
        <v>211</v>
      </c>
      <c r="N1037" s="71" t="s">
        <v>215</v>
      </c>
      <c r="O1037" s="71" t="s">
        <v>226</v>
      </c>
      <c r="R1037" s="71">
        <v>0</v>
      </c>
      <c r="U1037" s="27" t="s">
        <v>1675</v>
      </c>
    </row>
    <row r="1038" spans="1:21" x14ac:dyDescent="0.15">
      <c r="A1038" s="27" t="s">
        <v>75</v>
      </c>
      <c r="B1038" s="27" t="s">
        <v>5938</v>
      </c>
      <c r="C1038" s="27" t="s">
        <v>246</v>
      </c>
      <c r="D1038" s="27" t="s">
        <v>227</v>
      </c>
      <c r="I1038" s="28">
        <v>43423.621840277781</v>
      </c>
      <c r="J1038" s="28">
        <v>43423.624039351853</v>
      </c>
      <c r="K1038" s="203">
        <v>2.1990740740740742E-3</v>
      </c>
      <c r="L1038" s="29" t="s">
        <v>210</v>
      </c>
      <c r="M1038" s="71" t="s">
        <v>210</v>
      </c>
      <c r="N1038" s="71" t="s">
        <v>215</v>
      </c>
      <c r="O1038" s="71" t="s">
        <v>226</v>
      </c>
      <c r="R1038" s="71">
        <v>0</v>
      </c>
      <c r="U1038" s="27" t="s">
        <v>1018</v>
      </c>
    </row>
    <row r="1039" spans="1:21" x14ac:dyDescent="0.15">
      <c r="A1039" s="27" t="s">
        <v>75</v>
      </c>
      <c r="B1039" s="27" t="s">
        <v>5939</v>
      </c>
      <c r="C1039" s="27" t="s">
        <v>246</v>
      </c>
      <c r="D1039" s="27" t="s">
        <v>227</v>
      </c>
      <c r="I1039" s="28">
        <v>43423.630219907405</v>
      </c>
      <c r="J1039" s="28">
        <v>43423.637569444443</v>
      </c>
      <c r="K1039" s="203">
        <v>7.3495370370370372E-3</v>
      </c>
      <c r="L1039" s="29" t="s">
        <v>210</v>
      </c>
      <c r="M1039" s="71" t="s">
        <v>210</v>
      </c>
      <c r="N1039" s="71" t="s">
        <v>215</v>
      </c>
      <c r="O1039" s="71" t="s">
        <v>226</v>
      </c>
      <c r="R1039" s="71">
        <v>0</v>
      </c>
      <c r="U1039" s="27" t="s">
        <v>967</v>
      </c>
    </row>
    <row r="1040" spans="1:21" x14ac:dyDescent="0.15">
      <c r="A1040" s="27" t="s">
        <v>75</v>
      </c>
      <c r="B1040" s="27" t="s">
        <v>5940</v>
      </c>
      <c r="C1040" s="27" t="s">
        <v>246</v>
      </c>
      <c r="D1040" s="27" t="s">
        <v>227</v>
      </c>
      <c r="I1040" s="28">
        <v>43423.640486111108</v>
      </c>
      <c r="J1040" s="28">
        <v>43423.641712962963</v>
      </c>
      <c r="K1040" s="203">
        <v>1.2268518518518518E-3</v>
      </c>
      <c r="L1040" s="29" t="s">
        <v>210</v>
      </c>
      <c r="M1040" s="71" t="s">
        <v>211</v>
      </c>
      <c r="N1040" s="71" t="s">
        <v>215</v>
      </c>
      <c r="O1040" s="71" t="s">
        <v>226</v>
      </c>
      <c r="R1040" s="71">
        <v>0</v>
      </c>
      <c r="U1040" s="27" t="s">
        <v>1497</v>
      </c>
    </row>
    <row r="1041" spans="1:21" x14ac:dyDescent="0.15">
      <c r="A1041" s="27" t="s">
        <v>75</v>
      </c>
      <c r="B1041" s="27" t="s">
        <v>5941</v>
      </c>
      <c r="C1041" s="27" t="s">
        <v>246</v>
      </c>
      <c r="D1041" s="27" t="s">
        <v>227</v>
      </c>
      <c r="I1041" s="28">
        <v>43423.646678240744</v>
      </c>
      <c r="J1041" s="28">
        <v>43423.688842592594</v>
      </c>
      <c r="K1041" s="203">
        <v>4.2164351851851856E-2</v>
      </c>
      <c r="L1041" s="29" t="s">
        <v>210</v>
      </c>
      <c r="M1041" s="71" t="s">
        <v>210</v>
      </c>
      <c r="N1041" s="71" t="s">
        <v>215</v>
      </c>
      <c r="O1041" s="71" t="s">
        <v>226</v>
      </c>
      <c r="R1041" s="71">
        <v>0</v>
      </c>
      <c r="U1041" s="27" t="s">
        <v>5942</v>
      </c>
    </row>
    <row r="1042" spans="1:21" x14ac:dyDescent="0.15">
      <c r="A1042" s="27" t="s">
        <v>75</v>
      </c>
      <c r="B1042" s="27" t="s">
        <v>5943</v>
      </c>
      <c r="C1042" s="27" t="s">
        <v>246</v>
      </c>
      <c r="D1042" s="27" t="s">
        <v>227</v>
      </c>
      <c r="I1042" s="28">
        <v>43423.725138888891</v>
      </c>
      <c r="J1042" s="28">
        <v>43423.732071759259</v>
      </c>
      <c r="K1042" s="203">
        <v>6.9328703703703696E-3</v>
      </c>
      <c r="L1042" s="29" t="s">
        <v>210</v>
      </c>
      <c r="M1042" s="71" t="s">
        <v>210</v>
      </c>
      <c r="N1042" s="71" t="s">
        <v>215</v>
      </c>
      <c r="O1042" s="71" t="s">
        <v>226</v>
      </c>
      <c r="R1042" s="71">
        <v>0</v>
      </c>
      <c r="U1042" s="27" t="s">
        <v>1882</v>
      </c>
    </row>
    <row r="1043" spans="1:21" x14ac:dyDescent="0.15">
      <c r="A1043" s="27" t="s">
        <v>75</v>
      </c>
      <c r="B1043" s="27" t="s">
        <v>5944</v>
      </c>
      <c r="C1043" s="27" t="s">
        <v>246</v>
      </c>
      <c r="D1043" s="27" t="s">
        <v>227</v>
      </c>
      <c r="I1043" s="28">
        <v>43423.764965277776</v>
      </c>
      <c r="J1043" s="28">
        <v>43423.768645833334</v>
      </c>
      <c r="K1043" s="203">
        <v>3.6805555555555554E-3</v>
      </c>
      <c r="L1043" s="29" t="s">
        <v>210</v>
      </c>
      <c r="M1043" s="71" t="s">
        <v>210</v>
      </c>
      <c r="N1043" s="71" t="s">
        <v>215</v>
      </c>
      <c r="O1043" s="71" t="s">
        <v>226</v>
      </c>
      <c r="R1043" s="71">
        <v>0</v>
      </c>
      <c r="U1043" s="27" t="s">
        <v>469</v>
      </c>
    </row>
    <row r="1044" spans="1:21" x14ac:dyDescent="0.15">
      <c r="A1044" s="27" t="s">
        <v>75</v>
      </c>
      <c r="B1044" s="27" t="s">
        <v>5945</v>
      </c>
      <c r="C1044" s="27" t="s">
        <v>189</v>
      </c>
      <c r="D1044" s="27" t="s">
        <v>149</v>
      </c>
      <c r="I1044" s="28">
        <v>43423.437881944446</v>
      </c>
      <c r="J1044" s="28">
        <v>43423.440370370372</v>
      </c>
      <c r="K1044" s="203">
        <v>2.488425925925926E-3</v>
      </c>
      <c r="L1044" s="29" t="s">
        <v>210</v>
      </c>
      <c r="M1044" s="71" t="s">
        <v>210</v>
      </c>
      <c r="N1044" s="71" t="s">
        <v>215</v>
      </c>
      <c r="O1044" s="71" t="s">
        <v>148</v>
      </c>
      <c r="R1044" s="71">
        <v>0</v>
      </c>
      <c r="U1044" s="27" t="s">
        <v>1938</v>
      </c>
    </row>
    <row r="1045" spans="1:21" x14ac:dyDescent="0.15">
      <c r="A1045" s="27" t="s">
        <v>75</v>
      </c>
      <c r="B1045" s="27" t="s">
        <v>5946</v>
      </c>
      <c r="C1045" s="27" t="s">
        <v>189</v>
      </c>
      <c r="D1045" s="27" t="s">
        <v>149</v>
      </c>
      <c r="I1045" s="28">
        <v>43423.447129629632</v>
      </c>
      <c r="J1045" s="28">
        <v>43423.449907407405</v>
      </c>
      <c r="K1045" s="203">
        <v>2.7777777777777779E-3</v>
      </c>
      <c r="L1045" s="29" t="s">
        <v>210</v>
      </c>
      <c r="M1045" s="71" t="s">
        <v>210</v>
      </c>
      <c r="N1045" s="71" t="s">
        <v>215</v>
      </c>
      <c r="O1045" s="71" t="s">
        <v>148</v>
      </c>
      <c r="R1045" s="71">
        <v>0</v>
      </c>
      <c r="U1045" s="27" t="s">
        <v>1937</v>
      </c>
    </row>
    <row r="1046" spans="1:21" x14ac:dyDescent="0.15">
      <c r="A1046" s="27" t="s">
        <v>75</v>
      </c>
      <c r="B1046" s="27" t="s">
        <v>5947</v>
      </c>
      <c r="C1046" s="27" t="s">
        <v>189</v>
      </c>
      <c r="D1046" s="27" t="s">
        <v>149</v>
      </c>
      <c r="I1046" s="28">
        <v>43423.453912037039</v>
      </c>
      <c r="J1046" s="28">
        <v>43423.455092592594</v>
      </c>
      <c r="K1046" s="203">
        <v>1.1805555555555556E-3</v>
      </c>
      <c r="L1046" s="29" t="s">
        <v>210</v>
      </c>
      <c r="M1046" s="71" t="s">
        <v>211</v>
      </c>
      <c r="N1046" s="71" t="s">
        <v>215</v>
      </c>
      <c r="O1046" s="71" t="s">
        <v>148</v>
      </c>
      <c r="R1046" s="71">
        <v>0</v>
      </c>
      <c r="U1046" s="27" t="s">
        <v>5948</v>
      </c>
    </row>
    <row r="1047" spans="1:21" x14ac:dyDescent="0.15">
      <c r="A1047" s="27" t="s">
        <v>75</v>
      </c>
      <c r="B1047" s="27" t="s">
        <v>5949</v>
      </c>
      <c r="C1047" s="27" t="s">
        <v>189</v>
      </c>
      <c r="D1047" s="27" t="s">
        <v>149</v>
      </c>
      <c r="I1047" s="28">
        <v>43423.590486111112</v>
      </c>
      <c r="J1047" s="28">
        <v>43423.591944444444</v>
      </c>
      <c r="K1047" s="203">
        <v>1.4583333333333334E-3</v>
      </c>
      <c r="L1047" s="29" t="s">
        <v>210</v>
      </c>
      <c r="M1047" s="71" t="s">
        <v>211</v>
      </c>
      <c r="N1047" s="71" t="s">
        <v>215</v>
      </c>
      <c r="O1047" s="71" t="s">
        <v>148</v>
      </c>
      <c r="R1047" s="71">
        <v>0</v>
      </c>
      <c r="U1047" s="27" t="s">
        <v>5950</v>
      </c>
    </row>
    <row r="1048" spans="1:21" x14ac:dyDescent="0.15">
      <c r="A1048" s="27" t="s">
        <v>75</v>
      </c>
      <c r="B1048" s="27" t="s">
        <v>5951</v>
      </c>
      <c r="C1048" s="27" t="s">
        <v>189</v>
      </c>
      <c r="D1048" s="27" t="s">
        <v>149</v>
      </c>
      <c r="I1048" s="28">
        <v>43423.594444444447</v>
      </c>
      <c r="J1048" s="28">
        <v>43423.594814814816</v>
      </c>
      <c r="K1048" s="203">
        <v>3.7037037037037035E-4</v>
      </c>
      <c r="L1048" s="29" t="s">
        <v>210</v>
      </c>
      <c r="M1048" s="71" t="s">
        <v>211</v>
      </c>
      <c r="N1048" s="71" t="s">
        <v>215</v>
      </c>
      <c r="O1048" s="71" t="s">
        <v>148</v>
      </c>
      <c r="R1048" s="71">
        <v>0</v>
      </c>
      <c r="U1048" s="27" t="s">
        <v>5952</v>
      </c>
    </row>
    <row r="1049" spans="1:21" x14ac:dyDescent="0.15">
      <c r="A1049" s="27" t="s">
        <v>75</v>
      </c>
      <c r="B1049" s="27" t="s">
        <v>5953</v>
      </c>
      <c r="C1049" s="27" t="s">
        <v>189</v>
      </c>
      <c r="D1049" s="27" t="s">
        <v>149</v>
      </c>
      <c r="I1049" s="28">
        <v>43423.595231481479</v>
      </c>
      <c r="J1049" s="28">
        <v>43423.596747685187</v>
      </c>
      <c r="K1049" s="203">
        <v>1.5162037037037036E-3</v>
      </c>
      <c r="L1049" s="29" t="s">
        <v>210</v>
      </c>
      <c r="M1049" s="71" t="s">
        <v>211</v>
      </c>
      <c r="N1049" s="71" t="s">
        <v>215</v>
      </c>
      <c r="O1049" s="71" t="s">
        <v>148</v>
      </c>
      <c r="R1049" s="71">
        <v>0</v>
      </c>
      <c r="U1049" s="27" t="s">
        <v>5954</v>
      </c>
    </row>
    <row r="1050" spans="1:21" x14ac:dyDescent="0.15">
      <c r="A1050" s="27" t="s">
        <v>75</v>
      </c>
      <c r="B1050" s="27" t="s">
        <v>5955</v>
      </c>
      <c r="C1050" s="27" t="s">
        <v>189</v>
      </c>
      <c r="D1050" s="27" t="s">
        <v>149</v>
      </c>
      <c r="I1050" s="28">
        <v>43423.600671296299</v>
      </c>
      <c r="J1050" s="28">
        <v>43423.603020833332</v>
      </c>
      <c r="K1050" s="203">
        <v>2.3495370370370371E-3</v>
      </c>
      <c r="L1050" s="29" t="s">
        <v>210</v>
      </c>
      <c r="M1050" s="71" t="s">
        <v>210</v>
      </c>
      <c r="N1050" s="71" t="s">
        <v>215</v>
      </c>
      <c r="O1050" s="71" t="s">
        <v>148</v>
      </c>
      <c r="R1050" s="71">
        <v>0</v>
      </c>
      <c r="U1050" s="27" t="s">
        <v>5956</v>
      </c>
    </row>
    <row r="1051" spans="1:21" x14ac:dyDescent="0.15">
      <c r="A1051" s="27" t="s">
        <v>75</v>
      </c>
      <c r="B1051" s="27" t="s">
        <v>5957</v>
      </c>
      <c r="C1051" s="27" t="s">
        <v>189</v>
      </c>
      <c r="D1051" s="27" t="s">
        <v>149</v>
      </c>
      <c r="I1051" s="28">
        <v>43423.603402777779</v>
      </c>
      <c r="J1051" s="28">
        <v>43423.605532407404</v>
      </c>
      <c r="K1051" s="203">
        <v>2.1296296296296298E-3</v>
      </c>
      <c r="L1051" s="29" t="s">
        <v>210</v>
      </c>
      <c r="M1051" s="71" t="s">
        <v>210</v>
      </c>
      <c r="N1051" s="71" t="s">
        <v>215</v>
      </c>
      <c r="O1051" s="71" t="s">
        <v>148</v>
      </c>
      <c r="R1051" s="71">
        <v>0</v>
      </c>
      <c r="U1051" s="27" t="s">
        <v>5956</v>
      </c>
    </row>
    <row r="1052" spans="1:21" x14ac:dyDescent="0.15">
      <c r="A1052" s="27" t="s">
        <v>75</v>
      </c>
      <c r="B1052" s="27" t="s">
        <v>5958</v>
      </c>
      <c r="C1052" s="27" t="s">
        <v>189</v>
      </c>
      <c r="D1052" s="27" t="s">
        <v>149</v>
      </c>
      <c r="I1052" s="28">
        <v>43423.60659722222</v>
      </c>
      <c r="J1052" s="28">
        <v>43423.60696759259</v>
      </c>
      <c r="K1052" s="203">
        <v>3.7037037037037035E-4</v>
      </c>
      <c r="L1052" s="29" t="s">
        <v>210</v>
      </c>
      <c r="M1052" s="71" t="s">
        <v>211</v>
      </c>
      <c r="N1052" s="71" t="s">
        <v>215</v>
      </c>
      <c r="O1052" s="71" t="s">
        <v>148</v>
      </c>
      <c r="R1052" s="71">
        <v>0</v>
      </c>
      <c r="U1052" s="27" t="s">
        <v>5959</v>
      </c>
    </row>
    <row r="1053" spans="1:21" x14ac:dyDescent="0.15">
      <c r="A1053" s="27" t="s">
        <v>75</v>
      </c>
      <c r="B1053" s="27" t="s">
        <v>5960</v>
      </c>
      <c r="C1053" s="27" t="s">
        <v>189</v>
      </c>
      <c r="D1053" s="27" t="s">
        <v>149</v>
      </c>
      <c r="I1053" s="28">
        <v>43423.607349537036</v>
      </c>
      <c r="J1053" s="28">
        <v>43423.609490740739</v>
      </c>
      <c r="K1053" s="203">
        <v>2.1412037037037038E-3</v>
      </c>
      <c r="L1053" s="29" t="s">
        <v>210</v>
      </c>
      <c r="M1053" s="71" t="s">
        <v>210</v>
      </c>
      <c r="N1053" s="71" t="s">
        <v>215</v>
      </c>
      <c r="O1053" s="71" t="s">
        <v>148</v>
      </c>
      <c r="R1053" s="71">
        <v>0</v>
      </c>
      <c r="U1053" s="27" t="s">
        <v>5961</v>
      </c>
    </row>
    <row r="1054" spans="1:21" x14ac:dyDescent="0.15">
      <c r="A1054" s="27" t="s">
        <v>75</v>
      </c>
      <c r="B1054" s="27" t="s">
        <v>5962</v>
      </c>
      <c r="C1054" s="27" t="s">
        <v>189</v>
      </c>
      <c r="D1054" s="27" t="s">
        <v>149</v>
      </c>
      <c r="I1054" s="28">
        <v>43423.611168981479</v>
      </c>
      <c r="J1054" s="28">
        <v>43423.611180555556</v>
      </c>
      <c r="K1054" s="203">
        <v>1.1574074074074073E-5</v>
      </c>
      <c r="L1054" s="29" t="s">
        <v>210</v>
      </c>
      <c r="M1054" s="71" t="s">
        <v>211</v>
      </c>
      <c r="N1054" s="71" t="s">
        <v>215</v>
      </c>
      <c r="O1054" s="71" t="s">
        <v>148</v>
      </c>
      <c r="R1054" s="71">
        <v>0</v>
      </c>
      <c r="U1054" s="27" t="s">
        <v>5963</v>
      </c>
    </row>
    <row r="1055" spans="1:21" x14ac:dyDescent="0.15">
      <c r="A1055" s="27" t="s">
        <v>75</v>
      </c>
      <c r="B1055" s="27" t="s">
        <v>5964</v>
      </c>
      <c r="C1055" s="27" t="s">
        <v>189</v>
      </c>
      <c r="D1055" s="27" t="s">
        <v>149</v>
      </c>
      <c r="I1055" s="28">
        <v>43423.61346064815</v>
      </c>
      <c r="J1055" s="28">
        <v>43423.61347222222</v>
      </c>
      <c r="K1055" s="203">
        <v>1.1574074074074073E-5</v>
      </c>
      <c r="L1055" s="29" t="s">
        <v>210</v>
      </c>
      <c r="M1055" s="71" t="s">
        <v>211</v>
      </c>
      <c r="N1055" s="71" t="s">
        <v>215</v>
      </c>
      <c r="O1055" s="71" t="s">
        <v>148</v>
      </c>
      <c r="R1055" s="71">
        <v>0</v>
      </c>
      <c r="U1055" s="27" t="s">
        <v>5965</v>
      </c>
    </row>
    <row r="1056" spans="1:21" x14ac:dyDescent="0.15">
      <c r="A1056" s="27" t="s">
        <v>75</v>
      </c>
      <c r="B1056" s="27" t="s">
        <v>5966</v>
      </c>
      <c r="C1056" s="27" t="s">
        <v>189</v>
      </c>
      <c r="D1056" s="27" t="s">
        <v>149</v>
      </c>
      <c r="I1056" s="28">
        <v>43423.613854166666</v>
      </c>
      <c r="J1056" s="28">
        <v>43423.613877314812</v>
      </c>
      <c r="K1056" s="203">
        <v>2.3148148148148147E-5</v>
      </c>
      <c r="L1056" s="29" t="s">
        <v>210</v>
      </c>
      <c r="M1056" s="71" t="s">
        <v>211</v>
      </c>
      <c r="N1056" s="71" t="s">
        <v>215</v>
      </c>
      <c r="O1056" s="71" t="s">
        <v>148</v>
      </c>
      <c r="R1056" s="71">
        <v>0</v>
      </c>
      <c r="U1056" s="27" t="s">
        <v>5965</v>
      </c>
    </row>
    <row r="1057" spans="1:21" x14ac:dyDescent="0.15">
      <c r="A1057" s="27" t="s">
        <v>75</v>
      </c>
      <c r="B1057" s="27" t="s">
        <v>5967</v>
      </c>
      <c r="C1057" s="27" t="s">
        <v>189</v>
      </c>
      <c r="D1057" s="27" t="s">
        <v>149</v>
      </c>
      <c r="I1057" s="28">
        <v>43423.615011574075</v>
      </c>
      <c r="J1057" s="28">
        <v>43423.61582175926</v>
      </c>
      <c r="K1057" s="203">
        <v>8.1018518518518516E-4</v>
      </c>
      <c r="L1057" s="29" t="s">
        <v>210</v>
      </c>
      <c r="M1057" s="71" t="s">
        <v>211</v>
      </c>
      <c r="N1057" s="71" t="s">
        <v>215</v>
      </c>
      <c r="O1057" s="71" t="s">
        <v>148</v>
      </c>
      <c r="R1057" s="71">
        <v>0</v>
      </c>
      <c r="U1057" s="27" t="s">
        <v>5968</v>
      </c>
    </row>
    <row r="1058" spans="1:21" x14ac:dyDescent="0.15">
      <c r="A1058" s="27" t="s">
        <v>75</v>
      </c>
      <c r="B1058" s="27" t="s">
        <v>5969</v>
      </c>
      <c r="C1058" s="27" t="s">
        <v>189</v>
      </c>
      <c r="D1058" s="27" t="s">
        <v>149</v>
      </c>
      <c r="I1058" s="28">
        <v>43423.621041666665</v>
      </c>
      <c r="J1058" s="28">
        <v>43423.62190972222</v>
      </c>
      <c r="K1058" s="203">
        <v>8.6805555555555551E-4</v>
      </c>
      <c r="L1058" s="29" t="s">
        <v>210</v>
      </c>
      <c r="M1058" s="71" t="s">
        <v>211</v>
      </c>
      <c r="N1058" s="71" t="s">
        <v>215</v>
      </c>
      <c r="O1058" s="71" t="s">
        <v>148</v>
      </c>
      <c r="R1058" s="71">
        <v>0</v>
      </c>
      <c r="U1058" s="27" t="s">
        <v>5970</v>
      </c>
    </row>
    <row r="1059" spans="1:21" x14ac:dyDescent="0.15">
      <c r="A1059" s="27" t="s">
        <v>75</v>
      </c>
      <c r="B1059" s="27" t="s">
        <v>5971</v>
      </c>
      <c r="C1059" s="27" t="s">
        <v>189</v>
      </c>
      <c r="D1059" s="27" t="s">
        <v>149</v>
      </c>
      <c r="I1059" s="28">
        <v>43423.630648148152</v>
      </c>
      <c r="J1059" s="28">
        <v>43423.631643518522</v>
      </c>
      <c r="K1059" s="203">
        <v>9.9537037037037042E-4</v>
      </c>
      <c r="L1059" s="29" t="s">
        <v>210</v>
      </c>
      <c r="M1059" s="71" t="s">
        <v>211</v>
      </c>
      <c r="N1059" s="71" t="s">
        <v>215</v>
      </c>
      <c r="O1059" s="71" t="s">
        <v>148</v>
      </c>
      <c r="R1059" s="71">
        <v>0</v>
      </c>
      <c r="U1059" s="27" t="s">
        <v>5972</v>
      </c>
    </row>
    <row r="1060" spans="1:21" x14ac:dyDescent="0.15">
      <c r="A1060" s="27" t="s">
        <v>75</v>
      </c>
      <c r="B1060" s="27" t="s">
        <v>5973</v>
      </c>
      <c r="C1060" s="27" t="s">
        <v>189</v>
      </c>
      <c r="D1060" s="27" t="s">
        <v>149</v>
      </c>
      <c r="I1060" s="28">
        <v>43423.649606481478</v>
      </c>
      <c r="J1060" s="28">
        <v>43423.650416666664</v>
      </c>
      <c r="K1060" s="203">
        <v>8.1018518518518516E-4</v>
      </c>
      <c r="L1060" s="29" t="s">
        <v>210</v>
      </c>
      <c r="M1060" s="71" t="s">
        <v>211</v>
      </c>
      <c r="N1060" s="71" t="s">
        <v>215</v>
      </c>
      <c r="O1060" s="71" t="s">
        <v>148</v>
      </c>
      <c r="R1060" s="71">
        <v>0</v>
      </c>
      <c r="U1060" s="27" t="s">
        <v>5974</v>
      </c>
    </row>
    <row r="1061" spans="1:21" x14ac:dyDescent="0.15">
      <c r="A1061" s="27" t="s">
        <v>75</v>
      </c>
      <c r="B1061" s="27" t="s">
        <v>5975</v>
      </c>
      <c r="C1061" s="27" t="s">
        <v>189</v>
      </c>
      <c r="D1061" s="27" t="s">
        <v>149</v>
      </c>
      <c r="I1061" s="28">
        <v>43423.653715277775</v>
      </c>
      <c r="J1061" s="28">
        <v>43423.654270833336</v>
      </c>
      <c r="K1061" s="203">
        <v>5.5555555555555556E-4</v>
      </c>
      <c r="L1061" s="29" t="s">
        <v>210</v>
      </c>
      <c r="M1061" s="71" t="s">
        <v>211</v>
      </c>
      <c r="N1061" s="71" t="s">
        <v>215</v>
      </c>
      <c r="O1061" s="71" t="s">
        <v>148</v>
      </c>
      <c r="R1061" s="71">
        <v>0</v>
      </c>
      <c r="U1061" s="27" t="s">
        <v>5976</v>
      </c>
    </row>
    <row r="1062" spans="1:21" x14ac:dyDescent="0.15">
      <c r="A1062" s="27" t="s">
        <v>75</v>
      </c>
      <c r="B1062" s="27" t="s">
        <v>5977</v>
      </c>
      <c r="C1062" s="27" t="s">
        <v>189</v>
      </c>
      <c r="D1062" s="27" t="s">
        <v>149</v>
      </c>
      <c r="I1062" s="28">
        <v>43423.663055555553</v>
      </c>
      <c r="J1062" s="28">
        <v>43423.663159722222</v>
      </c>
      <c r="K1062" s="203">
        <v>1.0416666666666667E-4</v>
      </c>
      <c r="L1062" s="29" t="s">
        <v>210</v>
      </c>
      <c r="M1062" s="71" t="s">
        <v>211</v>
      </c>
      <c r="N1062" s="71" t="s">
        <v>215</v>
      </c>
      <c r="O1062" s="71" t="s">
        <v>148</v>
      </c>
      <c r="R1062" s="71">
        <v>0</v>
      </c>
      <c r="U1062" s="27" t="s">
        <v>5978</v>
      </c>
    </row>
    <row r="1063" spans="1:21" x14ac:dyDescent="0.15">
      <c r="A1063" s="27" t="s">
        <v>75</v>
      </c>
      <c r="B1063" s="27" t="s">
        <v>5979</v>
      </c>
      <c r="C1063" s="27" t="s">
        <v>189</v>
      </c>
      <c r="D1063" s="27" t="s">
        <v>149</v>
      </c>
      <c r="I1063" s="28">
        <v>43423.664189814815</v>
      </c>
      <c r="J1063" s="28">
        <v>43423.667523148149</v>
      </c>
      <c r="K1063" s="203">
        <v>3.3333333333333335E-3</v>
      </c>
      <c r="L1063" s="29" t="s">
        <v>210</v>
      </c>
      <c r="M1063" s="71" t="s">
        <v>210</v>
      </c>
      <c r="N1063" s="71" t="s">
        <v>215</v>
      </c>
      <c r="O1063" s="71" t="s">
        <v>148</v>
      </c>
      <c r="R1063" s="71">
        <v>0</v>
      </c>
      <c r="U1063" s="27" t="s">
        <v>1778</v>
      </c>
    </row>
    <row r="1064" spans="1:21" x14ac:dyDescent="0.15">
      <c r="A1064" s="27" t="s">
        <v>75</v>
      </c>
      <c r="B1064" s="27" t="s">
        <v>5980</v>
      </c>
      <c r="C1064" s="27" t="s">
        <v>189</v>
      </c>
      <c r="D1064" s="27" t="s">
        <v>149</v>
      </c>
      <c r="I1064" s="28">
        <v>43423.671331018515</v>
      </c>
      <c r="J1064" s="28">
        <v>43423.671724537038</v>
      </c>
      <c r="K1064" s="203">
        <v>3.9351851851851852E-4</v>
      </c>
      <c r="L1064" s="29" t="s">
        <v>210</v>
      </c>
      <c r="M1064" s="71" t="s">
        <v>211</v>
      </c>
      <c r="N1064" s="71" t="s">
        <v>215</v>
      </c>
      <c r="O1064" s="71" t="s">
        <v>148</v>
      </c>
      <c r="R1064" s="71">
        <v>0</v>
      </c>
      <c r="U1064" s="27" t="s">
        <v>5981</v>
      </c>
    </row>
    <row r="1065" spans="1:21" x14ac:dyDescent="0.15">
      <c r="A1065" s="27" t="s">
        <v>75</v>
      </c>
      <c r="B1065" s="27" t="s">
        <v>5982</v>
      </c>
      <c r="C1065" s="27" t="s">
        <v>189</v>
      </c>
      <c r="D1065" s="27" t="s">
        <v>149</v>
      </c>
      <c r="I1065" s="28">
        <v>43423.673657407409</v>
      </c>
      <c r="J1065" s="28">
        <v>43423.673703703702</v>
      </c>
      <c r="K1065" s="203">
        <v>4.6296296296296294E-5</v>
      </c>
      <c r="L1065" s="29" t="s">
        <v>210</v>
      </c>
      <c r="M1065" s="71" t="s">
        <v>211</v>
      </c>
      <c r="N1065" s="71" t="s">
        <v>215</v>
      </c>
      <c r="O1065" s="71" t="s">
        <v>148</v>
      </c>
      <c r="R1065" s="71">
        <v>0</v>
      </c>
      <c r="U1065" s="27" t="s">
        <v>5983</v>
      </c>
    </row>
    <row r="1066" spans="1:21" x14ac:dyDescent="0.15">
      <c r="A1066" s="27" t="s">
        <v>75</v>
      </c>
      <c r="B1066" s="27" t="s">
        <v>5984</v>
      </c>
      <c r="C1066" s="27" t="s">
        <v>189</v>
      </c>
      <c r="D1066" s="27" t="s">
        <v>149</v>
      </c>
      <c r="I1066" s="28">
        <v>43423.674085648148</v>
      </c>
      <c r="J1066" s="28">
        <v>43423.674340277779</v>
      </c>
      <c r="K1066" s="203">
        <v>2.5462962962962961E-4</v>
      </c>
      <c r="L1066" s="29" t="s">
        <v>210</v>
      </c>
      <c r="M1066" s="71" t="s">
        <v>211</v>
      </c>
      <c r="N1066" s="71" t="s">
        <v>215</v>
      </c>
      <c r="O1066" s="71" t="s">
        <v>148</v>
      </c>
      <c r="R1066" s="71">
        <v>0</v>
      </c>
      <c r="U1066" s="27" t="s">
        <v>5983</v>
      </c>
    </row>
    <row r="1067" spans="1:21" x14ac:dyDescent="0.15">
      <c r="A1067" s="27" t="s">
        <v>75</v>
      </c>
      <c r="B1067" s="27" t="s">
        <v>5985</v>
      </c>
      <c r="C1067" s="27" t="s">
        <v>189</v>
      </c>
      <c r="D1067" s="27" t="s">
        <v>149</v>
      </c>
      <c r="I1067" s="28">
        <v>43423.675740740742</v>
      </c>
      <c r="J1067" s="28">
        <v>43423.676157407404</v>
      </c>
      <c r="K1067" s="203">
        <v>4.1666666666666669E-4</v>
      </c>
      <c r="L1067" s="29" t="s">
        <v>210</v>
      </c>
      <c r="M1067" s="71" t="s">
        <v>211</v>
      </c>
      <c r="N1067" s="71" t="s">
        <v>215</v>
      </c>
      <c r="O1067" s="71" t="s">
        <v>148</v>
      </c>
      <c r="R1067" s="71">
        <v>0</v>
      </c>
      <c r="U1067" s="27" t="s">
        <v>5986</v>
      </c>
    </row>
    <row r="1068" spans="1:21" x14ac:dyDescent="0.15">
      <c r="A1068" s="27" t="s">
        <v>75</v>
      </c>
      <c r="B1068" s="27" t="s">
        <v>5987</v>
      </c>
      <c r="C1068" s="27" t="s">
        <v>189</v>
      </c>
      <c r="D1068" s="27" t="s">
        <v>149</v>
      </c>
      <c r="I1068" s="28">
        <v>43423.676655092589</v>
      </c>
      <c r="J1068" s="28">
        <v>43423.677581018521</v>
      </c>
      <c r="K1068" s="203">
        <v>9.2592592592592585E-4</v>
      </c>
      <c r="L1068" s="29" t="s">
        <v>210</v>
      </c>
      <c r="M1068" s="71" t="s">
        <v>211</v>
      </c>
      <c r="N1068" s="71" t="s">
        <v>215</v>
      </c>
      <c r="O1068" s="71" t="s">
        <v>148</v>
      </c>
      <c r="R1068" s="71">
        <v>0</v>
      </c>
      <c r="U1068" s="27" t="s">
        <v>5988</v>
      </c>
    </row>
    <row r="1069" spans="1:21" x14ac:dyDescent="0.15">
      <c r="A1069" s="27" t="s">
        <v>75</v>
      </c>
      <c r="B1069" s="27" t="s">
        <v>5989</v>
      </c>
      <c r="C1069" s="27" t="s">
        <v>189</v>
      </c>
      <c r="D1069" s="27" t="s">
        <v>149</v>
      </c>
      <c r="I1069" s="28">
        <v>43423.680451388886</v>
      </c>
      <c r="J1069" s="28">
        <v>43423.680636574078</v>
      </c>
      <c r="K1069" s="203">
        <v>1.8518518518518518E-4</v>
      </c>
      <c r="L1069" s="29" t="s">
        <v>210</v>
      </c>
      <c r="M1069" s="71" t="s">
        <v>211</v>
      </c>
      <c r="N1069" s="71" t="s">
        <v>215</v>
      </c>
      <c r="O1069" s="71" t="s">
        <v>148</v>
      </c>
      <c r="R1069" s="71">
        <v>0</v>
      </c>
      <c r="U1069" s="27" t="s">
        <v>5990</v>
      </c>
    </row>
    <row r="1070" spans="1:21" x14ac:dyDescent="0.15">
      <c r="A1070" s="27" t="s">
        <v>75</v>
      </c>
      <c r="B1070" s="27" t="s">
        <v>5991</v>
      </c>
      <c r="C1070" s="27" t="s">
        <v>189</v>
      </c>
      <c r="D1070" s="27" t="s">
        <v>149</v>
      </c>
      <c r="I1070" s="28">
        <v>43423.691030092596</v>
      </c>
      <c r="J1070" s="28">
        <v>43423.691631944443</v>
      </c>
      <c r="K1070" s="203">
        <v>6.018518518518519E-4</v>
      </c>
      <c r="L1070" s="29" t="s">
        <v>210</v>
      </c>
      <c r="M1070" s="71" t="s">
        <v>211</v>
      </c>
      <c r="N1070" s="71" t="s">
        <v>215</v>
      </c>
      <c r="O1070" s="71" t="s">
        <v>148</v>
      </c>
      <c r="R1070" s="71">
        <v>0</v>
      </c>
      <c r="U1070" s="27" t="s">
        <v>5992</v>
      </c>
    </row>
    <row r="1071" spans="1:21" x14ac:dyDescent="0.15">
      <c r="A1071" s="27" t="s">
        <v>75</v>
      </c>
      <c r="B1071" s="27" t="s">
        <v>5993</v>
      </c>
      <c r="C1071" s="27" t="s">
        <v>189</v>
      </c>
      <c r="D1071" s="27" t="s">
        <v>149</v>
      </c>
      <c r="I1071" s="28">
        <v>43423.692418981482</v>
      </c>
      <c r="J1071" s="28">
        <v>43423.695983796293</v>
      </c>
      <c r="K1071" s="203">
        <v>3.5648148148148154E-3</v>
      </c>
      <c r="L1071" s="29" t="s">
        <v>210</v>
      </c>
      <c r="M1071" s="71" t="s">
        <v>210</v>
      </c>
      <c r="N1071" s="71" t="s">
        <v>215</v>
      </c>
      <c r="O1071" s="71" t="s">
        <v>148</v>
      </c>
      <c r="R1071" s="71">
        <v>0</v>
      </c>
      <c r="U1071" s="27" t="s">
        <v>5994</v>
      </c>
    </row>
    <row r="1072" spans="1:21" x14ac:dyDescent="0.15">
      <c r="A1072" s="27" t="s">
        <v>75</v>
      </c>
      <c r="B1072" s="27" t="s">
        <v>5995</v>
      </c>
      <c r="C1072" s="27" t="s">
        <v>189</v>
      </c>
      <c r="D1072" s="27" t="s">
        <v>151</v>
      </c>
      <c r="I1072" s="28">
        <v>43423.425266203703</v>
      </c>
      <c r="J1072" s="28">
        <v>43423.435520833336</v>
      </c>
      <c r="K1072" s="203">
        <v>1.0254629629629629E-2</v>
      </c>
      <c r="L1072" s="29" t="s">
        <v>210</v>
      </c>
      <c r="M1072" s="71" t="s">
        <v>210</v>
      </c>
      <c r="N1072" s="71" t="s">
        <v>216</v>
      </c>
      <c r="O1072" s="71" t="s">
        <v>150</v>
      </c>
      <c r="U1072" s="27" t="s">
        <v>1939</v>
      </c>
    </row>
    <row r="1073" spans="1:21" x14ac:dyDescent="0.15">
      <c r="A1073" s="27" t="s">
        <v>75</v>
      </c>
      <c r="B1073" s="27" t="s">
        <v>5996</v>
      </c>
      <c r="C1073" s="27" t="s">
        <v>189</v>
      </c>
      <c r="D1073" s="27" t="s">
        <v>151</v>
      </c>
      <c r="I1073" s="28">
        <v>43423.441053240742</v>
      </c>
      <c r="J1073" s="28">
        <v>43423.44259259259</v>
      </c>
      <c r="K1073" s="203">
        <v>1.5393518518518519E-3</v>
      </c>
      <c r="L1073" s="29" t="s">
        <v>210</v>
      </c>
      <c r="M1073" s="71" t="s">
        <v>211</v>
      </c>
      <c r="N1073" s="71" t="s">
        <v>215</v>
      </c>
      <c r="O1073" s="71" t="s">
        <v>150</v>
      </c>
      <c r="R1073" s="71">
        <v>0</v>
      </c>
      <c r="U1073" s="27" t="s">
        <v>1498</v>
      </c>
    </row>
    <row r="1074" spans="1:21" x14ac:dyDescent="0.15">
      <c r="A1074" s="27" t="s">
        <v>75</v>
      </c>
      <c r="B1074" s="27" t="s">
        <v>5997</v>
      </c>
      <c r="C1074" s="27" t="s">
        <v>189</v>
      </c>
      <c r="D1074" s="27" t="s">
        <v>151</v>
      </c>
      <c r="I1074" s="28">
        <v>43423.455034722225</v>
      </c>
      <c r="J1074" s="28">
        <v>43423.467488425929</v>
      </c>
      <c r="K1074" s="203">
        <v>1.2453703703703703E-2</v>
      </c>
      <c r="L1074" s="29" t="s">
        <v>210</v>
      </c>
      <c r="M1074" s="71" t="s">
        <v>210</v>
      </c>
      <c r="N1074" s="71" t="s">
        <v>215</v>
      </c>
      <c r="O1074" s="71" t="s">
        <v>150</v>
      </c>
      <c r="R1074" s="71">
        <v>0</v>
      </c>
      <c r="U1074" s="27" t="s">
        <v>1262</v>
      </c>
    </row>
    <row r="1075" spans="1:21" x14ac:dyDescent="0.15">
      <c r="A1075" s="27" t="s">
        <v>75</v>
      </c>
      <c r="B1075" s="27" t="s">
        <v>5998</v>
      </c>
      <c r="C1075" s="27" t="s">
        <v>189</v>
      </c>
      <c r="D1075" s="27" t="s">
        <v>151</v>
      </c>
      <c r="I1075" s="28">
        <v>43423.467847222222</v>
      </c>
      <c r="J1075" s="28">
        <v>43423.472939814812</v>
      </c>
      <c r="K1075" s="203">
        <v>5.0925925925925921E-3</v>
      </c>
      <c r="L1075" s="29" t="s">
        <v>210</v>
      </c>
      <c r="M1075" s="71" t="s">
        <v>210</v>
      </c>
      <c r="N1075" s="71" t="s">
        <v>215</v>
      </c>
      <c r="O1075" s="71" t="s">
        <v>150</v>
      </c>
      <c r="R1075" s="71">
        <v>0</v>
      </c>
      <c r="U1075" s="27" t="s">
        <v>5999</v>
      </c>
    </row>
    <row r="1076" spans="1:21" x14ac:dyDescent="0.15">
      <c r="A1076" s="27" t="s">
        <v>75</v>
      </c>
      <c r="B1076" s="27" t="s">
        <v>6000</v>
      </c>
      <c r="C1076" s="27" t="s">
        <v>189</v>
      </c>
      <c r="D1076" s="27" t="s">
        <v>151</v>
      </c>
      <c r="I1076" s="28">
        <v>43423.576157407406</v>
      </c>
      <c r="J1076" s="28">
        <v>43423.578460648147</v>
      </c>
      <c r="K1076" s="203">
        <v>2.3032407407407407E-3</v>
      </c>
      <c r="L1076" s="29" t="s">
        <v>210</v>
      </c>
      <c r="M1076" s="71" t="s">
        <v>210</v>
      </c>
      <c r="N1076" s="71" t="s">
        <v>215</v>
      </c>
      <c r="O1076" s="71" t="s">
        <v>150</v>
      </c>
      <c r="R1076" s="71">
        <v>0</v>
      </c>
      <c r="U1076" s="27" t="s">
        <v>1262</v>
      </c>
    </row>
    <row r="1077" spans="1:21" x14ac:dyDescent="0.15">
      <c r="A1077" s="27" t="s">
        <v>75</v>
      </c>
      <c r="B1077" s="27" t="s">
        <v>6001</v>
      </c>
      <c r="C1077" s="27" t="s">
        <v>189</v>
      </c>
      <c r="D1077" s="27" t="s">
        <v>151</v>
      </c>
      <c r="I1077" s="28">
        <v>43423.654317129629</v>
      </c>
      <c r="J1077" s="28">
        <v>43423.654537037037</v>
      </c>
      <c r="K1077" s="203">
        <v>2.199074074074074E-4</v>
      </c>
      <c r="L1077" s="29" t="s">
        <v>210</v>
      </c>
      <c r="M1077" s="71" t="s">
        <v>211</v>
      </c>
      <c r="N1077" s="71" t="s">
        <v>215</v>
      </c>
      <c r="O1077" s="71" t="s">
        <v>150</v>
      </c>
      <c r="R1077" s="71">
        <v>0</v>
      </c>
      <c r="U1077" s="27" t="s">
        <v>6002</v>
      </c>
    </row>
    <row r="1078" spans="1:21" x14ac:dyDescent="0.15">
      <c r="A1078" s="27" t="s">
        <v>75</v>
      </c>
      <c r="B1078" s="27" t="s">
        <v>6003</v>
      </c>
      <c r="C1078" s="27" t="s">
        <v>189</v>
      </c>
      <c r="D1078" s="27" t="s">
        <v>151</v>
      </c>
      <c r="I1078" s="28">
        <v>43423.672037037039</v>
      </c>
      <c r="J1078" s="28">
        <v>43423.67428240741</v>
      </c>
      <c r="K1078" s="203">
        <v>2.2453703703703702E-3</v>
      </c>
      <c r="L1078" s="29" t="s">
        <v>210</v>
      </c>
      <c r="M1078" s="71" t="s">
        <v>210</v>
      </c>
      <c r="N1078" s="71" t="s">
        <v>215</v>
      </c>
      <c r="O1078" s="71" t="s">
        <v>150</v>
      </c>
      <c r="R1078" s="71">
        <v>0</v>
      </c>
      <c r="U1078" s="27" t="s">
        <v>6004</v>
      </c>
    </row>
    <row r="1079" spans="1:21" x14ac:dyDescent="0.15">
      <c r="A1079" s="27" t="s">
        <v>75</v>
      </c>
      <c r="B1079" s="27" t="s">
        <v>6005</v>
      </c>
      <c r="C1079" s="27" t="s">
        <v>189</v>
      </c>
      <c r="D1079" s="27" t="s">
        <v>151</v>
      </c>
      <c r="I1079" s="28">
        <v>43423.698807870373</v>
      </c>
      <c r="J1079" s="28">
        <v>43423.701018518521</v>
      </c>
      <c r="K1079" s="203">
        <v>2.2106481481481478E-3</v>
      </c>
      <c r="L1079" s="29" t="s">
        <v>210</v>
      </c>
      <c r="M1079" s="71" t="s">
        <v>210</v>
      </c>
      <c r="N1079" s="71" t="s">
        <v>215</v>
      </c>
      <c r="O1079" s="71" t="s">
        <v>150</v>
      </c>
      <c r="R1079" s="71">
        <v>0</v>
      </c>
      <c r="U1079" s="27" t="s">
        <v>6006</v>
      </c>
    </row>
    <row r="1080" spans="1:21" x14ac:dyDescent="0.15">
      <c r="A1080" s="27" t="s">
        <v>75</v>
      </c>
      <c r="B1080" s="27" t="s">
        <v>6007</v>
      </c>
      <c r="C1080" s="27" t="s">
        <v>189</v>
      </c>
      <c r="D1080" s="27" t="s">
        <v>151</v>
      </c>
      <c r="I1080" s="28">
        <v>43423.724953703706</v>
      </c>
      <c r="J1080" s="28">
        <v>43423.731932870367</v>
      </c>
      <c r="K1080" s="203">
        <v>6.9791666666666674E-3</v>
      </c>
      <c r="L1080" s="29" t="s">
        <v>210</v>
      </c>
      <c r="M1080" s="71" t="s">
        <v>210</v>
      </c>
      <c r="N1080" s="71" t="s">
        <v>215</v>
      </c>
      <c r="O1080" s="71" t="s">
        <v>150</v>
      </c>
      <c r="R1080" s="71">
        <v>0</v>
      </c>
      <c r="U1080" s="27" t="s">
        <v>311</v>
      </c>
    </row>
    <row r="1081" spans="1:21" x14ac:dyDescent="0.15">
      <c r="A1081" s="27" t="s">
        <v>75</v>
      </c>
      <c r="B1081" s="27" t="s">
        <v>6008</v>
      </c>
      <c r="C1081" s="27" t="s">
        <v>248</v>
      </c>
      <c r="D1081" s="27" t="s">
        <v>225</v>
      </c>
      <c r="I1081" s="28">
        <v>43423.586423611108</v>
      </c>
      <c r="J1081" s="28">
        <v>43423.586481481485</v>
      </c>
      <c r="K1081" s="203">
        <v>5.7870370370370366E-5</v>
      </c>
      <c r="L1081" s="29" t="s">
        <v>210</v>
      </c>
      <c r="M1081" s="71" t="s">
        <v>211</v>
      </c>
      <c r="N1081" s="71" t="s">
        <v>215</v>
      </c>
      <c r="O1081" s="71" t="s">
        <v>224</v>
      </c>
      <c r="R1081" s="71">
        <v>0</v>
      </c>
      <c r="U1081" s="27" t="s">
        <v>1307</v>
      </c>
    </row>
    <row r="1082" spans="1:21" x14ac:dyDescent="0.15">
      <c r="A1082" s="27" t="s">
        <v>75</v>
      </c>
      <c r="B1082" s="27" t="s">
        <v>6009</v>
      </c>
      <c r="C1082" s="27" t="s">
        <v>248</v>
      </c>
      <c r="D1082" s="27" t="s">
        <v>225</v>
      </c>
      <c r="I1082" s="28">
        <v>43423.588206018518</v>
      </c>
      <c r="J1082" s="28">
        <v>43423.590474537035</v>
      </c>
      <c r="K1082" s="203">
        <v>2.2685185185185182E-3</v>
      </c>
      <c r="L1082" s="29" t="s">
        <v>210</v>
      </c>
      <c r="M1082" s="71" t="s">
        <v>210</v>
      </c>
      <c r="N1082" s="71" t="s">
        <v>215</v>
      </c>
      <c r="O1082" s="71" t="s">
        <v>224</v>
      </c>
      <c r="R1082" s="71">
        <v>0</v>
      </c>
      <c r="U1082" s="27" t="s">
        <v>1720</v>
      </c>
    </row>
    <row r="1083" spans="1:21" x14ac:dyDescent="0.15">
      <c r="A1083" s="27" t="s">
        <v>75</v>
      </c>
      <c r="B1083" s="27" t="s">
        <v>6010</v>
      </c>
      <c r="C1083" s="27" t="s">
        <v>248</v>
      </c>
      <c r="D1083" s="27" t="s">
        <v>225</v>
      </c>
      <c r="I1083" s="28">
        <v>43423.5934375</v>
      </c>
      <c r="J1083" s="28">
        <v>43423.598715277774</v>
      </c>
      <c r="K1083" s="203">
        <v>5.2777777777777771E-3</v>
      </c>
      <c r="L1083" s="29" t="s">
        <v>210</v>
      </c>
      <c r="M1083" s="71" t="s">
        <v>210</v>
      </c>
      <c r="N1083" s="71" t="s">
        <v>216</v>
      </c>
      <c r="O1083" s="71" t="s">
        <v>224</v>
      </c>
      <c r="R1083" s="71">
        <v>0</v>
      </c>
      <c r="U1083" s="27" t="s">
        <v>1508</v>
      </c>
    </row>
    <row r="1084" spans="1:21" x14ac:dyDescent="0.15">
      <c r="A1084" s="27" t="s">
        <v>75</v>
      </c>
      <c r="B1084" s="27" t="s">
        <v>6011</v>
      </c>
      <c r="C1084" s="27" t="s">
        <v>248</v>
      </c>
      <c r="D1084" s="27" t="s">
        <v>225</v>
      </c>
      <c r="I1084" s="28">
        <v>43423.599120370367</v>
      </c>
      <c r="J1084" s="28">
        <v>43423.600046296298</v>
      </c>
      <c r="K1084" s="203">
        <v>9.2592592592592585E-4</v>
      </c>
      <c r="L1084" s="29" t="s">
        <v>210</v>
      </c>
      <c r="M1084" s="71" t="s">
        <v>211</v>
      </c>
      <c r="N1084" s="71" t="s">
        <v>215</v>
      </c>
      <c r="O1084" s="71" t="s">
        <v>224</v>
      </c>
      <c r="R1084" s="71">
        <v>0</v>
      </c>
      <c r="U1084" s="27" t="s">
        <v>1499</v>
      </c>
    </row>
    <row r="1085" spans="1:21" x14ac:dyDescent="0.15">
      <c r="A1085" s="27" t="s">
        <v>75</v>
      </c>
      <c r="B1085" s="27" t="s">
        <v>6012</v>
      </c>
      <c r="C1085" s="27" t="s">
        <v>248</v>
      </c>
      <c r="D1085" s="27" t="s">
        <v>225</v>
      </c>
      <c r="I1085" s="28">
        <v>43423.604212962964</v>
      </c>
      <c r="J1085" s="28">
        <v>43423.606168981481</v>
      </c>
      <c r="K1085" s="203">
        <v>1.9560185185185184E-3</v>
      </c>
      <c r="L1085" s="29" t="s">
        <v>210</v>
      </c>
      <c r="M1085" s="71" t="s">
        <v>211</v>
      </c>
      <c r="N1085" s="71" t="s">
        <v>215</v>
      </c>
      <c r="O1085" s="71" t="s">
        <v>224</v>
      </c>
      <c r="R1085" s="71">
        <v>0</v>
      </c>
      <c r="U1085" s="27" t="s">
        <v>3249</v>
      </c>
    </row>
    <row r="1086" spans="1:21" x14ac:dyDescent="0.15">
      <c r="A1086" s="27" t="s">
        <v>75</v>
      </c>
      <c r="B1086" s="27" t="s">
        <v>6013</v>
      </c>
      <c r="C1086" s="27" t="s">
        <v>248</v>
      </c>
      <c r="D1086" s="27" t="s">
        <v>225</v>
      </c>
      <c r="I1086" s="28">
        <v>43423.608715277776</v>
      </c>
      <c r="J1086" s="28">
        <v>43423.610717592594</v>
      </c>
      <c r="K1086" s="203">
        <v>2.0023148148148148E-3</v>
      </c>
      <c r="L1086" s="29" t="s">
        <v>210</v>
      </c>
      <c r="M1086" s="71" t="s">
        <v>211</v>
      </c>
      <c r="N1086" s="71" t="s">
        <v>215</v>
      </c>
      <c r="O1086" s="71" t="s">
        <v>224</v>
      </c>
      <c r="R1086" s="71">
        <v>0</v>
      </c>
      <c r="U1086" s="27" t="s">
        <v>6014</v>
      </c>
    </row>
    <row r="1087" spans="1:21" x14ac:dyDescent="0.15">
      <c r="A1087" s="27" t="s">
        <v>75</v>
      </c>
      <c r="B1087" s="27" t="s">
        <v>6015</v>
      </c>
      <c r="C1087" s="27" t="s">
        <v>248</v>
      </c>
      <c r="D1087" s="27" t="s">
        <v>225</v>
      </c>
      <c r="I1087" s="28">
        <v>43423.616203703707</v>
      </c>
      <c r="J1087" s="28">
        <v>43423.6169212963</v>
      </c>
      <c r="K1087" s="203">
        <v>7.175925925925927E-4</v>
      </c>
      <c r="L1087" s="29" t="s">
        <v>210</v>
      </c>
      <c r="M1087" s="71" t="s">
        <v>211</v>
      </c>
      <c r="N1087" s="71" t="s">
        <v>215</v>
      </c>
      <c r="O1087" s="71" t="s">
        <v>224</v>
      </c>
      <c r="R1087" s="71">
        <v>0</v>
      </c>
      <c r="U1087" s="27" t="s">
        <v>6016</v>
      </c>
    </row>
    <row r="1088" spans="1:21" x14ac:dyDescent="0.15">
      <c r="A1088" s="27" t="s">
        <v>75</v>
      </c>
      <c r="B1088" s="27" t="s">
        <v>6017</v>
      </c>
      <c r="C1088" s="27" t="s">
        <v>248</v>
      </c>
      <c r="D1088" s="27" t="s">
        <v>225</v>
      </c>
      <c r="I1088" s="28">
        <v>43423.620266203703</v>
      </c>
      <c r="J1088" s="28">
        <v>43423.621076388888</v>
      </c>
      <c r="K1088" s="203">
        <v>8.1018518518518516E-4</v>
      </c>
      <c r="L1088" s="29" t="s">
        <v>210</v>
      </c>
      <c r="M1088" s="71" t="s">
        <v>211</v>
      </c>
      <c r="N1088" s="71" t="s">
        <v>215</v>
      </c>
      <c r="O1088" s="71" t="s">
        <v>224</v>
      </c>
      <c r="R1088" s="71">
        <v>0</v>
      </c>
      <c r="U1088" s="27" t="s">
        <v>6018</v>
      </c>
    </row>
    <row r="1089" spans="1:21" x14ac:dyDescent="0.15">
      <c r="A1089" s="27" t="s">
        <v>75</v>
      </c>
      <c r="B1089" s="27" t="s">
        <v>6019</v>
      </c>
      <c r="C1089" s="27" t="s">
        <v>248</v>
      </c>
      <c r="D1089" s="27" t="s">
        <v>225</v>
      </c>
      <c r="I1089" s="28">
        <v>43423.622986111113</v>
      </c>
      <c r="J1089" s="28">
        <v>43423.624247685184</v>
      </c>
      <c r="K1089" s="203">
        <v>1.261574074074074E-3</v>
      </c>
      <c r="L1089" s="29" t="s">
        <v>210</v>
      </c>
      <c r="M1089" s="71" t="s">
        <v>211</v>
      </c>
      <c r="N1089" s="71" t="s">
        <v>215</v>
      </c>
      <c r="O1089" s="71" t="s">
        <v>224</v>
      </c>
      <c r="R1089" s="71">
        <v>0</v>
      </c>
      <c r="U1089" s="27" t="s">
        <v>6020</v>
      </c>
    </row>
    <row r="1090" spans="1:21" x14ac:dyDescent="0.15">
      <c r="A1090" s="27" t="s">
        <v>75</v>
      </c>
      <c r="B1090" s="27" t="s">
        <v>6021</v>
      </c>
      <c r="C1090" s="27" t="s">
        <v>248</v>
      </c>
      <c r="D1090" s="27" t="s">
        <v>225</v>
      </c>
      <c r="I1090" s="28">
        <v>43423.629641203705</v>
      </c>
      <c r="J1090" s="28">
        <v>43423.629780092589</v>
      </c>
      <c r="K1090" s="203">
        <v>1.3888888888888889E-4</v>
      </c>
      <c r="L1090" s="29" t="s">
        <v>210</v>
      </c>
      <c r="M1090" s="71" t="s">
        <v>211</v>
      </c>
      <c r="N1090" s="71" t="s">
        <v>215</v>
      </c>
      <c r="O1090" s="71" t="s">
        <v>224</v>
      </c>
      <c r="R1090" s="71">
        <v>0</v>
      </c>
      <c r="U1090" s="27" t="s">
        <v>6022</v>
      </c>
    </row>
    <row r="1091" spans="1:21" x14ac:dyDescent="0.15">
      <c r="A1091" s="27" t="s">
        <v>75</v>
      </c>
      <c r="B1091" s="27" t="s">
        <v>6023</v>
      </c>
      <c r="C1091" s="27" t="s">
        <v>248</v>
      </c>
      <c r="D1091" s="27" t="s">
        <v>225</v>
      </c>
      <c r="I1091" s="28">
        <v>43423.631319444445</v>
      </c>
      <c r="J1091" s="28">
        <v>43423.633993055555</v>
      </c>
      <c r="K1091" s="203">
        <v>2.673611111111111E-3</v>
      </c>
      <c r="L1091" s="29" t="s">
        <v>210</v>
      </c>
      <c r="M1091" s="71" t="s">
        <v>210</v>
      </c>
      <c r="N1091" s="71" t="s">
        <v>215</v>
      </c>
      <c r="O1091" s="71" t="s">
        <v>224</v>
      </c>
      <c r="R1091" s="71">
        <v>0</v>
      </c>
      <c r="U1091" s="27" t="s">
        <v>1264</v>
      </c>
    </row>
    <row r="1092" spans="1:21" x14ac:dyDescent="0.15">
      <c r="A1092" s="27" t="s">
        <v>75</v>
      </c>
      <c r="B1092" s="27" t="s">
        <v>6024</v>
      </c>
      <c r="C1092" s="27" t="s">
        <v>248</v>
      </c>
      <c r="D1092" s="27" t="s">
        <v>225</v>
      </c>
      <c r="I1092" s="28">
        <v>43423.635150462964</v>
      </c>
      <c r="J1092" s="28">
        <v>43423.64162037037</v>
      </c>
      <c r="K1092" s="203">
        <v>6.4699074074074069E-3</v>
      </c>
      <c r="L1092" s="29" t="s">
        <v>210</v>
      </c>
      <c r="M1092" s="71" t="s">
        <v>210</v>
      </c>
      <c r="N1092" s="71" t="s">
        <v>215</v>
      </c>
      <c r="O1092" s="71" t="s">
        <v>224</v>
      </c>
      <c r="R1092" s="71">
        <v>0</v>
      </c>
      <c r="U1092" s="27" t="s">
        <v>1265</v>
      </c>
    </row>
    <row r="1093" spans="1:21" x14ac:dyDescent="0.15">
      <c r="A1093" s="27" t="s">
        <v>75</v>
      </c>
      <c r="B1093" s="27" t="s">
        <v>6025</v>
      </c>
      <c r="C1093" s="27" t="s">
        <v>248</v>
      </c>
      <c r="D1093" s="27" t="s">
        <v>225</v>
      </c>
      <c r="I1093" s="28">
        <v>43423.644837962966</v>
      </c>
      <c r="J1093" s="28">
        <v>43423.644895833335</v>
      </c>
      <c r="K1093" s="203">
        <v>5.7870370370370366E-5</v>
      </c>
      <c r="L1093" s="29" t="s">
        <v>210</v>
      </c>
      <c r="M1093" s="71" t="s">
        <v>211</v>
      </c>
      <c r="N1093" s="71" t="s">
        <v>215</v>
      </c>
      <c r="O1093" s="71" t="s">
        <v>224</v>
      </c>
      <c r="R1093" s="71">
        <v>0</v>
      </c>
      <c r="U1093" s="27" t="s">
        <v>749</v>
      </c>
    </row>
    <row r="1094" spans="1:21" x14ac:dyDescent="0.15">
      <c r="A1094" s="27" t="s">
        <v>75</v>
      </c>
      <c r="B1094" s="27" t="s">
        <v>6026</v>
      </c>
      <c r="C1094" s="27" t="s">
        <v>248</v>
      </c>
      <c r="D1094" s="27" t="s">
        <v>225</v>
      </c>
      <c r="I1094" s="28">
        <v>43423.651909722219</v>
      </c>
      <c r="J1094" s="28">
        <v>43423.653229166666</v>
      </c>
      <c r="K1094" s="203">
        <v>1.3194444444444443E-3</v>
      </c>
      <c r="L1094" s="29" t="s">
        <v>210</v>
      </c>
      <c r="M1094" s="71" t="s">
        <v>211</v>
      </c>
      <c r="N1094" s="71" t="s">
        <v>215</v>
      </c>
      <c r="O1094" s="71" t="s">
        <v>224</v>
      </c>
      <c r="R1094" s="71">
        <v>0</v>
      </c>
      <c r="U1094" s="27" t="s">
        <v>1364</v>
      </c>
    </row>
    <row r="1095" spans="1:21" x14ac:dyDescent="0.15">
      <c r="A1095" s="27" t="s">
        <v>75</v>
      </c>
      <c r="B1095" s="27" t="s">
        <v>6027</v>
      </c>
      <c r="C1095" s="27" t="s">
        <v>248</v>
      </c>
      <c r="D1095" s="27" t="s">
        <v>225</v>
      </c>
      <c r="I1095" s="28">
        <v>43423.656377314815</v>
      </c>
      <c r="J1095" s="28">
        <v>43423.659722222219</v>
      </c>
      <c r="K1095" s="203">
        <v>3.3449074074074071E-3</v>
      </c>
      <c r="L1095" s="29" t="s">
        <v>210</v>
      </c>
      <c r="M1095" s="71" t="s">
        <v>210</v>
      </c>
      <c r="N1095" s="71" t="s">
        <v>216</v>
      </c>
      <c r="O1095" s="71" t="s">
        <v>224</v>
      </c>
      <c r="R1095" s="71">
        <v>0</v>
      </c>
      <c r="U1095" s="27" t="s">
        <v>6028</v>
      </c>
    </row>
    <row r="1096" spans="1:21" x14ac:dyDescent="0.15">
      <c r="A1096" s="27" t="s">
        <v>75</v>
      </c>
      <c r="B1096" s="27" t="s">
        <v>6029</v>
      </c>
      <c r="C1096" s="27" t="s">
        <v>248</v>
      </c>
      <c r="D1096" s="27" t="s">
        <v>225</v>
      </c>
      <c r="I1096" s="28">
        <v>43423.66002314815</v>
      </c>
      <c r="J1096" s="28">
        <v>43423.664293981485</v>
      </c>
      <c r="K1096" s="203">
        <v>4.2708333333333339E-3</v>
      </c>
      <c r="L1096" s="29" t="s">
        <v>210</v>
      </c>
      <c r="M1096" s="71" t="s">
        <v>210</v>
      </c>
      <c r="N1096" s="71" t="s">
        <v>215</v>
      </c>
      <c r="O1096" s="71" t="s">
        <v>224</v>
      </c>
      <c r="R1096" s="71">
        <v>0</v>
      </c>
      <c r="U1096" s="27" t="s">
        <v>6030</v>
      </c>
    </row>
    <row r="1097" spans="1:21" x14ac:dyDescent="0.15">
      <c r="A1097" s="27" t="s">
        <v>75</v>
      </c>
      <c r="B1097" s="27" t="s">
        <v>6031</v>
      </c>
      <c r="C1097" s="27" t="s">
        <v>248</v>
      </c>
      <c r="D1097" s="27" t="s">
        <v>225</v>
      </c>
      <c r="I1097" s="28">
        <v>43423.664594907408</v>
      </c>
      <c r="J1097" s="28">
        <v>43423.676400462966</v>
      </c>
      <c r="K1097" s="203">
        <v>1.1805555555555555E-2</v>
      </c>
      <c r="L1097" s="29" t="s">
        <v>210</v>
      </c>
      <c r="M1097" s="71" t="s">
        <v>210</v>
      </c>
      <c r="N1097" s="71" t="s">
        <v>215</v>
      </c>
      <c r="O1097" s="71" t="s">
        <v>224</v>
      </c>
      <c r="R1097" s="71">
        <v>0</v>
      </c>
      <c r="U1097" s="27" t="s">
        <v>1264</v>
      </c>
    </row>
    <row r="1098" spans="1:21" x14ac:dyDescent="0.15">
      <c r="A1098" s="27" t="s">
        <v>75</v>
      </c>
      <c r="B1098" s="27" t="s">
        <v>6032</v>
      </c>
      <c r="C1098" s="27" t="s">
        <v>248</v>
      </c>
      <c r="D1098" s="27" t="s">
        <v>225</v>
      </c>
      <c r="I1098" s="28">
        <v>43423.680648148147</v>
      </c>
      <c r="J1098" s="28">
        <v>43423.683749999997</v>
      </c>
      <c r="K1098" s="203">
        <v>3.1018518518518522E-3</v>
      </c>
      <c r="L1098" s="29" t="s">
        <v>210</v>
      </c>
      <c r="M1098" s="71" t="s">
        <v>210</v>
      </c>
      <c r="N1098" s="71" t="s">
        <v>215</v>
      </c>
      <c r="O1098" s="71" t="s">
        <v>224</v>
      </c>
      <c r="R1098" s="71">
        <v>0</v>
      </c>
      <c r="U1098" s="27" t="s">
        <v>1499</v>
      </c>
    </row>
    <row r="1099" spans="1:21" x14ac:dyDescent="0.15">
      <c r="A1099" s="27" t="s">
        <v>75</v>
      </c>
      <c r="B1099" s="27" t="s">
        <v>6033</v>
      </c>
      <c r="C1099" s="27" t="s">
        <v>248</v>
      </c>
      <c r="D1099" s="27" t="s">
        <v>225</v>
      </c>
      <c r="I1099" s="28">
        <v>43423.705150462964</v>
      </c>
      <c r="J1099" s="28">
        <v>43423.706875000003</v>
      </c>
      <c r="K1099" s="203">
        <v>1.7245370370370372E-3</v>
      </c>
      <c r="L1099" s="29" t="s">
        <v>210</v>
      </c>
      <c r="M1099" s="71" t="s">
        <v>211</v>
      </c>
      <c r="N1099" s="71" t="s">
        <v>215</v>
      </c>
      <c r="O1099" s="71" t="s">
        <v>224</v>
      </c>
      <c r="R1099" s="71">
        <v>0</v>
      </c>
      <c r="U1099" s="27" t="s">
        <v>1269</v>
      </c>
    </row>
    <row r="1100" spans="1:21" x14ac:dyDescent="0.15">
      <c r="A1100" s="27" t="s">
        <v>75</v>
      </c>
      <c r="B1100" s="27" t="s">
        <v>6034</v>
      </c>
      <c r="C1100" s="27" t="s">
        <v>248</v>
      </c>
      <c r="D1100" s="27" t="s">
        <v>225</v>
      </c>
      <c r="I1100" s="28">
        <v>43423.708032407405</v>
      </c>
      <c r="J1100" s="28">
        <v>43423.70957175926</v>
      </c>
      <c r="K1100" s="203">
        <v>1.5393518518518519E-3</v>
      </c>
      <c r="L1100" s="29" t="s">
        <v>210</v>
      </c>
      <c r="M1100" s="71" t="s">
        <v>211</v>
      </c>
      <c r="N1100" s="71" t="s">
        <v>215</v>
      </c>
      <c r="O1100" s="71" t="s">
        <v>224</v>
      </c>
      <c r="R1100" s="71">
        <v>0</v>
      </c>
      <c r="U1100" s="27" t="s">
        <v>1266</v>
      </c>
    </row>
    <row r="1101" spans="1:21" x14ac:dyDescent="0.15">
      <c r="A1101" s="27" t="s">
        <v>75</v>
      </c>
      <c r="B1101" s="27" t="s">
        <v>6035</v>
      </c>
      <c r="C1101" s="27" t="s">
        <v>248</v>
      </c>
      <c r="D1101" s="27" t="s">
        <v>225</v>
      </c>
      <c r="I1101" s="28">
        <v>43423.712581018517</v>
      </c>
      <c r="J1101" s="28">
        <v>43423.715682870374</v>
      </c>
      <c r="K1101" s="203">
        <v>3.1018518518518522E-3</v>
      </c>
      <c r="L1101" s="29" t="s">
        <v>210</v>
      </c>
      <c r="M1101" s="71" t="s">
        <v>210</v>
      </c>
      <c r="N1101" s="71" t="s">
        <v>215</v>
      </c>
      <c r="O1101" s="71" t="s">
        <v>224</v>
      </c>
      <c r="R1101" s="71">
        <v>0</v>
      </c>
      <c r="U1101" s="27" t="s">
        <v>1106</v>
      </c>
    </row>
    <row r="1102" spans="1:21" x14ac:dyDescent="0.15">
      <c r="A1102" s="27" t="s">
        <v>75</v>
      </c>
      <c r="B1102" s="27" t="s">
        <v>6036</v>
      </c>
      <c r="C1102" s="27" t="s">
        <v>248</v>
      </c>
      <c r="D1102" s="27" t="s">
        <v>225</v>
      </c>
      <c r="I1102" s="28">
        <v>43423.732465277775</v>
      </c>
      <c r="J1102" s="28">
        <v>43423.732673611114</v>
      </c>
      <c r="K1102" s="203">
        <v>2.0833333333333335E-4</v>
      </c>
      <c r="L1102" s="29" t="s">
        <v>210</v>
      </c>
      <c r="M1102" s="71" t="s">
        <v>211</v>
      </c>
      <c r="N1102" s="71" t="s">
        <v>215</v>
      </c>
      <c r="O1102" s="71" t="s">
        <v>224</v>
      </c>
      <c r="R1102" s="71">
        <v>0</v>
      </c>
      <c r="U1102" s="27" t="s">
        <v>1070</v>
      </c>
    </row>
    <row r="1103" spans="1:21" x14ac:dyDescent="0.15">
      <c r="A1103" s="27" t="s">
        <v>75</v>
      </c>
      <c r="B1103" s="27" t="s">
        <v>6037</v>
      </c>
      <c r="C1103" s="27" t="s">
        <v>192</v>
      </c>
      <c r="D1103" s="27" t="s">
        <v>166</v>
      </c>
      <c r="I1103" s="28">
        <v>43423.586481481485</v>
      </c>
      <c r="J1103" s="28">
        <v>43423.587789351855</v>
      </c>
      <c r="K1103" s="203">
        <v>1.3078703703703705E-3</v>
      </c>
      <c r="L1103" s="29" t="s">
        <v>210</v>
      </c>
      <c r="M1103" s="71" t="s">
        <v>211</v>
      </c>
      <c r="N1103" s="71" t="s">
        <v>215</v>
      </c>
      <c r="O1103" s="71" t="s">
        <v>165</v>
      </c>
      <c r="R1103" s="71">
        <v>0</v>
      </c>
      <c r="U1103" s="27" t="s">
        <v>1943</v>
      </c>
    </row>
    <row r="1104" spans="1:21" x14ac:dyDescent="0.15">
      <c r="A1104" s="27" t="s">
        <v>75</v>
      </c>
      <c r="B1104" s="27" t="s">
        <v>6038</v>
      </c>
      <c r="C1104" s="27" t="s">
        <v>192</v>
      </c>
      <c r="D1104" s="27" t="s">
        <v>166</v>
      </c>
      <c r="I1104" s="28">
        <v>43423.599351851852</v>
      </c>
      <c r="J1104" s="28">
        <v>43423.600636574076</v>
      </c>
      <c r="K1104" s="203">
        <v>1.2847222222222223E-3</v>
      </c>
      <c r="L1104" s="29" t="s">
        <v>210</v>
      </c>
      <c r="M1104" s="71" t="s">
        <v>211</v>
      </c>
      <c r="N1104" s="71" t="s">
        <v>215</v>
      </c>
      <c r="O1104" s="71" t="s">
        <v>165</v>
      </c>
      <c r="R1104" s="71">
        <v>0</v>
      </c>
      <c r="U1104" s="27" t="s">
        <v>834</v>
      </c>
    </row>
    <row r="1105" spans="1:21" x14ac:dyDescent="0.15">
      <c r="A1105" s="27" t="s">
        <v>75</v>
      </c>
      <c r="B1105" s="27" t="s">
        <v>6039</v>
      </c>
      <c r="C1105" s="27" t="s">
        <v>192</v>
      </c>
      <c r="D1105" s="27" t="s">
        <v>166</v>
      </c>
      <c r="I1105" s="28">
        <v>43423.601319444446</v>
      </c>
      <c r="J1105" s="28">
        <v>43423.602025462962</v>
      </c>
      <c r="K1105" s="203">
        <v>7.0601851851851847E-4</v>
      </c>
      <c r="L1105" s="29" t="s">
        <v>210</v>
      </c>
      <c r="M1105" s="71" t="s">
        <v>211</v>
      </c>
      <c r="N1105" s="71" t="s">
        <v>216</v>
      </c>
      <c r="O1105" s="71" t="s">
        <v>165</v>
      </c>
      <c r="R1105" s="71">
        <v>0</v>
      </c>
      <c r="U1105" s="27" t="s">
        <v>1020</v>
      </c>
    </row>
    <row r="1106" spans="1:21" x14ac:dyDescent="0.15">
      <c r="A1106" s="27" t="s">
        <v>75</v>
      </c>
      <c r="B1106" s="27" t="s">
        <v>6040</v>
      </c>
      <c r="C1106" s="27" t="s">
        <v>192</v>
      </c>
      <c r="D1106" s="27" t="s">
        <v>166</v>
      </c>
      <c r="I1106" s="28">
        <v>43423.61346064815</v>
      </c>
      <c r="J1106" s="28">
        <v>43423.615034722221</v>
      </c>
      <c r="K1106" s="203">
        <v>1.5740740740740741E-3</v>
      </c>
      <c r="L1106" s="29" t="s">
        <v>210</v>
      </c>
      <c r="M1106" s="71" t="s">
        <v>211</v>
      </c>
      <c r="N1106" s="71" t="s">
        <v>215</v>
      </c>
      <c r="O1106" s="71" t="s">
        <v>165</v>
      </c>
      <c r="R1106" s="71">
        <v>0</v>
      </c>
      <c r="U1106" s="27" t="s">
        <v>511</v>
      </c>
    </row>
    <row r="1107" spans="1:21" x14ac:dyDescent="0.15">
      <c r="A1107" s="27" t="s">
        <v>75</v>
      </c>
      <c r="B1107" s="27" t="s">
        <v>6041</v>
      </c>
      <c r="C1107" s="27" t="s">
        <v>192</v>
      </c>
      <c r="D1107" s="27" t="s">
        <v>166</v>
      </c>
      <c r="I1107" s="28">
        <v>43423.632060185184</v>
      </c>
      <c r="J1107" s="28">
        <v>43423.633425925924</v>
      </c>
      <c r="K1107" s="203">
        <v>1.3657407407407409E-3</v>
      </c>
      <c r="L1107" s="29" t="s">
        <v>210</v>
      </c>
      <c r="M1107" s="71" t="s">
        <v>211</v>
      </c>
      <c r="N1107" s="71" t="s">
        <v>215</v>
      </c>
      <c r="O1107" s="71" t="s">
        <v>165</v>
      </c>
      <c r="R1107" s="71">
        <v>0</v>
      </c>
      <c r="U1107" s="27" t="s">
        <v>6042</v>
      </c>
    </row>
    <row r="1108" spans="1:21" x14ac:dyDescent="0.15">
      <c r="A1108" s="27" t="s">
        <v>75</v>
      </c>
      <c r="B1108" s="27" t="s">
        <v>6043</v>
      </c>
      <c r="C1108" s="27" t="s">
        <v>192</v>
      </c>
      <c r="D1108" s="27" t="s">
        <v>166</v>
      </c>
      <c r="I1108" s="28">
        <v>43423.65247685185</v>
      </c>
      <c r="J1108" s="28">
        <v>43423.652777777781</v>
      </c>
      <c r="K1108" s="203">
        <v>3.0092592592592595E-4</v>
      </c>
      <c r="L1108" s="29" t="s">
        <v>210</v>
      </c>
      <c r="M1108" s="71" t="s">
        <v>211</v>
      </c>
      <c r="N1108" s="71" t="s">
        <v>215</v>
      </c>
      <c r="O1108" s="71" t="s">
        <v>165</v>
      </c>
      <c r="R1108" s="71">
        <v>0</v>
      </c>
      <c r="U1108" s="27" t="s">
        <v>6044</v>
      </c>
    </row>
    <row r="1109" spans="1:21" x14ac:dyDescent="0.15">
      <c r="A1109" s="27" t="s">
        <v>75</v>
      </c>
      <c r="B1109" s="27" t="s">
        <v>6045</v>
      </c>
      <c r="C1109" s="27" t="s">
        <v>192</v>
      </c>
      <c r="D1109" s="27" t="s">
        <v>166</v>
      </c>
      <c r="I1109" s="28">
        <v>43423.660902777781</v>
      </c>
      <c r="J1109" s="28">
        <v>43423.66202546296</v>
      </c>
      <c r="K1109" s="203">
        <v>1.1226851851851851E-3</v>
      </c>
      <c r="L1109" s="29" t="s">
        <v>210</v>
      </c>
      <c r="M1109" s="71" t="s">
        <v>211</v>
      </c>
      <c r="N1109" s="71" t="s">
        <v>215</v>
      </c>
      <c r="O1109" s="71" t="s">
        <v>165</v>
      </c>
      <c r="R1109" s="71">
        <v>0</v>
      </c>
      <c r="U1109" s="27" t="s">
        <v>6046</v>
      </c>
    </row>
    <row r="1110" spans="1:21" x14ac:dyDescent="0.15">
      <c r="A1110" s="27" t="s">
        <v>75</v>
      </c>
      <c r="B1110" s="27" t="s">
        <v>6047</v>
      </c>
      <c r="C1110" s="27" t="s">
        <v>192</v>
      </c>
      <c r="D1110" s="27" t="s">
        <v>166</v>
      </c>
      <c r="I1110" s="28">
        <v>43423.699652777781</v>
      </c>
      <c r="J1110" s="28">
        <v>43423.703055555554</v>
      </c>
      <c r="K1110" s="203">
        <v>3.4027777777777784E-3</v>
      </c>
      <c r="L1110" s="29" t="s">
        <v>210</v>
      </c>
      <c r="M1110" s="71" t="s">
        <v>210</v>
      </c>
      <c r="N1110" s="71" t="s">
        <v>215</v>
      </c>
      <c r="O1110" s="71" t="s">
        <v>165</v>
      </c>
      <c r="R1110" s="71">
        <v>0</v>
      </c>
      <c r="U1110" s="27" t="s">
        <v>1270</v>
      </c>
    </row>
    <row r="1111" spans="1:21" x14ac:dyDescent="0.15">
      <c r="A1111" s="27" t="s">
        <v>75</v>
      </c>
      <c r="B1111" s="27" t="s">
        <v>6048</v>
      </c>
      <c r="C1111" s="27" t="s">
        <v>192</v>
      </c>
      <c r="D1111" s="27" t="s">
        <v>166</v>
      </c>
      <c r="I1111" s="28">
        <v>43423.726921296293</v>
      </c>
      <c r="J1111" s="28">
        <v>43423.733958333331</v>
      </c>
      <c r="K1111" s="203">
        <v>7.037037037037037E-3</v>
      </c>
      <c r="L1111" s="29" t="s">
        <v>210</v>
      </c>
      <c r="M1111" s="71" t="s">
        <v>210</v>
      </c>
      <c r="N1111" s="71" t="s">
        <v>215</v>
      </c>
      <c r="O1111" s="71" t="s">
        <v>165</v>
      </c>
      <c r="R1111" s="71">
        <v>0</v>
      </c>
      <c r="U1111" s="27" t="s">
        <v>6049</v>
      </c>
    </row>
    <row r="1112" spans="1:21" x14ac:dyDescent="0.15">
      <c r="A1112" s="27" t="s">
        <v>75</v>
      </c>
      <c r="B1112" s="27" t="s">
        <v>6050</v>
      </c>
      <c r="C1112" s="27" t="s">
        <v>194</v>
      </c>
      <c r="D1112" s="27" t="s">
        <v>156</v>
      </c>
      <c r="I1112" s="28">
        <v>43423.425578703704</v>
      </c>
      <c r="J1112" s="28">
        <v>43423.432766203703</v>
      </c>
      <c r="K1112" s="203">
        <v>7.1874999999999994E-3</v>
      </c>
      <c r="L1112" s="29" t="s">
        <v>210</v>
      </c>
      <c r="M1112" s="71" t="s">
        <v>210</v>
      </c>
      <c r="N1112" s="71" t="s">
        <v>215</v>
      </c>
      <c r="O1112" s="71" t="s">
        <v>155</v>
      </c>
      <c r="R1112" s="71">
        <v>0</v>
      </c>
      <c r="U1112" s="27" t="s">
        <v>6051</v>
      </c>
    </row>
    <row r="1113" spans="1:21" x14ac:dyDescent="0.15">
      <c r="A1113" s="27" t="s">
        <v>75</v>
      </c>
      <c r="B1113" s="27" t="s">
        <v>6052</v>
      </c>
      <c r="C1113" s="27" t="s">
        <v>194</v>
      </c>
      <c r="D1113" s="27" t="s">
        <v>156</v>
      </c>
      <c r="I1113" s="28">
        <v>43423.484699074077</v>
      </c>
      <c r="J1113" s="28">
        <v>43423.48978009259</v>
      </c>
      <c r="K1113" s="203">
        <v>5.0810185185185186E-3</v>
      </c>
      <c r="L1113" s="29" t="s">
        <v>210</v>
      </c>
      <c r="M1113" s="71" t="s">
        <v>210</v>
      </c>
      <c r="N1113" s="71" t="s">
        <v>215</v>
      </c>
      <c r="O1113" s="71" t="s">
        <v>155</v>
      </c>
      <c r="R1113" s="71">
        <v>0</v>
      </c>
      <c r="U1113" s="27" t="s">
        <v>837</v>
      </c>
    </row>
    <row r="1114" spans="1:21" x14ac:dyDescent="0.15">
      <c r="A1114" s="27" t="s">
        <v>75</v>
      </c>
      <c r="B1114" s="27" t="s">
        <v>6053</v>
      </c>
      <c r="C1114" s="27" t="s">
        <v>194</v>
      </c>
      <c r="D1114" s="27" t="s">
        <v>156</v>
      </c>
      <c r="I1114" s="28">
        <v>43423.577326388891</v>
      </c>
      <c r="J1114" s="28">
        <v>43423.578634259262</v>
      </c>
      <c r="K1114" s="203">
        <v>1.3078703703703705E-3</v>
      </c>
      <c r="L1114" s="29" t="s">
        <v>210</v>
      </c>
      <c r="M1114" s="71" t="s">
        <v>211</v>
      </c>
      <c r="N1114" s="71" t="s">
        <v>215</v>
      </c>
      <c r="O1114" s="71" t="s">
        <v>155</v>
      </c>
      <c r="R1114" s="71">
        <v>0</v>
      </c>
      <c r="U1114" s="27" t="s">
        <v>6054</v>
      </c>
    </row>
    <row r="1115" spans="1:21" x14ac:dyDescent="0.15">
      <c r="A1115" s="27" t="s">
        <v>75</v>
      </c>
      <c r="B1115" s="27" t="s">
        <v>6055</v>
      </c>
      <c r="C1115" s="27" t="s">
        <v>194</v>
      </c>
      <c r="D1115" s="27" t="s">
        <v>156</v>
      </c>
      <c r="I1115" s="28">
        <v>43423.591354166667</v>
      </c>
      <c r="J1115" s="28">
        <v>43423.606273148151</v>
      </c>
      <c r="K1115" s="203">
        <v>1.4918981481481483E-2</v>
      </c>
      <c r="L1115" s="29" t="s">
        <v>210</v>
      </c>
      <c r="M1115" s="71" t="s">
        <v>210</v>
      </c>
      <c r="N1115" s="71" t="s">
        <v>216</v>
      </c>
      <c r="O1115" s="71" t="s">
        <v>155</v>
      </c>
      <c r="R1115" s="71">
        <v>0</v>
      </c>
      <c r="U1115" s="27" t="s">
        <v>6056</v>
      </c>
    </row>
    <row r="1116" spans="1:21" x14ac:dyDescent="0.15">
      <c r="A1116" s="27" t="s">
        <v>75</v>
      </c>
      <c r="B1116" s="27" t="s">
        <v>6057</v>
      </c>
      <c r="C1116" s="27" t="s">
        <v>194</v>
      </c>
      <c r="D1116" s="27" t="s">
        <v>156</v>
      </c>
      <c r="I1116" s="28">
        <v>43423.615740740737</v>
      </c>
      <c r="J1116" s="28">
        <v>43423.619363425925</v>
      </c>
      <c r="K1116" s="203">
        <v>3.6226851851851854E-3</v>
      </c>
      <c r="L1116" s="29" t="s">
        <v>210</v>
      </c>
      <c r="M1116" s="71" t="s">
        <v>210</v>
      </c>
      <c r="N1116" s="71" t="s">
        <v>215</v>
      </c>
      <c r="O1116" s="71" t="s">
        <v>155</v>
      </c>
      <c r="R1116" s="71">
        <v>0</v>
      </c>
      <c r="U1116" s="27" t="s">
        <v>6054</v>
      </c>
    </row>
    <row r="1117" spans="1:21" x14ac:dyDescent="0.15">
      <c r="A1117" s="27" t="s">
        <v>75</v>
      </c>
      <c r="B1117" s="27" t="s">
        <v>6058</v>
      </c>
      <c r="C1117" s="27" t="s">
        <v>194</v>
      </c>
      <c r="D1117" s="27" t="s">
        <v>156</v>
      </c>
      <c r="I1117" s="28">
        <v>43423.625775462962</v>
      </c>
      <c r="J1117" s="28">
        <v>43423.630648148152</v>
      </c>
      <c r="K1117" s="203">
        <v>4.8726851851851856E-3</v>
      </c>
      <c r="L1117" s="29" t="s">
        <v>210</v>
      </c>
      <c r="M1117" s="71" t="s">
        <v>210</v>
      </c>
      <c r="N1117" s="71" t="s">
        <v>215</v>
      </c>
      <c r="O1117" s="71" t="s">
        <v>155</v>
      </c>
      <c r="R1117" s="71">
        <v>0</v>
      </c>
      <c r="U1117" s="27" t="s">
        <v>6059</v>
      </c>
    </row>
    <row r="1118" spans="1:21" x14ac:dyDescent="0.15">
      <c r="A1118" s="27" t="s">
        <v>75</v>
      </c>
      <c r="B1118" s="27" t="s">
        <v>6060</v>
      </c>
      <c r="C1118" s="27" t="s">
        <v>194</v>
      </c>
      <c r="D1118" s="27" t="s">
        <v>156</v>
      </c>
      <c r="I1118" s="28">
        <v>43423.631342592591</v>
      </c>
      <c r="J1118" s="28">
        <v>43423.633935185186</v>
      </c>
      <c r="K1118" s="203">
        <v>2.5925925925925925E-3</v>
      </c>
      <c r="L1118" s="29" t="s">
        <v>210</v>
      </c>
      <c r="M1118" s="71" t="s">
        <v>210</v>
      </c>
      <c r="N1118" s="71" t="s">
        <v>216</v>
      </c>
      <c r="O1118" s="71" t="s">
        <v>155</v>
      </c>
      <c r="R1118" s="71">
        <v>0</v>
      </c>
      <c r="U1118" s="27" t="s">
        <v>1263</v>
      </c>
    </row>
    <row r="1119" spans="1:21" x14ac:dyDescent="0.15">
      <c r="A1119" s="27" t="s">
        <v>75</v>
      </c>
      <c r="B1119" s="27" t="s">
        <v>6061</v>
      </c>
      <c r="C1119" s="27" t="s">
        <v>194</v>
      </c>
      <c r="D1119" s="27" t="s">
        <v>156</v>
      </c>
      <c r="I1119" s="28">
        <v>43423.641770833332</v>
      </c>
      <c r="J1119" s="28">
        <v>43423.646967592591</v>
      </c>
      <c r="K1119" s="203">
        <v>5.1967592592592595E-3</v>
      </c>
      <c r="L1119" s="29" t="s">
        <v>210</v>
      </c>
      <c r="M1119" s="71" t="s">
        <v>210</v>
      </c>
      <c r="N1119" s="71" t="s">
        <v>215</v>
      </c>
      <c r="O1119" s="71" t="s">
        <v>155</v>
      </c>
      <c r="R1119" s="71">
        <v>0</v>
      </c>
      <c r="U1119" s="27" t="s">
        <v>1500</v>
      </c>
    </row>
    <row r="1120" spans="1:21" x14ac:dyDescent="0.15">
      <c r="A1120" s="27" t="s">
        <v>75</v>
      </c>
      <c r="B1120" s="27" t="s">
        <v>6062</v>
      </c>
      <c r="C1120" s="27" t="s">
        <v>194</v>
      </c>
      <c r="D1120" s="27" t="s">
        <v>156</v>
      </c>
      <c r="I1120" s="28">
        <v>43423.649861111109</v>
      </c>
      <c r="J1120" s="28">
        <v>43423.65320601852</v>
      </c>
      <c r="K1120" s="203">
        <v>3.3449074074074071E-3</v>
      </c>
      <c r="L1120" s="29" t="s">
        <v>210</v>
      </c>
      <c r="M1120" s="71" t="s">
        <v>210</v>
      </c>
      <c r="N1120" s="71" t="s">
        <v>216</v>
      </c>
      <c r="O1120" s="71" t="s">
        <v>155</v>
      </c>
      <c r="R1120" s="71">
        <v>0</v>
      </c>
      <c r="U1120" s="27" t="s">
        <v>6063</v>
      </c>
    </row>
    <row r="1121" spans="1:21" x14ac:dyDescent="0.15">
      <c r="A1121" s="27" t="s">
        <v>75</v>
      </c>
      <c r="B1121" s="27" t="s">
        <v>6064</v>
      </c>
      <c r="C1121" s="27" t="s">
        <v>194</v>
      </c>
      <c r="D1121" s="27" t="s">
        <v>156</v>
      </c>
      <c r="I1121" s="28">
        <v>43423.654421296298</v>
      </c>
      <c r="J1121" s="28">
        <v>43423.655173611114</v>
      </c>
      <c r="K1121" s="203">
        <v>7.5231481481481471E-4</v>
      </c>
      <c r="L1121" s="29" t="s">
        <v>210</v>
      </c>
      <c r="M1121" s="71" t="s">
        <v>211</v>
      </c>
      <c r="N1121" s="71" t="s">
        <v>215</v>
      </c>
      <c r="O1121" s="71" t="s">
        <v>155</v>
      </c>
      <c r="R1121" s="71">
        <v>0</v>
      </c>
      <c r="U1121" s="27" t="s">
        <v>1365</v>
      </c>
    </row>
    <row r="1122" spans="1:21" x14ac:dyDescent="0.15">
      <c r="A1122" s="27" t="s">
        <v>75</v>
      </c>
      <c r="B1122" s="27" t="s">
        <v>6065</v>
      </c>
      <c r="C1122" s="27" t="s">
        <v>194</v>
      </c>
      <c r="D1122" s="27" t="s">
        <v>156</v>
      </c>
      <c r="I1122" s="28">
        <v>43423.664618055554</v>
      </c>
      <c r="J1122" s="28">
        <v>43423.676365740743</v>
      </c>
      <c r="K1122" s="203">
        <v>1.1747685185185186E-2</v>
      </c>
      <c r="L1122" s="29" t="s">
        <v>210</v>
      </c>
      <c r="M1122" s="71" t="s">
        <v>210</v>
      </c>
      <c r="N1122" s="71" t="s">
        <v>216</v>
      </c>
      <c r="O1122" s="71" t="s">
        <v>155</v>
      </c>
      <c r="R1122" s="71">
        <v>0</v>
      </c>
      <c r="U1122" s="27" t="s">
        <v>1263</v>
      </c>
    </row>
    <row r="1123" spans="1:21" x14ac:dyDescent="0.15">
      <c r="A1123" s="27" t="s">
        <v>75</v>
      </c>
      <c r="B1123" s="27" t="s">
        <v>6066</v>
      </c>
      <c r="C1123" s="27" t="s">
        <v>194</v>
      </c>
      <c r="D1123" s="27" t="s">
        <v>156</v>
      </c>
      <c r="I1123" s="28">
        <v>43423.70758101852</v>
      </c>
      <c r="J1123" s="28">
        <v>43423.707905092589</v>
      </c>
      <c r="K1123" s="203">
        <v>3.2407407407407406E-4</v>
      </c>
      <c r="L1123" s="29" t="s">
        <v>210</v>
      </c>
      <c r="M1123" s="71" t="s">
        <v>211</v>
      </c>
      <c r="N1123" s="71" t="s">
        <v>215</v>
      </c>
      <c r="O1123" s="71" t="s">
        <v>155</v>
      </c>
      <c r="R1123" s="71">
        <v>0</v>
      </c>
      <c r="U1123" s="27" t="s">
        <v>6067</v>
      </c>
    </row>
    <row r="1124" spans="1:21" x14ac:dyDescent="0.15">
      <c r="A1124" s="27" t="s">
        <v>75</v>
      </c>
      <c r="B1124" s="27" t="s">
        <v>6068</v>
      </c>
      <c r="C1124" s="27" t="s">
        <v>194</v>
      </c>
      <c r="D1124" s="27" t="s">
        <v>156</v>
      </c>
      <c r="I1124" s="28">
        <v>43423.727743055555</v>
      </c>
      <c r="J1124" s="28">
        <v>43423.72792824074</v>
      </c>
      <c r="K1124" s="203">
        <v>1.8518518518518518E-4</v>
      </c>
      <c r="L1124" s="29" t="s">
        <v>210</v>
      </c>
      <c r="M1124" s="71" t="s">
        <v>211</v>
      </c>
      <c r="N1124" s="71" t="s">
        <v>215</v>
      </c>
      <c r="O1124" s="71" t="s">
        <v>155</v>
      </c>
      <c r="R1124" s="71">
        <v>0</v>
      </c>
      <c r="U1124" s="27" t="s">
        <v>1267</v>
      </c>
    </row>
    <row r="1125" spans="1:21" x14ac:dyDescent="0.15">
      <c r="A1125" s="27" t="s">
        <v>75</v>
      </c>
      <c r="B1125" s="27" t="s">
        <v>6069</v>
      </c>
      <c r="C1125" s="27" t="s">
        <v>194</v>
      </c>
      <c r="D1125" s="27" t="s">
        <v>156</v>
      </c>
      <c r="I1125" s="28">
        <v>43423.730451388888</v>
      </c>
      <c r="J1125" s="28">
        <v>43423.732118055559</v>
      </c>
      <c r="K1125" s="203">
        <v>1.6666666666666668E-3</v>
      </c>
      <c r="L1125" s="29" t="s">
        <v>210</v>
      </c>
      <c r="M1125" s="71" t="s">
        <v>211</v>
      </c>
      <c r="N1125" s="71" t="s">
        <v>216</v>
      </c>
      <c r="O1125" s="71" t="s">
        <v>155</v>
      </c>
      <c r="R1125" s="71">
        <v>0</v>
      </c>
      <c r="U1125" s="27" t="s">
        <v>1686</v>
      </c>
    </row>
    <row r="1126" spans="1:21" x14ac:dyDescent="0.15">
      <c r="A1126" s="27" t="s">
        <v>75</v>
      </c>
      <c r="B1126" s="27" t="s">
        <v>6070</v>
      </c>
      <c r="C1126" s="27" t="s">
        <v>194</v>
      </c>
      <c r="D1126" s="27" t="s">
        <v>156</v>
      </c>
      <c r="I1126" s="28">
        <v>43423.733773148146</v>
      </c>
      <c r="J1126" s="28">
        <v>43423.744293981479</v>
      </c>
      <c r="K1126" s="203">
        <v>1.0520833333333333E-2</v>
      </c>
      <c r="L1126" s="29" t="s">
        <v>210</v>
      </c>
      <c r="M1126" s="71" t="s">
        <v>210</v>
      </c>
      <c r="N1126" s="71" t="s">
        <v>215</v>
      </c>
      <c r="O1126" s="71" t="s">
        <v>155</v>
      </c>
      <c r="R1126" s="71">
        <v>0</v>
      </c>
      <c r="U1126" s="27" t="s">
        <v>1500</v>
      </c>
    </row>
    <row r="1127" spans="1:21" x14ac:dyDescent="0.15">
      <c r="A1127" s="27" t="s">
        <v>75</v>
      </c>
      <c r="B1127" s="27" t="s">
        <v>6071</v>
      </c>
      <c r="C1127" s="27" t="s">
        <v>194</v>
      </c>
      <c r="D1127" s="27" t="s">
        <v>156</v>
      </c>
      <c r="I1127" s="28">
        <v>43423.74486111111</v>
      </c>
      <c r="J1127" s="28">
        <v>43423.744953703703</v>
      </c>
      <c r="K1127" s="203">
        <v>9.2592592592592588E-5</v>
      </c>
      <c r="L1127" s="29" t="s">
        <v>210</v>
      </c>
      <c r="M1127" s="71" t="s">
        <v>211</v>
      </c>
      <c r="N1127" s="71" t="s">
        <v>215</v>
      </c>
      <c r="O1127" s="71" t="s">
        <v>155</v>
      </c>
      <c r="R1127" s="71">
        <v>0</v>
      </c>
      <c r="U1127" s="27" t="s">
        <v>6072</v>
      </c>
    </row>
    <row r="1128" spans="1:21" x14ac:dyDescent="0.15">
      <c r="A1128" s="27" t="s">
        <v>75</v>
      </c>
      <c r="B1128" s="27" t="s">
        <v>6073</v>
      </c>
      <c r="C1128" s="27" t="s">
        <v>194</v>
      </c>
      <c r="D1128" s="27" t="s">
        <v>156</v>
      </c>
      <c r="I1128" s="28">
        <v>43423.745983796296</v>
      </c>
      <c r="J1128" s="28">
        <v>43423.746030092596</v>
      </c>
      <c r="K1128" s="203">
        <v>4.6296296296296294E-5</v>
      </c>
      <c r="L1128" s="29" t="s">
        <v>210</v>
      </c>
      <c r="M1128" s="71" t="s">
        <v>211</v>
      </c>
      <c r="N1128" s="71" t="s">
        <v>215</v>
      </c>
      <c r="O1128" s="71" t="s">
        <v>155</v>
      </c>
      <c r="R1128" s="71">
        <v>0</v>
      </c>
      <c r="U1128" s="27" t="s">
        <v>6072</v>
      </c>
    </row>
    <row r="1129" spans="1:21" x14ac:dyDescent="0.15">
      <c r="A1129" s="27" t="s">
        <v>75</v>
      </c>
      <c r="B1129" s="27" t="s">
        <v>6074</v>
      </c>
      <c r="C1129" s="27" t="s">
        <v>194</v>
      </c>
      <c r="D1129" s="27" t="s">
        <v>156</v>
      </c>
      <c r="I1129" s="28">
        <v>43423.752141203702</v>
      </c>
      <c r="J1129" s="28">
        <v>43423.75608796296</v>
      </c>
      <c r="K1129" s="203">
        <v>3.9467592592592592E-3</v>
      </c>
      <c r="L1129" s="29" t="s">
        <v>210</v>
      </c>
      <c r="M1129" s="71" t="s">
        <v>210</v>
      </c>
      <c r="N1129" s="71" t="s">
        <v>215</v>
      </c>
      <c r="O1129" s="71" t="s">
        <v>155</v>
      </c>
      <c r="R1129" s="71">
        <v>0</v>
      </c>
      <c r="U1129" s="27" t="s">
        <v>6075</v>
      </c>
    </row>
    <row r="1130" spans="1:21" x14ac:dyDescent="0.15">
      <c r="A1130" s="27" t="s">
        <v>75</v>
      </c>
      <c r="B1130" s="27" t="s">
        <v>6076</v>
      </c>
      <c r="C1130" s="27" t="s">
        <v>192</v>
      </c>
      <c r="D1130" s="27" t="s">
        <v>160</v>
      </c>
      <c r="I1130" s="28">
        <v>43423.448368055557</v>
      </c>
      <c r="J1130" s="28">
        <v>43423.449664351851</v>
      </c>
      <c r="K1130" s="203">
        <v>1.2962962962962963E-3</v>
      </c>
      <c r="L1130" s="29" t="s">
        <v>210</v>
      </c>
      <c r="M1130" s="71" t="s">
        <v>211</v>
      </c>
      <c r="N1130" s="71" t="s">
        <v>215</v>
      </c>
      <c r="O1130" s="71" t="s">
        <v>159</v>
      </c>
      <c r="R1130" s="71">
        <v>0</v>
      </c>
      <c r="U1130" s="27" t="s">
        <v>6077</v>
      </c>
    </row>
    <row r="1131" spans="1:21" x14ac:dyDescent="0.15">
      <c r="A1131" s="27" t="s">
        <v>75</v>
      </c>
      <c r="B1131" s="27" t="s">
        <v>6078</v>
      </c>
      <c r="C1131" s="27" t="s">
        <v>192</v>
      </c>
      <c r="D1131" s="27" t="s">
        <v>160</v>
      </c>
      <c r="I1131" s="28">
        <v>43423.458113425928</v>
      </c>
      <c r="J1131" s="28">
        <v>43423.458391203705</v>
      </c>
      <c r="K1131" s="203">
        <v>2.7777777777777778E-4</v>
      </c>
      <c r="L1131" s="29" t="s">
        <v>210</v>
      </c>
      <c r="M1131" s="71" t="s">
        <v>211</v>
      </c>
      <c r="N1131" s="71" t="s">
        <v>215</v>
      </c>
      <c r="O1131" s="71" t="s">
        <v>159</v>
      </c>
      <c r="R1131" s="71">
        <v>0</v>
      </c>
      <c r="U1131" s="27" t="s">
        <v>6079</v>
      </c>
    </row>
    <row r="1132" spans="1:21" x14ac:dyDescent="0.15">
      <c r="A1132" s="27" t="s">
        <v>75</v>
      </c>
      <c r="B1132" s="27" t="s">
        <v>6080</v>
      </c>
      <c r="C1132" s="27" t="s">
        <v>192</v>
      </c>
      <c r="D1132" s="27" t="s">
        <v>160</v>
      </c>
      <c r="I1132" s="28">
        <v>43423.463113425925</v>
      </c>
      <c r="J1132" s="28">
        <v>43423.465474537035</v>
      </c>
      <c r="K1132" s="203">
        <v>2.3611111111111111E-3</v>
      </c>
      <c r="L1132" s="29" t="s">
        <v>210</v>
      </c>
      <c r="M1132" s="71" t="s">
        <v>210</v>
      </c>
      <c r="N1132" s="71" t="s">
        <v>215</v>
      </c>
      <c r="O1132" s="71" t="s">
        <v>159</v>
      </c>
      <c r="R1132" s="71">
        <v>0</v>
      </c>
      <c r="U1132" s="27" t="s">
        <v>6081</v>
      </c>
    </row>
    <row r="1133" spans="1:21" x14ac:dyDescent="0.15">
      <c r="A1133" s="27" t="s">
        <v>75</v>
      </c>
      <c r="B1133" s="27" t="s">
        <v>6082</v>
      </c>
      <c r="C1133" s="27" t="s">
        <v>192</v>
      </c>
      <c r="D1133" s="27" t="s">
        <v>160</v>
      </c>
      <c r="I1133" s="28">
        <v>43423.584097222221</v>
      </c>
      <c r="J1133" s="28">
        <v>43423.584120370368</v>
      </c>
      <c r="K1133" s="203">
        <v>2.3148148148148147E-5</v>
      </c>
      <c r="L1133" s="29" t="s">
        <v>210</v>
      </c>
      <c r="M1133" s="71" t="s">
        <v>211</v>
      </c>
      <c r="N1133" s="71" t="s">
        <v>215</v>
      </c>
      <c r="O1133" s="71" t="s">
        <v>159</v>
      </c>
      <c r="R1133" s="71">
        <v>0</v>
      </c>
      <c r="U1133" s="27" t="s">
        <v>6083</v>
      </c>
    </row>
    <row r="1134" spans="1:21" x14ac:dyDescent="0.15">
      <c r="A1134" s="27" t="s">
        <v>75</v>
      </c>
      <c r="B1134" s="27" t="s">
        <v>6084</v>
      </c>
      <c r="C1134" s="27" t="s">
        <v>192</v>
      </c>
      <c r="D1134" s="27" t="s">
        <v>160</v>
      </c>
      <c r="I1134" s="28">
        <v>43423.584293981483</v>
      </c>
      <c r="J1134" s="28">
        <v>43423.585902777777</v>
      </c>
      <c r="K1134" s="203">
        <v>1.6087962962962963E-3</v>
      </c>
      <c r="L1134" s="29" t="s">
        <v>210</v>
      </c>
      <c r="M1134" s="71" t="s">
        <v>211</v>
      </c>
      <c r="N1134" s="71" t="s">
        <v>215</v>
      </c>
      <c r="O1134" s="71" t="s">
        <v>159</v>
      </c>
      <c r="R1134" s="71">
        <v>0</v>
      </c>
      <c r="U1134" s="27" t="s">
        <v>6083</v>
      </c>
    </row>
    <row r="1135" spans="1:21" x14ac:dyDescent="0.15">
      <c r="A1135" s="27" t="s">
        <v>75</v>
      </c>
      <c r="B1135" s="27" t="s">
        <v>6085</v>
      </c>
      <c r="C1135" s="27" t="s">
        <v>192</v>
      </c>
      <c r="D1135" s="27" t="s">
        <v>160</v>
      </c>
      <c r="I1135" s="28">
        <v>43423.590451388889</v>
      </c>
      <c r="J1135" s="28">
        <v>43423.59103009259</v>
      </c>
      <c r="K1135" s="203">
        <v>5.7870370370370378E-4</v>
      </c>
      <c r="L1135" s="29" t="s">
        <v>210</v>
      </c>
      <c r="M1135" s="71" t="s">
        <v>211</v>
      </c>
      <c r="N1135" s="71" t="s">
        <v>215</v>
      </c>
      <c r="O1135" s="71" t="s">
        <v>159</v>
      </c>
      <c r="R1135" s="71">
        <v>0</v>
      </c>
      <c r="U1135" s="27" t="s">
        <v>6086</v>
      </c>
    </row>
    <row r="1136" spans="1:21" x14ac:dyDescent="0.15">
      <c r="A1136" s="27" t="s">
        <v>75</v>
      </c>
      <c r="B1136" s="27" t="s">
        <v>6087</v>
      </c>
      <c r="C1136" s="27" t="s">
        <v>192</v>
      </c>
      <c r="D1136" s="27" t="s">
        <v>160</v>
      </c>
      <c r="I1136" s="28">
        <v>43423.618032407408</v>
      </c>
      <c r="J1136" s="28">
        <v>43423.620520833334</v>
      </c>
      <c r="K1136" s="203">
        <v>2.488425925925926E-3</v>
      </c>
      <c r="L1136" s="29" t="s">
        <v>210</v>
      </c>
      <c r="M1136" s="71" t="s">
        <v>210</v>
      </c>
      <c r="N1136" s="71" t="s">
        <v>215</v>
      </c>
      <c r="O1136" s="71" t="s">
        <v>159</v>
      </c>
      <c r="R1136" s="71">
        <v>0</v>
      </c>
      <c r="U1136" s="27" t="s">
        <v>6088</v>
      </c>
    </row>
    <row r="1137" spans="1:21" x14ac:dyDescent="0.15">
      <c r="A1137" s="27" t="s">
        <v>75</v>
      </c>
      <c r="B1137" s="27" t="s">
        <v>6089</v>
      </c>
      <c r="C1137" s="27" t="s">
        <v>192</v>
      </c>
      <c r="D1137" s="27" t="s">
        <v>160</v>
      </c>
      <c r="I1137" s="28">
        <v>43423.622025462966</v>
      </c>
      <c r="J1137" s="28">
        <v>43423.622615740744</v>
      </c>
      <c r="K1137" s="203">
        <v>5.9027777777777778E-4</v>
      </c>
      <c r="L1137" s="29" t="s">
        <v>210</v>
      </c>
      <c r="M1137" s="71" t="s">
        <v>211</v>
      </c>
      <c r="N1137" s="71" t="s">
        <v>215</v>
      </c>
      <c r="O1137" s="71" t="s">
        <v>159</v>
      </c>
      <c r="R1137" s="71">
        <v>0</v>
      </c>
      <c r="U1137" s="27" t="s">
        <v>6090</v>
      </c>
    </row>
    <row r="1138" spans="1:21" x14ac:dyDescent="0.15">
      <c r="A1138" s="27" t="s">
        <v>75</v>
      </c>
      <c r="B1138" s="27" t="s">
        <v>6091</v>
      </c>
      <c r="C1138" s="27" t="s">
        <v>192</v>
      </c>
      <c r="D1138" s="27" t="s">
        <v>160</v>
      </c>
      <c r="I1138" s="28">
        <v>43423.623611111114</v>
      </c>
      <c r="J1138" s="28">
        <v>43423.649791666663</v>
      </c>
      <c r="K1138" s="203">
        <v>2.6180555555555558E-2</v>
      </c>
      <c r="L1138" s="29" t="s">
        <v>210</v>
      </c>
      <c r="M1138" s="71" t="s">
        <v>210</v>
      </c>
      <c r="N1138" s="71" t="s">
        <v>215</v>
      </c>
      <c r="O1138" s="71" t="s">
        <v>159</v>
      </c>
      <c r="R1138" s="71">
        <v>0</v>
      </c>
      <c r="U1138" s="27" t="s">
        <v>6092</v>
      </c>
    </row>
    <row r="1139" spans="1:21" x14ac:dyDescent="0.15">
      <c r="A1139" s="27" t="s">
        <v>75</v>
      </c>
      <c r="B1139" s="27" t="s">
        <v>6093</v>
      </c>
      <c r="C1139" s="27" t="s">
        <v>192</v>
      </c>
      <c r="D1139" s="27" t="s">
        <v>160</v>
      </c>
      <c r="I1139" s="28">
        <v>43423.669641203705</v>
      </c>
      <c r="J1139" s="28">
        <v>43423.669745370367</v>
      </c>
      <c r="K1139" s="203">
        <v>1.0416666666666667E-4</v>
      </c>
      <c r="L1139" s="29" t="s">
        <v>210</v>
      </c>
      <c r="M1139" s="71" t="s">
        <v>211</v>
      </c>
      <c r="N1139" s="71" t="s">
        <v>215</v>
      </c>
      <c r="O1139" s="71" t="s">
        <v>159</v>
      </c>
      <c r="R1139" s="71">
        <v>0</v>
      </c>
      <c r="U1139" s="27" t="s">
        <v>6094</v>
      </c>
    </row>
    <row r="1140" spans="1:21" x14ac:dyDescent="0.15">
      <c r="A1140" s="27" t="s">
        <v>75</v>
      </c>
      <c r="B1140" s="27" t="s">
        <v>6095</v>
      </c>
      <c r="C1140" s="27" t="s">
        <v>192</v>
      </c>
      <c r="D1140" s="27" t="s">
        <v>160</v>
      </c>
      <c r="I1140" s="28">
        <v>43423.679652777777</v>
      </c>
      <c r="J1140" s="28">
        <v>43423.68105324074</v>
      </c>
      <c r="K1140" s="203">
        <v>1.4004629629629629E-3</v>
      </c>
      <c r="L1140" s="29" t="s">
        <v>210</v>
      </c>
      <c r="M1140" s="71" t="s">
        <v>211</v>
      </c>
      <c r="N1140" s="71" t="s">
        <v>215</v>
      </c>
      <c r="O1140" s="71" t="s">
        <v>159</v>
      </c>
      <c r="R1140" s="71">
        <v>0</v>
      </c>
      <c r="U1140" s="27" t="s">
        <v>6096</v>
      </c>
    </row>
    <row r="1141" spans="1:21" x14ac:dyDescent="0.15">
      <c r="A1141" s="27" t="s">
        <v>75</v>
      </c>
      <c r="B1141" s="27" t="s">
        <v>6097</v>
      </c>
      <c r="C1141" s="27" t="s">
        <v>192</v>
      </c>
      <c r="D1141" s="27" t="s">
        <v>160</v>
      </c>
      <c r="I1141" s="28">
        <v>43423.712719907409</v>
      </c>
      <c r="J1141" s="28">
        <v>43423.715243055558</v>
      </c>
      <c r="K1141" s="203">
        <v>2.5231481481481481E-3</v>
      </c>
      <c r="L1141" s="29" t="s">
        <v>210</v>
      </c>
      <c r="M1141" s="71" t="s">
        <v>210</v>
      </c>
      <c r="N1141" s="71" t="s">
        <v>215</v>
      </c>
      <c r="O1141" s="71" t="s">
        <v>159</v>
      </c>
      <c r="R1141" s="71">
        <v>0</v>
      </c>
      <c r="U1141" s="27" t="s">
        <v>6098</v>
      </c>
    </row>
    <row r="1142" spans="1:21" x14ac:dyDescent="0.15">
      <c r="A1142" s="27" t="s">
        <v>75</v>
      </c>
      <c r="B1142" s="27" t="s">
        <v>6099</v>
      </c>
      <c r="C1142" s="27" t="s">
        <v>192</v>
      </c>
      <c r="D1142" s="27" t="s">
        <v>160</v>
      </c>
      <c r="I1142" s="28">
        <v>43423.726759259262</v>
      </c>
      <c r="J1142" s="28">
        <v>43423.728784722225</v>
      </c>
      <c r="K1142" s="203">
        <v>2.0254629629629629E-3</v>
      </c>
      <c r="L1142" s="29" t="s">
        <v>210</v>
      </c>
      <c r="M1142" s="71" t="s">
        <v>211</v>
      </c>
      <c r="N1142" s="71" t="s">
        <v>215</v>
      </c>
      <c r="O1142" s="71" t="s">
        <v>159</v>
      </c>
      <c r="R1142" s="71">
        <v>0</v>
      </c>
      <c r="U1142" s="27" t="s">
        <v>6098</v>
      </c>
    </row>
    <row r="1143" spans="1:21" x14ac:dyDescent="0.15">
      <c r="A1143" s="27" t="s">
        <v>75</v>
      </c>
      <c r="B1143" s="27" t="s">
        <v>6100</v>
      </c>
      <c r="C1143" s="27" t="s">
        <v>192</v>
      </c>
      <c r="D1143" s="27" t="s">
        <v>160</v>
      </c>
      <c r="I1143" s="28">
        <v>43423.729328703703</v>
      </c>
      <c r="J1143" s="28">
        <v>43423.731782407405</v>
      </c>
      <c r="K1143" s="203">
        <v>2.4537037037037036E-3</v>
      </c>
      <c r="L1143" s="29" t="s">
        <v>210</v>
      </c>
      <c r="M1143" s="71" t="s">
        <v>210</v>
      </c>
      <c r="N1143" s="71" t="s">
        <v>215</v>
      </c>
      <c r="O1143" s="71" t="s">
        <v>159</v>
      </c>
      <c r="R1143" s="71">
        <v>0</v>
      </c>
      <c r="U1143" s="27" t="s">
        <v>6098</v>
      </c>
    </row>
    <row r="1144" spans="1:21" x14ac:dyDescent="0.15">
      <c r="A1144" s="27" t="s">
        <v>75</v>
      </c>
      <c r="B1144" s="27" t="s">
        <v>6101</v>
      </c>
      <c r="C1144" s="27" t="s">
        <v>189</v>
      </c>
      <c r="D1144" s="27" t="s">
        <v>164</v>
      </c>
      <c r="I1144" s="28">
        <v>43423.442939814813</v>
      </c>
      <c r="J1144" s="28">
        <v>43423.447222222225</v>
      </c>
      <c r="K1144" s="203">
        <v>4.2824074074074075E-3</v>
      </c>
      <c r="L1144" s="29" t="s">
        <v>210</v>
      </c>
      <c r="M1144" s="71" t="s">
        <v>210</v>
      </c>
      <c r="N1144" s="71" t="s">
        <v>216</v>
      </c>
      <c r="O1144" s="71" t="s">
        <v>163</v>
      </c>
      <c r="U1144" s="27" t="s">
        <v>557</v>
      </c>
    </row>
    <row r="1145" spans="1:21" x14ac:dyDescent="0.15">
      <c r="A1145" s="27" t="s">
        <v>75</v>
      </c>
      <c r="B1145" s="27" t="s">
        <v>6102</v>
      </c>
      <c r="C1145" s="27" t="s">
        <v>189</v>
      </c>
      <c r="D1145" s="27" t="s">
        <v>164</v>
      </c>
      <c r="I1145" s="28">
        <v>43423.479548611111</v>
      </c>
      <c r="J1145" s="28">
        <v>43423.493333333332</v>
      </c>
      <c r="K1145" s="203">
        <v>1.3784722222222224E-2</v>
      </c>
      <c r="L1145" s="29" t="s">
        <v>210</v>
      </c>
      <c r="M1145" s="71" t="s">
        <v>210</v>
      </c>
      <c r="N1145" s="71" t="s">
        <v>215</v>
      </c>
      <c r="O1145" s="71" t="s">
        <v>163</v>
      </c>
      <c r="R1145" s="71">
        <v>0</v>
      </c>
      <c r="U1145" s="27" t="s">
        <v>533</v>
      </c>
    </row>
    <row r="1146" spans="1:21" x14ac:dyDescent="0.15">
      <c r="A1146" s="27" t="s">
        <v>75</v>
      </c>
      <c r="B1146" s="27" t="s">
        <v>6103</v>
      </c>
      <c r="C1146" s="27" t="s">
        <v>189</v>
      </c>
      <c r="D1146" s="27" t="s">
        <v>164</v>
      </c>
      <c r="I1146" s="28">
        <v>43423.636712962965</v>
      </c>
      <c r="J1146" s="28">
        <v>43423.637499999997</v>
      </c>
      <c r="K1146" s="203">
        <v>7.8703703703703705E-4</v>
      </c>
      <c r="L1146" s="29" t="s">
        <v>210</v>
      </c>
      <c r="M1146" s="71" t="s">
        <v>211</v>
      </c>
      <c r="N1146" s="71" t="s">
        <v>215</v>
      </c>
      <c r="O1146" s="71" t="s">
        <v>163</v>
      </c>
      <c r="R1146" s="71">
        <v>0</v>
      </c>
      <c r="U1146" s="27" t="s">
        <v>6104</v>
      </c>
    </row>
    <row r="1147" spans="1:21" x14ac:dyDescent="0.15">
      <c r="A1147" s="27" t="s">
        <v>75</v>
      </c>
      <c r="B1147" s="27" t="s">
        <v>6105</v>
      </c>
      <c r="C1147" s="27" t="s">
        <v>189</v>
      </c>
      <c r="D1147" s="27" t="s">
        <v>164</v>
      </c>
      <c r="I1147" s="28">
        <v>43423.637638888889</v>
      </c>
      <c r="J1147" s="28">
        <v>43423.638692129629</v>
      </c>
      <c r="K1147" s="203">
        <v>1.0532407407407407E-3</v>
      </c>
      <c r="L1147" s="29" t="s">
        <v>210</v>
      </c>
      <c r="M1147" s="71" t="s">
        <v>211</v>
      </c>
      <c r="N1147" s="71" t="s">
        <v>215</v>
      </c>
      <c r="O1147" s="71" t="s">
        <v>163</v>
      </c>
      <c r="R1147" s="71">
        <v>0</v>
      </c>
      <c r="U1147" s="27" t="s">
        <v>6104</v>
      </c>
    </row>
    <row r="1148" spans="1:21" x14ac:dyDescent="0.15">
      <c r="A1148" s="27" t="s">
        <v>75</v>
      </c>
      <c r="B1148" s="27" t="s">
        <v>6106</v>
      </c>
      <c r="C1148" s="27" t="s">
        <v>189</v>
      </c>
      <c r="D1148" s="27" t="s">
        <v>164</v>
      </c>
      <c r="I1148" s="28">
        <v>43423.641064814816</v>
      </c>
      <c r="J1148" s="28">
        <v>43423.641539351855</v>
      </c>
      <c r="K1148" s="203">
        <v>4.7453703703703704E-4</v>
      </c>
      <c r="L1148" s="29" t="s">
        <v>210</v>
      </c>
      <c r="M1148" s="71" t="s">
        <v>211</v>
      </c>
      <c r="N1148" s="71" t="s">
        <v>215</v>
      </c>
      <c r="O1148" s="71" t="s">
        <v>163</v>
      </c>
      <c r="R1148" s="71">
        <v>0</v>
      </c>
      <c r="U1148" s="27" t="s">
        <v>6107</v>
      </c>
    </row>
    <row r="1149" spans="1:21" x14ac:dyDescent="0.15">
      <c r="A1149" s="27" t="s">
        <v>75</v>
      </c>
      <c r="B1149" s="27" t="s">
        <v>6108</v>
      </c>
      <c r="C1149" s="27" t="s">
        <v>189</v>
      </c>
      <c r="D1149" s="27" t="s">
        <v>164</v>
      </c>
      <c r="I1149" s="28">
        <v>43423.642291666663</v>
      </c>
      <c r="J1149" s="28">
        <v>43423.643009259256</v>
      </c>
      <c r="K1149" s="203">
        <v>7.175925925925927E-4</v>
      </c>
      <c r="L1149" s="29" t="s">
        <v>210</v>
      </c>
      <c r="M1149" s="71" t="s">
        <v>211</v>
      </c>
      <c r="N1149" s="71" t="s">
        <v>215</v>
      </c>
      <c r="O1149" s="71" t="s">
        <v>163</v>
      </c>
      <c r="R1149" s="71">
        <v>0</v>
      </c>
      <c r="U1149" s="27" t="s">
        <v>6109</v>
      </c>
    </row>
    <row r="1150" spans="1:21" x14ac:dyDescent="0.15">
      <c r="A1150" s="27" t="s">
        <v>75</v>
      </c>
      <c r="B1150" s="27" t="s">
        <v>6110</v>
      </c>
      <c r="C1150" s="27" t="s">
        <v>189</v>
      </c>
      <c r="D1150" s="27" t="s">
        <v>164</v>
      </c>
      <c r="I1150" s="28">
        <v>43423.643807870372</v>
      </c>
      <c r="J1150" s="28">
        <v>43423.648657407408</v>
      </c>
      <c r="K1150" s="203">
        <v>4.8495370370370368E-3</v>
      </c>
      <c r="L1150" s="29" t="s">
        <v>210</v>
      </c>
      <c r="M1150" s="71" t="s">
        <v>210</v>
      </c>
      <c r="N1150" s="71" t="s">
        <v>215</v>
      </c>
      <c r="O1150" s="71" t="s">
        <v>163</v>
      </c>
      <c r="R1150" s="71">
        <v>0</v>
      </c>
      <c r="U1150" s="27" t="s">
        <v>1775</v>
      </c>
    </row>
    <row r="1151" spans="1:21" x14ac:dyDescent="0.15">
      <c r="A1151" s="27" t="s">
        <v>75</v>
      </c>
      <c r="B1151" s="27" t="s">
        <v>6111</v>
      </c>
      <c r="C1151" s="27" t="s">
        <v>189</v>
      </c>
      <c r="D1151" s="27" t="s">
        <v>164</v>
      </c>
      <c r="I1151" s="28">
        <v>43423.660983796297</v>
      </c>
      <c r="J1151" s="28">
        <v>43423.663831018515</v>
      </c>
      <c r="K1151" s="203">
        <v>2.8472222222222219E-3</v>
      </c>
      <c r="L1151" s="29" t="s">
        <v>210</v>
      </c>
      <c r="M1151" s="71" t="s">
        <v>210</v>
      </c>
      <c r="N1151" s="71" t="s">
        <v>215</v>
      </c>
      <c r="O1151" s="71" t="s">
        <v>163</v>
      </c>
      <c r="R1151" s="71">
        <v>0</v>
      </c>
      <c r="U1151" s="27" t="s">
        <v>1775</v>
      </c>
    </row>
    <row r="1152" spans="1:21" x14ac:dyDescent="0.15">
      <c r="A1152" s="27" t="s">
        <v>75</v>
      </c>
      <c r="B1152" s="27" t="s">
        <v>6112</v>
      </c>
      <c r="C1152" s="27" t="s">
        <v>189</v>
      </c>
      <c r="D1152" s="27" t="s">
        <v>164</v>
      </c>
      <c r="I1152" s="28">
        <v>43423.702708333331</v>
      </c>
      <c r="J1152" s="28">
        <v>43423.7031712963</v>
      </c>
      <c r="K1152" s="203">
        <v>4.6296296296296293E-4</v>
      </c>
      <c r="L1152" s="29" t="s">
        <v>210</v>
      </c>
      <c r="M1152" s="71" t="s">
        <v>211</v>
      </c>
      <c r="N1152" s="71" t="s">
        <v>215</v>
      </c>
      <c r="O1152" s="71" t="s">
        <v>163</v>
      </c>
      <c r="R1152" s="71">
        <v>0</v>
      </c>
      <c r="U1152" s="27" t="s">
        <v>1776</v>
      </c>
    </row>
    <row r="1153" spans="1:21" x14ac:dyDescent="0.15">
      <c r="A1153" s="27" t="s">
        <v>75</v>
      </c>
      <c r="B1153" s="27" t="s">
        <v>6113</v>
      </c>
      <c r="C1153" s="27" t="s">
        <v>189</v>
      </c>
      <c r="D1153" s="27" t="s">
        <v>164</v>
      </c>
      <c r="I1153" s="28">
        <v>43423.70890046296</v>
      </c>
      <c r="J1153" s="28">
        <v>43423.71</v>
      </c>
      <c r="K1153" s="203">
        <v>1.0995370370370371E-3</v>
      </c>
      <c r="L1153" s="29" t="s">
        <v>210</v>
      </c>
      <c r="M1153" s="71" t="s">
        <v>211</v>
      </c>
      <c r="N1153" s="71" t="s">
        <v>216</v>
      </c>
      <c r="O1153" s="71" t="s">
        <v>163</v>
      </c>
      <c r="R1153" s="71">
        <v>0</v>
      </c>
      <c r="U1153" s="27" t="s">
        <v>6114</v>
      </c>
    </row>
    <row r="1154" spans="1:21" x14ac:dyDescent="0.15">
      <c r="A1154" s="27" t="s">
        <v>75</v>
      </c>
      <c r="B1154" s="27" t="s">
        <v>6115</v>
      </c>
      <c r="C1154" s="27" t="s">
        <v>189</v>
      </c>
      <c r="D1154" s="27" t="s">
        <v>164</v>
      </c>
      <c r="I1154" s="28">
        <v>43423.718761574077</v>
      </c>
      <c r="J1154" s="28">
        <v>43423.719965277778</v>
      </c>
      <c r="K1154" s="203">
        <v>1.2037037037037038E-3</v>
      </c>
      <c r="L1154" s="29" t="s">
        <v>210</v>
      </c>
      <c r="M1154" s="71" t="s">
        <v>211</v>
      </c>
      <c r="N1154" s="71" t="s">
        <v>215</v>
      </c>
      <c r="O1154" s="71" t="s">
        <v>163</v>
      </c>
      <c r="R1154" s="71">
        <v>0</v>
      </c>
      <c r="U1154" s="27" t="s">
        <v>311</v>
      </c>
    </row>
    <row r="1155" spans="1:21" x14ac:dyDescent="0.15">
      <c r="A1155" s="27" t="s">
        <v>75</v>
      </c>
      <c r="B1155" s="27" t="s">
        <v>6116</v>
      </c>
      <c r="C1155" s="27" t="s">
        <v>189</v>
      </c>
      <c r="D1155" s="27" t="s">
        <v>164</v>
      </c>
      <c r="I1155" s="28">
        <v>43423.728391203702</v>
      </c>
      <c r="J1155" s="28">
        <v>43423.728796296295</v>
      </c>
      <c r="K1155" s="203">
        <v>4.0509259259259258E-4</v>
      </c>
      <c r="L1155" s="29" t="s">
        <v>210</v>
      </c>
      <c r="M1155" s="71" t="s">
        <v>211</v>
      </c>
      <c r="N1155" s="71" t="s">
        <v>215</v>
      </c>
      <c r="O1155" s="71" t="s">
        <v>163</v>
      </c>
      <c r="R1155" s="71">
        <v>0</v>
      </c>
      <c r="U1155" s="27" t="s">
        <v>6117</v>
      </c>
    </row>
    <row r="1156" spans="1:21" x14ac:dyDescent="0.15">
      <c r="A1156" s="27" t="s">
        <v>75</v>
      </c>
      <c r="B1156" s="27" t="s">
        <v>6118</v>
      </c>
      <c r="C1156" s="27" t="s">
        <v>189</v>
      </c>
      <c r="D1156" s="27" t="s">
        <v>164</v>
      </c>
      <c r="I1156" s="28">
        <v>43423.731076388889</v>
      </c>
      <c r="J1156" s="28">
        <v>43423.732187499998</v>
      </c>
      <c r="K1156" s="203">
        <v>1.1111111111111111E-3</v>
      </c>
      <c r="L1156" s="29" t="s">
        <v>210</v>
      </c>
      <c r="M1156" s="71" t="s">
        <v>211</v>
      </c>
      <c r="N1156" s="71" t="s">
        <v>215</v>
      </c>
      <c r="O1156" s="71" t="s">
        <v>163</v>
      </c>
      <c r="R1156" s="71">
        <v>0</v>
      </c>
      <c r="U1156" s="27" t="s">
        <v>6119</v>
      </c>
    </row>
    <row r="1157" spans="1:21" x14ac:dyDescent="0.15">
      <c r="A1157" s="27" t="s">
        <v>75</v>
      </c>
      <c r="B1157" s="27" t="s">
        <v>6120</v>
      </c>
      <c r="C1157" s="27" t="s">
        <v>663</v>
      </c>
      <c r="D1157" s="27" t="s">
        <v>162</v>
      </c>
      <c r="I1157" s="28">
        <v>43423.443055555559</v>
      </c>
      <c r="J1157" s="28">
        <v>43423.444490740738</v>
      </c>
      <c r="K1157" s="203">
        <v>1.4351851851851854E-3</v>
      </c>
      <c r="L1157" s="29" t="s">
        <v>210</v>
      </c>
      <c r="M1157" s="71" t="s">
        <v>211</v>
      </c>
      <c r="N1157" s="71" t="s">
        <v>215</v>
      </c>
      <c r="O1157" s="71" t="s">
        <v>161</v>
      </c>
      <c r="R1157" s="71">
        <v>0</v>
      </c>
      <c r="U1157" s="27" t="s">
        <v>6121</v>
      </c>
    </row>
    <row r="1158" spans="1:21" x14ac:dyDescent="0.15">
      <c r="A1158" s="27" t="s">
        <v>75</v>
      </c>
      <c r="B1158" s="27" t="s">
        <v>6122</v>
      </c>
      <c r="C1158" s="27" t="s">
        <v>663</v>
      </c>
      <c r="D1158" s="27" t="s">
        <v>162</v>
      </c>
      <c r="I1158" s="28">
        <v>43423.481446759259</v>
      </c>
      <c r="J1158" s="28">
        <v>43423.490844907406</v>
      </c>
      <c r="K1158" s="203">
        <v>9.3981481481481485E-3</v>
      </c>
      <c r="L1158" s="29" t="s">
        <v>210</v>
      </c>
      <c r="M1158" s="71" t="s">
        <v>210</v>
      </c>
      <c r="N1158" s="71" t="s">
        <v>215</v>
      </c>
      <c r="O1158" s="71" t="s">
        <v>161</v>
      </c>
      <c r="R1158" s="71">
        <v>0</v>
      </c>
      <c r="U1158" s="27" t="s">
        <v>1272</v>
      </c>
    </row>
    <row r="1159" spans="1:21" x14ac:dyDescent="0.15">
      <c r="A1159" s="27" t="s">
        <v>75</v>
      </c>
      <c r="B1159" s="27" t="s">
        <v>6123</v>
      </c>
      <c r="C1159" s="27" t="s">
        <v>663</v>
      </c>
      <c r="D1159" s="27" t="s">
        <v>162</v>
      </c>
      <c r="I1159" s="28">
        <v>43423.59033564815</v>
      </c>
      <c r="J1159" s="28">
        <v>43423.605057870373</v>
      </c>
      <c r="K1159" s="203">
        <v>1.4722222222222222E-2</v>
      </c>
      <c r="L1159" s="29" t="s">
        <v>210</v>
      </c>
      <c r="M1159" s="71" t="s">
        <v>210</v>
      </c>
      <c r="N1159" s="71" t="s">
        <v>215</v>
      </c>
      <c r="O1159" s="71" t="s">
        <v>161</v>
      </c>
      <c r="R1159" s="71">
        <v>0</v>
      </c>
      <c r="U1159" s="27" t="s">
        <v>6124</v>
      </c>
    </row>
    <row r="1160" spans="1:21" x14ac:dyDescent="0.15">
      <c r="A1160" s="27" t="s">
        <v>75</v>
      </c>
      <c r="B1160" s="27" t="s">
        <v>6125</v>
      </c>
      <c r="C1160" s="27" t="s">
        <v>663</v>
      </c>
      <c r="D1160" s="27" t="s">
        <v>162</v>
      </c>
      <c r="I1160" s="28">
        <v>43423.613819444443</v>
      </c>
      <c r="J1160" s="28">
        <v>43423.615416666667</v>
      </c>
      <c r="K1160" s="203">
        <v>1.5972222222222221E-3</v>
      </c>
      <c r="L1160" s="29" t="s">
        <v>210</v>
      </c>
      <c r="M1160" s="71" t="s">
        <v>211</v>
      </c>
      <c r="N1160" s="71" t="s">
        <v>215</v>
      </c>
      <c r="O1160" s="71" t="s">
        <v>161</v>
      </c>
      <c r="R1160" s="71">
        <v>0</v>
      </c>
      <c r="U1160" s="27" t="s">
        <v>6126</v>
      </c>
    </row>
    <row r="1161" spans="1:21" x14ac:dyDescent="0.15">
      <c r="A1161" s="27" t="s">
        <v>75</v>
      </c>
      <c r="B1161" s="27" t="s">
        <v>6127</v>
      </c>
      <c r="C1161" s="27" t="s">
        <v>663</v>
      </c>
      <c r="D1161" s="27" t="s">
        <v>162</v>
      </c>
      <c r="I1161" s="28">
        <v>43423.645219907405</v>
      </c>
      <c r="J1161" s="28">
        <v>43423.64570601852</v>
      </c>
      <c r="K1161" s="203">
        <v>4.8611111111111104E-4</v>
      </c>
      <c r="L1161" s="29" t="s">
        <v>210</v>
      </c>
      <c r="M1161" s="71" t="s">
        <v>211</v>
      </c>
      <c r="N1161" s="71" t="s">
        <v>215</v>
      </c>
      <c r="O1161" s="71" t="s">
        <v>161</v>
      </c>
      <c r="R1161" s="71">
        <v>0</v>
      </c>
      <c r="U1161" s="27" t="s">
        <v>6128</v>
      </c>
    </row>
    <row r="1162" spans="1:21" x14ac:dyDescent="0.15">
      <c r="A1162" s="27" t="s">
        <v>75</v>
      </c>
      <c r="B1162" s="27" t="s">
        <v>6129</v>
      </c>
      <c r="C1162" s="27" t="s">
        <v>663</v>
      </c>
      <c r="D1162" s="27" t="s">
        <v>162</v>
      </c>
      <c r="I1162" s="28">
        <v>43423.659641203703</v>
      </c>
      <c r="J1162" s="28">
        <v>43423.660891203705</v>
      </c>
      <c r="K1162" s="203">
        <v>1.25E-3</v>
      </c>
      <c r="L1162" s="29" t="s">
        <v>210</v>
      </c>
      <c r="M1162" s="71" t="s">
        <v>211</v>
      </c>
      <c r="N1162" s="71" t="s">
        <v>215</v>
      </c>
      <c r="O1162" s="71" t="s">
        <v>161</v>
      </c>
      <c r="R1162" s="71">
        <v>0</v>
      </c>
      <c r="U1162" s="27" t="s">
        <v>1944</v>
      </c>
    </row>
    <row r="1163" spans="1:21" x14ac:dyDescent="0.15">
      <c r="A1163" s="27" t="s">
        <v>75</v>
      </c>
      <c r="B1163" s="27" t="s">
        <v>6130</v>
      </c>
      <c r="C1163" s="27" t="s">
        <v>663</v>
      </c>
      <c r="D1163" s="27" t="s">
        <v>162</v>
      </c>
      <c r="I1163" s="28">
        <v>43423.675393518519</v>
      </c>
      <c r="J1163" s="28">
        <v>43423.678333333337</v>
      </c>
      <c r="K1163" s="203">
        <v>2.9398148148148148E-3</v>
      </c>
      <c r="L1163" s="29" t="s">
        <v>210</v>
      </c>
      <c r="M1163" s="71" t="s">
        <v>210</v>
      </c>
      <c r="N1163" s="71" t="s">
        <v>215</v>
      </c>
      <c r="O1163" s="71" t="s">
        <v>161</v>
      </c>
      <c r="R1163" s="71">
        <v>0</v>
      </c>
      <c r="U1163" s="27" t="s">
        <v>6131</v>
      </c>
    </row>
    <row r="1164" spans="1:21" x14ac:dyDescent="0.15">
      <c r="A1164" s="27" t="s">
        <v>75</v>
      </c>
      <c r="B1164" s="27" t="s">
        <v>6132</v>
      </c>
      <c r="C1164" s="27" t="s">
        <v>663</v>
      </c>
      <c r="D1164" s="27" t="s">
        <v>162</v>
      </c>
      <c r="I1164" s="28">
        <v>43423.686793981484</v>
      </c>
      <c r="J1164" s="28">
        <v>43423.689606481479</v>
      </c>
      <c r="K1164" s="203">
        <v>2.8124999999999995E-3</v>
      </c>
      <c r="L1164" s="29" t="s">
        <v>210</v>
      </c>
      <c r="M1164" s="71" t="s">
        <v>210</v>
      </c>
      <c r="N1164" s="71" t="s">
        <v>215</v>
      </c>
      <c r="O1164" s="71" t="s">
        <v>161</v>
      </c>
      <c r="R1164" s="71">
        <v>0</v>
      </c>
      <c r="U1164" s="27" t="s">
        <v>1586</v>
      </c>
    </row>
    <row r="1165" spans="1:21" x14ac:dyDescent="0.15">
      <c r="A1165" s="27" t="s">
        <v>75</v>
      </c>
      <c r="B1165" s="27" t="s">
        <v>6133</v>
      </c>
      <c r="C1165" s="27" t="s">
        <v>663</v>
      </c>
      <c r="D1165" s="27" t="s">
        <v>162</v>
      </c>
      <c r="I1165" s="28">
        <v>43423.691689814812</v>
      </c>
      <c r="J1165" s="28">
        <v>43423.693622685183</v>
      </c>
      <c r="K1165" s="203">
        <v>1.9328703703703704E-3</v>
      </c>
      <c r="L1165" s="29" t="s">
        <v>210</v>
      </c>
      <c r="M1165" s="71" t="s">
        <v>211</v>
      </c>
      <c r="N1165" s="71" t="s">
        <v>215</v>
      </c>
      <c r="O1165" s="71" t="s">
        <v>161</v>
      </c>
      <c r="R1165" s="71">
        <v>0</v>
      </c>
      <c r="U1165" s="27" t="s">
        <v>836</v>
      </c>
    </row>
    <row r="1166" spans="1:21" x14ac:dyDescent="0.15">
      <c r="A1166" s="27" t="s">
        <v>75</v>
      </c>
      <c r="B1166" s="27" t="s">
        <v>6134</v>
      </c>
      <c r="C1166" s="27" t="s">
        <v>663</v>
      </c>
      <c r="D1166" s="27" t="s">
        <v>162</v>
      </c>
      <c r="I1166" s="28">
        <v>43423.697835648149</v>
      </c>
      <c r="J1166" s="28">
        <v>43423.698703703703</v>
      </c>
      <c r="K1166" s="203">
        <v>8.6805555555555551E-4</v>
      </c>
      <c r="L1166" s="29" t="s">
        <v>210</v>
      </c>
      <c r="M1166" s="71" t="s">
        <v>211</v>
      </c>
      <c r="N1166" s="71" t="s">
        <v>215</v>
      </c>
      <c r="O1166" s="71" t="s">
        <v>161</v>
      </c>
      <c r="R1166" s="71">
        <v>0</v>
      </c>
      <c r="U1166" s="27" t="s">
        <v>1501</v>
      </c>
    </row>
    <row r="1167" spans="1:21" x14ac:dyDescent="0.15">
      <c r="A1167" s="27" t="s">
        <v>75</v>
      </c>
      <c r="B1167" s="27" t="s">
        <v>6135</v>
      </c>
      <c r="C1167" s="27" t="s">
        <v>663</v>
      </c>
      <c r="D1167" s="27" t="s">
        <v>162</v>
      </c>
      <c r="I1167" s="28">
        <v>43423.702928240738</v>
      </c>
      <c r="J1167" s="28">
        <v>43423.708773148152</v>
      </c>
      <c r="K1167" s="203">
        <v>5.8449074074074072E-3</v>
      </c>
      <c r="L1167" s="29" t="s">
        <v>210</v>
      </c>
      <c r="M1167" s="71" t="s">
        <v>210</v>
      </c>
      <c r="N1167" s="71" t="s">
        <v>215</v>
      </c>
      <c r="O1167" s="71" t="s">
        <v>161</v>
      </c>
      <c r="U1167" s="27" t="s">
        <v>1023</v>
      </c>
    </row>
    <row r="1168" spans="1:21" x14ac:dyDescent="0.15">
      <c r="A1168" s="27" t="s">
        <v>75</v>
      </c>
      <c r="B1168" s="27" t="s">
        <v>6136</v>
      </c>
      <c r="C1168" s="27" t="s">
        <v>663</v>
      </c>
      <c r="D1168" s="27" t="s">
        <v>162</v>
      </c>
      <c r="I1168" s="28">
        <v>43423.735949074071</v>
      </c>
      <c r="J1168" s="28">
        <v>43423.738888888889</v>
      </c>
      <c r="K1168" s="203">
        <v>2.9398148148148148E-3</v>
      </c>
      <c r="L1168" s="29" t="s">
        <v>210</v>
      </c>
      <c r="M1168" s="71" t="s">
        <v>210</v>
      </c>
      <c r="N1168" s="71" t="s">
        <v>215</v>
      </c>
      <c r="O1168" s="71" t="s">
        <v>161</v>
      </c>
      <c r="R1168" s="71">
        <v>0</v>
      </c>
      <c r="U1168" s="27" t="s">
        <v>6137</v>
      </c>
    </row>
    <row r="1169" spans="1:21" x14ac:dyDescent="0.15">
      <c r="A1169" s="27" t="s">
        <v>75</v>
      </c>
      <c r="B1169" s="27" t="s">
        <v>6138</v>
      </c>
      <c r="C1169" s="27" t="s">
        <v>569</v>
      </c>
      <c r="D1169" s="27" t="s">
        <v>158</v>
      </c>
      <c r="I1169" s="28">
        <v>43423.433298611111</v>
      </c>
      <c r="J1169" s="28">
        <v>43423.436736111114</v>
      </c>
      <c r="K1169" s="203">
        <v>3.4375E-3</v>
      </c>
      <c r="L1169" s="29" t="s">
        <v>210</v>
      </c>
      <c r="M1169" s="71" t="s">
        <v>210</v>
      </c>
      <c r="N1169" s="71" t="s">
        <v>215</v>
      </c>
      <c r="O1169" s="71" t="s">
        <v>157</v>
      </c>
      <c r="R1169" s="71">
        <v>0</v>
      </c>
      <c r="U1169" s="27" t="s">
        <v>1687</v>
      </c>
    </row>
    <row r="1170" spans="1:21" x14ac:dyDescent="0.15">
      <c r="A1170" s="27" t="s">
        <v>75</v>
      </c>
      <c r="B1170" s="27" t="s">
        <v>6139</v>
      </c>
      <c r="C1170" s="27" t="s">
        <v>569</v>
      </c>
      <c r="D1170" s="27" t="s">
        <v>158</v>
      </c>
      <c r="I1170" s="28">
        <v>43423.441655092596</v>
      </c>
      <c r="J1170" s="28">
        <v>43423.442372685182</v>
      </c>
      <c r="K1170" s="203">
        <v>7.175925925925927E-4</v>
      </c>
      <c r="L1170" s="29" t="s">
        <v>210</v>
      </c>
      <c r="M1170" s="71" t="s">
        <v>211</v>
      </c>
      <c r="N1170" s="71" t="s">
        <v>215</v>
      </c>
      <c r="O1170" s="71" t="s">
        <v>157</v>
      </c>
      <c r="R1170" s="71">
        <v>0</v>
      </c>
      <c r="U1170" s="27" t="s">
        <v>6140</v>
      </c>
    </row>
    <row r="1171" spans="1:21" x14ac:dyDescent="0.15">
      <c r="A1171" s="27" t="s">
        <v>75</v>
      </c>
      <c r="B1171" s="27" t="s">
        <v>6141</v>
      </c>
      <c r="C1171" s="27" t="s">
        <v>569</v>
      </c>
      <c r="D1171" s="27" t="s">
        <v>158</v>
      </c>
      <c r="I1171" s="28">
        <v>43423.456261574072</v>
      </c>
      <c r="J1171" s="28">
        <v>43423.457071759258</v>
      </c>
      <c r="K1171" s="203">
        <v>8.1018518518518516E-4</v>
      </c>
      <c r="L1171" s="29" t="s">
        <v>210</v>
      </c>
      <c r="M1171" s="71" t="s">
        <v>211</v>
      </c>
      <c r="N1171" s="71" t="s">
        <v>215</v>
      </c>
      <c r="O1171" s="71" t="s">
        <v>157</v>
      </c>
      <c r="R1171" s="71">
        <v>0</v>
      </c>
      <c r="U1171" s="27" t="s">
        <v>6142</v>
      </c>
    </row>
    <row r="1172" spans="1:21" x14ac:dyDescent="0.15">
      <c r="A1172" s="27" t="s">
        <v>75</v>
      </c>
      <c r="B1172" s="27" t="s">
        <v>6143</v>
      </c>
      <c r="C1172" s="27" t="s">
        <v>569</v>
      </c>
      <c r="D1172" s="27" t="s">
        <v>158</v>
      </c>
      <c r="I1172" s="28">
        <v>43423.457962962966</v>
      </c>
      <c r="J1172" s="28">
        <v>43423.458101851851</v>
      </c>
      <c r="K1172" s="203">
        <v>1.3888888888888889E-4</v>
      </c>
      <c r="L1172" s="29" t="s">
        <v>210</v>
      </c>
      <c r="M1172" s="71" t="s">
        <v>211</v>
      </c>
      <c r="N1172" s="71" t="s">
        <v>215</v>
      </c>
      <c r="O1172" s="71" t="s">
        <v>157</v>
      </c>
      <c r="R1172" s="71">
        <v>0</v>
      </c>
      <c r="U1172" s="27" t="s">
        <v>6144</v>
      </c>
    </row>
    <row r="1173" spans="1:21" x14ac:dyDescent="0.15">
      <c r="A1173" s="27" t="s">
        <v>75</v>
      </c>
      <c r="B1173" s="27" t="s">
        <v>6145</v>
      </c>
      <c r="C1173" s="27" t="s">
        <v>569</v>
      </c>
      <c r="D1173" s="27" t="s">
        <v>158</v>
      </c>
      <c r="I1173" s="28">
        <v>43423.458414351851</v>
      </c>
      <c r="J1173" s="28">
        <v>43423.459930555553</v>
      </c>
      <c r="K1173" s="203">
        <v>1.5162037037037036E-3</v>
      </c>
      <c r="L1173" s="29" t="s">
        <v>210</v>
      </c>
      <c r="M1173" s="71" t="s">
        <v>211</v>
      </c>
      <c r="N1173" s="71" t="s">
        <v>215</v>
      </c>
      <c r="O1173" s="71" t="s">
        <v>157</v>
      </c>
      <c r="R1173" s="71">
        <v>0</v>
      </c>
      <c r="U1173" s="27" t="s">
        <v>6144</v>
      </c>
    </row>
    <row r="1174" spans="1:21" x14ac:dyDescent="0.15">
      <c r="A1174" s="27" t="s">
        <v>75</v>
      </c>
      <c r="B1174" s="27" t="s">
        <v>6146</v>
      </c>
      <c r="C1174" s="27" t="s">
        <v>569</v>
      </c>
      <c r="D1174" s="27" t="s">
        <v>158</v>
      </c>
      <c r="I1174" s="28">
        <v>43423.47078703704</v>
      </c>
      <c r="J1174" s="28">
        <v>43423.473506944443</v>
      </c>
      <c r="K1174" s="203">
        <v>2.7199074074074074E-3</v>
      </c>
      <c r="L1174" s="29" t="s">
        <v>210</v>
      </c>
      <c r="M1174" s="71" t="s">
        <v>210</v>
      </c>
      <c r="N1174" s="71" t="s">
        <v>215</v>
      </c>
      <c r="O1174" s="71" t="s">
        <v>157</v>
      </c>
      <c r="R1174" s="71">
        <v>0</v>
      </c>
      <c r="U1174" s="27" t="s">
        <v>6147</v>
      </c>
    </row>
    <row r="1175" spans="1:21" x14ac:dyDescent="0.15">
      <c r="A1175" s="27" t="s">
        <v>75</v>
      </c>
      <c r="B1175" s="27" t="s">
        <v>6148</v>
      </c>
      <c r="C1175" s="27" t="s">
        <v>569</v>
      </c>
      <c r="D1175" s="27" t="s">
        <v>158</v>
      </c>
      <c r="I1175" s="28">
        <v>43423.478298611109</v>
      </c>
      <c r="J1175" s="28">
        <v>43423.481388888889</v>
      </c>
      <c r="K1175" s="203">
        <v>3.0902777777777782E-3</v>
      </c>
      <c r="L1175" s="29" t="s">
        <v>210</v>
      </c>
      <c r="M1175" s="71" t="s">
        <v>210</v>
      </c>
      <c r="N1175" s="71" t="s">
        <v>215</v>
      </c>
      <c r="O1175" s="71" t="s">
        <v>157</v>
      </c>
      <c r="R1175" s="71">
        <v>0</v>
      </c>
      <c r="U1175" s="27" t="s">
        <v>6149</v>
      </c>
    </row>
    <row r="1176" spans="1:21" x14ac:dyDescent="0.15">
      <c r="A1176" s="27" t="s">
        <v>75</v>
      </c>
      <c r="B1176" s="27" t="s">
        <v>6150</v>
      </c>
      <c r="C1176" s="27" t="s">
        <v>569</v>
      </c>
      <c r="D1176" s="27" t="s">
        <v>158</v>
      </c>
      <c r="I1176" s="28">
        <v>43423.592499999999</v>
      </c>
      <c r="J1176" s="28">
        <v>43423.593171296299</v>
      </c>
      <c r="K1176" s="203">
        <v>6.7129629629629625E-4</v>
      </c>
      <c r="L1176" s="29" t="s">
        <v>210</v>
      </c>
      <c r="M1176" s="71" t="s">
        <v>211</v>
      </c>
      <c r="N1176" s="71" t="s">
        <v>215</v>
      </c>
      <c r="O1176" s="71" t="s">
        <v>157</v>
      </c>
      <c r="R1176" s="71">
        <v>0</v>
      </c>
      <c r="U1176" s="27" t="s">
        <v>1542</v>
      </c>
    </row>
    <row r="1177" spans="1:21" x14ac:dyDescent="0.15">
      <c r="A1177" s="27" t="s">
        <v>75</v>
      </c>
      <c r="B1177" s="27" t="s">
        <v>6151</v>
      </c>
      <c r="C1177" s="27" t="s">
        <v>569</v>
      </c>
      <c r="D1177" s="27" t="s">
        <v>158</v>
      </c>
      <c r="I1177" s="28">
        <v>43423.594467592593</v>
      </c>
      <c r="J1177" s="28">
        <v>43423.600578703707</v>
      </c>
      <c r="K1177" s="203">
        <v>6.1111111111111114E-3</v>
      </c>
      <c r="L1177" s="29" t="s">
        <v>210</v>
      </c>
      <c r="M1177" s="71" t="s">
        <v>210</v>
      </c>
      <c r="N1177" s="71" t="s">
        <v>215</v>
      </c>
      <c r="O1177" s="71" t="s">
        <v>157</v>
      </c>
      <c r="R1177" s="71">
        <v>0</v>
      </c>
      <c r="U1177" s="27" t="s">
        <v>6149</v>
      </c>
    </row>
    <row r="1178" spans="1:21" x14ac:dyDescent="0.15">
      <c r="A1178" s="27" t="s">
        <v>75</v>
      </c>
      <c r="B1178" s="27" t="s">
        <v>6152</v>
      </c>
      <c r="C1178" s="27" t="s">
        <v>569</v>
      </c>
      <c r="D1178" s="27" t="s">
        <v>158</v>
      </c>
      <c r="I1178" s="28">
        <v>43423.616724537038</v>
      </c>
      <c r="J1178" s="28">
        <v>43423.617395833331</v>
      </c>
      <c r="K1178" s="203">
        <v>6.7129629629629625E-4</v>
      </c>
      <c r="L1178" s="29" t="s">
        <v>210</v>
      </c>
      <c r="M1178" s="71" t="s">
        <v>211</v>
      </c>
      <c r="N1178" s="71" t="s">
        <v>215</v>
      </c>
      <c r="O1178" s="71" t="s">
        <v>157</v>
      </c>
      <c r="R1178" s="71">
        <v>0</v>
      </c>
      <c r="U1178" s="27" t="s">
        <v>1542</v>
      </c>
    </row>
    <row r="1179" spans="1:21" x14ac:dyDescent="0.15">
      <c r="A1179" s="27" t="s">
        <v>75</v>
      </c>
      <c r="B1179" s="27" t="s">
        <v>6153</v>
      </c>
      <c r="C1179" s="27" t="s">
        <v>569</v>
      </c>
      <c r="D1179" s="27" t="s">
        <v>158</v>
      </c>
      <c r="I1179" s="28">
        <v>43423.618668981479</v>
      </c>
      <c r="J1179" s="28">
        <v>43423.619791666664</v>
      </c>
      <c r="K1179" s="203">
        <v>1.1226851851851851E-3</v>
      </c>
      <c r="L1179" s="29" t="s">
        <v>210</v>
      </c>
      <c r="M1179" s="71" t="s">
        <v>211</v>
      </c>
      <c r="N1179" s="71" t="s">
        <v>215</v>
      </c>
      <c r="O1179" s="71" t="s">
        <v>157</v>
      </c>
      <c r="R1179" s="71">
        <v>0</v>
      </c>
      <c r="U1179" s="27" t="s">
        <v>1273</v>
      </c>
    </row>
    <row r="1180" spans="1:21" x14ac:dyDescent="0.15">
      <c r="A1180" s="27" t="s">
        <v>75</v>
      </c>
      <c r="B1180" s="27" t="s">
        <v>6154</v>
      </c>
      <c r="C1180" s="27" t="s">
        <v>569</v>
      </c>
      <c r="D1180" s="27" t="s">
        <v>158</v>
      </c>
      <c r="I1180" s="28">
        <v>43423.632430555554</v>
      </c>
      <c r="J1180" s="28">
        <v>43423.632708333331</v>
      </c>
      <c r="K1180" s="203">
        <v>2.7777777777777778E-4</v>
      </c>
      <c r="L1180" s="29" t="s">
        <v>210</v>
      </c>
      <c r="M1180" s="71" t="s">
        <v>211</v>
      </c>
      <c r="N1180" s="71" t="s">
        <v>215</v>
      </c>
      <c r="O1180" s="71" t="s">
        <v>157</v>
      </c>
      <c r="R1180" s="71">
        <v>0</v>
      </c>
      <c r="U1180" s="27" t="s">
        <v>6155</v>
      </c>
    </row>
    <row r="1181" spans="1:21" x14ac:dyDescent="0.15">
      <c r="A1181" s="27" t="s">
        <v>75</v>
      </c>
      <c r="B1181" s="27" t="s">
        <v>6156</v>
      </c>
      <c r="C1181" s="27" t="s">
        <v>569</v>
      </c>
      <c r="D1181" s="27" t="s">
        <v>158</v>
      </c>
      <c r="I1181" s="28">
        <v>43423.633287037039</v>
      </c>
      <c r="J1181" s="28">
        <v>43423.633587962962</v>
      </c>
      <c r="K1181" s="203">
        <v>3.0092592592592595E-4</v>
      </c>
      <c r="L1181" s="29" t="s">
        <v>210</v>
      </c>
      <c r="M1181" s="71" t="s">
        <v>211</v>
      </c>
      <c r="N1181" s="71" t="s">
        <v>215</v>
      </c>
      <c r="O1181" s="71" t="s">
        <v>157</v>
      </c>
      <c r="R1181" s="71">
        <v>0</v>
      </c>
      <c r="U1181" s="27" t="s">
        <v>6157</v>
      </c>
    </row>
    <row r="1182" spans="1:21" x14ac:dyDescent="0.15">
      <c r="A1182" s="27" t="s">
        <v>75</v>
      </c>
      <c r="B1182" s="27" t="s">
        <v>6158</v>
      </c>
      <c r="C1182" s="27" t="s">
        <v>569</v>
      </c>
      <c r="D1182" s="27" t="s">
        <v>158</v>
      </c>
      <c r="I1182" s="28">
        <v>43423.638495370367</v>
      </c>
      <c r="J1182" s="28">
        <v>43423.638958333337</v>
      </c>
      <c r="K1182" s="203">
        <v>4.6296296296296293E-4</v>
      </c>
      <c r="L1182" s="29" t="s">
        <v>210</v>
      </c>
      <c r="M1182" s="71" t="s">
        <v>211</v>
      </c>
      <c r="N1182" s="71" t="s">
        <v>215</v>
      </c>
      <c r="O1182" s="71" t="s">
        <v>157</v>
      </c>
      <c r="R1182" s="71">
        <v>0</v>
      </c>
      <c r="U1182" s="27" t="s">
        <v>6159</v>
      </c>
    </row>
    <row r="1183" spans="1:21" x14ac:dyDescent="0.15">
      <c r="A1183" s="27" t="s">
        <v>75</v>
      </c>
      <c r="B1183" s="27" t="s">
        <v>6160</v>
      </c>
      <c r="C1183" s="27" t="s">
        <v>569</v>
      </c>
      <c r="D1183" s="27" t="s">
        <v>158</v>
      </c>
      <c r="I1183" s="28">
        <v>43423.639803240738</v>
      </c>
      <c r="J1183" s="28">
        <v>43423.6403587963</v>
      </c>
      <c r="K1183" s="203">
        <v>5.5555555555555556E-4</v>
      </c>
      <c r="L1183" s="29" t="s">
        <v>210</v>
      </c>
      <c r="M1183" s="71" t="s">
        <v>211</v>
      </c>
      <c r="N1183" s="71" t="s">
        <v>215</v>
      </c>
      <c r="O1183" s="71" t="s">
        <v>157</v>
      </c>
      <c r="R1183" s="71">
        <v>0</v>
      </c>
      <c r="U1183" s="27" t="s">
        <v>6161</v>
      </c>
    </row>
    <row r="1184" spans="1:21" x14ac:dyDescent="0.15">
      <c r="A1184" s="27" t="s">
        <v>75</v>
      </c>
      <c r="B1184" s="27" t="s">
        <v>6162</v>
      </c>
      <c r="C1184" s="27" t="s">
        <v>569</v>
      </c>
      <c r="D1184" s="27" t="s">
        <v>158</v>
      </c>
      <c r="I1184" s="28">
        <v>43423.642592592594</v>
      </c>
      <c r="J1184" s="28">
        <v>43423.64603009259</v>
      </c>
      <c r="K1184" s="203">
        <v>3.4375E-3</v>
      </c>
      <c r="L1184" s="29" t="s">
        <v>210</v>
      </c>
      <c r="M1184" s="71" t="s">
        <v>210</v>
      </c>
      <c r="N1184" s="71" t="s">
        <v>215</v>
      </c>
      <c r="O1184" s="71" t="s">
        <v>157</v>
      </c>
      <c r="R1184" s="71">
        <v>0</v>
      </c>
      <c r="U1184" s="27" t="s">
        <v>6163</v>
      </c>
    </row>
    <row r="1185" spans="1:21" x14ac:dyDescent="0.15">
      <c r="A1185" s="27" t="s">
        <v>75</v>
      </c>
      <c r="B1185" s="27" t="s">
        <v>6164</v>
      </c>
      <c r="C1185" s="27" t="s">
        <v>569</v>
      </c>
      <c r="D1185" s="27" t="s">
        <v>158</v>
      </c>
      <c r="I1185" s="28">
        <v>43423.650590277779</v>
      </c>
      <c r="J1185" s="28">
        <v>43423.652129629627</v>
      </c>
      <c r="K1185" s="203">
        <v>1.5393518518518519E-3</v>
      </c>
      <c r="L1185" s="29" t="s">
        <v>210</v>
      </c>
      <c r="M1185" s="71" t="s">
        <v>211</v>
      </c>
      <c r="N1185" s="71" t="s">
        <v>215</v>
      </c>
      <c r="O1185" s="71" t="s">
        <v>157</v>
      </c>
      <c r="R1185" s="71">
        <v>0</v>
      </c>
      <c r="U1185" s="27" t="s">
        <v>6165</v>
      </c>
    </row>
    <row r="1186" spans="1:21" x14ac:dyDescent="0.15">
      <c r="A1186" s="27" t="s">
        <v>75</v>
      </c>
      <c r="B1186" s="27" t="s">
        <v>6166</v>
      </c>
      <c r="C1186" s="27" t="s">
        <v>569</v>
      </c>
      <c r="D1186" s="27" t="s">
        <v>158</v>
      </c>
      <c r="I1186" s="28">
        <v>43423.654537037037</v>
      </c>
      <c r="J1186" s="28">
        <v>43423.657824074071</v>
      </c>
      <c r="K1186" s="203">
        <v>3.2870370370370367E-3</v>
      </c>
      <c r="L1186" s="29" t="s">
        <v>210</v>
      </c>
      <c r="M1186" s="71" t="s">
        <v>210</v>
      </c>
      <c r="N1186" s="71" t="s">
        <v>215</v>
      </c>
      <c r="O1186" s="71" t="s">
        <v>157</v>
      </c>
      <c r="R1186" s="71">
        <v>0</v>
      </c>
      <c r="U1186" s="27" t="s">
        <v>6167</v>
      </c>
    </row>
    <row r="1187" spans="1:21" x14ac:dyDescent="0.15">
      <c r="A1187" s="27" t="s">
        <v>75</v>
      </c>
      <c r="B1187" s="27" t="s">
        <v>6168</v>
      </c>
      <c r="C1187" s="27" t="s">
        <v>569</v>
      </c>
      <c r="D1187" s="27" t="s">
        <v>158</v>
      </c>
      <c r="I1187" s="28">
        <v>43423.672175925924</v>
      </c>
      <c r="J1187" s="28">
        <v>43423.673587962963</v>
      </c>
      <c r="K1187" s="203">
        <v>1.4120370370370369E-3</v>
      </c>
      <c r="L1187" s="29" t="s">
        <v>210</v>
      </c>
      <c r="M1187" s="71" t="s">
        <v>211</v>
      </c>
      <c r="N1187" s="71" t="s">
        <v>215</v>
      </c>
      <c r="O1187" s="71" t="s">
        <v>157</v>
      </c>
      <c r="R1187" s="71">
        <v>0</v>
      </c>
      <c r="U1187" s="27" t="s">
        <v>1945</v>
      </c>
    </row>
    <row r="1188" spans="1:21" x14ac:dyDescent="0.15">
      <c r="A1188" s="27" t="s">
        <v>75</v>
      </c>
      <c r="B1188" s="27" t="s">
        <v>6169</v>
      </c>
      <c r="C1188" s="27" t="s">
        <v>569</v>
      </c>
      <c r="D1188" s="27" t="s">
        <v>158</v>
      </c>
      <c r="I1188" s="28">
        <v>43423.675046296295</v>
      </c>
      <c r="J1188" s="28">
        <v>43423.678888888891</v>
      </c>
      <c r="K1188" s="203">
        <v>3.8425925925925923E-3</v>
      </c>
      <c r="L1188" s="29" t="s">
        <v>210</v>
      </c>
      <c r="M1188" s="71" t="s">
        <v>210</v>
      </c>
      <c r="N1188" s="71" t="s">
        <v>215</v>
      </c>
      <c r="O1188" s="71" t="s">
        <v>157</v>
      </c>
      <c r="R1188" s="71">
        <v>0</v>
      </c>
      <c r="U1188" s="27" t="s">
        <v>6170</v>
      </c>
    </row>
    <row r="1189" spans="1:21" x14ac:dyDescent="0.15">
      <c r="A1189" s="27" t="s">
        <v>75</v>
      </c>
      <c r="B1189" s="27" t="s">
        <v>6171</v>
      </c>
      <c r="C1189" s="27" t="s">
        <v>569</v>
      </c>
      <c r="D1189" s="27" t="s">
        <v>158</v>
      </c>
      <c r="I1189" s="28">
        <v>43423.682881944442</v>
      </c>
      <c r="J1189" s="28">
        <v>43423.685150462959</v>
      </c>
      <c r="K1189" s="203">
        <v>2.2685185185185182E-3</v>
      </c>
      <c r="L1189" s="29" t="s">
        <v>210</v>
      </c>
      <c r="M1189" s="71" t="s">
        <v>210</v>
      </c>
      <c r="N1189" s="71" t="s">
        <v>215</v>
      </c>
      <c r="O1189" s="71" t="s">
        <v>157</v>
      </c>
      <c r="R1189" s="71">
        <v>0</v>
      </c>
      <c r="U1189" s="27" t="s">
        <v>1502</v>
      </c>
    </row>
    <row r="1190" spans="1:21" x14ac:dyDescent="0.15">
      <c r="A1190" s="27" t="s">
        <v>75</v>
      </c>
      <c r="B1190" s="27" t="s">
        <v>6172</v>
      </c>
      <c r="C1190" s="27" t="s">
        <v>569</v>
      </c>
      <c r="D1190" s="27" t="s">
        <v>158</v>
      </c>
      <c r="I1190" s="28">
        <v>43423.688506944447</v>
      </c>
      <c r="J1190" s="28">
        <v>43423.688761574071</v>
      </c>
      <c r="K1190" s="203">
        <v>2.5462962962962961E-4</v>
      </c>
      <c r="L1190" s="29" t="s">
        <v>210</v>
      </c>
      <c r="M1190" s="71" t="s">
        <v>211</v>
      </c>
      <c r="N1190" s="71" t="s">
        <v>215</v>
      </c>
      <c r="O1190" s="71" t="s">
        <v>157</v>
      </c>
      <c r="R1190" s="71">
        <v>0</v>
      </c>
      <c r="U1190" s="27" t="s">
        <v>6173</v>
      </c>
    </row>
    <row r="1191" spans="1:21" x14ac:dyDescent="0.15">
      <c r="A1191" s="27" t="s">
        <v>75</v>
      </c>
      <c r="B1191" s="27" t="s">
        <v>6174</v>
      </c>
      <c r="C1191" s="27" t="s">
        <v>569</v>
      </c>
      <c r="D1191" s="27" t="s">
        <v>158</v>
      </c>
      <c r="I1191" s="28">
        <v>43423.69090277778</v>
      </c>
      <c r="J1191" s="28">
        <v>43423.690983796296</v>
      </c>
      <c r="K1191" s="203">
        <v>8.1018518518518516E-5</v>
      </c>
      <c r="L1191" s="29" t="s">
        <v>210</v>
      </c>
      <c r="M1191" s="71" t="s">
        <v>211</v>
      </c>
      <c r="N1191" s="71" t="s">
        <v>215</v>
      </c>
      <c r="O1191" s="71" t="s">
        <v>157</v>
      </c>
      <c r="R1191" s="71">
        <v>0</v>
      </c>
      <c r="U1191" s="27" t="s">
        <v>6175</v>
      </c>
    </row>
    <row r="1192" spans="1:21" x14ac:dyDescent="0.15">
      <c r="A1192" s="27" t="s">
        <v>75</v>
      </c>
      <c r="B1192" s="27" t="s">
        <v>6176</v>
      </c>
      <c r="C1192" s="27" t="s">
        <v>569</v>
      </c>
      <c r="D1192" s="27" t="s">
        <v>158</v>
      </c>
      <c r="I1192" s="28">
        <v>43423.69226851852</v>
      </c>
      <c r="J1192" s="28">
        <v>43423.698935185188</v>
      </c>
      <c r="K1192" s="203">
        <v>6.6666666666666671E-3</v>
      </c>
      <c r="L1192" s="29" t="s">
        <v>210</v>
      </c>
      <c r="M1192" s="71" t="s">
        <v>210</v>
      </c>
      <c r="N1192" s="71" t="s">
        <v>215</v>
      </c>
      <c r="O1192" s="71" t="s">
        <v>157</v>
      </c>
      <c r="R1192" s="71">
        <v>0</v>
      </c>
      <c r="U1192" s="27" t="s">
        <v>1502</v>
      </c>
    </row>
    <row r="1193" spans="1:21" x14ac:dyDescent="0.15">
      <c r="A1193" s="27" t="s">
        <v>75</v>
      </c>
      <c r="B1193" s="27" t="s">
        <v>6177</v>
      </c>
      <c r="C1193" s="27" t="s">
        <v>569</v>
      </c>
      <c r="D1193" s="27" t="s">
        <v>158</v>
      </c>
      <c r="I1193" s="28">
        <v>43423.699247685188</v>
      </c>
      <c r="J1193" s="28">
        <v>43423.712326388886</v>
      </c>
      <c r="K1193" s="203">
        <v>1.3078703703703703E-2</v>
      </c>
      <c r="L1193" s="29" t="s">
        <v>210</v>
      </c>
      <c r="M1193" s="71" t="s">
        <v>210</v>
      </c>
      <c r="N1193" s="71" t="s">
        <v>215</v>
      </c>
      <c r="O1193" s="71" t="s">
        <v>157</v>
      </c>
      <c r="R1193" s="71">
        <v>0</v>
      </c>
      <c r="U1193" s="27" t="s">
        <v>6175</v>
      </c>
    </row>
    <row r="1194" spans="1:21" x14ac:dyDescent="0.15">
      <c r="A1194" s="27" t="s">
        <v>75</v>
      </c>
      <c r="B1194" s="27" t="s">
        <v>6178</v>
      </c>
      <c r="C1194" s="27" t="s">
        <v>569</v>
      </c>
      <c r="D1194" s="27" t="s">
        <v>158</v>
      </c>
      <c r="I1194" s="28">
        <v>43423.731793981482</v>
      </c>
      <c r="J1194" s="28">
        <v>43423.731932870367</v>
      </c>
      <c r="K1194" s="203">
        <v>1.3888888888888889E-4</v>
      </c>
      <c r="L1194" s="29" t="s">
        <v>210</v>
      </c>
      <c r="M1194" s="71" t="s">
        <v>211</v>
      </c>
      <c r="N1194" s="71" t="s">
        <v>215</v>
      </c>
      <c r="O1194" s="71" t="s">
        <v>157</v>
      </c>
      <c r="R1194" s="71">
        <v>0</v>
      </c>
      <c r="U1194" s="27" t="s">
        <v>6179</v>
      </c>
    </row>
    <row r="1195" spans="1:21" x14ac:dyDescent="0.15">
      <c r="A1195" s="27" t="s">
        <v>75</v>
      </c>
      <c r="B1195" s="27" t="s">
        <v>6180</v>
      </c>
      <c r="C1195" s="27" t="s">
        <v>569</v>
      </c>
      <c r="D1195" s="27" t="s">
        <v>158</v>
      </c>
      <c r="I1195" s="28">
        <v>43423.738749999997</v>
      </c>
      <c r="J1195" s="28">
        <v>43423.742303240739</v>
      </c>
      <c r="K1195" s="203">
        <v>3.5532407407407405E-3</v>
      </c>
      <c r="L1195" s="29" t="s">
        <v>210</v>
      </c>
      <c r="M1195" s="71" t="s">
        <v>210</v>
      </c>
      <c r="N1195" s="71" t="s">
        <v>215</v>
      </c>
      <c r="O1195" s="71" t="s">
        <v>157</v>
      </c>
      <c r="R1195" s="71">
        <v>0</v>
      </c>
      <c r="U1195" s="27" t="s">
        <v>1273</v>
      </c>
    </row>
    <row r="1196" spans="1:21" x14ac:dyDescent="0.15">
      <c r="A1196" s="27" t="s">
        <v>75</v>
      </c>
      <c r="B1196" s="27" t="s">
        <v>6181</v>
      </c>
      <c r="C1196" s="27" t="s">
        <v>252</v>
      </c>
      <c r="D1196" s="27" t="s">
        <v>178</v>
      </c>
      <c r="I1196" s="28">
        <v>43423.580023148148</v>
      </c>
      <c r="J1196" s="28">
        <v>43423.580277777779</v>
      </c>
      <c r="K1196" s="203">
        <v>2.5462962962962961E-4</v>
      </c>
      <c r="L1196" s="29" t="s">
        <v>210</v>
      </c>
      <c r="M1196" s="71" t="s">
        <v>211</v>
      </c>
      <c r="N1196" s="71" t="s">
        <v>215</v>
      </c>
      <c r="O1196" s="71" t="s">
        <v>177</v>
      </c>
      <c r="R1196" s="71">
        <v>0</v>
      </c>
      <c r="U1196" s="27" t="s">
        <v>6182</v>
      </c>
    </row>
    <row r="1197" spans="1:21" x14ac:dyDescent="0.15">
      <c r="A1197" s="27" t="s">
        <v>75</v>
      </c>
      <c r="B1197" s="27" t="s">
        <v>6183</v>
      </c>
      <c r="C1197" s="27" t="s">
        <v>252</v>
      </c>
      <c r="D1197" s="27" t="s">
        <v>178</v>
      </c>
      <c r="I1197" s="28">
        <v>43423.613912037035</v>
      </c>
      <c r="J1197" s="28">
        <v>43423.61451388889</v>
      </c>
      <c r="K1197" s="203">
        <v>6.018518518518519E-4</v>
      </c>
      <c r="L1197" s="29" t="s">
        <v>210</v>
      </c>
      <c r="M1197" s="71" t="s">
        <v>211</v>
      </c>
      <c r="N1197" s="71" t="s">
        <v>215</v>
      </c>
      <c r="O1197" s="71" t="s">
        <v>177</v>
      </c>
      <c r="R1197" s="71">
        <v>0</v>
      </c>
      <c r="U1197" s="27" t="s">
        <v>6184</v>
      </c>
    </row>
    <row r="1198" spans="1:21" x14ac:dyDescent="0.15">
      <c r="A1198" s="27" t="s">
        <v>75</v>
      </c>
      <c r="B1198" s="27" t="s">
        <v>6185</v>
      </c>
      <c r="C1198" s="27" t="s">
        <v>252</v>
      </c>
      <c r="D1198" s="27" t="s">
        <v>178</v>
      </c>
      <c r="I1198" s="28">
        <v>43423.641747685186</v>
      </c>
      <c r="J1198" s="28">
        <v>43423.644745370373</v>
      </c>
      <c r="K1198" s="203">
        <v>2.9976851851851848E-3</v>
      </c>
      <c r="L1198" s="29" t="s">
        <v>210</v>
      </c>
      <c r="M1198" s="71" t="s">
        <v>210</v>
      </c>
      <c r="N1198" s="71" t="s">
        <v>215</v>
      </c>
      <c r="O1198" s="71" t="s">
        <v>177</v>
      </c>
      <c r="R1198" s="71">
        <v>0</v>
      </c>
      <c r="U1198" s="27" t="s">
        <v>6186</v>
      </c>
    </row>
    <row r="1199" spans="1:21" x14ac:dyDescent="0.15">
      <c r="A1199" s="27" t="s">
        <v>75</v>
      </c>
      <c r="B1199" s="27" t="s">
        <v>6187</v>
      </c>
      <c r="C1199" s="27" t="s">
        <v>252</v>
      </c>
      <c r="D1199" s="27" t="s">
        <v>178</v>
      </c>
      <c r="I1199" s="28">
        <v>43423.647013888891</v>
      </c>
      <c r="J1199" s="28">
        <v>43423.647627314815</v>
      </c>
      <c r="K1199" s="203">
        <v>6.134259259259259E-4</v>
      </c>
      <c r="L1199" s="29" t="s">
        <v>210</v>
      </c>
      <c r="M1199" s="71" t="s">
        <v>211</v>
      </c>
      <c r="N1199" s="71" t="s">
        <v>215</v>
      </c>
      <c r="O1199" s="71" t="s">
        <v>177</v>
      </c>
      <c r="R1199" s="71">
        <v>0</v>
      </c>
      <c r="U1199" s="27" t="s">
        <v>6188</v>
      </c>
    </row>
    <row r="1200" spans="1:21" x14ac:dyDescent="0.15">
      <c r="A1200" s="27" t="s">
        <v>75</v>
      </c>
      <c r="B1200" s="27" t="s">
        <v>6189</v>
      </c>
      <c r="C1200" s="27" t="s">
        <v>252</v>
      </c>
      <c r="D1200" s="27" t="s">
        <v>178</v>
      </c>
      <c r="I1200" s="28">
        <v>43423.655069444445</v>
      </c>
      <c r="J1200" s="28">
        <v>43423.655497685184</v>
      </c>
      <c r="K1200" s="203">
        <v>4.2824074074074075E-4</v>
      </c>
      <c r="L1200" s="29" t="s">
        <v>210</v>
      </c>
      <c r="M1200" s="71" t="s">
        <v>211</v>
      </c>
      <c r="N1200" s="71" t="s">
        <v>215</v>
      </c>
      <c r="O1200" s="71" t="s">
        <v>177</v>
      </c>
      <c r="R1200" s="71">
        <v>0</v>
      </c>
      <c r="U1200" s="27" t="s">
        <v>6190</v>
      </c>
    </row>
    <row r="1201" spans="1:21" x14ac:dyDescent="0.15">
      <c r="A1201" s="27" t="s">
        <v>75</v>
      </c>
      <c r="B1201" s="27" t="s">
        <v>6191</v>
      </c>
      <c r="C1201" s="27" t="s">
        <v>252</v>
      </c>
      <c r="D1201" s="27" t="s">
        <v>178</v>
      </c>
      <c r="I1201" s="28">
        <v>43423.656261574077</v>
      </c>
      <c r="J1201" s="28">
        <v>43423.657592592594</v>
      </c>
      <c r="K1201" s="203">
        <v>1.3310185185185185E-3</v>
      </c>
      <c r="L1201" s="29" t="s">
        <v>210</v>
      </c>
      <c r="M1201" s="71" t="s">
        <v>211</v>
      </c>
      <c r="N1201" s="71" t="s">
        <v>215</v>
      </c>
      <c r="O1201" s="71" t="s">
        <v>177</v>
      </c>
      <c r="R1201" s="71">
        <v>0</v>
      </c>
      <c r="U1201" s="27" t="s">
        <v>6192</v>
      </c>
    </row>
    <row r="1202" spans="1:21" x14ac:dyDescent="0.15">
      <c r="A1202" s="27" t="s">
        <v>75</v>
      </c>
      <c r="B1202" s="27" t="s">
        <v>6193</v>
      </c>
      <c r="C1202" s="27" t="s">
        <v>252</v>
      </c>
      <c r="D1202" s="27" t="s">
        <v>178</v>
      </c>
      <c r="I1202" s="28">
        <v>43423.658090277779</v>
      </c>
      <c r="J1202" s="28">
        <v>43423.660636574074</v>
      </c>
      <c r="K1202" s="203">
        <v>2.5462962962962961E-3</v>
      </c>
      <c r="L1202" s="29" t="s">
        <v>210</v>
      </c>
      <c r="M1202" s="71" t="s">
        <v>210</v>
      </c>
      <c r="N1202" s="71" t="s">
        <v>215</v>
      </c>
      <c r="O1202" s="71" t="s">
        <v>177</v>
      </c>
      <c r="R1202" s="71">
        <v>0</v>
      </c>
      <c r="U1202" s="27" t="s">
        <v>6192</v>
      </c>
    </row>
    <row r="1203" spans="1:21" x14ac:dyDescent="0.15">
      <c r="A1203" s="27" t="s">
        <v>75</v>
      </c>
      <c r="B1203" s="27" t="s">
        <v>6194</v>
      </c>
      <c r="C1203" s="27" t="s">
        <v>252</v>
      </c>
      <c r="D1203" s="27" t="s">
        <v>178</v>
      </c>
      <c r="I1203" s="28">
        <v>43423.687673611108</v>
      </c>
      <c r="J1203" s="28">
        <v>43423.688715277778</v>
      </c>
      <c r="K1203" s="203">
        <v>1.0416666666666667E-3</v>
      </c>
      <c r="L1203" s="29" t="s">
        <v>210</v>
      </c>
      <c r="M1203" s="71" t="s">
        <v>211</v>
      </c>
      <c r="N1203" s="71" t="s">
        <v>215</v>
      </c>
      <c r="O1203" s="71" t="s">
        <v>177</v>
      </c>
      <c r="R1203" s="71">
        <v>0</v>
      </c>
      <c r="U1203" s="27" t="s">
        <v>6195</v>
      </c>
    </row>
    <row r="1204" spans="1:21" x14ac:dyDescent="0.15">
      <c r="A1204" s="27" t="s">
        <v>75</v>
      </c>
      <c r="B1204" s="27" t="s">
        <v>6196</v>
      </c>
      <c r="C1204" s="27" t="s">
        <v>252</v>
      </c>
      <c r="D1204" s="27" t="s">
        <v>178</v>
      </c>
      <c r="I1204" s="28">
        <v>43423.698078703703</v>
      </c>
      <c r="J1204" s="28">
        <v>43423.698807870373</v>
      </c>
      <c r="K1204" s="203">
        <v>7.291666666666667E-4</v>
      </c>
      <c r="L1204" s="29" t="s">
        <v>210</v>
      </c>
      <c r="M1204" s="71" t="s">
        <v>211</v>
      </c>
      <c r="N1204" s="71" t="s">
        <v>215</v>
      </c>
      <c r="O1204" s="71" t="s">
        <v>177</v>
      </c>
      <c r="R1204" s="71">
        <v>0</v>
      </c>
      <c r="U1204" s="27" t="s">
        <v>6197</v>
      </c>
    </row>
    <row r="1205" spans="1:21" x14ac:dyDescent="0.15">
      <c r="A1205" s="27" t="s">
        <v>75</v>
      </c>
      <c r="B1205" s="27" t="s">
        <v>6198</v>
      </c>
      <c r="C1205" s="27" t="s">
        <v>252</v>
      </c>
      <c r="D1205" s="27" t="s">
        <v>178</v>
      </c>
      <c r="I1205" s="28">
        <v>43423.707175925927</v>
      </c>
      <c r="J1205" s="28">
        <v>43423.711261574077</v>
      </c>
      <c r="K1205" s="203">
        <v>4.0856481481481481E-3</v>
      </c>
      <c r="L1205" s="29" t="s">
        <v>210</v>
      </c>
      <c r="M1205" s="71" t="s">
        <v>210</v>
      </c>
      <c r="N1205" s="71" t="s">
        <v>215</v>
      </c>
      <c r="O1205" s="71" t="s">
        <v>177</v>
      </c>
      <c r="R1205" s="71">
        <v>0</v>
      </c>
      <c r="U1205" s="27" t="s">
        <v>6199</v>
      </c>
    </row>
    <row r="1206" spans="1:21" x14ac:dyDescent="0.15">
      <c r="A1206" s="27" t="s">
        <v>75</v>
      </c>
      <c r="B1206" s="27" t="s">
        <v>6200</v>
      </c>
      <c r="C1206" s="27" t="s">
        <v>252</v>
      </c>
      <c r="D1206" s="27" t="s">
        <v>178</v>
      </c>
      <c r="I1206" s="28">
        <v>43423.718958333331</v>
      </c>
      <c r="J1206" s="28">
        <v>43423.719409722224</v>
      </c>
      <c r="K1206" s="203">
        <v>4.5138888888888892E-4</v>
      </c>
      <c r="L1206" s="29" t="s">
        <v>210</v>
      </c>
      <c r="M1206" s="71" t="s">
        <v>211</v>
      </c>
      <c r="N1206" s="71" t="s">
        <v>215</v>
      </c>
      <c r="O1206" s="71" t="s">
        <v>177</v>
      </c>
      <c r="R1206" s="71">
        <v>0</v>
      </c>
      <c r="U1206" s="27" t="s">
        <v>6201</v>
      </c>
    </row>
    <row r="1207" spans="1:21" x14ac:dyDescent="0.15">
      <c r="A1207" s="27" t="s">
        <v>75</v>
      </c>
      <c r="B1207" s="27" t="s">
        <v>6202</v>
      </c>
      <c r="C1207" s="27" t="s">
        <v>188</v>
      </c>
      <c r="D1207" s="27" t="s">
        <v>176</v>
      </c>
      <c r="I1207" s="28">
        <v>43423.422893518517</v>
      </c>
      <c r="J1207" s="28">
        <v>43423.424826388888</v>
      </c>
      <c r="K1207" s="203">
        <v>1.9328703703703704E-3</v>
      </c>
      <c r="L1207" s="29" t="s">
        <v>210</v>
      </c>
      <c r="M1207" s="71" t="s">
        <v>211</v>
      </c>
      <c r="N1207" s="71" t="s">
        <v>215</v>
      </c>
      <c r="O1207" s="71" t="s">
        <v>175</v>
      </c>
      <c r="R1207" s="71">
        <v>0</v>
      </c>
      <c r="U1207" s="27" t="s">
        <v>1025</v>
      </c>
    </row>
    <row r="1208" spans="1:21" x14ac:dyDescent="0.15">
      <c r="A1208" s="27" t="s">
        <v>75</v>
      </c>
      <c r="B1208" s="27" t="s">
        <v>6203</v>
      </c>
      <c r="C1208" s="27" t="s">
        <v>188</v>
      </c>
      <c r="D1208" s="27" t="s">
        <v>176</v>
      </c>
      <c r="I1208" s="28">
        <v>43423.444722222222</v>
      </c>
      <c r="J1208" s="28">
        <v>43423.454039351855</v>
      </c>
      <c r="K1208" s="203">
        <v>9.3171296296296283E-3</v>
      </c>
      <c r="L1208" s="29" t="s">
        <v>210</v>
      </c>
      <c r="M1208" s="71" t="s">
        <v>210</v>
      </c>
      <c r="N1208" s="71" t="s">
        <v>215</v>
      </c>
      <c r="O1208" s="71" t="s">
        <v>175</v>
      </c>
      <c r="R1208" s="71">
        <v>0</v>
      </c>
      <c r="U1208" s="27" t="s">
        <v>1688</v>
      </c>
    </row>
    <row r="1209" spans="1:21" x14ac:dyDescent="0.15">
      <c r="A1209" s="27" t="s">
        <v>75</v>
      </c>
      <c r="B1209" s="27" t="s">
        <v>6204</v>
      </c>
      <c r="C1209" s="27" t="s">
        <v>188</v>
      </c>
      <c r="D1209" s="27" t="s">
        <v>176</v>
      </c>
      <c r="I1209" s="28">
        <v>43423.461273148147</v>
      </c>
      <c r="J1209" s="28">
        <v>43423.461736111109</v>
      </c>
      <c r="K1209" s="203">
        <v>4.6296296296296293E-4</v>
      </c>
      <c r="L1209" s="29" t="s">
        <v>210</v>
      </c>
      <c r="M1209" s="71" t="s">
        <v>211</v>
      </c>
      <c r="N1209" s="71" t="s">
        <v>215</v>
      </c>
      <c r="O1209" s="71" t="s">
        <v>175</v>
      </c>
      <c r="R1209" s="71">
        <v>0</v>
      </c>
      <c r="U1209" s="27" t="s">
        <v>1689</v>
      </c>
    </row>
    <row r="1210" spans="1:21" x14ac:dyDescent="0.15">
      <c r="A1210" s="27" t="s">
        <v>75</v>
      </c>
      <c r="B1210" s="27" t="s">
        <v>6205</v>
      </c>
      <c r="C1210" s="27" t="s">
        <v>188</v>
      </c>
      <c r="D1210" s="27" t="s">
        <v>176</v>
      </c>
      <c r="I1210" s="28">
        <v>43423.465370370373</v>
      </c>
      <c r="J1210" s="28">
        <v>43423.46634259259</v>
      </c>
      <c r="K1210" s="203">
        <v>9.7222222222222209E-4</v>
      </c>
      <c r="L1210" s="29" t="s">
        <v>210</v>
      </c>
      <c r="M1210" s="71" t="s">
        <v>211</v>
      </c>
      <c r="N1210" s="71" t="s">
        <v>215</v>
      </c>
      <c r="O1210" s="71" t="s">
        <v>175</v>
      </c>
      <c r="R1210" s="71">
        <v>0</v>
      </c>
      <c r="U1210" s="27" t="s">
        <v>1946</v>
      </c>
    </row>
    <row r="1211" spans="1:21" x14ac:dyDescent="0.15">
      <c r="A1211" s="27" t="s">
        <v>75</v>
      </c>
      <c r="B1211" s="27" t="s">
        <v>6206</v>
      </c>
      <c r="C1211" s="27" t="s">
        <v>188</v>
      </c>
      <c r="D1211" s="27" t="s">
        <v>176</v>
      </c>
      <c r="I1211" s="28">
        <v>43423.466990740744</v>
      </c>
      <c r="J1211" s="28">
        <v>43423.467604166668</v>
      </c>
      <c r="K1211" s="203">
        <v>6.134259259259259E-4</v>
      </c>
      <c r="L1211" s="29" t="s">
        <v>210</v>
      </c>
      <c r="M1211" s="71" t="s">
        <v>211</v>
      </c>
      <c r="N1211" s="71" t="s">
        <v>215</v>
      </c>
      <c r="O1211" s="71" t="s">
        <v>175</v>
      </c>
      <c r="R1211" s="71">
        <v>0</v>
      </c>
      <c r="U1211" s="27" t="s">
        <v>1274</v>
      </c>
    </row>
    <row r="1212" spans="1:21" x14ac:dyDescent="0.15">
      <c r="A1212" s="27" t="s">
        <v>75</v>
      </c>
      <c r="B1212" s="27" t="s">
        <v>6207</v>
      </c>
      <c r="C1212" s="27" t="s">
        <v>188</v>
      </c>
      <c r="D1212" s="27" t="s">
        <v>176</v>
      </c>
      <c r="I1212" s="28">
        <v>43423.47011574074</v>
      </c>
      <c r="J1212" s="28">
        <v>43423.470254629632</v>
      </c>
      <c r="K1212" s="203">
        <v>1.3888888888888889E-4</v>
      </c>
      <c r="L1212" s="29" t="s">
        <v>210</v>
      </c>
      <c r="M1212" s="71" t="s">
        <v>211</v>
      </c>
      <c r="N1212" s="71" t="s">
        <v>215</v>
      </c>
      <c r="O1212" s="71" t="s">
        <v>175</v>
      </c>
      <c r="R1212" s="71">
        <v>0</v>
      </c>
      <c r="U1212" s="27" t="s">
        <v>6208</v>
      </c>
    </row>
    <row r="1213" spans="1:21" x14ac:dyDescent="0.15">
      <c r="A1213" s="27" t="s">
        <v>75</v>
      </c>
      <c r="B1213" s="27" t="s">
        <v>6209</v>
      </c>
      <c r="C1213" s="27" t="s">
        <v>188</v>
      </c>
      <c r="D1213" s="27" t="s">
        <v>176</v>
      </c>
      <c r="I1213" s="28">
        <v>43423.471388888887</v>
      </c>
      <c r="J1213" s="28">
        <v>43423.472141203703</v>
      </c>
      <c r="K1213" s="203">
        <v>7.5231481481481471E-4</v>
      </c>
      <c r="L1213" s="29" t="s">
        <v>210</v>
      </c>
      <c r="M1213" s="71" t="s">
        <v>211</v>
      </c>
      <c r="N1213" s="71" t="s">
        <v>215</v>
      </c>
      <c r="O1213" s="71" t="s">
        <v>175</v>
      </c>
      <c r="R1213" s="71">
        <v>0</v>
      </c>
      <c r="U1213" s="27" t="s">
        <v>6210</v>
      </c>
    </row>
    <row r="1214" spans="1:21" x14ac:dyDescent="0.15">
      <c r="A1214" s="27" t="s">
        <v>75</v>
      </c>
      <c r="B1214" s="27" t="s">
        <v>6211</v>
      </c>
      <c r="C1214" s="27" t="s">
        <v>188</v>
      </c>
      <c r="D1214" s="27" t="s">
        <v>176</v>
      </c>
      <c r="I1214" s="28">
        <v>43423.475381944445</v>
      </c>
      <c r="J1214" s="28">
        <v>43423.476400462961</v>
      </c>
      <c r="K1214" s="203">
        <v>1.0185185185185186E-3</v>
      </c>
      <c r="L1214" s="29" t="s">
        <v>210</v>
      </c>
      <c r="M1214" s="71" t="s">
        <v>211</v>
      </c>
      <c r="N1214" s="71" t="s">
        <v>215</v>
      </c>
      <c r="O1214" s="71" t="s">
        <v>175</v>
      </c>
      <c r="R1214" s="71">
        <v>0</v>
      </c>
      <c r="U1214" s="27" t="s">
        <v>6212</v>
      </c>
    </row>
    <row r="1215" spans="1:21" x14ac:dyDescent="0.15">
      <c r="A1215" s="27" t="s">
        <v>75</v>
      </c>
      <c r="B1215" s="27" t="s">
        <v>6213</v>
      </c>
      <c r="C1215" s="27" t="s">
        <v>188</v>
      </c>
      <c r="D1215" s="27" t="s">
        <v>176</v>
      </c>
      <c r="I1215" s="28">
        <v>43423.485312500001</v>
      </c>
      <c r="J1215" s="28">
        <v>43423.485532407409</v>
      </c>
      <c r="K1215" s="203">
        <v>2.199074074074074E-4</v>
      </c>
      <c r="L1215" s="29" t="s">
        <v>210</v>
      </c>
      <c r="M1215" s="71" t="s">
        <v>211</v>
      </c>
      <c r="N1215" s="71" t="s">
        <v>215</v>
      </c>
      <c r="O1215" s="71" t="s">
        <v>175</v>
      </c>
      <c r="R1215" s="71">
        <v>0</v>
      </c>
      <c r="U1215" s="27" t="s">
        <v>6214</v>
      </c>
    </row>
    <row r="1216" spans="1:21" x14ac:dyDescent="0.15">
      <c r="A1216" s="27" t="s">
        <v>75</v>
      </c>
      <c r="B1216" s="27" t="s">
        <v>6215</v>
      </c>
      <c r="C1216" s="27" t="s">
        <v>188</v>
      </c>
      <c r="D1216" s="27" t="s">
        <v>176</v>
      </c>
      <c r="I1216" s="28">
        <v>43423.487430555557</v>
      </c>
      <c r="J1216" s="28">
        <v>43423.487916666665</v>
      </c>
      <c r="K1216" s="203">
        <v>4.8611111111111104E-4</v>
      </c>
      <c r="L1216" s="29" t="s">
        <v>210</v>
      </c>
      <c r="M1216" s="71" t="s">
        <v>211</v>
      </c>
      <c r="N1216" s="71" t="s">
        <v>215</v>
      </c>
      <c r="O1216" s="71" t="s">
        <v>175</v>
      </c>
      <c r="R1216" s="71">
        <v>0</v>
      </c>
      <c r="U1216" s="27" t="s">
        <v>6216</v>
      </c>
    </row>
    <row r="1217" spans="1:21" x14ac:dyDescent="0.15">
      <c r="A1217" s="27" t="s">
        <v>75</v>
      </c>
      <c r="B1217" s="27" t="s">
        <v>6217</v>
      </c>
      <c r="C1217" s="27" t="s">
        <v>188</v>
      </c>
      <c r="D1217" s="27" t="s">
        <v>176</v>
      </c>
      <c r="I1217" s="28">
        <v>43423.488402777781</v>
      </c>
      <c r="J1217" s="28">
        <v>43423.488819444443</v>
      </c>
      <c r="K1217" s="203">
        <v>4.1666666666666669E-4</v>
      </c>
      <c r="L1217" s="29" t="s">
        <v>210</v>
      </c>
      <c r="M1217" s="71" t="s">
        <v>211</v>
      </c>
      <c r="N1217" s="71" t="s">
        <v>215</v>
      </c>
      <c r="O1217" s="71" t="s">
        <v>175</v>
      </c>
      <c r="R1217" s="71">
        <v>0</v>
      </c>
      <c r="U1217" s="27" t="s">
        <v>6218</v>
      </c>
    </row>
    <row r="1218" spans="1:21" x14ac:dyDescent="0.15">
      <c r="A1218" s="27" t="s">
        <v>75</v>
      </c>
      <c r="B1218" s="27" t="s">
        <v>6219</v>
      </c>
      <c r="C1218" s="27" t="s">
        <v>188</v>
      </c>
      <c r="D1218" s="27" t="s">
        <v>176</v>
      </c>
      <c r="I1218" s="28">
        <v>43423.489629629628</v>
      </c>
      <c r="J1218" s="28">
        <v>43423.490127314813</v>
      </c>
      <c r="K1218" s="203">
        <v>4.9768518518518521E-4</v>
      </c>
      <c r="L1218" s="29" t="s">
        <v>210</v>
      </c>
      <c r="M1218" s="71" t="s">
        <v>211</v>
      </c>
      <c r="N1218" s="71" t="s">
        <v>215</v>
      </c>
      <c r="O1218" s="71" t="s">
        <v>175</v>
      </c>
      <c r="R1218" s="71">
        <v>0</v>
      </c>
      <c r="U1218" s="27" t="s">
        <v>6220</v>
      </c>
    </row>
    <row r="1219" spans="1:21" x14ac:dyDescent="0.15">
      <c r="A1219" s="27" t="s">
        <v>75</v>
      </c>
      <c r="B1219" s="27" t="s">
        <v>6221</v>
      </c>
      <c r="C1219" s="27" t="s">
        <v>188</v>
      </c>
      <c r="D1219" s="27" t="s">
        <v>176</v>
      </c>
      <c r="I1219" s="28">
        <v>43423.493368055555</v>
      </c>
      <c r="J1219" s="28">
        <v>43423.493842592594</v>
      </c>
      <c r="K1219" s="203">
        <v>4.7453703703703704E-4</v>
      </c>
      <c r="L1219" s="29" t="s">
        <v>210</v>
      </c>
      <c r="M1219" s="71" t="s">
        <v>211</v>
      </c>
      <c r="N1219" s="71" t="s">
        <v>215</v>
      </c>
      <c r="O1219" s="71" t="s">
        <v>175</v>
      </c>
      <c r="R1219" s="71">
        <v>0</v>
      </c>
      <c r="U1219" s="27" t="s">
        <v>1690</v>
      </c>
    </row>
    <row r="1220" spans="1:21" x14ac:dyDescent="0.15">
      <c r="A1220" s="27" t="s">
        <v>75</v>
      </c>
      <c r="B1220" s="27" t="s">
        <v>6222</v>
      </c>
      <c r="C1220" s="27" t="s">
        <v>188</v>
      </c>
      <c r="D1220" s="27" t="s">
        <v>176</v>
      </c>
      <c r="I1220" s="28">
        <v>43423.580266203702</v>
      </c>
      <c r="J1220" s="28">
        <v>43423.580555555556</v>
      </c>
      <c r="K1220" s="203">
        <v>2.8935185185185189E-4</v>
      </c>
      <c r="L1220" s="29" t="s">
        <v>210</v>
      </c>
      <c r="M1220" s="71" t="s">
        <v>211</v>
      </c>
      <c r="N1220" s="71" t="s">
        <v>215</v>
      </c>
      <c r="O1220" s="71" t="s">
        <v>175</v>
      </c>
      <c r="R1220" s="71">
        <v>0</v>
      </c>
      <c r="U1220" s="27" t="s">
        <v>6214</v>
      </c>
    </row>
    <row r="1221" spans="1:21" x14ac:dyDescent="0.15">
      <c r="A1221" s="27" t="s">
        <v>75</v>
      </c>
      <c r="B1221" s="27" t="s">
        <v>6223</v>
      </c>
      <c r="C1221" s="27" t="s">
        <v>188</v>
      </c>
      <c r="D1221" s="27" t="s">
        <v>176</v>
      </c>
      <c r="I1221" s="28">
        <v>43423.580949074072</v>
      </c>
      <c r="J1221" s="28">
        <v>43423.583506944444</v>
      </c>
      <c r="K1221" s="203">
        <v>2.5578703703703705E-3</v>
      </c>
      <c r="L1221" s="29" t="s">
        <v>210</v>
      </c>
      <c r="M1221" s="71" t="s">
        <v>210</v>
      </c>
      <c r="N1221" s="71" t="s">
        <v>215</v>
      </c>
      <c r="O1221" s="71" t="s">
        <v>175</v>
      </c>
      <c r="R1221" s="71">
        <v>0</v>
      </c>
      <c r="U1221" s="27" t="s">
        <v>6224</v>
      </c>
    </row>
    <row r="1222" spans="1:21" x14ac:dyDescent="0.15">
      <c r="A1222" s="27" t="s">
        <v>75</v>
      </c>
      <c r="B1222" s="27" t="s">
        <v>6225</v>
      </c>
      <c r="C1222" s="27" t="s">
        <v>188</v>
      </c>
      <c r="D1222" s="27" t="s">
        <v>176</v>
      </c>
      <c r="I1222" s="28">
        <v>43423.586562500001</v>
      </c>
      <c r="J1222" s="28">
        <v>43423.589502314811</v>
      </c>
      <c r="K1222" s="203">
        <v>2.9398148148148148E-3</v>
      </c>
      <c r="L1222" s="29" t="s">
        <v>210</v>
      </c>
      <c r="M1222" s="71" t="s">
        <v>210</v>
      </c>
      <c r="N1222" s="71" t="s">
        <v>215</v>
      </c>
      <c r="O1222" s="71" t="s">
        <v>175</v>
      </c>
      <c r="R1222" s="71">
        <v>0</v>
      </c>
      <c r="U1222" s="27" t="s">
        <v>6216</v>
      </c>
    </row>
    <row r="1223" spans="1:21" x14ac:dyDescent="0.15">
      <c r="A1223" s="27" t="s">
        <v>75</v>
      </c>
      <c r="B1223" s="27" t="s">
        <v>6226</v>
      </c>
      <c r="C1223" s="27" t="s">
        <v>188</v>
      </c>
      <c r="D1223" s="27" t="s">
        <v>176</v>
      </c>
      <c r="I1223" s="28">
        <v>43423.594988425924</v>
      </c>
      <c r="J1223" s="28">
        <v>43423.595983796295</v>
      </c>
      <c r="K1223" s="203">
        <v>9.9537037037037042E-4</v>
      </c>
      <c r="L1223" s="29" t="s">
        <v>210</v>
      </c>
      <c r="M1223" s="71" t="s">
        <v>211</v>
      </c>
      <c r="N1223" s="71" t="s">
        <v>215</v>
      </c>
      <c r="O1223" s="71" t="s">
        <v>175</v>
      </c>
      <c r="R1223" s="71">
        <v>0</v>
      </c>
      <c r="U1223" s="27" t="s">
        <v>6227</v>
      </c>
    </row>
    <row r="1224" spans="1:21" x14ac:dyDescent="0.15">
      <c r="A1224" s="27" t="s">
        <v>75</v>
      </c>
      <c r="B1224" s="27" t="s">
        <v>6228</v>
      </c>
      <c r="C1224" s="27" t="s">
        <v>188</v>
      </c>
      <c r="D1224" s="27" t="s">
        <v>176</v>
      </c>
      <c r="I1224" s="28">
        <v>43423.59884259259</v>
      </c>
      <c r="J1224" s="28">
        <v>43423.603425925925</v>
      </c>
      <c r="K1224" s="203">
        <v>4.5833333333333334E-3</v>
      </c>
      <c r="L1224" s="29" t="s">
        <v>210</v>
      </c>
      <c r="M1224" s="71" t="s">
        <v>210</v>
      </c>
      <c r="N1224" s="71" t="s">
        <v>215</v>
      </c>
      <c r="O1224" s="71" t="s">
        <v>175</v>
      </c>
      <c r="R1224" s="71">
        <v>0</v>
      </c>
      <c r="U1224" s="27" t="s">
        <v>6227</v>
      </c>
    </row>
    <row r="1225" spans="1:21" x14ac:dyDescent="0.15">
      <c r="A1225" s="27" t="s">
        <v>75</v>
      </c>
      <c r="B1225" s="27" t="s">
        <v>6229</v>
      </c>
      <c r="C1225" s="27" t="s">
        <v>188</v>
      </c>
      <c r="D1225" s="27" t="s">
        <v>176</v>
      </c>
      <c r="I1225" s="28">
        <v>43423.606585648151</v>
      </c>
      <c r="J1225" s="28">
        <v>43423.608587962961</v>
      </c>
      <c r="K1225" s="203">
        <v>2.0023148148148148E-3</v>
      </c>
      <c r="L1225" s="29" t="s">
        <v>210</v>
      </c>
      <c r="M1225" s="71" t="s">
        <v>211</v>
      </c>
      <c r="N1225" s="71" t="s">
        <v>215</v>
      </c>
      <c r="O1225" s="71" t="s">
        <v>175</v>
      </c>
      <c r="R1225" s="71">
        <v>0</v>
      </c>
      <c r="U1225" s="27" t="s">
        <v>6218</v>
      </c>
    </row>
    <row r="1226" spans="1:21" x14ac:dyDescent="0.15">
      <c r="A1226" s="27" t="s">
        <v>75</v>
      </c>
      <c r="B1226" s="27" t="s">
        <v>6230</v>
      </c>
      <c r="C1226" s="27" t="s">
        <v>188</v>
      </c>
      <c r="D1226" s="27" t="s">
        <v>176</v>
      </c>
      <c r="I1226" s="28">
        <v>43423.609085648146</v>
      </c>
      <c r="J1226" s="28">
        <v>43423.609849537039</v>
      </c>
      <c r="K1226" s="203">
        <v>7.6388888888888893E-4</v>
      </c>
      <c r="L1226" s="29" t="s">
        <v>210</v>
      </c>
      <c r="M1226" s="71" t="s">
        <v>211</v>
      </c>
      <c r="N1226" s="71" t="s">
        <v>215</v>
      </c>
      <c r="O1226" s="71" t="s">
        <v>175</v>
      </c>
      <c r="R1226" s="71">
        <v>0</v>
      </c>
      <c r="U1226" s="27" t="s">
        <v>6220</v>
      </c>
    </row>
    <row r="1227" spans="1:21" x14ac:dyDescent="0.15">
      <c r="A1227" s="27" t="s">
        <v>75</v>
      </c>
      <c r="B1227" s="27" t="s">
        <v>6231</v>
      </c>
      <c r="C1227" s="27" t="s">
        <v>188</v>
      </c>
      <c r="D1227" s="27" t="s">
        <v>176</v>
      </c>
      <c r="I1227" s="28">
        <v>43423.610555555555</v>
      </c>
      <c r="J1227" s="28">
        <v>43423.610567129632</v>
      </c>
      <c r="K1227" s="203">
        <v>1.1574074074074073E-5</v>
      </c>
      <c r="L1227" s="29" t="s">
        <v>210</v>
      </c>
      <c r="M1227" s="71" t="s">
        <v>211</v>
      </c>
      <c r="N1227" s="71" t="s">
        <v>215</v>
      </c>
      <c r="O1227" s="71" t="s">
        <v>175</v>
      </c>
      <c r="R1227" s="71">
        <v>0</v>
      </c>
      <c r="U1227" s="27" t="s">
        <v>6232</v>
      </c>
    </row>
    <row r="1228" spans="1:21" x14ac:dyDescent="0.15">
      <c r="A1228" s="27" t="s">
        <v>75</v>
      </c>
      <c r="B1228" s="27" t="s">
        <v>6233</v>
      </c>
      <c r="C1228" s="27" t="s">
        <v>188</v>
      </c>
      <c r="D1228" s="27" t="s">
        <v>176</v>
      </c>
      <c r="I1228" s="28">
        <v>43423.611643518518</v>
      </c>
      <c r="J1228" s="28">
        <v>43423.612013888887</v>
      </c>
      <c r="K1228" s="203">
        <v>3.7037037037037035E-4</v>
      </c>
      <c r="L1228" s="29" t="s">
        <v>210</v>
      </c>
      <c r="M1228" s="71" t="s">
        <v>211</v>
      </c>
      <c r="N1228" s="71" t="s">
        <v>215</v>
      </c>
      <c r="O1228" s="71" t="s">
        <v>175</v>
      </c>
      <c r="R1228" s="71">
        <v>0</v>
      </c>
      <c r="U1228" s="27" t="s">
        <v>6234</v>
      </c>
    </row>
    <row r="1229" spans="1:21" x14ac:dyDescent="0.15">
      <c r="A1229" s="27" t="s">
        <v>75</v>
      </c>
      <c r="B1229" s="27" t="s">
        <v>6235</v>
      </c>
      <c r="C1229" s="27" t="s">
        <v>188</v>
      </c>
      <c r="D1229" s="27" t="s">
        <v>176</v>
      </c>
      <c r="I1229" s="28">
        <v>43423.612326388888</v>
      </c>
      <c r="J1229" s="28">
        <v>43423.612442129626</v>
      </c>
      <c r="K1229" s="203">
        <v>1.1574074074074073E-4</v>
      </c>
      <c r="L1229" s="29" t="s">
        <v>210</v>
      </c>
      <c r="M1229" s="71" t="s">
        <v>211</v>
      </c>
      <c r="N1229" s="71" t="s">
        <v>215</v>
      </c>
      <c r="O1229" s="71" t="s">
        <v>175</v>
      </c>
      <c r="R1229" s="71">
        <v>0</v>
      </c>
      <c r="U1229" s="27" t="s">
        <v>6227</v>
      </c>
    </row>
    <row r="1230" spans="1:21" x14ac:dyDescent="0.15">
      <c r="A1230" s="27" t="s">
        <v>75</v>
      </c>
      <c r="B1230" s="27" t="s">
        <v>6236</v>
      </c>
      <c r="C1230" s="27" t="s">
        <v>188</v>
      </c>
      <c r="D1230" s="27" t="s">
        <v>176</v>
      </c>
      <c r="I1230" s="28">
        <v>43423.613136574073</v>
      </c>
      <c r="J1230" s="28">
        <v>43423.614236111112</v>
      </c>
      <c r="K1230" s="203">
        <v>1.0995370370370371E-3</v>
      </c>
      <c r="L1230" s="29" t="s">
        <v>210</v>
      </c>
      <c r="M1230" s="71" t="s">
        <v>211</v>
      </c>
      <c r="N1230" s="71" t="s">
        <v>215</v>
      </c>
      <c r="O1230" s="71" t="s">
        <v>175</v>
      </c>
      <c r="R1230" s="71">
        <v>0</v>
      </c>
      <c r="U1230" s="27" t="s">
        <v>6237</v>
      </c>
    </row>
    <row r="1231" spans="1:21" x14ac:dyDescent="0.15">
      <c r="A1231" s="27" t="s">
        <v>75</v>
      </c>
      <c r="B1231" s="27" t="s">
        <v>6238</v>
      </c>
      <c r="C1231" s="27" t="s">
        <v>188</v>
      </c>
      <c r="D1231" s="27" t="s">
        <v>176</v>
      </c>
      <c r="I1231" s="28">
        <v>43423.617581018516</v>
      </c>
      <c r="J1231" s="28">
        <v>43423.618298611109</v>
      </c>
      <c r="K1231" s="203">
        <v>7.175925925925927E-4</v>
      </c>
      <c r="L1231" s="29" t="s">
        <v>210</v>
      </c>
      <c r="M1231" s="71" t="s">
        <v>211</v>
      </c>
      <c r="N1231" s="71" t="s">
        <v>215</v>
      </c>
      <c r="O1231" s="71" t="s">
        <v>175</v>
      </c>
      <c r="R1231" s="71">
        <v>0</v>
      </c>
      <c r="U1231" s="27" t="s">
        <v>1690</v>
      </c>
    </row>
    <row r="1232" spans="1:21" x14ac:dyDescent="0.15">
      <c r="A1232" s="27" t="s">
        <v>75</v>
      </c>
      <c r="B1232" s="27" t="s">
        <v>6239</v>
      </c>
      <c r="C1232" s="27" t="s">
        <v>188</v>
      </c>
      <c r="D1232" s="27" t="s">
        <v>176</v>
      </c>
      <c r="I1232" s="28">
        <v>43423.618634259263</v>
      </c>
      <c r="J1232" s="28">
        <v>43423.619386574072</v>
      </c>
      <c r="K1232" s="203">
        <v>7.5231481481481471E-4</v>
      </c>
      <c r="L1232" s="29" t="s">
        <v>210</v>
      </c>
      <c r="M1232" s="71" t="s">
        <v>211</v>
      </c>
      <c r="N1232" s="71" t="s">
        <v>215</v>
      </c>
      <c r="O1232" s="71" t="s">
        <v>175</v>
      </c>
      <c r="R1232" s="71">
        <v>0</v>
      </c>
      <c r="U1232" s="27" t="s">
        <v>6240</v>
      </c>
    </row>
    <row r="1233" spans="1:21" x14ac:dyDescent="0.15">
      <c r="A1233" s="27" t="s">
        <v>75</v>
      </c>
      <c r="B1233" s="27" t="s">
        <v>6241</v>
      </c>
      <c r="C1233" s="27" t="s">
        <v>188</v>
      </c>
      <c r="D1233" s="27" t="s">
        <v>176</v>
      </c>
      <c r="I1233" s="28">
        <v>43423.619884259257</v>
      </c>
      <c r="J1233" s="28">
        <v>43423.62054398148</v>
      </c>
      <c r="K1233" s="203">
        <v>6.5972222222222213E-4</v>
      </c>
      <c r="L1233" s="29" t="s">
        <v>210</v>
      </c>
      <c r="M1233" s="71" t="s">
        <v>211</v>
      </c>
      <c r="N1233" s="71" t="s">
        <v>215</v>
      </c>
      <c r="O1233" s="71" t="s">
        <v>175</v>
      </c>
      <c r="R1233" s="71">
        <v>0</v>
      </c>
      <c r="U1233" s="27" t="s">
        <v>6242</v>
      </c>
    </row>
    <row r="1234" spans="1:21" x14ac:dyDescent="0.15">
      <c r="A1234" s="27" t="s">
        <v>75</v>
      </c>
      <c r="B1234" s="27" t="s">
        <v>6243</v>
      </c>
      <c r="C1234" s="27" t="s">
        <v>188</v>
      </c>
      <c r="D1234" s="27" t="s">
        <v>176</v>
      </c>
      <c r="I1234" s="28">
        <v>43423.621782407405</v>
      </c>
      <c r="J1234" s="28">
        <v>43423.622314814813</v>
      </c>
      <c r="K1234" s="203">
        <v>5.3240740740740744E-4</v>
      </c>
      <c r="L1234" s="29" t="s">
        <v>210</v>
      </c>
      <c r="M1234" s="71" t="s">
        <v>211</v>
      </c>
      <c r="N1234" s="71" t="s">
        <v>215</v>
      </c>
      <c r="O1234" s="71" t="s">
        <v>175</v>
      </c>
      <c r="R1234" s="71">
        <v>0</v>
      </c>
      <c r="U1234" s="27" t="s">
        <v>6244</v>
      </c>
    </row>
    <row r="1235" spans="1:21" x14ac:dyDescent="0.15">
      <c r="A1235" s="27" t="s">
        <v>75</v>
      </c>
      <c r="B1235" s="27" t="s">
        <v>6245</v>
      </c>
      <c r="C1235" s="27" t="s">
        <v>188</v>
      </c>
      <c r="D1235" s="27" t="s">
        <v>176</v>
      </c>
      <c r="I1235" s="28">
        <v>43423.622974537036</v>
      </c>
      <c r="J1235" s="28">
        <v>43423.624224537038</v>
      </c>
      <c r="K1235" s="203">
        <v>1.25E-3</v>
      </c>
      <c r="L1235" s="29" t="s">
        <v>210</v>
      </c>
      <c r="M1235" s="71" t="s">
        <v>211</v>
      </c>
      <c r="N1235" s="71" t="s">
        <v>215</v>
      </c>
      <c r="O1235" s="71" t="s">
        <v>175</v>
      </c>
      <c r="R1235" s="71">
        <v>0</v>
      </c>
      <c r="U1235" s="27" t="s">
        <v>6246</v>
      </c>
    </row>
    <row r="1236" spans="1:21" x14ac:dyDescent="0.15">
      <c r="A1236" s="27" t="s">
        <v>75</v>
      </c>
      <c r="B1236" s="27" t="s">
        <v>6247</v>
      </c>
      <c r="C1236" s="27" t="s">
        <v>188</v>
      </c>
      <c r="D1236" s="27" t="s">
        <v>176</v>
      </c>
      <c r="I1236" s="28">
        <v>43423.625254629631</v>
      </c>
      <c r="J1236" s="28">
        <v>43423.625775462962</v>
      </c>
      <c r="K1236" s="203">
        <v>5.2083333333333333E-4</v>
      </c>
      <c r="L1236" s="29" t="s">
        <v>210</v>
      </c>
      <c r="M1236" s="71" t="s">
        <v>211</v>
      </c>
      <c r="N1236" s="71" t="s">
        <v>215</v>
      </c>
      <c r="O1236" s="71" t="s">
        <v>175</v>
      </c>
      <c r="R1236" s="71">
        <v>0</v>
      </c>
      <c r="U1236" s="27" t="s">
        <v>6248</v>
      </c>
    </row>
    <row r="1237" spans="1:21" x14ac:dyDescent="0.15">
      <c r="A1237" s="27" t="s">
        <v>75</v>
      </c>
      <c r="B1237" s="27" t="s">
        <v>6249</v>
      </c>
      <c r="C1237" s="27" t="s">
        <v>188</v>
      </c>
      <c r="D1237" s="27" t="s">
        <v>176</v>
      </c>
      <c r="I1237" s="28">
        <v>43423.647777777776</v>
      </c>
      <c r="J1237" s="28">
        <v>43423.648055555554</v>
      </c>
      <c r="K1237" s="203">
        <v>2.7777777777777778E-4</v>
      </c>
      <c r="L1237" s="29" t="s">
        <v>210</v>
      </c>
      <c r="M1237" s="71" t="s">
        <v>211</v>
      </c>
      <c r="N1237" s="71" t="s">
        <v>215</v>
      </c>
      <c r="O1237" s="71" t="s">
        <v>175</v>
      </c>
      <c r="R1237" s="71">
        <v>0</v>
      </c>
      <c r="U1237" s="27" t="s">
        <v>6250</v>
      </c>
    </row>
    <row r="1238" spans="1:21" x14ac:dyDescent="0.15">
      <c r="A1238" s="27" t="s">
        <v>75</v>
      </c>
      <c r="B1238" s="27" t="s">
        <v>6251</v>
      </c>
      <c r="C1238" s="27" t="s">
        <v>188</v>
      </c>
      <c r="D1238" s="27" t="s">
        <v>176</v>
      </c>
      <c r="I1238" s="28">
        <v>43423.649618055555</v>
      </c>
      <c r="J1238" s="28">
        <v>43423.649884259263</v>
      </c>
      <c r="K1238" s="203">
        <v>2.6620370370370372E-4</v>
      </c>
      <c r="L1238" s="29" t="s">
        <v>210</v>
      </c>
      <c r="M1238" s="71" t="s">
        <v>211</v>
      </c>
      <c r="N1238" s="71" t="s">
        <v>215</v>
      </c>
      <c r="O1238" s="71" t="s">
        <v>175</v>
      </c>
      <c r="R1238" s="71">
        <v>0</v>
      </c>
      <c r="U1238" s="27" t="s">
        <v>6252</v>
      </c>
    </row>
    <row r="1239" spans="1:21" x14ac:dyDescent="0.15">
      <c r="A1239" s="27" t="s">
        <v>75</v>
      </c>
      <c r="B1239" s="27" t="s">
        <v>6253</v>
      </c>
      <c r="C1239" s="27" t="s">
        <v>188</v>
      </c>
      <c r="D1239" s="27" t="s">
        <v>176</v>
      </c>
      <c r="I1239" s="28">
        <v>43423.650578703702</v>
      </c>
      <c r="J1239" s="28">
        <v>43423.650995370372</v>
      </c>
      <c r="K1239" s="203">
        <v>4.1666666666666669E-4</v>
      </c>
      <c r="L1239" s="29" t="s">
        <v>210</v>
      </c>
      <c r="M1239" s="71" t="s">
        <v>211</v>
      </c>
      <c r="N1239" s="71" t="s">
        <v>215</v>
      </c>
      <c r="O1239" s="71" t="s">
        <v>175</v>
      </c>
      <c r="R1239" s="71">
        <v>0</v>
      </c>
      <c r="U1239" s="27" t="s">
        <v>6254</v>
      </c>
    </row>
    <row r="1240" spans="1:21" x14ac:dyDescent="0.15">
      <c r="A1240" s="27" t="s">
        <v>75</v>
      </c>
      <c r="B1240" s="27" t="s">
        <v>6255</v>
      </c>
      <c r="C1240" s="27" t="s">
        <v>188</v>
      </c>
      <c r="D1240" s="27" t="s">
        <v>176</v>
      </c>
      <c r="I1240" s="28">
        <v>43423.651504629626</v>
      </c>
      <c r="J1240" s="28">
        <v>43423.653263888889</v>
      </c>
      <c r="K1240" s="203">
        <v>1.7592592592592592E-3</v>
      </c>
      <c r="L1240" s="29" t="s">
        <v>210</v>
      </c>
      <c r="M1240" s="71" t="s">
        <v>211</v>
      </c>
      <c r="N1240" s="71" t="s">
        <v>215</v>
      </c>
      <c r="O1240" s="71" t="s">
        <v>175</v>
      </c>
      <c r="R1240" s="71">
        <v>0</v>
      </c>
      <c r="U1240" s="27" t="s">
        <v>6256</v>
      </c>
    </row>
    <row r="1241" spans="1:21" x14ac:dyDescent="0.15">
      <c r="A1241" s="27" t="s">
        <v>75</v>
      </c>
      <c r="B1241" s="27" t="s">
        <v>6257</v>
      </c>
      <c r="C1241" s="27" t="s">
        <v>188</v>
      </c>
      <c r="D1241" s="27" t="s">
        <v>176</v>
      </c>
      <c r="I1241" s="28">
        <v>43423.655347222222</v>
      </c>
      <c r="J1241" s="28">
        <v>43423.655555555553</v>
      </c>
      <c r="K1241" s="203">
        <v>2.0833333333333335E-4</v>
      </c>
      <c r="L1241" s="29" t="s">
        <v>210</v>
      </c>
      <c r="M1241" s="71" t="s">
        <v>211</v>
      </c>
      <c r="N1241" s="71" t="s">
        <v>215</v>
      </c>
      <c r="O1241" s="71" t="s">
        <v>175</v>
      </c>
      <c r="R1241" s="71">
        <v>0</v>
      </c>
      <c r="U1241" s="27" t="s">
        <v>6258</v>
      </c>
    </row>
    <row r="1242" spans="1:21" x14ac:dyDescent="0.15">
      <c r="A1242" s="27" t="s">
        <v>75</v>
      </c>
      <c r="B1242" s="27" t="s">
        <v>6259</v>
      </c>
      <c r="C1242" s="27" t="s">
        <v>188</v>
      </c>
      <c r="D1242" s="27" t="s">
        <v>176</v>
      </c>
      <c r="I1242" s="28">
        <v>43423.65730324074</v>
      </c>
      <c r="J1242" s="28">
        <v>43423.658587962964</v>
      </c>
      <c r="K1242" s="203">
        <v>1.2847222222222223E-3</v>
      </c>
      <c r="L1242" s="29" t="s">
        <v>210</v>
      </c>
      <c r="M1242" s="71" t="s">
        <v>211</v>
      </c>
      <c r="N1242" s="71" t="s">
        <v>215</v>
      </c>
      <c r="O1242" s="71" t="s">
        <v>175</v>
      </c>
      <c r="R1242" s="71">
        <v>0</v>
      </c>
      <c r="U1242" s="27" t="s">
        <v>6260</v>
      </c>
    </row>
    <row r="1243" spans="1:21" x14ac:dyDescent="0.15">
      <c r="A1243" s="27" t="s">
        <v>75</v>
      </c>
      <c r="B1243" s="27" t="s">
        <v>6261</v>
      </c>
      <c r="C1243" s="27" t="s">
        <v>188</v>
      </c>
      <c r="D1243" s="27" t="s">
        <v>176</v>
      </c>
      <c r="I1243" s="28">
        <v>43423.659479166665</v>
      </c>
      <c r="J1243" s="28">
        <v>43423.660196759258</v>
      </c>
      <c r="K1243" s="203">
        <v>7.175925925925927E-4</v>
      </c>
      <c r="L1243" s="29" t="s">
        <v>210</v>
      </c>
      <c r="M1243" s="71" t="s">
        <v>211</v>
      </c>
      <c r="N1243" s="71" t="s">
        <v>215</v>
      </c>
      <c r="O1243" s="71" t="s">
        <v>175</v>
      </c>
      <c r="R1243" s="71">
        <v>0</v>
      </c>
      <c r="U1243" s="27" t="s">
        <v>1993</v>
      </c>
    </row>
    <row r="1244" spans="1:21" x14ac:dyDescent="0.15">
      <c r="A1244" s="27" t="s">
        <v>75</v>
      </c>
      <c r="B1244" s="27" t="s">
        <v>6262</v>
      </c>
      <c r="C1244" s="27" t="s">
        <v>188</v>
      </c>
      <c r="D1244" s="27" t="s">
        <v>176</v>
      </c>
      <c r="I1244" s="28">
        <v>43423.664618055554</v>
      </c>
      <c r="J1244" s="28">
        <v>43423.665717592594</v>
      </c>
      <c r="K1244" s="203">
        <v>1.0995370370370371E-3</v>
      </c>
      <c r="L1244" s="29" t="s">
        <v>210</v>
      </c>
      <c r="M1244" s="71" t="s">
        <v>211</v>
      </c>
      <c r="N1244" s="71" t="s">
        <v>215</v>
      </c>
      <c r="O1244" s="71" t="s">
        <v>175</v>
      </c>
      <c r="R1244" s="71">
        <v>0</v>
      </c>
      <c r="U1244" s="27" t="s">
        <v>6263</v>
      </c>
    </row>
    <row r="1245" spans="1:21" x14ac:dyDescent="0.15">
      <c r="A1245" s="27" t="s">
        <v>75</v>
      </c>
      <c r="B1245" s="27" t="s">
        <v>6264</v>
      </c>
      <c r="C1245" s="27" t="s">
        <v>188</v>
      </c>
      <c r="D1245" s="27" t="s">
        <v>176</v>
      </c>
      <c r="I1245" s="28">
        <v>43423.666030092594</v>
      </c>
      <c r="J1245" s="28">
        <v>43423.66747685185</v>
      </c>
      <c r="K1245" s="203">
        <v>1.4467592592592594E-3</v>
      </c>
      <c r="L1245" s="29" t="s">
        <v>210</v>
      </c>
      <c r="M1245" s="71" t="s">
        <v>211</v>
      </c>
      <c r="N1245" s="71" t="s">
        <v>215</v>
      </c>
      <c r="O1245" s="71" t="s">
        <v>175</v>
      </c>
      <c r="R1245" s="71">
        <v>0</v>
      </c>
      <c r="U1245" s="27" t="s">
        <v>6265</v>
      </c>
    </row>
    <row r="1246" spans="1:21" x14ac:dyDescent="0.15">
      <c r="A1246" s="27" t="s">
        <v>75</v>
      </c>
      <c r="B1246" s="27" t="s">
        <v>6266</v>
      </c>
      <c r="C1246" s="27" t="s">
        <v>188</v>
      </c>
      <c r="D1246" s="27" t="s">
        <v>176</v>
      </c>
      <c r="I1246" s="28">
        <v>43423.672060185185</v>
      </c>
      <c r="J1246" s="28">
        <v>43423.673182870371</v>
      </c>
      <c r="K1246" s="203">
        <v>1.1226851851851851E-3</v>
      </c>
      <c r="L1246" s="29" t="s">
        <v>210</v>
      </c>
      <c r="M1246" s="71" t="s">
        <v>211</v>
      </c>
      <c r="N1246" s="71" t="s">
        <v>215</v>
      </c>
      <c r="O1246" s="71" t="s">
        <v>175</v>
      </c>
      <c r="R1246" s="71">
        <v>0</v>
      </c>
      <c r="U1246" s="27" t="s">
        <v>6267</v>
      </c>
    </row>
    <row r="1247" spans="1:21" x14ac:dyDescent="0.15">
      <c r="A1247" s="27" t="s">
        <v>75</v>
      </c>
      <c r="B1247" s="27" t="s">
        <v>6268</v>
      </c>
      <c r="C1247" s="27" t="s">
        <v>188</v>
      </c>
      <c r="D1247" s="27" t="s">
        <v>176</v>
      </c>
      <c r="I1247" s="28">
        <v>43423.673842592594</v>
      </c>
      <c r="J1247" s="28">
        <v>43423.674953703703</v>
      </c>
      <c r="K1247" s="203">
        <v>1.1111111111111111E-3</v>
      </c>
      <c r="L1247" s="29" t="s">
        <v>210</v>
      </c>
      <c r="M1247" s="71" t="s">
        <v>211</v>
      </c>
      <c r="N1247" s="71" t="s">
        <v>215</v>
      </c>
      <c r="O1247" s="71" t="s">
        <v>175</v>
      </c>
      <c r="R1247" s="71">
        <v>0</v>
      </c>
      <c r="U1247" s="27" t="s">
        <v>6269</v>
      </c>
    </row>
    <row r="1248" spans="1:21" x14ac:dyDescent="0.15">
      <c r="A1248" s="27" t="s">
        <v>75</v>
      </c>
      <c r="B1248" s="27" t="s">
        <v>6270</v>
      </c>
      <c r="C1248" s="27" t="s">
        <v>188</v>
      </c>
      <c r="D1248" s="27" t="s">
        <v>176</v>
      </c>
      <c r="I1248" s="28">
        <v>43423.675740740742</v>
      </c>
      <c r="J1248" s="28">
        <v>43423.676122685189</v>
      </c>
      <c r="K1248" s="203">
        <v>3.8194444444444446E-4</v>
      </c>
      <c r="L1248" s="29" t="s">
        <v>210</v>
      </c>
      <c r="M1248" s="71" t="s">
        <v>211</v>
      </c>
      <c r="N1248" s="71" t="s">
        <v>215</v>
      </c>
      <c r="O1248" s="71" t="s">
        <v>175</v>
      </c>
      <c r="R1248" s="71">
        <v>0</v>
      </c>
      <c r="U1248" s="27" t="s">
        <v>6271</v>
      </c>
    </row>
    <row r="1249" spans="1:21" x14ac:dyDescent="0.15">
      <c r="A1249" s="27" t="s">
        <v>75</v>
      </c>
      <c r="B1249" s="27" t="s">
        <v>6272</v>
      </c>
      <c r="C1249" s="27" t="s">
        <v>188</v>
      </c>
      <c r="D1249" s="27" t="s">
        <v>176</v>
      </c>
      <c r="I1249" s="28">
        <v>43423.676874999997</v>
      </c>
      <c r="J1249" s="28">
        <v>43423.678333333337</v>
      </c>
      <c r="K1249" s="203">
        <v>1.4583333333333334E-3</v>
      </c>
      <c r="L1249" s="29" t="s">
        <v>210</v>
      </c>
      <c r="M1249" s="71" t="s">
        <v>211</v>
      </c>
      <c r="N1249" s="71" t="s">
        <v>215</v>
      </c>
      <c r="O1249" s="71" t="s">
        <v>175</v>
      </c>
      <c r="R1249" s="71">
        <v>0</v>
      </c>
      <c r="U1249" s="27" t="s">
        <v>6273</v>
      </c>
    </row>
    <row r="1250" spans="1:21" x14ac:dyDescent="0.15">
      <c r="A1250" s="27" t="s">
        <v>75</v>
      </c>
      <c r="B1250" s="27" t="s">
        <v>6274</v>
      </c>
      <c r="C1250" s="27" t="s">
        <v>188</v>
      </c>
      <c r="D1250" s="27" t="s">
        <v>176</v>
      </c>
      <c r="I1250" s="28">
        <v>43423.678831018522</v>
      </c>
      <c r="J1250" s="28">
        <v>43423.68041666667</v>
      </c>
      <c r="K1250" s="203">
        <v>1.5856481481481479E-3</v>
      </c>
      <c r="L1250" s="29" t="s">
        <v>210</v>
      </c>
      <c r="M1250" s="71" t="s">
        <v>211</v>
      </c>
      <c r="N1250" s="71" t="s">
        <v>215</v>
      </c>
      <c r="O1250" s="71" t="s">
        <v>175</v>
      </c>
      <c r="R1250" s="71">
        <v>0</v>
      </c>
      <c r="U1250" s="27" t="s">
        <v>6275</v>
      </c>
    </row>
    <row r="1251" spans="1:21" x14ac:dyDescent="0.15">
      <c r="A1251" s="27" t="s">
        <v>75</v>
      </c>
      <c r="B1251" s="27" t="s">
        <v>6276</v>
      </c>
      <c r="C1251" s="27" t="s">
        <v>188</v>
      </c>
      <c r="D1251" s="27" t="s">
        <v>176</v>
      </c>
      <c r="I1251" s="28">
        <v>43423.682534722226</v>
      </c>
      <c r="J1251" s="28">
        <v>43423.683067129627</v>
      </c>
      <c r="K1251" s="203">
        <v>5.3240740740740744E-4</v>
      </c>
      <c r="L1251" s="29" t="s">
        <v>210</v>
      </c>
      <c r="M1251" s="71" t="s">
        <v>211</v>
      </c>
      <c r="N1251" s="71" t="s">
        <v>215</v>
      </c>
      <c r="O1251" s="71" t="s">
        <v>175</v>
      </c>
      <c r="R1251" s="71">
        <v>0</v>
      </c>
      <c r="U1251" s="27" t="s">
        <v>6277</v>
      </c>
    </row>
    <row r="1252" spans="1:21" x14ac:dyDescent="0.15">
      <c r="A1252" s="27" t="s">
        <v>75</v>
      </c>
      <c r="B1252" s="27" t="s">
        <v>6278</v>
      </c>
      <c r="C1252" s="27" t="s">
        <v>188</v>
      </c>
      <c r="D1252" s="27" t="s">
        <v>176</v>
      </c>
      <c r="I1252" s="28">
        <v>43423.683888888889</v>
      </c>
      <c r="J1252" s="28">
        <v>43423.684386574074</v>
      </c>
      <c r="K1252" s="203">
        <v>4.9768518518518521E-4</v>
      </c>
      <c r="L1252" s="29" t="s">
        <v>210</v>
      </c>
      <c r="M1252" s="71" t="s">
        <v>211</v>
      </c>
      <c r="N1252" s="71" t="s">
        <v>215</v>
      </c>
      <c r="O1252" s="71" t="s">
        <v>175</v>
      </c>
      <c r="R1252" s="71">
        <v>0</v>
      </c>
      <c r="U1252" s="27" t="s">
        <v>6279</v>
      </c>
    </row>
    <row r="1253" spans="1:21" x14ac:dyDescent="0.15">
      <c r="A1253" s="27" t="s">
        <v>75</v>
      </c>
      <c r="B1253" s="27" t="s">
        <v>6280</v>
      </c>
      <c r="C1253" s="27" t="s">
        <v>188</v>
      </c>
      <c r="D1253" s="27" t="s">
        <v>176</v>
      </c>
      <c r="I1253" s="28">
        <v>43423.685081018521</v>
      </c>
      <c r="J1253" s="28">
        <v>43423.68577546296</v>
      </c>
      <c r="K1253" s="203">
        <v>6.9444444444444447E-4</v>
      </c>
      <c r="L1253" s="29" t="s">
        <v>210</v>
      </c>
      <c r="M1253" s="71" t="s">
        <v>211</v>
      </c>
      <c r="N1253" s="71" t="s">
        <v>215</v>
      </c>
      <c r="O1253" s="71" t="s">
        <v>175</v>
      </c>
      <c r="R1253" s="71">
        <v>0</v>
      </c>
      <c r="U1253" s="27" t="s">
        <v>6281</v>
      </c>
    </row>
    <row r="1254" spans="1:21" x14ac:dyDescent="0.15">
      <c r="A1254" s="27" t="s">
        <v>75</v>
      </c>
      <c r="B1254" s="27" t="s">
        <v>6282</v>
      </c>
      <c r="C1254" s="27" t="s">
        <v>188</v>
      </c>
      <c r="D1254" s="27" t="s">
        <v>176</v>
      </c>
      <c r="I1254" s="28">
        <v>43423.68645833333</v>
      </c>
      <c r="J1254" s="28">
        <v>43423.686574074076</v>
      </c>
      <c r="K1254" s="203">
        <v>1.1574074074074073E-4</v>
      </c>
      <c r="L1254" s="29" t="s">
        <v>210</v>
      </c>
      <c r="M1254" s="71" t="s">
        <v>211</v>
      </c>
      <c r="N1254" s="71" t="s">
        <v>215</v>
      </c>
      <c r="O1254" s="71" t="s">
        <v>175</v>
      </c>
      <c r="R1254" s="71">
        <v>0</v>
      </c>
      <c r="U1254" s="27" t="s">
        <v>6283</v>
      </c>
    </row>
    <row r="1255" spans="1:21" x14ac:dyDescent="0.15">
      <c r="A1255" s="27" t="s">
        <v>75</v>
      </c>
      <c r="B1255" s="27" t="s">
        <v>6284</v>
      </c>
      <c r="C1255" s="27" t="s">
        <v>188</v>
      </c>
      <c r="D1255" s="27" t="s">
        <v>176</v>
      </c>
      <c r="I1255" s="28">
        <v>43423.687013888892</v>
      </c>
      <c r="J1255" s="28">
        <v>43423.687835648147</v>
      </c>
      <c r="K1255" s="203">
        <v>8.2175925925925917E-4</v>
      </c>
      <c r="L1255" s="29" t="s">
        <v>210</v>
      </c>
      <c r="M1255" s="71" t="s">
        <v>211</v>
      </c>
      <c r="N1255" s="71" t="s">
        <v>215</v>
      </c>
      <c r="O1255" s="71" t="s">
        <v>175</v>
      </c>
      <c r="R1255" s="71">
        <v>0</v>
      </c>
      <c r="U1255" s="27" t="s">
        <v>6285</v>
      </c>
    </row>
    <row r="1256" spans="1:21" x14ac:dyDescent="0.15">
      <c r="A1256" s="27" t="s">
        <v>75</v>
      </c>
      <c r="B1256" s="27" t="s">
        <v>6286</v>
      </c>
      <c r="C1256" s="27" t="s">
        <v>188</v>
      </c>
      <c r="D1256" s="27" t="s">
        <v>176</v>
      </c>
      <c r="I1256" s="28">
        <v>43423.68854166667</v>
      </c>
      <c r="J1256" s="28">
        <v>43423.688564814816</v>
      </c>
      <c r="K1256" s="203">
        <v>2.3148148148148147E-5</v>
      </c>
      <c r="L1256" s="29" t="s">
        <v>210</v>
      </c>
      <c r="M1256" s="71" t="s">
        <v>211</v>
      </c>
      <c r="N1256" s="71" t="s">
        <v>215</v>
      </c>
      <c r="O1256" s="71" t="s">
        <v>175</v>
      </c>
      <c r="R1256" s="71">
        <v>0</v>
      </c>
      <c r="U1256" s="27" t="s">
        <v>6287</v>
      </c>
    </row>
    <row r="1257" spans="1:21" x14ac:dyDescent="0.15">
      <c r="A1257" s="27" t="s">
        <v>75</v>
      </c>
      <c r="B1257" s="27" t="s">
        <v>6288</v>
      </c>
      <c r="C1257" s="27" t="s">
        <v>188</v>
      </c>
      <c r="D1257" s="27" t="s">
        <v>176</v>
      </c>
      <c r="I1257" s="28">
        <v>43423.688738425924</v>
      </c>
      <c r="J1257" s="28">
        <v>43423.688842592594</v>
      </c>
      <c r="K1257" s="203">
        <v>1.0416666666666667E-4</v>
      </c>
      <c r="L1257" s="29" t="s">
        <v>210</v>
      </c>
      <c r="M1257" s="71" t="s">
        <v>211</v>
      </c>
      <c r="N1257" s="71" t="s">
        <v>215</v>
      </c>
      <c r="O1257" s="71" t="s">
        <v>175</v>
      </c>
      <c r="R1257" s="71">
        <v>0</v>
      </c>
      <c r="U1257" s="27" t="s">
        <v>6287</v>
      </c>
    </row>
    <row r="1258" spans="1:21" x14ac:dyDescent="0.15">
      <c r="A1258" s="27" t="s">
        <v>75</v>
      </c>
      <c r="B1258" s="27" t="s">
        <v>6289</v>
      </c>
      <c r="C1258" s="27" t="s">
        <v>188</v>
      </c>
      <c r="D1258" s="27" t="s">
        <v>176</v>
      </c>
      <c r="I1258" s="28">
        <v>43423.689293981479</v>
      </c>
      <c r="J1258" s="28">
        <v>43423.69085648148</v>
      </c>
      <c r="K1258" s="203">
        <v>1.5624999999999999E-3</v>
      </c>
      <c r="L1258" s="29" t="s">
        <v>210</v>
      </c>
      <c r="M1258" s="71" t="s">
        <v>211</v>
      </c>
      <c r="N1258" s="71" t="s">
        <v>215</v>
      </c>
      <c r="O1258" s="71" t="s">
        <v>175</v>
      </c>
      <c r="R1258" s="71">
        <v>0</v>
      </c>
      <c r="U1258" s="27" t="s">
        <v>6290</v>
      </c>
    </row>
    <row r="1259" spans="1:21" x14ac:dyDescent="0.15">
      <c r="A1259" s="27" t="s">
        <v>75</v>
      </c>
      <c r="B1259" s="27" t="s">
        <v>6291</v>
      </c>
      <c r="C1259" s="27" t="s">
        <v>188</v>
      </c>
      <c r="D1259" s="27" t="s">
        <v>176</v>
      </c>
      <c r="I1259" s="28">
        <v>43423.691261574073</v>
      </c>
      <c r="J1259" s="28">
        <v>43423.692418981482</v>
      </c>
      <c r="K1259" s="203">
        <v>1.1574074074074073E-3</v>
      </c>
      <c r="L1259" s="29" t="s">
        <v>210</v>
      </c>
      <c r="M1259" s="71" t="s">
        <v>211</v>
      </c>
      <c r="N1259" s="71" t="s">
        <v>215</v>
      </c>
      <c r="O1259" s="71" t="s">
        <v>175</v>
      </c>
      <c r="R1259" s="71">
        <v>0</v>
      </c>
      <c r="U1259" s="27" t="s">
        <v>6292</v>
      </c>
    </row>
    <row r="1260" spans="1:21" x14ac:dyDescent="0.15">
      <c r="A1260" s="27" t="s">
        <v>75</v>
      </c>
      <c r="B1260" s="27" t="s">
        <v>6293</v>
      </c>
      <c r="C1260" s="27" t="s">
        <v>188</v>
      </c>
      <c r="D1260" s="27" t="s">
        <v>176</v>
      </c>
      <c r="I1260" s="28">
        <v>43423.694166666668</v>
      </c>
      <c r="J1260" s="28">
        <v>43423.694398148145</v>
      </c>
      <c r="K1260" s="203">
        <v>2.3148148148148146E-4</v>
      </c>
      <c r="L1260" s="29" t="s">
        <v>210</v>
      </c>
      <c r="M1260" s="71" t="s">
        <v>211</v>
      </c>
      <c r="N1260" s="71" t="s">
        <v>215</v>
      </c>
      <c r="O1260" s="71" t="s">
        <v>175</v>
      </c>
      <c r="R1260" s="71">
        <v>0</v>
      </c>
      <c r="U1260" s="27" t="s">
        <v>6294</v>
      </c>
    </row>
    <row r="1261" spans="1:21" x14ac:dyDescent="0.15">
      <c r="A1261" s="27" t="s">
        <v>75</v>
      </c>
      <c r="B1261" s="27" t="s">
        <v>6295</v>
      </c>
      <c r="C1261" s="27" t="s">
        <v>188</v>
      </c>
      <c r="D1261" s="27" t="s">
        <v>176</v>
      </c>
      <c r="I1261" s="28">
        <v>43423.694884259261</v>
      </c>
      <c r="J1261" s="28">
        <v>43423.695127314815</v>
      </c>
      <c r="K1261" s="203">
        <v>2.4305555555555552E-4</v>
      </c>
      <c r="L1261" s="29" t="s">
        <v>210</v>
      </c>
      <c r="M1261" s="71" t="s">
        <v>211</v>
      </c>
      <c r="N1261" s="71" t="s">
        <v>215</v>
      </c>
      <c r="O1261" s="71" t="s">
        <v>175</v>
      </c>
      <c r="R1261" s="71">
        <v>0</v>
      </c>
      <c r="U1261" s="27" t="s">
        <v>6296</v>
      </c>
    </row>
    <row r="1262" spans="1:21" x14ac:dyDescent="0.15">
      <c r="A1262" s="27" t="s">
        <v>75</v>
      </c>
      <c r="B1262" s="27" t="s">
        <v>6297</v>
      </c>
      <c r="C1262" s="27" t="s">
        <v>188</v>
      </c>
      <c r="D1262" s="27" t="s">
        <v>176</v>
      </c>
      <c r="I1262" s="28">
        <v>43423.6952662037</v>
      </c>
      <c r="J1262" s="28">
        <v>43423.696111111109</v>
      </c>
      <c r="K1262" s="203">
        <v>8.449074074074075E-4</v>
      </c>
      <c r="L1262" s="29" t="s">
        <v>210</v>
      </c>
      <c r="M1262" s="71" t="s">
        <v>211</v>
      </c>
      <c r="N1262" s="71" t="s">
        <v>215</v>
      </c>
      <c r="O1262" s="71" t="s">
        <v>175</v>
      </c>
      <c r="R1262" s="71">
        <v>0</v>
      </c>
      <c r="U1262" s="27" t="s">
        <v>6298</v>
      </c>
    </row>
    <row r="1263" spans="1:21" x14ac:dyDescent="0.15">
      <c r="A1263" s="27" t="s">
        <v>75</v>
      </c>
      <c r="B1263" s="27" t="s">
        <v>6299</v>
      </c>
      <c r="C1263" s="27" t="s">
        <v>188</v>
      </c>
      <c r="D1263" s="27" t="s">
        <v>176</v>
      </c>
      <c r="I1263" s="28">
        <v>43423.696805555555</v>
      </c>
      <c r="J1263" s="28">
        <v>43423.69767361111</v>
      </c>
      <c r="K1263" s="203">
        <v>8.6805555555555551E-4</v>
      </c>
      <c r="L1263" s="29" t="s">
        <v>210</v>
      </c>
      <c r="M1263" s="71" t="s">
        <v>211</v>
      </c>
      <c r="N1263" s="71" t="s">
        <v>215</v>
      </c>
      <c r="O1263" s="71" t="s">
        <v>175</v>
      </c>
      <c r="R1263" s="71">
        <v>0</v>
      </c>
      <c r="U1263" s="27" t="s">
        <v>6300</v>
      </c>
    </row>
    <row r="1264" spans="1:21" x14ac:dyDescent="0.15">
      <c r="A1264" s="27" t="s">
        <v>75</v>
      </c>
      <c r="B1264" s="27" t="s">
        <v>6301</v>
      </c>
      <c r="C1264" s="27" t="s">
        <v>188</v>
      </c>
      <c r="D1264" s="27" t="s">
        <v>176</v>
      </c>
      <c r="I1264" s="28">
        <v>43423.698217592595</v>
      </c>
      <c r="J1264" s="28">
        <v>43423.698611111111</v>
      </c>
      <c r="K1264" s="203">
        <v>3.9351851851851852E-4</v>
      </c>
      <c r="L1264" s="29" t="s">
        <v>210</v>
      </c>
      <c r="M1264" s="71" t="s">
        <v>211</v>
      </c>
      <c r="N1264" s="71" t="s">
        <v>215</v>
      </c>
      <c r="O1264" s="71" t="s">
        <v>175</v>
      </c>
      <c r="R1264" s="71">
        <v>0</v>
      </c>
      <c r="U1264" s="27" t="s">
        <v>6302</v>
      </c>
    </row>
    <row r="1265" spans="1:21" x14ac:dyDescent="0.15">
      <c r="A1265" s="27" t="s">
        <v>75</v>
      </c>
      <c r="B1265" s="27" t="s">
        <v>6303</v>
      </c>
      <c r="C1265" s="27" t="s">
        <v>188</v>
      </c>
      <c r="D1265" s="27" t="s">
        <v>176</v>
      </c>
      <c r="I1265" s="28">
        <v>43423.698993055557</v>
      </c>
      <c r="J1265" s="28">
        <v>43423.701909722222</v>
      </c>
      <c r="K1265" s="203">
        <v>2.9166666666666668E-3</v>
      </c>
      <c r="L1265" s="29" t="s">
        <v>210</v>
      </c>
      <c r="M1265" s="71" t="s">
        <v>210</v>
      </c>
      <c r="N1265" s="71" t="s">
        <v>215</v>
      </c>
      <c r="O1265" s="71" t="s">
        <v>175</v>
      </c>
      <c r="R1265" s="71">
        <v>0</v>
      </c>
      <c r="U1265" s="27" t="s">
        <v>6304</v>
      </c>
    </row>
    <row r="1266" spans="1:21" x14ac:dyDescent="0.15">
      <c r="A1266" s="27" t="s">
        <v>75</v>
      </c>
      <c r="B1266" s="27" t="s">
        <v>6305</v>
      </c>
      <c r="C1266" s="27" t="s">
        <v>190</v>
      </c>
      <c r="D1266" s="27" t="s">
        <v>180</v>
      </c>
      <c r="I1266" s="28">
        <v>43423.573900462965</v>
      </c>
      <c r="J1266" s="28">
        <v>43423.575150462966</v>
      </c>
      <c r="K1266" s="203">
        <v>1.25E-3</v>
      </c>
      <c r="L1266" s="29" t="s">
        <v>210</v>
      </c>
      <c r="M1266" s="71" t="s">
        <v>211</v>
      </c>
      <c r="N1266" s="71" t="s">
        <v>215</v>
      </c>
      <c r="O1266" s="71" t="s">
        <v>179</v>
      </c>
      <c r="R1266" s="71">
        <v>0</v>
      </c>
      <c r="U1266" s="27" t="s">
        <v>6306</v>
      </c>
    </row>
    <row r="1267" spans="1:21" x14ac:dyDescent="0.15">
      <c r="A1267" s="27" t="s">
        <v>75</v>
      </c>
      <c r="B1267" s="27" t="s">
        <v>6307</v>
      </c>
      <c r="C1267" s="27" t="s">
        <v>190</v>
      </c>
      <c r="D1267" s="27" t="s">
        <v>180</v>
      </c>
      <c r="I1267" s="28">
        <v>43423.57885416667</v>
      </c>
      <c r="J1267" s="28">
        <v>43423.580081018517</v>
      </c>
      <c r="K1267" s="203">
        <v>1.2268518518518518E-3</v>
      </c>
      <c r="L1267" s="29" t="s">
        <v>210</v>
      </c>
      <c r="M1267" s="71" t="s">
        <v>211</v>
      </c>
      <c r="N1267" s="71" t="s">
        <v>215</v>
      </c>
      <c r="O1267" s="71" t="s">
        <v>179</v>
      </c>
      <c r="R1267" s="71">
        <v>0</v>
      </c>
      <c r="U1267" s="27" t="s">
        <v>6308</v>
      </c>
    </row>
    <row r="1268" spans="1:21" x14ac:dyDescent="0.15">
      <c r="A1268" s="27" t="s">
        <v>75</v>
      </c>
      <c r="B1268" s="27" t="s">
        <v>6309</v>
      </c>
      <c r="C1268" s="27" t="s">
        <v>190</v>
      </c>
      <c r="D1268" s="27" t="s">
        <v>180</v>
      </c>
      <c r="I1268" s="28">
        <v>43423.58185185185</v>
      </c>
      <c r="J1268" s="28">
        <v>43423.582824074074</v>
      </c>
      <c r="K1268" s="203">
        <v>9.7222222222222209E-4</v>
      </c>
      <c r="L1268" s="29" t="s">
        <v>210</v>
      </c>
      <c r="M1268" s="71" t="s">
        <v>211</v>
      </c>
      <c r="N1268" s="71" t="s">
        <v>215</v>
      </c>
      <c r="O1268" s="71" t="s">
        <v>179</v>
      </c>
      <c r="R1268" s="71">
        <v>0</v>
      </c>
      <c r="U1268" s="27" t="s">
        <v>6310</v>
      </c>
    </row>
    <row r="1269" spans="1:21" x14ac:dyDescent="0.15">
      <c r="A1269" s="27" t="s">
        <v>75</v>
      </c>
      <c r="B1269" s="27" t="s">
        <v>6311</v>
      </c>
      <c r="C1269" s="27" t="s">
        <v>190</v>
      </c>
      <c r="D1269" s="27" t="s">
        <v>180</v>
      </c>
      <c r="I1269" s="28">
        <v>43423.583333333336</v>
      </c>
      <c r="J1269" s="28">
        <v>43423.583796296298</v>
      </c>
      <c r="K1269" s="203">
        <v>4.6296296296296293E-4</v>
      </c>
      <c r="L1269" s="29" t="s">
        <v>210</v>
      </c>
      <c r="M1269" s="71" t="s">
        <v>211</v>
      </c>
      <c r="N1269" s="71" t="s">
        <v>215</v>
      </c>
      <c r="O1269" s="71" t="s">
        <v>179</v>
      </c>
      <c r="R1269" s="71">
        <v>0</v>
      </c>
      <c r="U1269" s="27" t="s">
        <v>6312</v>
      </c>
    </row>
    <row r="1270" spans="1:21" x14ac:dyDescent="0.15">
      <c r="A1270" s="27" t="s">
        <v>75</v>
      </c>
      <c r="B1270" s="27" t="s">
        <v>6313</v>
      </c>
      <c r="C1270" s="27" t="s">
        <v>190</v>
      </c>
      <c r="D1270" s="27" t="s">
        <v>180</v>
      </c>
      <c r="I1270" s="28">
        <v>43423.584293981483</v>
      </c>
      <c r="J1270" s="28">
        <v>43423.584814814814</v>
      </c>
      <c r="K1270" s="203">
        <v>5.2083333333333333E-4</v>
      </c>
      <c r="L1270" s="29" t="s">
        <v>210</v>
      </c>
      <c r="M1270" s="71" t="s">
        <v>211</v>
      </c>
      <c r="N1270" s="71" t="s">
        <v>215</v>
      </c>
      <c r="O1270" s="71" t="s">
        <v>179</v>
      </c>
      <c r="R1270" s="71">
        <v>0</v>
      </c>
      <c r="U1270" s="27" t="s">
        <v>6314</v>
      </c>
    </row>
    <row r="1271" spans="1:21" x14ac:dyDescent="0.15">
      <c r="A1271" s="27" t="s">
        <v>75</v>
      </c>
      <c r="B1271" s="27" t="s">
        <v>6315</v>
      </c>
      <c r="C1271" s="27" t="s">
        <v>190</v>
      </c>
      <c r="D1271" s="27" t="s">
        <v>180</v>
      </c>
      <c r="I1271" s="28">
        <v>43423.585462962961</v>
      </c>
      <c r="J1271" s="28">
        <v>43423.585798611108</v>
      </c>
      <c r="K1271" s="203">
        <v>3.3564814814814812E-4</v>
      </c>
      <c r="L1271" s="29" t="s">
        <v>210</v>
      </c>
      <c r="M1271" s="71" t="s">
        <v>211</v>
      </c>
      <c r="N1271" s="71" t="s">
        <v>215</v>
      </c>
      <c r="O1271" s="71" t="s">
        <v>179</v>
      </c>
      <c r="R1271" s="71">
        <v>0</v>
      </c>
      <c r="U1271" s="27" t="s">
        <v>6316</v>
      </c>
    </row>
    <row r="1272" spans="1:21" x14ac:dyDescent="0.15">
      <c r="A1272" s="27" t="s">
        <v>75</v>
      </c>
      <c r="B1272" s="27" t="s">
        <v>6317</v>
      </c>
      <c r="C1272" s="27" t="s">
        <v>190</v>
      </c>
      <c r="D1272" s="27" t="s">
        <v>180</v>
      </c>
      <c r="I1272" s="28">
        <v>43423.586111111108</v>
      </c>
      <c r="J1272" s="28">
        <v>43423.58792824074</v>
      </c>
      <c r="K1272" s="203">
        <v>1.8171296296296297E-3</v>
      </c>
      <c r="L1272" s="29" t="s">
        <v>210</v>
      </c>
      <c r="M1272" s="71" t="s">
        <v>211</v>
      </c>
      <c r="N1272" s="71" t="s">
        <v>215</v>
      </c>
      <c r="O1272" s="71" t="s">
        <v>179</v>
      </c>
      <c r="R1272" s="71">
        <v>0</v>
      </c>
      <c r="U1272" s="27" t="s">
        <v>6318</v>
      </c>
    </row>
    <row r="1273" spans="1:21" x14ac:dyDescent="0.15">
      <c r="A1273" s="27" t="s">
        <v>75</v>
      </c>
      <c r="B1273" s="27" t="s">
        <v>6319</v>
      </c>
      <c r="C1273" s="27" t="s">
        <v>190</v>
      </c>
      <c r="D1273" s="27" t="s">
        <v>180</v>
      </c>
      <c r="I1273" s="28">
        <v>43423.58866898148</v>
      </c>
      <c r="J1273" s="28">
        <v>43423.589016203703</v>
      </c>
      <c r="K1273" s="203">
        <v>3.4722222222222224E-4</v>
      </c>
      <c r="L1273" s="29" t="s">
        <v>210</v>
      </c>
      <c r="M1273" s="71" t="s">
        <v>211</v>
      </c>
      <c r="N1273" s="71" t="s">
        <v>215</v>
      </c>
      <c r="O1273" s="71" t="s">
        <v>179</v>
      </c>
      <c r="R1273" s="71">
        <v>0</v>
      </c>
      <c r="U1273" s="27" t="s">
        <v>6320</v>
      </c>
    </row>
    <row r="1274" spans="1:21" x14ac:dyDescent="0.15">
      <c r="A1274" s="27" t="s">
        <v>75</v>
      </c>
      <c r="B1274" s="27" t="s">
        <v>6321</v>
      </c>
      <c r="C1274" s="27" t="s">
        <v>190</v>
      </c>
      <c r="D1274" s="27" t="s">
        <v>180</v>
      </c>
      <c r="I1274" s="28">
        <v>43423.590543981481</v>
      </c>
      <c r="J1274" s="28">
        <v>43423.590949074074</v>
      </c>
      <c r="K1274" s="203">
        <v>4.0509259259259258E-4</v>
      </c>
      <c r="L1274" s="29" t="s">
        <v>210</v>
      </c>
      <c r="M1274" s="71" t="s">
        <v>211</v>
      </c>
      <c r="N1274" s="71" t="s">
        <v>215</v>
      </c>
      <c r="O1274" s="71" t="s">
        <v>179</v>
      </c>
      <c r="R1274" s="71">
        <v>0</v>
      </c>
      <c r="U1274" s="27" t="s">
        <v>6322</v>
      </c>
    </row>
    <row r="1275" spans="1:21" x14ac:dyDescent="0.15">
      <c r="A1275" s="27" t="s">
        <v>75</v>
      </c>
      <c r="B1275" s="27" t="s">
        <v>6323</v>
      </c>
      <c r="C1275" s="27" t="s">
        <v>190</v>
      </c>
      <c r="D1275" s="27" t="s">
        <v>180</v>
      </c>
      <c r="I1275" s="28">
        <v>43423.591527777775</v>
      </c>
      <c r="J1275" s="28">
        <v>43423.593252314815</v>
      </c>
      <c r="K1275" s="203">
        <v>1.7245370370370372E-3</v>
      </c>
      <c r="L1275" s="29" t="s">
        <v>210</v>
      </c>
      <c r="M1275" s="71" t="s">
        <v>211</v>
      </c>
      <c r="N1275" s="71" t="s">
        <v>215</v>
      </c>
      <c r="O1275" s="71" t="s">
        <v>179</v>
      </c>
      <c r="R1275" s="71">
        <v>0</v>
      </c>
      <c r="U1275" s="27" t="s">
        <v>6324</v>
      </c>
    </row>
    <row r="1276" spans="1:21" x14ac:dyDescent="0.15">
      <c r="A1276" s="27" t="s">
        <v>75</v>
      </c>
      <c r="B1276" s="27" t="s">
        <v>6325</v>
      </c>
      <c r="C1276" s="27" t="s">
        <v>190</v>
      </c>
      <c r="D1276" s="27" t="s">
        <v>180</v>
      </c>
      <c r="I1276" s="28">
        <v>43423.593599537038</v>
      </c>
      <c r="J1276" s="28">
        <v>43423.594027777777</v>
      </c>
      <c r="K1276" s="203">
        <v>4.2824074074074075E-4</v>
      </c>
      <c r="L1276" s="29" t="s">
        <v>210</v>
      </c>
      <c r="M1276" s="71" t="s">
        <v>211</v>
      </c>
      <c r="N1276" s="71" t="s">
        <v>215</v>
      </c>
      <c r="O1276" s="71" t="s">
        <v>179</v>
      </c>
      <c r="R1276" s="71">
        <v>0</v>
      </c>
      <c r="U1276" s="27" t="s">
        <v>6326</v>
      </c>
    </row>
    <row r="1277" spans="1:21" x14ac:dyDescent="0.15">
      <c r="A1277" s="27" t="s">
        <v>75</v>
      </c>
      <c r="B1277" s="27" t="s">
        <v>6327</v>
      </c>
      <c r="C1277" s="27" t="s">
        <v>190</v>
      </c>
      <c r="D1277" s="27" t="s">
        <v>180</v>
      </c>
      <c r="I1277" s="28">
        <v>43423.596342592595</v>
      </c>
      <c r="J1277" s="28">
        <v>43423.597222222219</v>
      </c>
      <c r="K1277" s="203">
        <v>8.7962962962962962E-4</v>
      </c>
      <c r="L1277" s="29" t="s">
        <v>210</v>
      </c>
      <c r="M1277" s="71" t="s">
        <v>211</v>
      </c>
      <c r="N1277" s="71" t="s">
        <v>215</v>
      </c>
      <c r="O1277" s="71" t="s">
        <v>179</v>
      </c>
      <c r="R1277" s="71">
        <v>0</v>
      </c>
      <c r="U1277" s="27" t="s">
        <v>6328</v>
      </c>
    </row>
    <row r="1278" spans="1:21" x14ac:dyDescent="0.15">
      <c r="A1278" s="27" t="s">
        <v>75</v>
      </c>
      <c r="B1278" s="27" t="s">
        <v>6329</v>
      </c>
      <c r="C1278" s="27" t="s">
        <v>190</v>
      </c>
      <c r="D1278" s="27" t="s">
        <v>180</v>
      </c>
      <c r="I1278" s="28">
        <v>43423.597511574073</v>
      </c>
      <c r="J1278" s="28">
        <v>43423.597685185188</v>
      </c>
      <c r="K1278" s="203">
        <v>1.7361111111111112E-4</v>
      </c>
      <c r="L1278" s="29" t="s">
        <v>210</v>
      </c>
      <c r="M1278" s="71" t="s">
        <v>211</v>
      </c>
      <c r="N1278" s="71" t="s">
        <v>215</v>
      </c>
      <c r="O1278" s="71" t="s">
        <v>179</v>
      </c>
      <c r="R1278" s="71">
        <v>0</v>
      </c>
      <c r="U1278" s="27" t="s">
        <v>6330</v>
      </c>
    </row>
    <row r="1279" spans="1:21" x14ac:dyDescent="0.15">
      <c r="A1279" s="27" t="s">
        <v>75</v>
      </c>
      <c r="B1279" s="27" t="s">
        <v>6331</v>
      </c>
      <c r="C1279" s="27" t="s">
        <v>190</v>
      </c>
      <c r="D1279" s="27" t="s">
        <v>180</v>
      </c>
      <c r="I1279" s="28">
        <v>43423.597986111112</v>
      </c>
      <c r="J1279" s="28">
        <v>43423.598402777781</v>
      </c>
      <c r="K1279" s="203">
        <v>4.1666666666666669E-4</v>
      </c>
      <c r="L1279" s="29" t="s">
        <v>210</v>
      </c>
      <c r="M1279" s="71" t="s">
        <v>211</v>
      </c>
      <c r="N1279" s="71" t="s">
        <v>215</v>
      </c>
      <c r="O1279" s="71" t="s">
        <v>179</v>
      </c>
      <c r="R1279" s="71">
        <v>0</v>
      </c>
      <c r="U1279" s="27" t="s">
        <v>1506</v>
      </c>
    </row>
    <row r="1280" spans="1:21" x14ac:dyDescent="0.15">
      <c r="A1280" s="27" t="s">
        <v>75</v>
      </c>
      <c r="B1280" s="27" t="s">
        <v>6332</v>
      </c>
      <c r="C1280" s="27" t="s">
        <v>190</v>
      </c>
      <c r="D1280" s="27" t="s">
        <v>180</v>
      </c>
      <c r="I1280" s="28">
        <v>43423.598935185182</v>
      </c>
      <c r="J1280" s="28">
        <v>43423.599687499998</v>
      </c>
      <c r="K1280" s="203">
        <v>7.5231481481481471E-4</v>
      </c>
      <c r="L1280" s="29" t="s">
        <v>210</v>
      </c>
      <c r="M1280" s="71" t="s">
        <v>211</v>
      </c>
      <c r="N1280" s="71" t="s">
        <v>215</v>
      </c>
      <c r="O1280" s="71" t="s">
        <v>179</v>
      </c>
      <c r="R1280" s="71">
        <v>0</v>
      </c>
      <c r="U1280" s="27" t="s">
        <v>6333</v>
      </c>
    </row>
    <row r="1281" spans="1:21" x14ac:dyDescent="0.15">
      <c r="A1281" s="27" t="s">
        <v>75</v>
      </c>
      <c r="B1281" s="27" t="s">
        <v>6334</v>
      </c>
      <c r="C1281" s="27" t="s">
        <v>190</v>
      </c>
      <c r="D1281" s="27" t="s">
        <v>180</v>
      </c>
      <c r="I1281" s="28">
        <v>43423.599849537037</v>
      </c>
      <c r="J1281" s="28">
        <v>43423.600127314814</v>
      </c>
      <c r="K1281" s="203">
        <v>2.7777777777777778E-4</v>
      </c>
      <c r="L1281" s="29" t="s">
        <v>210</v>
      </c>
      <c r="M1281" s="71" t="s">
        <v>211</v>
      </c>
      <c r="N1281" s="71" t="s">
        <v>215</v>
      </c>
      <c r="O1281" s="71" t="s">
        <v>179</v>
      </c>
      <c r="R1281" s="71">
        <v>0</v>
      </c>
      <c r="U1281" s="27" t="s">
        <v>6335</v>
      </c>
    </row>
    <row r="1282" spans="1:21" x14ac:dyDescent="0.15">
      <c r="A1282" s="27" t="s">
        <v>75</v>
      </c>
      <c r="B1282" s="27" t="s">
        <v>6336</v>
      </c>
      <c r="C1282" s="27" t="s">
        <v>190</v>
      </c>
      <c r="D1282" s="27" t="s">
        <v>180</v>
      </c>
      <c r="I1282" s="28">
        <v>43423.600532407407</v>
      </c>
      <c r="J1282" s="28">
        <v>43423.600613425922</v>
      </c>
      <c r="K1282" s="203">
        <v>8.1018518518518516E-5</v>
      </c>
      <c r="L1282" s="29" t="s">
        <v>210</v>
      </c>
      <c r="M1282" s="71" t="s">
        <v>211</v>
      </c>
      <c r="N1282" s="71" t="s">
        <v>215</v>
      </c>
      <c r="O1282" s="71" t="s">
        <v>179</v>
      </c>
      <c r="R1282" s="71">
        <v>0</v>
      </c>
      <c r="U1282" s="27" t="s">
        <v>6337</v>
      </c>
    </row>
    <row r="1283" spans="1:21" x14ac:dyDescent="0.15">
      <c r="A1283" s="27" t="s">
        <v>75</v>
      </c>
      <c r="B1283" s="27" t="s">
        <v>6338</v>
      </c>
      <c r="C1283" s="27" t="s">
        <v>190</v>
      </c>
      <c r="D1283" s="27" t="s">
        <v>180</v>
      </c>
      <c r="I1283" s="28">
        <v>43423.604618055557</v>
      </c>
      <c r="J1283" s="28">
        <v>43423.605243055557</v>
      </c>
      <c r="K1283" s="203">
        <v>6.2500000000000001E-4</v>
      </c>
      <c r="L1283" s="29" t="s">
        <v>210</v>
      </c>
      <c r="M1283" s="71" t="s">
        <v>211</v>
      </c>
      <c r="N1283" s="71" t="s">
        <v>215</v>
      </c>
      <c r="O1283" s="71" t="s">
        <v>179</v>
      </c>
      <c r="R1283" s="71">
        <v>0</v>
      </c>
      <c r="U1283" s="27" t="s">
        <v>6339</v>
      </c>
    </row>
    <row r="1284" spans="1:21" x14ac:dyDescent="0.15">
      <c r="A1284" s="27" t="s">
        <v>75</v>
      </c>
      <c r="B1284" s="27" t="s">
        <v>6340</v>
      </c>
      <c r="C1284" s="27" t="s">
        <v>190</v>
      </c>
      <c r="D1284" s="27" t="s">
        <v>180</v>
      </c>
      <c r="I1284" s="28">
        <v>43423.605810185189</v>
      </c>
      <c r="J1284" s="28">
        <v>43423.610162037039</v>
      </c>
      <c r="K1284" s="203">
        <v>4.3518518518518515E-3</v>
      </c>
      <c r="L1284" s="29" t="s">
        <v>210</v>
      </c>
      <c r="M1284" s="71" t="s">
        <v>210</v>
      </c>
      <c r="N1284" s="71" t="s">
        <v>215</v>
      </c>
      <c r="O1284" s="71" t="s">
        <v>179</v>
      </c>
      <c r="R1284" s="71">
        <v>0</v>
      </c>
      <c r="U1284" s="27" t="s">
        <v>6341</v>
      </c>
    </row>
    <row r="1285" spans="1:21" x14ac:dyDescent="0.15">
      <c r="A1285" s="27" t="s">
        <v>75</v>
      </c>
      <c r="B1285" s="27" t="s">
        <v>6342</v>
      </c>
      <c r="C1285" s="27" t="s">
        <v>190</v>
      </c>
      <c r="D1285" s="27" t="s">
        <v>180</v>
      </c>
      <c r="I1285" s="28">
        <v>43423.611076388886</v>
      </c>
      <c r="J1285" s="28">
        <v>43423.611817129633</v>
      </c>
      <c r="K1285" s="203">
        <v>7.407407407407407E-4</v>
      </c>
      <c r="L1285" s="29" t="s">
        <v>210</v>
      </c>
      <c r="M1285" s="71" t="s">
        <v>211</v>
      </c>
      <c r="N1285" s="71" t="s">
        <v>215</v>
      </c>
      <c r="O1285" s="71" t="s">
        <v>179</v>
      </c>
      <c r="R1285" s="71">
        <v>0</v>
      </c>
      <c r="U1285" s="27" t="s">
        <v>6343</v>
      </c>
    </row>
    <row r="1286" spans="1:21" x14ac:dyDescent="0.15">
      <c r="A1286" s="27" t="s">
        <v>75</v>
      </c>
      <c r="B1286" s="27" t="s">
        <v>6344</v>
      </c>
      <c r="C1286" s="27" t="s">
        <v>190</v>
      </c>
      <c r="D1286" s="27" t="s">
        <v>180</v>
      </c>
      <c r="I1286" s="28">
        <v>43423.612488425926</v>
      </c>
      <c r="J1286" s="28">
        <v>43423.612800925926</v>
      </c>
      <c r="K1286" s="203">
        <v>3.1250000000000001E-4</v>
      </c>
      <c r="L1286" s="29" t="s">
        <v>210</v>
      </c>
      <c r="M1286" s="71" t="s">
        <v>211</v>
      </c>
      <c r="N1286" s="71" t="s">
        <v>215</v>
      </c>
      <c r="O1286" s="71" t="s">
        <v>179</v>
      </c>
      <c r="R1286" s="71">
        <v>0</v>
      </c>
      <c r="U1286" s="27" t="s">
        <v>1507</v>
      </c>
    </row>
    <row r="1287" spans="1:21" x14ac:dyDescent="0.15">
      <c r="A1287" s="27" t="s">
        <v>75</v>
      </c>
      <c r="B1287" s="27" t="s">
        <v>6345</v>
      </c>
      <c r="C1287" s="27" t="s">
        <v>190</v>
      </c>
      <c r="D1287" s="27" t="s">
        <v>180</v>
      </c>
      <c r="I1287" s="28">
        <v>43423.625231481485</v>
      </c>
      <c r="J1287" s="28">
        <v>43423.625636574077</v>
      </c>
      <c r="K1287" s="203">
        <v>4.0509259259259258E-4</v>
      </c>
      <c r="L1287" s="29" t="s">
        <v>210</v>
      </c>
      <c r="M1287" s="71" t="s">
        <v>211</v>
      </c>
      <c r="N1287" s="71" t="s">
        <v>215</v>
      </c>
      <c r="O1287" s="71" t="s">
        <v>179</v>
      </c>
      <c r="R1287" s="71">
        <v>0</v>
      </c>
      <c r="U1287" s="27" t="s">
        <v>6346</v>
      </c>
    </row>
    <row r="1288" spans="1:21" x14ac:dyDescent="0.15">
      <c r="A1288" s="27" t="s">
        <v>75</v>
      </c>
      <c r="B1288" s="27" t="s">
        <v>6347</v>
      </c>
      <c r="C1288" s="27" t="s">
        <v>190</v>
      </c>
      <c r="D1288" s="27" t="s">
        <v>180</v>
      </c>
      <c r="I1288" s="28">
        <v>43423.631122685183</v>
      </c>
      <c r="J1288" s="28">
        <v>43423.631469907406</v>
      </c>
      <c r="K1288" s="203">
        <v>3.4722222222222224E-4</v>
      </c>
      <c r="L1288" s="29" t="s">
        <v>210</v>
      </c>
      <c r="M1288" s="71" t="s">
        <v>211</v>
      </c>
      <c r="N1288" s="71" t="s">
        <v>215</v>
      </c>
      <c r="O1288" s="71" t="s">
        <v>179</v>
      </c>
      <c r="R1288" s="71">
        <v>0</v>
      </c>
      <c r="U1288" s="27" t="s">
        <v>6348</v>
      </c>
    </row>
    <row r="1289" spans="1:21" x14ac:dyDescent="0.15">
      <c r="A1289" s="27" t="s">
        <v>75</v>
      </c>
      <c r="B1289" s="27" t="s">
        <v>6349</v>
      </c>
      <c r="C1289" s="27" t="s">
        <v>190</v>
      </c>
      <c r="D1289" s="27" t="s">
        <v>180</v>
      </c>
      <c r="I1289" s="28">
        <v>43423.632627314815</v>
      </c>
      <c r="J1289" s="28">
        <v>43423.633206018516</v>
      </c>
      <c r="K1289" s="203">
        <v>5.7870370370370378E-4</v>
      </c>
      <c r="L1289" s="29" t="s">
        <v>210</v>
      </c>
      <c r="M1289" s="71" t="s">
        <v>211</v>
      </c>
      <c r="N1289" s="71" t="s">
        <v>215</v>
      </c>
      <c r="O1289" s="71" t="s">
        <v>179</v>
      </c>
      <c r="R1289" s="71">
        <v>0</v>
      </c>
      <c r="U1289" s="27" t="s">
        <v>6350</v>
      </c>
    </row>
    <row r="1290" spans="1:21" x14ac:dyDescent="0.15">
      <c r="A1290" s="27" t="s">
        <v>75</v>
      </c>
      <c r="B1290" s="27" t="s">
        <v>6351</v>
      </c>
      <c r="C1290" s="27" t="s">
        <v>190</v>
      </c>
      <c r="D1290" s="27" t="s">
        <v>180</v>
      </c>
      <c r="I1290" s="28">
        <v>43423.634027777778</v>
      </c>
      <c r="J1290" s="28">
        <v>43423.63480324074</v>
      </c>
      <c r="K1290" s="203">
        <v>7.7546296296296304E-4</v>
      </c>
      <c r="L1290" s="29" t="s">
        <v>210</v>
      </c>
      <c r="M1290" s="71" t="s">
        <v>211</v>
      </c>
      <c r="N1290" s="71" t="s">
        <v>215</v>
      </c>
      <c r="O1290" s="71" t="s">
        <v>179</v>
      </c>
      <c r="R1290" s="71">
        <v>0</v>
      </c>
      <c r="U1290" s="27" t="s">
        <v>6352</v>
      </c>
    </row>
    <row r="1291" spans="1:21" x14ac:dyDescent="0.15">
      <c r="A1291" s="27" t="s">
        <v>75</v>
      </c>
      <c r="B1291" s="27" t="s">
        <v>6353</v>
      </c>
      <c r="C1291" s="27" t="s">
        <v>190</v>
      </c>
      <c r="D1291" s="27" t="s">
        <v>180</v>
      </c>
      <c r="I1291" s="28">
        <v>43423.635393518518</v>
      </c>
      <c r="J1291" s="28">
        <v>43423.639131944445</v>
      </c>
      <c r="K1291" s="203">
        <v>3.7384259259259263E-3</v>
      </c>
      <c r="L1291" s="29" t="s">
        <v>210</v>
      </c>
      <c r="M1291" s="71" t="s">
        <v>210</v>
      </c>
      <c r="N1291" s="71" t="s">
        <v>215</v>
      </c>
      <c r="O1291" s="71" t="s">
        <v>179</v>
      </c>
      <c r="R1291" s="71">
        <v>0</v>
      </c>
      <c r="U1291" s="27" t="s">
        <v>6354</v>
      </c>
    </row>
    <row r="1292" spans="1:21" x14ac:dyDescent="0.15">
      <c r="A1292" s="27" t="s">
        <v>75</v>
      </c>
      <c r="B1292" s="27" t="s">
        <v>6355</v>
      </c>
      <c r="C1292" s="27" t="s">
        <v>190</v>
      </c>
      <c r="D1292" s="27" t="s">
        <v>180</v>
      </c>
      <c r="I1292" s="28">
        <v>43423.640543981484</v>
      </c>
      <c r="J1292" s="28">
        <v>43423.640833333331</v>
      </c>
      <c r="K1292" s="203">
        <v>2.8935185185185189E-4</v>
      </c>
      <c r="L1292" s="29" t="s">
        <v>210</v>
      </c>
      <c r="M1292" s="71" t="s">
        <v>211</v>
      </c>
      <c r="N1292" s="71" t="s">
        <v>215</v>
      </c>
      <c r="O1292" s="71" t="s">
        <v>179</v>
      </c>
      <c r="R1292" s="71">
        <v>0</v>
      </c>
      <c r="U1292" s="27" t="s">
        <v>6356</v>
      </c>
    </row>
    <row r="1293" spans="1:21" x14ac:dyDescent="0.15">
      <c r="A1293" s="27" t="s">
        <v>75</v>
      </c>
      <c r="B1293" s="27" t="s">
        <v>6357</v>
      </c>
      <c r="C1293" s="27" t="s">
        <v>190</v>
      </c>
      <c r="D1293" s="27" t="s">
        <v>180</v>
      </c>
      <c r="I1293" s="28">
        <v>43423.642187500001</v>
      </c>
      <c r="J1293" s="28">
        <v>43423.642592592594</v>
      </c>
      <c r="K1293" s="203">
        <v>4.0509259259259258E-4</v>
      </c>
      <c r="L1293" s="29" t="s">
        <v>210</v>
      </c>
      <c r="M1293" s="71" t="s">
        <v>211</v>
      </c>
      <c r="N1293" s="71" t="s">
        <v>215</v>
      </c>
      <c r="O1293" s="71" t="s">
        <v>179</v>
      </c>
      <c r="R1293" s="71">
        <v>0</v>
      </c>
      <c r="U1293" s="27" t="s">
        <v>6358</v>
      </c>
    </row>
    <row r="1294" spans="1:21" x14ac:dyDescent="0.15">
      <c r="A1294" s="27" t="s">
        <v>75</v>
      </c>
      <c r="B1294" s="27" t="s">
        <v>6359</v>
      </c>
      <c r="C1294" s="27" t="s">
        <v>190</v>
      </c>
      <c r="D1294" s="27" t="s">
        <v>180</v>
      </c>
      <c r="I1294" s="28">
        <v>43423.644444444442</v>
      </c>
      <c r="J1294" s="28">
        <v>43423.645983796298</v>
      </c>
      <c r="K1294" s="203">
        <v>1.5393518518518519E-3</v>
      </c>
      <c r="L1294" s="29" t="s">
        <v>210</v>
      </c>
      <c r="M1294" s="71" t="s">
        <v>211</v>
      </c>
      <c r="N1294" s="71" t="s">
        <v>215</v>
      </c>
      <c r="O1294" s="71" t="s">
        <v>179</v>
      </c>
      <c r="R1294" s="71">
        <v>0</v>
      </c>
      <c r="U1294" s="27" t="s">
        <v>6360</v>
      </c>
    </row>
    <row r="1295" spans="1:21" x14ac:dyDescent="0.15">
      <c r="A1295" s="27" t="s">
        <v>75</v>
      </c>
      <c r="B1295" s="27" t="s">
        <v>6361</v>
      </c>
      <c r="C1295" s="27" t="s">
        <v>190</v>
      </c>
      <c r="D1295" s="27" t="s">
        <v>180</v>
      </c>
      <c r="I1295" s="28">
        <v>43423.65115740741</v>
      </c>
      <c r="J1295" s="28">
        <v>43423.652499999997</v>
      </c>
      <c r="K1295" s="203">
        <v>1.3425925925925925E-3</v>
      </c>
      <c r="L1295" s="29" t="s">
        <v>210</v>
      </c>
      <c r="M1295" s="71" t="s">
        <v>211</v>
      </c>
      <c r="N1295" s="71" t="s">
        <v>215</v>
      </c>
      <c r="O1295" s="71" t="s">
        <v>179</v>
      </c>
      <c r="R1295" s="71">
        <v>0</v>
      </c>
      <c r="U1295" s="27" t="s">
        <v>6362</v>
      </c>
    </row>
    <row r="1296" spans="1:21" x14ac:dyDescent="0.15">
      <c r="A1296" s="27" t="s">
        <v>75</v>
      </c>
      <c r="B1296" s="27" t="s">
        <v>6363</v>
      </c>
      <c r="C1296" s="27" t="s">
        <v>190</v>
      </c>
      <c r="D1296" s="27" t="s">
        <v>180</v>
      </c>
      <c r="I1296" s="28">
        <v>43423.663078703707</v>
      </c>
      <c r="J1296" s="28">
        <v>43423.663622685184</v>
      </c>
      <c r="K1296" s="203">
        <v>5.4398148148148144E-4</v>
      </c>
      <c r="L1296" s="29" t="s">
        <v>210</v>
      </c>
      <c r="M1296" s="71" t="s">
        <v>211</v>
      </c>
      <c r="N1296" s="71" t="s">
        <v>215</v>
      </c>
      <c r="O1296" s="71" t="s">
        <v>179</v>
      </c>
      <c r="R1296" s="71">
        <v>0</v>
      </c>
      <c r="U1296" s="27" t="s">
        <v>6364</v>
      </c>
    </row>
    <row r="1297" spans="1:21" x14ac:dyDescent="0.15">
      <c r="A1297" s="27" t="s">
        <v>75</v>
      </c>
      <c r="B1297" s="27" t="s">
        <v>6365</v>
      </c>
      <c r="C1297" s="27" t="s">
        <v>190</v>
      </c>
      <c r="D1297" s="27" t="s">
        <v>180</v>
      </c>
      <c r="I1297" s="28">
        <v>43423.684189814812</v>
      </c>
      <c r="J1297" s="28">
        <v>43423.684988425928</v>
      </c>
      <c r="K1297" s="203">
        <v>7.9861111111111105E-4</v>
      </c>
      <c r="L1297" s="29" t="s">
        <v>210</v>
      </c>
      <c r="M1297" s="71" t="s">
        <v>211</v>
      </c>
      <c r="N1297" s="71" t="s">
        <v>215</v>
      </c>
      <c r="O1297" s="71" t="s">
        <v>179</v>
      </c>
      <c r="R1297" s="71">
        <v>0</v>
      </c>
      <c r="U1297" s="27" t="s">
        <v>6366</v>
      </c>
    </row>
    <row r="1298" spans="1:21" x14ac:dyDescent="0.15">
      <c r="A1298" s="27" t="s">
        <v>75</v>
      </c>
      <c r="B1298" s="27" t="s">
        <v>6367</v>
      </c>
      <c r="C1298" s="27" t="s">
        <v>190</v>
      </c>
      <c r="D1298" s="27" t="s">
        <v>180</v>
      </c>
      <c r="I1298" s="28">
        <v>43423.689641203702</v>
      </c>
      <c r="J1298" s="28">
        <v>43423.689756944441</v>
      </c>
      <c r="K1298" s="203">
        <v>1.1574074074074073E-4</v>
      </c>
      <c r="L1298" s="29" t="s">
        <v>210</v>
      </c>
      <c r="M1298" s="71" t="s">
        <v>211</v>
      </c>
      <c r="N1298" s="71" t="s">
        <v>215</v>
      </c>
      <c r="O1298" s="71" t="s">
        <v>179</v>
      </c>
      <c r="R1298" s="71">
        <v>0</v>
      </c>
      <c r="U1298" s="27" t="s">
        <v>6368</v>
      </c>
    </row>
    <row r="1299" spans="1:21" x14ac:dyDescent="0.15">
      <c r="A1299" s="27" t="s">
        <v>75</v>
      </c>
      <c r="B1299" s="27" t="s">
        <v>6369</v>
      </c>
      <c r="C1299" s="27" t="s">
        <v>190</v>
      </c>
      <c r="D1299" s="27" t="s">
        <v>180</v>
      </c>
      <c r="I1299" s="28">
        <v>43423.690428240741</v>
      </c>
      <c r="J1299" s="28">
        <v>43423.690636574072</v>
      </c>
      <c r="K1299" s="203">
        <v>2.0833333333333335E-4</v>
      </c>
      <c r="L1299" s="29" t="s">
        <v>210</v>
      </c>
      <c r="M1299" s="71" t="s">
        <v>211</v>
      </c>
      <c r="N1299" s="71" t="s">
        <v>215</v>
      </c>
      <c r="O1299" s="71" t="s">
        <v>179</v>
      </c>
      <c r="R1299" s="71">
        <v>0</v>
      </c>
      <c r="U1299" s="27" t="s">
        <v>6370</v>
      </c>
    </row>
    <row r="1300" spans="1:21" x14ac:dyDescent="0.15">
      <c r="A1300" s="27" t="s">
        <v>75</v>
      </c>
      <c r="B1300" s="27" t="s">
        <v>6371</v>
      </c>
      <c r="C1300" s="27" t="s">
        <v>190</v>
      </c>
      <c r="D1300" s="27" t="s">
        <v>180</v>
      </c>
      <c r="I1300" s="28">
        <v>43423.691446759258</v>
      </c>
      <c r="J1300" s="28">
        <v>43423.691886574074</v>
      </c>
      <c r="K1300" s="203">
        <v>4.3981481481481481E-4</v>
      </c>
      <c r="L1300" s="29" t="s">
        <v>210</v>
      </c>
      <c r="M1300" s="71" t="s">
        <v>211</v>
      </c>
      <c r="N1300" s="71" t="s">
        <v>215</v>
      </c>
      <c r="O1300" s="71" t="s">
        <v>179</v>
      </c>
      <c r="R1300" s="71">
        <v>0</v>
      </c>
      <c r="U1300" s="27" t="s">
        <v>6372</v>
      </c>
    </row>
    <row r="1301" spans="1:21" x14ac:dyDescent="0.15">
      <c r="A1301" s="27" t="s">
        <v>75</v>
      </c>
      <c r="B1301" s="27" t="s">
        <v>6373</v>
      </c>
      <c r="C1301" s="27" t="s">
        <v>190</v>
      </c>
      <c r="D1301" s="27" t="s">
        <v>180</v>
      </c>
      <c r="I1301" s="28">
        <v>43423.694212962961</v>
      </c>
      <c r="J1301" s="28">
        <v>43423.694502314815</v>
      </c>
      <c r="K1301" s="203">
        <v>2.8935185185185189E-4</v>
      </c>
      <c r="L1301" s="29" t="s">
        <v>210</v>
      </c>
      <c r="M1301" s="71" t="s">
        <v>211</v>
      </c>
      <c r="N1301" s="71" t="s">
        <v>215</v>
      </c>
      <c r="O1301" s="71" t="s">
        <v>179</v>
      </c>
      <c r="R1301" s="71">
        <v>0</v>
      </c>
      <c r="U1301" s="27" t="s">
        <v>6374</v>
      </c>
    </row>
    <row r="1302" spans="1:21" x14ac:dyDescent="0.15">
      <c r="A1302" s="27" t="s">
        <v>75</v>
      </c>
      <c r="B1302" s="27" t="s">
        <v>6375</v>
      </c>
      <c r="C1302" s="27" t="s">
        <v>190</v>
      </c>
      <c r="D1302" s="27" t="s">
        <v>180</v>
      </c>
      <c r="I1302" s="28">
        <v>43423.695023148146</v>
      </c>
      <c r="J1302" s="28">
        <v>43423.695555555554</v>
      </c>
      <c r="K1302" s="203">
        <v>5.3240740740740744E-4</v>
      </c>
      <c r="L1302" s="29" t="s">
        <v>210</v>
      </c>
      <c r="M1302" s="71" t="s">
        <v>211</v>
      </c>
      <c r="N1302" s="71" t="s">
        <v>215</v>
      </c>
      <c r="O1302" s="71" t="s">
        <v>179</v>
      </c>
      <c r="R1302" s="71">
        <v>0</v>
      </c>
      <c r="U1302" s="27" t="s">
        <v>6376</v>
      </c>
    </row>
    <row r="1303" spans="1:21" x14ac:dyDescent="0.15">
      <c r="A1303" s="27" t="s">
        <v>75</v>
      </c>
      <c r="B1303" s="27" t="s">
        <v>6377</v>
      </c>
      <c r="C1303" s="27" t="s">
        <v>190</v>
      </c>
      <c r="D1303" s="27" t="s">
        <v>180</v>
      </c>
      <c r="I1303" s="28">
        <v>43423.695787037039</v>
      </c>
      <c r="J1303" s="28">
        <v>43423.696006944447</v>
      </c>
      <c r="K1303" s="203">
        <v>2.199074074074074E-4</v>
      </c>
      <c r="L1303" s="29" t="s">
        <v>210</v>
      </c>
      <c r="M1303" s="71" t="s">
        <v>211</v>
      </c>
      <c r="N1303" s="71" t="s">
        <v>215</v>
      </c>
      <c r="O1303" s="71" t="s">
        <v>179</v>
      </c>
      <c r="R1303" s="71">
        <v>0</v>
      </c>
      <c r="U1303" s="27" t="s">
        <v>6378</v>
      </c>
    </row>
    <row r="1304" spans="1:21" x14ac:dyDescent="0.15">
      <c r="A1304" s="27" t="s">
        <v>75</v>
      </c>
      <c r="B1304" s="27" t="s">
        <v>6379</v>
      </c>
      <c r="C1304" s="27" t="s">
        <v>190</v>
      </c>
      <c r="D1304" s="27" t="s">
        <v>180</v>
      </c>
      <c r="I1304" s="28">
        <v>43423.696238425924</v>
      </c>
      <c r="J1304" s="28">
        <v>43423.696331018517</v>
      </c>
      <c r="K1304" s="203">
        <v>9.2592592592592588E-5</v>
      </c>
      <c r="L1304" s="29" t="s">
        <v>210</v>
      </c>
      <c r="M1304" s="71" t="s">
        <v>211</v>
      </c>
      <c r="N1304" s="71" t="s">
        <v>215</v>
      </c>
      <c r="O1304" s="71" t="s">
        <v>179</v>
      </c>
      <c r="R1304" s="71">
        <v>0</v>
      </c>
      <c r="U1304" s="27" t="s">
        <v>6380</v>
      </c>
    </row>
    <row r="1305" spans="1:21" x14ac:dyDescent="0.15">
      <c r="A1305" s="27" t="s">
        <v>75</v>
      </c>
      <c r="B1305" s="27" t="s">
        <v>6381</v>
      </c>
      <c r="C1305" s="27" t="s">
        <v>190</v>
      </c>
      <c r="D1305" s="27" t="s">
        <v>180</v>
      </c>
      <c r="I1305" s="28">
        <v>43423.701122685183</v>
      </c>
      <c r="J1305" s="28">
        <v>43423.701597222222</v>
      </c>
      <c r="K1305" s="203">
        <v>4.7453703703703704E-4</v>
      </c>
      <c r="L1305" s="29" t="s">
        <v>210</v>
      </c>
      <c r="M1305" s="71" t="s">
        <v>211</v>
      </c>
      <c r="N1305" s="71" t="s">
        <v>215</v>
      </c>
      <c r="O1305" s="71" t="s">
        <v>179</v>
      </c>
      <c r="R1305" s="71">
        <v>0</v>
      </c>
      <c r="U1305" s="27" t="s">
        <v>6382</v>
      </c>
    </row>
    <row r="1306" spans="1:21" x14ac:dyDescent="0.15">
      <c r="A1306" s="27" t="s">
        <v>75</v>
      </c>
      <c r="B1306" s="27" t="s">
        <v>6383</v>
      </c>
      <c r="C1306" s="27" t="s">
        <v>190</v>
      </c>
      <c r="D1306" s="27" t="s">
        <v>180</v>
      </c>
      <c r="I1306" s="28">
        <v>43423.721180555556</v>
      </c>
      <c r="J1306" s="28">
        <v>43423.722951388889</v>
      </c>
      <c r="K1306" s="203">
        <v>1.7708333333333332E-3</v>
      </c>
      <c r="L1306" s="29" t="s">
        <v>210</v>
      </c>
      <c r="M1306" s="71" t="s">
        <v>211</v>
      </c>
      <c r="N1306" s="71" t="s">
        <v>215</v>
      </c>
      <c r="O1306" s="71" t="s">
        <v>179</v>
      </c>
      <c r="R1306" s="71">
        <v>0</v>
      </c>
      <c r="U1306" s="27" t="s">
        <v>1042</v>
      </c>
    </row>
    <row r="1307" spans="1:21" x14ac:dyDescent="0.15">
      <c r="A1307" s="27" t="s">
        <v>75</v>
      </c>
      <c r="B1307" s="27" t="s">
        <v>6384</v>
      </c>
      <c r="C1307" s="27" t="s">
        <v>477</v>
      </c>
      <c r="D1307" s="27" t="s">
        <v>174</v>
      </c>
      <c r="I1307" s="28">
        <v>43423.607499999998</v>
      </c>
      <c r="J1307" s="28">
        <v>43423.608622685184</v>
      </c>
      <c r="K1307" s="203">
        <v>1.1226851851851851E-3</v>
      </c>
      <c r="L1307" s="29" t="s">
        <v>210</v>
      </c>
      <c r="M1307" s="71" t="s">
        <v>211</v>
      </c>
      <c r="N1307" s="71" t="s">
        <v>215</v>
      </c>
      <c r="O1307" s="71" t="s">
        <v>172</v>
      </c>
      <c r="R1307" s="71">
        <v>0</v>
      </c>
      <c r="U1307" s="27" t="s">
        <v>6385</v>
      </c>
    </row>
    <row r="1308" spans="1:21" x14ac:dyDescent="0.15">
      <c r="A1308" s="27" t="s">
        <v>75</v>
      </c>
      <c r="B1308" s="27" t="s">
        <v>6386</v>
      </c>
      <c r="C1308" s="27" t="s">
        <v>477</v>
      </c>
      <c r="D1308" s="27" t="s">
        <v>174</v>
      </c>
      <c r="I1308" s="28">
        <v>43423.609953703701</v>
      </c>
      <c r="J1308" s="28">
        <v>43423.610590277778</v>
      </c>
      <c r="K1308" s="203">
        <v>6.3657407407407402E-4</v>
      </c>
      <c r="L1308" s="29" t="s">
        <v>210</v>
      </c>
      <c r="M1308" s="71" t="s">
        <v>211</v>
      </c>
      <c r="N1308" s="71" t="s">
        <v>215</v>
      </c>
      <c r="O1308" s="71" t="s">
        <v>172</v>
      </c>
      <c r="R1308" s="71">
        <v>0</v>
      </c>
      <c r="U1308" s="27" t="s">
        <v>6387</v>
      </c>
    </row>
    <row r="1309" spans="1:21" x14ac:dyDescent="0.15">
      <c r="A1309" s="27" t="s">
        <v>75</v>
      </c>
      <c r="B1309" s="27" t="s">
        <v>6388</v>
      </c>
      <c r="C1309" s="27" t="s">
        <v>477</v>
      </c>
      <c r="D1309" s="27" t="s">
        <v>174</v>
      </c>
      <c r="I1309" s="28">
        <v>43423.63422453704</v>
      </c>
      <c r="J1309" s="28">
        <v>43423.636435185188</v>
      </c>
      <c r="K1309" s="203">
        <v>2.2106481481481478E-3</v>
      </c>
      <c r="L1309" s="29" t="s">
        <v>210</v>
      </c>
      <c r="M1309" s="71" t="s">
        <v>210</v>
      </c>
      <c r="N1309" s="71" t="s">
        <v>215</v>
      </c>
      <c r="O1309" s="71" t="s">
        <v>172</v>
      </c>
      <c r="R1309" s="71">
        <v>0</v>
      </c>
      <c r="U1309" s="27" t="s">
        <v>6389</v>
      </c>
    </row>
    <row r="1310" spans="1:21" x14ac:dyDescent="0.15">
      <c r="A1310" s="27" t="s">
        <v>75</v>
      </c>
      <c r="B1310" s="27" t="s">
        <v>6390</v>
      </c>
      <c r="C1310" s="27" t="s">
        <v>477</v>
      </c>
      <c r="D1310" s="27" t="s">
        <v>174</v>
      </c>
      <c r="I1310" s="28">
        <v>43423.637083333335</v>
      </c>
      <c r="J1310" s="28">
        <v>43423.638773148145</v>
      </c>
      <c r="K1310" s="203">
        <v>1.689814814814815E-3</v>
      </c>
      <c r="L1310" s="29" t="s">
        <v>210</v>
      </c>
      <c r="M1310" s="71" t="s">
        <v>211</v>
      </c>
      <c r="N1310" s="71" t="s">
        <v>215</v>
      </c>
      <c r="O1310" s="71" t="s">
        <v>172</v>
      </c>
      <c r="R1310" s="71">
        <v>0</v>
      </c>
      <c r="U1310" s="27" t="s">
        <v>752</v>
      </c>
    </row>
    <row r="1311" spans="1:21" x14ac:dyDescent="0.15">
      <c r="A1311" s="27" t="s">
        <v>75</v>
      </c>
      <c r="B1311" s="27" t="s">
        <v>6391</v>
      </c>
      <c r="C1311" s="27" t="s">
        <v>477</v>
      </c>
      <c r="D1311" s="27" t="s">
        <v>174</v>
      </c>
      <c r="I1311" s="28">
        <v>43423.641076388885</v>
      </c>
      <c r="J1311" s="28">
        <v>43423.644097222219</v>
      </c>
      <c r="K1311" s="203">
        <v>3.0208333333333333E-3</v>
      </c>
      <c r="L1311" s="29" t="s">
        <v>210</v>
      </c>
      <c r="M1311" s="71" t="s">
        <v>210</v>
      </c>
      <c r="N1311" s="71" t="s">
        <v>215</v>
      </c>
      <c r="O1311" s="71" t="s">
        <v>172</v>
      </c>
      <c r="R1311" s="71">
        <v>0</v>
      </c>
      <c r="U1311" s="27" t="s">
        <v>6392</v>
      </c>
    </row>
    <row r="1312" spans="1:21" x14ac:dyDescent="0.15">
      <c r="A1312" s="27" t="s">
        <v>75</v>
      </c>
      <c r="B1312" s="27" t="s">
        <v>6393</v>
      </c>
      <c r="C1312" s="27" t="s">
        <v>189</v>
      </c>
      <c r="D1312" s="27" t="s">
        <v>184</v>
      </c>
      <c r="I1312" s="28">
        <v>43423.473368055558</v>
      </c>
      <c r="J1312" s="28">
        <v>43423.478344907409</v>
      </c>
      <c r="K1312" s="203">
        <v>4.9768518518518521E-3</v>
      </c>
      <c r="L1312" s="29" t="s">
        <v>210</v>
      </c>
      <c r="M1312" s="71" t="s">
        <v>210</v>
      </c>
      <c r="N1312" s="71" t="s">
        <v>215</v>
      </c>
      <c r="O1312" s="71" t="s">
        <v>183</v>
      </c>
      <c r="R1312" s="71">
        <v>0</v>
      </c>
      <c r="U1312" s="27" t="s">
        <v>6394</v>
      </c>
    </row>
    <row r="1313" spans="1:21" x14ac:dyDescent="0.15">
      <c r="A1313" s="27" t="s">
        <v>75</v>
      </c>
      <c r="B1313" s="27" t="s">
        <v>6395</v>
      </c>
      <c r="C1313" s="27" t="s">
        <v>189</v>
      </c>
      <c r="D1313" s="27" t="s">
        <v>184</v>
      </c>
      <c r="I1313" s="28">
        <v>43423.603437500002</v>
      </c>
      <c r="J1313" s="28">
        <v>43423.604409722226</v>
      </c>
      <c r="K1313" s="203">
        <v>9.7222222222222209E-4</v>
      </c>
      <c r="L1313" s="29" t="s">
        <v>210</v>
      </c>
      <c r="M1313" s="71" t="s">
        <v>211</v>
      </c>
      <c r="N1313" s="71" t="s">
        <v>215</v>
      </c>
      <c r="O1313" s="71" t="s">
        <v>183</v>
      </c>
      <c r="R1313" s="71">
        <v>0</v>
      </c>
      <c r="U1313" s="27" t="s">
        <v>6396</v>
      </c>
    </row>
    <row r="1314" spans="1:21" x14ac:dyDescent="0.15">
      <c r="A1314" s="27" t="s">
        <v>75</v>
      </c>
      <c r="B1314" s="27" t="s">
        <v>6397</v>
      </c>
      <c r="C1314" s="27" t="s">
        <v>189</v>
      </c>
      <c r="D1314" s="27" t="s">
        <v>184</v>
      </c>
      <c r="I1314" s="28">
        <v>43423.604930555557</v>
      </c>
      <c r="J1314" s="28">
        <v>43423.605104166665</v>
      </c>
      <c r="K1314" s="203">
        <v>1.7361111111111112E-4</v>
      </c>
      <c r="L1314" s="29" t="s">
        <v>210</v>
      </c>
      <c r="M1314" s="71" t="s">
        <v>211</v>
      </c>
      <c r="N1314" s="71" t="s">
        <v>215</v>
      </c>
      <c r="O1314" s="71" t="s">
        <v>183</v>
      </c>
      <c r="R1314" s="71">
        <v>0</v>
      </c>
      <c r="U1314" s="27" t="s">
        <v>6398</v>
      </c>
    </row>
    <row r="1315" spans="1:21" x14ac:dyDescent="0.15">
      <c r="A1315" s="27" t="s">
        <v>75</v>
      </c>
      <c r="B1315" s="27" t="s">
        <v>6399</v>
      </c>
      <c r="C1315" s="27" t="s">
        <v>189</v>
      </c>
      <c r="D1315" s="27" t="s">
        <v>184</v>
      </c>
      <c r="I1315" s="28">
        <v>43423.610578703701</v>
      </c>
      <c r="J1315" s="28">
        <v>43423.614340277774</v>
      </c>
      <c r="K1315" s="203">
        <v>3.7615740740740739E-3</v>
      </c>
      <c r="L1315" s="29" t="s">
        <v>210</v>
      </c>
      <c r="M1315" s="71" t="s">
        <v>210</v>
      </c>
      <c r="N1315" s="71" t="s">
        <v>215</v>
      </c>
      <c r="O1315" s="71" t="s">
        <v>183</v>
      </c>
      <c r="R1315" s="71">
        <v>0</v>
      </c>
      <c r="U1315" s="27" t="s">
        <v>6400</v>
      </c>
    </row>
    <row r="1316" spans="1:21" x14ac:dyDescent="0.15">
      <c r="A1316" s="27" t="s">
        <v>75</v>
      </c>
      <c r="B1316" s="27" t="s">
        <v>6401</v>
      </c>
      <c r="C1316" s="27" t="s">
        <v>189</v>
      </c>
      <c r="D1316" s="27" t="s">
        <v>184</v>
      </c>
      <c r="I1316" s="28">
        <v>43423.636412037034</v>
      </c>
      <c r="J1316" s="28">
        <v>43423.640405092592</v>
      </c>
      <c r="K1316" s="203">
        <v>3.9930555555555561E-3</v>
      </c>
      <c r="L1316" s="29" t="s">
        <v>210</v>
      </c>
      <c r="M1316" s="71" t="s">
        <v>210</v>
      </c>
      <c r="N1316" s="71" t="s">
        <v>215</v>
      </c>
      <c r="O1316" s="71" t="s">
        <v>183</v>
      </c>
      <c r="R1316" s="71">
        <v>0</v>
      </c>
      <c r="U1316" s="27" t="s">
        <v>6402</v>
      </c>
    </row>
    <row r="1317" spans="1:21" x14ac:dyDescent="0.15">
      <c r="A1317" s="27" t="s">
        <v>75</v>
      </c>
      <c r="B1317" s="27" t="s">
        <v>6403</v>
      </c>
      <c r="C1317" s="27" t="s">
        <v>189</v>
      </c>
      <c r="D1317" s="27" t="s">
        <v>184</v>
      </c>
      <c r="I1317" s="28">
        <v>43423.642685185187</v>
      </c>
      <c r="J1317" s="28">
        <v>43423.643472222226</v>
      </c>
      <c r="K1317" s="203">
        <v>7.8703703703703705E-4</v>
      </c>
      <c r="L1317" s="29" t="s">
        <v>210</v>
      </c>
      <c r="M1317" s="71" t="s">
        <v>211</v>
      </c>
      <c r="N1317" s="71" t="s">
        <v>215</v>
      </c>
      <c r="O1317" s="71" t="s">
        <v>183</v>
      </c>
      <c r="R1317" s="71">
        <v>0</v>
      </c>
      <c r="U1317" s="27" t="s">
        <v>6404</v>
      </c>
    </row>
    <row r="1318" spans="1:21" x14ac:dyDescent="0.15">
      <c r="A1318" s="27" t="s">
        <v>75</v>
      </c>
      <c r="B1318" s="27" t="s">
        <v>6405</v>
      </c>
      <c r="C1318" s="27" t="s">
        <v>189</v>
      </c>
      <c r="D1318" s="27" t="s">
        <v>184</v>
      </c>
      <c r="I1318" s="28">
        <v>43423.647106481483</v>
      </c>
      <c r="J1318" s="28">
        <v>43423.647673611114</v>
      </c>
      <c r="K1318" s="203">
        <v>5.6712962962962956E-4</v>
      </c>
      <c r="L1318" s="29" t="s">
        <v>210</v>
      </c>
      <c r="M1318" s="71" t="s">
        <v>211</v>
      </c>
      <c r="N1318" s="71" t="s">
        <v>215</v>
      </c>
      <c r="O1318" s="71" t="s">
        <v>183</v>
      </c>
      <c r="R1318" s="71">
        <v>0</v>
      </c>
      <c r="U1318" s="27" t="s">
        <v>6406</v>
      </c>
    </row>
    <row r="1319" spans="1:21" x14ac:dyDescent="0.15">
      <c r="A1319" s="27" t="s">
        <v>75</v>
      </c>
      <c r="B1319" s="27" t="s">
        <v>6407</v>
      </c>
      <c r="C1319" s="27" t="s">
        <v>189</v>
      </c>
      <c r="D1319" s="27" t="s">
        <v>184</v>
      </c>
      <c r="I1319" s="28">
        <v>43423.648692129631</v>
      </c>
      <c r="J1319" s="28">
        <v>43423.651192129626</v>
      </c>
      <c r="K1319" s="203">
        <v>2.5000000000000001E-3</v>
      </c>
      <c r="L1319" s="29" t="s">
        <v>210</v>
      </c>
      <c r="M1319" s="71" t="s">
        <v>210</v>
      </c>
      <c r="N1319" s="71" t="s">
        <v>215</v>
      </c>
      <c r="O1319" s="71" t="s">
        <v>183</v>
      </c>
      <c r="R1319" s="71">
        <v>0</v>
      </c>
      <c r="U1319" s="27" t="s">
        <v>6408</v>
      </c>
    </row>
    <row r="1320" spans="1:21" x14ac:dyDescent="0.15">
      <c r="A1320" s="27" t="s">
        <v>75</v>
      </c>
      <c r="B1320" s="27" t="s">
        <v>6409</v>
      </c>
      <c r="C1320" s="27" t="s">
        <v>189</v>
      </c>
      <c r="D1320" s="27" t="s">
        <v>184</v>
      </c>
      <c r="I1320" s="28">
        <v>43423.659224537034</v>
      </c>
      <c r="J1320" s="28">
        <v>43423.660567129627</v>
      </c>
      <c r="K1320" s="203">
        <v>1.3425925925925925E-3</v>
      </c>
      <c r="L1320" s="29" t="s">
        <v>210</v>
      </c>
      <c r="M1320" s="71" t="s">
        <v>211</v>
      </c>
      <c r="N1320" s="71" t="s">
        <v>215</v>
      </c>
      <c r="O1320" s="71" t="s">
        <v>183</v>
      </c>
      <c r="R1320" s="71">
        <v>0</v>
      </c>
      <c r="U1320" s="27" t="s">
        <v>6410</v>
      </c>
    </row>
    <row r="1321" spans="1:21" x14ac:dyDescent="0.15">
      <c r="A1321" s="27" t="s">
        <v>75</v>
      </c>
      <c r="B1321" s="27" t="s">
        <v>6411</v>
      </c>
      <c r="C1321" s="27" t="s">
        <v>189</v>
      </c>
      <c r="D1321" s="27" t="s">
        <v>184</v>
      </c>
      <c r="I1321" s="28">
        <v>43423.664976851855</v>
      </c>
      <c r="J1321" s="28">
        <v>43423.673437500001</v>
      </c>
      <c r="K1321" s="203">
        <v>8.4606481481481494E-3</v>
      </c>
      <c r="L1321" s="29" t="s">
        <v>210</v>
      </c>
      <c r="M1321" s="71" t="s">
        <v>210</v>
      </c>
      <c r="N1321" s="71" t="s">
        <v>215</v>
      </c>
      <c r="O1321" s="71" t="s">
        <v>183</v>
      </c>
      <c r="R1321" s="71">
        <v>0</v>
      </c>
      <c r="U1321" s="27" t="s">
        <v>1033</v>
      </c>
    </row>
    <row r="1322" spans="1:21" x14ac:dyDescent="0.15">
      <c r="A1322" s="27" t="s">
        <v>75</v>
      </c>
      <c r="B1322" s="27" t="s">
        <v>6412</v>
      </c>
      <c r="C1322" s="27" t="s">
        <v>189</v>
      </c>
      <c r="D1322" s="27" t="s">
        <v>184</v>
      </c>
      <c r="I1322" s="28">
        <v>43423.673958333333</v>
      </c>
      <c r="J1322" s="28">
        <v>43423.684386574074</v>
      </c>
      <c r="K1322" s="203">
        <v>1.042824074074074E-2</v>
      </c>
      <c r="L1322" s="29" t="s">
        <v>210</v>
      </c>
      <c r="M1322" s="71" t="s">
        <v>210</v>
      </c>
      <c r="N1322" s="71" t="s">
        <v>215</v>
      </c>
      <c r="O1322" s="71" t="s">
        <v>183</v>
      </c>
      <c r="R1322" s="71">
        <v>0</v>
      </c>
      <c r="U1322" s="27" t="s">
        <v>6413</v>
      </c>
    </row>
    <row r="1323" spans="1:21" x14ac:dyDescent="0.15">
      <c r="A1323" s="27" t="s">
        <v>75</v>
      </c>
      <c r="B1323" s="27" t="s">
        <v>6414</v>
      </c>
      <c r="C1323" s="27" t="s">
        <v>189</v>
      </c>
      <c r="D1323" s="27" t="s">
        <v>184</v>
      </c>
      <c r="I1323" s="28">
        <v>43423.705729166664</v>
      </c>
      <c r="J1323" s="28">
        <v>43423.709791666668</v>
      </c>
      <c r="K1323" s="203">
        <v>4.0624999999999993E-3</v>
      </c>
      <c r="L1323" s="29" t="s">
        <v>210</v>
      </c>
      <c r="M1323" s="71" t="s">
        <v>210</v>
      </c>
      <c r="N1323" s="71" t="s">
        <v>215</v>
      </c>
      <c r="O1323" s="71" t="s">
        <v>183</v>
      </c>
      <c r="R1323" s="71">
        <v>0</v>
      </c>
      <c r="U1323" s="27" t="s">
        <v>6415</v>
      </c>
    </row>
    <row r="1324" spans="1:21" x14ac:dyDescent="0.15">
      <c r="A1324" s="27" t="s">
        <v>75</v>
      </c>
      <c r="B1324" s="27" t="s">
        <v>6416</v>
      </c>
      <c r="C1324" s="27" t="s">
        <v>189</v>
      </c>
      <c r="D1324" s="27" t="s">
        <v>184</v>
      </c>
      <c r="I1324" s="28">
        <v>43423.722094907411</v>
      </c>
      <c r="J1324" s="28">
        <v>43423.724050925928</v>
      </c>
      <c r="K1324" s="203">
        <v>1.9560185185185184E-3</v>
      </c>
      <c r="L1324" s="29" t="s">
        <v>210</v>
      </c>
      <c r="M1324" s="71" t="s">
        <v>211</v>
      </c>
      <c r="N1324" s="71" t="s">
        <v>215</v>
      </c>
      <c r="O1324" s="71" t="s">
        <v>183</v>
      </c>
      <c r="R1324" s="71">
        <v>0</v>
      </c>
      <c r="U1324" s="27" t="s">
        <v>6417</v>
      </c>
    </row>
    <row r="1325" spans="1:21" x14ac:dyDescent="0.15">
      <c r="A1325" s="27" t="s">
        <v>75</v>
      </c>
      <c r="B1325" s="27" t="s">
        <v>6418</v>
      </c>
      <c r="C1325" s="27" t="s">
        <v>190</v>
      </c>
      <c r="D1325" s="27" t="s">
        <v>201</v>
      </c>
      <c r="I1325" s="28">
        <v>43423.440740740742</v>
      </c>
      <c r="J1325" s="28">
        <v>43423.440960648149</v>
      </c>
      <c r="K1325" s="203">
        <v>2.199074074074074E-4</v>
      </c>
      <c r="L1325" s="29" t="s">
        <v>210</v>
      </c>
      <c r="M1325" s="71" t="s">
        <v>211</v>
      </c>
      <c r="N1325" s="71" t="s">
        <v>215</v>
      </c>
      <c r="O1325" s="71" t="s">
        <v>200</v>
      </c>
      <c r="R1325" s="71">
        <v>0</v>
      </c>
      <c r="U1325" s="27" t="s">
        <v>6419</v>
      </c>
    </row>
    <row r="1326" spans="1:21" x14ac:dyDescent="0.15">
      <c r="A1326" s="27" t="s">
        <v>75</v>
      </c>
      <c r="B1326" s="27" t="s">
        <v>6420</v>
      </c>
      <c r="C1326" s="27" t="s">
        <v>190</v>
      </c>
      <c r="D1326" s="27" t="s">
        <v>201</v>
      </c>
      <c r="I1326" s="28">
        <v>43423.462384259263</v>
      </c>
      <c r="J1326" s="28">
        <v>43423.462638888886</v>
      </c>
      <c r="K1326" s="203">
        <v>2.5462962962962961E-4</v>
      </c>
      <c r="L1326" s="29" t="s">
        <v>210</v>
      </c>
      <c r="M1326" s="71" t="s">
        <v>211</v>
      </c>
      <c r="N1326" s="71" t="s">
        <v>215</v>
      </c>
      <c r="O1326" s="71" t="s">
        <v>200</v>
      </c>
      <c r="R1326" s="71">
        <v>0</v>
      </c>
      <c r="U1326" s="27" t="s">
        <v>6421</v>
      </c>
    </row>
    <row r="1327" spans="1:21" x14ac:dyDescent="0.15">
      <c r="A1327" s="27" t="s">
        <v>75</v>
      </c>
      <c r="B1327" s="27" t="s">
        <v>6422</v>
      </c>
      <c r="C1327" s="27" t="s">
        <v>190</v>
      </c>
      <c r="D1327" s="27" t="s">
        <v>201</v>
      </c>
      <c r="I1327" s="28">
        <v>43423.588333333333</v>
      </c>
      <c r="J1327" s="28">
        <v>43423.588692129626</v>
      </c>
      <c r="K1327" s="203">
        <v>3.5879629629629635E-4</v>
      </c>
      <c r="L1327" s="29" t="s">
        <v>210</v>
      </c>
      <c r="M1327" s="71" t="s">
        <v>211</v>
      </c>
      <c r="N1327" s="71" t="s">
        <v>215</v>
      </c>
      <c r="O1327" s="71" t="s">
        <v>200</v>
      </c>
      <c r="R1327" s="71">
        <v>0</v>
      </c>
      <c r="U1327" s="27" t="s">
        <v>6423</v>
      </c>
    </row>
    <row r="1328" spans="1:21" x14ac:dyDescent="0.15">
      <c r="A1328" s="27" t="s">
        <v>75</v>
      </c>
      <c r="B1328" s="27" t="s">
        <v>6424</v>
      </c>
      <c r="C1328" s="27" t="s">
        <v>190</v>
      </c>
      <c r="D1328" s="27" t="s">
        <v>201</v>
      </c>
      <c r="I1328" s="28">
        <v>43423.593171296299</v>
      </c>
      <c r="J1328" s="28">
        <v>43423.595416666663</v>
      </c>
      <c r="K1328" s="203">
        <v>2.2453703703703702E-3</v>
      </c>
      <c r="L1328" s="29" t="s">
        <v>210</v>
      </c>
      <c r="M1328" s="71" t="s">
        <v>210</v>
      </c>
      <c r="N1328" s="71" t="s">
        <v>215</v>
      </c>
      <c r="O1328" s="71" t="s">
        <v>200</v>
      </c>
      <c r="R1328" s="71">
        <v>0</v>
      </c>
      <c r="U1328" s="27" t="s">
        <v>6425</v>
      </c>
    </row>
    <row r="1329" spans="1:21" x14ac:dyDescent="0.15">
      <c r="A1329" s="27" t="s">
        <v>75</v>
      </c>
      <c r="B1329" s="27" t="s">
        <v>6426</v>
      </c>
      <c r="C1329" s="27" t="s">
        <v>190</v>
      </c>
      <c r="D1329" s="27" t="s">
        <v>201</v>
      </c>
      <c r="I1329" s="28">
        <v>43423.617650462962</v>
      </c>
      <c r="J1329" s="28">
        <v>43423.617997685185</v>
      </c>
      <c r="K1329" s="203">
        <v>3.4722222222222224E-4</v>
      </c>
      <c r="L1329" s="29" t="s">
        <v>210</v>
      </c>
      <c r="M1329" s="71" t="s">
        <v>211</v>
      </c>
      <c r="N1329" s="71" t="s">
        <v>215</v>
      </c>
      <c r="O1329" s="71" t="s">
        <v>200</v>
      </c>
      <c r="R1329" s="71">
        <v>0</v>
      </c>
      <c r="U1329" s="27" t="s">
        <v>6427</v>
      </c>
    </row>
    <row r="1330" spans="1:21" x14ac:dyDescent="0.15">
      <c r="A1330" s="27" t="s">
        <v>75</v>
      </c>
      <c r="B1330" s="27" t="s">
        <v>6428</v>
      </c>
      <c r="C1330" s="27" t="s">
        <v>190</v>
      </c>
      <c r="D1330" s="27" t="s">
        <v>201</v>
      </c>
      <c r="I1330" s="28">
        <v>43423.618136574078</v>
      </c>
      <c r="J1330" s="28">
        <v>43423.618460648147</v>
      </c>
      <c r="K1330" s="203">
        <v>3.2407407407407406E-4</v>
      </c>
      <c r="L1330" s="29" t="s">
        <v>210</v>
      </c>
      <c r="M1330" s="71" t="s">
        <v>211</v>
      </c>
      <c r="N1330" s="71" t="s">
        <v>215</v>
      </c>
      <c r="O1330" s="71" t="s">
        <v>200</v>
      </c>
      <c r="R1330" s="71">
        <v>0</v>
      </c>
      <c r="U1330" s="27" t="s">
        <v>6427</v>
      </c>
    </row>
    <row r="1331" spans="1:21" x14ac:dyDescent="0.15">
      <c r="A1331" s="27" t="s">
        <v>75</v>
      </c>
      <c r="B1331" s="27" t="s">
        <v>6429</v>
      </c>
      <c r="C1331" s="27" t="s">
        <v>190</v>
      </c>
      <c r="D1331" s="27" t="s">
        <v>201</v>
      </c>
      <c r="I1331" s="28">
        <v>43423.620069444441</v>
      </c>
      <c r="J1331" s="28">
        <v>43423.621192129627</v>
      </c>
      <c r="K1331" s="203">
        <v>1.1226851851851851E-3</v>
      </c>
      <c r="L1331" s="29" t="s">
        <v>210</v>
      </c>
      <c r="M1331" s="71" t="s">
        <v>211</v>
      </c>
      <c r="N1331" s="71" t="s">
        <v>215</v>
      </c>
      <c r="O1331" s="71" t="s">
        <v>200</v>
      </c>
      <c r="R1331" s="71">
        <v>0</v>
      </c>
      <c r="U1331" s="27" t="s">
        <v>6430</v>
      </c>
    </row>
    <row r="1332" spans="1:21" x14ac:dyDescent="0.15">
      <c r="A1332" s="27" t="s">
        <v>75</v>
      </c>
      <c r="B1332" s="27" t="s">
        <v>6431</v>
      </c>
      <c r="C1332" s="27" t="s">
        <v>190</v>
      </c>
      <c r="D1332" s="27" t="s">
        <v>201</v>
      </c>
      <c r="I1332" s="28">
        <v>43423.625439814816</v>
      </c>
      <c r="J1332" s="28">
        <v>43423.628530092596</v>
      </c>
      <c r="K1332" s="203">
        <v>3.0902777777777782E-3</v>
      </c>
      <c r="L1332" s="29" t="s">
        <v>210</v>
      </c>
      <c r="M1332" s="71" t="s">
        <v>210</v>
      </c>
      <c r="N1332" s="71" t="s">
        <v>215</v>
      </c>
      <c r="O1332" s="71" t="s">
        <v>200</v>
      </c>
      <c r="U1332" s="27" t="s">
        <v>6432</v>
      </c>
    </row>
    <row r="1333" spans="1:21" x14ac:dyDescent="0.15">
      <c r="A1333" s="27" t="s">
        <v>75</v>
      </c>
      <c r="B1333" s="27" t="s">
        <v>6433</v>
      </c>
      <c r="C1333" s="27" t="s">
        <v>477</v>
      </c>
      <c r="D1333" s="27" t="s">
        <v>1275</v>
      </c>
      <c r="I1333" s="28">
        <v>43423.602418981478</v>
      </c>
      <c r="J1333" s="28">
        <v>43423.607002314813</v>
      </c>
      <c r="K1333" s="203">
        <v>4.5833333333333334E-3</v>
      </c>
      <c r="L1333" s="29" t="s">
        <v>210</v>
      </c>
      <c r="M1333" s="71" t="s">
        <v>210</v>
      </c>
      <c r="N1333" s="71" t="s">
        <v>215</v>
      </c>
      <c r="O1333" s="71" t="s">
        <v>1276</v>
      </c>
      <c r="R1333" s="71">
        <v>0</v>
      </c>
      <c r="U1333" s="27" t="s">
        <v>1539</v>
      </c>
    </row>
    <row r="1334" spans="1:21" x14ac:dyDescent="0.15">
      <c r="A1334" s="27" t="s">
        <v>75</v>
      </c>
      <c r="B1334" s="27" t="s">
        <v>6434</v>
      </c>
      <c r="C1334" s="27" t="s">
        <v>477</v>
      </c>
      <c r="D1334" s="27" t="s">
        <v>1275</v>
      </c>
      <c r="I1334" s="28">
        <v>43423.694733796299</v>
      </c>
      <c r="J1334" s="28">
        <v>43423.697164351855</v>
      </c>
      <c r="K1334" s="203">
        <v>2.4305555555555556E-3</v>
      </c>
      <c r="L1334" s="29" t="s">
        <v>210</v>
      </c>
      <c r="M1334" s="71" t="s">
        <v>210</v>
      </c>
      <c r="N1334" s="71" t="s">
        <v>215</v>
      </c>
      <c r="O1334" s="71" t="s">
        <v>1276</v>
      </c>
      <c r="R1334" s="71">
        <v>0</v>
      </c>
      <c r="U1334" s="27" t="s">
        <v>6435</v>
      </c>
    </row>
    <row r="1335" spans="1:21" x14ac:dyDescent="0.15">
      <c r="A1335" s="27" t="s">
        <v>75</v>
      </c>
      <c r="B1335" s="27" t="s">
        <v>6436</v>
      </c>
      <c r="C1335" s="27" t="s">
        <v>477</v>
      </c>
      <c r="D1335" s="27" t="s">
        <v>80</v>
      </c>
      <c r="I1335" s="28">
        <v>43423.45039351852</v>
      </c>
      <c r="J1335" s="28">
        <v>43423.450682870367</v>
      </c>
      <c r="K1335" s="203">
        <v>2.8935185185185189E-4</v>
      </c>
      <c r="L1335" s="29" t="s">
        <v>210</v>
      </c>
      <c r="M1335" s="71" t="s">
        <v>211</v>
      </c>
      <c r="N1335" s="71" t="s">
        <v>215</v>
      </c>
      <c r="O1335" s="71" t="s">
        <v>79</v>
      </c>
      <c r="R1335" s="71">
        <v>0</v>
      </c>
      <c r="U1335" s="27" t="s">
        <v>6437</v>
      </c>
    </row>
    <row r="1336" spans="1:21" x14ac:dyDescent="0.15">
      <c r="A1336" s="27" t="s">
        <v>75</v>
      </c>
      <c r="B1336" s="27" t="s">
        <v>6438</v>
      </c>
      <c r="C1336" s="27" t="s">
        <v>477</v>
      </c>
      <c r="D1336" s="27" t="s">
        <v>80</v>
      </c>
      <c r="I1336" s="28">
        <v>43423.450891203705</v>
      </c>
      <c r="J1336" s="28">
        <v>43423.451655092591</v>
      </c>
      <c r="K1336" s="203">
        <v>7.6388888888888893E-4</v>
      </c>
      <c r="L1336" s="29" t="s">
        <v>210</v>
      </c>
      <c r="M1336" s="71" t="s">
        <v>211</v>
      </c>
      <c r="N1336" s="71" t="s">
        <v>215</v>
      </c>
      <c r="O1336" s="71" t="s">
        <v>79</v>
      </c>
      <c r="R1336" s="71">
        <v>0</v>
      </c>
      <c r="U1336" s="27" t="s">
        <v>6437</v>
      </c>
    </row>
    <row r="1337" spans="1:21" x14ac:dyDescent="0.15">
      <c r="A1337" s="27" t="s">
        <v>75</v>
      </c>
      <c r="B1337" s="27" t="s">
        <v>6439</v>
      </c>
      <c r="C1337" s="27" t="s">
        <v>477</v>
      </c>
      <c r="D1337" s="27" t="s">
        <v>80</v>
      </c>
      <c r="I1337" s="28">
        <v>43423.454340277778</v>
      </c>
      <c r="J1337" s="28">
        <v>43423.454525462963</v>
      </c>
      <c r="K1337" s="203">
        <v>1.8518518518518518E-4</v>
      </c>
      <c r="L1337" s="29" t="s">
        <v>210</v>
      </c>
      <c r="M1337" s="71" t="s">
        <v>211</v>
      </c>
      <c r="N1337" s="71" t="s">
        <v>215</v>
      </c>
      <c r="O1337" s="71" t="s">
        <v>79</v>
      </c>
      <c r="R1337" s="71">
        <v>0</v>
      </c>
      <c r="U1337" s="27" t="s">
        <v>6440</v>
      </c>
    </row>
    <row r="1338" spans="1:21" x14ac:dyDescent="0.15">
      <c r="A1338" s="27" t="s">
        <v>75</v>
      </c>
      <c r="B1338" s="27" t="s">
        <v>6441</v>
      </c>
      <c r="C1338" s="27" t="s">
        <v>477</v>
      </c>
      <c r="D1338" s="27" t="s">
        <v>80</v>
      </c>
      <c r="I1338" s="28">
        <v>43423.472453703704</v>
      </c>
      <c r="J1338" s="28">
        <v>43423.474131944444</v>
      </c>
      <c r="K1338" s="203">
        <v>1.6782407407407406E-3</v>
      </c>
      <c r="L1338" s="29" t="s">
        <v>210</v>
      </c>
      <c r="M1338" s="71" t="s">
        <v>211</v>
      </c>
      <c r="N1338" s="71" t="s">
        <v>215</v>
      </c>
      <c r="O1338" s="71" t="s">
        <v>79</v>
      </c>
      <c r="R1338" s="71">
        <v>0</v>
      </c>
      <c r="U1338" s="27" t="s">
        <v>6442</v>
      </c>
    </row>
    <row r="1339" spans="1:21" x14ac:dyDescent="0.15">
      <c r="A1339" s="27" t="s">
        <v>75</v>
      </c>
      <c r="B1339" s="27" t="s">
        <v>6443</v>
      </c>
      <c r="C1339" s="27" t="s">
        <v>477</v>
      </c>
      <c r="D1339" s="27" t="s">
        <v>80</v>
      </c>
      <c r="I1339" s="28">
        <v>43423.475370370368</v>
      </c>
      <c r="J1339" s="28">
        <v>43423.475659722222</v>
      </c>
      <c r="K1339" s="203">
        <v>2.8935185185185189E-4</v>
      </c>
      <c r="L1339" s="29" t="s">
        <v>210</v>
      </c>
      <c r="M1339" s="71" t="s">
        <v>211</v>
      </c>
      <c r="N1339" s="71" t="s">
        <v>215</v>
      </c>
      <c r="O1339" s="71" t="s">
        <v>79</v>
      </c>
      <c r="R1339" s="71">
        <v>0</v>
      </c>
      <c r="U1339" s="27" t="s">
        <v>6437</v>
      </c>
    </row>
    <row r="1340" spans="1:21" x14ac:dyDescent="0.15">
      <c r="A1340" s="27" t="s">
        <v>75</v>
      </c>
      <c r="B1340" s="27" t="s">
        <v>6444</v>
      </c>
      <c r="C1340" s="27" t="s">
        <v>477</v>
      </c>
      <c r="D1340" s="27" t="s">
        <v>80</v>
      </c>
      <c r="I1340" s="28">
        <v>43423.47583333333</v>
      </c>
      <c r="J1340" s="28">
        <v>43423.476134259261</v>
      </c>
      <c r="K1340" s="203">
        <v>3.0092592592592595E-4</v>
      </c>
      <c r="L1340" s="29" t="s">
        <v>210</v>
      </c>
      <c r="M1340" s="71" t="s">
        <v>211</v>
      </c>
      <c r="N1340" s="71" t="s">
        <v>215</v>
      </c>
      <c r="O1340" s="71" t="s">
        <v>79</v>
      </c>
      <c r="R1340" s="71">
        <v>0</v>
      </c>
      <c r="U1340" s="27" t="s">
        <v>6437</v>
      </c>
    </row>
    <row r="1341" spans="1:21" x14ac:dyDescent="0.15">
      <c r="A1341" s="27" t="s">
        <v>75</v>
      </c>
      <c r="B1341" s="27" t="s">
        <v>6445</v>
      </c>
      <c r="C1341" s="27" t="s">
        <v>477</v>
      </c>
      <c r="D1341" s="27" t="s">
        <v>80</v>
      </c>
      <c r="I1341" s="28">
        <v>43423.479861111111</v>
      </c>
      <c r="J1341" s="28">
        <v>43423.481064814812</v>
      </c>
      <c r="K1341" s="203">
        <v>1.2037037037037038E-3</v>
      </c>
      <c r="L1341" s="29" t="s">
        <v>210</v>
      </c>
      <c r="M1341" s="71" t="s">
        <v>211</v>
      </c>
      <c r="N1341" s="71" t="s">
        <v>215</v>
      </c>
      <c r="O1341" s="71" t="s">
        <v>79</v>
      </c>
      <c r="R1341" s="71">
        <v>0</v>
      </c>
      <c r="U1341" s="27" t="s">
        <v>6446</v>
      </c>
    </row>
    <row r="1342" spans="1:21" x14ac:dyDescent="0.15">
      <c r="A1342" s="27" t="s">
        <v>75</v>
      </c>
      <c r="B1342" s="27" t="s">
        <v>6447</v>
      </c>
      <c r="C1342" s="27" t="s">
        <v>477</v>
      </c>
      <c r="D1342" s="27" t="s">
        <v>80</v>
      </c>
      <c r="I1342" s="28">
        <v>43423.487986111111</v>
      </c>
      <c r="J1342" s="28">
        <v>43423.488749999997</v>
      </c>
      <c r="K1342" s="203">
        <v>7.6388888888888893E-4</v>
      </c>
      <c r="L1342" s="29" t="s">
        <v>210</v>
      </c>
      <c r="M1342" s="71" t="s">
        <v>211</v>
      </c>
      <c r="N1342" s="71" t="s">
        <v>215</v>
      </c>
      <c r="O1342" s="71" t="s">
        <v>79</v>
      </c>
      <c r="R1342" s="71">
        <v>0</v>
      </c>
      <c r="U1342" s="27" t="s">
        <v>6448</v>
      </c>
    </row>
    <row r="1343" spans="1:21" x14ac:dyDescent="0.15">
      <c r="A1343" s="27" t="s">
        <v>75</v>
      </c>
      <c r="B1343" s="27" t="s">
        <v>6449</v>
      </c>
      <c r="C1343" s="27" t="s">
        <v>477</v>
      </c>
      <c r="D1343" s="27" t="s">
        <v>80</v>
      </c>
      <c r="I1343" s="28">
        <v>43423.586412037039</v>
      </c>
      <c r="J1343" s="28">
        <v>43423.586724537039</v>
      </c>
      <c r="K1343" s="203">
        <v>3.1250000000000001E-4</v>
      </c>
      <c r="L1343" s="29" t="s">
        <v>210</v>
      </c>
      <c r="M1343" s="71" t="s">
        <v>211</v>
      </c>
      <c r="N1343" s="71" t="s">
        <v>215</v>
      </c>
      <c r="O1343" s="71" t="s">
        <v>79</v>
      </c>
      <c r="R1343" s="71">
        <v>0</v>
      </c>
      <c r="U1343" s="27" t="s">
        <v>6450</v>
      </c>
    </row>
    <row r="1344" spans="1:21" x14ac:dyDescent="0.15">
      <c r="A1344" s="27" t="s">
        <v>75</v>
      </c>
      <c r="B1344" s="27" t="s">
        <v>6451</v>
      </c>
      <c r="C1344" s="27" t="s">
        <v>477</v>
      </c>
      <c r="D1344" s="27" t="s">
        <v>80</v>
      </c>
      <c r="I1344" s="28">
        <v>43423.587141203701</v>
      </c>
      <c r="J1344" s="28">
        <v>43423.590289351851</v>
      </c>
      <c r="K1344" s="203">
        <v>3.1481481481481482E-3</v>
      </c>
      <c r="L1344" s="29" t="s">
        <v>210</v>
      </c>
      <c r="M1344" s="71" t="s">
        <v>210</v>
      </c>
      <c r="N1344" s="71" t="s">
        <v>215</v>
      </c>
      <c r="O1344" s="71" t="s">
        <v>79</v>
      </c>
      <c r="R1344" s="71">
        <v>0</v>
      </c>
      <c r="U1344" s="27" t="s">
        <v>6450</v>
      </c>
    </row>
    <row r="1345" spans="1:21" x14ac:dyDescent="0.15">
      <c r="A1345" s="27" t="s">
        <v>75</v>
      </c>
      <c r="B1345" s="27" t="s">
        <v>6452</v>
      </c>
      <c r="C1345" s="27" t="s">
        <v>477</v>
      </c>
      <c r="D1345" s="27" t="s">
        <v>80</v>
      </c>
      <c r="I1345" s="28">
        <v>43423.592314814814</v>
      </c>
      <c r="J1345" s="28">
        <v>43423.593738425923</v>
      </c>
      <c r="K1345" s="203">
        <v>1.423611111111111E-3</v>
      </c>
      <c r="L1345" s="29" t="s">
        <v>210</v>
      </c>
      <c r="M1345" s="71" t="s">
        <v>211</v>
      </c>
      <c r="N1345" s="71" t="s">
        <v>215</v>
      </c>
      <c r="O1345" s="71" t="s">
        <v>79</v>
      </c>
      <c r="R1345" s="71">
        <v>0</v>
      </c>
      <c r="U1345" s="27" t="s">
        <v>1028</v>
      </c>
    </row>
    <row r="1346" spans="1:21" x14ac:dyDescent="0.15">
      <c r="A1346" s="27" t="s">
        <v>75</v>
      </c>
      <c r="B1346" s="27" t="s">
        <v>6453</v>
      </c>
      <c r="C1346" s="27" t="s">
        <v>477</v>
      </c>
      <c r="D1346" s="27" t="s">
        <v>80</v>
      </c>
      <c r="I1346" s="28">
        <v>43423.594965277778</v>
      </c>
      <c r="J1346" s="28">
        <v>43423.596006944441</v>
      </c>
      <c r="K1346" s="203">
        <v>1.0416666666666667E-3</v>
      </c>
      <c r="L1346" s="29" t="s">
        <v>210</v>
      </c>
      <c r="M1346" s="71" t="s">
        <v>211</v>
      </c>
      <c r="N1346" s="71" t="s">
        <v>215</v>
      </c>
      <c r="O1346" s="71" t="s">
        <v>79</v>
      </c>
      <c r="R1346" s="71">
        <v>0</v>
      </c>
      <c r="U1346" s="27" t="s">
        <v>1028</v>
      </c>
    </row>
    <row r="1347" spans="1:21" x14ac:dyDescent="0.15">
      <c r="A1347" s="27" t="s">
        <v>75</v>
      </c>
      <c r="B1347" s="27" t="s">
        <v>6454</v>
      </c>
      <c r="C1347" s="27" t="s">
        <v>477</v>
      </c>
      <c r="D1347" s="27" t="s">
        <v>80</v>
      </c>
      <c r="I1347" s="28">
        <v>43423.598703703705</v>
      </c>
      <c r="J1347" s="28">
        <v>43423.604942129627</v>
      </c>
      <c r="K1347" s="203">
        <v>6.238425925925925E-3</v>
      </c>
      <c r="L1347" s="29" t="s">
        <v>210</v>
      </c>
      <c r="M1347" s="71" t="s">
        <v>210</v>
      </c>
      <c r="N1347" s="71" t="s">
        <v>215</v>
      </c>
      <c r="O1347" s="71" t="s">
        <v>79</v>
      </c>
      <c r="R1347" s="71">
        <v>0</v>
      </c>
      <c r="U1347" s="27" t="s">
        <v>6455</v>
      </c>
    </row>
    <row r="1348" spans="1:21" x14ac:dyDescent="0.15">
      <c r="A1348" s="27" t="s">
        <v>75</v>
      </c>
      <c r="B1348" s="27" t="s">
        <v>6456</v>
      </c>
      <c r="C1348" s="27" t="s">
        <v>477</v>
      </c>
      <c r="D1348" s="27" t="s">
        <v>80</v>
      </c>
      <c r="I1348" s="28">
        <v>43423.627256944441</v>
      </c>
      <c r="J1348" s="28">
        <v>43423.62976851852</v>
      </c>
      <c r="K1348" s="203">
        <v>2.5115740740740741E-3</v>
      </c>
      <c r="L1348" s="29" t="s">
        <v>210</v>
      </c>
      <c r="M1348" s="71" t="s">
        <v>210</v>
      </c>
      <c r="N1348" s="71" t="s">
        <v>215</v>
      </c>
      <c r="O1348" s="71" t="s">
        <v>79</v>
      </c>
      <c r="R1348" s="71">
        <v>0</v>
      </c>
      <c r="U1348" s="27" t="s">
        <v>6457</v>
      </c>
    </row>
    <row r="1349" spans="1:21" x14ac:dyDescent="0.15">
      <c r="A1349" s="27" t="s">
        <v>75</v>
      </c>
      <c r="B1349" s="27" t="s">
        <v>6458</v>
      </c>
      <c r="C1349" s="27" t="s">
        <v>477</v>
      </c>
      <c r="D1349" s="27" t="s">
        <v>80</v>
      </c>
      <c r="I1349" s="28">
        <v>43423.634525462963</v>
      </c>
      <c r="J1349" s="28">
        <v>43423.635023148148</v>
      </c>
      <c r="K1349" s="203">
        <v>4.9768518518518521E-4</v>
      </c>
      <c r="L1349" s="29" t="s">
        <v>210</v>
      </c>
      <c r="M1349" s="71" t="s">
        <v>211</v>
      </c>
      <c r="N1349" s="71" t="s">
        <v>215</v>
      </c>
      <c r="O1349" s="71" t="s">
        <v>79</v>
      </c>
      <c r="R1349" s="71">
        <v>0</v>
      </c>
      <c r="U1349" s="27" t="s">
        <v>6459</v>
      </c>
    </row>
    <row r="1350" spans="1:21" x14ac:dyDescent="0.15">
      <c r="A1350" s="27" t="s">
        <v>75</v>
      </c>
      <c r="B1350" s="27" t="s">
        <v>6460</v>
      </c>
      <c r="C1350" s="27" t="s">
        <v>477</v>
      </c>
      <c r="D1350" s="27" t="s">
        <v>80</v>
      </c>
      <c r="I1350" s="28">
        <v>43423.641805555555</v>
      </c>
      <c r="J1350" s="28">
        <v>43423.642500000002</v>
      </c>
      <c r="K1350" s="203">
        <v>6.9444444444444447E-4</v>
      </c>
      <c r="L1350" s="29" t="s">
        <v>210</v>
      </c>
      <c r="M1350" s="71" t="s">
        <v>211</v>
      </c>
      <c r="N1350" s="71" t="s">
        <v>215</v>
      </c>
      <c r="O1350" s="71" t="s">
        <v>79</v>
      </c>
      <c r="R1350" s="71">
        <v>0</v>
      </c>
      <c r="U1350" s="27" t="s">
        <v>6461</v>
      </c>
    </row>
    <row r="1351" spans="1:21" x14ac:dyDescent="0.15">
      <c r="A1351" s="27" t="s">
        <v>75</v>
      </c>
      <c r="B1351" s="27" t="s">
        <v>6462</v>
      </c>
      <c r="C1351" s="27" t="s">
        <v>477</v>
      </c>
      <c r="D1351" s="27" t="s">
        <v>80</v>
      </c>
      <c r="I1351" s="28">
        <v>43423.648888888885</v>
      </c>
      <c r="J1351" s="28">
        <v>43423.650451388887</v>
      </c>
      <c r="K1351" s="203">
        <v>1.5624999999999999E-3</v>
      </c>
      <c r="L1351" s="29" t="s">
        <v>210</v>
      </c>
      <c r="M1351" s="71" t="s">
        <v>211</v>
      </c>
      <c r="N1351" s="71" t="s">
        <v>215</v>
      </c>
      <c r="O1351" s="71" t="s">
        <v>79</v>
      </c>
      <c r="R1351" s="71">
        <v>0</v>
      </c>
      <c r="U1351" s="27" t="s">
        <v>6463</v>
      </c>
    </row>
    <row r="1352" spans="1:21" x14ac:dyDescent="0.15">
      <c r="A1352" s="27" t="s">
        <v>75</v>
      </c>
      <c r="B1352" s="27" t="s">
        <v>6464</v>
      </c>
      <c r="C1352" s="27" t="s">
        <v>477</v>
      </c>
      <c r="D1352" s="27" t="s">
        <v>80</v>
      </c>
      <c r="I1352" s="28">
        <v>43423.65283564815</v>
      </c>
      <c r="J1352" s="28">
        <v>43423.653483796297</v>
      </c>
      <c r="K1352" s="203">
        <v>6.4814814814814813E-4</v>
      </c>
      <c r="L1352" s="29" t="s">
        <v>210</v>
      </c>
      <c r="M1352" s="71" t="s">
        <v>211</v>
      </c>
      <c r="N1352" s="71" t="s">
        <v>215</v>
      </c>
      <c r="O1352" s="71" t="s">
        <v>79</v>
      </c>
      <c r="R1352" s="71">
        <v>0</v>
      </c>
      <c r="U1352" s="27" t="s">
        <v>6465</v>
      </c>
    </row>
    <row r="1353" spans="1:21" x14ac:dyDescent="0.15">
      <c r="A1353" s="27" t="s">
        <v>75</v>
      </c>
      <c r="B1353" s="27" t="s">
        <v>6466</v>
      </c>
      <c r="C1353" s="27" t="s">
        <v>477</v>
      </c>
      <c r="D1353" s="27" t="s">
        <v>80</v>
      </c>
      <c r="I1353" s="28">
        <v>43423.661238425928</v>
      </c>
      <c r="J1353" s="28">
        <v>43423.665243055555</v>
      </c>
      <c r="K1353" s="203">
        <v>4.0046296296296297E-3</v>
      </c>
      <c r="L1353" s="29" t="s">
        <v>210</v>
      </c>
      <c r="M1353" s="71" t="s">
        <v>210</v>
      </c>
      <c r="N1353" s="71" t="s">
        <v>215</v>
      </c>
      <c r="O1353" s="71" t="s">
        <v>79</v>
      </c>
      <c r="R1353" s="71">
        <v>0</v>
      </c>
      <c r="U1353" s="27" t="s">
        <v>6467</v>
      </c>
    </row>
    <row r="1354" spans="1:21" x14ac:dyDescent="0.15">
      <c r="A1354" s="27" t="s">
        <v>75</v>
      </c>
      <c r="B1354" s="27" t="s">
        <v>6468</v>
      </c>
      <c r="C1354" s="27" t="s">
        <v>477</v>
      </c>
      <c r="D1354" s="27" t="s">
        <v>80</v>
      </c>
      <c r="I1354" s="28">
        <v>43423.669108796297</v>
      </c>
      <c r="J1354" s="28">
        <v>43423.669305555559</v>
      </c>
      <c r="K1354" s="203">
        <v>1.9675925925925926E-4</v>
      </c>
      <c r="L1354" s="29" t="s">
        <v>210</v>
      </c>
      <c r="M1354" s="71" t="s">
        <v>211</v>
      </c>
      <c r="N1354" s="71" t="s">
        <v>215</v>
      </c>
      <c r="O1354" s="71" t="s">
        <v>79</v>
      </c>
      <c r="R1354" s="71">
        <v>0</v>
      </c>
      <c r="U1354" s="27" t="s">
        <v>6469</v>
      </c>
    </row>
    <row r="1355" spans="1:21" x14ac:dyDescent="0.15">
      <c r="A1355" s="27" t="s">
        <v>75</v>
      </c>
      <c r="B1355" s="27" t="s">
        <v>6470</v>
      </c>
      <c r="C1355" s="27" t="s">
        <v>477</v>
      </c>
      <c r="D1355" s="27" t="s">
        <v>80</v>
      </c>
      <c r="I1355" s="28">
        <v>43423.66978009259</v>
      </c>
      <c r="J1355" s="28">
        <v>43423.670011574075</v>
      </c>
      <c r="K1355" s="203">
        <v>2.3148148148148146E-4</v>
      </c>
      <c r="L1355" s="29" t="s">
        <v>210</v>
      </c>
      <c r="M1355" s="71" t="s">
        <v>211</v>
      </c>
      <c r="N1355" s="71" t="s">
        <v>215</v>
      </c>
      <c r="O1355" s="71" t="s">
        <v>79</v>
      </c>
      <c r="R1355" s="71">
        <v>0</v>
      </c>
      <c r="U1355" s="27" t="s">
        <v>6469</v>
      </c>
    </row>
    <row r="1356" spans="1:21" x14ac:dyDescent="0.15">
      <c r="A1356" s="27" t="s">
        <v>75</v>
      </c>
      <c r="B1356" s="27" t="s">
        <v>6471</v>
      </c>
      <c r="C1356" s="27" t="s">
        <v>477</v>
      </c>
      <c r="D1356" s="27" t="s">
        <v>80</v>
      </c>
      <c r="I1356" s="28">
        <v>43423.67386574074</v>
      </c>
      <c r="J1356" s="28">
        <v>43423.674826388888</v>
      </c>
      <c r="K1356" s="203">
        <v>9.6064814814814808E-4</v>
      </c>
      <c r="L1356" s="29" t="s">
        <v>210</v>
      </c>
      <c r="M1356" s="71" t="s">
        <v>211</v>
      </c>
      <c r="N1356" s="71" t="s">
        <v>215</v>
      </c>
      <c r="O1356" s="71" t="s">
        <v>79</v>
      </c>
      <c r="R1356" s="71">
        <v>0</v>
      </c>
      <c r="U1356" s="27" t="s">
        <v>6472</v>
      </c>
    </row>
    <row r="1357" spans="1:21" x14ac:dyDescent="0.15">
      <c r="A1357" s="27" t="s">
        <v>75</v>
      </c>
      <c r="B1357" s="27" t="s">
        <v>6473</v>
      </c>
      <c r="C1357" s="27" t="s">
        <v>477</v>
      </c>
      <c r="D1357" s="27" t="s">
        <v>80</v>
      </c>
      <c r="I1357" s="28">
        <v>43423.682905092595</v>
      </c>
      <c r="J1357" s="28">
        <v>43423.686041666668</v>
      </c>
      <c r="K1357" s="203">
        <v>3.1365740740740742E-3</v>
      </c>
      <c r="L1357" s="29" t="s">
        <v>210</v>
      </c>
      <c r="M1357" s="71" t="s">
        <v>210</v>
      </c>
      <c r="N1357" s="71" t="s">
        <v>215</v>
      </c>
      <c r="O1357" s="71" t="s">
        <v>79</v>
      </c>
      <c r="R1357" s="71">
        <v>0</v>
      </c>
      <c r="U1357" s="27" t="s">
        <v>6474</v>
      </c>
    </row>
    <row r="1358" spans="1:21" x14ac:dyDescent="0.15">
      <c r="A1358" s="27" t="s">
        <v>75</v>
      </c>
      <c r="B1358" s="27" t="s">
        <v>6475</v>
      </c>
      <c r="C1358" s="27" t="s">
        <v>477</v>
      </c>
      <c r="D1358" s="27" t="s">
        <v>80</v>
      </c>
      <c r="I1358" s="28">
        <v>43423.687581018516</v>
      </c>
      <c r="J1358" s="28">
        <v>43423.687743055554</v>
      </c>
      <c r="K1358" s="203">
        <v>1.6203703703703703E-4</v>
      </c>
      <c r="L1358" s="29" t="s">
        <v>210</v>
      </c>
      <c r="M1358" s="71" t="s">
        <v>211</v>
      </c>
      <c r="N1358" s="71" t="s">
        <v>215</v>
      </c>
      <c r="O1358" s="71" t="s">
        <v>79</v>
      </c>
      <c r="R1358" s="71">
        <v>0</v>
      </c>
      <c r="U1358" s="27" t="s">
        <v>1509</v>
      </c>
    </row>
    <row r="1359" spans="1:21" x14ac:dyDescent="0.15">
      <c r="A1359" s="27" t="s">
        <v>75</v>
      </c>
      <c r="B1359" s="27" t="s">
        <v>6476</v>
      </c>
      <c r="C1359" s="27" t="s">
        <v>477</v>
      </c>
      <c r="D1359" s="27" t="s">
        <v>80</v>
      </c>
      <c r="I1359" s="28">
        <v>43423.687835648147</v>
      </c>
      <c r="J1359" s="28">
        <v>43423.687997685185</v>
      </c>
      <c r="K1359" s="203">
        <v>1.6203703703703703E-4</v>
      </c>
      <c r="L1359" s="29" t="s">
        <v>210</v>
      </c>
      <c r="M1359" s="71" t="s">
        <v>211</v>
      </c>
      <c r="N1359" s="71" t="s">
        <v>215</v>
      </c>
      <c r="O1359" s="71" t="s">
        <v>79</v>
      </c>
      <c r="R1359" s="71">
        <v>0</v>
      </c>
      <c r="U1359" s="27" t="s">
        <v>1509</v>
      </c>
    </row>
    <row r="1360" spans="1:21" x14ac:dyDescent="0.15">
      <c r="A1360" s="27" t="s">
        <v>75</v>
      </c>
      <c r="B1360" s="27" t="s">
        <v>6477</v>
      </c>
      <c r="C1360" s="27" t="s">
        <v>477</v>
      </c>
      <c r="D1360" s="27" t="s">
        <v>80</v>
      </c>
      <c r="I1360" s="28">
        <v>43423.688993055555</v>
      </c>
      <c r="J1360" s="28">
        <v>43423.689328703702</v>
      </c>
      <c r="K1360" s="203">
        <v>3.3564814814814812E-4</v>
      </c>
      <c r="L1360" s="29" t="s">
        <v>210</v>
      </c>
      <c r="M1360" s="71" t="s">
        <v>211</v>
      </c>
      <c r="N1360" s="71" t="s">
        <v>215</v>
      </c>
      <c r="O1360" s="71" t="s">
        <v>79</v>
      </c>
      <c r="R1360" s="71">
        <v>0</v>
      </c>
      <c r="U1360" s="27" t="s">
        <v>1510</v>
      </c>
    </row>
    <row r="1361" spans="1:21" x14ac:dyDescent="0.15">
      <c r="A1361" s="27" t="s">
        <v>75</v>
      </c>
      <c r="B1361" s="27" t="s">
        <v>6478</v>
      </c>
      <c r="C1361" s="27" t="s">
        <v>477</v>
      </c>
      <c r="D1361" s="27" t="s">
        <v>80</v>
      </c>
      <c r="I1361" s="28">
        <v>43423.689664351848</v>
      </c>
      <c r="J1361" s="28">
        <v>43423.689988425926</v>
      </c>
      <c r="K1361" s="203">
        <v>3.2407407407407406E-4</v>
      </c>
      <c r="L1361" s="29" t="s">
        <v>210</v>
      </c>
      <c r="M1361" s="71" t="s">
        <v>211</v>
      </c>
      <c r="N1361" s="71" t="s">
        <v>215</v>
      </c>
      <c r="O1361" s="71" t="s">
        <v>79</v>
      </c>
      <c r="R1361" s="71">
        <v>0</v>
      </c>
      <c r="U1361" s="27" t="s">
        <v>1510</v>
      </c>
    </row>
    <row r="1362" spans="1:21" x14ac:dyDescent="0.15">
      <c r="A1362" s="27" t="s">
        <v>75</v>
      </c>
      <c r="B1362" s="27" t="s">
        <v>6479</v>
      </c>
      <c r="C1362" s="27" t="s">
        <v>477</v>
      </c>
      <c r="D1362" s="27" t="s">
        <v>80</v>
      </c>
      <c r="I1362" s="28">
        <v>43423.696736111109</v>
      </c>
      <c r="J1362" s="28">
        <v>43423.697662037041</v>
      </c>
      <c r="K1362" s="203">
        <v>9.2592592592592585E-4</v>
      </c>
      <c r="L1362" s="29" t="s">
        <v>210</v>
      </c>
      <c r="M1362" s="71" t="s">
        <v>211</v>
      </c>
      <c r="N1362" s="71" t="s">
        <v>215</v>
      </c>
      <c r="O1362" s="71" t="s">
        <v>79</v>
      </c>
      <c r="R1362" s="71">
        <v>0</v>
      </c>
      <c r="U1362" s="27" t="s">
        <v>6480</v>
      </c>
    </row>
    <row r="1363" spans="1:21" x14ac:dyDescent="0.15">
      <c r="A1363" s="27" t="s">
        <v>75</v>
      </c>
      <c r="B1363" s="27" t="s">
        <v>6481</v>
      </c>
      <c r="C1363" s="27" t="s">
        <v>477</v>
      </c>
      <c r="D1363" s="27" t="s">
        <v>80</v>
      </c>
      <c r="I1363" s="28">
        <v>43423.701319444444</v>
      </c>
      <c r="J1363" s="28">
        <v>43423.705439814818</v>
      </c>
      <c r="K1363" s="203">
        <v>4.1203703703703706E-3</v>
      </c>
      <c r="L1363" s="29" t="s">
        <v>210</v>
      </c>
      <c r="M1363" s="71" t="s">
        <v>210</v>
      </c>
      <c r="N1363" s="71" t="s">
        <v>215</v>
      </c>
      <c r="O1363" s="71" t="s">
        <v>79</v>
      </c>
      <c r="R1363" s="71">
        <v>0</v>
      </c>
      <c r="U1363" s="27" t="s">
        <v>6482</v>
      </c>
    </row>
    <row r="1364" spans="1:21" x14ac:dyDescent="0.15">
      <c r="A1364" s="27" t="s">
        <v>75</v>
      </c>
      <c r="B1364" s="27" t="s">
        <v>6483</v>
      </c>
      <c r="C1364" s="27" t="s">
        <v>477</v>
      </c>
      <c r="D1364" s="27" t="s">
        <v>80</v>
      </c>
      <c r="I1364" s="28">
        <v>43423.70590277778</v>
      </c>
      <c r="J1364" s="28">
        <v>43423.70616898148</v>
      </c>
      <c r="K1364" s="203">
        <v>2.6620370370370372E-4</v>
      </c>
      <c r="L1364" s="29" t="s">
        <v>210</v>
      </c>
      <c r="M1364" s="71" t="s">
        <v>211</v>
      </c>
      <c r="N1364" s="71" t="s">
        <v>215</v>
      </c>
      <c r="O1364" s="71" t="s">
        <v>79</v>
      </c>
      <c r="R1364" s="71">
        <v>0</v>
      </c>
      <c r="U1364" s="27" t="s">
        <v>6484</v>
      </c>
    </row>
    <row r="1365" spans="1:21" x14ac:dyDescent="0.15">
      <c r="A1365" s="27" t="s">
        <v>75</v>
      </c>
      <c r="B1365" s="27" t="s">
        <v>6485</v>
      </c>
      <c r="C1365" s="27" t="s">
        <v>477</v>
      </c>
      <c r="D1365" s="27" t="s">
        <v>80</v>
      </c>
      <c r="I1365" s="28">
        <v>43423.707731481481</v>
      </c>
      <c r="J1365" s="28">
        <v>43423.707800925928</v>
      </c>
      <c r="K1365" s="203">
        <v>6.9444444444444444E-5</v>
      </c>
      <c r="L1365" s="29" t="s">
        <v>210</v>
      </c>
      <c r="M1365" s="71" t="s">
        <v>211</v>
      </c>
      <c r="N1365" s="71" t="s">
        <v>215</v>
      </c>
      <c r="O1365" s="71" t="s">
        <v>79</v>
      </c>
      <c r="R1365" s="71">
        <v>0</v>
      </c>
      <c r="U1365" s="27" t="s">
        <v>6486</v>
      </c>
    </row>
    <row r="1366" spans="1:21" x14ac:dyDescent="0.15">
      <c r="A1366" s="27" t="s">
        <v>75</v>
      </c>
      <c r="B1366" s="27" t="s">
        <v>6487</v>
      </c>
      <c r="C1366" s="27" t="s">
        <v>477</v>
      </c>
      <c r="D1366" s="27" t="s">
        <v>80</v>
      </c>
      <c r="I1366" s="28">
        <v>43423.71366898148</v>
      </c>
      <c r="J1366" s="28">
        <v>43423.715451388889</v>
      </c>
      <c r="K1366" s="203">
        <v>1.7824074074074072E-3</v>
      </c>
      <c r="L1366" s="29" t="s">
        <v>210</v>
      </c>
      <c r="M1366" s="71" t="s">
        <v>211</v>
      </c>
      <c r="N1366" s="71" t="s">
        <v>215</v>
      </c>
      <c r="O1366" s="71" t="s">
        <v>79</v>
      </c>
      <c r="R1366" s="71">
        <v>0</v>
      </c>
      <c r="U1366" s="27" t="s">
        <v>6488</v>
      </c>
    </row>
    <row r="1367" spans="1:21" x14ac:dyDescent="0.15">
      <c r="A1367" s="27" t="s">
        <v>75</v>
      </c>
      <c r="B1367" s="27" t="s">
        <v>6489</v>
      </c>
      <c r="C1367" s="27" t="s">
        <v>477</v>
      </c>
      <c r="D1367" s="27" t="s">
        <v>80</v>
      </c>
      <c r="I1367" s="28">
        <v>43423.717893518522</v>
      </c>
      <c r="J1367" s="28">
        <v>43423.718715277777</v>
      </c>
      <c r="K1367" s="203">
        <v>8.2175925925925917E-4</v>
      </c>
      <c r="L1367" s="29" t="s">
        <v>210</v>
      </c>
      <c r="M1367" s="71" t="s">
        <v>211</v>
      </c>
      <c r="N1367" s="71" t="s">
        <v>215</v>
      </c>
      <c r="O1367" s="71" t="s">
        <v>79</v>
      </c>
      <c r="R1367" s="71">
        <v>0</v>
      </c>
      <c r="U1367" s="27" t="s">
        <v>6490</v>
      </c>
    </row>
    <row r="1368" spans="1:21" x14ac:dyDescent="0.15">
      <c r="A1368" s="27" t="s">
        <v>75</v>
      </c>
      <c r="B1368" s="27" t="s">
        <v>6491</v>
      </c>
      <c r="C1368" s="27" t="s">
        <v>477</v>
      </c>
      <c r="D1368" s="27" t="s">
        <v>98</v>
      </c>
      <c r="I1368" s="28">
        <v>43423.430486111109</v>
      </c>
      <c r="J1368" s="28">
        <v>43423.430902777778</v>
      </c>
      <c r="K1368" s="203">
        <v>4.1666666666666669E-4</v>
      </c>
      <c r="L1368" s="29" t="s">
        <v>210</v>
      </c>
      <c r="M1368" s="71" t="s">
        <v>211</v>
      </c>
      <c r="N1368" s="71" t="s">
        <v>215</v>
      </c>
      <c r="O1368" s="71" t="s">
        <v>97</v>
      </c>
      <c r="R1368" s="71">
        <v>0</v>
      </c>
      <c r="U1368" s="27" t="s">
        <v>6492</v>
      </c>
    </row>
    <row r="1369" spans="1:21" x14ac:dyDescent="0.15">
      <c r="A1369" s="27" t="s">
        <v>75</v>
      </c>
      <c r="B1369" s="27" t="s">
        <v>6493</v>
      </c>
      <c r="C1369" s="27" t="s">
        <v>477</v>
      </c>
      <c r="D1369" s="27" t="s">
        <v>98</v>
      </c>
      <c r="I1369" s="28">
        <v>43423.436249999999</v>
      </c>
      <c r="J1369" s="28">
        <v>43423.437025462961</v>
      </c>
      <c r="K1369" s="203">
        <v>7.7546296296296304E-4</v>
      </c>
      <c r="L1369" s="29" t="s">
        <v>210</v>
      </c>
      <c r="M1369" s="71" t="s">
        <v>211</v>
      </c>
      <c r="N1369" s="71" t="s">
        <v>215</v>
      </c>
      <c r="O1369" s="71" t="s">
        <v>97</v>
      </c>
      <c r="R1369" s="71">
        <v>0</v>
      </c>
      <c r="U1369" s="27" t="s">
        <v>6494</v>
      </c>
    </row>
    <row r="1370" spans="1:21" x14ac:dyDescent="0.15">
      <c r="A1370" s="27" t="s">
        <v>75</v>
      </c>
      <c r="B1370" s="27" t="s">
        <v>6495</v>
      </c>
      <c r="C1370" s="27" t="s">
        <v>477</v>
      </c>
      <c r="D1370" s="27" t="s">
        <v>98</v>
      </c>
      <c r="I1370" s="28">
        <v>43423.437662037039</v>
      </c>
      <c r="J1370" s="28">
        <v>43423.437916666669</v>
      </c>
      <c r="K1370" s="203">
        <v>2.5462962962962961E-4</v>
      </c>
      <c r="L1370" s="29" t="s">
        <v>210</v>
      </c>
      <c r="M1370" s="71" t="s">
        <v>211</v>
      </c>
      <c r="N1370" s="71" t="s">
        <v>215</v>
      </c>
      <c r="O1370" s="71" t="s">
        <v>97</v>
      </c>
      <c r="R1370" s="71">
        <v>0</v>
      </c>
      <c r="U1370" s="27" t="s">
        <v>6494</v>
      </c>
    </row>
    <row r="1371" spans="1:21" x14ac:dyDescent="0.15">
      <c r="A1371" s="27" t="s">
        <v>75</v>
      </c>
      <c r="B1371" s="27" t="s">
        <v>6496</v>
      </c>
      <c r="C1371" s="27" t="s">
        <v>477</v>
      </c>
      <c r="D1371" s="27" t="s">
        <v>98</v>
      </c>
      <c r="I1371" s="28">
        <v>43423.44259259259</v>
      </c>
      <c r="J1371" s="28">
        <v>43423.444710648146</v>
      </c>
      <c r="K1371" s="203">
        <v>2.1180555555555553E-3</v>
      </c>
      <c r="L1371" s="29" t="s">
        <v>210</v>
      </c>
      <c r="M1371" s="71" t="s">
        <v>210</v>
      </c>
      <c r="N1371" s="71" t="s">
        <v>216</v>
      </c>
      <c r="O1371" s="71" t="s">
        <v>97</v>
      </c>
      <c r="R1371" s="71">
        <v>0</v>
      </c>
      <c r="U1371" s="27" t="s">
        <v>6497</v>
      </c>
    </row>
    <row r="1372" spans="1:21" x14ac:dyDescent="0.15">
      <c r="A1372" s="27" t="s">
        <v>75</v>
      </c>
      <c r="B1372" s="27" t="s">
        <v>6498</v>
      </c>
      <c r="C1372" s="27" t="s">
        <v>477</v>
      </c>
      <c r="D1372" s="27" t="s">
        <v>98</v>
      </c>
      <c r="I1372" s="28">
        <v>43423.446932870371</v>
      </c>
      <c r="J1372" s="28">
        <v>43423.448055555556</v>
      </c>
      <c r="K1372" s="203">
        <v>1.1226851851851851E-3</v>
      </c>
      <c r="L1372" s="29" t="s">
        <v>210</v>
      </c>
      <c r="M1372" s="71" t="s">
        <v>211</v>
      </c>
      <c r="N1372" s="71" t="s">
        <v>216</v>
      </c>
      <c r="O1372" s="71" t="s">
        <v>97</v>
      </c>
      <c r="R1372" s="71">
        <v>0</v>
      </c>
      <c r="U1372" s="27" t="s">
        <v>6499</v>
      </c>
    </row>
    <row r="1373" spans="1:21" x14ac:dyDescent="0.15">
      <c r="A1373" s="27" t="s">
        <v>75</v>
      </c>
      <c r="B1373" s="27" t="s">
        <v>6500</v>
      </c>
      <c r="C1373" s="27" t="s">
        <v>477</v>
      </c>
      <c r="D1373" s="27" t="s">
        <v>98</v>
      </c>
      <c r="I1373" s="28">
        <v>43423.467430555553</v>
      </c>
      <c r="J1373" s="28">
        <v>43423.468333333331</v>
      </c>
      <c r="K1373" s="203">
        <v>9.0277777777777784E-4</v>
      </c>
      <c r="L1373" s="29" t="s">
        <v>210</v>
      </c>
      <c r="M1373" s="71" t="s">
        <v>211</v>
      </c>
      <c r="N1373" s="71" t="s">
        <v>215</v>
      </c>
      <c r="O1373" s="71" t="s">
        <v>97</v>
      </c>
      <c r="R1373" s="71">
        <v>0</v>
      </c>
      <c r="U1373" s="27" t="s">
        <v>1278</v>
      </c>
    </row>
    <row r="1374" spans="1:21" x14ac:dyDescent="0.15">
      <c r="A1374" s="27" t="s">
        <v>75</v>
      </c>
      <c r="B1374" s="27" t="s">
        <v>6501</v>
      </c>
      <c r="C1374" s="27" t="s">
        <v>477</v>
      </c>
      <c r="D1374" s="27" t="s">
        <v>98</v>
      </c>
      <c r="I1374" s="28">
        <v>43423.474537037036</v>
      </c>
      <c r="J1374" s="28">
        <v>43423.475462962961</v>
      </c>
      <c r="K1374" s="203">
        <v>9.2592592592592585E-4</v>
      </c>
      <c r="L1374" s="29" t="s">
        <v>210</v>
      </c>
      <c r="M1374" s="71" t="s">
        <v>211</v>
      </c>
      <c r="N1374" s="71" t="s">
        <v>215</v>
      </c>
      <c r="O1374" s="71" t="s">
        <v>97</v>
      </c>
      <c r="R1374" s="71">
        <v>0</v>
      </c>
      <c r="U1374" s="27" t="s">
        <v>6499</v>
      </c>
    </row>
    <row r="1375" spans="1:21" x14ac:dyDescent="0.15">
      <c r="A1375" s="27" t="s">
        <v>75</v>
      </c>
      <c r="B1375" s="27" t="s">
        <v>6502</v>
      </c>
      <c r="C1375" s="27" t="s">
        <v>477</v>
      </c>
      <c r="D1375" s="27" t="s">
        <v>98</v>
      </c>
      <c r="I1375" s="28">
        <v>43423.581180555557</v>
      </c>
      <c r="J1375" s="28">
        <v>43423.586851851855</v>
      </c>
      <c r="K1375" s="203">
        <v>5.6712962962962958E-3</v>
      </c>
      <c r="L1375" s="29" t="s">
        <v>210</v>
      </c>
      <c r="M1375" s="71" t="s">
        <v>210</v>
      </c>
      <c r="N1375" s="71" t="s">
        <v>215</v>
      </c>
      <c r="O1375" s="71" t="s">
        <v>97</v>
      </c>
      <c r="R1375" s="71">
        <v>0</v>
      </c>
      <c r="U1375" s="27" t="s">
        <v>6503</v>
      </c>
    </row>
    <row r="1376" spans="1:21" x14ac:dyDescent="0.15">
      <c r="A1376" s="27" t="s">
        <v>75</v>
      </c>
      <c r="B1376" s="27" t="s">
        <v>6504</v>
      </c>
      <c r="C1376" s="27" t="s">
        <v>477</v>
      </c>
      <c r="D1376" s="27" t="s">
        <v>98</v>
      </c>
      <c r="I1376" s="28">
        <v>43423.593773148146</v>
      </c>
      <c r="J1376" s="28">
        <v>43423.601851851854</v>
      </c>
      <c r="K1376" s="203">
        <v>8.0787037037037043E-3</v>
      </c>
      <c r="L1376" s="29" t="s">
        <v>210</v>
      </c>
      <c r="M1376" s="71" t="s">
        <v>210</v>
      </c>
      <c r="N1376" s="71" t="s">
        <v>215</v>
      </c>
      <c r="O1376" s="71" t="s">
        <v>97</v>
      </c>
      <c r="R1376" s="71">
        <v>0</v>
      </c>
      <c r="U1376" s="27" t="s">
        <v>6505</v>
      </c>
    </row>
    <row r="1377" spans="1:21" x14ac:dyDescent="0.15">
      <c r="A1377" s="27" t="s">
        <v>75</v>
      </c>
      <c r="B1377" s="27" t="s">
        <v>6506</v>
      </c>
      <c r="C1377" s="27" t="s">
        <v>477</v>
      </c>
      <c r="D1377" s="27" t="s">
        <v>98</v>
      </c>
      <c r="I1377" s="28">
        <v>43423.620613425926</v>
      </c>
      <c r="J1377" s="28">
        <v>43423.621319444443</v>
      </c>
      <c r="K1377" s="203">
        <v>7.0601851851851847E-4</v>
      </c>
      <c r="L1377" s="29" t="s">
        <v>210</v>
      </c>
      <c r="M1377" s="71" t="s">
        <v>211</v>
      </c>
      <c r="N1377" s="71" t="s">
        <v>215</v>
      </c>
      <c r="O1377" s="71" t="s">
        <v>97</v>
      </c>
      <c r="R1377" s="71">
        <v>0</v>
      </c>
      <c r="U1377" s="27" t="s">
        <v>6507</v>
      </c>
    </row>
    <row r="1378" spans="1:21" x14ac:dyDescent="0.15">
      <c r="A1378" s="27" t="s">
        <v>75</v>
      </c>
      <c r="B1378" s="27" t="s">
        <v>6508</v>
      </c>
      <c r="C1378" s="27" t="s">
        <v>477</v>
      </c>
      <c r="D1378" s="27" t="s">
        <v>98</v>
      </c>
      <c r="I1378" s="28">
        <v>43423.623773148145</v>
      </c>
      <c r="J1378" s="28">
        <v>43423.624016203707</v>
      </c>
      <c r="K1378" s="203">
        <v>2.4305555555555552E-4</v>
      </c>
      <c r="L1378" s="29" t="s">
        <v>210</v>
      </c>
      <c r="M1378" s="71" t="s">
        <v>211</v>
      </c>
      <c r="N1378" s="71" t="s">
        <v>215</v>
      </c>
      <c r="O1378" s="71" t="s">
        <v>97</v>
      </c>
      <c r="R1378" s="71">
        <v>0</v>
      </c>
      <c r="U1378" s="27" t="s">
        <v>6509</v>
      </c>
    </row>
    <row r="1379" spans="1:21" x14ac:dyDescent="0.15">
      <c r="A1379" s="27" t="s">
        <v>75</v>
      </c>
      <c r="B1379" s="27" t="s">
        <v>6510</v>
      </c>
      <c r="C1379" s="27" t="s">
        <v>477</v>
      </c>
      <c r="D1379" s="27" t="s">
        <v>98</v>
      </c>
      <c r="I1379" s="28">
        <v>43423.654999999999</v>
      </c>
      <c r="J1379" s="28">
        <v>43423.659479166665</v>
      </c>
      <c r="K1379" s="203">
        <v>4.4791666666666669E-3</v>
      </c>
      <c r="L1379" s="29" t="s">
        <v>210</v>
      </c>
      <c r="M1379" s="71" t="s">
        <v>210</v>
      </c>
      <c r="N1379" s="71" t="s">
        <v>215</v>
      </c>
      <c r="O1379" s="71" t="s">
        <v>97</v>
      </c>
      <c r="R1379" s="71">
        <v>0</v>
      </c>
      <c r="U1379" s="27" t="s">
        <v>6511</v>
      </c>
    </row>
    <row r="1380" spans="1:21" x14ac:dyDescent="0.15">
      <c r="A1380" s="27" t="s">
        <v>75</v>
      </c>
      <c r="B1380" s="27" t="s">
        <v>6512</v>
      </c>
      <c r="C1380" s="27" t="s">
        <v>477</v>
      </c>
      <c r="D1380" s="27" t="s">
        <v>98</v>
      </c>
      <c r="I1380" s="28">
        <v>43423.662893518522</v>
      </c>
      <c r="J1380" s="28">
        <v>43423.665972222225</v>
      </c>
      <c r="K1380" s="203">
        <v>3.0787037037037037E-3</v>
      </c>
      <c r="L1380" s="29" t="s">
        <v>210</v>
      </c>
      <c r="M1380" s="71" t="s">
        <v>210</v>
      </c>
      <c r="N1380" s="71" t="s">
        <v>215</v>
      </c>
      <c r="O1380" s="71" t="s">
        <v>97</v>
      </c>
      <c r="R1380" s="71">
        <v>0</v>
      </c>
      <c r="U1380" s="27" t="s">
        <v>6513</v>
      </c>
    </row>
    <row r="1381" spans="1:21" x14ac:dyDescent="0.15">
      <c r="A1381" s="27" t="s">
        <v>75</v>
      </c>
      <c r="B1381" s="27" t="s">
        <v>6514</v>
      </c>
      <c r="C1381" s="27" t="s">
        <v>477</v>
      </c>
      <c r="D1381" s="27" t="s">
        <v>98</v>
      </c>
      <c r="I1381" s="28">
        <v>43423.718900462962</v>
      </c>
      <c r="J1381" s="28">
        <v>43423.719884259262</v>
      </c>
      <c r="K1381" s="203">
        <v>9.8379629629629642E-4</v>
      </c>
      <c r="L1381" s="29" t="s">
        <v>210</v>
      </c>
      <c r="M1381" s="71" t="s">
        <v>211</v>
      </c>
      <c r="N1381" s="71" t="s">
        <v>215</v>
      </c>
      <c r="O1381" s="71" t="s">
        <v>97</v>
      </c>
      <c r="R1381" s="71">
        <v>0</v>
      </c>
      <c r="U1381" s="27" t="s">
        <v>6515</v>
      </c>
    </row>
    <row r="1382" spans="1:21" x14ac:dyDescent="0.15">
      <c r="A1382" s="27" t="s">
        <v>75</v>
      </c>
      <c r="B1382" s="27" t="s">
        <v>6516</v>
      </c>
      <c r="C1382" s="27" t="s">
        <v>477</v>
      </c>
      <c r="D1382" s="27" t="s">
        <v>98</v>
      </c>
      <c r="I1382" s="28">
        <v>43423.72152777778</v>
      </c>
      <c r="J1382" s="28">
        <v>43423.72210648148</v>
      </c>
      <c r="K1382" s="203">
        <v>5.7870370370370378E-4</v>
      </c>
      <c r="L1382" s="29" t="s">
        <v>210</v>
      </c>
      <c r="M1382" s="71" t="s">
        <v>211</v>
      </c>
      <c r="N1382" s="71" t="s">
        <v>215</v>
      </c>
      <c r="O1382" s="71" t="s">
        <v>97</v>
      </c>
      <c r="R1382" s="71">
        <v>0</v>
      </c>
      <c r="U1382" s="27" t="s">
        <v>6511</v>
      </c>
    </row>
    <row r="1383" spans="1:21" x14ac:dyDescent="0.15">
      <c r="A1383" s="27" t="s">
        <v>75</v>
      </c>
      <c r="B1383" s="27" t="s">
        <v>6517</v>
      </c>
      <c r="C1383" s="27" t="s">
        <v>477</v>
      </c>
      <c r="D1383" s="27" t="s">
        <v>98</v>
      </c>
      <c r="I1383" s="28">
        <v>43423.724780092591</v>
      </c>
      <c r="J1383" s="28">
        <v>43423.727835648147</v>
      </c>
      <c r="K1383" s="203">
        <v>3.0555555555555557E-3</v>
      </c>
      <c r="L1383" s="29" t="s">
        <v>210</v>
      </c>
      <c r="M1383" s="71" t="s">
        <v>210</v>
      </c>
      <c r="N1383" s="71" t="s">
        <v>215</v>
      </c>
      <c r="O1383" s="71" t="s">
        <v>97</v>
      </c>
      <c r="R1383" s="71">
        <v>0</v>
      </c>
      <c r="U1383" s="27" t="s">
        <v>6518</v>
      </c>
    </row>
    <row r="1384" spans="1:21" x14ac:dyDescent="0.15">
      <c r="A1384" s="27" t="s">
        <v>75</v>
      </c>
      <c r="B1384" s="27" t="s">
        <v>6519</v>
      </c>
      <c r="C1384" s="27" t="s">
        <v>477</v>
      </c>
      <c r="D1384" s="27" t="s">
        <v>98</v>
      </c>
      <c r="I1384" s="28">
        <v>43423.734548611108</v>
      </c>
      <c r="J1384" s="28">
        <v>43423.735231481478</v>
      </c>
      <c r="K1384" s="203">
        <v>6.8287037037037025E-4</v>
      </c>
      <c r="L1384" s="29" t="s">
        <v>210</v>
      </c>
      <c r="M1384" s="71" t="s">
        <v>211</v>
      </c>
      <c r="N1384" s="71" t="s">
        <v>215</v>
      </c>
      <c r="O1384" s="71" t="s">
        <v>97</v>
      </c>
      <c r="R1384" s="71">
        <v>0</v>
      </c>
      <c r="U1384" s="27" t="s">
        <v>6520</v>
      </c>
    </row>
    <row r="1385" spans="1:21" x14ac:dyDescent="0.15">
      <c r="A1385" s="27" t="s">
        <v>75</v>
      </c>
      <c r="B1385" s="27" t="s">
        <v>6521</v>
      </c>
      <c r="C1385" s="27" t="s">
        <v>189</v>
      </c>
      <c r="D1385" s="27" t="s">
        <v>41</v>
      </c>
      <c r="I1385" s="28">
        <v>43423.43141203704</v>
      </c>
      <c r="J1385" s="28">
        <v>43423.434907407405</v>
      </c>
      <c r="K1385" s="203">
        <v>3.4953703703703705E-3</v>
      </c>
      <c r="L1385" s="29" t="s">
        <v>210</v>
      </c>
      <c r="M1385" s="71" t="s">
        <v>210</v>
      </c>
      <c r="N1385" s="71" t="s">
        <v>216</v>
      </c>
      <c r="O1385" s="71" t="s">
        <v>40</v>
      </c>
      <c r="U1385" s="27" t="s">
        <v>1697</v>
      </c>
    </row>
    <row r="1386" spans="1:21" x14ac:dyDescent="0.15">
      <c r="A1386" s="27" t="s">
        <v>75</v>
      </c>
      <c r="B1386" s="27" t="s">
        <v>6522</v>
      </c>
      <c r="C1386" s="27" t="s">
        <v>189</v>
      </c>
      <c r="D1386" s="27" t="s">
        <v>41</v>
      </c>
      <c r="I1386" s="28">
        <v>43423.435231481482</v>
      </c>
      <c r="J1386" s="28">
        <v>43423.438784722224</v>
      </c>
      <c r="K1386" s="203">
        <v>3.5532407407407405E-3</v>
      </c>
      <c r="L1386" s="29" t="s">
        <v>210</v>
      </c>
      <c r="M1386" s="71" t="s">
        <v>210</v>
      </c>
      <c r="N1386" s="71" t="s">
        <v>216</v>
      </c>
      <c r="O1386" s="71" t="s">
        <v>40</v>
      </c>
      <c r="R1386" s="71">
        <v>0</v>
      </c>
      <c r="U1386" s="27" t="s">
        <v>1697</v>
      </c>
    </row>
    <row r="1387" spans="1:21" x14ac:dyDescent="0.15">
      <c r="A1387" s="27" t="s">
        <v>75</v>
      </c>
      <c r="B1387" s="27" t="s">
        <v>6523</v>
      </c>
      <c r="C1387" s="27" t="s">
        <v>189</v>
      </c>
      <c r="D1387" s="27" t="s">
        <v>41</v>
      </c>
      <c r="I1387" s="28">
        <v>43423.448784722219</v>
      </c>
      <c r="J1387" s="28">
        <v>43423.450254629628</v>
      </c>
      <c r="K1387" s="203">
        <v>1.4699074074074074E-3</v>
      </c>
      <c r="L1387" s="29" t="s">
        <v>210</v>
      </c>
      <c r="M1387" s="71" t="s">
        <v>211</v>
      </c>
      <c r="N1387" s="71" t="s">
        <v>215</v>
      </c>
      <c r="O1387" s="71" t="s">
        <v>40</v>
      </c>
      <c r="R1387" s="71">
        <v>0</v>
      </c>
      <c r="U1387" s="27" t="s">
        <v>1283</v>
      </c>
    </row>
    <row r="1388" spans="1:21" x14ac:dyDescent="0.15">
      <c r="A1388" s="27" t="s">
        <v>75</v>
      </c>
      <c r="B1388" s="27" t="s">
        <v>6524</v>
      </c>
      <c r="C1388" s="27" t="s">
        <v>189</v>
      </c>
      <c r="D1388" s="27" t="s">
        <v>41</v>
      </c>
      <c r="I1388" s="28">
        <v>43423.459456018521</v>
      </c>
      <c r="J1388" s="28">
        <v>43423.463692129626</v>
      </c>
      <c r="K1388" s="203">
        <v>4.2361111111111106E-3</v>
      </c>
      <c r="L1388" s="29" t="s">
        <v>210</v>
      </c>
      <c r="M1388" s="71" t="s">
        <v>210</v>
      </c>
      <c r="N1388" s="71" t="s">
        <v>215</v>
      </c>
      <c r="O1388" s="71" t="s">
        <v>40</v>
      </c>
      <c r="R1388" s="71">
        <v>0</v>
      </c>
      <c r="U1388" s="27" t="s">
        <v>1543</v>
      </c>
    </row>
    <row r="1389" spans="1:21" x14ac:dyDescent="0.15">
      <c r="A1389" s="27" t="s">
        <v>75</v>
      </c>
      <c r="B1389" s="27" t="s">
        <v>6525</v>
      </c>
      <c r="C1389" s="27" t="s">
        <v>189</v>
      </c>
      <c r="D1389" s="27" t="s">
        <v>41</v>
      </c>
      <c r="I1389" s="28">
        <v>43423.470312500001</v>
      </c>
      <c r="J1389" s="28">
        <v>43423.470821759256</v>
      </c>
      <c r="K1389" s="203">
        <v>5.0925925925925921E-4</v>
      </c>
      <c r="L1389" s="29" t="s">
        <v>210</v>
      </c>
      <c r="M1389" s="71" t="s">
        <v>211</v>
      </c>
      <c r="N1389" s="71" t="s">
        <v>215</v>
      </c>
      <c r="O1389" s="71" t="s">
        <v>40</v>
      </c>
      <c r="R1389" s="71">
        <v>0</v>
      </c>
      <c r="U1389" s="27" t="s">
        <v>1283</v>
      </c>
    </row>
    <row r="1390" spans="1:21" x14ac:dyDescent="0.15">
      <c r="A1390" s="27" t="s">
        <v>75</v>
      </c>
      <c r="B1390" s="27" t="s">
        <v>6526</v>
      </c>
      <c r="C1390" s="27" t="s">
        <v>189</v>
      </c>
      <c r="D1390" s="27" t="s">
        <v>41</v>
      </c>
      <c r="I1390" s="28">
        <v>43423.491296296299</v>
      </c>
      <c r="J1390" s="28">
        <v>43423.493252314816</v>
      </c>
      <c r="K1390" s="203">
        <v>1.9560185185185184E-3</v>
      </c>
      <c r="L1390" s="29" t="s">
        <v>210</v>
      </c>
      <c r="M1390" s="71" t="s">
        <v>211</v>
      </c>
      <c r="N1390" s="71" t="s">
        <v>215</v>
      </c>
      <c r="O1390" s="71" t="s">
        <v>40</v>
      </c>
      <c r="R1390" s="71">
        <v>0</v>
      </c>
      <c r="U1390" s="27" t="s">
        <v>1282</v>
      </c>
    </row>
    <row r="1391" spans="1:21" x14ac:dyDescent="0.15">
      <c r="A1391" s="27" t="s">
        <v>75</v>
      </c>
      <c r="B1391" s="27" t="s">
        <v>6527</v>
      </c>
      <c r="C1391" s="27" t="s">
        <v>189</v>
      </c>
      <c r="D1391" s="27" t="s">
        <v>41</v>
      </c>
      <c r="I1391" s="28">
        <v>43423.583414351851</v>
      </c>
      <c r="J1391" s="28">
        <v>43423.583425925928</v>
      </c>
      <c r="K1391" s="203">
        <v>1.1574074074074073E-5</v>
      </c>
      <c r="L1391" s="29" t="s">
        <v>210</v>
      </c>
      <c r="M1391" s="71" t="s">
        <v>211</v>
      </c>
      <c r="N1391" s="71" t="s">
        <v>215</v>
      </c>
      <c r="O1391" s="71" t="s">
        <v>40</v>
      </c>
      <c r="R1391" s="71">
        <v>0</v>
      </c>
      <c r="U1391" s="27" t="s">
        <v>6528</v>
      </c>
    </row>
    <row r="1392" spans="1:21" x14ac:dyDescent="0.15">
      <c r="A1392" s="27" t="s">
        <v>75</v>
      </c>
      <c r="B1392" s="27" t="s">
        <v>6529</v>
      </c>
      <c r="C1392" s="27" t="s">
        <v>189</v>
      </c>
      <c r="D1392" s="27" t="s">
        <v>41</v>
      </c>
      <c r="I1392" s="28">
        <v>43423.583506944444</v>
      </c>
      <c r="J1392" s="28">
        <v>43423.583553240744</v>
      </c>
      <c r="K1392" s="203">
        <v>4.6296296296296294E-5</v>
      </c>
      <c r="L1392" s="29" t="s">
        <v>210</v>
      </c>
      <c r="M1392" s="71" t="s">
        <v>211</v>
      </c>
      <c r="N1392" s="71" t="s">
        <v>215</v>
      </c>
      <c r="O1392" s="71" t="s">
        <v>40</v>
      </c>
      <c r="R1392" s="71">
        <v>0</v>
      </c>
      <c r="U1392" s="27" t="s">
        <v>6528</v>
      </c>
    </row>
    <row r="1393" spans="1:21" x14ac:dyDescent="0.15">
      <c r="A1393" s="27" t="s">
        <v>75</v>
      </c>
      <c r="B1393" s="27" t="s">
        <v>6530</v>
      </c>
      <c r="C1393" s="27" t="s">
        <v>189</v>
      </c>
      <c r="D1393" s="27" t="s">
        <v>41</v>
      </c>
      <c r="I1393" s="28">
        <v>43423.584282407406</v>
      </c>
      <c r="J1393" s="28">
        <v>43423.585312499999</v>
      </c>
      <c r="K1393" s="203">
        <v>1.0300925925925926E-3</v>
      </c>
      <c r="L1393" s="29" t="s">
        <v>210</v>
      </c>
      <c r="M1393" s="71" t="s">
        <v>211</v>
      </c>
      <c r="N1393" s="71" t="s">
        <v>215</v>
      </c>
      <c r="O1393" s="71" t="s">
        <v>40</v>
      </c>
      <c r="R1393" s="71">
        <v>0</v>
      </c>
      <c r="U1393" s="27" t="s">
        <v>6531</v>
      </c>
    </row>
    <row r="1394" spans="1:21" x14ac:dyDescent="0.15">
      <c r="A1394" s="27" t="s">
        <v>75</v>
      </c>
      <c r="B1394" s="27" t="s">
        <v>6532</v>
      </c>
      <c r="C1394" s="27" t="s">
        <v>189</v>
      </c>
      <c r="D1394" s="27" t="s">
        <v>41</v>
      </c>
      <c r="I1394" s="28">
        <v>43423.596261574072</v>
      </c>
      <c r="J1394" s="28">
        <v>43423.59715277778</v>
      </c>
      <c r="K1394" s="203">
        <v>8.9120370370370362E-4</v>
      </c>
      <c r="L1394" s="29" t="s">
        <v>210</v>
      </c>
      <c r="M1394" s="71" t="s">
        <v>211</v>
      </c>
      <c r="N1394" s="71" t="s">
        <v>215</v>
      </c>
      <c r="O1394" s="71" t="s">
        <v>40</v>
      </c>
      <c r="R1394" s="71">
        <v>0</v>
      </c>
      <c r="U1394" s="27" t="s">
        <v>2531</v>
      </c>
    </row>
    <row r="1395" spans="1:21" x14ac:dyDescent="0.15">
      <c r="A1395" s="27" t="s">
        <v>75</v>
      </c>
      <c r="B1395" s="27" t="s">
        <v>6533</v>
      </c>
      <c r="C1395" s="27" t="s">
        <v>189</v>
      </c>
      <c r="D1395" s="27" t="s">
        <v>41</v>
      </c>
      <c r="I1395" s="28">
        <v>43423.601585648146</v>
      </c>
      <c r="J1395" s="28">
        <v>43423.602939814817</v>
      </c>
      <c r="K1395" s="203">
        <v>1.3541666666666667E-3</v>
      </c>
      <c r="L1395" s="29" t="s">
        <v>210</v>
      </c>
      <c r="M1395" s="71" t="s">
        <v>211</v>
      </c>
      <c r="N1395" s="71" t="s">
        <v>215</v>
      </c>
      <c r="O1395" s="71" t="s">
        <v>40</v>
      </c>
      <c r="R1395" s="71">
        <v>0</v>
      </c>
      <c r="U1395" s="27" t="s">
        <v>311</v>
      </c>
    </row>
    <row r="1396" spans="1:21" x14ac:dyDescent="0.15">
      <c r="A1396" s="27" t="s">
        <v>75</v>
      </c>
      <c r="B1396" s="27" t="s">
        <v>6534</v>
      </c>
      <c r="C1396" s="27" t="s">
        <v>189</v>
      </c>
      <c r="D1396" s="27" t="s">
        <v>41</v>
      </c>
      <c r="I1396" s="28">
        <v>43423.626516203702</v>
      </c>
      <c r="J1396" s="28">
        <v>43423.634988425925</v>
      </c>
      <c r="K1396" s="203">
        <v>8.4722222222222213E-3</v>
      </c>
      <c r="L1396" s="29" t="s">
        <v>210</v>
      </c>
      <c r="M1396" s="71" t="s">
        <v>210</v>
      </c>
      <c r="N1396" s="71" t="s">
        <v>216</v>
      </c>
      <c r="O1396" s="71" t="s">
        <v>40</v>
      </c>
      <c r="R1396" s="71">
        <v>0</v>
      </c>
      <c r="U1396" s="27" t="s">
        <v>1032</v>
      </c>
    </row>
    <row r="1397" spans="1:21" x14ac:dyDescent="0.15">
      <c r="A1397" s="27" t="s">
        <v>75</v>
      </c>
      <c r="B1397" s="27" t="s">
        <v>6535</v>
      </c>
      <c r="C1397" s="27" t="s">
        <v>189</v>
      </c>
      <c r="D1397" s="27" t="s">
        <v>41</v>
      </c>
      <c r="I1397" s="28">
        <v>43423.663078703707</v>
      </c>
      <c r="J1397" s="28">
        <v>43423.664236111108</v>
      </c>
      <c r="K1397" s="203">
        <v>1.1574074074074073E-3</v>
      </c>
      <c r="L1397" s="29" t="s">
        <v>210</v>
      </c>
      <c r="M1397" s="71" t="s">
        <v>211</v>
      </c>
      <c r="N1397" s="71" t="s">
        <v>215</v>
      </c>
      <c r="O1397" s="71" t="s">
        <v>40</v>
      </c>
      <c r="R1397" s="71">
        <v>0</v>
      </c>
      <c r="U1397" s="27" t="s">
        <v>1281</v>
      </c>
    </row>
    <row r="1398" spans="1:21" x14ac:dyDescent="0.15">
      <c r="A1398" s="27" t="s">
        <v>75</v>
      </c>
      <c r="B1398" s="27" t="s">
        <v>6536</v>
      </c>
      <c r="C1398" s="27" t="s">
        <v>189</v>
      </c>
      <c r="D1398" s="27" t="s">
        <v>41</v>
      </c>
      <c r="I1398" s="28">
        <v>43423.670706018522</v>
      </c>
      <c r="J1398" s="28">
        <v>43423.671342592592</v>
      </c>
      <c r="K1398" s="203">
        <v>6.3657407407407402E-4</v>
      </c>
      <c r="L1398" s="29" t="s">
        <v>210</v>
      </c>
      <c r="M1398" s="71" t="s">
        <v>211</v>
      </c>
      <c r="N1398" s="71" t="s">
        <v>215</v>
      </c>
      <c r="O1398" s="71" t="s">
        <v>40</v>
      </c>
      <c r="R1398" s="71">
        <v>0</v>
      </c>
      <c r="U1398" s="27" t="s">
        <v>1513</v>
      </c>
    </row>
    <row r="1399" spans="1:21" x14ac:dyDescent="0.15">
      <c r="A1399" s="27" t="s">
        <v>75</v>
      </c>
      <c r="B1399" s="27" t="s">
        <v>6537</v>
      </c>
      <c r="C1399" s="27" t="s">
        <v>189</v>
      </c>
      <c r="D1399" s="27" t="s">
        <v>41</v>
      </c>
      <c r="I1399" s="28">
        <v>43423.67150462963</v>
      </c>
      <c r="J1399" s="28">
        <v>43423.675023148149</v>
      </c>
      <c r="K1399" s="203">
        <v>3.5185185185185185E-3</v>
      </c>
      <c r="L1399" s="29" t="s">
        <v>210</v>
      </c>
      <c r="M1399" s="71" t="s">
        <v>210</v>
      </c>
      <c r="N1399" s="71" t="s">
        <v>215</v>
      </c>
      <c r="O1399" s="71" t="s">
        <v>40</v>
      </c>
      <c r="R1399" s="71">
        <v>0</v>
      </c>
      <c r="U1399" s="27" t="s">
        <v>1513</v>
      </c>
    </row>
    <row r="1400" spans="1:21" x14ac:dyDescent="0.15">
      <c r="A1400" s="27" t="s">
        <v>75</v>
      </c>
      <c r="B1400" s="27" t="s">
        <v>6538</v>
      </c>
      <c r="C1400" s="27" t="s">
        <v>189</v>
      </c>
      <c r="D1400" s="27" t="s">
        <v>41</v>
      </c>
      <c r="I1400" s="28">
        <v>43423.72452546296</v>
      </c>
      <c r="J1400" s="28">
        <v>43423.730069444442</v>
      </c>
      <c r="K1400" s="203">
        <v>5.5439814814814822E-3</v>
      </c>
      <c r="L1400" s="29" t="s">
        <v>210</v>
      </c>
      <c r="M1400" s="71" t="s">
        <v>210</v>
      </c>
      <c r="N1400" s="71" t="s">
        <v>215</v>
      </c>
      <c r="O1400" s="71" t="s">
        <v>40</v>
      </c>
      <c r="R1400" s="71">
        <v>0</v>
      </c>
      <c r="U1400" s="27" t="s">
        <v>688</v>
      </c>
    </row>
    <row r="1401" spans="1:21" x14ac:dyDescent="0.15">
      <c r="A1401" s="27" t="s">
        <v>75</v>
      </c>
      <c r="B1401" s="27" t="s">
        <v>6539</v>
      </c>
      <c r="C1401" s="27" t="s">
        <v>189</v>
      </c>
      <c r="D1401" s="27" t="s">
        <v>41</v>
      </c>
      <c r="I1401" s="28">
        <v>43423.73300925926</v>
      </c>
      <c r="J1401" s="28">
        <v>43423.734201388892</v>
      </c>
      <c r="K1401" s="203">
        <v>1.1921296296296296E-3</v>
      </c>
      <c r="L1401" s="29" t="s">
        <v>210</v>
      </c>
      <c r="M1401" s="71" t="s">
        <v>211</v>
      </c>
      <c r="N1401" s="71" t="s">
        <v>215</v>
      </c>
      <c r="O1401" s="71" t="s">
        <v>40</v>
      </c>
      <c r="R1401" s="71">
        <v>0</v>
      </c>
      <c r="U1401" s="27" t="s">
        <v>6540</v>
      </c>
    </row>
    <row r="1402" spans="1:21" x14ac:dyDescent="0.15">
      <c r="A1402" s="27" t="s">
        <v>75</v>
      </c>
      <c r="B1402" s="27" t="s">
        <v>6541</v>
      </c>
      <c r="C1402" s="27" t="s">
        <v>189</v>
      </c>
      <c r="D1402" s="27" t="s">
        <v>41</v>
      </c>
      <c r="I1402" s="28">
        <v>43423.742164351854</v>
      </c>
      <c r="J1402" s="28">
        <v>43423.742569444446</v>
      </c>
      <c r="K1402" s="203">
        <v>4.0509259259259258E-4</v>
      </c>
      <c r="L1402" s="29" t="s">
        <v>210</v>
      </c>
      <c r="M1402" s="71" t="s">
        <v>211</v>
      </c>
      <c r="N1402" s="71" t="s">
        <v>215</v>
      </c>
      <c r="O1402" s="71" t="s">
        <v>40</v>
      </c>
      <c r="R1402" s="71">
        <v>0</v>
      </c>
      <c r="U1402" s="27" t="s">
        <v>308</v>
      </c>
    </row>
    <row r="1403" spans="1:21" x14ac:dyDescent="0.15">
      <c r="A1403" s="27" t="s">
        <v>75</v>
      </c>
      <c r="B1403" s="27" t="s">
        <v>6542</v>
      </c>
      <c r="C1403" s="27" t="s">
        <v>189</v>
      </c>
      <c r="D1403" s="27" t="s">
        <v>41</v>
      </c>
      <c r="I1403" s="28">
        <v>43423.744305555556</v>
      </c>
      <c r="J1403" s="28">
        <v>43423.745879629627</v>
      </c>
      <c r="K1403" s="203">
        <v>1.5740740740740741E-3</v>
      </c>
      <c r="L1403" s="29" t="s">
        <v>210</v>
      </c>
      <c r="M1403" s="71" t="s">
        <v>211</v>
      </c>
      <c r="N1403" s="71" t="s">
        <v>215</v>
      </c>
      <c r="O1403" s="71" t="s">
        <v>40</v>
      </c>
      <c r="R1403" s="71">
        <v>0</v>
      </c>
      <c r="U1403" s="27" t="s">
        <v>5999</v>
      </c>
    </row>
    <row r="1404" spans="1:21" x14ac:dyDescent="0.15">
      <c r="A1404" s="27" t="s">
        <v>75</v>
      </c>
      <c r="B1404" s="27" t="s">
        <v>6543</v>
      </c>
      <c r="C1404" s="27" t="s">
        <v>189</v>
      </c>
      <c r="D1404" s="27" t="s">
        <v>41</v>
      </c>
      <c r="I1404" s="28">
        <v>43423.745972222219</v>
      </c>
      <c r="J1404" s="28">
        <v>43423.747384259259</v>
      </c>
      <c r="K1404" s="203">
        <v>1.4120370370370369E-3</v>
      </c>
      <c r="L1404" s="29" t="s">
        <v>210</v>
      </c>
      <c r="M1404" s="71" t="s">
        <v>211</v>
      </c>
      <c r="N1404" s="71" t="s">
        <v>215</v>
      </c>
      <c r="O1404" s="71" t="s">
        <v>40</v>
      </c>
      <c r="R1404" s="71">
        <v>0</v>
      </c>
      <c r="U1404" s="27" t="s">
        <v>6544</v>
      </c>
    </row>
    <row r="1405" spans="1:21" x14ac:dyDescent="0.15">
      <c r="A1405" s="27" t="s">
        <v>75</v>
      </c>
      <c r="B1405" s="27" t="s">
        <v>6545</v>
      </c>
      <c r="C1405" s="27" t="s">
        <v>189</v>
      </c>
      <c r="D1405" s="27" t="s">
        <v>41</v>
      </c>
      <c r="I1405" s="28">
        <v>43423.74795138889</v>
      </c>
      <c r="J1405" s="28">
        <v>43423.753101851849</v>
      </c>
      <c r="K1405" s="203">
        <v>5.1504629629629635E-3</v>
      </c>
      <c r="L1405" s="29" t="s">
        <v>210</v>
      </c>
      <c r="M1405" s="71" t="s">
        <v>210</v>
      </c>
      <c r="N1405" s="71" t="s">
        <v>215</v>
      </c>
      <c r="O1405" s="71" t="s">
        <v>40</v>
      </c>
      <c r="R1405" s="71">
        <v>0</v>
      </c>
      <c r="U1405" s="27" t="s">
        <v>6546</v>
      </c>
    </row>
    <row r="1406" spans="1:21" x14ac:dyDescent="0.15">
      <c r="A1406" s="27" t="s">
        <v>75</v>
      </c>
      <c r="B1406" s="27" t="s">
        <v>6547</v>
      </c>
      <c r="C1406" s="27" t="s">
        <v>189</v>
      </c>
      <c r="D1406" s="27" t="s">
        <v>85</v>
      </c>
      <c r="I1406" s="28">
        <v>43423.452245370368</v>
      </c>
      <c r="J1406" s="28">
        <v>43423.453703703701</v>
      </c>
      <c r="K1406" s="203">
        <v>1.4583333333333334E-3</v>
      </c>
      <c r="L1406" s="29" t="s">
        <v>210</v>
      </c>
      <c r="M1406" s="71" t="s">
        <v>211</v>
      </c>
      <c r="N1406" s="71" t="s">
        <v>215</v>
      </c>
      <c r="O1406" s="71" t="s">
        <v>84</v>
      </c>
      <c r="R1406" s="71">
        <v>0</v>
      </c>
      <c r="U1406" s="27" t="s">
        <v>1034</v>
      </c>
    </row>
    <row r="1407" spans="1:21" x14ac:dyDescent="0.15">
      <c r="A1407" s="27" t="s">
        <v>75</v>
      </c>
      <c r="B1407" s="27" t="s">
        <v>6548</v>
      </c>
      <c r="C1407" s="27" t="s">
        <v>189</v>
      </c>
      <c r="D1407" s="27" t="s">
        <v>85</v>
      </c>
      <c r="I1407" s="28">
        <v>43423.60665509259</v>
      </c>
      <c r="J1407" s="28">
        <v>43423.60800925926</v>
      </c>
      <c r="K1407" s="203">
        <v>1.3541666666666667E-3</v>
      </c>
      <c r="L1407" s="29" t="s">
        <v>210</v>
      </c>
      <c r="M1407" s="71" t="s">
        <v>211</v>
      </c>
      <c r="N1407" s="71" t="s">
        <v>215</v>
      </c>
      <c r="O1407" s="71" t="s">
        <v>84</v>
      </c>
      <c r="R1407" s="71">
        <v>0</v>
      </c>
      <c r="U1407" s="27" t="s">
        <v>1685</v>
      </c>
    </row>
    <row r="1408" spans="1:21" x14ac:dyDescent="0.15">
      <c r="A1408" s="27" t="s">
        <v>75</v>
      </c>
      <c r="B1408" s="27" t="s">
        <v>6549</v>
      </c>
      <c r="C1408" s="27" t="s">
        <v>189</v>
      </c>
      <c r="D1408" s="27" t="s">
        <v>85</v>
      </c>
      <c r="I1408" s="28">
        <v>43423.622511574074</v>
      </c>
      <c r="J1408" s="28">
        <v>43423.6247337963</v>
      </c>
      <c r="K1408" s="203">
        <v>2.1759259259259258E-3</v>
      </c>
      <c r="L1408" s="29" t="s">
        <v>210</v>
      </c>
      <c r="M1408" s="71" t="s">
        <v>210</v>
      </c>
      <c r="N1408" s="71" t="s">
        <v>215</v>
      </c>
      <c r="O1408" s="71" t="s">
        <v>84</v>
      </c>
      <c r="R1408" s="71">
        <v>0</v>
      </c>
      <c r="U1408" s="27" t="s">
        <v>1528</v>
      </c>
    </row>
    <row r="1409" spans="1:21" x14ac:dyDescent="0.15">
      <c r="A1409" s="27" t="s">
        <v>75</v>
      </c>
      <c r="B1409" s="27" t="s">
        <v>6550</v>
      </c>
      <c r="C1409" s="27" t="s">
        <v>189</v>
      </c>
      <c r="D1409" s="27" t="s">
        <v>85</v>
      </c>
      <c r="I1409" s="28">
        <v>43423.637812499997</v>
      </c>
      <c r="J1409" s="28">
        <v>43423.642291666663</v>
      </c>
      <c r="K1409" s="203">
        <v>4.4791666666666669E-3</v>
      </c>
      <c r="L1409" s="29" t="s">
        <v>210</v>
      </c>
      <c r="M1409" s="71" t="s">
        <v>210</v>
      </c>
      <c r="N1409" s="71" t="s">
        <v>215</v>
      </c>
      <c r="O1409" s="71" t="s">
        <v>84</v>
      </c>
      <c r="R1409" s="71">
        <v>0</v>
      </c>
      <c r="U1409" s="27" t="s">
        <v>1284</v>
      </c>
    </row>
    <row r="1410" spans="1:21" x14ac:dyDescent="0.15">
      <c r="A1410" s="27" t="s">
        <v>75</v>
      </c>
      <c r="B1410" s="27" t="s">
        <v>6551</v>
      </c>
      <c r="C1410" s="27" t="s">
        <v>189</v>
      </c>
      <c r="D1410" s="27" t="s">
        <v>85</v>
      </c>
      <c r="I1410" s="28">
        <v>43423.654131944444</v>
      </c>
      <c r="J1410" s="28">
        <v>43423.658877314818</v>
      </c>
      <c r="K1410" s="203">
        <v>4.7453703703703703E-3</v>
      </c>
      <c r="L1410" s="29" t="s">
        <v>210</v>
      </c>
      <c r="M1410" s="71" t="s">
        <v>210</v>
      </c>
      <c r="N1410" s="71" t="s">
        <v>215</v>
      </c>
      <c r="O1410" s="71" t="s">
        <v>84</v>
      </c>
      <c r="R1410" s="71">
        <v>0</v>
      </c>
      <c r="U1410" s="27" t="s">
        <v>1514</v>
      </c>
    </row>
    <row r="1411" spans="1:21" x14ac:dyDescent="0.15">
      <c r="A1411" s="27" t="s">
        <v>75</v>
      </c>
      <c r="B1411" s="27" t="s">
        <v>6552</v>
      </c>
      <c r="C1411" s="27" t="s">
        <v>189</v>
      </c>
      <c r="D1411" s="27" t="s">
        <v>85</v>
      </c>
      <c r="I1411" s="28">
        <v>43423.659699074073</v>
      </c>
      <c r="J1411" s="28">
        <v>43423.66673611111</v>
      </c>
      <c r="K1411" s="203">
        <v>7.037037037037037E-3</v>
      </c>
      <c r="L1411" s="29" t="s">
        <v>210</v>
      </c>
      <c r="M1411" s="71" t="s">
        <v>210</v>
      </c>
      <c r="N1411" s="71" t="s">
        <v>215</v>
      </c>
      <c r="O1411" s="71" t="s">
        <v>84</v>
      </c>
      <c r="R1411" s="71">
        <v>0</v>
      </c>
      <c r="U1411" s="27" t="s">
        <v>1284</v>
      </c>
    </row>
    <row r="1412" spans="1:21" x14ac:dyDescent="0.15">
      <c r="A1412" s="27" t="s">
        <v>75</v>
      </c>
      <c r="B1412" s="27" t="s">
        <v>6553</v>
      </c>
      <c r="C1412" s="27" t="s">
        <v>189</v>
      </c>
      <c r="D1412" s="27" t="s">
        <v>85</v>
      </c>
      <c r="I1412" s="28">
        <v>43423.685358796298</v>
      </c>
      <c r="J1412" s="28">
        <v>43423.685983796298</v>
      </c>
      <c r="K1412" s="203">
        <v>6.2500000000000001E-4</v>
      </c>
      <c r="L1412" s="29" t="s">
        <v>210</v>
      </c>
      <c r="M1412" s="71" t="s">
        <v>211</v>
      </c>
      <c r="N1412" s="71" t="s">
        <v>215</v>
      </c>
      <c r="O1412" s="71" t="s">
        <v>84</v>
      </c>
      <c r="R1412" s="71">
        <v>0</v>
      </c>
      <c r="U1412" s="27" t="s">
        <v>6554</v>
      </c>
    </row>
    <row r="1413" spans="1:21" x14ac:dyDescent="0.15">
      <c r="A1413" s="27" t="s">
        <v>75</v>
      </c>
      <c r="B1413" s="27" t="s">
        <v>6555</v>
      </c>
      <c r="C1413" s="27" t="s">
        <v>189</v>
      </c>
      <c r="D1413" s="27" t="s">
        <v>85</v>
      </c>
      <c r="I1413" s="28">
        <v>43423.70175925926</v>
      </c>
      <c r="J1413" s="28">
        <v>43423.705983796295</v>
      </c>
      <c r="K1413" s="203">
        <v>4.2245370370370371E-3</v>
      </c>
      <c r="L1413" s="29" t="s">
        <v>210</v>
      </c>
      <c r="M1413" s="71" t="s">
        <v>210</v>
      </c>
      <c r="N1413" s="71" t="s">
        <v>215</v>
      </c>
      <c r="O1413" s="71" t="s">
        <v>84</v>
      </c>
      <c r="R1413" s="71">
        <v>0</v>
      </c>
      <c r="U1413" s="27" t="s">
        <v>1035</v>
      </c>
    </row>
    <row r="1414" spans="1:21" x14ac:dyDescent="0.15">
      <c r="A1414" s="27" t="s">
        <v>75</v>
      </c>
      <c r="B1414" s="27" t="s">
        <v>6556</v>
      </c>
      <c r="C1414" s="27" t="s">
        <v>189</v>
      </c>
      <c r="D1414" s="27" t="s">
        <v>85</v>
      </c>
      <c r="I1414" s="28">
        <v>43423.732118055559</v>
      </c>
      <c r="J1414" s="28">
        <v>43423.7346412037</v>
      </c>
      <c r="K1414" s="203">
        <v>2.5231481481481481E-3</v>
      </c>
      <c r="L1414" s="29" t="s">
        <v>210</v>
      </c>
      <c r="M1414" s="71" t="s">
        <v>210</v>
      </c>
      <c r="N1414" s="71" t="s">
        <v>215</v>
      </c>
      <c r="O1414" s="71" t="s">
        <v>84</v>
      </c>
      <c r="R1414" s="71">
        <v>0</v>
      </c>
      <c r="U1414" s="27" t="s">
        <v>6557</v>
      </c>
    </row>
    <row r="1415" spans="1:21" x14ac:dyDescent="0.15">
      <c r="A1415" s="27" t="s">
        <v>75</v>
      </c>
      <c r="B1415" s="27" t="s">
        <v>6558</v>
      </c>
      <c r="C1415" s="27" t="s">
        <v>189</v>
      </c>
      <c r="D1415" s="27" t="s">
        <v>61</v>
      </c>
      <c r="I1415" s="28">
        <v>43423.452592592592</v>
      </c>
      <c r="J1415" s="28">
        <v>43423.454097222224</v>
      </c>
      <c r="K1415" s="203">
        <v>1.5046296296296294E-3</v>
      </c>
      <c r="L1415" s="29" t="s">
        <v>210</v>
      </c>
      <c r="M1415" s="71" t="s">
        <v>211</v>
      </c>
      <c r="N1415" s="71" t="s">
        <v>215</v>
      </c>
      <c r="O1415" s="71" t="s">
        <v>60</v>
      </c>
      <c r="R1415" s="71">
        <v>0</v>
      </c>
      <c r="U1415" s="27" t="s">
        <v>337</v>
      </c>
    </row>
    <row r="1416" spans="1:21" x14ac:dyDescent="0.15">
      <c r="A1416" s="27" t="s">
        <v>75</v>
      </c>
      <c r="B1416" s="27" t="s">
        <v>6559</v>
      </c>
      <c r="C1416" s="27" t="s">
        <v>189</v>
      </c>
      <c r="D1416" s="27" t="s">
        <v>61</v>
      </c>
      <c r="I1416" s="28">
        <v>43423.465590277781</v>
      </c>
      <c r="J1416" s="28">
        <v>43423.466851851852</v>
      </c>
      <c r="K1416" s="203">
        <v>1.261574074074074E-3</v>
      </c>
      <c r="L1416" s="29" t="s">
        <v>210</v>
      </c>
      <c r="M1416" s="71" t="s">
        <v>211</v>
      </c>
      <c r="N1416" s="71" t="s">
        <v>215</v>
      </c>
      <c r="O1416" s="71" t="s">
        <v>60</v>
      </c>
      <c r="R1416" s="71">
        <v>0</v>
      </c>
      <c r="U1416" s="27" t="s">
        <v>6560</v>
      </c>
    </row>
    <row r="1417" spans="1:21" x14ac:dyDescent="0.15">
      <c r="A1417" s="27" t="s">
        <v>75</v>
      </c>
      <c r="B1417" s="27" t="s">
        <v>6561</v>
      </c>
      <c r="C1417" s="27" t="s">
        <v>189</v>
      </c>
      <c r="D1417" s="27" t="s">
        <v>61</v>
      </c>
      <c r="I1417" s="28">
        <v>43423.471296296295</v>
      </c>
      <c r="J1417" s="28">
        <v>43423.472743055558</v>
      </c>
      <c r="K1417" s="203">
        <v>1.4467592592592594E-3</v>
      </c>
      <c r="L1417" s="29" t="s">
        <v>210</v>
      </c>
      <c r="M1417" s="71" t="s">
        <v>211</v>
      </c>
      <c r="N1417" s="71" t="s">
        <v>215</v>
      </c>
      <c r="O1417" s="71" t="s">
        <v>60</v>
      </c>
      <c r="R1417" s="71">
        <v>0</v>
      </c>
      <c r="U1417" s="27" t="s">
        <v>337</v>
      </c>
    </row>
    <row r="1418" spans="1:21" x14ac:dyDescent="0.15">
      <c r="A1418" s="27" t="s">
        <v>75</v>
      </c>
      <c r="B1418" s="27" t="s">
        <v>6562</v>
      </c>
      <c r="C1418" s="27" t="s">
        <v>189</v>
      </c>
      <c r="D1418" s="27" t="s">
        <v>61</v>
      </c>
      <c r="I1418" s="28">
        <v>43423.484467592592</v>
      </c>
      <c r="J1418" s="28">
        <v>43423.485555555555</v>
      </c>
      <c r="K1418" s="203">
        <v>1.0879629629629629E-3</v>
      </c>
      <c r="L1418" s="29" t="s">
        <v>210</v>
      </c>
      <c r="M1418" s="71" t="s">
        <v>211</v>
      </c>
      <c r="N1418" s="71" t="s">
        <v>215</v>
      </c>
      <c r="O1418" s="71" t="s">
        <v>60</v>
      </c>
      <c r="R1418" s="71">
        <v>0</v>
      </c>
      <c r="U1418" s="27" t="s">
        <v>6563</v>
      </c>
    </row>
    <row r="1419" spans="1:21" x14ac:dyDescent="0.15">
      <c r="A1419" s="27" t="s">
        <v>75</v>
      </c>
      <c r="B1419" s="27" t="s">
        <v>6564</v>
      </c>
      <c r="C1419" s="27" t="s">
        <v>189</v>
      </c>
      <c r="D1419" s="27" t="s">
        <v>61</v>
      </c>
      <c r="I1419" s="28">
        <v>43423.489652777775</v>
      </c>
      <c r="J1419" s="28">
        <v>43423.489791666667</v>
      </c>
      <c r="K1419" s="203">
        <v>1.3888888888888889E-4</v>
      </c>
      <c r="L1419" s="29" t="s">
        <v>210</v>
      </c>
      <c r="M1419" s="71" t="s">
        <v>211</v>
      </c>
      <c r="N1419" s="71" t="s">
        <v>215</v>
      </c>
      <c r="O1419" s="71" t="s">
        <v>60</v>
      </c>
      <c r="R1419" s="71">
        <v>0</v>
      </c>
      <c r="U1419" s="27" t="s">
        <v>6565</v>
      </c>
    </row>
    <row r="1420" spans="1:21" x14ac:dyDescent="0.15">
      <c r="A1420" s="27" t="s">
        <v>75</v>
      </c>
      <c r="B1420" s="27" t="s">
        <v>6566</v>
      </c>
      <c r="C1420" s="27" t="s">
        <v>189</v>
      </c>
      <c r="D1420" s="27" t="s">
        <v>61</v>
      </c>
      <c r="I1420" s="28">
        <v>43423.489907407406</v>
      </c>
      <c r="J1420" s="28">
        <v>43423.492337962962</v>
      </c>
      <c r="K1420" s="203">
        <v>2.4305555555555556E-3</v>
      </c>
      <c r="L1420" s="29" t="s">
        <v>210</v>
      </c>
      <c r="M1420" s="71" t="s">
        <v>210</v>
      </c>
      <c r="N1420" s="71" t="s">
        <v>215</v>
      </c>
      <c r="O1420" s="71" t="s">
        <v>60</v>
      </c>
      <c r="R1420" s="71">
        <v>0</v>
      </c>
      <c r="U1420" s="27" t="s">
        <v>6565</v>
      </c>
    </row>
    <row r="1421" spans="1:21" x14ac:dyDescent="0.15">
      <c r="A1421" s="27" t="s">
        <v>75</v>
      </c>
      <c r="B1421" s="27" t="s">
        <v>6567</v>
      </c>
      <c r="C1421" s="27" t="s">
        <v>189</v>
      </c>
      <c r="D1421" s="27" t="s">
        <v>61</v>
      </c>
      <c r="I1421" s="28">
        <v>43423.593368055554</v>
      </c>
      <c r="J1421" s="28">
        <v>43423.595983796295</v>
      </c>
      <c r="K1421" s="203">
        <v>2.615740740740741E-3</v>
      </c>
      <c r="L1421" s="29" t="s">
        <v>210</v>
      </c>
      <c r="M1421" s="71" t="s">
        <v>210</v>
      </c>
      <c r="N1421" s="71" t="s">
        <v>215</v>
      </c>
      <c r="O1421" s="71" t="s">
        <v>60</v>
      </c>
      <c r="R1421" s="71">
        <v>0</v>
      </c>
      <c r="U1421" s="27" t="s">
        <v>6565</v>
      </c>
    </row>
    <row r="1422" spans="1:21" x14ac:dyDescent="0.15">
      <c r="A1422" s="27" t="s">
        <v>75</v>
      </c>
      <c r="B1422" s="27" t="s">
        <v>6568</v>
      </c>
      <c r="C1422" s="27" t="s">
        <v>189</v>
      </c>
      <c r="D1422" s="27" t="s">
        <v>61</v>
      </c>
      <c r="I1422" s="28">
        <v>43423.603136574071</v>
      </c>
      <c r="J1422" s="28">
        <v>43423.606921296298</v>
      </c>
      <c r="K1422" s="203">
        <v>3.7847222222222223E-3</v>
      </c>
      <c r="L1422" s="29" t="s">
        <v>210</v>
      </c>
      <c r="M1422" s="71" t="s">
        <v>210</v>
      </c>
      <c r="N1422" s="71" t="s">
        <v>215</v>
      </c>
      <c r="O1422" s="71" t="s">
        <v>60</v>
      </c>
      <c r="R1422" s="71">
        <v>0</v>
      </c>
      <c r="U1422" s="27" t="s">
        <v>6569</v>
      </c>
    </row>
    <row r="1423" spans="1:21" x14ac:dyDescent="0.15">
      <c r="A1423" s="27" t="s">
        <v>75</v>
      </c>
      <c r="B1423" s="27" t="s">
        <v>6570</v>
      </c>
      <c r="C1423" s="27" t="s">
        <v>189</v>
      </c>
      <c r="D1423" s="27" t="s">
        <v>61</v>
      </c>
      <c r="I1423" s="28">
        <v>43423.626840277779</v>
      </c>
      <c r="J1423" s="28">
        <v>43423.62835648148</v>
      </c>
      <c r="K1423" s="203">
        <v>1.5162037037037036E-3</v>
      </c>
      <c r="L1423" s="29" t="s">
        <v>210</v>
      </c>
      <c r="M1423" s="71" t="s">
        <v>211</v>
      </c>
      <c r="N1423" s="71" t="s">
        <v>215</v>
      </c>
      <c r="O1423" s="71" t="s">
        <v>60</v>
      </c>
      <c r="R1423" s="71">
        <v>0</v>
      </c>
      <c r="U1423" s="27" t="s">
        <v>1036</v>
      </c>
    </row>
    <row r="1424" spans="1:21" x14ac:dyDescent="0.15">
      <c r="A1424" s="27" t="s">
        <v>75</v>
      </c>
      <c r="B1424" s="27" t="s">
        <v>6571</v>
      </c>
      <c r="C1424" s="27" t="s">
        <v>189</v>
      </c>
      <c r="D1424" s="27" t="s">
        <v>61</v>
      </c>
      <c r="I1424" s="28">
        <v>43423.634618055556</v>
      </c>
      <c r="J1424" s="28">
        <v>43423.636423611111</v>
      </c>
      <c r="K1424" s="203">
        <v>1.8055555555555557E-3</v>
      </c>
      <c r="L1424" s="29" t="s">
        <v>210</v>
      </c>
      <c r="M1424" s="71" t="s">
        <v>211</v>
      </c>
      <c r="N1424" s="71" t="s">
        <v>215</v>
      </c>
      <c r="O1424" s="71" t="s">
        <v>60</v>
      </c>
      <c r="R1424" s="71">
        <v>0</v>
      </c>
      <c r="U1424" s="27" t="s">
        <v>1498</v>
      </c>
    </row>
    <row r="1425" spans="1:21" x14ac:dyDescent="0.15">
      <c r="A1425" s="27" t="s">
        <v>75</v>
      </c>
      <c r="B1425" s="27" t="s">
        <v>6572</v>
      </c>
      <c r="C1425" s="27" t="s">
        <v>189</v>
      </c>
      <c r="D1425" s="27" t="s">
        <v>61</v>
      </c>
      <c r="I1425" s="28">
        <v>43423.643726851849</v>
      </c>
      <c r="J1425" s="28">
        <v>43423.646585648145</v>
      </c>
      <c r="K1425" s="203">
        <v>2.8587962962962963E-3</v>
      </c>
      <c r="L1425" s="29" t="s">
        <v>210</v>
      </c>
      <c r="M1425" s="71" t="s">
        <v>210</v>
      </c>
      <c r="N1425" s="71" t="s">
        <v>215</v>
      </c>
      <c r="O1425" s="71" t="s">
        <v>60</v>
      </c>
      <c r="R1425" s="71">
        <v>0</v>
      </c>
      <c r="U1425" s="27" t="s">
        <v>1515</v>
      </c>
    </row>
    <row r="1426" spans="1:21" x14ac:dyDescent="0.15">
      <c r="A1426" s="27" t="s">
        <v>75</v>
      </c>
      <c r="B1426" s="27" t="s">
        <v>6573</v>
      </c>
      <c r="C1426" s="27" t="s">
        <v>189</v>
      </c>
      <c r="D1426" s="27" t="s">
        <v>61</v>
      </c>
      <c r="I1426" s="28">
        <v>43423.661249999997</v>
      </c>
      <c r="J1426" s="28">
        <v>43423.661527777775</v>
      </c>
      <c r="K1426" s="203">
        <v>2.7777777777777778E-4</v>
      </c>
      <c r="L1426" s="29" t="s">
        <v>210</v>
      </c>
      <c r="M1426" s="71" t="s">
        <v>211</v>
      </c>
      <c r="N1426" s="71" t="s">
        <v>215</v>
      </c>
      <c r="O1426" s="71" t="s">
        <v>60</v>
      </c>
      <c r="R1426" s="71">
        <v>0</v>
      </c>
      <c r="U1426" s="27" t="s">
        <v>337</v>
      </c>
    </row>
    <row r="1427" spans="1:21" x14ac:dyDescent="0.15">
      <c r="A1427" s="27" t="s">
        <v>75</v>
      </c>
      <c r="B1427" s="27" t="s">
        <v>6574</v>
      </c>
      <c r="C1427" s="27" t="s">
        <v>189</v>
      </c>
      <c r="D1427" s="27" t="s">
        <v>61</v>
      </c>
      <c r="I1427" s="28">
        <v>43423.665671296294</v>
      </c>
      <c r="J1427" s="28">
        <v>43423.666620370372</v>
      </c>
      <c r="K1427" s="203">
        <v>9.4907407407407408E-4</v>
      </c>
      <c r="L1427" s="29" t="s">
        <v>210</v>
      </c>
      <c r="M1427" s="71" t="s">
        <v>211</v>
      </c>
      <c r="N1427" s="71" t="s">
        <v>215</v>
      </c>
      <c r="O1427" s="71" t="s">
        <v>60</v>
      </c>
      <c r="R1427" s="71">
        <v>0</v>
      </c>
      <c r="U1427" s="27" t="s">
        <v>560</v>
      </c>
    </row>
    <row r="1428" spans="1:21" x14ac:dyDescent="0.15">
      <c r="A1428" s="27" t="s">
        <v>75</v>
      </c>
      <c r="B1428" s="27" t="s">
        <v>6575</v>
      </c>
      <c r="C1428" s="27" t="s">
        <v>189</v>
      </c>
      <c r="D1428" s="27" t="s">
        <v>61</v>
      </c>
      <c r="I1428" s="28">
        <v>43423.675763888888</v>
      </c>
      <c r="J1428" s="28">
        <v>43423.676666666666</v>
      </c>
      <c r="K1428" s="203">
        <v>9.0277777777777784E-4</v>
      </c>
      <c r="L1428" s="29" t="s">
        <v>210</v>
      </c>
      <c r="M1428" s="71" t="s">
        <v>211</v>
      </c>
      <c r="N1428" s="71" t="s">
        <v>215</v>
      </c>
      <c r="O1428" s="71" t="s">
        <v>60</v>
      </c>
      <c r="R1428" s="71">
        <v>0</v>
      </c>
      <c r="U1428" s="27" t="s">
        <v>6576</v>
      </c>
    </row>
    <row r="1429" spans="1:21" x14ac:dyDescent="0.15">
      <c r="A1429" s="27" t="s">
        <v>75</v>
      </c>
      <c r="B1429" s="27" t="s">
        <v>6577</v>
      </c>
      <c r="C1429" s="27" t="s">
        <v>189</v>
      </c>
      <c r="D1429" s="27" t="s">
        <v>61</v>
      </c>
      <c r="I1429" s="28">
        <v>43423.713564814818</v>
      </c>
      <c r="J1429" s="28">
        <v>43423.715405092589</v>
      </c>
      <c r="K1429" s="203">
        <v>1.8402777777777777E-3</v>
      </c>
      <c r="L1429" s="29" t="s">
        <v>210</v>
      </c>
      <c r="M1429" s="71" t="s">
        <v>211</v>
      </c>
      <c r="N1429" s="71" t="s">
        <v>215</v>
      </c>
      <c r="O1429" s="71" t="s">
        <v>60</v>
      </c>
      <c r="R1429" s="71">
        <v>0</v>
      </c>
      <c r="U1429" s="27" t="s">
        <v>6578</v>
      </c>
    </row>
    <row r="1430" spans="1:21" x14ac:dyDescent="0.15">
      <c r="A1430" s="27" t="s">
        <v>75</v>
      </c>
      <c r="B1430" s="27" t="s">
        <v>6579</v>
      </c>
      <c r="C1430" s="27" t="s">
        <v>189</v>
      </c>
      <c r="D1430" s="27" t="s">
        <v>61</v>
      </c>
      <c r="I1430" s="28">
        <v>43423.723020833335</v>
      </c>
      <c r="J1430" s="28">
        <v>43423.725358796299</v>
      </c>
      <c r="K1430" s="203">
        <v>2.3379629629629631E-3</v>
      </c>
      <c r="L1430" s="29" t="s">
        <v>210</v>
      </c>
      <c r="M1430" s="71" t="s">
        <v>210</v>
      </c>
      <c r="N1430" s="71" t="s">
        <v>215</v>
      </c>
      <c r="O1430" s="71" t="s">
        <v>60</v>
      </c>
      <c r="R1430" s="71">
        <v>0</v>
      </c>
      <c r="U1430" s="27" t="s">
        <v>1516</v>
      </c>
    </row>
    <row r="1431" spans="1:21" x14ac:dyDescent="0.15">
      <c r="A1431" s="27" t="s">
        <v>75</v>
      </c>
      <c r="B1431" s="27" t="s">
        <v>6580</v>
      </c>
      <c r="C1431" s="27" t="s">
        <v>194</v>
      </c>
      <c r="D1431" s="27" t="s">
        <v>21</v>
      </c>
      <c r="I1431" s="28">
        <v>43423.438240740739</v>
      </c>
      <c r="J1431" s="28">
        <v>43423.441689814812</v>
      </c>
      <c r="K1431" s="203">
        <v>3.4490740740740745E-3</v>
      </c>
      <c r="L1431" s="29" t="s">
        <v>210</v>
      </c>
      <c r="M1431" s="71" t="s">
        <v>210</v>
      </c>
      <c r="N1431" s="71" t="s">
        <v>215</v>
      </c>
      <c r="O1431" s="71" t="s">
        <v>20</v>
      </c>
      <c r="R1431" s="71">
        <v>0</v>
      </c>
      <c r="U1431" s="27" t="s">
        <v>1951</v>
      </c>
    </row>
    <row r="1432" spans="1:21" x14ac:dyDescent="0.15">
      <c r="A1432" s="27" t="s">
        <v>75</v>
      </c>
      <c r="B1432" s="27" t="s">
        <v>6581</v>
      </c>
      <c r="C1432" s="27" t="s">
        <v>194</v>
      </c>
      <c r="D1432" s="27" t="s">
        <v>21</v>
      </c>
      <c r="I1432" s="28">
        <v>43423.442569444444</v>
      </c>
      <c r="J1432" s="28">
        <v>43423.449108796296</v>
      </c>
      <c r="K1432" s="203">
        <v>6.5393518518518517E-3</v>
      </c>
      <c r="L1432" s="29" t="s">
        <v>210</v>
      </c>
      <c r="M1432" s="71" t="s">
        <v>210</v>
      </c>
      <c r="N1432" s="71" t="s">
        <v>215</v>
      </c>
      <c r="O1432" s="71" t="s">
        <v>20</v>
      </c>
      <c r="R1432" s="71">
        <v>0</v>
      </c>
      <c r="U1432" s="27" t="s">
        <v>1038</v>
      </c>
    </row>
    <row r="1433" spans="1:21" x14ac:dyDescent="0.15">
      <c r="A1433" s="27" t="s">
        <v>75</v>
      </c>
      <c r="B1433" s="27" t="s">
        <v>6582</v>
      </c>
      <c r="C1433" s="27" t="s">
        <v>194</v>
      </c>
      <c r="D1433" s="27" t="s">
        <v>21</v>
      </c>
      <c r="I1433" s="28">
        <v>43423.449363425927</v>
      </c>
      <c r="J1433" s="28">
        <v>43423.452465277776</v>
      </c>
      <c r="K1433" s="203">
        <v>3.1018518518518522E-3</v>
      </c>
      <c r="L1433" s="29" t="s">
        <v>210</v>
      </c>
      <c r="M1433" s="71" t="s">
        <v>210</v>
      </c>
      <c r="N1433" s="71" t="s">
        <v>215</v>
      </c>
      <c r="O1433" s="71" t="s">
        <v>20</v>
      </c>
      <c r="R1433" s="71">
        <v>0</v>
      </c>
      <c r="U1433" s="27" t="s">
        <v>1037</v>
      </c>
    </row>
    <row r="1434" spans="1:21" x14ac:dyDescent="0.15">
      <c r="A1434" s="27" t="s">
        <v>75</v>
      </c>
      <c r="B1434" s="27" t="s">
        <v>6583</v>
      </c>
      <c r="C1434" s="27" t="s">
        <v>194</v>
      </c>
      <c r="D1434" s="27" t="s">
        <v>21</v>
      </c>
      <c r="I1434" s="28">
        <v>43423.464328703703</v>
      </c>
      <c r="J1434" s="28">
        <v>43423.472986111112</v>
      </c>
      <c r="K1434" s="203">
        <v>8.6574074074074071E-3</v>
      </c>
      <c r="L1434" s="29" t="s">
        <v>210</v>
      </c>
      <c r="M1434" s="71" t="s">
        <v>210</v>
      </c>
      <c r="N1434" s="71" t="s">
        <v>215</v>
      </c>
      <c r="O1434" s="71" t="s">
        <v>20</v>
      </c>
      <c r="R1434" s="71">
        <v>0</v>
      </c>
      <c r="U1434" s="27" t="s">
        <v>1950</v>
      </c>
    </row>
    <row r="1435" spans="1:21" x14ac:dyDescent="0.15">
      <c r="A1435" s="27" t="s">
        <v>75</v>
      </c>
      <c r="B1435" s="27" t="s">
        <v>6584</v>
      </c>
      <c r="C1435" s="27" t="s">
        <v>194</v>
      </c>
      <c r="D1435" s="27" t="s">
        <v>21</v>
      </c>
      <c r="I1435" s="28">
        <v>43423.474317129629</v>
      </c>
      <c r="J1435" s="28">
        <v>43423.474756944444</v>
      </c>
      <c r="K1435" s="203">
        <v>4.3981481481481481E-4</v>
      </c>
      <c r="L1435" s="29" t="s">
        <v>210</v>
      </c>
      <c r="M1435" s="71" t="s">
        <v>211</v>
      </c>
      <c r="N1435" s="71" t="s">
        <v>215</v>
      </c>
      <c r="O1435" s="71" t="s">
        <v>20</v>
      </c>
      <c r="R1435" s="71">
        <v>0</v>
      </c>
      <c r="U1435" s="27" t="s">
        <v>1038</v>
      </c>
    </row>
    <row r="1436" spans="1:21" x14ac:dyDescent="0.15">
      <c r="A1436" s="27" t="s">
        <v>75</v>
      </c>
      <c r="B1436" s="27" t="s">
        <v>6585</v>
      </c>
      <c r="C1436" s="27" t="s">
        <v>194</v>
      </c>
      <c r="D1436" s="27" t="s">
        <v>21</v>
      </c>
      <c r="I1436" s="28">
        <v>43423.494398148148</v>
      </c>
      <c r="J1436" s="28">
        <v>43423.496608796297</v>
      </c>
      <c r="K1436" s="203">
        <v>2.2106481481481478E-3</v>
      </c>
      <c r="L1436" s="29" t="s">
        <v>210</v>
      </c>
      <c r="M1436" s="71" t="s">
        <v>210</v>
      </c>
      <c r="N1436" s="71" t="s">
        <v>215</v>
      </c>
      <c r="O1436" s="71" t="s">
        <v>20</v>
      </c>
      <c r="R1436" s="71">
        <v>0</v>
      </c>
      <c r="U1436" s="27" t="s">
        <v>531</v>
      </c>
    </row>
    <row r="1437" spans="1:21" x14ac:dyDescent="0.15">
      <c r="A1437" s="27" t="s">
        <v>75</v>
      </c>
      <c r="B1437" s="27" t="s">
        <v>6586</v>
      </c>
      <c r="C1437" s="27" t="s">
        <v>194</v>
      </c>
      <c r="D1437" s="27" t="s">
        <v>21</v>
      </c>
      <c r="I1437" s="28">
        <v>43423.588148148148</v>
      </c>
      <c r="J1437" s="28">
        <v>43423.590358796297</v>
      </c>
      <c r="K1437" s="203">
        <v>2.2106481481481478E-3</v>
      </c>
      <c r="L1437" s="29" t="s">
        <v>210</v>
      </c>
      <c r="M1437" s="71" t="s">
        <v>210</v>
      </c>
      <c r="N1437" s="71" t="s">
        <v>215</v>
      </c>
      <c r="O1437" s="71" t="s">
        <v>20</v>
      </c>
      <c r="R1437" s="71">
        <v>0</v>
      </c>
      <c r="U1437" s="27" t="s">
        <v>6587</v>
      </c>
    </row>
    <row r="1438" spans="1:21" x14ac:dyDescent="0.15">
      <c r="A1438" s="27" t="s">
        <v>75</v>
      </c>
      <c r="B1438" s="27" t="s">
        <v>6588</v>
      </c>
      <c r="C1438" s="27" t="s">
        <v>194</v>
      </c>
      <c r="D1438" s="27" t="s">
        <v>21</v>
      </c>
      <c r="I1438" s="28">
        <v>43423.600706018522</v>
      </c>
      <c r="J1438" s="28">
        <v>43423.603298611109</v>
      </c>
      <c r="K1438" s="203">
        <v>2.5925925925925925E-3</v>
      </c>
      <c r="L1438" s="29" t="s">
        <v>210</v>
      </c>
      <c r="M1438" s="71" t="s">
        <v>210</v>
      </c>
      <c r="N1438" s="71" t="s">
        <v>215</v>
      </c>
      <c r="O1438" s="71" t="s">
        <v>20</v>
      </c>
      <c r="R1438" s="71">
        <v>0</v>
      </c>
      <c r="U1438" s="27" t="s">
        <v>531</v>
      </c>
    </row>
    <row r="1439" spans="1:21" x14ac:dyDescent="0.15">
      <c r="A1439" s="27" t="s">
        <v>75</v>
      </c>
      <c r="B1439" s="27" t="s">
        <v>6589</v>
      </c>
      <c r="C1439" s="27" t="s">
        <v>194</v>
      </c>
      <c r="D1439" s="27" t="s">
        <v>21</v>
      </c>
      <c r="I1439" s="28">
        <v>43423.605416666665</v>
      </c>
      <c r="J1439" s="28">
        <v>43423.607986111114</v>
      </c>
      <c r="K1439" s="203">
        <v>2.5694444444444445E-3</v>
      </c>
      <c r="L1439" s="29" t="s">
        <v>210</v>
      </c>
      <c r="M1439" s="71" t="s">
        <v>210</v>
      </c>
      <c r="N1439" s="71" t="s">
        <v>215</v>
      </c>
      <c r="O1439" s="71" t="s">
        <v>20</v>
      </c>
      <c r="R1439" s="71">
        <v>0</v>
      </c>
      <c r="U1439" s="27" t="s">
        <v>1038</v>
      </c>
    </row>
    <row r="1440" spans="1:21" x14ac:dyDescent="0.15">
      <c r="A1440" s="27" t="s">
        <v>75</v>
      </c>
      <c r="B1440" s="27" t="s">
        <v>6590</v>
      </c>
      <c r="C1440" s="27" t="s">
        <v>194</v>
      </c>
      <c r="D1440" s="27" t="s">
        <v>23</v>
      </c>
      <c r="I1440" s="28">
        <v>43423.433425925927</v>
      </c>
      <c r="J1440" s="28">
        <v>43423.437627314815</v>
      </c>
      <c r="K1440" s="203">
        <v>4.2013888888888891E-3</v>
      </c>
      <c r="L1440" s="29" t="s">
        <v>210</v>
      </c>
      <c r="M1440" s="71" t="s">
        <v>210</v>
      </c>
      <c r="N1440" s="71" t="s">
        <v>215</v>
      </c>
      <c r="O1440" s="71" t="s">
        <v>22</v>
      </c>
      <c r="R1440" s="71">
        <v>0</v>
      </c>
      <c r="U1440" s="27" t="s">
        <v>837</v>
      </c>
    </row>
    <row r="1441" spans="1:21" x14ac:dyDescent="0.15">
      <c r="A1441" s="27" t="s">
        <v>75</v>
      </c>
      <c r="B1441" s="27" t="s">
        <v>6591</v>
      </c>
      <c r="C1441" s="27" t="s">
        <v>194</v>
      </c>
      <c r="D1441" s="27" t="s">
        <v>23</v>
      </c>
      <c r="I1441" s="28">
        <v>43423.4684375</v>
      </c>
      <c r="J1441" s="28">
        <v>43423.473229166666</v>
      </c>
      <c r="K1441" s="203">
        <v>4.7916666666666672E-3</v>
      </c>
      <c r="L1441" s="29" t="s">
        <v>210</v>
      </c>
      <c r="M1441" s="71" t="s">
        <v>210</v>
      </c>
      <c r="N1441" s="71" t="s">
        <v>215</v>
      </c>
      <c r="O1441" s="71" t="s">
        <v>22</v>
      </c>
      <c r="R1441" s="71">
        <v>0</v>
      </c>
      <c r="U1441" s="27" t="s">
        <v>1285</v>
      </c>
    </row>
    <row r="1442" spans="1:21" x14ac:dyDescent="0.15">
      <c r="A1442" s="27" t="s">
        <v>75</v>
      </c>
      <c r="B1442" s="27" t="s">
        <v>6592</v>
      </c>
      <c r="C1442" s="27" t="s">
        <v>194</v>
      </c>
      <c r="D1442" s="27" t="s">
        <v>23</v>
      </c>
      <c r="I1442" s="28">
        <v>43423.474351851852</v>
      </c>
      <c r="J1442" s="28">
        <v>43423.479375000003</v>
      </c>
      <c r="K1442" s="203">
        <v>5.0231481481481481E-3</v>
      </c>
      <c r="L1442" s="29" t="s">
        <v>210</v>
      </c>
      <c r="M1442" s="71" t="s">
        <v>210</v>
      </c>
      <c r="N1442" s="71" t="s">
        <v>215</v>
      </c>
      <c r="O1442" s="71" t="s">
        <v>22</v>
      </c>
      <c r="R1442" s="71">
        <v>0</v>
      </c>
      <c r="U1442" s="27" t="s">
        <v>1039</v>
      </c>
    </row>
    <row r="1443" spans="1:21" x14ac:dyDescent="0.15">
      <c r="A1443" s="27" t="s">
        <v>75</v>
      </c>
      <c r="B1443" s="27" t="s">
        <v>6593</v>
      </c>
      <c r="C1443" s="27" t="s">
        <v>194</v>
      </c>
      <c r="D1443" s="27" t="s">
        <v>23</v>
      </c>
      <c r="I1443" s="28">
        <v>43423.488263888888</v>
      </c>
      <c r="J1443" s="28">
        <v>43423.49496527778</v>
      </c>
      <c r="K1443" s="203">
        <v>6.7013888888888887E-3</v>
      </c>
      <c r="L1443" s="29" t="s">
        <v>210</v>
      </c>
      <c r="M1443" s="71" t="s">
        <v>210</v>
      </c>
      <c r="N1443" s="71" t="s">
        <v>215</v>
      </c>
      <c r="O1443" s="71" t="s">
        <v>22</v>
      </c>
      <c r="R1443" s="71">
        <v>0</v>
      </c>
      <c r="U1443" s="27" t="s">
        <v>838</v>
      </c>
    </row>
    <row r="1444" spans="1:21" x14ac:dyDescent="0.15">
      <c r="A1444" s="27" t="s">
        <v>75</v>
      </c>
      <c r="B1444" s="27" t="s">
        <v>6594</v>
      </c>
      <c r="C1444" s="27" t="s">
        <v>194</v>
      </c>
      <c r="D1444" s="27" t="s">
        <v>23</v>
      </c>
      <c r="I1444" s="28">
        <v>43423.60355324074</v>
      </c>
      <c r="J1444" s="28">
        <v>43423.606342592589</v>
      </c>
      <c r="K1444" s="203">
        <v>2.7893518518518519E-3</v>
      </c>
      <c r="L1444" s="29" t="s">
        <v>210</v>
      </c>
      <c r="M1444" s="71" t="s">
        <v>210</v>
      </c>
      <c r="N1444" s="71" t="s">
        <v>215</v>
      </c>
      <c r="O1444" s="71" t="s">
        <v>22</v>
      </c>
      <c r="R1444" s="71">
        <v>0</v>
      </c>
      <c r="U1444" s="27" t="s">
        <v>1517</v>
      </c>
    </row>
    <row r="1445" spans="1:21" x14ac:dyDescent="0.15">
      <c r="A1445" s="27" t="s">
        <v>75</v>
      </c>
      <c r="B1445" s="27" t="s">
        <v>6595</v>
      </c>
      <c r="C1445" s="27" t="s">
        <v>194</v>
      </c>
      <c r="D1445" s="27" t="s">
        <v>23</v>
      </c>
      <c r="I1445" s="28">
        <v>43423.630613425928</v>
      </c>
      <c r="J1445" s="28">
        <v>43423.631412037037</v>
      </c>
      <c r="K1445" s="203">
        <v>7.9861111111111105E-4</v>
      </c>
      <c r="L1445" s="29" t="s">
        <v>210</v>
      </c>
      <c r="M1445" s="71" t="s">
        <v>211</v>
      </c>
      <c r="N1445" s="71" t="s">
        <v>215</v>
      </c>
      <c r="O1445" s="71" t="s">
        <v>22</v>
      </c>
      <c r="R1445" s="71">
        <v>0</v>
      </c>
      <c r="U1445" s="27" t="s">
        <v>1952</v>
      </c>
    </row>
    <row r="1446" spans="1:21" x14ac:dyDescent="0.15">
      <c r="A1446" s="27" t="s">
        <v>75</v>
      </c>
      <c r="B1446" s="27" t="s">
        <v>6596</v>
      </c>
      <c r="C1446" s="27" t="s">
        <v>194</v>
      </c>
      <c r="D1446" s="27" t="s">
        <v>23</v>
      </c>
      <c r="I1446" s="28">
        <v>43423.632071759261</v>
      </c>
      <c r="J1446" s="28">
        <v>43423.635196759256</v>
      </c>
      <c r="K1446" s="203">
        <v>3.1249999999999997E-3</v>
      </c>
      <c r="L1446" s="29" t="s">
        <v>210</v>
      </c>
      <c r="M1446" s="71" t="s">
        <v>210</v>
      </c>
      <c r="N1446" s="71" t="s">
        <v>215</v>
      </c>
      <c r="O1446" s="71" t="s">
        <v>22</v>
      </c>
      <c r="R1446" s="71">
        <v>0</v>
      </c>
      <c r="U1446" s="27" t="s">
        <v>6597</v>
      </c>
    </row>
    <row r="1447" spans="1:21" x14ac:dyDescent="0.15">
      <c r="A1447" s="27" t="s">
        <v>75</v>
      </c>
      <c r="B1447" s="27" t="s">
        <v>6598</v>
      </c>
      <c r="C1447" s="27" t="s">
        <v>194</v>
      </c>
      <c r="D1447" s="27" t="s">
        <v>23</v>
      </c>
      <c r="I1447" s="28">
        <v>43423.643564814818</v>
      </c>
      <c r="J1447" s="28">
        <v>43423.644490740742</v>
      </c>
      <c r="K1447" s="203">
        <v>9.2592592592592585E-4</v>
      </c>
      <c r="L1447" s="29" t="s">
        <v>210</v>
      </c>
      <c r="M1447" s="71" t="s">
        <v>211</v>
      </c>
      <c r="N1447" s="71" t="s">
        <v>215</v>
      </c>
      <c r="O1447" s="71" t="s">
        <v>22</v>
      </c>
      <c r="R1447" s="71">
        <v>0</v>
      </c>
      <c r="U1447" s="27" t="s">
        <v>6599</v>
      </c>
    </row>
    <row r="1448" spans="1:21" x14ac:dyDescent="0.15">
      <c r="A1448" s="27" t="s">
        <v>75</v>
      </c>
      <c r="B1448" s="27" t="s">
        <v>6600</v>
      </c>
      <c r="C1448" s="27" t="s">
        <v>194</v>
      </c>
      <c r="D1448" s="27" t="s">
        <v>23</v>
      </c>
      <c r="I1448" s="28">
        <v>43423.646736111114</v>
      </c>
      <c r="J1448" s="28">
        <v>43423.651053240741</v>
      </c>
      <c r="K1448" s="203">
        <v>4.31712962962963E-3</v>
      </c>
      <c r="L1448" s="29" t="s">
        <v>210</v>
      </c>
      <c r="M1448" s="71" t="s">
        <v>210</v>
      </c>
      <c r="N1448" s="71" t="s">
        <v>215</v>
      </c>
      <c r="O1448" s="71" t="s">
        <v>22</v>
      </c>
      <c r="R1448" s="71">
        <v>0</v>
      </c>
      <c r="U1448" s="27" t="s">
        <v>6601</v>
      </c>
    </row>
    <row r="1449" spans="1:21" x14ac:dyDescent="0.15">
      <c r="A1449" s="27" t="s">
        <v>75</v>
      </c>
      <c r="B1449" s="27" t="s">
        <v>6602</v>
      </c>
      <c r="C1449" s="27" t="s">
        <v>194</v>
      </c>
      <c r="D1449" s="27" t="s">
        <v>23</v>
      </c>
      <c r="I1449" s="28">
        <v>43423.65421296296</v>
      </c>
      <c r="J1449" s="28">
        <v>43423.659120370372</v>
      </c>
      <c r="K1449" s="203">
        <v>4.9074074074074072E-3</v>
      </c>
      <c r="L1449" s="29" t="s">
        <v>210</v>
      </c>
      <c r="M1449" s="71" t="s">
        <v>210</v>
      </c>
      <c r="N1449" s="71" t="s">
        <v>215</v>
      </c>
      <c r="O1449" s="71" t="s">
        <v>22</v>
      </c>
      <c r="R1449" s="71">
        <v>0</v>
      </c>
      <c r="U1449" s="27" t="s">
        <v>6603</v>
      </c>
    </row>
    <row r="1450" spans="1:21" x14ac:dyDescent="0.15">
      <c r="A1450" s="27" t="s">
        <v>75</v>
      </c>
      <c r="B1450" s="27" t="s">
        <v>6604</v>
      </c>
      <c r="C1450" s="27" t="s">
        <v>194</v>
      </c>
      <c r="D1450" s="27" t="s">
        <v>23</v>
      </c>
      <c r="I1450" s="28">
        <v>43423.663124999999</v>
      </c>
      <c r="J1450" s="28">
        <v>43423.665254629632</v>
      </c>
      <c r="K1450" s="203">
        <v>2.1296296296296298E-3</v>
      </c>
      <c r="L1450" s="29" t="s">
        <v>210</v>
      </c>
      <c r="M1450" s="71" t="s">
        <v>210</v>
      </c>
      <c r="N1450" s="71" t="s">
        <v>215</v>
      </c>
      <c r="O1450" s="71" t="s">
        <v>22</v>
      </c>
      <c r="R1450" s="71">
        <v>0</v>
      </c>
      <c r="U1450" s="27" t="s">
        <v>6605</v>
      </c>
    </row>
    <row r="1451" spans="1:21" x14ac:dyDescent="0.15">
      <c r="A1451" s="27" t="s">
        <v>75</v>
      </c>
      <c r="B1451" s="27" t="s">
        <v>6606</v>
      </c>
      <c r="C1451" s="27" t="s">
        <v>194</v>
      </c>
      <c r="D1451" s="27" t="s">
        <v>23</v>
      </c>
      <c r="I1451" s="28">
        <v>43423.671435185184</v>
      </c>
      <c r="J1451" s="28">
        <v>43423.672685185185</v>
      </c>
      <c r="K1451" s="203">
        <v>1.25E-3</v>
      </c>
      <c r="L1451" s="29" t="s">
        <v>210</v>
      </c>
      <c r="M1451" s="71" t="s">
        <v>211</v>
      </c>
      <c r="N1451" s="71" t="s">
        <v>215</v>
      </c>
      <c r="O1451" s="71" t="s">
        <v>22</v>
      </c>
      <c r="R1451" s="71">
        <v>0</v>
      </c>
      <c r="U1451" s="27" t="s">
        <v>6607</v>
      </c>
    </row>
    <row r="1452" spans="1:21" x14ac:dyDescent="0.15">
      <c r="A1452" s="27" t="s">
        <v>75</v>
      </c>
      <c r="B1452" s="27" t="s">
        <v>6608</v>
      </c>
      <c r="C1452" s="27" t="s">
        <v>194</v>
      </c>
      <c r="D1452" s="27" t="s">
        <v>23</v>
      </c>
      <c r="I1452" s="28">
        <v>43423.688703703701</v>
      </c>
      <c r="J1452" s="28">
        <v>43423.690023148149</v>
      </c>
      <c r="K1452" s="203">
        <v>1.3194444444444443E-3</v>
      </c>
      <c r="L1452" s="29" t="s">
        <v>210</v>
      </c>
      <c r="M1452" s="71" t="s">
        <v>211</v>
      </c>
      <c r="N1452" s="71" t="s">
        <v>215</v>
      </c>
      <c r="O1452" s="71" t="s">
        <v>22</v>
      </c>
      <c r="R1452" s="71">
        <v>0</v>
      </c>
      <c r="U1452" s="27" t="s">
        <v>6609</v>
      </c>
    </row>
    <row r="1453" spans="1:21" x14ac:dyDescent="0.15">
      <c r="A1453" s="27" t="s">
        <v>75</v>
      </c>
      <c r="B1453" s="27" t="s">
        <v>6610</v>
      </c>
      <c r="C1453" s="27" t="s">
        <v>194</v>
      </c>
      <c r="D1453" s="27" t="s">
        <v>23</v>
      </c>
      <c r="I1453" s="28">
        <v>43423.693101851852</v>
      </c>
      <c r="J1453" s="28">
        <v>43423.694606481484</v>
      </c>
      <c r="K1453" s="203">
        <v>1.5046296296296294E-3</v>
      </c>
      <c r="L1453" s="29" t="s">
        <v>210</v>
      </c>
      <c r="M1453" s="71" t="s">
        <v>211</v>
      </c>
      <c r="N1453" s="71" t="s">
        <v>215</v>
      </c>
      <c r="O1453" s="71" t="s">
        <v>22</v>
      </c>
      <c r="R1453" s="71">
        <v>0</v>
      </c>
      <c r="U1453" s="27" t="s">
        <v>6611</v>
      </c>
    </row>
    <row r="1454" spans="1:21" x14ac:dyDescent="0.15">
      <c r="A1454" s="27" t="s">
        <v>75</v>
      </c>
      <c r="B1454" s="27" t="s">
        <v>6612</v>
      </c>
      <c r="C1454" s="27" t="s">
        <v>194</v>
      </c>
      <c r="D1454" s="27" t="s">
        <v>23</v>
      </c>
      <c r="I1454" s="28">
        <v>43423.708622685182</v>
      </c>
      <c r="J1454" s="28">
        <v>43423.721851851849</v>
      </c>
      <c r="K1454" s="203">
        <v>1.3229166666666667E-2</v>
      </c>
      <c r="L1454" s="29" t="s">
        <v>210</v>
      </c>
      <c r="M1454" s="71" t="s">
        <v>210</v>
      </c>
      <c r="N1454" s="71" t="s">
        <v>215</v>
      </c>
      <c r="O1454" s="71" t="s">
        <v>22</v>
      </c>
      <c r="R1454" s="71">
        <v>0</v>
      </c>
      <c r="U1454" s="27" t="s">
        <v>6613</v>
      </c>
    </row>
    <row r="1455" spans="1:21" x14ac:dyDescent="0.15">
      <c r="A1455" s="27" t="s">
        <v>75</v>
      </c>
      <c r="B1455" s="27" t="s">
        <v>6614</v>
      </c>
      <c r="C1455" s="27" t="s">
        <v>192</v>
      </c>
      <c r="D1455" s="27" t="s">
        <v>27</v>
      </c>
      <c r="I1455" s="28">
        <v>43423.436921296299</v>
      </c>
      <c r="J1455" s="28">
        <v>43423.448611111111</v>
      </c>
      <c r="K1455" s="203">
        <v>1.1689814814814814E-2</v>
      </c>
      <c r="L1455" s="29" t="s">
        <v>210</v>
      </c>
      <c r="M1455" s="71" t="s">
        <v>210</v>
      </c>
      <c r="N1455" s="71" t="s">
        <v>215</v>
      </c>
      <c r="O1455" s="71" t="s">
        <v>26</v>
      </c>
      <c r="R1455" s="71">
        <v>0</v>
      </c>
      <c r="U1455" s="27" t="s">
        <v>6615</v>
      </c>
    </row>
    <row r="1456" spans="1:21" x14ac:dyDescent="0.15">
      <c r="A1456" s="27" t="s">
        <v>75</v>
      </c>
      <c r="B1456" s="27" t="s">
        <v>6616</v>
      </c>
      <c r="C1456" s="27" t="s">
        <v>192</v>
      </c>
      <c r="D1456" s="27" t="s">
        <v>27</v>
      </c>
      <c r="I1456" s="28">
        <v>43423.457951388889</v>
      </c>
      <c r="J1456" s="28">
        <v>43423.459918981483</v>
      </c>
      <c r="K1456" s="203">
        <v>1.9675925925925928E-3</v>
      </c>
      <c r="L1456" s="29" t="s">
        <v>210</v>
      </c>
      <c r="M1456" s="71" t="s">
        <v>211</v>
      </c>
      <c r="N1456" s="71" t="s">
        <v>215</v>
      </c>
      <c r="O1456" s="71" t="s">
        <v>26</v>
      </c>
      <c r="R1456" s="71">
        <v>0</v>
      </c>
      <c r="U1456" s="27" t="s">
        <v>1040</v>
      </c>
    </row>
    <row r="1457" spans="1:21" x14ac:dyDescent="0.15">
      <c r="A1457" s="27" t="s">
        <v>75</v>
      </c>
      <c r="B1457" s="27" t="s">
        <v>6617</v>
      </c>
      <c r="C1457" s="27" t="s">
        <v>192</v>
      </c>
      <c r="D1457" s="27" t="s">
        <v>27</v>
      </c>
      <c r="I1457" s="28">
        <v>43423.470069444447</v>
      </c>
      <c r="J1457" s="28">
        <v>43423.470509259256</v>
      </c>
      <c r="K1457" s="203">
        <v>4.3981481481481481E-4</v>
      </c>
      <c r="L1457" s="29" t="s">
        <v>210</v>
      </c>
      <c r="M1457" s="71" t="s">
        <v>211</v>
      </c>
      <c r="N1457" s="71" t="s">
        <v>215</v>
      </c>
      <c r="O1457" s="71" t="s">
        <v>26</v>
      </c>
      <c r="R1457" s="71">
        <v>0</v>
      </c>
      <c r="U1457" s="27" t="s">
        <v>1513</v>
      </c>
    </row>
    <row r="1458" spans="1:21" x14ac:dyDescent="0.15">
      <c r="A1458" s="27" t="s">
        <v>75</v>
      </c>
      <c r="B1458" s="27" t="s">
        <v>6618</v>
      </c>
      <c r="C1458" s="27" t="s">
        <v>192</v>
      </c>
      <c r="D1458" s="27" t="s">
        <v>27</v>
      </c>
      <c r="I1458" s="28">
        <v>43423.471932870372</v>
      </c>
      <c r="J1458" s="28">
        <v>43423.475231481483</v>
      </c>
      <c r="K1458" s="203">
        <v>3.2986111111111111E-3</v>
      </c>
      <c r="L1458" s="29" t="s">
        <v>210</v>
      </c>
      <c r="M1458" s="71" t="s">
        <v>210</v>
      </c>
      <c r="N1458" s="71" t="s">
        <v>215</v>
      </c>
      <c r="O1458" s="71" t="s">
        <v>26</v>
      </c>
      <c r="R1458" s="71">
        <v>0</v>
      </c>
      <c r="U1458" s="27" t="s">
        <v>1513</v>
      </c>
    </row>
    <row r="1459" spans="1:21" x14ac:dyDescent="0.15">
      <c r="A1459" s="27" t="s">
        <v>75</v>
      </c>
      <c r="B1459" s="27" t="s">
        <v>6619</v>
      </c>
      <c r="C1459" s="27" t="s">
        <v>192</v>
      </c>
      <c r="D1459" s="27" t="s">
        <v>27</v>
      </c>
      <c r="I1459" s="28">
        <v>43423.475486111114</v>
      </c>
      <c r="J1459" s="28">
        <v>43423.476944444446</v>
      </c>
      <c r="K1459" s="203">
        <v>1.4583333333333334E-3</v>
      </c>
      <c r="L1459" s="29" t="s">
        <v>210</v>
      </c>
      <c r="M1459" s="71" t="s">
        <v>211</v>
      </c>
      <c r="N1459" s="71" t="s">
        <v>215</v>
      </c>
      <c r="O1459" s="71" t="s">
        <v>26</v>
      </c>
      <c r="R1459" s="71">
        <v>0</v>
      </c>
      <c r="U1459" s="27" t="s">
        <v>1040</v>
      </c>
    </row>
    <row r="1460" spans="1:21" x14ac:dyDescent="0.15">
      <c r="A1460" s="27" t="s">
        <v>75</v>
      </c>
      <c r="B1460" s="27" t="s">
        <v>6620</v>
      </c>
      <c r="C1460" s="27" t="s">
        <v>192</v>
      </c>
      <c r="D1460" s="27" t="s">
        <v>27</v>
      </c>
      <c r="I1460" s="28">
        <v>43423.67328703704</v>
      </c>
      <c r="J1460" s="28">
        <v>43423.674363425926</v>
      </c>
      <c r="K1460" s="203">
        <v>1.0763888888888889E-3</v>
      </c>
      <c r="L1460" s="29" t="s">
        <v>210</v>
      </c>
      <c r="M1460" s="71" t="s">
        <v>211</v>
      </c>
      <c r="N1460" s="71" t="s">
        <v>215</v>
      </c>
      <c r="O1460" s="71" t="s">
        <v>26</v>
      </c>
      <c r="R1460" s="71">
        <v>0</v>
      </c>
      <c r="U1460" s="27" t="s">
        <v>6621</v>
      </c>
    </row>
    <row r="1461" spans="1:21" x14ac:dyDescent="0.15">
      <c r="A1461" s="27" t="s">
        <v>75</v>
      </c>
      <c r="B1461" s="27" t="s">
        <v>6622</v>
      </c>
      <c r="C1461" s="27" t="s">
        <v>192</v>
      </c>
      <c r="D1461" s="27" t="s">
        <v>27</v>
      </c>
      <c r="I1461" s="28">
        <v>43423.683032407411</v>
      </c>
      <c r="J1461" s="28">
        <v>43423.686539351853</v>
      </c>
      <c r="K1461" s="203">
        <v>3.5069444444444445E-3</v>
      </c>
      <c r="L1461" s="29" t="s">
        <v>210</v>
      </c>
      <c r="M1461" s="71" t="s">
        <v>210</v>
      </c>
      <c r="N1461" s="71" t="s">
        <v>215</v>
      </c>
      <c r="O1461" s="71" t="s">
        <v>26</v>
      </c>
      <c r="R1461" s="71">
        <v>0</v>
      </c>
      <c r="U1461" s="27" t="s">
        <v>6623</v>
      </c>
    </row>
    <row r="1462" spans="1:21" x14ac:dyDescent="0.15">
      <c r="A1462" s="27" t="s">
        <v>75</v>
      </c>
      <c r="B1462" s="27" t="s">
        <v>6624</v>
      </c>
      <c r="C1462" s="27" t="s">
        <v>192</v>
      </c>
      <c r="D1462" s="27" t="s">
        <v>27</v>
      </c>
      <c r="I1462" s="28">
        <v>43423.69190972222</v>
      </c>
      <c r="J1462" s="28">
        <v>43423.692453703705</v>
      </c>
      <c r="K1462" s="203">
        <v>5.4398148148148144E-4</v>
      </c>
      <c r="L1462" s="29" t="s">
        <v>210</v>
      </c>
      <c r="M1462" s="71" t="s">
        <v>211</v>
      </c>
      <c r="N1462" s="71" t="s">
        <v>215</v>
      </c>
      <c r="O1462" s="71" t="s">
        <v>26</v>
      </c>
      <c r="R1462" s="71">
        <v>0</v>
      </c>
      <c r="U1462" s="27" t="s">
        <v>6625</v>
      </c>
    </row>
    <row r="1463" spans="1:21" x14ac:dyDescent="0.15">
      <c r="A1463" s="27" t="s">
        <v>75</v>
      </c>
      <c r="B1463" s="27" t="s">
        <v>6626</v>
      </c>
      <c r="C1463" s="27" t="s">
        <v>192</v>
      </c>
      <c r="D1463" s="27" t="s">
        <v>27</v>
      </c>
      <c r="I1463" s="28">
        <v>43423.692974537036</v>
      </c>
      <c r="J1463" s="28">
        <v>43423.695335648146</v>
      </c>
      <c r="K1463" s="203">
        <v>2.3611111111111111E-3</v>
      </c>
      <c r="L1463" s="29" t="s">
        <v>210</v>
      </c>
      <c r="M1463" s="71" t="s">
        <v>210</v>
      </c>
      <c r="N1463" s="71" t="s">
        <v>215</v>
      </c>
      <c r="O1463" s="71" t="s">
        <v>26</v>
      </c>
      <c r="R1463" s="71">
        <v>0</v>
      </c>
      <c r="U1463" s="27" t="s">
        <v>1101</v>
      </c>
    </row>
    <row r="1464" spans="1:21" x14ac:dyDescent="0.15">
      <c r="A1464" s="27" t="s">
        <v>75</v>
      </c>
      <c r="B1464" s="27" t="s">
        <v>6627</v>
      </c>
      <c r="C1464" s="27" t="s">
        <v>192</v>
      </c>
      <c r="D1464" s="27" t="s">
        <v>27</v>
      </c>
      <c r="I1464" s="28">
        <v>43423.700798611113</v>
      </c>
      <c r="J1464" s="28">
        <v>43423.701828703706</v>
      </c>
      <c r="K1464" s="203">
        <v>1.0300925925925926E-3</v>
      </c>
      <c r="L1464" s="29" t="s">
        <v>210</v>
      </c>
      <c r="M1464" s="71" t="s">
        <v>211</v>
      </c>
      <c r="N1464" s="71" t="s">
        <v>216</v>
      </c>
      <c r="O1464" s="71" t="s">
        <v>26</v>
      </c>
      <c r="R1464" s="71">
        <v>0</v>
      </c>
      <c r="U1464" s="27" t="s">
        <v>6628</v>
      </c>
    </row>
    <row r="1465" spans="1:21" x14ac:dyDescent="0.15">
      <c r="A1465" s="27" t="s">
        <v>75</v>
      </c>
      <c r="B1465" s="27" t="s">
        <v>6629</v>
      </c>
      <c r="C1465" s="27" t="s">
        <v>192</v>
      </c>
      <c r="D1465" s="27" t="s">
        <v>27</v>
      </c>
      <c r="I1465" s="28">
        <v>43423.706759259258</v>
      </c>
      <c r="J1465" s="28">
        <v>43423.707905092589</v>
      </c>
      <c r="K1465" s="203">
        <v>1.1458333333333333E-3</v>
      </c>
      <c r="L1465" s="29" t="s">
        <v>210</v>
      </c>
      <c r="M1465" s="71" t="s">
        <v>211</v>
      </c>
      <c r="N1465" s="71" t="s">
        <v>215</v>
      </c>
      <c r="O1465" s="71" t="s">
        <v>26</v>
      </c>
      <c r="R1465" s="71">
        <v>0</v>
      </c>
      <c r="U1465" s="27" t="s">
        <v>6630</v>
      </c>
    </row>
    <row r="1466" spans="1:21" x14ac:dyDescent="0.15">
      <c r="A1466" s="27" t="s">
        <v>75</v>
      </c>
      <c r="B1466" s="27" t="s">
        <v>6631</v>
      </c>
      <c r="C1466" s="27" t="s">
        <v>192</v>
      </c>
      <c r="D1466" s="27" t="s">
        <v>27</v>
      </c>
      <c r="I1466" s="28">
        <v>43423.714016203703</v>
      </c>
      <c r="J1466" s="28">
        <v>43423.715428240743</v>
      </c>
      <c r="K1466" s="203">
        <v>1.4120370370370369E-3</v>
      </c>
      <c r="L1466" s="29" t="s">
        <v>210</v>
      </c>
      <c r="M1466" s="71" t="s">
        <v>211</v>
      </c>
      <c r="N1466" s="71" t="s">
        <v>215</v>
      </c>
      <c r="O1466" s="71" t="s">
        <v>26</v>
      </c>
      <c r="R1466" s="71">
        <v>0</v>
      </c>
      <c r="U1466" s="27" t="s">
        <v>6632</v>
      </c>
    </row>
    <row r="1467" spans="1:21" x14ac:dyDescent="0.15">
      <c r="A1467" s="27" t="s">
        <v>75</v>
      </c>
      <c r="B1467" s="27" t="s">
        <v>6633</v>
      </c>
      <c r="C1467" s="27" t="s">
        <v>192</v>
      </c>
      <c r="D1467" s="27" t="s">
        <v>27</v>
      </c>
      <c r="I1467" s="28">
        <v>43423.716354166667</v>
      </c>
      <c r="J1467" s="28">
        <v>43423.718993055554</v>
      </c>
      <c r="K1467" s="203">
        <v>2.6388888888888885E-3</v>
      </c>
      <c r="L1467" s="29" t="s">
        <v>210</v>
      </c>
      <c r="M1467" s="71" t="s">
        <v>210</v>
      </c>
      <c r="N1467" s="71" t="s">
        <v>215</v>
      </c>
      <c r="O1467" s="71" t="s">
        <v>26</v>
      </c>
      <c r="R1467" s="71">
        <v>0</v>
      </c>
      <c r="U1467" s="27" t="s">
        <v>6634</v>
      </c>
    </row>
    <row r="1468" spans="1:21" x14ac:dyDescent="0.15">
      <c r="A1468" s="27" t="s">
        <v>75</v>
      </c>
      <c r="B1468" s="27" t="s">
        <v>6635</v>
      </c>
      <c r="C1468" s="27" t="s">
        <v>192</v>
      </c>
      <c r="D1468" s="27" t="s">
        <v>27</v>
      </c>
      <c r="I1468" s="28">
        <v>43423.72047453704</v>
      </c>
      <c r="J1468" s="28">
        <v>43423.723946759259</v>
      </c>
      <c r="K1468" s="203">
        <v>3.472222222222222E-3</v>
      </c>
      <c r="L1468" s="29" t="s">
        <v>210</v>
      </c>
      <c r="M1468" s="71" t="s">
        <v>210</v>
      </c>
      <c r="N1468" s="71" t="s">
        <v>215</v>
      </c>
      <c r="O1468" s="71" t="s">
        <v>26</v>
      </c>
      <c r="R1468" s="71">
        <v>0</v>
      </c>
      <c r="U1468" s="27" t="s">
        <v>6636</v>
      </c>
    </row>
    <row r="1469" spans="1:21" x14ac:dyDescent="0.15">
      <c r="A1469" s="27" t="s">
        <v>75</v>
      </c>
      <c r="B1469" s="27" t="s">
        <v>6637</v>
      </c>
      <c r="C1469" s="27" t="s">
        <v>192</v>
      </c>
      <c r="D1469" s="27" t="s">
        <v>27</v>
      </c>
      <c r="I1469" s="28">
        <v>43423.751446759263</v>
      </c>
      <c r="J1469" s="28">
        <v>43423.752500000002</v>
      </c>
      <c r="K1469" s="203">
        <v>1.0532407407407407E-3</v>
      </c>
      <c r="L1469" s="29" t="s">
        <v>210</v>
      </c>
      <c r="M1469" s="71" t="s">
        <v>211</v>
      </c>
      <c r="N1469" s="71" t="s">
        <v>215</v>
      </c>
      <c r="O1469" s="71" t="s">
        <v>26</v>
      </c>
      <c r="R1469" s="71">
        <v>0</v>
      </c>
      <c r="U1469" s="27" t="s">
        <v>6638</v>
      </c>
    </row>
    <row r="1470" spans="1:21" x14ac:dyDescent="0.15">
      <c r="A1470" s="27" t="s">
        <v>75</v>
      </c>
      <c r="B1470" s="27" t="s">
        <v>6639</v>
      </c>
      <c r="C1470" s="27" t="s">
        <v>194</v>
      </c>
      <c r="D1470" s="27" t="s">
        <v>29</v>
      </c>
      <c r="I1470" s="28">
        <v>43423.589189814818</v>
      </c>
      <c r="J1470" s="28">
        <v>43423.589930555558</v>
      </c>
      <c r="K1470" s="203">
        <v>7.407407407407407E-4</v>
      </c>
      <c r="L1470" s="29" t="s">
        <v>210</v>
      </c>
      <c r="M1470" s="71" t="s">
        <v>211</v>
      </c>
      <c r="N1470" s="71" t="s">
        <v>215</v>
      </c>
      <c r="O1470" s="71" t="s">
        <v>28</v>
      </c>
      <c r="R1470" s="71">
        <v>0</v>
      </c>
      <c r="U1470" s="27" t="s">
        <v>6640</v>
      </c>
    </row>
    <row r="1471" spans="1:21" x14ac:dyDescent="0.15">
      <c r="A1471" s="27" t="s">
        <v>75</v>
      </c>
      <c r="B1471" s="27" t="s">
        <v>6641</v>
      </c>
      <c r="C1471" s="27" t="s">
        <v>194</v>
      </c>
      <c r="D1471" s="27" t="s">
        <v>29</v>
      </c>
      <c r="I1471" s="28">
        <v>43423.590729166666</v>
      </c>
      <c r="J1471" s="28">
        <v>43423.595856481479</v>
      </c>
      <c r="K1471" s="203">
        <v>5.1273148148148146E-3</v>
      </c>
      <c r="L1471" s="29" t="s">
        <v>210</v>
      </c>
      <c r="M1471" s="71" t="s">
        <v>210</v>
      </c>
      <c r="N1471" s="71" t="s">
        <v>215</v>
      </c>
      <c r="O1471" s="71" t="s">
        <v>28</v>
      </c>
      <c r="R1471" s="71">
        <v>0</v>
      </c>
      <c r="U1471" s="27" t="s">
        <v>6640</v>
      </c>
    </row>
    <row r="1472" spans="1:21" x14ac:dyDescent="0.15">
      <c r="A1472" s="27" t="s">
        <v>75</v>
      </c>
      <c r="B1472" s="27" t="s">
        <v>6642</v>
      </c>
      <c r="C1472" s="27" t="s">
        <v>194</v>
      </c>
      <c r="D1472" s="27" t="s">
        <v>29</v>
      </c>
      <c r="I1472" s="28">
        <v>43423.617951388886</v>
      </c>
      <c r="J1472" s="28">
        <v>43423.630381944444</v>
      </c>
      <c r="K1472" s="203">
        <v>1.2430555555555554E-2</v>
      </c>
      <c r="L1472" s="29" t="s">
        <v>210</v>
      </c>
      <c r="M1472" s="71" t="s">
        <v>210</v>
      </c>
      <c r="N1472" s="71" t="s">
        <v>215</v>
      </c>
      <c r="O1472" s="71" t="s">
        <v>28</v>
      </c>
      <c r="R1472" s="71">
        <v>0</v>
      </c>
      <c r="U1472" s="27" t="s">
        <v>6643</v>
      </c>
    </row>
    <row r="1473" spans="1:21" x14ac:dyDescent="0.15">
      <c r="A1473" s="27" t="s">
        <v>75</v>
      </c>
      <c r="B1473" s="27" t="s">
        <v>6644</v>
      </c>
      <c r="C1473" s="27" t="s">
        <v>194</v>
      </c>
      <c r="D1473" s="27" t="s">
        <v>29</v>
      </c>
      <c r="I1473" s="28">
        <v>43423.663831018515</v>
      </c>
      <c r="J1473" s="28">
        <v>43423.664039351854</v>
      </c>
      <c r="K1473" s="203">
        <v>2.0833333333333335E-4</v>
      </c>
      <c r="L1473" s="29" t="s">
        <v>210</v>
      </c>
      <c r="M1473" s="71" t="s">
        <v>211</v>
      </c>
      <c r="N1473" s="71" t="s">
        <v>215</v>
      </c>
      <c r="O1473" s="71" t="s">
        <v>28</v>
      </c>
      <c r="R1473" s="71">
        <v>0</v>
      </c>
      <c r="U1473" s="27" t="s">
        <v>1287</v>
      </c>
    </row>
    <row r="1474" spans="1:21" x14ac:dyDescent="0.15">
      <c r="A1474" s="27" t="s">
        <v>75</v>
      </c>
      <c r="B1474" s="27" t="s">
        <v>6645</v>
      </c>
      <c r="C1474" s="27" t="s">
        <v>194</v>
      </c>
      <c r="D1474" s="27" t="s">
        <v>29</v>
      </c>
      <c r="I1474" s="28">
        <v>43423.664189814815</v>
      </c>
      <c r="J1474" s="28">
        <v>43423.666192129633</v>
      </c>
      <c r="K1474" s="203">
        <v>2.0023148148148148E-3</v>
      </c>
      <c r="L1474" s="29" t="s">
        <v>210</v>
      </c>
      <c r="M1474" s="71" t="s">
        <v>211</v>
      </c>
      <c r="N1474" s="71" t="s">
        <v>215</v>
      </c>
      <c r="O1474" s="71" t="s">
        <v>28</v>
      </c>
      <c r="R1474" s="71">
        <v>0</v>
      </c>
      <c r="U1474" s="27" t="s">
        <v>1287</v>
      </c>
    </row>
    <row r="1475" spans="1:21" x14ac:dyDescent="0.15">
      <c r="A1475" s="27" t="s">
        <v>75</v>
      </c>
      <c r="B1475" s="27" t="s">
        <v>6646</v>
      </c>
      <c r="C1475" s="27" t="s">
        <v>194</v>
      </c>
      <c r="D1475" s="27" t="s">
        <v>29</v>
      </c>
      <c r="I1475" s="28">
        <v>43423.714618055557</v>
      </c>
      <c r="J1475" s="28">
        <v>43423.715914351851</v>
      </c>
      <c r="K1475" s="203">
        <v>1.2962962962962963E-3</v>
      </c>
      <c r="L1475" s="29" t="s">
        <v>210</v>
      </c>
      <c r="M1475" s="71" t="s">
        <v>211</v>
      </c>
      <c r="N1475" s="71" t="s">
        <v>215</v>
      </c>
      <c r="O1475" s="71" t="s">
        <v>28</v>
      </c>
      <c r="R1475" s="71">
        <v>0</v>
      </c>
      <c r="U1475" s="27" t="s">
        <v>6647</v>
      </c>
    </row>
    <row r="1476" spans="1:21" x14ac:dyDescent="0.15">
      <c r="A1476" s="27" t="s">
        <v>75</v>
      </c>
      <c r="B1476" s="27" t="s">
        <v>6648</v>
      </c>
      <c r="C1476" s="27" t="s">
        <v>194</v>
      </c>
      <c r="D1476" s="27" t="s">
        <v>123</v>
      </c>
      <c r="I1476" s="28">
        <v>43423.472337962965</v>
      </c>
      <c r="J1476" s="28">
        <v>43423.473287037035</v>
      </c>
      <c r="K1476" s="203">
        <v>9.4907407407407408E-4</v>
      </c>
      <c r="L1476" s="29" t="s">
        <v>210</v>
      </c>
      <c r="M1476" s="71" t="s">
        <v>211</v>
      </c>
      <c r="N1476" s="71" t="s">
        <v>215</v>
      </c>
      <c r="O1476" s="71" t="s">
        <v>122</v>
      </c>
      <c r="R1476" s="71">
        <v>0</v>
      </c>
      <c r="U1476" s="27" t="s">
        <v>1698</v>
      </c>
    </row>
    <row r="1477" spans="1:21" x14ac:dyDescent="0.15">
      <c r="A1477" s="27" t="s">
        <v>75</v>
      </c>
      <c r="B1477" s="27" t="s">
        <v>6649</v>
      </c>
      <c r="C1477" s="27" t="s">
        <v>194</v>
      </c>
      <c r="D1477" s="27" t="s">
        <v>123</v>
      </c>
      <c r="I1477" s="28">
        <v>43423.585451388892</v>
      </c>
      <c r="J1477" s="28">
        <v>43423.587685185186</v>
      </c>
      <c r="K1477" s="203">
        <v>2.2337962962962967E-3</v>
      </c>
      <c r="L1477" s="29" t="s">
        <v>210</v>
      </c>
      <c r="M1477" s="71" t="s">
        <v>210</v>
      </c>
      <c r="N1477" s="71" t="s">
        <v>215</v>
      </c>
      <c r="O1477" s="71" t="s">
        <v>122</v>
      </c>
      <c r="R1477" s="71">
        <v>0</v>
      </c>
      <c r="U1477" s="27" t="s">
        <v>6650</v>
      </c>
    </row>
    <row r="1478" spans="1:21" x14ac:dyDescent="0.15">
      <c r="A1478" s="27" t="s">
        <v>75</v>
      </c>
      <c r="B1478" s="27" t="s">
        <v>6651</v>
      </c>
      <c r="C1478" s="27" t="s">
        <v>194</v>
      </c>
      <c r="D1478" s="27" t="s">
        <v>123</v>
      </c>
      <c r="I1478" s="28">
        <v>43423.58798611111</v>
      </c>
      <c r="J1478" s="28">
        <v>43423.590451388889</v>
      </c>
      <c r="K1478" s="203">
        <v>2.4652777777777776E-3</v>
      </c>
      <c r="L1478" s="29" t="s">
        <v>210</v>
      </c>
      <c r="M1478" s="71" t="s">
        <v>210</v>
      </c>
      <c r="N1478" s="71" t="s">
        <v>215</v>
      </c>
      <c r="O1478" s="71" t="s">
        <v>122</v>
      </c>
      <c r="R1478" s="71">
        <v>0</v>
      </c>
      <c r="U1478" s="27" t="s">
        <v>6650</v>
      </c>
    </row>
    <row r="1479" spans="1:21" x14ac:dyDescent="0.15">
      <c r="A1479" s="27" t="s">
        <v>75</v>
      </c>
      <c r="B1479" s="27" t="s">
        <v>6652</v>
      </c>
      <c r="C1479" s="27" t="s">
        <v>194</v>
      </c>
      <c r="D1479" s="27" t="s">
        <v>123</v>
      </c>
      <c r="I1479" s="28">
        <v>43423.645069444443</v>
      </c>
      <c r="J1479" s="28">
        <v>43423.64806712963</v>
      </c>
      <c r="K1479" s="203">
        <v>2.9976851851851848E-3</v>
      </c>
      <c r="L1479" s="29" t="s">
        <v>210</v>
      </c>
      <c r="M1479" s="71" t="s">
        <v>210</v>
      </c>
      <c r="N1479" s="71" t="s">
        <v>215</v>
      </c>
      <c r="O1479" s="71" t="s">
        <v>122</v>
      </c>
      <c r="R1479" s="71">
        <v>0</v>
      </c>
      <c r="U1479" s="27" t="s">
        <v>6653</v>
      </c>
    </row>
    <row r="1480" spans="1:21" x14ac:dyDescent="0.15">
      <c r="A1480" s="27" t="s">
        <v>75</v>
      </c>
      <c r="B1480" s="27" t="s">
        <v>6654</v>
      </c>
      <c r="C1480" s="27" t="s">
        <v>194</v>
      </c>
      <c r="D1480" s="27" t="s">
        <v>123</v>
      </c>
      <c r="I1480" s="28">
        <v>43423.666759259257</v>
      </c>
      <c r="J1480" s="28">
        <v>43423.674976851849</v>
      </c>
      <c r="K1480" s="203">
        <v>8.217592592592594E-3</v>
      </c>
      <c r="L1480" s="29" t="s">
        <v>210</v>
      </c>
      <c r="M1480" s="71" t="s">
        <v>210</v>
      </c>
      <c r="N1480" s="71" t="s">
        <v>215</v>
      </c>
      <c r="O1480" s="71" t="s">
        <v>122</v>
      </c>
      <c r="R1480" s="71">
        <v>0</v>
      </c>
      <c r="U1480" s="27" t="s">
        <v>1041</v>
      </c>
    </row>
    <row r="1481" spans="1:21" x14ac:dyDescent="0.15">
      <c r="A1481" s="27" t="s">
        <v>75</v>
      </c>
      <c r="B1481" s="27" t="s">
        <v>6655</v>
      </c>
      <c r="C1481" s="27" t="s">
        <v>194</v>
      </c>
      <c r="D1481" s="27" t="s">
        <v>123</v>
      </c>
      <c r="I1481" s="28">
        <v>43423.69158564815</v>
      </c>
      <c r="J1481" s="28">
        <v>43423.692453703705</v>
      </c>
      <c r="K1481" s="203">
        <v>8.6805555555555551E-4</v>
      </c>
      <c r="L1481" s="29" t="s">
        <v>210</v>
      </c>
      <c r="M1481" s="71" t="s">
        <v>211</v>
      </c>
      <c r="N1481" s="71" t="s">
        <v>215</v>
      </c>
      <c r="O1481" s="71" t="s">
        <v>122</v>
      </c>
      <c r="R1481" s="71">
        <v>0</v>
      </c>
      <c r="U1481" s="27" t="s">
        <v>1519</v>
      </c>
    </row>
    <row r="1482" spans="1:21" x14ac:dyDescent="0.15">
      <c r="A1482" s="27" t="s">
        <v>75</v>
      </c>
      <c r="B1482" s="27" t="s">
        <v>6656</v>
      </c>
      <c r="C1482" s="27" t="s">
        <v>194</v>
      </c>
      <c r="D1482" s="27" t="s">
        <v>123</v>
      </c>
      <c r="I1482" s="28">
        <v>43423.692997685182</v>
      </c>
      <c r="J1482" s="28">
        <v>43423.695613425924</v>
      </c>
      <c r="K1482" s="203">
        <v>2.615740740740741E-3</v>
      </c>
      <c r="L1482" s="29" t="s">
        <v>210</v>
      </c>
      <c r="M1482" s="71" t="s">
        <v>210</v>
      </c>
      <c r="N1482" s="71" t="s">
        <v>215</v>
      </c>
      <c r="O1482" s="71" t="s">
        <v>122</v>
      </c>
      <c r="R1482" s="71">
        <v>0</v>
      </c>
      <c r="U1482" s="27" t="s">
        <v>6657</v>
      </c>
    </row>
    <row r="1483" spans="1:21" x14ac:dyDescent="0.15">
      <c r="A1483" s="27" t="s">
        <v>75</v>
      </c>
      <c r="B1483" s="27" t="s">
        <v>6658</v>
      </c>
      <c r="C1483" s="27" t="s">
        <v>194</v>
      </c>
      <c r="D1483" s="27" t="s">
        <v>123</v>
      </c>
      <c r="I1483" s="28">
        <v>43423.700891203705</v>
      </c>
      <c r="J1483" s="28">
        <v>43423.704456018517</v>
      </c>
      <c r="K1483" s="203">
        <v>3.5648148148148154E-3</v>
      </c>
      <c r="L1483" s="29" t="s">
        <v>210</v>
      </c>
      <c r="M1483" s="71" t="s">
        <v>210</v>
      </c>
      <c r="N1483" s="71" t="s">
        <v>215</v>
      </c>
      <c r="O1483" s="71" t="s">
        <v>122</v>
      </c>
      <c r="R1483" s="71">
        <v>0</v>
      </c>
      <c r="U1483" s="27" t="s">
        <v>6659</v>
      </c>
    </row>
    <row r="1484" spans="1:21" x14ac:dyDescent="0.15">
      <c r="A1484" s="27" t="s">
        <v>75</v>
      </c>
      <c r="B1484" s="27" t="s">
        <v>6660</v>
      </c>
      <c r="C1484" s="27" t="s">
        <v>194</v>
      </c>
      <c r="D1484" s="27" t="s">
        <v>123</v>
      </c>
      <c r="I1484" s="28">
        <v>43423.707650462966</v>
      </c>
      <c r="J1484" s="28">
        <v>43423.709293981483</v>
      </c>
      <c r="K1484" s="203">
        <v>1.6435185185185183E-3</v>
      </c>
      <c r="L1484" s="29" t="s">
        <v>210</v>
      </c>
      <c r="M1484" s="71" t="s">
        <v>211</v>
      </c>
      <c r="N1484" s="71" t="s">
        <v>215</v>
      </c>
      <c r="O1484" s="71" t="s">
        <v>122</v>
      </c>
      <c r="R1484" s="71">
        <v>0</v>
      </c>
      <c r="U1484" s="27" t="s">
        <v>6661</v>
      </c>
    </row>
    <row r="1485" spans="1:21" x14ac:dyDescent="0.15">
      <c r="A1485" s="27" t="s">
        <v>75</v>
      </c>
      <c r="B1485" s="27" t="s">
        <v>6662</v>
      </c>
      <c r="C1485" s="27" t="s">
        <v>194</v>
      </c>
      <c r="D1485" s="27" t="s">
        <v>123</v>
      </c>
      <c r="I1485" s="28">
        <v>43423.715266203704</v>
      </c>
      <c r="J1485" s="28">
        <v>43423.716041666667</v>
      </c>
      <c r="K1485" s="203">
        <v>7.7546296296296304E-4</v>
      </c>
      <c r="L1485" s="29" t="s">
        <v>210</v>
      </c>
      <c r="M1485" s="71" t="s">
        <v>211</v>
      </c>
      <c r="N1485" s="71" t="s">
        <v>215</v>
      </c>
      <c r="O1485" s="71" t="s">
        <v>122</v>
      </c>
      <c r="R1485" s="71">
        <v>0</v>
      </c>
      <c r="U1485" s="27" t="s">
        <v>6663</v>
      </c>
    </row>
    <row r="1486" spans="1:21" x14ac:dyDescent="0.15">
      <c r="A1486" s="27" t="s">
        <v>75</v>
      </c>
      <c r="B1486" s="27" t="s">
        <v>6664</v>
      </c>
      <c r="C1486" s="27" t="s">
        <v>192</v>
      </c>
      <c r="D1486" s="27" t="s">
        <v>43</v>
      </c>
      <c r="I1486" s="28">
        <v>43423.492743055554</v>
      </c>
      <c r="J1486" s="28">
        <v>43423.495046296295</v>
      </c>
      <c r="K1486" s="203">
        <v>2.3032407407407407E-3</v>
      </c>
      <c r="L1486" s="29" t="s">
        <v>210</v>
      </c>
      <c r="M1486" s="71" t="s">
        <v>210</v>
      </c>
      <c r="N1486" s="71" t="s">
        <v>215</v>
      </c>
      <c r="O1486" s="71" t="s">
        <v>42</v>
      </c>
      <c r="R1486" s="71">
        <v>0</v>
      </c>
      <c r="U1486" s="27" t="s">
        <v>1520</v>
      </c>
    </row>
    <row r="1487" spans="1:21" x14ac:dyDescent="0.15">
      <c r="A1487" s="27" t="s">
        <v>75</v>
      </c>
      <c r="B1487" s="27" t="s">
        <v>6665</v>
      </c>
      <c r="C1487" s="27" t="s">
        <v>192</v>
      </c>
      <c r="D1487" s="27" t="s">
        <v>43</v>
      </c>
      <c r="I1487" s="28">
        <v>43423.670960648145</v>
      </c>
      <c r="J1487" s="28">
        <v>43423.671620370369</v>
      </c>
      <c r="K1487" s="203">
        <v>6.5972222222222213E-4</v>
      </c>
      <c r="L1487" s="29" t="s">
        <v>210</v>
      </c>
      <c r="M1487" s="71" t="s">
        <v>211</v>
      </c>
      <c r="N1487" s="71" t="s">
        <v>215</v>
      </c>
      <c r="O1487" s="71" t="s">
        <v>42</v>
      </c>
      <c r="R1487" s="71">
        <v>0</v>
      </c>
      <c r="U1487" s="27" t="s">
        <v>754</v>
      </c>
    </row>
    <row r="1488" spans="1:21" x14ac:dyDescent="0.15">
      <c r="A1488" s="27" t="s">
        <v>75</v>
      </c>
      <c r="B1488" s="27" t="s">
        <v>6666</v>
      </c>
      <c r="C1488" s="27" t="s">
        <v>192</v>
      </c>
      <c r="D1488" s="27" t="s">
        <v>43</v>
      </c>
      <c r="I1488" s="28">
        <v>43423.672256944446</v>
      </c>
      <c r="J1488" s="28">
        <v>43423.674513888887</v>
      </c>
      <c r="K1488" s="203">
        <v>2.2569444444444447E-3</v>
      </c>
      <c r="L1488" s="29" t="s">
        <v>210</v>
      </c>
      <c r="M1488" s="71" t="s">
        <v>210</v>
      </c>
      <c r="N1488" s="71" t="s">
        <v>215</v>
      </c>
      <c r="O1488" s="71" t="s">
        <v>42</v>
      </c>
      <c r="R1488" s="71">
        <v>0</v>
      </c>
      <c r="U1488" s="27" t="s">
        <v>1271</v>
      </c>
    </row>
    <row r="1489" spans="1:21" x14ac:dyDescent="0.15">
      <c r="A1489" s="27" t="s">
        <v>75</v>
      </c>
      <c r="B1489" s="27" t="s">
        <v>6667</v>
      </c>
      <c r="C1489" s="27" t="s">
        <v>192</v>
      </c>
      <c r="D1489" s="27" t="s">
        <v>43</v>
      </c>
      <c r="I1489" s="28">
        <v>43423.692673611113</v>
      </c>
      <c r="J1489" s="28">
        <v>43423.694155092591</v>
      </c>
      <c r="K1489" s="203">
        <v>1.4814814814814814E-3</v>
      </c>
      <c r="L1489" s="29" t="s">
        <v>210</v>
      </c>
      <c r="M1489" s="71" t="s">
        <v>211</v>
      </c>
      <c r="N1489" s="71" t="s">
        <v>215</v>
      </c>
      <c r="O1489" s="71" t="s">
        <v>42</v>
      </c>
      <c r="R1489" s="71">
        <v>0</v>
      </c>
      <c r="U1489" s="27" t="s">
        <v>6668</v>
      </c>
    </row>
    <row r="1490" spans="1:21" x14ac:dyDescent="0.15">
      <c r="A1490" s="27" t="s">
        <v>75</v>
      </c>
      <c r="B1490" s="27" t="s">
        <v>6669</v>
      </c>
      <c r="C1490" s="27" t="s">
        <v>192</v>
      </c>
      <c r="D1490" s="27" t="s">
        <v>43</v>
      </c>
      <c r="I1490" s="28">
        <v>43423.694456018522</v>
      </c>
      <c r="J1490" s="28">
        <v>43423.694907407407</v>
      </c>
      <c r="K1490" s="203">
        <v>4.5138888888888892E-4</v>
      </c>
      <c r="L1490" s="29" t="s">
        <v>210</v>
      </c>
      <c r="M1490" s="71" t="s">
        <v>211</v>
      </c>
      <c r="N1490" s="71" t="s">
        <v>215</v>
      </c>
      <c r="O1490" s="71" t="s">
        <v>42</v>
      </c>
      <c r="R1490" s="71">
        <v>0</v>
      </c>
      <c r="U1490" s="27" t="s">
        <v>6670</v>
      </c>
    </row>
    <row r="1491" spans="1:21" x14ac:dyDescent="0.15">
      <c r="A1491" s="27" t="s">
        <v>75</v>
      </c>
      <c r="B1491" s="27" t="s">
        <v>6671</v>
      </c>
      <c r="C1491" s="27" t="s">
        <v>192</v>
      </c>
      <c r="D1491" s="27" t="s">
        <v>43</v>
      </c>
      <c r="I1491" s="28">
        <v>43423.695185185185</v>
      </c>
      <c r="J1491" s="28">
        <v>43423.696712962963</v>
      </c>
      <c r="K1491" s="203">
        <v>1.5277777777777779E-3</v>
      </c>
      <c r="L1491" s="29" t="s">
        <v>210</v>
      </c>
      <c r="M1491" s="71" t="s">
        <v>211</v>
      </c>
      <c r="N1491" s="71" t="s">
        <v>215</v>
      </c>
      <c r="O1491" s="71" t="s">
        <v>42</v>
      </c>
      <c r="R1491" s="71">
        <v>0</v>
      </c>
      <c r="U1491" s="27" t="s">
        <v>6670</v>
      </c>
    </row>
    <row r="1492" spans="1:21" x14ac:dyDescent="0.15">
      <c r="A1492" s="27" t="s">
        <v>75</v>
      </c>
      <c r="B1492" s="27" t="s">
        <v>6672</v>
      </c>
      <c r="C1492" s="27" t="s">
        <v>192</v>
      </c>
      <c r="D1492" s="27" t="s">
        <v>43</v>
      </c>
      <c r="I1492" s="28">
        <v>43423.696956018517</v>
      </c>
      <c r="J1492" s="28">
        <v>43423.697430555556</v>
      </c>
      <c r="K1492" s="203">
        <v>4.7453703703703704E-4</v>
      </c>
      <c r="L1492" s="29" t="s">
        <v>210</v>
      </c>
      <c r="M1492" s="71" t="s">
        <v>211</v>
      </c>
      <c r="N1492" s="71" t="s">
        <v>216</v>
      </c>
      <c r="O1492" s="71" t="s">
        <v>42</v>
      </c>
      <c r="R1492" s="71">
        <v>0</v>
      </c>
      <c r="U1492" s="27" t="s">
        <v>6673</v>
      </c>
    </row>
    <row r="1493" spans="1:21" x14ac:dyDescent="0.15">
      <c r="A1493" s="27" t="s">
        <v>75</v>
      </c>
      <c r="B1493" s="27" t="s">
        <v>6674</v>
      </c>
      <c r="C1493" s="27" t="s">
        <v>192</v>
      </c>
      <c r="D1493" s="27" t="s">
        <v>43</v>
      </c>
      <c r="I1493" s="28">
        <v>43423.697708333333</v>
      </c>
      <c r="J1493" s="28">
        <v>43423.698506944442</v>
      </c>
      <c r="K1493" s="203">
        <v>7.9861111111111105E-4</v>
      </c>
      <c r="L1493" s="29" t="s">
        <v>210</v>
      </c>
      <c r="M1493" s="71" t="s">
        <v>211</v>
      </c>
      <c r="N1493" s="71" t="s">
        <v>216</v>
      </c>
      <c r="O1493" s="71" t="s">
        <v>42</v>
      </c>
      <c r="R1493" s="71">
        <v>0</v>
      </c>
      <c r="U1493" s="27" t="s">
        <v>6675</v>
      </c>
    </row>
    <row r="1494" spans="1:21" x14ac:dyDescent="0.15">
      <c r="A1494" s="27" t="s">
        <v>75</v>
      </c>
      <c r="B1494" s="27" t="s">
        <v>6676</v>
      </c>
      <c r="C1494" s="27" t="s">
        <v>194</v>
      </c>
      <c r="D1494" s="27" t="s">
        <v>49</v>
      </c>
      <c r="I1494" s="28">
        <v>43423.430266203701</v>
      </c>
      <c r="J1494" s="28">
        <v>43423.432453703703</v>
      </c>
      <c r="K1494" s="203">
        <v>2.1874999999999998E-3</v>
      </c>
      <c r="L1494" s="29" t="s">
        <v>210</v>
      </c>
      <c r="M1494" s="71" t="s">
        <v>210</v>
      </c>
      <c r="N1494" s="71" t="s">
        <v>215</v>
      </c>
      <c r="O1494" s="71" t="s">
        <v>48</v>
      </c>
      <c r="R1494" s="71">
        <v>0</v>
      </c>
      <c r="U1494" s="27" t="s">
        <v>6677</v>
      </c>
    </row>
    <row r="1495" spans="1:21" x14ac:dyDescent="0.15">
      <c r="A1495" s="27" t="s">
        <v>75</v>
      </c>
      <c r="B1495" s="27" t="s">
        <v>6678</v>
      </c>
      <c r="C1495" s="27" t="s">
        <v>194</v>
      </c>
      <c r="D1495" s="27" t="s">
        <v>49</v>
      </c>
      <c r="I1495" s="28">
        <v>43423.471053240741</v>
      </c>
      <c r="J1495" s="28">
        <v>43423.473958333336</v>
      </c>
      <c r="K1495" s="203">
        <v>2.9050925925925928E-3</v>
      </c>
      <c r="L1495" s="29" t="s">
        <v>210</v>
      </c>
      <c r="M1495" s="71" t="s">
        <v>210</v>
      </c>
      <c r="N1495" s="71" t="s">
        <v>215</v>
      </c>
      <c r="O1495" s="71" t="s">
        <v>48</v>
      </c>
      <c r="R1495" s="71">
        <v>0</v>
      </c>
      <c r="U1495" s="27" t="s">
        <v>1699</v>
      </c>
    </row>
    <row r="1496" spans="1:21" x14ac:dyDescent="0.15">
      <c r="A1496" s="27" t="s">
        <v>75</v>
      </c>
      <c r="B1496" s="27" t="s">
        <v>6679</v>
      </c>
      <c r="C1496" s="27" t="s">
        <v>194</v>
      </c>
      <c r="D1496" s="27" t="s">
        <v>49</v>
      </c>
      <c r="I1496" s="28">
        <v>43423.485023148147</v>
      </c>
      <c r="J1496" s="28">
        <v>43423.496319444443</v>
      </c>
      <c r="K1496" s="203">
        <v>1.1296296296296296E-2</v>
      </c>
      <c r="L1496" s="29" t="s">
        <v>210</v>
      </c>
      <c r="M1496" s="71" t="s">
        <v>210</v>
      </c>
      <c r="N1496" s="71" t="s">
        <v>215</v>
      </c>
      <c r="O1496" s="71" t="s">
        <v>48</v>
      </c>
      <c r="R1496" s="71">
        <v>0</v>
      </c>
      <c r="U1496" s="27" t="s">
        <v>597</v>
      </c>
    </row>
    <row r="1497" spans="1:21" x14ac:dyDescent="0.15">
      <c r="A1497" s="27" t="s">
        <v>75</v>
      </c>
      <c r="B1497" s="27" t="s">
        <v>6680</v>
      </c>
      <c r="C1497" s="27" t="s">
        <v>194</v>
      </c>
      <c r="D1497" s="27" t="s">
        <v>49</v>
      </c>
      <c r="I1497" s="28">
        <v>43423.609571759262</v>
      </c>
      <c r="J1497" s="28">
        <v>43423.609930555554</v>
      </c>
      <c r="K1497" s="203">
        <v>3.5879629629629635E-4</v>
      </c>
      <c r="L1497" s="29" t="s">
        <v>210</v>
      </c>
      <c r="M1497" s="71" t="s">
        <v>211</v>
      </c>
      <c r="N1497" s="71" t="s">
        <v>215</v>
      </c>
      <c r="O1497" s="71" t="s">
        <v>48</v>
      </c>
      <c r="R1497" s="71">
        <v>0</v>
      </c>
      <c r="U1497" s="27" t="s">
        <v>312</v>
      </c>
    </row>
    <row r="1498" spans="1:21" x14ac:dyDescent="0.15">
      <c r="A1498" s="27" t="s">
        <v>75</v>
      </c>
      <c r="B1498" s="27" t="s">
        <v>6681</v>
      </c>
      <c r="C1498" s="27" t="s">
        <v>194</v>
      </c>
      <c r="D1498" s="27" t="s">
        <v>49</v>
      </c>
      <c r="I1498" s="28">
        <v>43423.652256944442</v>
      </c>
      <c r="J1498" s="28">
        <v>43423.652395833335</v>
      </c>
      <c r="K1498" s="203">
        <v>1.3888888888888889E-4</v>
      </c>
      <c r="L1498" s="29" t="s">
        <v>210</v>
      </c>
      <c r="M1498" s="71" t="s">
        <v>211</v>
      </c>
      <c r="N1498" s="71" t="s">
        <v>215</v>
      </c>
      <c r="O1498" s="71" t="s">
        <v>48</v>
      </c>
      <c r="R1498" s="71">
        <v>0</v>
      </c>
      <c r="U1498" s="27" t="s">
        <v>6682</v>
      </c>
    </row>
    <row r="1499" spans="1:21" x14ac:dyDescent="0.15">
      <c r="A1499" s="27" t="s">
        <v>75</v>
      </c>
      <c r="B1499" s="27" t="s">
        <v>6683</v>
      </c>
      <c r="C1499" s="27" t="s">
        <v>194</v>
      </c>
      <c r="D1499" s="27" t="s">
        <v>49</v>
      </c>
      <c r="I1499" s="28">
        <v>43423.653043981481</v>
      </c>
      <c r="J1499" s="28">
        <v>43423.65384259259</v>
      </c>
      <c r="K1499" s="203">
        <v>7.9861111111111105E-4</v>
      </c>
      <c r="L1499" s="29" t="s">
        <v>210</v>
      </c>
      <c r="M1499" s="71" t="s">
        <v>211</v>
      </c>
      <c r="N1499" s="71" t="s">
        <v>215</v>
      </c>
      <c r="O1499" s="71" t="s">
        <v>48</v>
      </c>
      <c r="R1499" s="71">
        <v>0</v>
      </c>
      <c r="U1499" s="27" t="s">
        <v>6684</v>
      </c>
    </row>
    <row r="1500" spans="1:21" x14ac:dyDescent="0.15">
      <c r="A1500" s="27" t="s">
        <v>75</v>
      </c>
      <c r="B1500" s="27" t="s">
        <v>6685</v>
      </c>
      <c r="C1500" s="27" t="s">
        <v>194</v>
      </c>
      <c r="D1500" s="27" t="s">
        <v>49</v>
      </c>
      <c r="I1500" s="28">
        <v>43423.689710648148</v>
      </c>
      <c r="J1500" s="28">
        <v>43423.689884259256</v>
      </c>
      <c r="K1500" s="203">
        <v>1.7361111111111112E-4</v>
      </c>
      <c r="L1500" s="29" t="s">
        <v>210</v>
      </c>
      <c r="M1500" s="71" t="s">
        <v>211</v>
      </c>
      <c r="N1500" s="71" t="s">
        <v>215</v>
      </c>
      <c r="O1500" s="71" t="s">
        <v>48</v>
      </c>
      <c r="R1500" s="71">
        <v>0</v>
      </c>
      <c r="U1500" s="27" t="s">
        <v>6686</v>
      </c>
    </row>
    <row r="1501" spans="1:21" x14ac:dyDescent="0.15">
      <c r="A1501" s="27" t="s">
        <v>75</v>
      </c>
      <c r="B1501" s="27" t="s">
        <v>6687</v>
      </c>
      <c r="C1501" s="27" t="s">
        <v>194</v>
      </c>
      <c r="D1501" s="27" t="s">
        <v>49</v>
      </c>
      <c r="I1501" s="28">
        <v>43423.690138888887</v>
      </c>
      <c r="J1501" s="28">
        <v>43423.690254629626</v>
      </c>
      <c r="K1501" s="203">
        <v>1.1574074074074073E-4</v>
      </c>
      <c r="L1501" s="29" t="s">
        <v>210</v>
      </c>
      <c r="M1501" s="71" t="s">
        <v>211</v>
      </c>
      <c r="N1501" s="71" t="s">
        <v>215</v>
      </c>
      <c r="O1501" s="71" t="s">
        <v>48</v>
      </c>
      <c r="R1501" s="71">
        <v>0</v>
      </c>
      <c r="U1501" s="27" t="s">
        <v>6686</v>
      </c>
    </row>
    <row r="1502" spans="1:21" x14ac:dyDescent="0.15">
      <c r="A1502" s="27" t="s">
        <v>75</v>
      </c>
      <c r="B1502" s="27" t="s">
        <v>6688</v>
      </c>
      <c r="C1502" s="27" t="s">
        <v>194</v>
      </c>
      <c r="D1502" s="27" t="s">
        <v>49</v>
      </c>
      <c r="I1502" s="28">
        <v>43423.690578703703</v>
      </c>
      <c r="J1502" s="28">
        <v>43423.695057870369</v>
      </c>
      <c r="K1502" s="203">
        <v>4.4791666666666669E-3</v>
      </c>
      <c r="L1502" s="29" t="s">
        <v>210</v>
      </c>
      <c r="M1502" s="71" t="s">
        <v>210</v>
      </c>
      <c r="N1502" s="71" t="s">
        <v>215</v>
      </c>
      <c r="O1502" s="71" t="s">
        <v>48</v>
      </c>
      <c r="R1502" s="71">
        <v>0</v>
      </c>
      <c r="U1502" s="27" t="s">
        <v>6686</v>
      </c>
    </row>
    <row r="1503" spans="1:21" x14ac:dyDescent="0.15">
      <c r="A1503" s="27" t="s">
        <v>75</v>
      </c>
      <c r="B1503" s="27" t="s">
        <v>6689</v>
      </c>
      <c r="C1503" s="27" t="s">
        <v>194</v>
      </c>
      <c r="D1503" s="27" t="s">
        <v>49</v>
      </c>
      <c r="I1503" s="28">
        <v>43423.697569444441</v>
      </c>
      <c r="J1503" s="28">
        <v>43423.701909722222</v>
      </c>
      <c r="K1503" s="203">
        <v>4.340277777777778E-3</v>
      </c>
      <c r="L1503" s="29" t="s">
        <v>210</v>
      </c>
      <c r="M1503" s="71" t="s">
        <v>210</v>
      </c>
      <c r="N1503" s="71" t="s">
        <v>215</v>
      </c>
      <c r="O1503" s="71" t="s">
        <v>48</v>
      </c>
      <c r="R1503" s="71">
        <v>0</v>
      </c>
      <c r="U1503" s="27" t="s">
        <v>597</v>
      </c>
    </row>
    <row r="1504" spans="1:21" x14ac:dyDescent="0.15">
      <c r="A1504" s="27" t="s">
        <v>75</v>
      </c>
      <c r="B1504" s="27" t="s">
        <v>6690</v>
      </c>
      <c r="C1504" s="27" t="s">
        <v>194</v>
      </c>
      <c r="D1504" s="27" t="s">
        <v>124</v>
      </c>
      <c r="I1504" s="28">
        <v>43423.439270833333</v>
      </c>
      <c r="J1504" s="28">
        <v>43423.449004629627</v>
      </c>
      <c r="K1504" s="203">
        <v>9.7337962962962977E-3</v>
      </c>
      <c r="L1504" s="29" t="s">
        <v>210</v>
      </c>
      <c r="M1504" s="71" t="s">
        <v>210</v>
      </c>
      <c r="N1504" s="71" t="s">
        <v>216</v>
      </c>
      <c r="O1504" s="71" t="s">
        <v>120</v>
      </c>
      <c r="R1504" s="71">
        <v>0</v>
      </c>
      <c r="U1504" s="27" t="s">
        <v>6691</v>
      </c>
    </row>
    <row r="1505" spans="1:21" x14ac:dyDescent="0.15">
      <c r="A1505" s="27" t="s">
        <v>75</v>
      </c>
      <c r="B1505" s="27" t="s">
        <v>6692</v>
      </c>
      <c r="C1505" s="27" t="s">
        <v>194</v>
      </c>
      <c r="D1505" s="27" t="s">
        <v>124</v>
      </c>
      <c r="I1505" s="28">
        <v>43423.461759259262</v>
      </c>
      <c r="J1505" s="28">
        <v>43423.464803240742</v>
      </c>
      <c r="K1505" s="203">
        <v>3.0439814814814821E-3</v>
      </c>
      <c r="L1505" s="29" t="s">
        <v>210</v>
      </c>
      <c r="M1505" s="71" t="s">
        <v>210</v>
      </c>
      <c r="N1505" s="71" t="s">
        <v>215</v>
      </c>
      <c r="O1505" s="71" t="s">
        <v>120</v>
      </c>
      <c r="R1505" s="71">
        <v>0</v>
      </c>
      <c r="U1505" s="27" t="s">
        <v>1288</v>
      </c>
    </row>
    <row r="1506" spans="1:21" x14ac:dyDescent="0.15">
      <c r="A1506" s="27" t="s">
        <v>75</v>
      </c>
      <c r="B1506" s="27" t="s">
        <v>6693</v>
      </c>
      <c r="C1506" s="27" t="s">
        <v>194</v>
      </c>
      <c r="D1506" s="27" t="s">
        <v>124</v>
      </c>
      <c r="I1506" s="28">
        <v>43423.467291666668</v>
      </c>
      <c r="J1506" s="28">
        <v>43423.467407407406</v>
      </c>
      <c r="K1506" s="203">
        <v>1.1574074074074073E-4</v>
      </c>
      <c r="L1506" s="29" t="s">
        <v>210</v>
      </c>
      <c r="M1506" s="71" t="s">
        <v>211</v>
      </c>
      <c r="N1506" s="71" t="s">
        <v>215</v>
      </c>
      <c r="O1506" s="71" t="s">
        <v>120</v>
      </c>
      <c r="R1506" s="71">
        <v>0</v>
      </c>
      <c r="U1506" s="27" t="s">
        <v>1289</v>
      </c>
    </row>
    <row r="1507" spans="1:21" x14ac:dyDescent="0.15">
      <c r="A1507" s="27" t="s">
        <v>75</v>
      </c>
      <c r="B1507" s="27" t="s">
        <v>6694</v>
      </c>
      <c r="C1507" s="27" t="s">
        <v>194</v>
      </c>
      <c r="D1507" s="27" t="s">
        <v>124</v>
      </c>
      <c r="I1507" s="28">
        <v>43423.467662037037</v>
      </c>
      <c r="J1507" s="28">
        <v>43423.472430555557</v>
      </c>
      <c r="K1507" s="203">
        <v>4.7685185185185183E-3</v>
      </c>
      <c r="L1507" s="29" t="s">
        <v>210</v>
      </c>
      <c r="M1507" s="71" t="s">
        <v>210</v>
      </c>
      <c r="N1507" s="71" t="s">
        <v>215</v>
      </c>
      <c r="O1507" s="71" t="s">
        <v>120</v>
      </c>
      <c r="R1507" s="71">
        <v>0</v>
      </c>
      <c r="U1507" s="27" t="s">
        <v>1289</v>
      </c>
    </row>
    <row r="1508" spans="1:21" x14ac:dyDescent="0.15">
      <c r="A1508" s="27" t="s">
        <v>75</v>
      </c>
      <c r="B1508" s="27" t="s">
        <v>6695</v>
      </c>
      <c r="C1508" s="27" t="s">
        <v>194</v>
      </c>
      <c r="D1508" s="27" t="s">
        <v>124</v>
      </c>
      <c r="I1508" s="28">
        <v>43423.473321759258</v>
      </c>
      <c r="J1508" s="28">
        <v>43423.474745370368</v>
      </c>
      <c r="K1508" s="203">
        <v>1.423611111111111E-3</v>
      </c>
      <c r="L1508" s="29" t="s">
        <v>210</v>
      </c>
      <c r="M1508" s="71" t="s">
        <v>211</v>
      </c>
      <c r="N1508" s="71" t="s">
        <v>215</v>
      </c>
      <c r="O1508" s="71" t="s">
        <v>120</v>
      </c>
      <c r="R1508" s="71">
        <v>0</v>
      </c>
      <c r="U1508" s="27" t="s">
        <v>6696</v>
      </c>
    </row>
    <row r="1509" spans="1:21" x14ac:dyDescent="0.15">
      <c r="A1509" s="27" t="s">
        <v>75</v>
      </c>
      <c r="B1509" s="27" t="s">
        <v>6697</v>
      </c>
      <c r="C1509" s="27" t="s">
        <v>194</v>
      </c>
      <c r="D1509" s="27" t="s">
        <v>124</v>
      </c>
      <c r="I1509" s="28">
        <v>43423.479953703703</v>
      </c>
      <c r="J1509" s="28">
        <v>43423.482546296298</v>
      </c>
      <c r="K1509" s="203">
        <v>2.5925925925925925E-3</v>
      </c>
      <c r="L1509" s="29" t="s">
        <v>210</v>
      </c>
      <c r="M1509" s="71" t="s">
        <v>210</v>
      </c>
      <c r="N1509" s="71" t="s">
        <v>215</v>
      </c>
      <c r="O1509" s="71" t="s">
        <v>120</v>
      </c>
      <c r="R1509" s="71">
        <v>0</v>
      </c>
      <c r="U1509" s="27" t="s">
        <v>6698</v>
      </c>
    </row>
    <row r="1510" spans="1:21" x14ac:dyDescent="0.15">
      <c r="A1510" s="27" t="s">
        <v>75</v>
      </c>
      <c r="B1510" s="27" t="s">
        <v>6699</v>
      </c>
      <c r="C1510" s="27" t="s">
        <v>194</v>
      </c>
      <c r="D1510" s="27" t="s">
        <v>124</v>
      </c>
      <c r="I1510" s="28">
        <v>43423.608344907407</v>
      </c>
      <c r="J1510" s="28">
        <v>43423.612743055557</v>
      </c>
      <c r="K1510" s="203">
        <v>4.3981481481481484E-3</v>
      </c>
      <c r="L1510" s="29" t="s">
        <v>210</v>
      </c>
      <c r="M1510" s="71" t="s">
        <v>210</v>
      </c>
      <c r="N1510" s="71" t="s">
        <v>215</v>
      </c>
      <c r="O1510" s="71" t="s">
        <v>120</v>
      </c>
      <c r="R1510" s="71">
        <v>0</v>
      </c>
      <c r="U1510" s="27" t="s">
        <v>1041</v>
      </c>
    </row>
    <row r="1511" spans="1:21" x14ac:dyDescent="0.15">
      <c r="A1511" s="27" t="s">
        <v>75</v>
      </c>
      <c r="B1511" s="27" t="s">
        <v>6700</v>
      </c>
      <c r="C1511" s="27" t="s">
        <v>194</v>
      </c>
      <c r="D1511" s="27" t="s">
        <v>124</v>
      </c>
      <c r="I1511" s="28">
        <v>43423.629062499997</v>
      </c>
      <c r="J1511" s="28">
        <v>43423.630648148152</v>
      </c>
      <c r="K1511" s="203">
        <v>1.5856481481481479E-3</v>
      </c>
      <c r="L1511" s="29" t="s">
        <v>210</v>
      </c>
      <c r="M1511" s="71" t="s">
        <v>211</v>
      </c>
      <c r="N1511" s="71" t="s">
        <v>215</v>
      </c>
      <c r="O1511" s="71" t="s">
        <v>120</v>
      </c>
      <c r="R1511" s="71">
        <v>0</v>
      </c>
      <c r="U1511" s="27" t="s">
        <v>1288</v>
      </c>
    </row>
    <row r="1512" spans="1:21" x14ac:dyDescent="0.15">
      <c r="A1512" s="27" t="s">
        <v>75</v>
      </c>
      <c r="B1512" s="27" t="s">
        <v>6701</v>
      </c>
      <c r="C1512" s="27" t="s">
        <v>194</v>
      </c>
      <c r="D1512" s="27" t="s">
        <v>124</v>
      </c>
      <c r="I1512" s="28">
        <v>43423.630787037036</v>
      </c>
      <c r="J1512" s="28">
        <v>43423.631562499999</v>
      </c>
      <c r="K1512" s="203">
        <v>7.7546296296296304E-4</v>
      </c>
      <c r="L1512" s="29" t="s">
        <v>210</v>
      </c>
      <c r="M1512" s="71" t="s">
        <v>211</v>
      </c>
      <c r="N1512" s="71" t="s">
        <v>215</v>
      </c>
      <c r="O1512" s="71" t="s">
        <v>120</v>
      </c>
      <c r="R1512" s="71">
        <v>0</v>
      </c>
      <c r="U1512" s="27" t="s">
        <v>1288</v>
      </c>
    </row>
    <row r="1513" spans="1:21" x14ac:dyDescent="0.15">
      <c r="A1513" s="27" t="s">
        <v>75</v>
      </c>
      <c r="B1513" s="27" t="s">
        <v>6702</v>
      </c>
      <c r="C1513" s="27" t="s">
        <v>194</v>
      </c>
      <c r="D1513" s="27" t="s">
        <v>124</v>
      </c>
      <c r="I1513" s="28">
        <v>43423.631840277776</v>
      </c>
      <c r="J1513" s="28">
        <v>43423.632569444446</v>
      </c>
      <c r="K1513" s="203">
        <v>7.291666666666667E-4</v>
      </c>
      <c r="L1513" s="29" t="s">
        <v>210</v>
      </c>
      <c r="M1513" s="71" t="s">
        <v>211</v>
      </c>
      <c r="N1513" s="71" t="s">
        <v>215</v>
      </c>
      <c r="O1513" s="71" t="s">
        <v>120</v>
      </c>
      <c r="R1513" s="71">
        <v>0</v>
      </c>
      <c r="U1513" s="27" t="s">
        <v>1290</v>
      </c>
    </row>
    <row r="1514" spans="1:21" x14ac:dyDescent="0.15">
      <c r="A1514" s="27" t="s">
        <v>75</v>
      </c>
      <c r="B1514" s="27" t="s">
        <v>6703</v>
      </c>
      <c r="C1514" s="27" t="s">
        <v>194</v>
      </c>
      <c r="D1514" s="27" t="s">
        <v>124</v>
      </c>
      <c r="I1514" s="28">
        <v>43423.654768518521</v>
      </c>
      <c r="J1514" s="28">
        <v>43423.657418981478</v>
      </c>
      <c r="K1514" s="203">
        <v>2.6504629629629625E-3</v>
      </c>
      <c r="L1514" s="29" t="s">
        <v>210</v>
      </c>
      <c r="M1514" s="71" t="s">
        <v>210</v>
      </c>
      <c r="N1514" s="71" t="s">
        <v>216</v>
      </c>
      <c r="O1514" s="71" t="s">
        <v>120</v>
      </c>
      <c r="R1514" s="71">
        <v>0</v>
      </c>
      <c r="U1514" s="27" t="s">
        <v>6704</v>
      </c>
    </row>
    <row r="1515" spans="1:21" x14ac:dyDescent="0.15">
      <c r="A1515" s="27" t="s">
        <v>75</v>
      </c>
      <c r="B1515" s="27" t="s">
        <v>6705</v>
      </c>
      <c r="C1515" s="27" t="s">
        <v>190</v>
      </c>
      <c r="D1515" s="27" t="s">
        <v>33</v>
      </c>
      <c r="I1515" s="28">
        <v>43423.459039351852</v>
      </c>
      <c r="J1515" s="28">
        <v>43423.476851851854</v>
      </c>
      <c r="K1515" s="203">
        <v>1.7812499999999998E-2</v>
      </c>
      <c r="L1515" s="29" t="s">
        <v>210</v>
      </c>
      <c r="M1515" s="71" t="s">
        <v>210</v>
      </c>
      <c r="N1515" s="71" t="s">
        <v>215</v>
      </c>
      <c r="O1515" s="71" t="s">
        <v>32</v>
      </c>
      <c r="R1515" s="71">
        <v>0</v>
      </c>
      <c r="U1515" s="27" t="s">
        <v>1042</v>
      </c>
    </row>
    <row r="1516" spans="1:21" x14ac:dyDescent="0.15">
      <c r="A1516" s="27" t="s">
        <v>75</v>
      </c>
      <c r="B1516" s="27" t="s">
        <v>6706</v>
      </c>
      <c r="C1516" s="27" t="s">
        <v>190</v>
      </c>
      <c r="D1516" s="27" t="s">
        <v>33</v>
      </c>
      <c r="I1516" s="28">
        <v>43423.587326388886</v>
      </c>
      <c r="J1516" s="28">
        <v>43423.587638888886</v>
      </c>
      <c r="K1516" s="203">
        <v>3.1250000000000001E-4</v>
      </c>
      <c r="L1516" s="29" t="s">
        <v>210</v>
      </c>
      <c r="M1516" s="71" t="s">
        <v>211</v>
      </c>
      <c r="N1516" s="71" t="s">
        <v>215</v>
      </c>
      <c r="O1516" s="71" t="s">
        <v>32</v>
      </c>
      <c r="R1516" s="71">
        <v>0</v>
      </c>
      <c r="U1516" s="27" t="s">
        <v>6707</v>
      </c>
    </row>
    <row r="1517" spans="1:21" x14ac:dyDescent="0.15">
      <c r="A1517" s="27" t="s">
        <v>75</v>
      </c>
      <c r="B1517" s="27" t="s">
        <v>6708</v>
      </c>
      <c r="C1517" s="27" t="s">
        <v>190</v>
      </c>
      <c r="D1517" s="27" t="s">
        <v>33</v>
      </c>
      <c r="I1517" s="28">
        <v>43423.603726851848</v>
      </c>
      <c r="J1517" s="28">
        <v>43423.604108796295</v>
      </c>
      <c r="K1517" s="203">
        <v>3.8194444444444446E-4</v>
      </c>
      <c r="L1517" s="29" t="s">
        <v>210</v>
      </c>
      <c r="M1517" s="71" t="s">
        <v>211</v>
      </c>
      <c r="N1517" s="71" t="s">
        <v>216</v>
      </c>
      <c r="O1517" s="71" t="s">
        <v>32</v>
      </c>
      <c r="R1517" s="71">
        <v>0</v>
      </c>
      <c r="U1517" s="27" t="s">
        <v>1551</v>
      </c>
    </row>
    <row r="1518" spans="1:21" x14ac:dyDescent="0.15">
      <c r="A1518" s="27" t="s">
        <v>75</v>
      </c>
      <c r="B1518" s="27" t="s">
        <v>6709</v>
      </c>
      <c r="C1518" s="27" t="s">
        <v>190</v>
      </c>
      <c r="D1518" s="27" t="s">
        <v>33</v>
      </c>
      <c r="I1518" s="28">
        <v>43423.604166666664</v>
      </c>
      <c r="J1518" s="28">
        <v>43423.607118055559</v>
      </c>
      <c r="K1518" s="203">
        <v>2.9513888888888888E-3</v>
      </c>
      <c r="L1518" s="29" t="s">
        <v>210</v>
      </c>
      <c r="M1518" s="71" t="s">
        <v>210</v>
      </c>
      <c r="N1518" s="71" t="s">
        <v>216</v>
      </c>
      <c r="O1518" s="71" t="s">
        <v>32</v>
      </c>
      <c r="R1518" s="71">
        <v>0</v>
      </c>
      <c r="U1518" s="27" t="s">
        <v>1551</v>
      </c>
    </row>
    <row r="1519" spans="1:21" x14ac:dyDescent="0.15">
      <c r="A1519" s="27" t="s">
        <v>75</v>
      </c>
      <c r="B1519" s="27" t="s">
        <v>6710</v>
      </c>
      <c r="C1519" s="27" t="s">
        <v>190</v>
      </c>
      <c r="D1519" s="27" t="s">
        <v>33</v>
      </c>
      <c r="I1519" s="28">
        <v>43423.624456018515</v>
      </c>
      <c r="J1519" s="28">
        <v>43423.626759259256</v>
      </c>
      <c r="K1519" s="203">
        <v>2.3032407407407407E-3</v>
      </c>
      <c r="L1519" s="29" t="s">
        <v>210</v>
      </c>
      <c r="M1519" s="71" t="s">
        <v>210</v>
      </c>
      <c r="N1519" s="71" t="s">
        <v>215</v>
      </c>
      <c r="O1519" s="71" t="s">
        <v>32</v>
      </c>
      <c r="R1519" s="71">
        <v>0</v>
      </c>
      <c r="U1519" s="27" t="s">
        <v>1700</v>
      </c>
    </row>
    <row r="1520" spans="1:21" x14ac:dyDescent="0.15">
      <c r="A1520" s="27" t="s">
        <v>75</v>
      </c>
      <c r="B1520" s="27" t="s">
        <v>6711</v>
      </c>
      <c r="C1520" s="27" t="s">
        <v>190</v>
      </c>
      <c r="D1520" s="27" t="s">
        <v>33</v>
      </c>
      <c r="I1520" s="28">
        <v>43423.66269675926</v>
      </c>
      <c r="J1520" s="28">
        <v>43423.665798611109</v>
      </c>
      <c r="K1520" s="203">
        <v>3.1018518518518522E-3</v>
      </c>
      <c r="L1520" s="29" t="s">
        <v>210</v>
      </c>
      <c r="M1520" s="71" t="s">
        <v>210</v>
      </c>
      <c r="N1520" s="71" t="s">
        <v>216</v>
      </c>
      <c r="O1520" s="71" t="s">
        <v>32</v>
      </c>
      <c r="R1520" s="71">
        <v>0</v>
      </c>
      <c r="U1520" s="27" t="s">
        <v>1551</v>
      </c>
    </row>
    <row r="1521" spans="1:21" x14ac:dyDescent="0.15">
      <c r="A1521" s="27" t="s">
        <v>75</v>
      </c>
      <c r="B1521" s="27" t="s">
        <v>6712</v>
      </c>
      <c r="C1521" s="27" t="s">
        <v>190</v>
      </c>
      <c r="D1521" s="27" t="s">
        <v>33</v>
      </c>
      <c r="I1521" s="28">
        <v>43423.687303240738</v>
      </c>
      <c r="J1521" s="28">
        <v>43423.691076388888</v>
      </c>
      <c r="K1521" s="203">
        <v>3.7731481481481483E-3</v>
      </c>
      <c r="L1521" s="29" t="s">
        <v>210</v>
      </c>
      <c r="M1521" s="71" t="s">
        <v>210</v>
      </c>
      <c r="N1521" s="71" t="s">
        <v>216</v>
      </c>
      <c r="O1521" s="71" t="s">
        <v>32</v>
      </c>
      <c r="R1521" s="71">
        <v>0</v>
      </c>
      <c r="U1521" s="27" t="s">
        <v>6713</v>
      </c>
    </row>
    <row r="1522" spans="1:21" x14ac:dyDescent="0.15">
      <c r="A1522" s="27" t="s">
        <v>75</v>
      </c>
      <c r="B1522" s="27" t="s">
        <v>6714</v>
      </c>
      <c r="C1522" s="27" t="s">
        <v>190</v>
      </c>
      <c r="D1522" s="27" t="s">
        <v>33</v>
      </c>
      <c r="I1522" s="28">
        <v>43423.691979166666</v>
      </c>
      <c r="J1522" s="28">
        <v>43423.704189814816</v>
      </c>
      <c r="K1522" s="203">
        <v>1.2210648148148146E-2</v>
      </c>
      <c r="L1522" s="29" t="s">
        <v>210</v>
      </c>
      <c r="M1522" s="71" t="s">
        <v>210</v>
      </c>
      <c r="N1522" s="71" t="s">
        <v>215</v>
      </c>
      <c r="O1522" s="71" t="s">
        <v>32</v>
      </c>
      <c r="R1522" s="71">
        <v>0</v>
      </c>
      <c r="U1522" s="27" t="s">
        <v>1042</v>
      </c>
    </row>
    <row r="1523" spans="1:21" x14ac:dyDescent="0.15">
      <c r="A1523" s="27" t="s">
        <v>75</v>
      </c>
      <c r="B1523" s="27" t="s">
        <v>6715</v>
      </c>
      <c r="C1523" s="27" t="s">
        <v>190</v>
      </c>
      <c r="D1523" s="27" t="s">
        <v>33</v>
      </c>
      <c r="I1523" s="28">
        <v>43423.779629629629</v>
      </c>
      <c r="J1523" s="28">
        <v>43423.79042824074</v>
      </c>
      <c r="K1523" s="203">
        <v>1.0798611111111111E-2</v>
      </c>
      <c r="L1523" s="29" t="s">
        <v>210</v>
      </c>
      <c r="M1523" s="71" t="s">
        <v>210</v>
      </c>
      <c r="N1523" s="71" t="s">
        <v>215</v>
      </c>
      <c r="O1523" s="71" t="s">
        <v>32</v>
      </c>
      <c r="R1523" s="71">
        <v>0</v>
      </c>
      <c r="U1523" s="27" t="s">
        <v>6716</v>
      </c>
    </row>
    <row r="1524" spans="1:21" x14ac:dyDescent="0.15">
      <c r="A1524" s="27" t="s">
        <v>75</v>
      </c>
      <c r="B1524" s="27" t="s">
        <v>6717</v>
      </c>
      <c r="C1524" s="27" t="s">
        <v>190</v>
      </c>
      <c r="D1524" s="27" t="s">
        <v>47</v>
      </c>
      <c r="I1524" s="28">
        <v>43423.460949074077</v>
      </c>
      <c r="J1524" s="28">
        <v>43423.461782407408</v>
      </c>
      <c r="K1524" s="203">
        <v>8.3333333333333339E-4</v>
      </c>
      <c r="L1524" s="29" t="s">
        <v>210</v>
      </c>
      <c r="M1524" s="71" t="s">
        <v>211</v>
      </c>
      <c r="N1524" s="71" t="s">
        <v>215</v>
      </c>
      <c r="O1524" s="71" t="s">
        <v>46</v>
      </c>
      <c r="R1524" s="71">
        <v>0</v>
      </c>
      <c r="U1524" s="27" t="s">
        <v>1955</v>
      </c>
    </row>
    <row r="1525" spans="1:21" x14ac:dyDescent="0.15">
      <c r="A1525" s="27" t="s">
        <v>75</v>
      </c>
      <c r="B1525" s="27" t="s">
        <v>6718</v>
      </c>
      <c r="C1525" s="27" t="s">
        <v>190</v>
      </c>
      <c r="D1525" s="27" t="s">
        <v>47</v>
      </c>
      <c r="I1525" s="28">
        <v>43423.65184027778</v>
      </c>
      <c r="J1525" s="28">
        <v>43423.654062499998</v>
      </c>
      <c r="K1525" s="203">
        <v>2.2222222222222222E-3</v>
      </c>
      <c r="L1525" s="29" t="s">
        <v>210</v>
      </c>
      <c r="M1525" s="71" t="s">
        <v>210</v>
      </c>
      <c r="N1525" s="71" t="s">
        <v>215</v>
      </c>
      <c r="O1525" s="71" t="s">
        <v>46</v>
      </c>
      <c r="R1525" s="71">
        <v>0</v>
      </c>
      <c r="U1525" s="27" t="s">
        <v>6719</v>
      </c>
    </row>
    <row r="1526" spans="1:21" x14ac:dyDescent="0.15">
      <c r="A1526" s="27" t="s">
        <v>75</v>
      </c>
      <c r="B1526" s="27" t="s">
        <v>6720</v>
      </c>
      <c r="C1526" s="27" t="s">
        <v>190</v>
      </c>
      <c r="D1526" s="27" t="s">
        <v>47</v>
      </c>
      <c r="I1526" s="28">
        <v>43423.67696759259</v>
      </c>
      <c r="J1526" s="28">
        <v>43423.677442129629</v>
      </c>
      <c r="K1526" s="203">
        <v>4.7453703703703704E-4</v>
      </c>
      <c r="L1526" s="29" t="s">
        <v>210</v>
      </c>
      <c r="M1526" s="71" t="s">
        <v>211</v>
      </c>
      <c r="N1526" s="71" t="s">
        <v>215</v>
      </c>
      <c r="O1526" s="71" t="s">
        <v>46</v>
      </c>
      <c r="R1526" s="71">
        <v>0</v>
      </c>
      <c r="U1526" s="27" t="s">
        <v>6721</v>
      </c>
    </row>
    <row r="1527" spans="1:21" x14ac:dyDescent="0.15">
      <c r="A1527" s="27" t="s">
        <v>75</v>
      </c>
      <c r="B1527" s="27" t="s">
        <v>6722</v>
      </c>
      <c r="C1527" s="27" t="s">
        <v>190</v>
      </c>
      <c r="D1527" s="27" t="s">
        <v>47</v>
      </c>
      <c r="I1527" s="28">
        <v>43423.681423611109</v>
      </c>
      <c r="J1527" s="28">
        <v>43423.683136574073</v>
      </c>
      <c r="K1527" s="203">
        <v>1.712962962962963E-3</v>
      </c>
      <c r="L1527" s="29" t="s">
        <v>210</v>
      </c>
      <c r="M1527" s="71" t="s">
        <v>211</v>
      </c>
      <c r="N1527" s="71" t="s">
        <v>215</v>
      </c>
      <c r="O1527" s="71" t="s">
        <v>46</v>
      </c>
      <c r="R1527" s="71">
        <v>0</v>
      </c>
      <c r="U1527" s="27" t="s">
        <v>1042</v>
      </c>
    </row>
    <row r="1528" spans="1:21" x14ac:dyDescent="0.15">
      <c r="A1528" s="27" t="s">
        <v>75</v>
      </c>
      <c r="B1528" s="27" t="s">
        <v>6723</v>
      </c>
      <c r="C1528" s="27" t="s">
        <v>190</v>
      </c>
      <c r="D1528" s="27" t="s">
        <v>47</v>
      </c>
      <c r="I1528" s="28">
        <v>43423.683854166666</v>
      </c>
      <c r="J1528" s="28">
        <v>43423.68677083333</v>
      </c>
      <c r="K1528" s="203">
        <v>2.9166666666666668E-3</v>
      </c>
      <c r="L1528" s="29" t="s">
        <v>210</v>
      </c>
      <c r="M1528" s="71" t="s">
        <v>210</v>
      </c>
      <c r="N1528" s="71" t="s">
        <v>215</v>
      </c>
      <c r="O1528" s="71" t="s">
        <v>46</v>
      </c>
      <c r="R1528" s="71">
        <v>0</v>
      </c>
      <c r="U1528" s="27" t="s">
        <v>1043</v>
      </c>
    </row>
    <row r="1529" spans="1:21" x14ac:dyDescent="0.15">
      <c r="A1529" s="27" t="s">
        <v>75</v>
      </c>
      <c r="B1529" s="27" t="s">
        <v>6724</v>
      </c>
      <c r="C1529" s="27" t="s">
        <v>190</v>
      </c>
      <c r="D1529" s="27" t="s">
        <v>47</v>
      </c>
      <c r="I1529" s="28">
        <v>43423.703900462962</v>
      </c>
      <c r="J1529" s="28">
        <v>43423.707719907405</v>
      </c>
      <c r="K1529" s="203">
        <v>3.8194444444444443E-3</v>
      </c>
      <c r="L1529" s="29" t="s">
        <v>210</v>
      </c>
      <c r="M1529" s="71" t="s">
        <v>210</v>
      </c>
      <c r="N1529" s="71" t="s">
        <v>215</v>
      </c>
      <c r="O1529" s="71" t="s">
        <v>46</v>
      </c>
      <c r="R1529" s="71">
        <v>0</v>
      </c>
      <c r="U1529" s="27" t="s">
        <v>6725</v>
      </c>
    </row>
    <row r="1530" spans="1:21" x14ac:dyDescent="0.15">
      <c r="A1530" s="27" t="s">
        <v>75</v>
      </c>
      <c r="B1530" s="27" t="s">
        <v>6726</v>
      </c>
      <c r="C1530" s="27" t="s">
        <v>190</v>
      </c>
      <c r="D1530" s="27" t="s">
        <v>47</v>
      </c>
      <c r="I1530" s="28">
        <v>43423.724849537037</v>
      </c>
      <c r="J1530" s="28">
        <v>43423.729155092595</v>
      </c>
      <c r="K1530" s="203">
        <v>4.3055555555555555E-3</v>
      </c>
      <c r="L1530" s="29" t="s">
        <v>210</v>
      </c>
      <c r="M1530" s="71" t="s">
        <v>210</v>
      </c>
      <c r="N1530" s="71" t="s">
        <v>216</v>
      </c>
      <c r="O1530" s="71" t="s">
        <v>46</v>
      </c>
      <c r="R1530" s="71">
        <v>0</v>
      </c>
      <c r="U1530" s="27" t="s">
        <v>616</v>
      </c>
    </row>
    <row r="1531" spans="1:21" x14ac:dyDescent="0.15">
      <c r="A1531" s="27" t="s">
        <v>75</v>
      </c>
      <c r="B1531" s="27" t="s">
        <v>6727</v>
      </c>
      <c r="C1531" s="27" t="s">
        <v>477</v>
      </c>
      <c r="D1531" s="27" t="s">
        <v>19</v>
      </c>
      <c r="I1531" s="28">
        <v>43423.449884259258</v>
      </c>
      <c r="J1531" s="28">
        <v>43423.450104166666</v>
      </c>
      <c r="K1531" s="203">
        <v>2.199074074074074E-4</v>
      </c>
      <c r="L1531" s="29" t="s">
        <v>210</v>
      </c>
      <c r="M1531" s="71" t="s">
        <v>211</v>
      </c>
      <c r="N1531" s="71" t="s">
        <v>215</v>
      </c>
      <c r="O1531" s="71" t="s">
        <v>18</v>
      </c>
      <c r="R1531" s="71">
        <v>0</v>
      </c>
      <c r="U1531" s="27" t="s">
        <v>1044</v>
      </c>
    </row>
    <row r="1532" spans="1:21" x14ac:dyDescent="0.15">
      <c r="A1532" s="27" t="s">
        <v>75</v>
      </c>
      <c r="B1532" s="27" t="s">
        <v>6728</v>
      </c>
      <c r="C1532" s="27" t="s">
        <v>477</v>
      </c>
      <c r="D1532" s="27" t="s">
        <v>19</v>
      </c>
      <c r="I1532" s="28">
        <v>43423.475300925929</v>
      </c>
      <c r="J1532" s="28">
        <v>43423.477071759262</v>
      </c>
      <c r="K1532" s="203">
        <v>1.7708333333333332E-3</v>
      </c>
      <c r="L1532" s="29" t="s">
        <v>210</v>
      </c>
      <c r="M1532" s="71" t="s">
        <v>211</v>
      </c>
      <c r="N1532" s="71" t="s">
        <v>215</v>
      </c>
      <c r="O1532" s="71" t="s">
        <v>18</v>
      </c>
      <c r="R1532" s="71">
        <v>0</v>
      </c>
      <c r="U1532" s="27" t="s">
        <v>839</v>
      </c>
    </row>
    <row r="1533" spans="1:21" x14ac:dyDescent="0.15">
      <c r="A1533" s="27" t="s">
        <v>75</v>
      </c>
      <c r="B1533" s="27" t="s">
        <v>6729</v>
      </c>
      <c r="C1533" s="27" t="s">
        <v>477</v>
      </c>
      <c r="D1533" s="27" t="s">
        <v>19</v>
      </c>
      <c r="I1533" s="28">
        <v>43423.478310185186</v>
      </c>
      <c r="J1533" s="28">
        <v>43423.480300925927</v>
      </c>
      <c r="K1533" s="203">
        <v>1.9907407407407408E-3</v>
      </c>
      <c r="L1533" s="29" t="s">
        <v>210</v>
      </c>
      <c r="M1533" s="71" t="s">
        <v>211</v>
      </c>
      <c r="N1533" s="71" t="s">
        <v>215</v>
      </c>
      <c r="O1533" s="71" t="s">
        <v>18</v>
      </c>
      <c r="R1533" s="71">
        <v>0</v>
      </c>
      <c r="U1533" s="27" t="s">
        <v>1044</v>
      </c>
    </row>
    <row r="1534" spans="1:21" x14ac:dyDescent="0.15">
      <c r="A1534" s="27" t="s">
        <v>75</v>
      </c>
      <c r="B1534" s="27" t="s">
        <v>6730</v>
      </c>
      <c r="C1534" s="27" t="s">
        <v>477</v>
      </c>
      <c r="D1534" s="27" t="s">
        <v>25</v>
      </c>
      <c r="I1534" s="28">
        <v>43423.553206018521</v>
      </c>
      <c r="J1534" s="28">
        <v>43423.553854166668</v>
      </c>
      <c r="K1534" s="203">
        <v>6.4814814814814813E-4</v>
      </c>
      <c r="L1534" s="29" t="s">
        <v>210</v>
      </c>
      <c r="M1534" s="71" t="s">
        <v>211</v>
      </c>
      <c r="N1534" s="71" t="s">
        <v>215</v>
      </c>
      <c r="O1534" s="71" t="s">
        <v>24</v>
      </c>
      <c r="U1534" s="27" t="s">
        <v>1022</v>
      </c>
    </row>
    <row r="1535" spans="1:21" x14ac:dyDescent="0.15">
      <c r="A1535" s="27" t="s">
        <v>75</v>
      </c>
      <c r="B1535" s="27" t="s">
        <v>6731</v>
      </c>
      <c r="C1535" s="27" t="s">
        <v>477</v>
      </c>
      <c r="D1535" s="27" t="s">
        <v>25</v>
      </c>
      <c r="I1535" s="28">
        <v>43423.559571759259</v>
      </c>
      <c r="J1535" s="28">
        <v>43423.567847222221</v>
      </c>
      <c r="K1535" s="203">
        <v>8.2754629629629619E-3</v>
      </c>
      <c r="L1535" s="29" t="s">
        <v>210</v>
      </c>
      <c r="M1535" s="71" t="s">
        <v>210</v>
      </c>
      <c r="N1535" s="71" t="s">
        <v>216</v>
      </c>
      <c r="O1535" s="71" t="s">
        <v>24</v>
      </c>
      <c r="U1535" s="27" t="s">
        <v>6732</v>
      </c>
    </row>
    <row r="1536" spans="1:21" x14ac:dyDescent="0.15">
      <c r="A1536" s="27" t="s">
        <v>75</v>
      </c>
      <c r="B1536" s="27" t="s">
        <v>6733</v>
      </c>
      <c r="C1536" s="27" t="s">
        <v>477</v>
      </c>
      <c r="D1536" s="27" t="s">
        <v>25</v>
      </c>
      <c r="I1536" s="28">
        <v>43423.569594907407</v>
      </c>
      <c r="J1536" s="28">
        <v>43423.575671296298</v>
      </c>
      <c r="K1536" s="203">
        <v>6.076388888888889E-3</v>
      </c>
      <c r="L1536" s="29" t="s">
        <v>210</v>
      </c>
      <c r="M1536" s="71" t="s">
        <v>210</v>
      </c>
      <c r="N1536" s="71" t="s">
        <v>215</v>
      </c>
      <c r="O1536" s="71" t="s">
        <v>24</v>
      </c>
      <c r="U1536" s="27" t="s">
        <v>6732</v>
      </c>
    </row>
    <row r="1537" spans="1:21" x14ac:dyDescent="0.15">
      <c r="A1537" s="27" t="s">
        <v>75</v>
      </c>
      <c r="B1537" s="27" t="s">
        <v>6734</v>
      </c>
      <c r="C1537" s="27" t="s">
        <v>477</v>
      </c>
      <c r="D1537" s="27" t="s">
        <v>25</v>
      </c>
      <c r="I1537" s="28">
        <v>43423.581921296296</v>
      </c>
      <c r="J1537" s="28">
        <v>43423.586365740739</v>
      </c>
      <c r="K1537" s="203">
        <v>4.4444444444444444E-3</v>
      </c>
      <c r="L1537" s="29" t="s">
        <v>210</v>
      </c>
      <c r="M1537" s="71" t="s">
        <v>210</v>
      </c>
      <c r="N1537" s="71" t="s">
        <v>216</v>
      </c>
      <c r="O1537" s="71" t="s">
        <v>24</v>
      </c>
      <c r="U1537" s="27" t="s">
        <v>6732</v>
      </c>
    </row>
    <row r="1538" spans="1:21" x14ac:dyDescent="0.15">
      <c r="A1538" s="27" t="s">
        <v>75</v>
      </c>
      <c r="B1538" s="27" t="s">
        <v>6735</v>
      </c>
      <c r="C1538" s="27" t="s">
        <v>477</v>
      </c>
      <c r="D1538" s="27" t="s">
        <v>25</v>
      </c>
      <c r="I1538" s="28">
        <v>43423.643090277779</v>
      </c>
      <c r="J1538" s="28">
        <v>43423.643993055557</v>
      </c>
      <c r="K1538" s="203">
        <v>9.0277777777777784E-4</v>
      </c>
      <c r="L1538" s="29" t="s">
        <v>210</v>
      </c>
      <c r="M1538" s="71" t="s">
        <v>211</v>
      </c>
      <c r="N1538" s="71" t="s">
        <v>216</v>
      </c>
      <c r="O1538" s="71" t="s">
        <v>24</v>
      </c>
      <c r="R1538" s="71">
        <v>0</v>
      </c>
      <c r="U1538" s="27" t="s">
        <v>1292</v>
      </c>
    </row>
    <row r="1539" spans="1:21" x14ac:dyDescent="0.15">
      <c r="A1539" s="27" t="s">
        <v>75</v>
      </c>
      <c r="B1539" s="27" t="s">
        <v>6736</v>
      </c>
      <c r="C1539" s="27" t="s">
        <v>477</v>
      </c>
      <c r="D1539" s="27" t="s">
        <v>25</v>
      </c>
      <c r="I1539" s="28">
        <v>43423.682199074072</v>
      </c>
      <c r="J1539" s="28">
        <v>43423.682986111111</v>
      </c>
      <c r="K1539" s="203">
        <v>7.8703703703703705E-4</v>
      </c>
      <c r="L1539" s="29" t="s">
        <v>210</v>
      </c>
      <c r="M1539" s="71" t="s">
        <v>211</v>
      </c>
      <c r="N1539" s="71" t="s">
        <v>215</v>
      </c>
      <c r="O1539" s="71" t="s">
        <v>24</v>
      </c>
      <c r="R1539" s="71">
        <v>0</v>
      </c>
      <c r="U1539" s="27" t="s">
        <v>1512</v>
      </c>
    </row>
    <row r="1540" spans="1:21" x14ac:dyDescent="0.15">
      <c r="A1540" s="27" t="s">
        <v>75</v>
      </c>
      <c r="B1540" s="27" t="s">
        <v>6737</v>
      </c>
      <c r="C1540" s="27" t="s">
        <v>477</v>
      </c>
      <c r="D1540" s="27" t="s">
        <v>25</v>
      </c>
      <c r="I1540" s="28">
        <v>43423.696053240739</v>
      </c>
      <c r="J1540" s="28">
        <v>43423.697557870371</v>
      </c>
      <c r="K1540" s="203">
        <v>1.5046296296296294E-3</v>
      </c>
      <c r="L1540" s="29" t="s">
        <v>210</v>
      </c>
      <c r="M1540" s="71" t="s">
        <v>211</v>
      </c>
      <c r="N1540" s="71" t="s">
        <v>215</v>
      </c>
      <c r="O1540" s="71" t="s">
        <v>24</v>
      </c>
      <c r="R1540" s="71">
        <v>0</v>
      </c>
      <c r="U1540" s="27" t="s">
        <v>6738</v>
      </c>
    </row>
    <row r="1541" spans="1:21" x14ac:dyDescent="0.15">
      <c r="A1541" s="27" t="s">
        <v>75</v>
      </c>
      <c r="B1541" s="27" t="s">
        <v>6739</v>
      </c>
      <c r="C1541" s="27" t="s">
        <v>477</v>
      </c>
      <c r="D1541" s="27" t="s">
        <v>25</v>
      </c>
      <c r="I1541" s="28">
        <v>43423.705150462964</v>
      </c>
      <c r="J1541" s="28">
        <v>43423.705717592595</v>
      </c>
      <c r="K1541" s="203">
        <v>5.6712962962962956E-4</v>
      </c>
      <c r="L1541" s="29" t="s">
        <v>210</v>
      </c>
      <c r="M1541" s="71" t="s">
        <v>211</v>
      </c>
      <c r="N1541" s="71" t="s">
        <v>215</v>
      </c>
      <c r="O1541" s="71" t="s">
        <v>24</v>
      </c>
      <c r="R1541" s="71">
        <v>0</v>
      </c>
      <c r="U1541" s="27" t="s">
        <v>6740</v>
      </c>
    </row>
    <row r="1542" spans="1:21" x14ac:dyDescent="0.15">
      <c r="A1542" s="27" t="s">
        <v>75</v>
      </c>
      <c r="B1542" s="27" t="s">
        <v>6741</v>
      </c>
      <c r="C1542" s="27" t="s">
        <v>477</v>
      </c>
      <c r="D1542" s="27" t="s">
        <v>25</v>
      </c>
      <c r="I1542" s="28">
        <v>43423.708402777775</v>
      </c>
      <c r="J1542" s="28">
        <v>43423.708414351851</v>
      </c>
      <c r="K1542" s="203">
        <v>1.1574074074074073E-5</v>
      </c>
      <c r="L1542" s="29" t="s">
        <v>210</v>
      </c>
      <c r="M1542" s="71" t="s">
        <v>211</v>
      </c>
      <c r="N1542" s="71" t="s">
        <v>215</v>
      </c>
      <c r="O1542" s="71" t="s">
        <v>24</v>
      </c>
      <c r="R1542" s="71">
        <v>0</v>
      </c>
      <c r="U1542" s="27" t="s">
        <v>6742</v>
      </c>
    </row>
    <row r="1543" spans="1:21" x14ac:dyDescent="0.15">
      <c r="A1543" s="27" t="s">
        <v>75</v>
      </c>
      <c r="B1543" s="27" t="s">
        <v>6743</v>
      </c>
      <c r="C1543" s="27" t="s">
        <v>477</v>
      </c>
      <c r="D1543" s="27" t="s">
        <v>25</v>
      </c>
      <c r="I1543" s="28">
        <v>43423.710659722223</v>
      </c>
      <c r="J1543" s="28">
        <v>43423.710752314815</v>
      </c>
      <c r="K1543" s="203">
        <v>9.2592592592592588E-5</v>
      </c>
      <c r="L1543" s="29" t="s">
        <v>210</v>
      </c>
      <c r="M1543" s="71" t="s">
        <v>211</v>
      </c>
      <c r="N1543" s="71" t="s">
        <v>215</v>
      </c>
      <c r="O1543" s="71" t="s">
        <v>24</v>
      </c>
      <c r="R1543" s="71">
        <v>0</v>
      </c>
      <c r="U1543" s="27" t="s">
        <v>6742</v>
      </c>
    </row>
    <row r="1544" spans="1:21" x14ac:dyDescent="0.15">
      <c r="A1544" s="27" t="s">
        <v>75</v>
      </c>
      <c r="B1544" s="27" t="s">
        <v>6744</v>
      </c>
      <c r="C1544" s="27" t="s">
        <v>477</v>
      </c>
      <c r="D1544" s="27" t="s">
        <v>25</v>
      </c>
      <c r="I1544" s="28">
        <v>43423.722083333334</v>
      </c>
      <c r="J1544" s="28">
        <v>43423.722291666665</v>
      </c>
      <c r="K1544" s="203">
        <v>2.0833333333333335E-4</v>
      </c>
      <c r="L1544" s="29" t="s">
        <v>210</v>
      </c>
      <c r="M1544" s="71" t="s">
        <v>211</v>
      </c>
      <c r="N1544" s="71" t="s">
        <v>215</v>
      </c>
      <c r="O1544" s="71" t="s">
        <v>24</v>
      </c>
      <c r="R1544" s="71">
        <v>0</v>
      </c>
      <c r="U1544" s="27" t="s">
        <v>6745</v>
      </c>
    </row>
    <row r="1545" spans="1:21" x14ac:dyDescent="0.15">
      <c r="A1545" s="27" t="s">
        <v>75</v>
      </c>
      <c r="B1545" s="27" t="s">
        <v>6746</v>
      </c>
      <c r="C1545" s="27" t="s">
        <v>477</v>
      </c>
      <c r="D1545" s="27" t="s">
        <v>51</v>
      </c>
      <c r="I1545" s="28">
        <v>43423.431793981479</v>
      </c>
      <c r="J1545" s="28">
        <v>43423.432812500003</v>
      </c>
      <c r="K1545" s="203">
        <v>1.0185185185185186E-3</v>
      </c>
      <c r="L1545" s="29" t="s">
        <v>210</v>
      </c>
      <c r="M1545" s="71" t="s">
        <v>211</v>
      </c>
      <c r="N1545" s="71" t="s">
        <v>215</v>
      </c>
      <c r="O1545" s="71" t="s">
        <v>50</v>
      </c>
      <c r="U1545" s="27" t="s">
        <v>598</v>
      </c>
    </row>
    <row r="1546" spans="1:21" x14ac:dyDescent="0.15">
      <c r="A1546" s="27" t="s">
        <v>75</v>
      </c>
      <c r="B1546" s="27" t="s">
        <v>6747</v>
      </c>
      <c r="C1546" s="27" t="s">
        <v>477</v>
      </c>
      <c r="D1546" s="27" t="s">
        <v>51</v>
      </c>
      <c r="I1546" s="28">
        <v>43423.436932870369</v>
      </c>
      <c r="J1546" s="28">
        <v>43423.4377662037</v>
      </c>
      <c r="K1546" s="203">
        <v>8.3333333333333339E-4</v>
      </c>
      <c r="L1546" s="29" t="s">
        <v>210</v>
      </c>
      <c r="M1546" s="71" t="s">
        <v>211</v>
      </c>
      <c r="N1546" s="71" t="s">
        <v>215</v>
      </c>
      <c r="O1546" s="71" t="s">
        <v>50</v>
      </c>
      <c r="R1546" s="71">
        <v>0</v>
      </c>
      <c r="U1546" s="27" t="s">
        <v>1523</v>
      </c>
    </row>
    <row r="1547" spans="1:21" x14ac:dyDescent="0.15">
      <c r="A1547" s="27" t="s">
        <v>75</v>
      </c>
      <c r="B1547" s="27" t="s">
        <v>6748</v>
      </c>
      <c r="C1547" s="27" t="s">
        <v>477</v>
      </c>
      <c r="D1547" s="27" t="s">
        <v>51</v>
      </c>
      <c r="I1547" s="28">
        <v>43423.632465277777</v>
      </c>
      <c r="J1547" s="28">
        <v>43423.633229166669</v>
      </c>
      <c r="K1547" s="203">
        <v>7.6388888888888893E-4</v>
      </c>
      <c r="L1547" s="29" t="s">
        <v>210</v>
      </c>
      <c r="M1547" s="71" t="s">
        <v>211</v>
      </c>
      <c r="N1547" s="71" t="s">
        <v>216</v>
      </c>
      <c r="O1547" s="71" t="s">
        <v>50</v>
      </c>
      <c r="R1547" s="71">
        <v>0</v>
      </c>
      <c r="U1547" s="27" t="s">
        <v>1522</v>
      </c>
    </row>
    <row r="1548" spans="1:21" x14ac:dyDescent="0.15">
      <c r="A1548" s="27" t="s">
        <v>75</v>
      </c>
      <c r="B1548" s="27" t="s">
        <v>6749</v>
      </c>
      <c r="C1548" s="27" t="s">
        <v>477</v>
      </c>
      <c r="D1548" s="27" t="s">
        <v>53</v>
      </c>
      <c r="I1548" s="28">
        <v>43423.429942129631</v>
      </c>
      <c r="J1548" s="28">
        <v>43423.4374537037</v>
      </c>
      <c r="K1548" s="203">
        <v>7.5115740740740742E-3</v>
      </c>
      <c r="L1548" s="29" t="s">
        <v>210</v>
      </c>
      <c r="M1548" s="71" t="s">
        <v>210</v>
      </c>
      <c r="N1548" s="71" t="s">
        <v>215</v>
      </c>
      <c r="O1548" s="71" t="s">
        <v>52</v>
      </c>
      <c r="R1548" s="71">
        <v>0</v>
      </c>
      <c r="U1548" s="27" t="s">
        <v>6750</v>
      </c>
    </row>
    <row r="1549" spans="1:21" x14ac:dyDescent="0.15">
      <c r="A1549" s="27" t="s">
        <v>75</v>
      </c>
      <c r="B1549" s="27" t="s">
        <v>6751</v>
      </c>
      <c r="C1549" s="27" t="s">
        <v>477</v>
      </c>
      <c r="D1549" s="27" t="s">
        <v>53</v>
      </c>
      <c r="I1549" s="28">
        <v>43423.472615740742</v>
      </c>
      <c r="J1549" s="28">
        <v>43423.474733796298</v>
      </c>
      <c r="K1549" s="203">
        <v>2.1180555555555553E-3</v>
      </c>
      <c r="L1549" s="29" t="s">
        <v>210</v>
      </c>
      <c r="M1549" s="71" t="s">
        <v>210</v>
      </c>
      <c r="N1549" s="71" t="s">
        <v>215</v>
      </c>
      <c r="O1549" s="71" t="s">
        <v>52</v>
      </c>
      <c r="R1549" s="71">
        <v>0</v>
      </c>
      <c r="U1549" s="27" t="s">
        <v>753</v>
      </c>
    </row>
    <row r="1550" spans="1:21" x14ac:dyDescent="0.15">
      <c r="A1550" s="27" t="s">
        <v>75</v>
      </c>
      <c r="B1550" s="27" t="s">
        <v>6752</v>
      </c>
      <c r="C1550" s="27" t="s">
        <v>477</v>
      </c>
      <c r="D1550" s="27" t="s">
        <v>53</v>
      </c>
      <c r="I1550" s="28">
        <v>43423.476018518515</v>
      </c>
      <c r="J1550" s="28">
        <v>43423.482754629629</v>
      </c>
      <c r="K1550" s="203">
        <v>6.7361111111111103E-3</v>
      </c>
      <c r="L1550" s="29" t="s">
        <v>210</v>
      </c>
      <c r="M1550" s="71" t="s">
        <v>210</v>
      </c>
      <c r="N1550" s="71" t="s">
        <v>215</v>
      </c>
      <c r="O1550" s="71" t="s">
        <v>52</v>
      </c>
      <c r="R1550" s="71">
        <v>0</v>
      </c>
      <c r="U1550" s="27" t="s">
        <v>753</v>
      </c>
    </row>
    <row r="1551" spans="1:21" x14ac:dyDescent="0.15">
      <c r="A1551" s="27" t="s">
        <v>75</v>
      </c>
      <c r="B1551" s="27" t="s">
        <v>6753</v>
      </c>
      <c r="C1551" s="27" t="s">
        <v>477</v>
      </c>
      <c r="D1551" s="27" t="s">
        <v>53</v>
      </c>
      <c r="I1551" s="28">
        <v>43423.484513888892</v>
      </c>
      <c r="J1551" s="28">
        <v>43423.486400462964</v>
      </c>
      <c r="K1551" s="203">
        <v>1.8865740740740742E-3</v>
      </c>
      <c r="L1551" s="29" t="s">
        <v>210</v>
      </c>
      <c r="M1551" s="71" t="s">
        <v>211</v>
      </c>
      <c r="N1551" s="71" t="s">
        <v>216</v>
      </c>
      <c r="O1551" s="71" t="s">
        <v>52</v>
      </c>
      <c r="R1551" s="71">
        <v>0</v>
      </c>
      <c r="U1551" s="27" t="s">
        <v>1293</v>
      </c>
    </row>
    <row r="1552" spans="1:21" x14ac:dyDescent="0.15">
      <c r="A1552" s="27" t="s">
        <v>75</v>
      </c>
      <c r="B1552" s="27" t="s">
        <v>6754</v>
      </c>
      <c r="C1552" s="27" t="s">
        <v>477</v>
      </c>
      <c r="D1552" s="27" t="s">
        <v>53</v>
      </c>
      <c r="I1552" s="28">
        <v>43423.57576388889</v>
      </c>
      <c r="J1552" s="28">
        <v>43423.576226851852</v>
      </c>
      <c r="K1552" s="203">
        <v>4.6296296296296293E-4</v>
      </c>
      <c r="L1552" s="29" t="s">
        <v>210</v>
      </c>
      <c r="M1552" s="71" t="s">
        <v>211</v>
      </c>
      <c r="N1552" s="71" t="s">
        <v>215</v>
      </c>
      <c r="O1552" s="71" t="s">
        <v>52</v>
      </c>
      <c r="R1552" s="71">
        <v>0</v>
      </c>
      <c r="U1552" s="27" t="s">
        <v>6755</v>
      </c>
    </row>
    <row r="1553" spans="1:21" x14ac:dyDescent="0.15">
      <c r="A1553" s="27" t="s">
        <v>75</v>
      </c>
      <c r="B1553" s="27" t="s">
        <v>6756</v>
      </c>
      <c r="C1553" s="27" t="s">
        <v>477</v>
      </c>
      <c r="D1553" s="27" t="s">
        <v>53</v>
      </c>
      <c r="I1553" s="28">
        <v>43423.603460648148</v>
      </c>
      <c r="J1553" s="28">
        <v>43423.604259259257</v>
      </c>
      <c r="K1553" s="203">
        <v>7.9861111111111105E-4</v>
      </c>
      <c r="L1553" s="29" t="s">
        <v>210</v>
      </c>
      <c r="M1553" s="71" t="s">
        <v>211</v>
      </c>
      <c r="N1553" s="71" t="s">
        <v>215</v>
      </c>
      <c r="O1553" s="71" t="s">
        <v>52</v>
      </c>
      <c r="R1553" s="71">
        <v>0</v>
      </c>
      <c r="U1553" s="27" t="s">
        <v>6755</v>
      </c>
    </row>
    <row r="1554" spans="1:21" x14ac:dyDescent="0.15">
      <c r="A1554" s="27" t="s">
        <v>75</v>
      </c>
      <c r="B1554" s="27" t="s">
        <v>6757</v>
      </c>
      <c r="C1554" s="27" t="s">
        <v>477</v>
      </c>
      <c r="D1554" s="27" t="s">
        <v>53</v>
      </c>
      <c r="I1554" s="28">
        <v>43423.623472222222</v>
      </c>
      <c r="J1554" s="28">
        <v>43423.626655092594</v>
      </c>
      <c r="K1554" s="203">
        <v>3.1828703703703702E-3</v>
      </c>
      <c r="L1554" s="29" t="s">
        <v>210</v>
      </c>
      <c r="M1554" s="71" t="s">
        <v>210</v>
      </c>
      <c r="N1554" s="71" t="s">
        <v>215</v>
      </c>
      <c r="O1554" s="71" t="s">
        <v>52</v>
      </c>
      <c r="R1554" s="71">
        <v>0</v>
      </c>
      <c r="U1554" s="27" t="s">
        <v>6758</v>
      </c>
    </row>
    <row r="1555" spans="1:21" x14ac:dyDescent="0.15">
      <c r="A1555" s="27" t="s">
        <v>75</v>
      </c>
      <c r="B1555" s="27" t="s">
        <v>6759</v>
      </c>
      <c r="C1555" s="27" t="s">
        <v>477</v>
      </c>
      <c r="D1555" s="27" t="s">
        <v>53</v>
      </c>
      <c r="I1555" s="28">
        <v>43423.693032407406</v>
      </c>
      <c r="J1555" s="28">
        <v>43423.694872685184</v>
      </c>
      <c r="K1555" s="203">
        <v>1.8402777777777777E-3</v>
      </c>
      <c r="L1555" s="29" t="s">
        <v>210</v>
      </c>
      <c r="M1555" s="71" t="s">
        <v>211</v>
      </c>
      <c r="N1555" s="71" t="s">
        <v>215</v>
      </c>
      <c r="O1555" s="71" t="s">
        <v>52</v>
      </c>
      <c r="R1555" s="71">
        <v>0</v>
      </c>
      <c r="U1555" s="27" t="s">
        <v>6750</v>
      </c>
    </row>
    <row r="1556" spans="1:21" x14ac:dyDescent="0.15">
      <c r="A1556" s="27" t="s">
        <v>75</v>
      </c>
      <c r="B1556" s="27" t="s">
        <v>6760</v>
      </c>
      <c r="C1556" s="27" t="s">
        <v>477</v>
      </c>
      <c r="D1556" s="27" t="s">
        <v>53</v>
      </c>
      <c r="I1556" s="28">
        <v>43423.695428240739</v>
      </c>
      <c r="J1556" s="28">
        <v>43423.696342592593</v>
      </c>
      <c r="K1556" s="203">
        <v>9.1435185185185185E-4</v>
      </c>
      <c r="L1556" s="29" t="s">
        <v>210</v>
      </c>
      <c r="M1556" s="71" t="s">
        <v>211</v>
      </c>
      <c r="N1556" s="71" t="s">
        <v>215</v>
      </c>
      <c r="O1556" s="71" t="s">
        <v>52</v>
      </c>
      <c r="R1556" s="71">
        <v>0</v>
      </c>
      <c r="U1556" s="27" t="s">
        <v>6750</v>
      </c>
    </row>
    <row r="1557" spans="1:21" x14ac:dyDescent="0.15">
      <c r="A1557" s="27" t="s">
        <v>75</v>
      </c>
      <c r="B1557" s="27" t="s">
        <v>6761</v>
      </c>
      <c r="C1557" s="27" t="s">
        <v>477</v>
      </c>
      <c r="D1557" s="27" t="s">
        <v>53</v>
      </c>
      <c r="I1557" s="28">
        <v>43423.735752314817</v>
      </c>
      <c r="J1557" s="28">
        <v>43423.745381944442</v>
      </c>
      <c r="K1557" s="203">
        <v>9.6296296296296303E-3</v>
      </c>
      <c r="L1557" s="29" t="s">
        <v>210</v>
      </c>
      <c r="M1557" s="71" t="s">
        <v>210</v>
      </c>
      <c r="N1557" s="71" t="s">
        <v>215</v>
      </c>
      <c r="O1557" s="71" t="s">
        <v>52</v>
      </c>
      <c r="R1557" s="71">
        <v>0</v>
      </c>
      <c r="U1557" s="27" t="s">
        <v>6762</v>
      </c>
    </row>
    <row r="1558" spans="1:21" x14ac:dyDescent="0.15">
      <c r="A1558" s="27" t="s">
        <v>75</v>
      </c>
      <c r="B1558" s="27" t="s">
        <v>6763</v>
      </c>
      <c r="C1558" s="27" t="s">
        <v>477</v>
      </c>
      <c r="D1558" s="27" t="s">
        <v>119</v>
      </c>
      <c r="I1558" s="28">
        <v>43423.483564814815</v>
      </c>
      <c r="J1558" s="28">
        <v>43423.483611111114</v>
      </c>
      <c r="K1558" s="203">
        <v>4.6296296296296294E-5</v>
      </c>
      <c r="L1558" s="29" t="s">
        <v>210</v>
      </c>
      <c r="M1558" s="71" t="s">
        <v>211</v>
      </c>
      <c r="N1558" s="71" t="s">
        <v>215</v>
      </c>
      <c r="O1558" s="71" t="s">
        <v>118</v>
      </c>
      <c r="R1558" s="71">
        <v>0</v>
      </c>
      <c r="U1558" s="27" t="s">
        <v>1294</v>
      </c>
    </row>
    <row r="1559" spans="1:21" x14ac:dyDescent="0.15">
      <c r="A1559" s="27" t="s">
        <v>75</v>
      </c>
      <c r="B1559" s="27" t="s">
        <v>6764</v>
      </c>
      <c r="C1559" s="27" t="s">
        <v>477</v>
      </c>
      <c r="D1559" s="27" t="s">
        <v>119</v>
      </c>
      <c r="I1559" s="28">
        <v>43423.586481481485</v>
      </c>
      <c r="J1559" s="28">
        <v>43423.587094907409</v>
      </c>
      <c r="K1559" s="203">
        <v>6.134259259259259E-4</v>
      </c>
      <c r="L1559" s="29" t="s">
        <v>210</v>
      </c>
      <c r="M1559" s="71" t="s">
        <v>211</v>
      </c>
      <c r="N1559" s="71" t="s">
        <v>215</v>
      </c>
      <c r="O1559" s="71" t="s">
        <v>118</v>
      </c>
      <c r="R1559" s="71">
        <v>0</v>
      </c>
      <c r="U1559" s="27" t="s">
        <v>6765</v>
      </c>
    </row>
    <row r="1560" spans="1:21" x14ac:dyDescent="0.15">
      <c r="A1560" s="27" t="s">
        <v>75</v>
      </c>
      <c r="B1560" s="27" t="s">
        <v>6766</v>
      </c>
      <c r="C1560" s="27" t="s">
        <v>477</v>
      </c>
      <c r="D1560" s="27" t="s">
        <v>119</v>
      </c>
      <c r="I1560" s="28">
        <v>43423.58730324074</v>
      </c>
      <c r="J1560" s="28">
        <v>43423.588993055557</v>
      </c>
      <c r="K1560" s="203">
        <v>1.689814814814815E-3</v>
      </c>
      <c r="L1560" s="29" t="s">
        <v>210</v>
      </c>
      <c r="M1560" s="71" t="s">
        <v>211</v>
      </c>
      <c r="N1560" s="71" t="s">
        <v>215</v>
      </c>
      <c r="O1560" s="71" t="s">
        <v>118</v>
      </c>
      <c r="R1560" s="71">
        <v>0</v>
      </c>
      <c r="U1560" s="27" t="s">
        <v>1294</v>
      </c>
    </row>
    <row r="1561" spans="1:21" x14ac:dyDescent="0.15">
      <c r="A1561" s="27" t="s">
        <v>75</v>
      </c>
      <c r="B1561" s="27" t="s">
        <v>6767</v>
      </c>
      <c r="C1561" s="27" t="s">
        <v>477</v>
      </c>
      <c r="D1561" s="27" t="s">
        <v>119</v>
      </c>
      <c r="I1561" s="28">
        <v>43423.595231481479</v>
      </c>
      <c r="J1561" s="28">
        <v>43423.596909722219</v>
      </c>
      <c r="K1561" s="203">
        <v>1.6782407407407406E-3</v>
      </c>
      <c r="L1561" s="29" t="s">
        <v>210</v>
      </c>
      <c r="M1561" s="71" t="s">
        <v>211</v>
      </c>
      <c r="N1561" s="71" t="s">
        <v>215</v>
      </c>
      <c r="O1561" s="71" t="s">
        <v>118</v>
      </c>
      <c r="R1561" s="71">
        <v>0</v>
      </c>
      <c r="U1561" s="27" t="s">
        <v>6768</v>
      </c>
    </row>
    <row r="1562" spans="1:21" x14ac:dyDescent="0.15">
      <c r="A1562" s="27" t="s">
        <v>75</v>
      </c>
      <c r="B1562" s="27" t="s">
        <v>6769</v>
      </c>
      <c r="C1562" s="27" t="s">
        <v>477</v>
      </c>
      <c r="D1562" s="27" t="s">
        <v>119</v>
      </c>
      <c r="I1562" s="28">
        <v>43423.59814814815</v>
      </c>
      <c r="J1562" s="28">
        <v>43423.598287037035</v>
      </c>
      <c r="K1562" s="203">
        <v>1.3888888888888889E-4</v>
      </c>
      <c r="L1562" s="29" t="s">
        <v>210</v>
      </c>
      <c r="M1562" s="71" t="s">
        <v>211</v>
      </c>
      <c r="N1562" s="71" t="s">
        <v>215</v>
      </c>
      <c r="O1562" s="71" t="s">
        <v>118</v>
      </c>
      <c r="R1562" s="71">
        <v>0</v>
      </c>
      <c r="U1562" s="27" t="s">
        <v>1294</v>
      </c>
    </row>
    <row r="1563" spans="1:21" x14ac:dyDescent="0.15">
      <c r="A1563" s="27" t="s">
        <v>75</v>
      </c>
      <c r="B1563" s="27" t="s">
        <v>6770</v>
      </c>
      <c r="C1563" s="27" t="s">
        <v>477</v>
      </c>
      <c r="D1563" s="27" t="s">
        <v>119</v>
      </c>
      <c r="I1563" s="28">
        <v>43423.598506944443</v>
      </c>
      <c r="J1563" s="28">
        <v>43423.600324074076</v>
      </c>
      <c r="K1563" s="203">
        <v>1.8171296296296297E-3</v>
      </c>
      <c r="L1563" s="29" t="s">
        <v>210</v>
      </c>
      <c r="M1563" s="71" t="s">
        <v>211</v>
      </c>
      <c r="N1563" s="71" t="s">
        <v>215</v>
      </c>
      <c r="O1563" s="71" t="s">
        <v>118</v>
      </c>
      <c r="R1563" s="71">
        <v>0</v>
      </c>
      <c r="U1563" s="27" t="s">
        <v>1294</v>
      </c>
    </row>
    <row r="1564" spans="1:21" x14ac:dyDescent="0.15">
      <c r="A1564" s="27" t="s">
        <v>75</v>
      </c>
      <c r="B1564" s="27" t="s">
        <v>6771</v>
      </c>
      <c r="C1564" s="27" t="s">
        <v>477</v>
      </c>
      <c r="D1564" s="27" t="s">
        <v>119</v>
      </c>
      <c r="I1564" s="28">
        <v>43423.637245370373</v>
      </c>
      <c r="J1564" s="28">
        <v>43423.640636574077</v>
      </c>
      <c r="K1564" s="203">
        <v>3.3912037037037036E-3</v>
      </c>
      <c r="L1564" s="29" t="s">
        <v>210</v>
      </c>
      <c r="M1564" s="71" t="s">
        <v>210</v>
      </c>
      <c r="N1564" s="71" t="s">
        <v>215</v>
      </c>
      <c r="O1564" s="71" t="s">
        <v>118</v>
      </c>
      <c r="R1564" s="71">
        <v>0</v>
      </c>
      <c r="U1564" s="27" t="s">
        <v>840</v>
      </c>
    </row>
    <row r="1565" spans="1:21" x14ac:dyDescent="0.15">
      <c r="A1565" s="27" t="s">
        <v>75</v>
      </c>
      <c r="B1565" s="27" t="s">
        <v>6772</v>
      </c>
      <c r="C1565" s="27" t="s">
        <v>477</v>
      </c>
      <c r="D1565" s="27" t="s">
        <v>119</v>
      </c>
      <c r="I1565" s="28">
        <v>43423.668761574074</v>
      </c>
      <c r="J1565" s="28">
        <v>43423.67083333333</v>
      </c>
      <c r="K1565" s="203">
        <v>2.0717592592592593E-3</v>
      </c>
      <c r="L1565" s="29" t="s">
        <v>210</v>
      </c>
      <c r="M1565" s="71" t="s">
        <v>211</v>
      </c>
      <c r="N1565" s="71" t="s">
        <v>215</v>
      </c>
      <c r="O1565" s="71" t="s">
        <v>118</v>
      </c>
      <c r="R1565" s="71">
        <v>0</v>
      </c>
      <c r="U1565" s="27" t="s">
        <v>1294</v>
      </c>
    </row>
    <row r="1566" spans="1:21" x14ac:dyDescent="0.15">
      <c r="A1566" s="27" t="s">
        <v>75</v>
      </c>
      <c r="B1566" s="27" t="s">
        <v>6773</v>
      </c>
      <c r="C1566" s="27" t="s">
        <v>477</v>
      </c>
      <c r="D1566" s="27" t="s">
        <v>119</v>
      </c>
      <c r="I1566" s="28">
        <v>43423.671087962961</v>
      </c>
      <c r="J1566" s="28">
        <v>43423.672546296293</v>
      </c>
      <c r="K1566" s="203">
        <v>1.4583333333333334E-3</v>
      </c>
      <c r="L1566" s="29" t="s">
        <v>210</v>
      </c>
      <c r="M1566" s="71" t="s">
        <v>211</v>
      </c>
      <c r="N1566" s="71" t="s">
        <v>215</v>
      </c>
      <c r="O1566" s="71" t="s">
        <v>118</v>
      </c>
      <c r="R1566" s="71">
        <v>0</v>
      </c>
      <c r="U1566" s="27" t="s">
        <v>6765</v>
      </c>
    </row>
    <row r="1567" spans="1:21" x14ac:dyDescent="0.15">
      <c r="A1567" s="27" t="s">
        <v>75</v>
      </c>
      <c r="B1567" s="27" t="s">
        <v>6774</v>
      </c>
      <c r="C1567" s="27" t="s">
        <v>477</v>
      </c>
      <c r="D1567" s="27" t="s">
        <v>119</v>
      </c>
      <c r="I1567" s="28">
        <v>43423.680844907409</v>
      </c>
      <c r="J1567" s="28">
        <v>43423.697233796294</v>
      </c>
      <c r="K1567" s="203">
        <v>1.638888888888889E-2</v>
      </c>
      <c r="L1567" s="29" t="s">
        <v>210</v>
      </c>
      <c r="M1567" s="71" t="s">
        <v>210</v>
      </c>
      <c r="N1567" s="71" t="s">
        <v>215</v>
      </c>
      <c r="O1567" s="71" t="s">
        <v>118</v>
      </c>
      <c r="R1567" s="71">
        <v>0</v>
      </c>
      <c r="U1567" s="27" t="s">
        <v>313</v>
      </c>
    </row>
    <row r="1568" spans="1:21" x14ac:dyDescent="0.15">
      <c r="A1568" s="27" t="s">
        <v>75</v>
      </c>
      <c r="B1568" s="27" t="s">
        <v>6775</v>
      </c>
      <c r="C1568" s="27" t="s">
        <v>477</v>
      </c>
      <c r="D1568" s="27" t="s">
        <v>45</v>
      </c>
      <c r="I1568" s="28">
        <v>43423.431574074071</v>
      </c>
      <c r="J1568" s="28">
        <v>43423.432384259257</v>
      </c>
      <c r="K1568" s="203">
        <v>8.1018518518518516E-4</v>
      </c>
      <c r="L1568" s="29" t="s">
        <v>210</v>
      </c>
      <c r="M1568" s="71" t="s">
        <v>211</v>
      </c>
      <c r="N1568" s="71" t="s">
        <v>216</v>
      </c>
      <c r="O1568" s="71" t="s">
        <v>44</v>
      </c>
      <c r="R1568" s="71">
        <v>0</v>
      </c>
      <c r="U1568" s="27" t="s">
        <v>1295</v>
      </c>
    </row>
    <row r="1569" spans="1:21" x14ac:dyDescent="0.15">
      <c r="A1569" s="27" t="s">
        <v>75</v>
      </c>
      <c r="B1569" s="27" t="s">
        <v>6776</v>
      </c>
      <c r="C1569" s="27" t="s">
        <v>477</v>
      </c>
      <c r="D1569" s="27" t="s">
        <v>45</v>
      </c>
      <c r="I1569" s="28">
        <v>43423.457025462965</v>
      </c>
      <c r="J1569" s="28">
        <v>43423.460138888891</v>
      </c>
      <c r="K1569" s="203">
        <v>3.1134259259259257E-3</v>
      </c>
      <c r="L1569" s="29" t="s">
        <v>210</v>
      </c>
      <c r="M1569" s="71" t="s">
        <v>210</v>
      </c>
      <c r="N1569" s="71" t="s">
        <v>215</v>
      </c>
      <c r="O1569" s="71" t="s">
        <v>44</v>
      </c>
      <c r="R1569" s="71">
        <v>0</v>
      </c>
      <c r="U1569" s="27" t="s">
        <v>500</v>
      </c>
    </row>
    <row r="1570" spans="1:21" x14ac:dyDescent="0.15">
      <c r="A1570" s="27" t="s">
        <v>75</v>
      </c>
      <c r="B1570" s="27" t="s">
        <v>6777</v>
      </c>
      <c r="C1570" s="27" t="s">
        <v>477</v>
      </c>
      <c r="D1570" s="27" t="s">
        <v>45</v>
      </c>
      <c r="I1570" s="28">
        <v>43423.471238425926</v>
      </c>
      <c r="J1570" s="28">
        <v>43423.473611111112</v>
      </c>
      <c r="K1570" s="203">
        <v>2.3726851851851851E-3</v>
      </c>
      <c r="L1570" s="29" t="s">
        <v>210</v>
      </c>
      <c r="M1570" s="71" t="s">
        <v>210</v>
      </c>
      <c r="N1570" s="71" t="s">
        <v>215</v>
      </c>
      <c r="O1570" s="71" t="s">
        <v>44</v>
      </c>
      <c r="R1570" s="71">
        <v>0</v>
      </c>
      <c r="U1570" s="27" t="s">
        <v>1956</v>
      </c>
    </row>
    <row r="1571" spans="1:21" x14ac:dyDescent="0.15">
      <c r="A1571" s="27" t="s">
        <v>75</v>
      </c>
      <c r="B1571" s="27" t="s">
        <v>6778</v>
      </c>
      <c r="C1571" s="27" t="s">
        <v>477</v>
      </c>
      <c r="D1571" s="27" t="s">
        <v>45</v>
      </c>
      <c r="I1571" s="28">
        <v>43423.496944444443</v>
      </c>
      <c r="J1571" s="28">
        <v>43423.497488425928</v>
      </c>
      <c r="K1571" s="203">
        <v>5.4398148148148144E-4</v>
      </c>
      <c r="L1571" s="29" t="s">
        <v>210</v>
      </c>
      <c r="M1571" s="71" t="s">
        <v>211</v>
      </c>
      <c r="N1571" s="71" t="s">
        <v>216</v>
      </c>
      <c r="O1571" s="71" t="s">
        <v>44</v>
      </c>
      <c r="R1571" s="71">
        <v>0</v>
      </c>
      <c r="U1571" s="27" t="s">
        <v>1295</v>
      </c>
    </row>
    <row r="1572" spans="1:21" x14ac:dyDescent="0.15">
      <c r="A1572" s="27" t="s">
        <v>75</v>
      </c>
      <c r="B1572" s="27" t="s">
        <v>6779</v>
      </c>
      <c r="C1572" s="27" t="s">
        <v>477</v>
      </c>
      <c r="D1572" s="27" t="s">
        <v>45</v>
      </c>
      <c r="I1572" s="28">
        <v>43423.537847222222</v>
      </c>
      <c r="J1572" s="28">
        <v>43423.538090277776</v>
      </c>
      <c r="K1572" s="203">
        <v>2.4305555555555552E-4</v>
      </c>
      <c r="L1572" s="29" t="s">
        <v>210</v>
      </c>
      <c r="M1572" s="71" t="s">
        <v>211</v>
      </c>
      <c r="N1572" s="71" t="s">
        <v>216</v>
      </c>
      <c r="O1572" s="71" t="s">
        <v>44</v>
      </c>
      <c r="R1572" s="71">
        <v>0</v>
      </c>
      <c r="U1572" s="27" t="s">
        <v>1295</v>
      </c>
    </row>
    <row r="1573" spans="1:21" x14ac:dyDescent="0.15">
      <c r="A1573" s="27" t="s">
        <v>75</v>
      </c>
      <c r="B1573" s="27" t="s">
        <v>6780</v>
      </c>
      <c r="C1573" s="27" t="s">
        <v>477</v>
      </c>
      <c r="D1573" s="27" t="s">
        <v>45</v>
      </c>
      <c r="I1573" s="28">
        <v>43423.594131944446</v>
      </c>
      <c r="J1573" s="28">
        <v>43423.595266203702</v>
      </c>
      <c r="K1573" s="203">
        <v>1.1342592592592591E-3</v>
      </c>
      <c r="L1573" s="29" t="s">
        <v>210</v>
      </c>
      <c r="M1573" s="71" t="s">
        <v>211</v>
      </c>
      <c r="N1573" s="71" t="s">
        <v>215</v>
      </c>
      <c r="O1573" s="71" t="s">
        <v>44</v>
      </c>
      <c r="R1573" s="71">
        <v>0</v>
      </c>
      <c r="U1573" s="27" t="s">
        <v>1782</v>
      </c>
    </row>
    <row r="1574" spans="1:21" x14ac:dyDescent="0.15">
      <c r="A1574" s="27" t="s">
        <v>75</v>
      </c>
      <c r="B1574" s="27" t="s">
        <v>6781</v>
      </c>
      <c r="C1574" s="27" t="s">
        <v>477</v>
      </c>
      <c r="D1574" s="27" t="s">
        <v>45</v>
      </c>
      <c r="I1574" s="28">
        <v>43423.607766203706</v>
      </c>
      <c r="J1574" s="28">
        <v>43423.608078703706</v>
      </c>
      <c r="K1574" s="203">
        <v>3.1250000000000001E-4</v>
      </c>
      <c r="L1574" s="29" t="s">
        <v>210</v>
      </c>
      <c r="M1574" s="71" t="s">
        <v>211</v>
      </c>
      <c r="N1574" s="71" t="s">
        <v>215</v>
      </c>
      <c r="O1574" s="71" t="s">
        <v>44</v>
      </c>
      <c r="R1574" s="71">
        <v>0</v>
      </c>
      <c r="U1574" s="27" t="s">
        <v>6782</v>
      </c>
    </row>
    <row r="1575" spans="1:21" x14ac:dyDescent="0.15">
      <c r="A1575" s="27" t="s">
        <v>75</v>
      </c>
      <c r="B1575" s="27" t="s">
        <v>6783</v>
      </c>
      <c r="C1575" s="27" t="s">
        <v>477</v>
      </c>
      <c r="D1575" s="27" t="s">
        <v>45</v>
      </c>
      <c r="I1575" s="28">
        <v>43423.611354166664</v>
      </c>
      <c r="J1575" s="28">
        <v>43423.611388888887</v>
      </c>
      <c r="K1575" s="203">
        <v>3.4722222222222222E-5</v>
      </c>
      <c r="L1575" s="29" t="s">
        <v>210</v>
      </c>
      <c r="M1575" s="71" t="s">
        <v>211</v>
      </c>
      <c r="N1575" s="71" t="s">
        <v>216</v>
      </c>
      <c r="O1575" s="71" t="s">
        <v>44</v>
      </c>
      <c r="U1575" s="27" t="s">
        <v>6784</v>
      </c>
    </row>
    <row r="1576" spans="1:21" x14ac:dyDescent="0.15">
      <c r="A1576" s="27" t="s">
        <v>75</v>
      </c>
      <c r="B1576" s="27" t="s">
        <v>6785</v>
      </c>
      <c r="C1576" s="27" t="s">
        <v>477</v>
      </c>
      <c r="D1576" s="27" t="s">
        <v>45</v>
      </c>
      <c r="I1576" s="28">
        <v>43423.611805555556</v>
      </c>
      <c r="J1576" s="28">
        <v>43423.612233796295</v>
      </c>
      <c r="K1576" s="203">
        <v>4.2824074074074075E-4</v>
      </c>
      <c r="L1576" s="29" t="s">
        <v>210</v>
      </c>
      <c r="M1576" s="71" t="s">
        <v>211</v>
      </c>
      <c r="N1576" s="71" t="s">
        <v>215</v>
      </c>
      <c r="O1576" s="71" t="s">
        <v>44</v>
      </c>
      <c r="R1576" s="71">
        <v>0</v>
      </c>
      <c r="U1576" s="27" t="s">
        <v>1046</v>
      </c>
    </row>
    <row r="1577" spans="1:21" x14ac:dyDescent="0.15">
      <c r="A1577" s="27" t="s">
        <v>75</v>
      </c>
      <c r="B1577" s="27" t="s">
        <v>6786</v>
      </c>
      <c r="C1577" s="27" t="s">
        <v>477</v>
      </c>
      <c r="D1577" s="27" t="s">
        <v>45</v>
      </c>
      <c r="I1577" s="28">
        <v>43423.615972222222</v>
      </c>
      <c r="J1577" s="28">
        <v>43423.617581018516</v>
      </c>
      <c r="K1577" s="203">
        <v>1.6087962962962963E-3</v>
      </c>
      <c r="L1577" s="29" t="s">
        <v>210</v>
      </c>
      <c r="M1577" s="71" t="s">
        <v>211</v>
      </c>
      <c r="N1577" s="71" t="s">
        <v>215</v>
      </c>
      <c r="O1577" s="71" t="s">
        <v>44</v>
      </c>
      <c r="R1577" s="71">
        <v>0</v>
      </c>
      <c r="U1577" s="27" t="s">
        <v>1701</v>
      </c>
    </row>
    <row r="1578" spans="1:21" x14ac:dyDescent="0.15">
      <c r="A1578" s="27" t="s">
        <v>75</v>
      </c>
      <c r="B1578" s="27" t="s">
        <v>6787</v>
      </c>
      <c r="C1578" s="27" t="s">
        <v>477</v>
      </c>
      <c r="D1578" s="27" t="s">
        <v>45</v>
      </c>
      <c r="I1578" s="28">
        <v>43423.624293981484</v>
      </c>
      <c r="J1578" s="28">
        <v>43423.625196759262</v>
      </c>
      <c r="K1578" s="203">
        <v>9.0277777777777784E-4</v>
      </c>
      <c r="L1578" s="29" t="s">
        <v>210</v>
      </c>
      <c r="M1578" s="71" t="s">
        <v>211</v>
      </c>
      <c r="N1578" s="71" t="s">
        <v>215</v>
      </c>
      <c r="O1578" s="71" t="s">
        <v>44</v>
      </c>
      <c r="R1578" s="71">
        <v>0</v>
      </c>
      <c r="U1578" s="27" t="s">
        <v>1701</v>
      </c>
    </row>
    <row r="1579" spans="1:21" x14ac:dyDescent="0.15">
      <c r="A1579" s="27" t="s">
        <v>75</v>
      </c>
      <c r="B1579" s="27" t="s">
        <v>6788</v>
      </c>
      <c r="C1579" s="27" t="s">
        <v>477</v>
      </c>
      <c r="D1579" s="27" t="s">
        <v>45</v>
      </c>
      <c r="I1579" s="28">
        <v>43423.638252314813</v>
      </c>
      <c r="J1579" s="28">
        <v>43423.639351851853</v>
      </c>
      <c r="K1579" s="203">
        <v>1.0995370370370371E-3</v>
      </c>
      <c r="L1579" s="29" t="s">
        <v>210</v>
      </c>
      <c r="M1579" s="71" t="s">
        <v>211</v>
      </c>
      <c r="N1579" s="71" t="s">
        <v>215</v>
      </c>
      <c r="O1579" s="71" t="s">
        <v>44</v>
      </c>
      <c r="R1579" s="71">
        <v>0</v>
      </c>
      <c r="U1579" s="27" t="s">
        <v>1701</v>
      </c>
    </row>
    <row r="1580" spans="1:21" x14ac:dyDescent="0.15">
      <c r="A1580" s="27" t="s">
        <v>75</v>
      </c>
      <c r="B1580" s="27" t="s">
        <v>6789</v>
      </c>
      <c r="C1580" s="27" t="s">
        <v>477</v>
      </c>
      <c r="D1580" s="27" t="s">
        <v>45</v>
      </c>
      <c r="I1580" s="28">
        <v>43423.647048611114</v>
      </c>
      <c r="J1580" s="28">
        <v>43423.648726851854</v>
      </c>
      <c r="K1580" s="203">
        <v>1.6782407407407406E-3</v>
      </c>
      <c r="L1580" s="29" t="s">
        <v>210</v>
      </c>
      <c r="M1580" s="71" t="s">
        <v>211</v>
      </c>
      <c r="N1580" s="71" t="s">
        <v>215</v>
      </c>
      <c r="O1580" s="71" t="s">
        <v>44</v>
      </c>
      <c r="R1580" s="71">
        <v>0</v>
      </c>
      <c r="U1580" s="27" t="s">
        <v>6782</v>
      </c>
    </row>
    <row r="1581" spans="1:21" x14ac:dyDescent="0.15">
      <c r="A1581" s="27" t="s">
        <v>75</v>
      </c>
      <c r="B1581" s="27" t="s">
        <v>6790</v>
      </c>
      <c r="C1581" s="27" t="s">
        <v>477</v>
      </c>
      <c r="D1581" s="27" t="s">
        <v>45</v>
      </c>
      <c r="I1581" s="28">
        <v>43423.663148148145</v>
      </c>
      <c r="J1581" s="28">
        <v>43423.663657407407</v>
      </c>
      <c r="K1581" s="203">
        <v>5.0925925925925921E-4</v>
      </c>
      <c r="L1581" s="29" t="s">
        <v>210</v>
      </c>
      <c r="M1581" s="71" t="s">
        <v>211</v>
      </c>
      <c r="N1581" s="71" t="s">
        <v>215</v>
      </c>
      <c r="O1581" s="71" t="s">
        <v>44</v>
      </c>
      <c r="R1581" s="71">
        <v>0</v>
      </c>
      <c r="U1581" s="27" t="s">
        <v>1702</v>
      </c>
    </row>
    <row r="1582" spans="1:21" x14ac:dyDescent="0.15">
      <c r="A1582" s="27" t="s">
        <v>75</v>
      </c>
      <c r="B1582" s="27" t="s">
        <v>6791</v>
      </c>
      <c r="C1582" s="27" t="s">
        <v>477</v>
      </c>
      <c r="D1582" s="27" t="s">
        <v>45</v>
      </c>
      <c r="I1582" s="28">
        <v>43423.674479166664</v>
      </c>
      <c r="J1582" s="28">
        <v>43423.67664351852</v>
      </c>
      <c r="K1582" s="203">
        <v>2.1643518518518518E-3</v>
      </c>
      <c r="L1582" s="29" t="s">
        <v>210</v>
      </c>
      <c r="M1582" s="71" t="s">
        <v>210</v>
      </c>
      <c r="N1582" s="71" t="s">
        <v>215</v>
      </c>
      <c r="O1582" s="71" t="s">
        <v>44</v>
      </c>
      <c r="R1582" s="71">
        <v>0</v>
      </c>
      <c r="U1582" s="27" t="s">
        <v>6792</v>
      </c>
    </row>
    <row r="1583" spans="1:21" x14ac:dyDescent="0.15">
      <c r="A1583" s="27" t="s">
        <v>75</v>
      </c>
      <c r="B1583" s="27" t="s">
        <v>6793</v>
      </c>
      <c r="C1583" s="27" t="s">
        <v>477</v>
      </c>
      <c r="D1583" s="27" t="s">
        <v>45</v>
      </c>
      <c r="I1583" s="28">
        <v>43423.677928240744</v>
      </c>
      <c r="J1583" s="28">
        <v>43423.681064814817</v>
      </c>
      <c r="K1583" s="203">
        <v>3.1365740740740742E-3</v>
      </c>
      <c r="L1583" s="29" t="s">
        <v>210</v>
      </c>
      <c r="M1583" s="71" t="s">
        <v>210</v>
      </c>
      <c r="N1583" s="71" t="s">
        <v>215</v>
      </c>
      <c r="O1583" s="71" t="s">
        <v>44</v>
      </c>
      <c r="R1583" s="71">
        <v>0</v>
      </c>
      <c r="U1583" s="27" t="s">
        <v>500</v>
      </c>
    </row>
    <row r="1584" spans="1:21" x14ac:dyDescent="0.15">
      <c r="A1584" s="27" t="s">
        <v>75</v>
      </c>
      <c r="B1584" s="27" t="s">
        <v>6794</v>
      </c>
      <c r="C1584" s="27" t="s">
        <v>477</v>
      </c>
      <c r="D1584" s="27" t="s">
        <v>45</v>
      </c>
      <c r="I1584" s="28">
        <v>43423.695034722223</v>
      </c>
      <c r="J1584" s="28">
        <v>43423.695763888885</v>
      </c>
      <c r="K1584" s="203">
        <v>7.291666666666667E-4</v>
      </c>
      <c r="L1584" s="29" t="s">
        <v>210</v>
      </c>
      <c r="M1584" s="71" t="s">
        <v>211</v>
      </c>
      <c r="N1584" s="71" t="s">
        <v>215</v>
      </c>
      <c r="O1584" s="71" t="s">
        <v>44</v>
      </c>
      <c r="R1584" s="71">
        <v>0</v>
      </c>
      <c r="U1584" s="27" t="s">
        <v>314</v>
      </c>
    </row>
    <row r="1585" spans="1:21" x14ac:dyDescent="0.15">
      <c r="A1585" s="27" t="s">
        <v>75</v>
      </c>
      <c r="B1585" s="27" t="s">
        <v>6795</v>
      </c>
      <c r="C1585" s="27" t="s">
        <v>477</v>
      </c>
      <c r="D1585" s="27" t="s">
        <v>45</v>
      </c>
      <c r="I1585" s="28">
        <v>43423.707268518519</v>
      </c>
      <c r="J1585" s="28">
        <v>43423.70921296296</v>
      </c>
      <c r="K1585" s="203">
        <v>1.9444444444444442E-3</v>
      </c>
      <c r="L1585" s="29" t="s">
        <v>210</v>
      </c>
      <c r="M1585" s="71" t="s">
        <v>211</v>
      </c>
      <c r="N1585" s="71" t="s">
        <v>215</v>
      </c>
      <c r="O1585" s="71" t="s">
        <v>44</v>
      </c>
      <c r="R1585" s="71">
        <v>0</v>
      </c>
      <c r="U1585" s="27" t="s">
        <v>6796</v>
      </c>
    </row>
    <row r="1586" spans="1:21" x14ac:dyDescent="0.15">
      <c r="A1586" s="27" t="s">
        <v>75</v>
      </c>
      <c r="B1586" s="27" t="s">
        <v>6797</v>
      </c>
      <c r="C1586" s="27" t="s">
        <v>477</v>
      </c>
      <c r="D1586" s="27" t="s">
        <v>45</v>
      </c>
      <c r="I1586" s="28">
        <v>43423.721956018519</v>
      </c>
      <c r="J1586" s="28">
        <v>43423.722546296296</v>
      </c>
      <c r="K1586" s="203">
        <v>5.9027777777777778E-4</v>
      </c>
      <c r="L1586" s="29" t="s">
        <v>210</v>
      </c>
      <c r="M1586" s="71" t="s">
        <v>211</v>
      </c>
      <c r="N1586" s="71" t="s">
        <v>215</v>
      </c>
      <c r="O1586" s="71" t="s">
        <v>44</v>
      </c>
      <c r="R1586" s="71">
        <v>0</v>
      </c>
      <c r="U1586" s="27" t="s">
        <v>1702</v>
      </c>
    </row>
    <row r="1587" spans="1:21" x14ac:dyDescent="0.15">
      <c r="A1587" s="27" t="s">
        <v>75</v>
      </c>
      <c r="B1587" s="27" t="s">
        <v>6798</v>
      </c>
      <c r="C1587" s="27" t="s">
        <v>477</v>
      </c>
      <c r="D1587" s="27" t="s">
        <v>45</v>
      </c>
      <c r="I1587" s="28">
        <v>43423.732835648145</v>
      </c>
      <c r="J1587" s="28">
        <v>43423.734131944446</v>
      </c>
      <c r="K1587" s="203">
        <v>1.2962962962962963E-3</v>
      </c>
      <c r="L1587" s="29" t="s">
        <v>210</v>
      </c>
      <c r="M1587" s="71" t="s">
        <v>211</v>
      </c>
      <c r="N1587" s="71" t="s">
        <v>216</v>
      </c>
      <c r="O1587" s="71" t="s">
        <v>44</v>
      </c>
      <c r="R1587" s="71">
        <v>0</v>
      </c>
      <c r="U1587" s="27" t="s">
        <v>1295</v>
      </c>
    </row>
    <row r="1588" spans="1:21" x14ac:dyDescent="0.15">
      <c r="A1588" s="27" t="s">
        <v>75</v>
      </c>
      <c r="B1588" s="27" t="s">
        <v>6799</v>
      </c>
      <c r="C1588" s="27" t="s">
        <v>477</v>
      </c>
      <c r="D1588" s="27" t="s">
        <v>45</v>
      </c>
      <c r="I1588" s="28">
        <v>43423.739363425928</v>
      </c>
      <c r="J1588" s="28">
        <v>43423.74113425926</v>
      </c>
      <c r="K1588" s="203">
        <v>1.7708333333333332E-3</v>
      </c>
      <c r="L1588" s="29" t="s">
        <v>210</v>
      </c>
      <c r="M1588" s="71" t="s">
        <v>211</v>
      </c>
      <c r="N1588" s="71" t="s">
        <v>216</v>
      </c>
      <c r="O1588" s="71" t="s">
        <v>44</v>
      </c>
      <c r="R1588" s="71">
        <v>0</v>
      </c>
      <c r="U1588" s="27" t="s">
        <v>1295</v>
      </c>
    </row>
    <row r="1589" spans="1:21" x14ac:dyDescent="0.15">
      <c r="A1589" s="27" t="s">
        <v>75</v>
      </c>
      <c r="B1589" s="27" t="s">
        <v>6800</v>
      </c>
      <c r="C1589" s="27" t="s">
        <v>477</v>
      </c>
      <c r="D1589" s="27" t="s">
        <v>126</v>
      </c>
      <c r="I1589" s="28">
        <v>43423.456053240741</v>
      </c>
      <c r="J1589" s="28">
        <v>43423.471365740741</v>
      </c>
      <c r="K1589" s="203">
        <v>1.53125E-2</v>
      </c>
      <c r="L1589" s="29" t="s">
        <v>210</v>
      </c>
      <c r="M1589" s="71" t="s">
        <v>210</v>
      </c>
      <c r="N1589" s="71" t="s">
        <v>215</v>
      </c>
      <c r="O1589" s="71" t="s">
        <v>125</v>
      </c>
      <c r="R1589" s="71">
        <v>0</v>
      </c>
      <c r="U1589" s="27" t="s">
        <v>6801</v>
      </c>
    </row>
    <row r="1590" spans="1:21" x14ac:dyDescent="0.15">
      <c r="A1590" s="27" t="s">
        <v>75</v>
      </c>
      <c r="B1590" s="27" t="s">
        <v>6802</v>
      </c>
      <c r="C1590" s="27" t="s">
        <v>477</v>
      </c>
      <c r="D1590" s="27" t="s">
        <v>126</v>
      </c>
      <c r="I1590" s="28">
        <v>43423.612581018519</v>
      </c>
      <c r="J1590" s="28">
        <v>43423.621527777781</v>
      </c>
      <c r="K1590" s="203">
        <v>8.9467592592592585E-3</v>
      </c>
      <c r="L1590" s="29" t="s">
        <v>210</v>
      </c>
      <c r="M1590" s="71" t="s">
        <v>210</v>
      </c>
      <c r="N1590" s="71" t="s">
        <v>215</v>
      </c>
      <c r="O1590" s="71" t="s">
        <v>125</v>
      </c>
      <c r="R1590" s="71">
        <v>0</v>
      </c>
      <c r="U1590" s="27" t="s">
        <v>532</v>
      </c>
    </row>
    <row r="1591" spans="1:21" x14ac:dyDescent="0.15">
      <c r="A1591" s="27" t="s">
        <v>75</v>
      </c>
      <c r="B1591" s="27" t="s">
        <v>6803</v>
      </c>
      <c r="C1591" s="27" t="s">
        <v>477</v>
      </c>
      <c r="D1591" s="27" t="s">
        <v>126</v>
      </c>
      <c r="I1591" s="28">
        <v>43423.661180555559</v>
      </c>
      <c r="J1591" s="28">
        <v>43423.664918981478</v>
      </c>
      <c r="K1591" s="203">
        <v>3.7384259259259263E-3</v>
      </c>
      <c r="L1591" s="29" t="s">
        <v>210</v>
      </c>
      <c r="M1591" s="71" t="s">
        <v>210</v>
      </c>
      <c r="N1591" s="71" t="s">
        <v>215</v>
      </c>
      <c r="O1591" s="71" t="s">
        <v>125</v>
      </c>
      <c r="R1591" s="71">
        <v>0</v>
      </c>
      <c r="U1591" s="27" t="s">
        <v>752</v>
      </c>
    </row>
    <row r="1592" spans="1:21" x14ac:dyDescent="0.15">
      <c r="A1592" s="27" t="s">
        <v>75</v>
      </c>
      <c r="B1592" s="27" t="s">
        <v>6804</v>
      </c>
      <c r="C1592" s="27" t="s">
        <v>477</v>
      </c>
      <c r="D1592" s="27" t="s">
        <v>126</v>
      </c>
      <c r="I1592" s="28">
        <v>43423.693055555559</v>
      </c>
      <c r="J1592" s="28">
        <v>43423.695462962962</v>
      </c>
      <c r="K1592" s="203">
        <v>2.4074074074074076E-3</v>
      </c>
      <c r="L1592" s="29" t="s">
        <v>210</v>
      </c>
      <c r="M1592" s="71" t="s">
        <v>210</v>
      </c>
      <c r="N1592" s="71" t="s">
        <v>215</v>
      </c>
      <c r="O1592" s="71" t="s">
        <v>125</v>
      </c>
      <c r="R1592" s="71">
        <v>0</v>
      </c>
      <c r="U1592" s="27" t="s">
        <v>532</v>
      </c>
    </row>
    <row r="1593" spans="1:21" x14ac:dyDescent="0.15">
      <c r="A1593" s="27" t="s">
        <v>75</v>
      </c>
      <c r="B1593" s="27" t="s">
        <v>6805</v>
      </c>
      <c r="C1593" s="27" t="s">
        <v>477</v>
      </c>
      <c r="D1593" s="27" t="s">
        <v>126</v>
      </c>
      <c r="I1593" s="28">
        <v>43423.700092592589</v>
      </c>
      <c r="J1593" s="28">
        <v>43423.701724537037</v>
      </c>
      <c r="K1593" s="203">
        <v>1.6319444444444445E-3</v>
      </c>
      <c r="L1593" s="29" t="s">
        <v>210</v>
      </c>
      <c r="M1593" s="71" t="s">
        <v>211</v>
      </c>
      <c r="N1593" s="71" t="s">
        <v>215</v>
      </c>
      <c r="O1593" s="71" t="s">
        <v>125</v>
      </c>
      <c r="R1593" s="71">
        <v>0</v>
      </c>
      <c r="U1593" s="27" t="s">
        <v>6806</v>
      </c>
    </row>
    <row r="1594" spans="1:21" x14ac:dyDescent="0.15">
      <c r="A1594" s="27" t="s">
        <v>75</v>
      </c>
      <c r="B1594" s="27" t="s">
        <v>6807</v>
      </c>
      <c r="C1594" s="27" t="s">
        <v>246</v>
      </c>
      <c r="D1594" s="27" t="s">
        <v>229</v>
      </c>
      <c r="I1594" s="28">
        <v>43423.46947916667</v>
      </c>
      <c r="J1594" s="28">
        <v>43423.491979166669</v>
      </c>
      <c r="K1594" s="203">
        <v>2.2499999999999996E-2</v>
      </c>
      <c r="L1594" s="29" t="s">
        <v>210</v>
      </c>
      <c r="M1594" s="71" t="s">
        <v>210</v>
      </c>
      <c r="N1594" s="71" t="s">
        <v>215</v>
      </c>
      <c r="O1594" s="71" t="s">
        <v>228</v>
      </c>
      <c r="R1594" s="71">
        <v>0</v>
      </c>
      <c r="U1594" s="27" t="s">
        <v>6808</v>
      </c>
    </row>
    <row r="1595" spans="1:21" x14ac:dyDescent="0.15">
      <c r="A1595" s="27" t="s">
        <v>75</v>
      </c>
      <c r="B1595" s="27" t="s">
        <v>6809</v>
      </c>
      <c r="C1595" s="27" t="s">
        <v>246</v>
      </c>
      <c r="D1595" s="27" t="s">
        <v>229</v>
      </c>
      <c r="I1595" s="28">
        <v>43423.592916666668</v>
      </c>
      <c r="J1595" s="28">
        <v>43423.593310185184</v>
      </c>
      <c r="K1595" s="203">
        <v>3.9351851851851852E-4</v>
      </c>
      <c r="L1595" s="29" t="s">
        <v>210</v>
      </c>
      <c r="M1595" s="71" t="s">
        <v>211</v>
      </c>
      <c r="N1595" s="71" t="s">
        <v>215</v>
      </c>
      <c r="O1595" s="71" t="s">
        <v>228</v>
      </c>
      <c r="R1595" s="71">
        <v>0</v>
      </c>
      <c r="U1595" s="27" t="s">
        <v>6808</v>
      </c>
    </row>
    <row r="1596" spans="1:21" x14ac:dyDescent="0.15">
      <c r="A1596" s="27" t="s">
        <v>75</v>
      </c>
      <c r="B1596" s="27" t="s">
        <v>6810</v>
      </c>
      <c r="C1596" s="27" t="s">
        <v>246</v>
      </c>
      <c r="D1596" s="27" t="s">
        <v>229</v>
      </c>
      <c r="I1596" s="28">
        <v>43423.593576388892</v>
      </c>
      <c r="J1596" s="28">
        <v>43423.599479166667</v>
      </c>
      <c r="K1596" s="203">
        <v>5.9027777777777776E-3</v>
      </c>
      <c r="L1596" s="29" t="s">
        <v>210</v>
      </c>
      <c r="M1596" s="71" t="s">
        <v>210</v>
      </c>
      <c r="N1596" s="71" t="s">
        <v>215</v>
      </c>
      <c r="O1596" s="71" t="s">
        <v>228</v>
      </c>
      <c r="R1596" s="71">
        <v>0</v>
      </c>
      <c r="U1596" s="27" t="s">
        <v>469</v>
      </c>
    </row>
    <row r="1597" spans="1:21" x14ac:dyDescent="0.15">
      <c r="A1597" s="27" t="s">
        <v>75</v>
      </c>
      <c r="B1597" s="27" t="s">
        <v>6811</v>
      </c>
      <c r="C1597" s="27" t="s">
        <v>246</v>
      </c>
      <c r="D1597" s="27" t="s">
        <v>229</v>
      </c>
      <c r="I1597" s="28">
        <v>43423.612291666665</v>
      </c>
      <c r="J1597" s="28">
        <v>43423.612534722219</v>
      </c>
      <c r="K1597" s="203">
        <v>2.4305555555555552E-4</v>
      </c>
      <c r="L1597" s="29" t="s">
        <v>210</v>
      </c>
      <c r="M1597" s="71" t="s">
        <v>211</v>
      </c>
      <c r="N1597" s="71" t="s">
        <v>215</v>
      </c>
      <c r="O1597" s="71" t="s">
        <v>228</v>
      </c>
      <c r="R1597" s="71">
        <v>0</v>
      </c>
      <c r="U1597" s="27" t="s">
        <v>6812</v>
      </c>
    </row>
    <row r="1598" spans="1:21" x14ac:dyDescent="0.15">
      <c r="A1598" s="27" t="s">
        <v>75</v>
      </c>
      <c r="B1598" s="27" t="s">
        <v>6813</v>
      </c>
      <c r="C1598" s="27" t="s">
        <v>246</v>
      </c>
      <c r="D1598" s="27" t="s">
        <v>229</v>
      </c>
      <c r="I1598" s="28">
        <v>43423.61277777778</v>
      </c>
      <c r="J1598" s="28">
        <v>43423.613009259258</v>
      </c>
      <c r="K1598" s="203">
        <v>2.3148148148148146E-4</v>
      </c>
      <c r="L1598" s="29" t="s">
        <v>210</v>
      </c>
      <c r="M1598" s="71" t="s">
        <v>211</v>
      </c>
      <c r="N1598" s="71" t="s">
        <v>215</v>
      </c>
      <c r="O1598" s="71" t="s">
        <v>228</v>
      </c>
      <c r="R1598" s="71">
        <v>0</v>
      </c>
      <c r="U1598" s="27" t="s">
        <v>6812</v>
      </c>
    </row>
    <row r="1599" spans="1:21" x14ac:dyDescent="0.15">
      <c r="A1599" s="27" t="s">
        <v>75</v>
      </c>
      <c r="B1599" s="27" t="s">
        <v>6814</v>
      </c>
      <c r="C1599" s="27" t="s">
        <v>246</v>
      </c>
      <c r="D1599" s="27" t="s">
        <v>229</v>
      </c>
      <c r="I1599" s="28">
        <v>43423.613229166665</v>
      </c>
      <c r="J1599" s="28">
        <v>43423.61383101852</v>
      </c>
      <c r="K1599" s="203">
        <v>6.018518518518519E-4</v>
      </c>
      <c r="L1599" s="29" t="s">
        <v>210</v>
      </c>
      <c r="M1599" s="71" t="s">
        <v>211</v>
      </c>
      <c r="N1599" s="71" t="s">
        <v>215</v>
      </c>
      <c r="O1599" s="71" t="s">
        <v>228</v>
      </c>
      <c r="R1599" s="71">
        <v>0</v>
      </c>
      <c r="U1599" s="27" t="s">
        <v>6812</v>
      </c>
    </row>
    <row r="1600" spans="1:21" x14ac:dyDescent="0.15">
      <c r="A1600" s="27" t="s">
        <v>75</v>
      </c>
      <c r="B1600" s="27" t="s">
        <v>6815</v>
      </c>
      <c r="C1600" s="27" t="s">
        <v>246</v>
      </c>
      <c r="D1600" s="27" t="s">
        <v>229</v>
      </c>
      <c r="I1600" s="28">
        <v>43423.619942129626</v>
      </c>
      <c r="J1600" s="28">
        <v>43423.6406712963</v>
      </c>
      <c r="K1600" s="203">
        <v>2.0729166666666667E-2</v>
      </c>
      <c r="L1600" s="29" t="s">
        <v>210</v>
      </c>
      <c r="M1600" s="71" t="s">
        <v>210</v>
      </c>
      <c r="N1600" s="71" t="s">
        <v>215</v>
      </c>
      <c r="O1600" s="71" t="s">
        <v>228</v>
      </c>
      <c r="R1600" s="71">
        <v>0</v>
      </c>
      <c r="U1600" s="27" t="s">
        <v>1063</v>
      </c>
    </row>
    <row r="1601" spans="1:21" x14ac:dyDescent="0.15">
      <c r="A1601" s="27" t="s">
        <v>75</v>
      </c>
      <c r="B1601" s="27" t="s">
        <v>6816</v>
      </c>
      <c r="C1601" s="27" t="s">
        <v>188</v>
      </c>
      <c r="D1601" s="27" t="s">
        <v>90</v>
      </c>
      <c r="I1601" s="28">
        <v>43423.487442129626</v>
      </c>
      <c r="J1601" s="28">
        <v>43423.487835648149</v>
      </c>
      <c r="K1601" s="203">
        <v>3.9351851851851852E-4</v>
      </c>
      <c r="L1601" s="29" t="s">
        <v>210</v>
      </c>
      <c r="M1601" s="71" t="s">
        <v>211</v>
      </c>
      <c r="N1601" s="71" t="s">
        <v>215</v>
      </c>
      <c r="O1601" s="71" t="s">
        <v>89</v>
      </c>
      <c r="R1601" s="71">
        <v>0</v>
      </c>
      <c r="U1601" s="27" t="s">
        <v>6817</v>
      </c>
    </row>
    <row r="1602" spans="1:21" x14ac:dyDescent="0.15">
      <c r="A1602" s="27" t="s">
        <v>75</v>
      </c>
      <c r="B1602" s="27" t="s">
        <v>6818</v>
      </c>
      <c r="C1602" s="27" t="s">
        <v>188</v>
      </c>
      <c r="D1602" s="27" t="s">
        <v>90</v>
      </c>
      <c r="I1602" s="28">
        <v>43423.515416666669</v>
      </c>
      <c r="J1602" s="28">
        <v>43423.517187500001</v>
      </c>
      <c r="K1602" s="203">
        <v>1.7708333333333332E-3</v>
      </c>
      <c r="L1602" s="29" t="s">
        <v>210</v>
      </c>
      <c r="M1602" s="71" t="s">
        <v>211</v>
      </c>
      <c r="N1602" s="71" t="s">
        <v>216</v>
      </c>
      <c r="O1602" s="71" t="s">
        <v>89</v>
      </c>
      <c r="R1602" s="71">
        <v>0</v>
      </c>
      <c r="U1602" s="27" t="s">
        <v>6817</v>
      </c>
    </row>
    <row r="1603" spans="1:21" x14ac:dyDescent="0.15">
      <c r="A1603" s="27" t="s">
        <v>75</v>
      </c>
      <c r="B1603" s="27" t="s">
        <v>6819</v>
      </c>
      <c r="C1603" s="27" t="s">
        <v>188</v>
      </c>
      <c r="D1603" s="27" t="s">
        <v>90</v>
      </c>
      <c r="I1603" s="28">
        <v>43423.584918981483</v>
      </c>
      <c r="J1603" s="28">
        <v>43423.587997685187</v>
      </c>
      <c r="K1603" s="203">
        <v>3.0787037037037037E-3</v>
      </c>
      <c r="L1603" s="29" t="s">
        <v>210</v>
      </c>
      <c r="M1603" s="71" t="s">
        <v>210</v>
      </c>
      <c r="N1603" s="71" t="s">
        <v>215</v>
      </c>
      <c r="O1603" s="71" t="s">
        <v>89</v>
      </c>
      <c r="R1603" s="71">
        <v>0</v>
      </c>
      <c r="U1603" s="27" t="s">
        <v>1291</v>
      </c>
    </row>
    <row r="1604" spans="1:21" x14ac:dyDescent="0.15">
      <c r="A1604" s="27" t="s">
        <v>75</v>
      </c>
      <c r="B1604" s="27" t="s">
        <v>6820</v>
      </c>
      <c r="C1604" s="27" t="s">
        <v>188</v>
      </c>
      <c r="D1604" s="27" t="s">
        <v>90</v>
      </c>
      <c r="I1604" s="28">
        <v>43423.590891203705</v>
      </c>
      <c r="J1604" s="28">
        <v>43423.595983796295</v>
      </c>
      <c r="K1604" s="203">
        <v>5.0925925925925921E-3</v>
      </c>
      <c r="L1604" s="29" t="s">
        <v>210</v>
      </c>
      <c r="M1604" s="71" t="s">
        <v>210</v>
      </c>
      <c r="N1604" s="71" t="s">
        <v>215</v>
      </c>
      <c r="O1604" s="71" t="s">
        <v>89</v>
      </c>
      <c r="R1604" s="71">
        <v>0</v>
      </c>
      <c r="U1604" s="27" t="s">
        <v>1186</v>
      </c>
    </row>
    <row r="1605" spans="1:21" x14ac:dyDescent="0.15">
      <c r="A1605" s="27" t="s">
        <v>75</v>
      </c>
      <c r="B1605" s="27" t="s">
        <v>6821</v>
      </c>
      <c r="C1605" s="27" t="s">
        <v>188</v>
      </c>
      <c r="D1605" s="27" t="s">
        <v>90</v>
      </c>
      <c r="I1605" s="28">
        <v>43423.596446759257</v>
      </c>
      <c r="J1605" s="28">
        <v>43423.597685185188</v>
      </c>
      <c r="K1605" s="203">
        <v>1.2384259259259258E-3</v>
      </c>
      <c r="L1605" s="29" t="s">
        <v>210</v>
      </c>
      <c r="M1605" s="71" t="s">
        <v>211</v>
      </c>
      <c r="N1605" s="71" t="s">
        <v>215</v>
      </c>
      <c r="O1605" s="71" t="s">
        <v>89</v>
      </c>
      <c r="R1605" s="71">
        <v>0</v>
      </c>
      <c r="U1605" s="27" t="s">
        <v>1957</v>
      </c>
    </row>
    <row r="1606" spans="1:21" x14ac:dyDescent="0.15">
      <c r="A1606" s="27" t="s">
        <v>75</v>
      </c>
      <c r="B1606" s="27" t="s">
        <v>6822</v>
      </c>
      <c r="C1606" s="27" t="s">
        <v>188</v>
      </c>
      <c r="D1606" s="27" t="s">
        <v>90</v>
      </c>
      <c r="I1606" s="28">
        <v>43423.598067129627</v>
      </c>
      <c r="J1606" s="28">
        <v>43423.601064814815</v>
      </c>
      <c r="K1606" s="203">
        <v>2.9976851851851848E-3</v>
      </c>
      <c r="L1606" s="29" t="s">
        <v>210</v>
      </c>
      <c r="M1606" s="71" t="s">
        <v>210</v>
      </c>
      <c r="N1606" s="71" t="s">
        <v>215</v>
      </c>
      <c r="O1606" s="71" t="s">
        <v>89</v>
      </c>
      <c r="R1606" s="71">
        <v>0</v>
      </c>
      <c r="U1606" s="27" t="s">
        <v>6823</v>
      </c>
    </row>
    <row r="1607" spans="1:21" x14ac:dyDescent="0.15">
      <c r="A1607" s="27" t="s">
        <v>75</v>
      </c>
      <c r="B1607" s="27" t="s">
        <v>6824</v>
      </c>
      <c r="C1607" s="27" t="s">
        <v>188</v>
      </c>
      <c r="D1607" s="27" t="s">
        <v>90</v>
      </c>
      <c r="I1607" s="28">
        <v>43423.604629629626</v>
      </c>
      <c r="J1607" s="28">
        <v>43423.604837962965</v>
      </c>
      <c r="K1607" s="203">
        <v>2.0833333333333335E-4</v>
      </c>
      <c r="L1607" s="29" t="s">
        <v>210</v>
      </c>
      <c r="M1607" s="71" t="s">
        <v>211</v>
      </c>
      <c r="N1607" s="71" t="s">
        <v>215</v>
      </c>
      <c r="O1607" s="71" t="s">
        <v>89</v>
      </c>
      <c r="R1607" s="71">
        <v>0</v>
      </c>
      <c r="U1607" s="27" t="s">
        <v>1958</v>
      </c>
    </row>
    <row r="1608" spans="1:21" x14ac:dyDescent="0.15">
      <c r="A1608" s="27" t="s">
        <v>75</v>
      </c>
      <c r="B1608" s="27" t="s">
        <v>6825</v>
      </c>
      <c r="C1608" s="27" t="s">
        <v>188</v>
      </c>
      <c r="D1608" s="27" t="s">
        <v>90</v>
      </c>
      <c r="I1608" s="28">
        <v>43423.605462962965</v>
      </c>
      <c r="J1608" s="28">
        <v>43423.607592592591</v>
      </c>
      <c r="K1608" s="203">
        <v>2.1296296296296298E-3</v>
      </c>
      <c r="L1608" s="29" t="s">
        <v>210</v>
      </c>
      <c r="M1608" s="71" t="s">
        <v>210</v>
      </c>
      <c r="N1608" s="71" t="s">
        <v>215</v>
      </c>
      <c r="O1608" s="71" t="s">
        <v>89</v>
      </c>
      <c r="R1608" s="71">
        <v>0</v>
      </c>
      <c r="U1608" s="27" t="s">
        <v>6826</v>
      </c>
    </row>
    <row r="1609" spans="1:21" x14ac:dyDescent="0.15">
      <c r="A1609" s="27" t="s">
        <v>75</v>
      </c>
      <c r="B1609" s="27" t="s">
        <v>6827</v>
      </c>
      <c r="C1609" s="27" t="s">
        <v>188</v>
      </c>
      <c r="D1609" s="27" t="s">
        <v>90</v>
      </c>
      <c r="I1609" s="28">
        <v>43423.609583333331</v>
      </c>
      <c r="J1609" s="28">
        <v>43423.611435185187</v>
      </c>
      <c r="K1609" s="203">
        <v>1.8518518518518517E-3</v>
      </c>
      <c r="L1609" s="29" t="s">
        <v>210</v>
      </c>
      <c r="M1609" s="71" t="s">
        <v>211</v>
      </c>
      <c r="N1609" s="71" t="s">
        <v>215</v>
      </c>
      <c r="O1609" s="71" t="s">
        <v>89</v>
      </c>
      <c r="R1609" s="71">
        <v>0</v>
      </c>
      <c r="U1609" s="27" t="s">
        <v>6828</v>
      </c>
    </row>
    <row r="1610" spans="1:21" x14ac:dyDescent="0.15">
      <c r="A1610" s="27" t="s">
        <v>75</v>
      </c>
      <c r="B1610" s="27" t="s">
        <v>6829</v>
      </c>
      <c r="C1610" s="27" t="s">
        <v>188</v>
      </c>
      <c r="D1610" s="27" t="s">
        <v>90</v>
      </c>
      <c r="I1610" s="28">
        <v>43423.617951388886</v>
      </c>
      <c r="J1610" s="28">
        <v>43423.619618055556</v>
      </c>
      <c r="K1610" s="203">
        <v>1.6666666666666668E-3</v>
      </c>
      <c r="L1610" s="29" t="s">
        <v>210</v>
      </c>
      <c r="M1610" s="71" t="s">
        <v>211</v>
      </c>
      <c r="N1610" s="71" t="s">
        <v>215</v>
      </c>
      <c r="O1610" s="71" t="s">
        <v>89</v>
      </c>
      <c r="R1610" s="71">
        <v>0</v>
      </c>
      <c r="U1610" s="27" t="s">
        <v>6830</v>
      </c>
    </row>
    <row r="1611" spans="1:21" x14ac:dyDescent="0.15">
      <c r="A1611" s="27" t="s">
        <v>75</v>
      </c>
      <c r="B1611" s="27" t="s">
        <v>6831</v>
      </c>
      <c r="C1611" s="27" t="s">
        <v>188</v>
      </c>
      <c r="D1611" s="27" t="s">
        <v>90</v>
      </c>
      <c r="I1611" s="28">
        <v>43423.620949074073</v>
      </c>
      <c r="J1611" s="28">
        <v>43423.623912037037</v>
      </c>
      <c r="K1611" s="203">
        <v>2.9629629629629628E-3</v>
      </c>
      <c r="L1611" s="29" t="s">
        <v>210</v>
      </c>
      <c r="M1611" s="71" t="s">
        <v>210</v>
      </c>
      <c r="N1611" s="71" t="s">
        <v>215</v>
      </c>
      <c r="O1611" s="71" t="s">
        <v>89</v>
      </c>
      <c r="R1611" s="71">
        <v>0</v>
      </c>
      <c r="U1611" s="27" t="s">
        <v>6832</v>
      </c>
    </row>
    <row r="1612" spans="1:21" x14ac:dyDescent="0.15">
      <c r="A1612" s="27" t="s">
        <v>75</v>
      </c>
      <c r="B1612" s="27" t="s">
        <v>6833</v>
      </c>
      <c r="C1612" s="27" t="s">
        <v>188</v>
      </c>
      <c r="D1612" s="27" t="s">
        <v>90</v>
      </c>
      <c r="I1612" s="28">
        <v>43423.626250000001</v>
      </c>
      <c r="J1612" s="28">
        <v>43423.627083333333</v>
      </c>
      <c r="K1612" s="203">
        <v>8.3333333333333339E-4</v>
      </c>
      <c r="L1612" s="29" t="s">
        <v>210</v>
      </c>
      <c r="M1612" s="71" t="s">
        <v>211</v>
      </c>
      <c r="N1612" s="71" t="s">
        <v>215</v>
      </c>
      <c r="O1612" s="71" t="s">
        <v>89</v>
      </c>
      <c r="R1612" s="71">
        <v>0</v>
      </c>
      <c r="U1612" s="27" t="s">
        <v>6834</v>
      </c>
    </row>
    <row r="1613" spans="1:21" x14ac:dyDescent="0.15">
      <c r="A1613" s="27" t="s">
        <v>75</v>
      </c>
      <c r="B1613" s="27" t="s">
        <v>6835</v>
      </c>
      <c r="C1613" s="27" t="s">
        <v>188</v>
      </c>
      <c r="D1613" s="27" t="s">
        <v>90</v>
      </c>
      <c r="I1613" s="28">
        <v>43423.627141203702</v>
      </c>
      <c r="J1613" s="28">
        <v>43423.628182870372</v>
      </c>
      <c r="K1613" s="203">
        <v>1.0416666666666667E-3</v>
      </c>
      <c r="L1613" s="29" t="s">
        <v>210</v>
      </c>
      <c r="M1613" s="71" t="s">
        <v>211</v>
      </c>
      <c r="N1613" s="71" t="s">
        <v>215</v>
      </c>
      <c r="O1613" s="71" t="s">
        <v>89</v>
      </c>
      <c r="R1613" s="71">
        <v>0</v>
      </c>
      <c r="U1613" s="27" t="s">
        <v>6836</v>
      </c>
    </row>
    <row r="1614" spans="1:21" x14ac:dyDescent="0.15">
      <c r="A1614" s="27" t="s">
        <v>75</v>
      </c>
      <c r="B1614" s="27" t="s">
        <v>6837</v>
      </c>
      <c r="C1614" s="27" t="s">
        <v>188</v>
      </c>
      <c r="D1614" s="27" t="s">
        <v>90</v>
      </c>
      <c r="I1614" s="28">
        <v>43423.628865740742</v>
      </c>
      <c r="J1614" s="28">
        <v>43423.629513888889</v>
      </c>
      <c r="K1614" s="203">
        <v>6.4814814814814813E-4</v>
      </c>
      <c r="L1614" s="29" t="s">
        <v>210</v>
      </c>
      <c r="M1614" s="71" t="s">
        <v>211</v>
      </c>
      <c r="N1614" s="71" t="s">
        <v>215</v>
      </c>
      <c r="O1614" s="71" t="s">
        <v>89</v>
      </c>
      <c r="R1614" s="71">
        <v>0</v>
      </c>
      <c r="U1614" s="27" t="s">
        <v>6836</v>
      </c>
    </row>
    <row r="1615" spans="1:21" x14ac:dyDescent="0.15">
      <c r="A1615" s="27" t="s">
        <v>75</v>
      </c>
      <c r="B1615" s="27" t="s">
        <v>6838</v>
      </c>
      <c r="C1615" s="27" t="s">
        <v>188</v>
      </c>
      <c r="D1615" s="27" t="s">
        <v>90</v>
      </c>
      <c r="I1615" s="28">
        <v>43423.629745370374</v>
      </c>
      <c r="J1615" s="28">
        <v>43423.629872685182</v>
      </c>
      <c r="K1615" s="203">
        <v>1.273148148148148E-4</v>
      </c>
      <c r="L1615" s="29" t="s">
        <v>210</v>
      </c>
      <c r="M1615" s="71" t="s">
        <v>211</v>
      </c>
      <c r="N1615" s="71" t="s">
        <v>215</v>
      </c>
      <c r="O1615" s="71" t="s">
        <v>89</v>
      </c>
      <c r="R1615" s="71">
        <v>0</v>
      </c>
      <c r="U1615" s="27" t="s">
        <v>6834</v>
      </c>
    </row>
    <row r="1616" spans="1:21" x14ac:dyDescent="0.15">
      <c r="A1616" s="27" t="s">
        <v>75</v>
      </c>
      <c r="B1616" s="27" t="s">
        <v>6839</v>
      </c>
      <c r="C1616" s="27" t="s">
        <v>188</v>
      </c>
      <c r="D1616" s="27" t="s">
        <v>90</v>
      </c>
      <c r="I1616" s="28">
        <v>43423.630590277775</v>
      </c>
      <c r="J1616" s="28">
        <v>43423.631076388891</v>
      </c>
      <c r="K1616" s="203">
        <v>4.8611111111111104E-4</v>
      </c>
      <c r="L1616" s="29" t="s">
        <v>210</v>
      </c>
      <c r="M1616" s="71" t="s">
        <v>211</v>
      </c>
      <c r="N1616" s="71" t="s">
        <v>215</v>
      </c>
      <c r="O1616" s="71" t="s">
        <v>89</v>
      </c>
      <c r="R1616" s="71">
        <v>0</v>
      </c>
      <c r="U1616" s="27" t="s">
        <v>6840</v>
      </c>
    </row>
    <row r="1617" spans="1:21" x14ac:dyDescent="0.15">
      <c r="A1617" s="27" t="s">
        <v>75</v>
      </c>
      <c r="B1617" s="27" t="s">
        <v>6841</v>
      </c>
      <c r="C1617" s="27" t="s">
        <v>188</v>
      </c>
      <c r="D1617" s="27" t="s">
        <v>90</v>
      </c>
      <c r="I1617" s="28">
        <v>43423.631585648145</v>
      </c>
      <c r="J1617" s="28">
        <v>43423.632673611108</v>
      </c>
      <c r="K1617" s="203">
        <v>1.0879629629629629E-3</v>
      </c>
      <c r="L1617" s="29" t="s">
        <v>210</v>
      </c>
      <c r="M1617" s="71" t="s">
        <v>211</v>
      </c>
      <c r="N1617" s="71" t="s">
        <v>215</v>
      </c>
      <c r="O1617" s="71" t="s">
        <v>89</v>
      </c>
      <c r="R1617" s="71">
        <v>0</v>
      </c>
      <c r="U1617" s="27" t="s">
        <v>6842</v>
      </c>
    </row>
    <row r="1618" spans="1:21" x14ac:dyDescent="0.15">
      <c r="A1618" s="27" t="s">
        <v>75</v>
      </c>
      <c r="B1618" s="27" t="s">
        <v>6843</v>
      </c>
      <c r="C1618" s="27" t="s">
        <v>188</v>
      </c>
      <c r="D1618" s="27" t="s">
        <v>90</v>
      </c>
      <c r="I1618" s="28">
        <v>43423.632939814815</v>
      </c>
      <c r="J1618" s="28">
        <v>43423.633437500001</v>
      </c>
      <c r="K1618" s="203">
        <v>4.9768518518518521E-4</v>
      </c>
      <c r="L1618" s="29" t="s">
        <v>210</v>
      </c>
      <c r="M1618" s="71" t="s">
        <v>211</v>
      </c>
      <c r="N1618" s="71" t="s">
        <v>215</v>
      </c>
      <c r="O1618" s="71" t="s">
        <v>89</v>
      </c>
      <c r="R1618" s="71">
        <v>0</v>
      </c>
      <c r="U1618" s="27" t="s">
        <v>6842</v>
      </c>
    </row>
    <row r="1619" spans="1:21" x14ac:dyDescent="0.15">
      <c r="A1619" s="27" t="s">
        <v>75</v>
      </c>
      <c r="B1619" s="27" t="s">
        <v>6844</v>
      </c>
      <c r="C1619" s="27" t="s">
        <v>188</v>
      </c>
      <c r="D1619" s="27" t="s">
        <v>90</v>
      </c>
      <c r="I1619" s="28">
        <v>43423.634120370371</v>
      </c>
      <c r="J1619" s="28">
        <v>43423.634293981479</v>
      </c>
      <c r="K1619" s="203">
        <v>1.7361111111111112E-4</v>
      </c>
      <c r="L1619" s="29" t="s">
        <v>210</v>
      </c>
      <c r="M1619" s="71" t="s">
        <v>211</v>
      </c>
      <c r="N1619" s="71" t="s">
        <v>215</v>
      </c>
      <c r="O1619" s="71" t="s">
        <v>89</v>
      </c>
      <c r="R1619" s="71">
        <v>0</v>
      </c>
      <c r="U1619" s="27" t="s">
        <v>6845</v>
      </c>
    </row>
    <row r="1620" spans="1:21" x14ac:dyDescent="0.15">
      <c r="A1620" s="27" t="s">
        <v>75</v>
      </c>
      <c r="B1620" s="27" t="s">
        <v>6846</v>
      </c>
      <c r="C1620" s="27" t="s">
        <v>188</v>
      </c>
      <c r="D1620" s="27" t="s">
        <v>90</v>
      </c>
      <c r="I1620" s="28">
        <v>43423.635509259257</v>
      </c>
      <c r="J1620" s="28">
        <v>43423.638749999998</v>
      </c>
      <c r="K1620" s="203">
        <v>3.2407407407407406E-3</v>
      </c>
      <c r="L1620" s="29" t="s">
        <v>210</v>
      </c>
      <c r="M1620" s="71" t="s">
        <v>210</v>
      </c>
      <c r="N1620" s="71" t="s">
        <v>215</v>
      </c>
      <c r="O1620" s="71" t="s">
        <v>89</v>
      </c>
      <c r="R1620" s="71">
        <v>0</v>
      </c>
      <c r="U1620" s="27" t="s">
        <v>6847</v>
      </c>
    </row>
    <row r="1621" spans="1:21" x14ac:dyDescent="0.15">
      <c r="A1621" s="27" t="s">
        <v>75</v>
      </c>
      <c r="B1621" s="27" t="s">
        <v>6848</v>
      </c>
      <c r="C1621" s="27" t="s">
        <v>188</v>
      </c>
      <c r="D1621" s="27" t="s">
        <v>90</v>
      </c>
      <c r="I1621" s="28">
        <v>43423.686006944445</v>
      </c>
      <c r="J1621" s="28">
        <v>43423.689351851855</v>
      </c>
      <c r="K1621" s="203">
        <v>3.3449074074074071E-3</v>
      </c>
      <c r="L1621" s="29" t="s">
        <v>210</v>
      </c>
      <c r="M1621" s="71" t="s">
        <v>210</v>
      </c>
      <c r="N1621" s="71" t="s">
        <v>215</v>
      </c>
      <c r="O1621" s="71" t="s">
        <v>89</v>
      </c>
      <c r="R1621" s="71">
        <v>0</v>
      </c>
      <c r="U1621" s="27" t="s">
        <v>1957</v>
      </c>
    </row>
    <row r="1622" spans="1:21" x14ac:dyDescent="0.15">
      <c r="A1622" s="27" t="s">
        <v>75</v>
      </c>
      <c r="B1622" s="27" t="s">
        <v>6849</v>
      </c>
      <c r="C1622" s="27" t="s">
        <v>188</v>
      </c>
      <c r="D1622" s="27" t="s">
        <v>90</v>
      </c>
      <c r="I1622" s="28">
        <v>43423.693402777775</v>
      </c>
      <c r="J1622" s="28">
        <v>43423.696805555555</v>
      </c>
      <c r="K1622" s="203">
        <v>3.4027777777777784E-3</v>
      </c>
      <c r="L1622" s="29" t="s">
        <v>210</v>
      </c>
      <c r="M1622" s="71" t="s">
        <v>210</v>
      </c>
      <c r="N1622" s="71" t="s">
        <v>215</v>
      </c>
      <c r="O1622" s="71" t="s">
        <v>89</v>
      </c>
      <c r="R1622" s="71">
        <v>0</v>
      </c>
      <c r="U1622" s="27" t="s">
        <v>6850</v>
      </c>
    </row>
    <row r="1623" spans="1:21" x14ac:dyDescent="0.15">
      <c r="A1623" s="27" t="s">
        <v>75</v>
      </c>
      <c r="B1623" s="27" t="s">
        <v>6851</v>
      </c>
      <c r="C1623" s="27" t="s">
        <v>188</v>
      </c>
      <c r="D1623" s="27" t="s">
        <v>90</v>
      </c>
      <c r="I1623" s="28">
        <v>43423.703159722223</v>
      </c>
      <c r="J1623" s="28">
        <v>43423.715821759259</v>
      </c>
      <c r="K1623" s="203">
        <v>1.2662037037037039E-2</v>
      </c>
      <c r="L1623" s="29" t="s">
        <v>210</v>
      </c>
      <c r="M1623" s="71" t="s">
        <v>210</v>
      </c>
      <c r="N1623" s="71" t="s">
        <v>215</v>
      </c>
      <c r="O1623" s="71" t="s">
        <v>89</v>
      </c>
      <c r="R1623" s="71">
        <v>0</v>
      </c>
      <c r="U1623" s="27" t="s">
        <v>6852</v>
      </c>
    </row>
    <row r="1624" spans="1:21" x14ac:dyDescent="0.15">
      <c r="A1624" s="27" t="s">
        <v>75</v>
      </c>
      <c r="B1624" s="27" t="s">
        <v>6853</v>
      </c>
      <c r="C1624" s="27" t="s">
        <v>188</v>
      </c>
      <c r="D1624" s="27" t="s">
        <v>39</v>
      </c>
      <c r="I1624" s="28">
        <v>43423.455729166664</v>
      </c>
      <c r="J1624" s="28">
        <v>43423.456828703704</v>
      </c>
      <c r="K1624" s="203">
        <v>1.0995370370370371E-3</v>
      </c>
      <c r="L1624" s="29" t="s">
        <v>210</v>
      </c>
      <c r="M1624" s="71" t="s">
        <v>211</v>
      </c>
      <c r="N1624" s="71" t="s">
        <v>215</v>
      </c>
      <c r="O1624" s="71" t="s">
        <v>38</v>
      </c>
      <c r="R1624" s="71">
        <v>0</v>
      </c>
      <c r="U1624" s="27" t="s">
        <v>6854</v>
      </c>
    </row>
    <row r="1625" spans="1:21" x14ac:dyDescent="0.15">
      <c r="A1625" s="27" t="s">
        <v>75</v>
      </c>
      <c r="B1625" s="27" t="s">
        <v>6855</v>
      </c>
      <c r="C1625" s="27" t="s">
        <v>188</v>
      </c>
      <c r="D1625" s="27" t="s">
        <v>39</v>
      </c>
      <c r="I1625" s="28">
        <v>43423.483888888892</v>
      </c>
      <c r="J1625" s="28">
        <v>43423.484803240739</v>
      </c>
      <c r="K1625" s="203">
        <v>9.1435185185185185E-4</v>
      </c>
      <c r="L1625" s="29" t="s">
        <v>210</v>
      </c>
      <c r="M1625" s="71" t="s">
        <v>211</v>
      </c>
      <c r="N1625" s="71" t="s">
        <v>215</v>
      </c>
      <c r="O1625" s="71" t="s">
        <v>38</v>
      </c>
      <c r="R1625" s="71">
        <v>0</v>
      </c>
      <c r="U1625" s="27" t="s">
        <v>1703</v>
      </c>
    </row>
    <row r="1626" spans="1:21" x14ac:dyDescent="0.15">
      <c r="A1626" s="27" t="s">
        <v>75</v>
      </c>
      <c r="B1626" s="27" t="s">
        <v>6856</v>
      </c>
      <c r="C1626" s="27" t="s">
        <v>188</v>
      </c>
      <c r="D1626" s="27" t="s">
        <v>39</v>
      </c>
      <c r="I1626" s="28">
        <v>43423.556469907409</v>
      </c>
      <c r="J1626" s="28">
        <v>43423.558657407404</v>
      </c>
      <c r="K1626" s="203">
        <v>2.1874999999999998E-3</v>
      </c>
      <c r="L1626" s="29" t="s">
        <v>210</v>
      </c>
      <c r="M1626" s="71" t="s">
        <v>210</v>
      </c>
      <c r="N1626" s="71" t="s">
        <v>216</v>
      </c>
      <c r="O1626" s="71" t="s">
        <v>38</v>
      </c>
      <c r="U1626" s="27" t="s">
        <v>6857</v>
      </c>
    </row>
    <row r="1627" spans="1:21" x14ac:dyDescent="0.15">
      <c r="A1627" s="27" t="s">
        <v>75</v>
      </c>
      <c r="B1627" s="27" t="s">
        <v>6858</v>
      </c>
      <c r="C1627" s="27" t="s">
        <v>188</v>
      </c>
      <c r="D1627" s="27" t="s">
        <v>39</v>
      </c>
      <c r="I1627" s="28">
        <v>43423.560335648152</v>
      </c>
      <c r="J1627" s="28">
        <v>43423.562164351853</v>
      </c>
      <c r="K1627" s="203">
        <v>1.8171296296296297E-3</v>
      </c>
      <c r="L1627" s="29" t="s">
        <v>210</v>
      </c>
      <c r="M1627" s="71" t="s">
        <v>211</v>
      </c>
      <c r="N1627" s="71" t="s">
        <v>216</v>
      </c>
      <c r="O1627" s="71" t="s">
        <v>38</v>
      </c>
      <c r="R1627" s="71">
        <v>0</v>
      </c>
      <c r="U1627" s="27" t="s">
        <v>6857</v>
      </c>
    </row>
    <row r="1628" spans="1:21" x14ac:dyDescent="0.15">
      <c r="A1628" s="27" t="s">
        <v>75</v>
      </c>
      <c r="B1628" s="27" t="s">
        <v>6859</v>
      </c>
      <c r="C1628" s="27" t="s">
        <v>188</v>
      </c>
      <c r="D1628" s="27" t="s">
        <v>39</v>
      </c>
      <c r="I1628" s="28">
        <v>43423.601736111108</v>
      </c>
      <c r="J1628" s="28">
        <v>43423.606678240743</v>
      </c>
      <c r="K1628" s="203">
        <v>4.9421296296296288E-3</v>
      </c>
      <c r="L1628" s="29" t="s">
        <v>210</v>
      </c>
      <c r="M1628" s="71" t="s">
        <v>210</v>
      </c>
      <c r="N1628" s="71" t="s">
        <v>216</v>
      </c>
      <c r="O1628" s="71" t="s">
        <v>38</v>
      </c>
      <c r="U1628" s="27" t="s">
        <v>6860</v>
      </c>
    </row>
    <row r="1629" spans="1:21" x14ac:dyDescent="0.15">
      <c r="A1629" s="27" t="s">
        <v>75</v>
      </c>
      <c r="B1629" s="27" t="s">
        <v>6861</v>
      </c>
      <c r="C1629" s="27" t="s">
        <v>188</v>
      </c>
      <c r="D1629" s="27" t="s">
        <v>39</v>
      </c>
      <c r="I1629" s="28">
        <v>43423.60564814815</v>
      </c>
      <c r="J1629" s="28">
        <v>43423.610590277778</v>
      </c>
      <c r="K1629" s="203">
        <v>4.9305555555555552E-3</v>
      </c>
      <c r="L1629" s="29" t="s">
        <v>210</v>
      </c>
      <c r="M1629" s="71" t="s">
        <v>210</v>
      </c>
      <c r="N1629" s="71" t="s">
        <v>216</v>
      </c>
      <c r="O1629" s="71" t="s">
        <v>38</v>
      </c>
      <c r="R1629" s="71">
        <v>0</v>
      </c>
      <c r="U1629" s="27" t="s">
        <v>6860</v>
      </c>
    </row>
    <row r="1630" spans="1:21" x14ac:dyDescent="0.15">
      <c r="A1630" s="27" t="s">
        <v>75</v>
      </c>
      <c r="B1630" s="27" t="s">
        <v>6862</v>
      </c>
      <c r="C1630" s="27" t="s">
        <v>188</v>
      </c>
      <c r="D1630" s="27" t="s">
        <v>55</v>
      </c>
      <c r="I1630" s="28">
        <v>43423.44085648148</v>
      </c>
      <c r="J1630" s="28">
        <v>43423.440891203703</v>
      </c>
      <c r="K1630" s="203">
        <v>3.4722222222222222E-5</v>
      </c>
      <c r="L1630" s="29" t="s">
        <v>210</v>
      </c>
      <c r="M1630" s="71" t="s">
        <v>211</v>
      </c>
      <c r="N1630" s="71" t="s">
        <v>215</v>
      </c>
      <c r="O1630" s="71" t="s">
        <v>54</v>
      </c>
      <c r="R1630" s="71">
        <v>0</v>
      </c>
      <c r="U1630" s="27" t="s">
        <v>1960</v>
      </c>
    </row>
    <row r="1631" spans="1:21" x14ac:dyDescent="0.15">
      <c r="A1631" s="27" t="s">
        <v>75</v>
      </c>
      <c r="B1631" s="27" t="s">
        <v>6863</v>
      </c>
      <c r="C1631" s="27" t="s">
        <v>188</v>
      </c>
      <c r="D1631" s="27" t="s">
        <v>55</v>
      </c>
      <c r="I1631" s="28">
        <v>43423.441354166665</v>
      </c>
      <c r="J1631" s="28">
        <v>43423.442326388889</v>
      </c>
      <c r="K1631" s="203">
        <v>9.7222222222222209E-4</v>
      </c>
      <c r="L1631" s="29" t="s">
        <v>210</v>
      </c>
      <c r="M1631" s="71" t="s">
        <v>211</v>
      </c>
      <c r="N1631" s="71" t="s">
        <v>215</v>
      </c>
      <c r="O1631" s="71" t="s">
        <v>54</v>
      </c>
      <c r="R1631" s="71">
        <v>0</v>
      </c>
      <c r="U1631" s="27" t="s">
        <v>1960</v>
      </c>
    </row>
    <row r="1632" spans="1:21" x14ac:dyDescent="0.15">
      <c r="A1632" s="27" t="s">
        <v>75</v>
      </c>
      <c r="B1632" s="27" t="s">
        <v>6864</v>
      </c>
      <c r="C1632" s="27" t="s">
        <v>188</v>
      </c>
      <c r="D1632" s="27" t="s">
        <v>55</v>
      </c>
      <c r="I1632" s="28">
        <v>43423.458715277775</v>
      </c>
      <c r="J1632" s="28">
        <v>43423.45957175926</v>
      </c>
      <c r="K1632" s="203">
        <v>8.564814814814815E-4</v>
      </c>
      <c r="L1632" s="29" t="s">
        <v>210</v>
      </c>
      <c r="M1632" s="71" t="s">
        <v>211</v>
      </c>
      <c r="N1632" s="71" t="s">
        <v>215</v>
      </c>
      <c r="O1632" s="71" t="s">
        <v>54</v>
      </c>
      <c r="R1632" s="71">
        <v>0</v>
      </c>
      <c r="U1632" s="27" t="s">
        <v>6865</v>
      </c>
    </row>
    <row r="1633" spans="1:21" x14ac:dyDescent="0.15">
      <c r="A1633" s="27" t="s">
        <v>75</v>
      </c>
      <c r="B1633" s="27" t="s">
        <v>6866</v>
      </c>
      <c r="C1633" s="27" t="s">
        <v>188</v>
      </c>
      <c r="D1633" s="27" t="s">
        <v>55</v>
      </c>
      <c r="I1633" s="28">
        <v>43423.471539351849</v>
      </c>
      <c r="J1633" s="28">
        <v>43423.473749999997</v>
      </c>
      <c r="K1633" s="203">
        <v>2.2106481481481478E-3</v>
      </c>
      <c r="L1633" s="29" t="s">
        <v>210</v>
      </c>
      <c r="M1633" s="71" t="s">
        <v>210</v>
      </c>
      <c r="N1633" s="71" t="s">
        <v>215</v>
      </c>
      <c r="O1633" s="71" t="s">
        <v>54</v>
      </c>
      <c r="R1633" s="71">
        <v>0</v>
      </c>
      <c r="U1633" s="27" t="s">
        <v>315</v>
      </c>
    </row>
    <row r="1634" spans="1:21" x14ac:dyDescent="0.15">
      <c r="A1634" s="27" t="s">
        <v>75</v>
      </c>
      <c r="B1634" s="27" t="s">
        <v>6867</v>
      </c>
      <c r="C1634" s="27" t="s">
        <v>188</v>
      </c>
      <c r="D1634" s="27" t="s">
        <v>55</v>
      </c>
      <c r="I1634" s="28">
        <v>43423.47855324074</v>
      </c>
      <c r="J1634" s="28">
        <v>43423.47997685185</v>
      </c>
      <c r="K1634" s="203">
        <v>1.423611111111111E-3</v>
      </c>
      <c r="L1634" s="29" t="s">
        <v>210</v>
      </c>
      <c r="M1634" s="71" t="s">
        <v>211</v>
      </c>
      <c r="N1634" s="71" t="s">
        <v>215</v>
      </c>
      <c r="O1634" s="71" t="s">
        <v>54</v>
      </c>
      <c r="R1634" s="71">
        <v>0</v>
      </c>
      <c r="U1634" s="27" t="s">
        <v>315</v>
      </c>
    </row>
    <row r="1635" spans="1:21" x14ac:dyDescent="0.15">
      <c r="A1635" s="27" t="s">
        <v>75</v>
      </c>
      <c r="B1635" s="27" t="s">
        <v>6868</v>
      </c>
      <c r="C1635" s="27" t="s">
        <v>188</v>
      </c>
      <c r="D1635" s="27" t="s">
        <v>55</v>
      </c>
      <c r="I1635" s="28">
        <v>43423.48028935185</v>
      </c>
      <c r="J1635" s="28">
        <v>43423.481817129628</v>
      </c>
      <c r="K1635" s="203">
        <v>1.5277777777777779E-3</v>
      </c>
      <c r="L1635" s="29" t="s">
        <v>210</v>
      </c>
      <c r="M1635" s="71" t="s">
        <v>211</v>
      </c>
      <c r="N1635" s="71" t="s">
        <v>215</v>
      </c>
      <c r="O1635" s="71" t="s">
        <v>54</v>
      </c>
      <c r="R1635" s="71">
        <v>0</v>
      </c>
      <c r="U1635" s="27" t="s">
        <v>6869</v>
      </c>
    </row>
    <row r="1636" spans="1:21" x14ac:dyDescent="0.15">
      <c r="A1636" s="27" t="s">
        <v>75</v>
      </c>
      <c r="B1636" s="27" t="s">
        <v>6870</v>
      </c>
      <c r="C1636" s="27" t="s">
        <v>188</v>
      </c>
      <c r="D1636" s="27" t="s">
        <v>55</v>
      </c>
      <c r="I1636" s="28">
        <v>43423.483900462961</v>
      </c>
      <c r="J1636" s="28">
        <v>43423.49019675926</v>
      </c>
      <c r="K1636" s="203">
        <v>6.2962962962962964E-3</v>
      </c>
      <c r="L1636" s="29" t="s">
        <v>210</v>
      </c>
      <c r="M1636" s="71" t="s">
        <v>210</v>
      </c>
      <c r="N1636" s="71" t="s">
        <v>216</v>
      </c>
      <c r="O1636" s="71" t="s">
        <v>54</v>
      </c>
      <c r="R1636" s="71">
        <v>0</v>
      </c>
      <c r="U1636" s="27" t="s">
        <v>1704</v>
      </c>
    </row>
    <row r="1637" spans="1:21" x14ac:dyDescent="0.15">
      <c r="A1637" s="27" t="s">
        <v>75</v>
      </c>
      <c r="B1637" s="27" t="s">
        <v>6871</v>
      </c>
      <c r="C1637" s="27" t="s">
        <v>188</v>
      </c>
      <c r="D1637" s="27" t="s">
        <v>55</v>
      </c>
      <c r="I1637" s="28">
        <v>43423.500405092593</v>
      </c>
      <c r="J1637" s="28">
        <v>43423.501134259262</v>
      </c>
      <c r="K1637" s="203">
        <v>7.291666666666667E-4</v>
      </c>
      <c r="L1637" s="29" t="s">
        <v>210</v>
      </c>
      <c r="M1637" s="71" t="s">
        <v>211</v>
      </c>
      <c r="N1637" s="71" t="s">
        <v>215</v>
      </c>
      <c r="O1637" s="71" t="s">
        <v>54</v>
      </c>
      <c r="R1637" s="71">
        <v>0</v>
      </c>
      <c r="U1637" s="27" t="s">
        <v>1961</v>
      </c>
    </row>
    <row r="1638" spans="1:21" x14ac:dyDescent="0.15">
      <c r="A1638" s="27" t="s">
        <v>75</v>
      </c>
      <c r="B1638" s="27" t="s">
        <v>6872</v>
      </c>
      <c r="C1638" s="27" t="s">
        <v>188</v>
      </c>
      <c r="D1638" s="27" t="s">
        <v>55</v>
      </c>
      <c r="I1638" s="28">
        <v>43423.624120370368</v>
      </c>
      <c r="J1638" s="28">
        <v>43423.627581018518</v>
      </c>
      <c r="K1638" s="203">
        <v>3.4606481481481485E-3</v>
      </c>
      <c r="L1638" s="29" t="s">
        <v>210</v>
      </c>
      <c r="M1638" s="71" t="s">
        <v>210</v>
      </c>
      <c r="N1638" s="71" t="s">
        <v>215</v>
      </c>
      <c r="O1638" s="71" t="s">
        <v>54</v>
      </c>
      <c r="R1638" s="71">
        <v>0</v>
      </c>
      <c r="U1638" s="27" t="s">
        <v>6873</v>
      </c>
    </row>
    <row r="1639" spans="1:21" x14ac:dyDescent="0.15">
      <c r="A1639" s="27" t="s">
        <v>75</v>
      </c>
      <c r="B1639" s="27" t="s">
        <v>6874</v>
      </c>
      <c r="C1639" s="27" t="s">
        <v>188</v>
      </c>
      <c r="D1639" s="27" t="s">
        <v>55</v>
      </c>
      <c r="I1639" s="28">
        <v>43423.62840277778</v>
      </c>
      <c r="J1639" s="28">
        <v>43423.631481481483</v>
      </c>
      <c r="K1639" s="203">
        <v>3.0787037037037037E-3</v>
      </c>
      <c r="L1639" s="29" t="s">
        <v>210</v>
      </c>
      <c r="M1639" s="71" t="s">
        <v>210</v>
      </c>
      <c r="N1639" s="71" t="s">
        <v>215</v>
      </c>
      <c r="O1639" s="71" t="s">
        <v>54</v>
      </c>
      <c r="R1639" s="71">
        <v>0</v>
      </c>
      <c r="U1639" s="27" t="s">
        <v>6875</v>
      </c>
    </row>
    <row r="1640" spans="1:21" x14ac:dyDescent="0.15">
      <c r="A1640" s="27" t="s">
        <v>75</v>
      </c>
      <c r="B1640" s="27" t="s">
        <v>6876</v>
      </c>
      <c r="C1640" s="27" t="s">
        <v>188</v>
      </c>
      <c r="D1640" s="27" t="s">
        <v>55</v>
      </c>
      <c r="I1640" s="28">
        <v>43423.635868055557</v>
      </c>
      <c r="J1640" s="28">
        <v>43423.63821759259</v>
      </c>
      <c r="K1640" s="203">
        <v>2.3495370370370371E-3</v>
      </c>
      <c r="L1640" s="29" t="s">
        <v>210</v>
      </c>
      <c r="M1640" s="71" t="s">
        <v>210</v>
      </c>
      <c r="N1640" s="71" t="s">
        <v>215</v>
      </c>
      <c r="O1640" s="71" t="s">
        <v>54</v>
      </c>
      <c r="R1640" s="71">
        <v>0</v>
      </c>
      <c r="U1640" s="27" t="s">
        <v>6877</v>
      </c>
    </row>
    <row r="1641" spans="1:21" x14ac:dyDescent="0.15">
      <c r="A1641" s="27" t="s">
        <v>75</v>
      </c>
      <c r="B1641" s="27" t="s">
        <v>6878</v>
      </c>
      <c r="C1641" s="27" t="s">
        <v>188</v>
      </c>
      <c r="D1641" s="27" t="s">
        <v>55</v>
      </c>
      <c r="I1641" s="28">
        <v>43423.652430555558</v>
      </c>
      <c r="J1641" s="28">
        <v>43423.652870370373</v>
      </c>
      <c r="K1641" s="203">
        <v>4.3981481481481481E-4</v>
      </c>
      <c r="L1641" s="29" t="s">
        <v>210</v>
      </c>
      <c r="M1641" s="71" t="s">
        <v>211</v>
      </c>
      <c r="N1641" s="71" t="s">
        <v>215</v>
      </c>
      <c r="O1641" s="71" t="s">
        <v>54</v>
      </c>
      <c r="R1641" s="71">
        <v>0</v>
      </c>
      <c r="U1641" s="27" t="s">
        <v>1960</v>
      </c>
    </row>
    <row r="1642" spans="1:21" x14ac:dyDescent="0.15">
      <c r="A1642" s="27" t="s">
        <v>75</v>
      </c>
      <c r="B1642" s="27" t="s">
        <v>6879</v>
      </c>
      <c r="C1642" s="27" t="s">
        <v>188</v>
      </c>
      <c r="D1642" s="27" t="s">
        <v>55</v>
      </c>
      <c r="I1642" s="28">
        <v>43423.689872685187</v>
      </c>
      <c r="J1642" s="28">
        <v>43423.692372685182</v>
      </c>
      <c r="K1642" s="203">
        <v>2.5000000000000001E-3</v>
      </c>
      <c r="L1642" s="29" t="s">
        <v>210</v>
      </c>
      <c r="M1642" s="71" t="s">
        <v>210</v>
      </c>
      <c r="N1642" s="71" t="s">
        <v>215</v>
      </c>
      <c r="O1642" s="71" t="s">
        <v>54</v>
      </c>
      <c r="R1642" s="71">
        <v>0</v>
      </c>
      <c r="U1642" s="27" t="s">
        <v>6880</v>
      </c>
    </row>
    <row r="1643" spans="1:21" x14ac:dyDescent="0.15">
      <c r="A1643" s="27" t="s">
        <v>75</v>
      </c>
      <c r="B1643" s="27" t="s">
        <v>6881</v>
      </c>
      <c r="C1643" s="27" t="s">
        <v>188</v>
      </c>
      <c r="D1643" s="27" t="s">
        <v>55</v>
      </c>
      <c r="I1643" s="28">
        <v>43423.692928240744</v>
      </c>
      <c r="J1643" s="28">
        <v>43423.694780092592</v>
      </c>
      <c r="K1643" s="203">
        <v>1.8518518518518517E-3</v>
      </c>
      <c r="L1643" s="29" t="s">
        <v>210</v>
      </c>
      <c r="M1643" s="71" t="s">
        <v>211</v>
      </c>
      <c r="N1643" s="71" t="s">
        <v>215</v>
      </c>
      <c r="O1643" s="71" t="s">
        <v>54</v>
      </c>
      <c r="R1643" s="71">
        <v>0</v>
      </c>
      <c r="U1643" s="27" t="s">
        <v>1526</v>
      </c>
    </row>
    <row r="1644" spans="1:21" x14ac:dyDescent="0.15">
      <c r="A1644" s="27" t="s">
        <v>75</v>
      </c>
      <c r="B1644" s="27" t="s">
        <v>6882</v>
      </c>
      <c r="C1644" s="27" t="s">
        <v>188</v>
      </c>
      <c r="D1644" s="27" t="s">
        <v>55</v>
      </c>
      <c r="I1644" s="28">
        <v>43423.702060185184</v>
      </c>
      <c r="J1644" s="28">
        <v>43423.702268518522</v>
      </c>
      <c r="K1644" s="203">
        <v>2.0833333333333335E-4</v>
      </c>
      <c r="L1644" s="29" t="s">
        <v>210</v>
      </c>
      <c r="M1644" s="71" t="s">
        <v>211</v>
      </c>
      <c r="N1644" s="71" t="s">
        <v>215</v>
      </c>
      <c r="O1644" s="71" t="s">
        <v>54</v>
      </c>
      <c r="R1644" s="71">
        <v>0</v>
      </c>
      <c r="U1644" s="27" t="s">
        <v>1525</v>
      </c>
    </row>
    <row r="1645" spans="1:21" x14ac:dyDescent="0.15">
      <c r="A1645" s="27" t="s">
        <v>75</v>
      </c>
      <c r="B1645" s="27" t="s">
        <v>6883</v>
      </c>
      <c r="C1645" s="27" t="s">
        <v>188</v>
      </c>
      <c r="D1645" s="27" t="s">
        <v>55</v>
      </c>
      <c r="I1645" s="28">
        <v>43423.730162037034</v>
      </c>
      <c r="J1645" s="28">
        <v>43423.730219907404</v>
      </c>
      <c r="K1645" s="203">
        <v>5.7870370370370366E-5</v>
      </c>
      <c r="L1645" s="29" t="s">
        <v>210</v>
      </c>
      <c r="M1645" s="71" t="s">
        <v>211</v>
      </c>
      <c r="N1645" s="71" t="s">
        <v>215</v>
      </c>
      <c r="O1645" s="71" t="s">
        <v>54</v>
      </c>
      <c r="R1645" s="71">
        <v>0</v>
      </c>
      <c r="U1645" s="27" t="s">
        <v>6884</v>
      </c>
    </row>
    <row r="1646" spans="1:21" x14ac:dyDescent="0.15">
      <c r="A1646" s="27" t="s">
        <v>75</v>
      </c>
      <c r="B1646" s="27" t="s">
        <v>6885</v>
      </c>
      <c r="C1646" s="27" t="s">
        <v>188</v>
      </c>
      <c r="D1646" s="27" t="s">
        <v>121</v>
      </c>
      <c r="I1646" s="28">
        <v>43423.433969907404</v>
      </c>
      <c r="J1646" s="28">
        <v>43423.436319444445</v>
      </c>
      <c r="K1646" s="203">
        <v>2.3495370370370371E-3</v>
      </c>
      <c r="L1646" s="29" t="s">
        <v>210</v>
      </c>
      <c r="M1646" s="71" t="s">
        <v>210</v>
      </c>
      <c r="N1646" s="71" t="s">
        <v>215</v>
      </c>
      <c r="O1646" s="71" t="s">
        <v>117</v>
      </c>
      <c r="R1646" s="71">
        <v>0</v>
      </c>
      <c r="U1646" s="27" t="s">
        <v>6886</v>
      </c>
    </row>
    <row r="1647" spans="1:21" x14ac:dyDescent="0.15">
      <c r="A1647" s="27" t="s">
        <v>75</v>
      </c>
      <c r="B1647" s="27" t="s">
        <v>6887</v>
      </c>
      <c r="C1647" s="27" t="s">
        <v>188</v>
      </c>
      <c r="D1647" s="27" t="s">
        <v>121</v>
      </c>
      <c r="I1647" s="28">
        <v>43423.436643518522</v>
      </c>
      <c r="J1647" s="28">
        <v>43423.439270833333</v>
      </c>
      <c r="K1647" s="203">
        <v>2.627314814814815E-3</v>
      </c>
      <c r="L1647" s="29" t="s">
        <v>210</v>
      </c>
      <c r="M1647" s="71" t="s">
        <v>210</v>
      </c>
      <c r="N1647" s="71" t="s">
        <v>215</v>
      </c>
      <c r="O1647" s="71" t="s">
        <v>117</v>
      </c>
      <c r="R1647" s="71">
        <v>0</v>
      </c>
      <c r="U1647" s="27" t="s">
        <v>1047</v>
      </c>
    </row>
    <row r="1648" spans="1:21" x14ac:dyDescent="0.15">
      <c r="A1648" s="27" t="s">
        <v>75</v>
      </c>
      <c r="B1648" s="27" t="s">
        <v>6888</v>
      </c>
      <c r="C1648" s="27" t="s">
        <v>188</v>
      </c>
      <c r="D1648" s="27" t="s">
        <v>121</v>
      </c>
      <c r="I1648" s="28">
        <v>43423.44222222222</v>
      </c>
      <c r="J1648" s="28">
        <v>43423.444409722222</v>
      </c>
      <c r="K1648" s="203">
        <v>2.1874999999999998E-3</v>
      </c>
      <c r="L1648" s="29" t="s">
        <v>210</v>
      </c>
      <c r="M1648" s="71" t="s">
        <v>210</v>
      </c>
      <c r="N1648" s="71" t="s">
        <v>215</v>
      </c>
      <c r="O1648" s="71" t="s">
        <v>117</v>
      </c>
      <c r="R1648" s="71">
        <v>0</v>
      </c>
      <c r="U1648" s="27" t="s">
        <v>6889</v>
      </c>
    </row>
    <row r="1649" spans="1:21" x14ac:dyDescent="0.15">
      <c r="A1649" s="27" t="s">
        <v>75</v>
      </c>
      <c r="B1649" s="27" t="s">
        <v>6890</v>
      </c>
      <c r="C1649" s="27" t="s">
        <v>188</v>
      </c>
      <c r="D1649" s="27" t="s">
        <v>121</v>
      </c>
      <c r="I1649" s="28">
        <v>43423.445752314816</v>
      </c>
      <c r="J1649" s="28">
        <v>43423.446423611109</v>
      </c>
      <c r="K1649" s="203">
        <v>6.7129629629629625E-4</v>
      </c>
      <c r="L1649" s="29" t="s">
        <v>210</v>
      </c>
      <c r="M1649" s="71" t="s">
        <v>211</v>
      </c>
      <c r="N1649" s="71" t="s">
        <v>215</v>
      </c>
      <c r="O1649" s="71" t="s">
        <v>117</v>
      </c>
      <c r="R1649" s="71">
        <v>0</v>
      </c>
      <c r="U1649" s="27" t="s">
        <v>6886</v>
      </c>
    </row>
    <row r="1650" spans="1:21" x14ac:dyDescent="0.15">
      <c r="A1650" s="27" t="s">
        <v>75</v>
      </c>
      <c r="B1650" s="27" t="s">
        <v>6891</v>
      </c>
      <c r="C1650" s="27" t="s">
        <v>188</v>
      </c>
      <c r="D1650" s="27" t="s">
        <v>121</v>
      </c>
      <c r="I1650" s="28">
        <v>43423.469293981485</v>
      </c>
      <c r="J1650" s="28">
        <v>43423.469988425924</v>
      </c>
      <c r="K1650" s="203">
        <v>6.9444444444444447E-4</v>
      </c>
      <c r="L1650" s="29" t="s">
        <v>210</v>
      </c>
      <c r="M1650" s="71" t="s">
        <v>211</v>
      </c>
      <c r="N1650" s="71" t="s">
        <v>215</v>
      </c>
      <c r="O1650" s="71" t="s">
        <v>117</v>
      </c>
      <c r="R1650" s="71">
        <v>0</v>
      </c>
      <c r="U1650" s="27" t="s">
        <v>1297</v>
      </c>
    </row>
    <row r="1651" spans="1:21" x14ac:dyDescent="0.15">
      <c r="A1651" s="27" t="s">
        <v>75</v>
      </c>
      <c r="B1651" s="27" t="s">
        <v>6892</v>
      </c>
      <c r="C1651" s="27" t="s">
        <v>188</v>
      </c>
      <c r="D1651" s="27" t="s">
        <v>121</v>
      </c>
      <c r="I1651" s="28">
        <v>43423.479189814818</v>
      </c>
      <c r="J1651" s="28">
        <v>43423.479849537034</v>
      </c>
      <c r="K1651" s="203">
        <v>6.5972222222222213E-4</v>
      </c>
      <c r="L1651" s="29" t="s">
        <v>210</v>
      </c>
      <c r="M1651" s="71" t="s">
        <v>211</v>
      </c>
      <c r="N1651" s="71" t="s">
        <v>215</v>
      </c>
      <c r="O1651" s="71" t="s">
        <v>117</v>
      </c>
      <c r="R1651" s="71">
        <v>0</v>
      </c>
      <c r="U1651" s="27" t="s">
        <v>6893</v>
      </c>
    </row>
    <row r="1652" spans="1:21" x14ac:dyDescent="0.15">
      <c r="A1652" s="27" t="s">
        <v>75</v>
      </c>
      <c r="B1652" s="27" t="s">
        <v>6894</v>
      </c>
      <c r="C1652" s="27" t="s">
        <v>188</v>
      </c>
      <c r="D1652" s="27" t="s">
        <v>121</v>
      </c>
      <c r="I1652" s="28">
        <v>43423.481724537036</v>
      </c>
      <c r="J1652" s="28">
        <v>43423.48196759259</v>
      </c>
      <c r="K1652" s="203">
        <v>2.4305555555555552E-4</v>
      </c>
      <c r="L1652" s="29" t="s">
        <v>210</v>
      </c>
      <c r="M1652" s="71" t="s">
        <v>211</v>
      </c>
      <c r="N1652" s="71" t="s">
        <v>215</v>
      </c>
      <c r="O1652" s="71" t="s">
        <v>117</v>
      </c>
      <c r="R1652" s="71">
        <v>0</v>
      </c>
      <c r="U1652" s="27" t="s">
        <v>6670</v>
      </c>
    </row>
    <row r="1653" spans="1:21" x14ac:dyDescent="0.15">
      <c r="A1653" s="27" t="s">
        <v>75</v>
      </c>
      <c r="B1653" s="27" t="s">
        <v>6895</v>
      </c>
      <c r="C1653" s="27" t="s">
        <v>188</v>
      </c>
      <c r="D1653" s="27" t="s">
        <v>121</v>
      </c>
      <c r="I1653" s="28">
        <v>43423.482303240744</v>
      </c>
      <c r="J1653" s="28">
        <v>43423.482476851852</v>
      </c>
      <c r="K1653" s="203">
        <v>1.7361111111111112E-4</v>
      </c>
      <c r="L1653" s="29" t="s">
        <v>210</v>
      </c>
      <c r="M1653" s="71" t="s">
        <v>211</v>
      </c>
      <c r="N1653" s="71" t="s">
        <v>215</v>
      </c>
      <c r="O1653" s="71" t="s">
        <v>117</v>
      </c>
      <c r="R1653" s="71">
        <v>0</v>
      </c>
      <c r="U1653" s="27" t="s">
        <v>6670</v>
      </c>
    </row>
    <row r="1654" spans="1:21" x14ac:dyDescent="0.15">
      <c r="A1654" s="27" t="s">
        <v>75</v>
      </c>
      <c r="B1654" s="27" t="s">
        <v>6896</v>
      </c>
      <c r="C1654" s="27" t="s">
        <v>188</v>
      </c>
      <c r="D1654" s="27" t="s">
        <v>121</v>
      </c>
      <c r="I1654" s="28">
        <v>43423.482916666668</v>
      </c>
      <c r="J1654" s="28">
        <v>43423.48541666667</v>
      </c>
      <c r="K1654" s="203">
        <v>2.5000000000000001E-3</v>
      </c>
      <c r="L1654" s="29" t="s">
        <v>210</v>
      </c>
      <c r="M1654" s="71" t="s">
        <v>210</v>
      </c>
      <c r="N1654" s="71" t="s">
        <v>216</v>
      </c>
      <c r="O1654" s="71" t="s">
        <v>117</v>
      </c>
      <c r="R1654" s="71">
        <v>0</v>
      </c>
      <c r="U1654" s="27" t="s">
        <v>6673</v>
      </c>
    </row>
    <row r="1655" spans="1:21" x14ac:dyDescent="0.15">
      <c r="A1655" s="27" t="s">
        <v>75</v>
      </c>
      <c r="B1655" s="27" t="s">
        <v>6897</v>
      </c>
      <c r="C1655" s="27" t="s">
        <v>188</v>
      </c>
      <c r="D1655" s="27" t="s">
        <v>121</v>
      </c>
      <c r="I1655" s="28">
        <v>43423.57712962963</v>
      </c>
      <c r="J1655" s="28">
        <v>43423.584733796299</v>
      </c>
      <c r="K1655" s="203">
        <v>7.6041666666666662E-3</v>
      </c>
      <c r="L1655" s="29" t="s">
        <v>210</v>
      </c>
      <c r="M1655" s="71" t="s">
        <v>210</v>
      </c>
      <c r="N1655" s="71" t="s">
        <v>215</v>
      </c>
      <c r="O1655" s="71" t="s">
        <v>117</v>
      </c>
      <c r="R1655" s="71">
        <v>0</v>
      </c>
      <c r="U1655" s="27" t="s">
        <v>933</v>
      </c>
    </row>
    <row r="1656" spans="1:21" x14ac:dyDescent="0.15">
      <c r="A1656" s="27" t="s">
        <v>75</v>
      </c>
      <c r="B1656" s="27" t="s">
        <v>6898</v>
      </c>
      <c r="C1656" s="27" t="s">
        <v>188</v>
      </c>
      <c r="D1656" s="27" t="s">
        <v>121</v>
      </c>
      <c r="I1656" s="28">
        <v>43423.585636574076</v>
      </c>
      <c r="J1656" s="28">
        <v>43423.585694444446</v>
      </c>
      <c r="K1656" s="203">
        <v>5.7870370370370366E-5</v>
      </c>
      <c r="L1656" s="29" t="s">
        <v>210</v>
      </c>
      <c r="M1656" s="71" t="s">
        <v>211</v>
      </c>
      <c r="N1656" s="71" t="s">
        <v>215</v>
      </c>
      <c r="O1656" s="71" t="s">
        <v>117</v>
      </c>
      <c r="R1656" s="71">
        <v>0</v>
      </c>
      <c r="U1656" s="27" t="s">
        <v>309</v>
      </c>
    </row>
    <row r="1657" spans="1:21" x14ac:dyDescent="0.15">
      <c r="A1657" s="27" t="s">
        <v>75</v>
      </c>
      <c r="B1657" s="27" t="s">
        <v>6899</v>
      </c>
      <c r="C1657" s="27" t="s">
        <v>188</v>
      </c>
      <c r="D1657" s="27" t="s">
        <v>121</v>
      </c>
      <c r="I1657" s="28">
        <v>43423.587604166663</v>
      </c>
      <c r="J1657" s="28">
        <v>43423.594097222223</v>
      </c>
      <c r="K1657" s="203">
        <v>6.4930555555555549E-3</v>
      </c>
      <c r="L1657" s="29" t="s">
        <v>210</v>
      </c>
      <c r="M1657" s="71" t="s">
        <v>210</v>
      </c>
      <c r="N1657" s="71" t="s">
        <v>215</v>
      </c>
      <c r="O1657" s="71" t="s">
        <v>117</v>
      </c>
      <c r="R1657" s="71">
        <v>0</v>
      </c>
      <c r="U1657" s="27" t="s">
        <v>842</v>
      </c>
    </row>
    <row r="1658" spans="1:21" x14ac:dyDescent="0.15">
      <c r="A1658" s="27" t="s">
        <v>75</v>
      </c>
      <c r="B1658" s="27" t="s">
        <v>6900</v>
      </c>
      <c r="C1658" s="27" t="s">
        <v>188</v>
      </c>
      <c r="D1658" s="27" t="s">
        <v>121</v>
      </c>
      <c r="I1658" s="28">
        <v>43423.599537037036</v>
      </c>
      <c r="J1658" s="28">
        <v>43423.600046296298</v>
      </c>
      <c r="K1658" s="203">
        <v>5.0925925925925921E-4</v>
      </c>
      <c r="L1658" s="29" t="s">
        <v>210</v>
      </c>
      <c r="M1658" s="71" t="s">
        <v>211</v>
      </c>
      <c r="N1658" s="71" t="s">
        <v>215</v>
      </c>
      <c r="O1658" s="71" t="s">
        <v>117</v>
      </c>
      <c r="R1658" s="71">
        <v>0</v>
      </c>
      <c r="U1658" s="27" t="s">
        <v>6901</v>
      </c>
    </row>
    <row r="1659" spans="1:21" x14ac:dyDescent="0.15">
      <c r="A1659" s="27" t="s">
        <v>75</v>
      </c>
      <c r="B1659" s="27" t="s">
        <v>6902</v>
      </c>
      <c r="C1659" s="27" t="s">
        <v>188</v>
      </c>
      <c r="D1659" s="27" t="s">
        <v>121</v>
      </c>
      <c r="I1659" s="28">
        <v>43423.600254629629</v>
      </c>
      <c r="J1659" s="28">
        <v>43423.600405092591</v>
      </c>
      <c r="K1659" s="203">
        <v>1.5046296296296297E-4</v>
      </c>
      <c r="L1659" s="29" t="s">
        <v>210</v>
      </c>
      <c r="M1659" s="71" t="s">
        <v>211</v>
      </c>
      <c r="N1659" s="71" t="s">
        <v>215</v>
      </c>
      <c r="O1659" s="71" t="s">
        <v>117</v>
      </c>
      <c r="R1659" s="71">
        <v>0</v>
      </c>
      <c r="U1659" s="27" t="s">
        <v>6903</v>
      </c>
    </row>
    <row r="1660" spans="1:21" x14ac:dyDescent="0.15">
      <c r="A1660" s="27" t="s">
        <v>75</v>
      </c>
      <c r="B1660" s="27" t="s">
        <v>6904</v>
      </c>
      <c r="C1660" s="27" t="s">
        <v>188</v>
      </c>
      <c r="D1660" s="27" t="s">
        <v>121</v>
      </c>
      <c r="I1660" s="28">
        <v>43423.600868055553</v>
      </c>
      <c r="J1660" s="28">
        <v>43423.60119212963</v>
      </c>
      <c r="K1660" s="203">
        <v>3.2407407407407406E-4</v>
      </c>
      <c r="L1660" s="29" t="s">
        <v>210</v>
      </c>
      <c r="M1660" s="71" t="s">
        <v>211</v>
      </c>
      <c r="N1660" s="71" t="s">
        <v>215</v>
      </c>
      <c r="O1660" s="71" t="s">
        <v>117</v>
      </c>
      <c r="R1660" s="71">
        <v>0</v>
      </c>
      <c r="U1660" s="27" t="s">
        <v>6905</v>
      </c>
    </row>
    <row r="1661" spans="1:21" x14ac:dyDescent="0.15">
      <c r="A1661" s="27" t="s">
        <v>75</v>
      </c>
      <c r="B1661" s="27" t="s">
        <v>6906</v>
      </c>
      <c r="C1661" s="27" t="s">
        <v>188</v>
      </c>
      <c r="D1661" s="27" t="s">
        <v>121</v>
      </c>
      <c r="I1661" s="28">
        <v>43423.602060185185</v>
      </c>
      <c r="J1661" s="28">
        <v>43423.606886574074</v>
      </c>
      <c r="K1661" s="203">
        <v>4.8263888888888887E-3</v>
      </c>
      <c r="L1661" s="29" t="s">
        <v>210</v>
      </c>
      <c r="M1661" s="71" t="s">
        <v>210</v>
      </c>
      <c r="N1661" s="71" t="s">
        <v>215</v>
      </c>
      <c r="O1661" s="71" t="s">
        <v>117</v>
      </c>
      <c r="R1661" s="71">
        <v>0</v>
      </c>
      <c r="U1661" s="27" t="s">
        <v>6907</v>
      </c>
    </row>
    <row r="1662" spans="1:21" x14ac:dyDescent="0.15">
      <c r="A1662" s="27" t="s">
        <v>75</v>
      </c>
      <c r="B1662" s="27" t="s">
        <v>6908</v>
      </c>
      <c r="C1662" s="27" t="s">
        <v>188</v>
      </c>
      <c r="D1662" s="27" t="s">
        <v>121</v>
      </c>
      <c r="I1662" s="28">
        <v>43423.608703703707</v>
      </c>
      <c r="J1662" s="28">
        <v>43423.611145833333</v>
      </c>
      <c r="K1662" s="203">
        <v>2.4421296296296296E-3</v>
      </c>
      <c r="L1662" s="29" t="s">
        <v>210</v>
      </c>
      <c r="M1662" s="71" t="s">
        <v>210</v>
      </c>
      <c r="N1662" s="71" t="s">
        <v>215</v>
      </c>
      <c r="O1662" s="71" t="s">
        <v>117</v>
      </c>
      <c r="R1662" s="71">
        <v>0</v>
      </c>
      <c r="U1662" s="27" t="s">
        <v>6845</v>
      </c>
    </row>
    <row r="1663" spans="1:21" x14ac:dyDescent="0.15">
      <c r="A1663" s="27" t="s">
        <v>75</v>
      </c>
      <c r="B1663" s="27" t="s">
        <v>6909</v>
      </c>
      <c r="C1663" s="27" t="s">
        <v>188</v>
      </c>
      <c r="D1663" s="27" t="s">
        <v>121</v>
      </c>
      <c r="I1663" s="28">
        <v>43423.619398148148</v>
      </c>
      <c r="J1663" s="28">
        <v>43423.619560185187</v>
      </c>
      <c r="K1663" s="203">
        <v>1.6203703703703703E-4</v>
      </c>
      <c r="L1663" s="29" t="s">
        <v>210</v>
      </c>
      <c r="M1663" s="71" t="s">
        <v>211</v>
      </c>
      <c r="N1663" s="71" t="s">
        <v>215</v>
      </c>
      <c r="O1663" s="71" t="s">
        <v>117</v>
      </c>
      <c r="R1663" s="71">
        <v>0</v>
      </c>
      <c r="U1663" s="27" t="s">
        <v>6910</v>
      </c>
    </row>
    <row r="1664" spans="1:21" x14ac:dyDescent="0.15">
      <c r="A1664" s="27" t="s">
        <v>75</v>
      </c>
      <c r="B1664" s="27" t="s">
        <v>6911</v>
      </c>
      <c r="C1664" s="27" t="s">
        <v>188</v>
      </c>
      <c r="D1664" s="27" t="s">
        <v>121</v>
      </c>
      <c r="I1664" s="28">
        <v>43423.620046296295</v>
      </c>
      <c r="J1664" s="28">
        <v>43423.62054398148</v>
      </c>
      <c r="K1664" s="203">
        <v>4.9768518518518521E-4</v>
      </c>
      <c r="L1664" s="29" t="s">
        <v>210</v>
      </c>
      <c r="M1664" s="71" t="s">
        <v>211</v>
      </c>
      <c r="N1664" s="71" t="s">
        <v>215</v>
      </c>
      <c r="O1664" s="71" t="s">
        <v>117</v>
      </c>
      <c r="R1664" s="71">
        <v>0</v>
      </c>
      <c r="U1664" s="27" t="s">
        <v>6912</v>
      </c>
    </row>
    <row r="1665" spans="1:21" x14ac:dyDescent="0.15">
      <c r="A1665" s="27" t="s">
        <v>75</v>
      </c>
      <c r="B1665" s="27" t="s">
        <v>6913</v>
      </c>
      <c r="C1665" s="27" t="s">
        <v>188</v>
      </c>
      <c r="D1665" s="27" t="s">
        <v>121</v>
      </c>
      <c r="I1665" s="28">
        <v>43423.621134259258</v>
      </c>
      <c r="J1665" s="28">
        <v>43423.62190972222</v>
      </c>
      <c r="K1665" s="203">
        <v>7.7546296296296304E-4</v>
      </c>
      <c r="L1665" s="29" t="s">
        <v>210</v>
      </c>
      <c r="M1665" s="71" t="s">
        <v>211</v>
      </c>
      <c r="N1665" s="71" t="s">
        <v>215</v>
      </c>
      <c r="O1665" s="71" t="s">
        <v>117</v>
      </c>
      <c r="R1665" s="71">
        <v>0</v>
      </c>
      <c r="U1665" s="27" t="s">
        <v>6914</v>
      </c>
    </row>
    <row r="1666" spans="1:21" x14ac:dyDescent="0.15">
      <c r="A1666" s="27" t="s">
        <v>75</v>
      </c>
      <c r="B1666" s="27" t="s">
        <v>6915</v>
      </c>
      <c r="C1666" s="27" t="s">
        <v>188</v>
      </c>
      <c r="D1666" s="27" t="s">
        <v>121</v>
      </c>
      <c r="I1666" s="28">
        <v>43423.62871527778</v>
      </c>
      <c r="J1666" s="28">
        <v>43423.62908564815</v>
      </c>
      <c r="K1666" s="203">
        <v>3.7037037037037035E-4</v>
      </c>
      <c r="L1666" s="29" t="s">
        <v>210</v>
      </c>
      <c r="M1666" s="71" t="s">
        <v>211</v>
      </c>
      <c r="N1666" s="71" t="s">
        <v>215</v>
      </c>
      <c r="O1666" s="71" t="s">
        <v>117</v>
      </c>
      <c r="R1666" s="71">
        <v>0</v>
      </c>
      <c r="U1666" s="27" t="s">
        <v>842</v>
      </c>
    </row>
    <row r="1667" spans="1:21" x14ac:dyDescent="0.15">
      <c r="A1667" s="27" t="s">
        <v>75</v>
      </c>
      <c r="B1667" s="27" t="s">
        <v>6916</v>
      </c>
      <c r="C1667" s="27" t="s">
        <v>188</v>
      </c>
      <c r="D1667" s="27" t="s">
        <v>121</v>
      </c>
      <c r="I1667" s="28">
        <v>43423.629351851851</v>
      </c>
      <c r="J1667" s="28">
        <v>43423.629918981482</v>
      </c>
      <c r="K1667" s="203">
        <v>5.6712962962962956E-4</v>
      </c>
      <c r="L1667" s="29" t="s">
        <v>210</v>
      </c>
      <c r="M1667" s="71" t="s">
        <v>211</v>
      </c>
      <c r="N1667" s="71" t="s">
        <v>215</v>
      </c>
      <c r="O1667" s="71" t="s">
        <v>117</v>
      </c>
      <c r="R1667" s="71">
        <v>0</v>
      </c>
      <c r="U1667" s="27" t="s">
        <v>338</v>
      </c>
    </row>
    <row r="1668" spans="1:21" x14ac:dyDescent="0.15">
      <c r="A1668" s="27" t="s">
        <v>75</v>
      </c>
      <c r="B1668" s="27" t="s">
        <v>6917</v>
      </c>
      <c r="C1668" s="27" t="s">
        <v>188</v>
      </c>
      <c r="D1668" s="27" t="s">
        <v>121</v>
      </c>
      <c r="I1668" s="28">
        <v>43423.672071759262</v>
      </c>
      <c r="J1668" s="28">
        <v>43423.674189814818</v>
      </c>
      <c r="K1668" s="203">
        <v>2.1180555555555553E-3</v>
      </c>
      <c r="L1668" s="29" t="s">
        <v>210</v>
      </c>
      <c r="M1668" s="71" t="s">
        <v>210</v>
      </c>
      <c r="N1668" s="71" t="s">
        <v>215</v>
      </c>
      <c r="O1668" s="71" t="s">
        <v>117</v>
      </c>
      <c r="R1668" s="71">
        <v>0</v>
      </c>
      <c r="U1668" s="27" t="s">
        <v>6918</v>
      </c>
    </row>
    <row r="1669" spans="1:21" x14ac:dyDescent="0.15">
      <c r="A1669" s="27" t="s">
        <v>75</v>
      </c>
      <c r="B1669" s="27" t="s">
        <v>6919</v>
      </c>
      <c r="C1669" s="27" t="s">
        <v>188</v>
      </c>
      <c r="D1669" s="27" t="s">
        <v>121</v>
      </c>
      <c r="I1669" s="28">
        <v>43423.702557870369</v>
      </c>
      <c r="J1669" s="28">
        <v>43423.703900462962</v>
      </c>
      <c r="K1669" s="203">
        <v>1.3425925925925925E-3</v>
      </c>
      <c r="L1669" s="29" t="s">
        <v>210</v>
      </c>
      <c r="M1669" s="71" t="s">
        <v>211</v>
      </c>
      <c r="N1669" s="71" t="s">
        <v>215</v>
      </c>
      <c r="O1669" s="71" t="s">
        <v>117</v>
      </c>
      <c r="U1669" s="27" t="s">
        <v>1298</v>
      </c>
    </row>
    <row r="1670" spans="1:21" x14ac:dyDescent="0.15">
      <c r="A1670" s="27" t="s">
        <v>75</v>
      </c>
      <c r="B1670" s="27" t="s">
        <v>6920</v>
      </c>
      <c r="C1670" s="27" t="s">
        <v>188</v>
      </c>
      <c r="D1670" s="27" t="s">
        <v>121</v>
      </c>
      <c r="I1670" s="28">
        <v>43423.706793981481</v>
      </c>
      <c r="J1670" s="28">
        <v>43423.720138888886</v>
      </c>
      <c r="K1670" s="203">
        <v>1.3344907407407408E-2</v>
      </c>
      <c r="L1670" s="29" t="s">
        <v>210</v>
      </c>
      <c r="M1670" s="71" t="s">
        <v>210</v>
      </c>
      <c r="N1670" s="71" t="s">
        <v>215</v>
      </c>
      <c r="O1670" s="71" t="s">
        <v>117</v>
      </c>
      <c r="R1670" s="71">
        <v>0</v>
      </c>
      <c r="U1670" s="27" t="s">
        <v>1527</v>
      </c>
    </row>
    <row r="1671" spans="1:21" x14ac:dyDescent="0.15">
      <c r="A1671" s="27" t="s">
        <v>75</v>
      </c>
      <c r="B1671" s="27" t="s">
        <v>6921</v>
      </c>
      <c r="C1671" s="27" t="s">
        <v>188</v>
      </c>
      <c r="D1671" s="27" t="s">
        <v>121</v>
      </c>
      <c r="I1671" s="28">
        <v>43423.724791666667</v>
      </c>
      <c r="J1671" s="28">
        <v>43423.725949074076</v>
      </c>
      <c r="K1671" s="203">
        <v>1.1574074074074073E-3</v>
      </c>
      <c r="L1671" s="29" t="s">
        <v>210</v>
      </c>
      <c r="M1671" s="71" t="s">
        <v>211</v>
      </c>
      <c r="N1671" s="71" t="s">
        <v>215</v>
      </c>
      <c r="O1671" s="71" t="s">
        <v>117</v>
      </c>
      <c r="R1671" s="71">
        <v>0</v>
      </c>
      <c r="U1671" s="27" t="s">
        <v>6914</v>
      </c>
    </row>
    <row r="1672" spans="1:21" x14ac:dyDescent="0.15">
      <c r="A1672" s="27" t="s">
        <v>75</v>
      </c>
      <c r="B1672" s="27" t="s">
        <v>6922</v>
      </c>
      <c r="C1672" s="27" t="s">
        <v>188</v>
      </c>
      <c r="D1672" s="27" t="s">
        <v>59</v>
      </c>
      <c r="I1672" s="28">
        <v>43423.438321759262</v>
      </c>
      <c r="J1672" s="28">
        <v>43423.438842592594</v>
      </c>
      <c r="K1672" s="203">
        <v>5.2083333333333333E-4</v>
      </c>
      <c r="L1672" s="29" t="s">
        <v>210</v>
      </c>
      <c r="M1672" s="71" t="s">
        <v>211</v>
      </c>
      <c r="N1672" s="71" t="s">
        <v>215</v>
      </c>
      <c r="O1672" s="71" t="s">
        <v>58</v>
      </c>
      <c r="R1672" s="71">
        <v>0</v>
      </c>
      <c r="U1672" s="27" t="s">
        <v>1962</v>
      </c>
    </row>
    <row r="1673" spans="1:21" x14ac:dyDescent="0.15">
      <c r="A1673" s="27" t="s">
        <v>75</v>
      </c>
      <c r="B1673" s="27" t="s">
        <v>6923</v>
      </c>
      <c r="C1673" s="27" t="s">
        <v>188</v>
      </c>
      <c r="D1673" s="27" t="s">
        <v>59</v>
      </c>
      <c r="I1673" s="28">
        <v>43423.452997685185</v>
      </c>
      <c r="J1673" s="28">
        <v>43423.454270833332</v>
      </c>
      <c r="K1673" s="203">
        <v>1.2731481481481483E-3</v>
      </c>
      <c r="L1673" s="29" t="s">
        <v>210</v>
      </c>
      <c r="M1673" s="71" t="s">
        <v>211</v>
      </c>
      <c r="N1673" s="71" t="s">
        <v>215</v>
      </c>
      <c r="O1673" s="71" t="s">
        <v>58</v>
      </c>
      <c r="R1673" s="71">
        <v>0</v>
      </c>
      <c r="U1673" s="27" t="s">
        <v>1300</v>
      </c>
    </row>
    <row r="1674" spans="1:21" x14ac:dyDescent="0.15">
      <c r="A1674" s="27" t="s">
        <v>75</v>
      </c>
      <c r="B1674" s="27" t="s">
        <v>6924</v>
      </c>
      <c r="C1674" s="27" t="s">
        <v>188</v>
      </c>
      <c r="D1674" s="27" t="s">
        <v>59</v>
      </c>
      <c r="I1674" s="28">
        <v>43423.455254629633</v>
      </c>
      <c r="J1674" s="28">
        <v>43423.459166666667</v>
      </c>
      <c r="K1674" s="203">
        <v>3.9120370370370368E-3</v>
      </c>
      <c r="L1674" s="29" t="s">
        <v>210</v>
      </c>
      <c r="M1674" s="71" t="s">
        <v>210</v>
      </c>
      <c r="N1674" s="71" t="s">
        <v>215</v>
      </c>
      <c r="O1674" s="71" t="s">
        <v>58</v>
      </c>
      <c r="R1674" s="71">
        <v>0</v>
      </c>
      <c r="U1674" s="27" t="s">
        <v>6925</v>
      </c>
    </row>
    <row r="1675" spans="1:21" x14ac:dyDescent="0.15">
      <c r="A1675" s="27" t="s">
        <v>75</v>
      </c>
      <c r="B1675" s="27" t="s">
        <v>6926</v>
      </c>
      <c r="C1675" s="27" t="s">
        <v>188</v>
      </c>
      <c r="D1675" s="27" t="s">
        <v>59</v>
      </c>
      <c r="I1675" s="28">
        <v>43423.46197916667</v>
      </c>
      <c r="J1675" s="28">
        <v>43423.462916666664</v>
      </c>
      <c r="K1675" s="203">
        <v>9.3750000000000007E-4</v>
      </c>
      <c r="L1675" s="29" t="s">
        <v>210</v>
      </c>
      <c r="M1675" s="71" t="s">
        <v>211</v>
      </c>
      <c r="N1675" s="71" t="s">
        <v>216</v>
      </c>
      <c r="O1675" s="71" t="s">
        <v>58</v>
      </c>
      <c r="R1675" s="71">
        <v>0</v>
      </c>
      <c r="U1675" s="27" t="s">
        <v>6927</v>
      </c>
    </row>
    <row r="1676" spans="1:21" x14ac:dyDescent="0.15">
      <c r="A1676" s="27" t="s">
        <v>75</v>
      </c>
      <c r="B1676" s="27" t="s">
        <v>6928</v>
      </c>
      <c r="C1676" s="27" t="s">
        <v>188</v>
      </c>
      <c r="D1676" s="27" t="s">
        <v>59</v>
      </c>
      <c r="I1676" s="28">
        <v>43423.468090277776</v>
      </c>
      <c r="J1676" s="28">
        <v>43423.468773148146</v>
      </c>
      <c r="K1676" s="203">
        <v>6.8287037037037025E-4</v>
      </c>
      <c r="L1676" s="29" t="s">
        <v>210</v>
      </c>
      <c r="M1676" s="71" t="s">
        <v>211</v>
      </c>
      <c r="N1676" s="71" t="s">
        <v>215</v>
      </c>
      <c r="O1676" s="71" t="s">
        <v>58</v>
      </c>
      <c r="R1676" s="71">
        <v>0</v>
      </c>
      <c r="U1676" s="27" t="s">
        <v>1530</v>
      </c>
    </row>
    <row r="1677" spans="1:21" x14ac:dyDescent="0.15">
      <c r="A1677" s="27" t="s">
        <v>75</v>
      </c>
      <c r="B1677" s="27" t="s">
        <v>6929</v>
      </c>
      <c r="C1677" s="27" t="s">
        <v>188</v>
      </c>
      <c r="D1677" s="27" t="s">
        <v>59</v>
      </c>
      <c r="I1677" s="28">
        <v>43423.621307870373</v>
      </c>
      <c r="J1677" s="28">
        <v>43423.623217592591</v>
      </c>
      <c r="K1677" s="203">
        <v>1.9097222222222222E-3</v>
      </c>
      <c r="L1677" s="29" t="s">
        <v>210</v>
      </c>
      <c r="M1677" s="71" t="s">
        <v>211</v>
      </c>
      <c r="N1677" s="71" t="s">
        <v>215</v>
      </c>
      <c r="O1677" s="71" t="s">
        <v>58</v>
      </c>
      <c r="R1677" s="71">
        <v>0</v>
      </c>
      <c r="U1677" s="27" t="s">
        <v>6930</v>
      </c>
    </row>
    <row r="1678" spans="1:21" x14ac:dyDescent="0.15">
      <c r="A1678" s="27" t="s">
        <v>75</v>
      </c>
      <c r="B1678" s="27" t="s">
        <v>6931</v>
      </c>
      <c r="C1678" s="27" t="s">
        <v>188</v>
      </c>
      <c r="D1678" s="27" t="s">
        <v>59</v>
      </c>
      <c r="I1678" s="28">
        <v>43423.638692129629</v>
      </c>
      <c r="J1678" s="28">
        <v>43423.639131944445</v>
      </c>
      <c r="K1678" s="203">
        <v>4.3981481481481481E-4</v>
      </c>
      <c r="L1678" s="29" t="s">
        <v>210</v>
      </c>
      <c r="M1678" s="71" t="s">
        <v>211</v>
      </c>
      <c r="N1678" s="71" t="s">
        <v>215</v>
      </c>
      <c r="O1678" s="71" t="s">
        <v>58</v>
      </c>
      <c r="R1678" s="71">
        <v>0</v>
      </c>
      <c r="U1678" s="27" t="s">
        <v>6932</v>
      </c>
    </row>
    <row r="1679" spans="1:21" x14ac:dyDescent="0.15">
      <c r="A1679" s="27" t="s">
        <v>75</v>
      </c>
      <c r="B1679" s="27" t="s">
        <v>6933</v>
      </c>
      <c r="C1679" s="27" t="s">
        <v>188</v>
      </c>
      <c r="D1679" s="27" t="s">
        <v>59</v>
      </c>
      <c r="I1679" s="28">
        <v>43423.668206018519</v>
      </c>
      <c r="J1679" s="28">
        <v>43423.669791666667</v>
      </c>
      <c r="K1679" s="203">
        <v>1.5856481481481479E-3</v>
      </c>
      <c r="L1679" s="29" t="s">
        <v>210</v>
      </c>
      <c r="M1679" s="71" t="s">
        <v>211</v>
      </c>
      <c r="N1679" s="71" t="s">
        <v>215</v>
      </c>
      <c r="O1679" s="71" t="s">
        <v>58</v>
      </c>
      <c r="R1679" s="71">
        <v>0</v>
      </c>
      <c r="U1679" s="27" t="s">
        <v>6934</v>
      </c>
    </row>
    <row r="1680" spans="1:21" x14ac:dyDescent="0.15">
      <c r="A1680" s="27" t="s">
        <v>75</v>
      </c>
      <c r="B1680" s="27" t="s">
        <v>6935</v>
      </c>
      <c r="C1680" s="27" t="s">
        <v>188</v>
      </c>
      <c r="D1680" s="27" t="s">
        <v>59</v>
      </c>
      <c r="I1680" s="28">
        <v>43423.670810185184</v>
      </c>
      <c r="J1680" s="28">
        <v>43423.671099537038</v>
      </c>
      <c r="K1680" s="203">
        <v>2.8935185185185189E-4</v>
      </c>
      <c r="L1680" s="29" t="s">
        <v>210</v>
      </c>
      <c r="M1680" s="71" t="s">
        <v>211</v>
      </c>
      <c r="N1680" s="71" t="s">
        <v>215</v>
      </c>
      <c r="O1680" s="71" t="s">
        <v>58</v>
      </c>
      <c r="R1680" s="71">
        <v>0</v>
      </c>
      <c r="U1680" s="27" t="s">
        <v>6936</v>
      </c>
    </row>
    <row r="1681" spans="1:21" x14ac:dyDescent="0.15">
      <c r="A1681" s="27" t="s">
        <v>75</v>
      </c>
      <c r="B1681" s="27" t="s">
        <v>6937</v>
      </c>
      <c r="C1681" s="27" t="s">
        <v>188</v>
      </c>
      <c r="D1681" s="27" t="s">
        <v>59</v>
      </c>
      <c r="I1681" s="28">
        <v>43423.675219907411</v>
      </c>
      <c r="J1681" s="28">
        <v>43423.67559027778</v>
      </c>
      <c r="K1681" s="203">
        <v>3.7037037037037035E-4</v>
      </c>
      <c r="L1681" s="29" t="s">
        <v>210</v>
      </c>
      <c r="M1681" s="71" t="s">
        <v>211</v>
      </c>
      <c r="N1681" s="71" t="s">
        <v>215</v>
      </c>
      <c r="O1681" s="71" t="s">
        <v>58</v>
      </c>
      <c r="R1681" s="71">
        <v>0</v>
      </c>
      <c r="U1681" s="27" t="s">
        <v>6938</v>
      </c>
    </row>
    <row r="1682" spans="1:21" x14ac:dyDescent="0.15">
      <c r="A1682" s="27" t="s">
        <v>75</v>
      </c>
      <c r="B1682" s="27" t="s">
        <v>6939</v>
      </c>
      <c r="C1682" s="27" t="s">
        <v>188</v>
      </c>
      <c r="D1682" s="27" t="s">
        <v>59</v>
      </c>
      <c r="I1682" s="28">
        <v>43423.677581018521</v>
      </c>
      <c r="J1682" s="28">
        <v>43423.68136574074</v>
      </c>
      <c r="K1682" s="203">
        <v>3.7847222222222223E-3</v>
      </c>
      <c r="L1682" s="29" t="s">
        <v>210</v>
      </c>
      <c r="M1682" s="71" t="s">
        <v>210</v>
      </c>
      <c r="N1682" s="71" t="s">
        <v>215</v>
      </c>
      <c r="O1682" s="71" t="s">
        <v>58</v>
      </c>
      <c r="R1682" s="71">
        <v>0</v>
      </c>
      <c r="U1682" s="27" t="s">
        <v>1299</v>
      </c>
    </row>
    <row r="1683" spans="1:21" x14ac:dyDescent="0.15">
      <c r="A1683" s="27" t="s">
        <v>75</v>
      </c>
      <c r="B1683" s="27" t="s">
        <v>6940</v>
      </c>
      <c r="C1683" s="27" t="s">
        <v>188</v>
      </c>
      <c r="D1683" s="27" t="s">
        <v>59</v>
      </c>
      <c r="I1683" s="28">
        <v>43423.682002314818</v>
      </c>
      <c r="J1683" s="28">
        <v>43423.686759259261</v>
      </c>
      <c r="K1683" s="203">
        <v>4.7569444444444447E-3</v>
      </c>
      <c r="L1683" s="29" t="s">
        <v>210</v>
      </c>
      <c r="M1683" s="71" t="s">
        <v>210</v>
      </c>
      <c r="N1683" s="71" t="s">
        <v>215</v>
      </c>
      <c r="O1683" s="71" t="s">
        <v>58</v>
      </c>
      <c r="R1683" s="71">
        <v>0</v>
      </c>
      <c r="U1683" s="27" t="s">
        <v>514</v>
      </c>
    </row>
    <row r="1684" spans="1:21" x14ac:dyDescent="0.15">
      <c r="A1684" s="27" t="s">
        <v>75</v>
      </c>
      <c r="B1684" s="27" t="s">
        <v>6941</v>
      </c>
      <c r="C1684" s="27" t="s">
        <v>190</v>
      </c>
      <c r="D1684" s="27" t="s">
        <v>17</v>
      </c>
      <c r="I1684" s="28">
        <v>43423.423622685186</v>
      </c>
      <c r="J1684" s="28">
        <v>43423.426504629628</v>
      </c>
      <c r="K1684" s="203">
        <v>2.8819444444444444E-3</v>
      </c>
      <c r="L1684" s="29" t="s">
        <v>210</v>
      </c>
      <c r="M1684" s="71" t="s">
        <v>210</v>
      </c>
      <c r="N1684" s="71" t="s">
        <v>215</v>
      </c>
      <c r="O1684" s="71" t="s">
        <v>16</v>
      </c>
      <c r="R1684" s="71">
        <v>0</v>
      </c>
      <c r="U1684" s="27" t="s">
        <v>1965</v>
      </c>
    </row>
    <row r="1685" spans="1:21" x14ac:dyDescent="0.15">
      <c r="A1685" s="27" t="s">
        <v>75</v>
      </c>
      <c r="B1685" s="27" t="s">
        <v>6942</v>
      </c>
      <c r="C1685" s="27" t="s">
        <v>190</v>
      </c>
      <c r="D1685" s="27" t="s">
        <v>17</v>
      </c>
      <c r="I1685" s="28">
        <v>43423.443171296298</v>
      </c>
      <c r="J1685" s="28">
        <v>43423.443796296298</v>
      </c>
      <c r="K1685" s="203">
        <v>6.2500000000000001E-4</v>
      </c>
      <c r="L1685" s="29" t="s">
        <v>210</v>
      </c>
      <c r="M1685" s="71" t="s">
        <v>211</v>
      </c>
      <c r="N1685" s="71" t="s">
        <v>216</v>
      </c>
      <c r="O1685" s="71" t="s">
        <v>16</v>
      </c>
      <c r="R1685" s="71">
        <v>0</v>
      </c>
      <c r="U1685" s="27" t="s">
        <v>1279</v>
      </c>
    </row>
    <row r="1686" spans="1:21" x14ac:dyDescent="0.15">
      <c r="A1686" s="27" t="s">
        <v>75</v>
      </c>
      <c r="B1686" s="27" t="s">
        <v>6943</v>
      </c>
      <c r="C1686" s="27" t="s">
        <v>190</v>
      </c>
      <c r="D1686" s="27" t="s">
        <v>17</v>
      </c>
      <c r="I1686" s="28">
        <v>43423.443958333337</v>
      </c>
      <c r="J1686" s="28">
        <v>43423.444502314815</v>
      </c>
      <c r="K1686" s="203">
        <v>5.4398148148148144E-4</v>
      </c>
      <c r="L1686" s="29" t="s">
        <v>210</v>
      </c>
      <c r="M1686" s="71" t="s">
        <v>211</v>
      </c>
      <c r="N1686" s="71" t="s">
        <v>215</v>
      </c>
      <c r="O1686" s="71" t="s">
        <v>16</v>
      </c>
      <c r="R1686" s="71">
        <v>0</v>
      </c>
      <c r="U1686" s="27" t="s">
        <v>6944</v>
      </c>
    </row>
    <row r="1687" spans="1:21" x14ac:dyDescent="0.15">
      <c r="A1687" s="27" t="s">
        <v>75</v>
      </c>
      <c r="B1687" s="27" t="s">
        <v>6945</v>
      </c>
      <c r="C1687" s="27" t="s">
        <v>190</v>
      </c>
      <c r="D1687" s="27" t="s">
        <v>17</v>
      </c>
      <c r="I1687" s="28">
        <v>43423.472326388888</v>
      </c>
      <c r="J1687" s="28">
        <v>43423.475543981483</v>
      </c>
      <c r="K1687" s="203">
        <v>3.2175925925925926E-3</v>
      </c>
      <c r="L1687" s="29" t="s">
        <v>210</v>
      </c>
      <c r="M1687" s="71" t="s">
        <v>210</v>
      </c>
      <c r="N1687" s="71" t="s">
        <v>215</v>
      </c>
      <c r="O1687" s="71" t="s">
        <v>16</v>
      </c>
      <c r="R1687" s="71">
        <v>0</v>
      </c>
      <c r="U1687" s="27" t="s">
        <v>1027</v>
      </c>
    </row>
    <row r="1688" spans="1:21" x14ac:dyDescent="0.15">
      <c r="A1688" s="27" t="s">
        <v>75</v>
      </c>
      <c r="B1688" s="27" t="s">
        <v>6946</v>
      </c>
      <c r="C1688" s="27" t="s">
        <v>190</v>
      </c>
      <c r="D1688" s="27" t="s">
        <v>17</v>
      </c>
      <c r="I1688" s="28">
        <v>43423.492685185185</v>
      </c>
      <c r="J1688" s="28">
        <v>43423.493495370371</v>
      </c>
      <c r="K1688" s="203">
        <v>8.1018518518518516E-4</v>
      </c>
      <c r="L1688" s="29" t="s">
        <v>210</v>
      </c>
      <c r="M1688" s="71" t="s">
        <v>211</v>
      </c>
      <c r="N1688" s="71" t="s">
        <v>216</v>
      </c>
      <c r="O1688" s="71" t="s">
        <v>16</v>
      </c>
      <c r="R1688" s="71">
        <v>0</v>
      </c>
      <c r="U1688" s="27" t="s">
        <v>6947</v>
      </c>
    </row>
    <row r="1689" spans="1:21" x14ac:dyDescent="0.15">
      <c r="A1689" s="27" t="s">
        <v>75</v>
      </c>
      <c r="B1689" s="27" t="s">
        <v>6948</v>
      </c>
      <c r="C1689" s="27" t="s">
        <v>190</v>
      </c>
      <c r="D1689" s="27" t="s">
        <v>17</v>
      </c>
      <c r="I1689" s="28">
        <v>43423.609571759262</v>
      </c>
      <c r="J1689" s="28">
        <v>43423.610474537039</v>
      </c>
      <c r="K1689" s="203">
        <v>9.0277777777777784E-4</v>
      </c>
      <c r="L1689" s="29" t="s">
        <v>210</v>
      </c>
      <c r="M1689" s="71" t="s">
        <v>211</v>
      </c>
      <c r="N1689" s="71" t="s">
        <v>215</v>
      </c>
      <c r="O1689" s="71" t="s">
        <v>16</v>
      </c>
      <c r="R1689" s="71">
        <v>0</v>
      </c>
      <c r="U1689" s="27" t="s">
        <v>6949</v>
      </c>
    </row>
    <row r="1690" spans="1:21" x14ac:dyDescent="0.15">
      <c r="A1690" s="27" t="s">
        <v>75</v>
      </c>
      <c r="B1690" s="27" t="s">
        <v>6950</v>
      </c>
      <c r="C1690" s="27" t="s">
        <v>190</v>
      </c>
      <c r="D1690" s="27" t="s">
        <v>17</v>
      </c>
      <c r="I1690" s="28">
        <v>43423.632453703707</v>
      </c>
      <c r="J1690" s="28">
        <v>43423.633831018517</v>
      </c>
      <c r="K1690" s="203">
        <v>1.3773148148148147E-3</v>
      </c>
      <c r="L1690" s="29" t="s">
        <v>210</v>
      </c>
      <c r="M1690" s="71" t="s">
        <v>211</v>
      </c>
      <c r="N1690" s="71" t="s">
        <v>215</v>
      </c>
      <c r="O1690" s="71" t="s">
        <v>16</v>
      </c>
      <c r="R1690" s="71">
        <v>0</v>
      </c>
      <c r="U1690" s="27" t="s">
        <v>1027</v>
      </c>
    </row>
    <row r="1691" spans="1:21" x14ac:dyDescent="0.15">
      <c r="A1691" s="27" t="s">
        <v>75</v>
      </c>
      <c r="B1691" s="27" t="s">
        <v>6951</v>
      </c>
      <c r="C1691" s="27" t="s">
        <v>190</v>
      </c>
      <c r="D1691" s="27" t="s">
        <v>17</v>
      </c>
      <c r="I1691" s="28">
        <v>43423.634189814817</v>
      </c>
      <c r="J1691" s="28">
        <v>43423.635740740741</v>
      </c>
      <c r="K1691" s="203">
        <v>1.5509259259259261E-3</v>
      </c>
      <c r="L1691" s="29" t="s">
        <v>210</v>
      </c>
      <c r="M1691" s="71" t="s">
        <v>211</v>
      </c>
      <c r="N1691" s="71" t="s">
        <v>215</v>
      </c>
      <c r="O1691" s="71" t="s">
        <v>16</v>
      </c>
      <c r="R1691" s="71">
        <v>0</v>
      </c>
      <c r="U1691" s="27" t="s">
        <v>1531</v>
      </c>
    </row>
    <row r="1692" spans="1:21" x14ac:dyDescent="0.15">
      <c r="A1692" s="27" t="s">
        <v>75</v>
      </c>
      <c r="B1692" s="27" t="s">
        <v>6952</v>
      </c>
      <c r="C1692" s="27" t="s">
        <v>190</v>
      </c>
      <c r="D1692" s="27" t="s">
        <v>17</v>
      </c>
      <c r="I1692" s="28">
        <v>43423.639479166668</v>
      </c>
      <c r="J1692" s="28">
        <v>43423.645127314812</v>
      </c>
      <c r="K1692" s="203">
        <v>5.6481481481481478E-3</v>
      </c>
      <c r="L1692" s="29" t="s">
        <v>210</v>
      </c>
      <c r="M1692" s="71" t="s">
        <v>210</v>
      </c>
      <c r="N1692" s="71" t="s">
        <v>215</v>
      </c>
      <c r="O1692" s="71" t="s">
        <v>16</v>
      </c>
      <c r="R1692" s="71">
        <v>0</v>
      </c>
      <c r="U1692" s="27" t="s">
        <v>1049</v>
      </c>
    </row>
    <row r="1693" spans="1:21" x14ac:dyDescent="0.15">
      <c r="A1693" s="27" t="s">
        <v>75</v>
      </c>
      <c r="B1693" s="27" t="s">
        <v>6953</v>
      </c>
      <c r="C1693" s="27" t="s">
        <v>190</v>
      </c>
      <c r="D1693" s="27" t="s">
        <v>17</v>
      </c>
      <c r="I1693" s="28">
        <v>43423.653032407405</v>
      </c>
      <c r="J1693" s="28">
        <v>43423.653483796297</v>
      </c>
      <c r="K1693" s="203">
        <v>4.5138888888888892E-4</v>
      </c>
      <c r="L1693" s="29" t="s">
        <v>210</v>
      </c>
      <c r="M1693" s="71" t="s">
        <v>211</v>
      </c>
      <c r="N1693" s="71" t="s">
        <v>215</v>
      </c>
      <c r="O1693" s="71" t="s">
        <v>16</v>
      </c>
      <c r="R1693" s="71">
        <v>0</v>
      </c>
      <c r="U1693" s="27" t="s">
        <v>1532</v>
      </c>
    </row>
    <row r="1694" spans="1:21" x14ac:dyDescent="0.15">
      <c r="A1694" s="27" t="s">
        <v>75</v>
      </c>
      <c r="B1694" s="27" t="s">
        <v>6954</v>
      </c>
      <c r="C1694" s="27" t="s">
        <v>190</v>
      </c>
      <c r="D1694" s="27" t="s">
        <v>17</v>
      </c>
      <c r="I1694" s="28">
        <v>43423.686203703706</v>
      </c>
      <c r="J1694" s="28">
        <v>43423.687083333331</v>
      </c>
      <c r="K1694" s="203">
        <v>8.7962962962962962E-4</v>
      </c>
      <c r="L1694" s="29" t="s">
        <v>210</v>
      </c>
      <c r="M1694" s="71" t="s">
        <v>211</v>
      </c>
      <c r="N1694" s="71" t="s">
        <v>215</v>
      </c>
      <c r="O1694" s="71" t="s">
        <v>16</v>
      </c>
      <c r="R1694" s="71">
        <v>0</v>
      </c>
      <c r="U1694" s="27" t="s">
        <v>6955</v>
      </c>
    </row>
    <row r="1695" spans="1:21" x14ac:dyDescent="0.15">
      <c r="A1695" s="27" t="s">
        <v>75</v>
      </c>
      <c r="B1695" s="27" t="s">
        <v>6956</v>
      </c>
      <c r="C1695" s="27" t="s">
        <v>190</v>
      </c>
      <c r="D1695" s="27" t="s">
        <v>17</v>
      </c>
      <c r="I1695" s="28">
        <v>43423.692777777775</v>
      </c>
      <c r="J1695" s="28">
        <v>43423.695300925923</v>
      </c>
      <c r="K1695" s="203">
        <v>2.5231481481481481E-3</v>
      </c>
      <c r="L1695" s="29" t="s">
        <v>210</v>
      </c>
      <c r="M1695" s="71" t="s">
        <v>210</v>
      </c>
      <c r="N1695" s="71" t="s">
        <v>216</v>
      </c>
      <c r="O1695" s="71" t="s">
        <v>16</v>
      </c>
      <c r="R1695" s="71">
        <v>0</v>
      </c>
      <c r="U1695" s="27" t="s">
        <v>1315</v>
      </c>
    </row>
    <row r="1696" spans="1:21" x14ac:dyDescent="0.15">
      <c r="A1696" s="27" t="s">
        <v>75</v>
      </c>
      <c r="B1696" s="27" t="s">
        <v>6957</v>
      </c>
      <c r="C1696" s="27" t="s">
        <v>190</v>
      </c>
      <c r="D1696" s="27" t="s">
        <v>17</v>
      </c>
      <c r="I1696" s="28">
        <v>43423.695868055554</v>
      </c>
      <c r="J1696" s="28">
        <v>43423.702187499999</v>
      </c>
      <c r="K1696" s="203">
        <v>6.3194444444444444E-3</v>
      </c>
      <c r="L1696" s="29" t="s">
        <v>210</v>
      </c>
      <c r="M1696" s="71" t="s">
        <v>210</v>
      </c>
      <c r="N1696" s="71" t="s">
        <v>216</v>
      </c>
      <c r="O1696" s="71" t="s">
        <v>16</v>
      </c>
      <c r="R1696" s="71">
        <v>0</v>
      </c>
      <c r="U1696" s="27" t="s">
        <v>1279</v>
      </c>
    </row>
    <row r="1697" spans="1:21" x14ac:dyDescent="0.15">
      <c r="A1697" s="27" t="s">
        <v>75</v>
      </c>
      <c r="B1697" s="27" t="s">
        <v>6958</v>
      </c>
      <c r="C1697" s="27" t="s">
        <v>190</v>
      </c>
      <c r="D1697" s="27" t="s">
        <v>17</v>
      </c>
      <c r="I1697" s="28">
        <v>43423.703113425923</v>
      </c>
      <c r="J1697" s="28">
        <v>43423.707743055558</v>
      </c>
      <c r="K1697" s="203">
        <v>4.6296296296296302E-3</v>
      </c>
      <c r="L1697" s="29" t="s">
        <v>210</v>
      </c>
      <c r="M1697" s="71" t="s">
        <v>210</v>
      </c>
      <c r="N1697" s="71" t="s">
        <v>215</v>
      </c>
      <c r="O1697" s="71" t="s">
        <v>16</v>
      </c>
      <c r="R1697" s="71">
        <v>0</v>
      </c>
      <c r="U1697" s="27" t="s">
        <v>1965</v>
      </c>
    </row>
    <row r="1698" spans="1:21" x14ac:dyDescent="0.15">
      <c r="A1698" s="27" t="s">
        <v>75</v>
      </c>
      <c r="B1698" s="27" t="s">
        <v>6959</v>
      </c>
      <c r="C1698" s="27" t="s">
        <v>190</v>
      </c>
      <c r="D1698" s="27" t="s">
        <v>17</v>
      </c>
      <c r="I1698" s="28">
        <v>43423.71365740741</v>
      </c>
      <c r="J1698" s="28">
        <v>43423.715219907404</v>
      </c>
      <c r="K1698" s="203">
        <v>1.5624999999999999E-3</v>
      </c>
      <c r="L1698" s="29" t="s">
        <v>210</v>
      </c>
      <c r="M1698" s="71" t="s">
        <v>211</v>
      </c>
      <c r="N1698" s="71" t="s">
        <v>215</v>
      </c>
      <c r="O1698" s="71" t="s">
        <v>16</v>
      </c>
      <c r="R1698" s="71">
        <v>0</v>
      </c>
      <c r="U1698" s="27" t="s">
        <v>1027</v>
      </c>
    </row>
    <row r="1699" spans="1:21" x14ac:dyDescent="0.15">
      <c r="A1699" s="27" t="s">
        <v>75</v>
      </c>
      <c r="B1699" s="27" t="s">
        <v>6960</v>
      </c>
      <c r="C1699" s="27" t="s">
        <v>190</v>
      </c>
      <c r="D1699" s="27" t="s">
        <v>17</v>
      </c>
      <c r="I1699" s="28">
        <v>43423.718460648146</v>
      </c>
      <c r="J1699" s="28">
        <v>43423.720104166663</v>
      </c>
      <c r="K1699" s="203">
        <v>1.6435185185185183E-3</v>
      </c>
      <c r="L1699" s="29" t="s">
        <v>210</v>
      </c>
      <c r="M1699" s="71" t="s">
        <v>211</v>
      </c>
      <c r="N1699" s="71" t="s">
        <v>215</v>
      </c>
      <c r="O1699" s="71" t="s">
        <v>16</v>
      </c>
      <c r="R1699" s="71">
        <v>0</v>
      </c>
      <c r="U1699" s="27" t="s">
        <v>1027</v>
      </c>
    </row>
    <row r="1700" spans="1:21" x14ac:dyDescent="0.15">
      <c r="A1700" s="27" t="s">
        <v>75</v>
      </c>
      <c r="B1700" s="27" t="s">
        <v>6961</v>
      </c>
      <c r="C1700" s="27" t="s">
        <v>190</v>
      </c>
      <c r="D1700" s="27" t="s">
        <v>17</v>
      </c>
      <c r="I1700" s="28">
        <v>43423.720300925925</v>
      </c>
      <c r="J1700" s="28">
        <v>43423.721041666664</v>
      </c>
      <c r="K1700" s="203">
        <v>7.407407407407407E-4</v>
      </c>
      <c r="L1700" s="29" t="s">
        <v>210</v>
      </c>
      <c r="M1700" s="71" t="s">
        <v>211</v>
      </c>
      <c r="N1700" s="71" t="s">
        <v>215</v>
      </c>
      <c r="O1700" s="71" t="s">
        <v>16</v>
      </c>
      <c r="R1700" s="71">
        <v>0</v>
      </c>
      <c r="U1700" s="27" t="s">
        <v>1965</v>
      </c>
    </row>
    <row r="1701" spans="1:21" x14ac:dyDescent="0.15">
      <c r="A1701" s="27" t="s">
        <v>75</v>
      </c>
      <c r="B1701" s="27" t="s">
        <v>6962</v>
      </c>
      <c r="C1701" s="27" t="s">
        <v>190</v>
      </c>
      <c r="D1701" s="27" t="s">
        <v>17</v>
      </c>
      <c r="I1701" s="28">
        <v>43423.721261574072</v>
      </c>
      <c r="J1701" s="28">
        <v>43423.72216435185</v>
      </c>
      <c r="K1701" s="203">
        <v>9.0277777777777784E-4</v>
      </c>
      <c r="L1701" s="29" t="s">
        <v>210</v>
      </c>
      <c r="M1701" s="71" t="s">
        <v>211</v>
      </c>
      <c r="N1701" s="71" t="s">
        <v>215</v>
      </c>
      <c r="O1701" s="71" t="s">
        <v>16</v>
      </c>
      <c r="R1701" s="71">
        <v>0</v>
      </c>
      <c r="U1701" s="27" t="s">
        <v>1027</v>
      </c>
    </row>
    <row r="1702" spans="1:21" x14ac:dyDescent="0.15">
      <c r="A1702" s="27" t="s">
        <v>75</v>
      </c>
      <c r="B1702" s="27" t="s">
        <v>6963</v>
      </c>
      <c r="C1702" s="27" t="s">
        <v>190</v>
      </c>
      <c r="D1702" s="27" t="s">
        <v>17</v>
      </c>
      <c r="I1702" s="28">
        <v>43423.742280092592</v>
      </c>
      <c r="J1702" s="28">
        <v>43423.747708333336</v>
      </c>
      <c r="K1702" s="203">
        <v>5.4282407407407404E-3</v>
      </c>
      <c r="L1702" s="29" t="s">
        <v>210</v>
      </c>
      <c r="M1702" s="71" t="s">
        <v>210</v>
      </c>
      <c r="N1702" s="71" t="s">
        <v>216</v>
      </c>
      <c r="O1702" s="71" t="s">
        <v>16</v>
      </c>
      <c r="R1702" s="71">
        <v>0</v>
      </c>
      <c r="U1702" s="27" t="s">
        <v>1279</v>
      </c>
    </row>
    <row r="1703" spans="1:21" x14ac:dyDescent="0.15">
      <c r="A1703" s="27" t="s">
        <v>75</v>
      </c>
      <c r="B1703" s="27" t="s">
        <v>6964</v>
      </c>
      <c r="C1703" s="27" t="s">
        <v>248</v>
      </c>
      <c r="D1703" s="27" t="s">
        <v>223</v>
      </c>
      <c r="I1703" s="28">
        <v>43423.416307870371</v>
      </c>
      <c r="J1703" s="28">
        <v>43423.423379629632</v>
      </c>
      <c r="K1703" s="203">
        <v>7.0717592592592594E-3</v>
      </c>
      <c r="L1703" s="29" t="s">
        <v>210</v>
      </c>
      <c r="M1703" s="71" t="s">
        <v>210</v>
      </c>
      <c r="N1703" s="71" t="s">
        <v>215</v>
      </c>
      <c r="O1703" s="71" t="s">
        <v>222</v>
      </c>
      <c r="R1703" s="71">
        <v>0</v>
      </c>
      <c r="U1703" s="27" t="s">
        <v>1967</v>
      </c>
    </row>
    <row r="1704" spans="1:21" x14ac:dyDescent="0.15">
      <c r="A1704" s="27" t="s">
        <v>75</v>
      </c>
      <c r="B1704" s="27" t="s">
        <v>6965</v>
      </c>
      <c r="C1704" s="27" t="s">
        <v>248</v>
      </c>
      <c r="D1704" s="27" t="s">
        <v>223</v>
      </c>
      <c r="I1704" s="28">
        <v>43423.484594907408</v>
      </c>
      <c r="J1704" s="28">
        <v>43423.48709490741</v>
      </c>
      <c r="K1704" s="203">
        <v>2.5000000000000001E-3</v>
      </c>
      <c r="L1704" s="29" t="s">
        <v>210</v>
      </c>
      <c r="M1704" s="71" t="s">
        <v>210</v>
      </c>
      <c r="N1704" s="71" t="s">
        <v>215</v>
      </c>
      <c r="O1704" s="71" t="s">
        <v>222</v>
      </c>
      <c r="R1704" s="71">
        <v>0</v>
      </c>
      <c r="U1704" s="27" t="s">
        <v>500</v>
      </c>
    </row>
    <row r="1705" spans="1:21" x14ac:dyDescent="0.15">
      <c r="A1705" s="27" t="s">
        <v>75</v>
      </c>
      <c r="B1705" s="27" t="s">
        <v>6966</v>
      </c>
      <c r="C1705" s="27" t="s">
        <v>248</v>
      </c>
      <c r="D1705" s="27" t="s">
        <v>223</v>
      </c>
      <c r="I1705" s="28">
        <v>43423.491956018515</v>
      </c>
      <c r="J1705" s="28">
        <v>43423.492974537039</v>
      </c>
      <c r="K1705" s="203">
        <v>1.0185185185185186E-3</v>
      </c>
      <c r="L1705" s="29" t="s">
        <v>210</v>
      </c>
      <c r="M1705" s="71" t="s">
        <v>211</v>
      </c>
      <c r="N1705" s="71" t="s">
        <v>215</v>
      </c>
      <c r="O1705" s="71" t="s">
        <v>222</v>
      </c>
      <c r="R1705" s="71">
        <v>0</v>
      </c>
      <c r="U1705" s="27" t="s">
        <v>500</v>
      </c>
    </row>
    <row r="1706" spans="1:21" x14ac:dyDescent="0.15">
      <c r="A1706" s="27" t="s">
        <v>75</v>
      </c>
      <c r="B1706" s="27" t="s">
        <v>6967</v>
      </c>
      <c r="C1706" s="27" t="s">
        <v>248</v>
      </c>
      <c r="D1706" s="27" t="s">
        <v>223</v>
      </c>
      <c r="I1706" s="28">
        <v>43423.589490740742</v>
      </c>
      <c r="J1706" s="28">
        <v>43423.59233796296</v>
      </c>
      <c r="K1706" s="203">
        <v>2.8472222222222219E-3</v>
      </c>
      <c r="L1706" s="29" t="s">
        <v>210</v>
      </c>
      <c r="M1706" s="71" t="s">
        <v>210</v>
      </c>
      <c r="N1706" s="71" t="s">
        <v>215</v>
      </c>
      <c r="O1706" s="71" t="s">
        <v>222</v>
      </c>
      <c r="R1706" s="71">
        <v>0</v>
      </c>
      <c r="U1706" s="27" t="s">
        <v>1534</v>
      </c>
    </row>
    <row r="1707" spans="1:21" x14ac:dyDescent="0.15">
      <c r="A1707" s="27" t="s">
        <v>75</v>
      </c>
      <c r="B1707" s="27" t="s">
        <v>6968</v>
      </c>
      <c r="C1707" s="27" t="s">
        <v>248</v>
      </c>
      <c r="D1707" s="27" t="s">
        <v>223</v>
      </c>
      <c r="I1707" s="28">
        <v>43423.601793981485</v>
      </c>
      <c r="J1707" s="28">
        <v>43423.602083333331</v>
      </c>
      <c r="K1707" s="203">
        <v>2.8935185185185189E-4</v>
      </c>
      <c r="L1707" s="29" t="s">
        <v>210</v>
      </c>
      <c r="M1707" s="71" t="s">
        <v>211</v>
      </c>
      <c r="N1707" s="71" t="s">
        <v>215</v>
      </c>
      <c r="O1707" s="71" t="s">
        <v>222</v>
      </c>
      <c r="R1707" s="71">
        <v>0</v>
      </c>
      <c r="U1707" s="27" t="s">
        <v>6969</v>
      </c>
    </row>
    <row r="1708" spans="1:21" x14ac:dyDescent="0.15">
      <c r="A1708" s="27" t="s">
        <v>75</v>
      </c>
      <c r="B1708" s="27" t="s">
        <v>6970</v>
      </c>
      <c r="C1708" s="27" t="s">
        <v>248</v>
      </c>
      <c r="D1708" s="27" t="s">
        <v>223</v>
      </c>
      <c r="I1708" s="28">
        <v>43423.60628472222</v>
      </c>
      <c r="J1708" s="28">
        <v>43423.610659722224</v>
      </c>
      <c r="K1708" s="203">
        <v>4.3749999999999995E-3</v>
      </c>
      <c r="L1708" s="29" t="s">
        <v>210</v>
      </c>
      <c r="M1708" s="71" t="s">
        <v>210</v>
      </c>
      <c r="N1708" s="71" t="s">
        <v>215</v>
      </c>
      <c r="O1708" s="71" t="s">
        <v>222</v>
      </c>
      <c r="R1708" s="71">
        <v>0</v>
      </c>
      <c r="U1708" s="27" t="s">
        <v>6971</v>
      </c>
    </row>
    <row r="1709" spans="1:21" x14ac:dyDescent="0.15">
      <c r="A1709" s="27" t="s">
        <v>75</v>
      </c>
      <c r="B1709" s="27" t="s">
        <v>6972</v>
      </c>
      <c r="C1709" s="27" t="s">
        <v>248</v>
      </c>
      <c r="D1709" s="27" t="s">
        <v>223</v>
      </c>
      <c r="I1709" s="28">
        <v>43423.632951388892</v>
      </c>
      <c r="J1709" s="28">
        <v>43423.633263888885</v>
      </c>
      <c r="K1709" s="203">
        <v>3.1250000000000001E-4</v>
      </c>
      <c r="L1709" s="29" t="s">
        <v>210</v>
      </c>
      <c r="M1709" s="71" t="s">
        <v>211</v>
      </c>
      <c r="N1709" s="71" t="s">
        <v>215</v>
      </c>
      <c r="O1709" s="71" t="s">
        <v>222</v>
      </c>
      <c r="R1709" s="71">
        <v>0</v>
      </c>
      <c r="U1709" s="27" t="s">
        <v>6973</v>
      </c>
    </row>
    <row r="1710" spans="1:21" x14ac:dyDescent="0.15">
      <c r="A1710" s="27" t="s">
        <v>75</v>
      </c>
      <c r="B1710" s="27" t="s">
        <v>6974</v>
      </c>
      <c r="C1710" s="27" t="s">
        <v>248</v>
      </c>
      <c r="D1710" s="27" t="s">
        <v>223</v>
      </c>
      <c r="I1710" s="28">
        <v>43423.640069444446</v>
      </c>
      <c r="J1710" s="28">
        <v>43423.640243055554</v>
      </c>
      <c r="K1710" s="203">
        <v>1.7361111111111112E-4</v>
      </c>
      <c r="L1710" s="29" t="s">
        <v>210</v>
      </c>
      <c r="M1710" s="71" t="s">
        <v>211</v>
      </c>
      <c r="N1710" s="71" t="s">
        <v>215</v>
      </c>
      <c r="O1710" s="71" t="s">
        <v>222</v>
      </c>
      <c r="R1710" s="71">
        <v>0</v>
      </c>
      <c r="U1710" s="27" t="s">
        <v>6975</v>
      </c>
    </row>
    <row r="1711" spans="1:21" x14ac:dyDescent="0.15">
      <c r="A1711" s="27" t="s">
        <v>75</v>
      </c>
      <c r="B1711" s="27" t="s">
        <v>6976</v>
      </c>
      <c r="C1711" s="27" t="s">
        <v>248</v>
      </c>
      <c r="D1711" s="27" t="s">
        <v>223</v>
      </c>
      <c r="I1711" s="28">
        <v>43423.641030092593</v>
      </c>
      <c r="J1711" s="28">
        <v>43423.641539351855</v>
      </c>
      <c r="K1711" s="203">
        <v>5.0925925925925921E-4</v>
      </c>
      <c r="L1711" s="29" t="s">
        <v>210</v>
      </c>
      <c r="M1711" s="71" t="s">
        <v>211</v>
      </c>
      <c r="N1711" s="71" t="s">
        <v>215</v>
      </c>
      <c r="O1711" s="71" t="s">
        <v>222</v>
      </c>
      <c r="R1711" s="71">
        <v>0</v>
      </c>
      <c r="U1711" s="27" t="s">
        <v>6977</v>
      </c>
    </row>
    <row r="1712" spans="1:21" x14ac:dyDescent="0.15">
      <c r="A1712" s="27" t="s">
        <v>75</v>
      </c>
      <c r="B1712" s="27" t="s">
        <v>6978</v>
      </c>
      <c r="C1712" s="27" t="s">
        <v>248</v>
      </c>
      <c r="D1712" s="27" t="s">
        <v>223</v>
      </c>
      <c r="I1712" s="28">
        <v>43423.641724537039</v>
      </c>
      <c r="J1712" s="28">
        <v>43423.644803240742</v>
      </c>
      <c r="K1712" s="203">
        <v>3.0787037037037037E-3</v>
      </c>
      <c r="L1712" s="29" t="s">
        <v>210</v>
      </c>
      <c r="M1712" s="71" t="s">
        <v>210</v>
      </c>
      <c r="N1712" s="71" t="s">
        <v>215</v>
      </c>
      <c r="O1712" s="71" t="s">
        <v>222</v>
      </c>
      <c r="R1712" s="71">
        <v>0</v>
      </c>
      <c r="U1712" s="27" t="s">
        <v>6979</v>
      </c>
    </row>
    <row r="1713" spans="1:21" x14ac:dyDescent="0.15">
      <c r="A1713" s="27" t="s">
        <v>75</v>
      </c>
      <c r="B1713" s="27" t="s">
        <v>6980</v>
      </c>
      <c r="C1713" s="27" t="s">
        <v>248</v>
      </c>
      <c r="D1713" s="27" t="s">
        <v>223</v>
      </c>
      <c r="I1713" s="28">
        <v>43423.651087962964</v>
      </c>
      <c r="J1713" s="28">
        <v>43423.652997685182</v>
      </c>
      <c r="K1713" s="203">
        <v>1.9097222222222222E-3</v>
      </c>
      <c r="L1713" s="29" t="s">
        <v>210</v>
      </c>
      <c r="M1713" s="71" t="s">
        <v>211</v>
      </c>
      <c r="N1713" s="71" t="s">
        <v>215</v>
      </c>
      <c r="O1713" s="71" t="s">
        <v>222</v>
      </c>
      <c r="R1713" s="71">
        <v>0</v>
      </c>
      <c r="U1713" s="27" t="s">
        <v>6981</v>
      </c>
    </row>
    <row r="1714" spans="1:21" x14ac:dyDescent="0.15">
      <c r="A1714" s="27" t="s">
        <v>75</v>
      </c>
      <c r="B1714" s="27" t="s">
        <v>6982</v>
      </c>
      <c r="C1714" s="27" t="s">
        <v>248</v>
      </c>
      <c r="D1714" s="27" t="s">
        <v>223</v>
      </c>
      <c r="I1714" s="28">
        <v>43423.654120370367</v>
      </c>
      <c r="J1714" s="28">
        <v>43423.660949074074</v>
      </c>
      <c r="K1714" s="203">
        <v>6.828703703703704E-3</v>
      </c>
      <c r="L1714" s="29" t="s">
        <v>210</v>
      </c>
      <c r="M1714" s="71" t="s">
        <v>210</v>
      </c>
      <c r="N1714" s="71" t="s">
        <v>215</v>
      </c>
      <c r="O1714" s="71" t="s">
        <v>222</v>
      </c>
      <c r="R1714" s="71">
        <v>0</v>
      </c>
      <c r="U1714" s="27" t="s">
        <v>1550</v>
      </c>
    </row>
    <row r="1715" spans="1:21" x14ac:dyDescent="0.15">
      <c r="A1715" s="27" t="s">
        <v>75</v>
      </c>
      <c r="B1715" s="27" t="s">
        <v>6983</v>
      </c>
      <c r="C1715" s="27" t="s">
        <v>248</v>
      </c>
      <c r="D1715" s="27" t="s">
        <v>223</v>
      </c>
      <c r="I1715" s="28">
        <v>43423.663136574076</v>
      </c>
      <c r="J1715" s="28">
        <v>43423.664351851854</v>
      </c>
      <c r="K1715" s="203">
        <v>1.2152777777777778E-3</v>
      </c>
      <c r="L1715" s="29" t="s">
        <v>210</v>
      </c>
      <c r="M1715" s="71" t="s">
        <v>211</v>
      </c>
      <c r="N1715" s="71" t="s">
        <v>215</v>
      </c>
      <c r="O1715" s="71" t="s">
        <v>222</v>
      </c>
      <c r="R1715" s="71">
        <v>0</v>
      </c>
      <c r="U1715" s="27" t="s">
        <v>1535</v>
      </c>
    </row>
    <row r="1716" spans="1:21" x14ac:dyDescent="0.15">
      <c r="A1716" s="27" t="s">
        <v>75</v>
      </c>
      <c r="B1716" s="27" t="s">
        <v>6984</v>
      </c>
      <c r="C1716" s="27" t="s">
        <v>248</v>
      </c>
      <c r="D1716" s="27" t="s">
        <v>223</v>
      </c>
      <c r="I1716" s="28">
        <v>43423.666180555556</v>
      </c>
      <c r="J1716" s="28">
        <v>43423.668310185189</v>
      </c>
      <c r="K1716" s="203">
        <v>2.1296296296296298E-3</v>
      </c>
      <c r="L1716" s="29" t="s">
        <v>210</v>
      </c>
      <c r="M1716" s="71" t="s">
        <v>210</v>
      </c>
      <c r="N1716" s="71" t="s">
        <v>215</v>
      </c>
      <c r="O1716" s="71" t="s">
        <v>222</v>
      </c>
      <c r="R1716" s="71">
        <v>0</v>
      </c>
      <c r="U1716" s="27" t="s">
        <v>1101</v>
      </c>
    </row>
    <row r="1717" spans="1:21" x14ac:dyDescent="0.15">
      <c r="A1717" s="27" t="s">
        <v>75</v>
      </c>
      <c r="B1717" s="27" t="s">
        <v>6985</v>
      </c>
      <c r="C1717" s="27" t="s">
        <v>248</v>
      </c>
      <c r="D1717" s="27" t="s">
        <v>223</v>
      </c>
      <c r="I1717" s="28">
        <v>43423.672395833331</v>
      </c>
      <c r="J1717" s="28">
        <v>43423.673506944448</v>
      </c>
      <c r="K1717" s="203">
        <v>1.1111111111111111E-3</v>
      </c>
      <c r="L1717" s="29" t="s">
        <v>210</v>
      </c>
      <c r="M1717" s="71" t="s">
        <v>211</v>
      </c>
      <c r="N1717" s="71" t="s">
        <v>215</v>
      </c>
      <c r="O1717" s="71" t="s">
        <v>222</v>
      </c>
      <c r="R1717" s="71">
        <v>0</v>
      </c>
      <c r="U1717" s="27" t="s">
        <v>757</v>
      </c>
    </row>
    <row r="1718" spans="1:21" x14ac:dyDescent="0.15">
      <c r="A1718" s="27" t="s">
        <v>75</v>
      </c>
      <c r="B1718" s="27" t="s">
        <v>6986</v>
      </c>
      <c r="C1718" s="27" t="s">
        <v>248</v>
      </c>
      <c r="D1718" s="27" t="s">
        <v>223</v>
      </c>
      <c r="I1718" s="28">
        <v>43423.674444444441</v>
      </c>
      <c r="J1718" s="28">
        <v>43423.677523148152</v>
      </c>
      <c r="K1718" s="203">
        <v>3.0787037037037037E-3</v>
      </c>
      <c r="L1718" s="29" t="s">
        <v>210</v>
      </c>
      <c r="M1718" s="71" t="s">
        <v>210</v>
      </c>
      <c r="N1718" s="71" t="s">
        <v>215</v>
      </c>
      <c r="O1718" s="71" t="s">
        <v>222</v>
      </c>
      <c r="R1718" s="71">
        <v>0</v>
      </c>
      <c r="U1718" s="27" t="s">
        <v>1533</v>
      </c>
    </row>
    <row r="1719" spans="1:21" x14ac:dyDescent="0.15">
      <c r="A1719" s="27" t="s">
        <v>75</v>
      </c>
      <c r="B1719" s="27" t="s">
        <v>6987</v>
      </c>
      <c r="C1719" s="27" t="s">
        <v>248</v>
      </c>
      <c r="D1719" s="27" t="s">
        <v>223</v>
      </c>
      <c r="I1719" s="28">
        <v>43423.677974537037</v>
      </c>
      <c r="J1719" s="28">
        <v>43423.68141203704</v>
      </c>
      <c r="K1719" s="203">
        <v>3.4375E-3</v>
      </c>
      <c r="L1719" s="29" t="s">
        <v>210</v>
      </c>
      <c r="M1719" s="71" t="s">
        <v>210</v>
      </c>
      <c r="N1719" s="71" t="s">
        <v>215</v>
      </c>
      <c r="O1719" s="71" t="s">
        <v>222</v>
      </c>
      <c r="R1719" s="71">
        <v>0</v>
      </c>
      <c r="U1719" s="27" t="s">
        <v>757</v>
      </c>
    </row>
    <row r="1720" spans="1:21" x14ac:dyDescent="0.15">
      <c r="A1720" s="27" t="s">
        <v>75</v>
      </c>
      <c r="B1720" s="27" t="s">
        <v>6988</v>
      </c>
      <c r="C1720" s="27" t="s">
        <v>248</v>
      </c>
      <c r="D1720" s="27" t="s">
        <v>223</v>
      </c>
      <c r="I1720" s="28">
        <v>43423.692141203705</v>
      </c>
      <c r="J1720" s="28">
        <v>43423.692245370374</v>
      </c>
      <c r="K1720" s="203">
        <v>1.0416666666666667E-4</v>
      </c>
      <c r="L1720" s="29" t="s">
        <v>210</v>
      </c>
      <c r="M1720" s="71" t="s">
        <v>211</v>
      </c>
      <c r="N1720" s="71" t="s">
        <v>215</v>
      </c>
      <c r="O1720" s="71" t="s">
        <v>222</v>
      </c>
      <c r="R1720" s="71">
        <v>0</v>
      </c>
      <c r="U1720" s="27" t="s">
        <v>6989</v>
      </c>
    </row>
    <row r="1721" spans="1:21" x14ac:dyDescent="0.15">
      <c r="A1721" s="27" t="s">
        <v>75</v>
      </c>
      <c r="B1721" s="27" t="s">
        <v>6990</v>
      </c>
      <c r="C1721" s="27" t="s">
        <v>248</v>
      </c>
      <c r="D1721" s="27" t="s">
        <v>223</v>
      </c>
      <c r="I1721" s="28">
        <v>43423.697094907409</v>
      </c>
      <c r="J1721" s="28">
        <v>43423.697500000002</v>
      </c>
      <c r="K1721" s="203">
        <v>4.0509259259259258E-4</v>
      </c>
      <c r="L1721" s="29" t="s">
        <v>210</v>
      </c>
      <c r="M1721" s="71" t="s">
        <v>211</v>
      </c>
      <c r="N1721" s="71" t="s">
        <v>215</v>
      </c>
      <c r="O1721" s="71" t="s">
        <v>222</v>
      </c>
      <c r="R1721" s="71">
        <v>0</v>
      </c>
      <c r="U1721" s="27" t="s">
        <v>6991</v>
      </c>
    </row>
    <row r="1722" spans="1:21" x14ac:dyDescent="0.15">
      <c r="A1722" s="27" t="s">
        <v>75</v>
      </c>
      <c r="B1722" s="27" t="s">
        <v>6992</v>
      </c>
      <c r="C1722" s="27" t="s">
        <v>194</v>
      </c>
      <c r="D1722" s="27" t="s">
        <v>37</v>
      </c>
      <c r="I1722" s="28">
        <v>43423.419247685182</v>
      </c>
      <c r="J1722" s="28">
        <v>43423.41951388889</v>
      </c>
      <c r="K1722" s="203">
        <v>2.6620370370370372E-4</v>
      </c>
      <c r="L1722" s="29" t="s">
        <v>210</v>
      </c>
      <c r="M1722" s="71" t="s">
        <v>211</v>
      </c>
      <c r="N1722" s="71" t="s">
        <v>215</v>
      </c>
      <c r="O1722" s="71" t="s">
        <v>36</v>
      </c>
      <c r="R1722" s="71">
        <v>0</v>
      </c>
      <c r="U1722" s="27" t="s">
        <v>6993</v>
      </c>
    </row>
    <row r="1723" spans="1:21" x14ac:dyDescent="0.15">
      <c r="A1723" s="27" t="s">
        <v>75</v>
      </c>
      <c r="B1723" s="27" t="s">
        <v>6994</v>
      </c>
      <c r="C1723" s="27" t="s">
        <v>194</v>
      </c>
      <c r="D1723" s="27" t="s">
        <v>37</v>
      </c>
      <c r="I1723" s="28">
        <v>43423.434027777781</v>
      </c>
      <c r="J1723" s="28">
        <v>43423.43409722222</v>
      </c>
      <c r="K1723" s="203">
        <v>6.9444444444444444E-5</v>
      </c>
      <c r="L1723" s="29" t="s">
        <v>210</v>
      </c>
      <c r="M1723" s="71" t="s">
        <v>211</v>
      </c>
      <c r="N1723" s="71" t="s">
        <v>215</v>
      </c>
      <c r="O1723" s="71" t="s">
        <v>36</v>
      </c>
      <c r="R1723" s="71">
        <v>0</v>
      </c>
      <c r="U1723" s="27" t="s">
        <v>1707</v>
      </c>
    </row>
    <row r="1724" spans="1:21" x14ac:dyDescent="0.15">
      <c r="A1724" s="27" t="s">
        <v>75</v>
      </c>
      <c r="B1724" s="27" t="s">
        <v>6995</v>
      </c>
      <c r="C1724" s="27" t="s">
        <v>194</v>
      </c>
      <c r="D1724" s="27" t="s">
        <v>37</v>
      </c>
      <c r="I1724" s="28">
        <v>43423.434502314813</v>
      </c>
      <c r="J1724" s="28">
        <v>43423.434652777774</v>
      </c>
      <c r="K1724" s="203">
        <v>1.5046296296296297E-4</v>
      </c>
      <c r="L1724" s="29" t="s">
        <v>210</v>
      </c>
      <c r="M1724" s="71" t="s">
        <v>211</v>
      </c>
      <c r="N1724" s="71" t="s">
        <v>215</v>
      </c>
      <c r="O1724" s="71" t="s">
        <v>36</v>
      </c>
      <c r="R1724" s="71">
        <v>0</v>
      </c>
      <c r="U1724" s="27" t="s">
        <v>1707</v>
      </c>
    </row>
    <row r="1725" spans="1:21" x14ac:dyDescent="0.15">
      <c r="A1725" s="27" t="s">
        <v>75</v>
      </c>
      <c r="B1725" s="27" t="s">
        <v>6996</v>
      </c>
      <c r="C1725" s="27" t="s">
        <v>194</v>
      </c>
      <c r="D1725" s="27" t="s">
        <v>37</v>
      </c>
      <c r="I1725" s="28">
        <v>43423.435243055559</v>
      </c>
      <c r="J1725" s="28">
        <v>43423.43577546296</v>
      </c>
      <c r="K1725" s="203">
        <v>5.3240740740740744E-4</v>
      </c>
      <c r="L1725" s="29" t="s">
        <v>210</v>
      </c>
      <c r="M1725" s="71" t="s">
        <v>211</v>
      </c>
      <c r="N1725" s="71" t="s">
        <v>215</v>
      </c>
      <c r="O1725" s="71" t="s">
        <v>36</v>
      </c>
      <c r="R1725" s="71">
        <v>0</v>
      </c>
      <c r="U1725" s="27" t="s">
        <v>6997</v>
      </c>
    </row>
    <row r="1726" spans="1:21" x14ac:dyDescent="0.15">
      <c r="A1726" s="27" t="s">
        <v>75</v>
      </c>
      <c r="B1726" s="27" t="s">
        <v>6998</v>
      </c>
      <c r="C1726" s="27" t="s">
        <v>194</v>
      </c>
      <c r="D1726" s="27" t="s">
        <v>37</v>
      </c>
      <c r="I1726" s="28">
        <v>43423.447129629632</v>
      </c>
      <c r="J1726" s="28">
        <v>43423.449270833335</v>
      </c>
      <c r="K1726" s="203">
        <v>2.1412037037037038E-3</v>
      </c>
      <c r="L1726" s="29" t="s">
        <v>210</v>
      </c>
      <c r="M1726" s="71" t="s">
        <v>210</v>
      </c>
      <c r="N1726" s="71" t="s">
        <v>216</v>
      </c>
      <c r="O1726" s="71" t="s">
        <v>36</v>
      </c>
      <c r="R1726" s="71">
        <v>0</v>
      </c>
      <c r="U1726" s="27" t="s">
        <v>1286</v>
      </c>
    </row>
    <row r="1727" spans="1:21" x14ac:dyDescent="0.15">
      <c r="A1727" s="27" t="s">
        <v>75</v>
      </c>
      <c r="B1727" s="27" t="s">
        <v>6999</v>
      </c>
      <c r="C1727" s="27" t="s">
        <v>194</v>
      </c>
      <c r="D1727" s="27" t="s">
        <v>37</v>
      </c>
      <c r="I1727" s="28">
        <v>43423.480543981481</v>
      </c>
      <c r="J1727" s="28">
        <v>43423.481412037036</v>
      </c>
      <c r="K1727" s="203">
        <v>8.6805555555555551E-4</v>
      </c>
      <c r="L1727" s="29" t="s">
        <v>210</v>
      </c>
      <c r="M1727" s="71" t="s">
        <v>211</v>
      </c>
      <c r="N1727" s="71" t="s">
        <v>215</v>
      </c>
      <c r="O1727" s="71" t="s">
        <v>36</v>
      </c>
      <c r="R1727" s="71">
        <v>0</v>
      </c>
      <c r="U1727" s="27" t="s">
        <v>7000</v>
      </c>
    </row>
    <row r="1728" spans="1:21" x14ac:dyDescent="0.15">
      <c r="A1728" s="27" t="s">
        <v>75</v>
      </c>
      <c r="B1728" s="27" t="s">
        <v>7001</v>
      </c>
      <c r="C1728" s="27" t="s">
        <v>194</v>
      </c>
      <c r="D1728" s="27" t="s">
        <v>37</v>
      </c>
      <c r="I1728" s="28">
        <v>43423.484953703701</v>
      </c>
      <c r="J1728" s="28">
        <v>43423.486145833333</v>
      </c>
      <c r="K1728" s="203">
        <v>1.1921296296296296E-3</v>
      </c>
      <c r="L1728" s="29" t="s">
        <v>210</v>
      </c>
      <c r="M1728" s="71" t="s">
        <v>211</v>
      </c>
      <c r="N1728" s="71" t="s">
        <v>215</v>
      </c>
      <c r="O1728" s="71" t="s">
        <v>36</v>
      </c>
      <c r="R1728" s="71">
        <v>0</v>
      </c>
      <c r="U1728" s="27" t="s">
        <v>7002</v>
      </c>
    </row>
    <row r="1729" spans="1:21" x14ac:dyDescent="0.15">
      <c r="A1729" s="27" t="s">
        <v>75</v>
      </c>
      <c r="B1729" s="27" t="s">
        <v>7003</v>
      </c>
      <c r="C1729" s="27" t="s">
        <v>194</v>
      </c>
      <c r="D1729" s="27" t="s">
        <v>37</v>
      </c>
      <c r="I1729" s="28">
        <v>43423.56453703704</v>
      </c>
      <c r="J1729" s="28">
        <v>43423.569398148145</v>
      </c>
      <c r="K1729" s="203">
        <v>4.8611111111111112E-3</v>
      </c>
      <c r="L1729" s="29" t="s">
        <v>210</v>
      </c>
      <c r="M1729" s="71" t="s">
        <v>210</v>
      </c>
      <c r="N1729" s="71" t="s">
        <v>215</v>
      </c>
      <c r="O1729" s="71" t="s">
        <v>36</v>
      </c>
      <c r="R1729" s="71">
        <v>0</v>
      </c>
      <c r="U1729" s="27" t="s">
        <v>7004</v>
      </c>
    </row>
    <row r="1730" spans="1:21" x14ac:dyDescent="0.15">
      <c r="A1730" s="27" t="s">
        <v>75</v>
      </c>
      <c r="B1730" s="27" t="s">
        <v>7005</v>
      </c>
      <c r="C1730" s="27" t="s">
        <v>194</v>
      </c>
      <c r="D1730" s="27" t="s">
        <v>37</v>
      </c>
      <c r="I1730" s="28">
        <v>43423.602650462963</v>
      </c>
      <c r="J1730" s="28">
        <v>43423.605092592596</v>
      </c>
      <c r="K1730" s="203">
        <v>2.4421296296296296E-3</v>
      </c>
      <c r="L1730" s="29" t="s">
        <v>210</v>
      </c>
      <c r="M1730" s="71" t="s">
        <v>210</v>
      </c>
      <c r="N1730" s="71" t="s">
        <v>215</v>
      </c>
      <c r="O1730" s="71" t="s">
        <v>36</v>
      </c>
      <c r="R1730" s="71">
        <v>0</v>
      </c>
      <c r="U1730" s="27" t="s">
        <v>556</v>
      </c>
    </row>
    <row r="1731" spans="1:21" x14ac:dyDescent="0.15">
      <c r="A1731" s="27" t="s">
        <v>75</v>
      </c>
      <c r="B1731" s="27" t="s">
        <v>7006</v>
      </c>
      <c r="C1731" s="27" t="s">
        <v>194</v>
      </c>
      <c r="D1731" s="27" t="s">
        <v>37</v>
      </c>
      <c r="I1731" s="28">
        <v>43423.610543981478</v>
      </c>
      <c r="J1731" s="28">
        <v>43423.610578703701</v>
      </c>
      <c r="K1731" s="203">
        <v>3.4722222222222222E-5</v>
      </c>
      <c r="L1731" s="29" t="s">
        <v>210</v>
      </c>
      <c r="M1731" s="71" t="s">
        <v>211</v>
      </c>
      <c r="N1731" s="71" t="s">
        <v>215</v>
      </c>
      <c r="O1731" s="71" t="s">
        <v>36</v>
      </c>
      <c r="R1731" s="71">
        <v>0</v>
      </c>
      <c r="U1731" s="27" t="s">
        <v>7007</v>
      </c>
    </row>
    <row r="1732" spans="1:21" x14ac:dyDescent="0.15">
      <c r="A1732" s="27" t="s">
        <v>75</v>
      </c>
      <c r="B1732" s="27" t="s">
        <v>7008</v>
      </c>
      <c r="C1732" s="27" t="s">
        <v>194</v>
      </c>
      <c r="D1732" s="27" t="s">
        <v>37</v>
      </c>
      <c r="I1732" s="28">
        <v>43423.611111111109</v>
      </c>
      <c r="J1732" s="28">
        <v>43423.612025462964</v>
      </c>
      <c r="K1732" s="203">
        <v>9.1435185185185185E-4</v>
      </c>
      <c r="L1732" s="29" t="s">
        <v>210</v>
      </c>
      <c r="M1732" s="71" t="s">
        <v>211</v>
      </c>
      <c r="N1732" s="71" t="s">
        <v>215</v>
      </c>
      <c r="O1732" s="71" t="s">
        <v>36</v>
      </c>
      <c r="R1732" s="71">
        <v>0</v>
      </c>
      <c r="U1732" s="27" t="s">
        <v>844</v>
      </c>
    </row>
    <row r="1733" spans="1:21" x14ac:dyDescent="0.15">
      <c r="A1733" s="27" t="s">
        <v>75</v>
      </c>
      <c r="B1733" s="27" t="s">
        <v>7009</v>
      </c>
      <c r="C1733" s="27" t="s">
        <v>194</v>
      </c>
      <c r="D1733" s="27" t="s">
        <v>37</v>
      </c>
      <c r="I1733" s="28">
        <v>43423.628171296295</v>
      </c>
      <c r="J1733" s="28">
        <v>43423.63957175926</v>
      </c>
      <c r="K1733" s="203">
        <v>1.1400462962962965E-2</v>
      </c>
      <c r="L1733" s="29" t="s">
        <v>210</v>
      </c>
      <c r="M1733" s="71" t="s">
        <v>210</v>
      </c>
      <c r="N1733" s="71" t="s">
        <v>215</v>
      </c>
      <c r="O1733" s="71" t="s">
        <v>36</v>
      </c>
      <c r="R1733" s="71">
        <v>0</v>
      </c>
      <c r="U1733" s="27" t="s">
        <v>7010</v>
      </c>
    </row>
    <row r="1734" spans="1:21" x14ac:dyDescent="0.15">
      <c r="A1734" s="27" t="s">
        <v>75</v>
      </c>
      <c r="B1734" s="27" t="s">
        <v>7011</v>
      </c>
      <c r="C1734" s="27" t="s">
        <v>194</v>
      </c>
      <c r="D1734" s="27" t="s">
        <v>37</v>
      </c>
      <c r="I1734" s="28">
        <v>43423.6409375</v>
      </c>
      <c r="J1734" s="28">
        <v>43423.642118055555</v>
      </c>
      <c r="K1734" s="203">
        <v>1.1805555555555556E-3</v>
      </c>
      <c r="L1734" s="29" t="s">
        <v>210</v>
      </c>
      <c r="M1734" s="71" t="s">
        <v>211</v>
      </c>
      <c r="N1734" s="71" t="s">
        <v>215</v>
      </c>
      <c r="O1734" s="71" t="s">
        <v>36</v>
      </c>
      <c r="R1734" s="71">
        <v>0</v>
      </c>
      <c r="U1734" s="27" t="s">
        <v>1536</v>
      </c>
    </row>
    <row r="1735" spans="1:21" x14ac:dyDescent="0.15">
      <c r="A1735" s="27" t="s">
        <v>75</v>
      </c>
      <c r="B1735" s="27" t="s">
        <v>7012</v>
      </c>
      <c r="C1735" s="27" t="s">
        <v>194</v>
      </c>
      <c r="D1735" s="27" t="s">
        <v>37</v>
      </c>
      <c r="I1735" s="28">
        <v>43423.642395833333</v>
      </c>
      <c r="J1735" s="28">
        <v>43423.64439814815</v>
      </c>
      <c r="K1735" s="203">
        <v>2.0023148148148148E-3</v>
      </c>
      <c r="L1735" s="29" t="s">
        <v>210</v>
      </c>
      <c r="M1735" s="71" t="s">
        <v>211</v>
      </c>
      <c r="N1735" s="71" t="s">
        <v>215</v>
      </c>
      <c r="O1735" s="71" t="s">
        <v>36</v>
      </c>
      <c r="R1735" s="71">
        <v>0</v>
      </c>
      <c r="U1735" s="27" t="s">
        <v>7013</v>
      </c>
    </row>
    <row r="1736" spans="1:21" x14ac:dyDescent="0.15">
      <c r="A1736" s="27" t="s">
        <v>75</v>
      </c>
      <c r="B1736" s="27" t="s">
        <v>7014</v>
      </c>
      <c r="C1736" s="27" t="s">
        <v>194</v>
      </c>
      <c r="D1736" s="27" t="s">
        <v>37</v>
      </c>
      <c r="I1736" s="28">
        <v>43423.645601851851</v>
      </c>
      <c r="J1736" s="28">
        <v>43423.655069444445</v>
      </c>
      <c r="K1736" s="203">
        <v>9.4675925925925917E-3</v>
      </c>
      <c r="L1736" s="29" t="s">
        <v>210</v>
      </c>
      <c r="M1736" s="71" t="s">
        <v>210</v>
      </c>
      <c r="N1736" s="71" t="s">
        <v>215</v>
      </c>
      <c r="O1736" s="71" t="s">
        <v>36</v>
      </c>
      <c r="R1736" s="71">
        <v>0</v>
      </c>
      <c r="U1736" s="27" t="s">
        <v>7010</v>
      </c>
    </row>
    <row r="1737" spans="1:21" x14ac:dyDescent="0.15">
      <c r="A1737" s="27" t="s">
        <v>75</v>
      </c>
      <c r="B1737" s="27" t="s">
        <v>7015</v>
      </c>
      <c r="C1737" s="27" t="s">
        <v>194</v>
      </c>
      <c r="D1737" s="27" t="s">
        <v>37</v>
      </c>
      <c r="I1737" s="28">
        <v>43423.663506944446</v>
      </c>
      <c r="J1737" s="28">
        <v>43423.666493055556</v>
      </c>
      <c r="K1737" s="203">
        <v>2.9861111111111113E-3</v>
      </c>
      <c r="L1737" s="29" t="s">
        <v>210</v>
      </c>
      <c r="M1737" s="71" t="s">
        <v>210</v>
      </c>
      <c r="N1737" s="71" t="s">
        <v>215</v>
      </c>
      <c r="O1737" s="71" t="s">
        <v>36</v>
      </c>
      <c r="R1737" s="71">
        <v>0</v>
      </c>
      <c r="U1737" s="27" t="s">
        <v>1301</v>
      </c>
    </row>
    <row r="1738" spans="1:21" x14ac:dyDescent="0.15">
      <c r="A1738" s="27" t="s">
        <v>75</v>
      </c>
      <c r="B1738" s="27" t="s">
        <v>7016</v>
      </c>
      <c r="C1738" s="27" t="s">
        <v>194</v>
      </c>
      <c r="D1738" s="27" t="s">
        <v>37</v>
      </c>
      <c r="I1738" s="28">
        <v>43423.7341087963</v>
      </c>
      <c r="J1738" s="28">
        <v>43423.735162037039</v>
      </c>
      <c r="K1738" s="203">
        <v>1.0532407407407407E-3</v>
      </c>
      <c r="L1738" s="29" t="s">
        <v>210</v>
      </c>
      <c r="M1738" s="71" t="s">
        <v>211</v>
      </c>
      <c r="N1738" s="71" t="s">
        <v>215</v>
      </c>
      <c r="O1738" s="71" t="s">
        <v>36</v>
      </c>
      <c r="R1738" s="71">
        <v>0</v>
      </c>
      <c r="U1738" s="27" t="s">
        <v>1968</v>
      </c>
    </row>
    <row r="1739" spans="1:21" x14ac:dyDescent="0.15">
      <c r="A1739" s="27" t="s">
        <v>75</v>
      </c>
      <c r="B1739" s="27" t="s">
        <v>7017</v>
      </c>
      <c r="C1739" s="27" t="s">
        <v>194</v>
      </c>
      <c r="D1739" s="27" t="s">
        <v>37</v>
      </c>
      <c r="I1739" s="28">
        <v>43423.737604166665</v>
      </c>
      <c r="J1739" s="28">
        <v>43423.738958333335</v>
      </c>
      <c r="K1739" s="203">
        <v>1.3541666666666667E-3</v>
      </c>
      <c r="L1739" s="29" t="s">
        <v>210</v>
      </c>
      <c r="M1739" s="71" t="s">
        <v>211</v>
      </c>
      <c r="N1739" s="71" t="s">
        <v>215</v>
      </c>
      <c r="O1739" s="71" t="s">
        <v>36</v>
      </c>
      <c r="R1739" s="71">
        <v>0</v>
      </c>
      <c r="U1739" s="27" t="s">
        <v>1050</v>
      </c>
    </row>
    <row r="1740" spans="1:21" x14ac:dyDescent="0.15">
      <c r="A1740" s="27" t="s">
        <v>75</v>
      </c>
      <c r="B1740" s="27" t="s">
        <v>7018</v>
      </c>
      <c r="C1740" s="27" t="s">
        <v>663</v>
      </c>
      <c r="D1740" s="27" t="s">
        <v>93</v>
      </c>
      <c r="I1740" s="28">
        <v>43423.419293981482</v>
      </c>
      <c r="J1740" s="28">
        <v>43423.422847222224</v>
      </c>
      <c r="K1740" s="203">
        <v>3.5532407407407405E-3</v>
      </c>
      <c r="L1740" s="29" t="s">
        <v>210</v>
      </c>
      <c r="M1740" s="71" t="s">
        <v>210</v>
      </c>
      <c r="N1740" s="71" t="s">
        <v>216</v>
      </c>
      <c r="O1740" s="71" t="s">
        <v>86</v>
      </c>
      <c r="U1740" s="27" t="s">
        <v>1540</v>
      </c>
    </row>
    <row r="1741" spans="1:21" x14ac:dyDescent="0.15">
      <c r="A1741" s="27" t="s">
        <v>75</v>
      </c>
      <c r="B1741" s="27" t="s">
        <v>7019</v>
      </c>
      <c r="C1741" s="27" t="s">
        <v>663</v>
      </c>
      <c r="D1741" s="27" t="s">
        <v>93</v>
      </c>
      <c r="I1741" s="28">
        <v>43423.436805555553</v>
      </c>
      <c r="J1741" s="28">
        <v>43423.438645833332</v>
      </c>
      <c r="K1741" s="203">
        <v>1.8402777777777777E-3</v>
      </c>
      <c r="L1741" s="29" t="s">
        <v>210</v>
      </c>
      <c r="M1741" s="71" t="s">
        <v>211</v>
      </c>
      <c r="N1741" s="71" t="s">
        <v>215</v>
      </c>
      <c r="O1741" s="71" t="s">
        <v>86</v>
      </c>
      <c r="R1741" s="71">
        <v>0</v>
      </c>
      <c r="U1741" s="27" t="s">
        <v>316</v>
      </c>
    </row>
    <row r="1742" spans="1:21" x14ac:dyDescent="0.15">
      <c r="A1742" s="27" t="s">
        <v>75</v>
      </c>
      <c r="B1742" s="27" t="s">
        <v>7020</v>
      </c>
      <c r="C1742" s="27" t="s">
        <v>663</v>
      </c>
      <c r="D1742" s="27" t="s">
        <v>93</v>
      </c>
      <c r="I1742" s="28">
        <v>43423.450694444444</v>
      </c>
      <c r="J1742" s="28">
        <v>43423.452673611115</v>
      </c>
      <c r="K1742" s="203">
        <v>1.9791666666666668E-3</v>
      </c>
      <c r="L1742" s="29" t="s">
        <v>210</v>
      </c>
      <c r="M1742" s="71" t="s">
        <v>211</v>
      </c>
      <c r="N1742" s="71" t="s">
        <v>215</v>
      </c>
      <c r="O1742" s="71" t="s">
        <v>86</v>
      </c>
      <c r="R1742" s="71">
        <v>0</v>
      </c>
      <c r="U1742" s="27" t="s">
        <v>1969</v>
      </c>
    </row>
    <row r="1743" spans="1:21" x14ac:dyDescent="0.15">
      <c r="A1743" s="27" t="s">
        <v>75</v>
      </c>
      <c r="B1743" s="27" t="s">
        <v>7021</v>
      </c>
      <c r="C1743" s="27" t="s">
        <v>663</v>
      </c>
      <c r="D1743" s="27" t="s">
        <v>93</v>
      </c>
      <c r="I1743" s="28">
        <v>43423.458171296297</v>
      </c>
      <c r="J1743" s="28">
        <v>43423.463356481479</v>
      </c>
      <c r="K1743" s="203">
        <v>5.185185185185185E-3</v>
      </c>
      <c r="L1743" s="29" t="s">
        <v>210</v>
      </c>
      <c r="M1743" s="71" t="s">
        <v>210</v>
      </c>
      <c r="N1743" s="71" t="s">
        <v>215</v>
      </c>
      <c r="O1743" s="71" t="s">
        <v>86</v>
      </c>
      <c r="R1743" s="71">
        <v>0</v>
      </c>
      <c r="U1743" s="27" t="s">
        <v>1539</v>
      </c>
    </row>
    <row r="1744" spans="1:21" x14ac:dyDescent="0.15">
      <c r="A1744" s="27" t="s">
        <v>75</v>
      </c>
      <c r="B1744" s="27" t="s">
        <v>7022</v>
      </c>
      <c r="C1744" s="27" t="s">
        <v>663</v>
      </c>
      <c r="D1744" s="27" t="s">
        <v>93</v>
      </c>
      <c r="I1744" s="28">
        <v>43423.585949074077</v>
      </c>
      <c r="J1744" s="28">
        <v>43423.58666666667</v>
      </c>
      <c r="K1744" s="203">
        <v>7.175925925925927E-4</v>
      </c>
      <c r="L1744" s="29" t="s">
        <v>210</v>
      </c>
      <c r="M1744" s="71" t="s">
        <v>211</v>
      </c>
      <c r="N1744" s="71" t="s">
        <v>215</v>
      </c>
      <c r="O1744" s="71" t="s">
        <v>86</v>
      </c>
      <c r="R1744" s="71">
        <v>0</v>
      </c>
      <c r="U1744" s="27" t="s">
        <v>2889</v>
      </c>
    </row>
    <row r="1745" spans="1:21" x14ac:dyDescent="0.15">
      <c r="A1745" s="27" t="s">
        <v>75</v>
      </c>
      <c r="B1745" s="27" t="s">
        <v>7023</v>
      </c>
      <c r="C1745" s="27" t="s">
        <v>663</v>
      </c>
      <c r="D1745" s="27" t="s">
        <v>93</v>
      </c>
      <c r="I1745" s="28">
        <v>43423.593055555553</v>
      </c>
      <c r="J1745" s="28">
        <v>43423.593877314815</v>
      </c>
      <c r="K1745" s="203">
        <v>8.2175925925925917E-4</v>
      </c>
      <c r="L1745" s="29" t="s">
        <v>210</v>
      </c>
      <c r="M1745" s="71" t="s">
        <v>211</v>
      </c>
      <c r="N1745" s="71" t="s">
        <v>215</v>
      </c>
      <c r="O1745" s="71" t="s">
        <v>86</v>
      </c>
      <c r="R1745" s="71">
        <v>0</v>
      </c>
      <c r="U1745" s="27" t="s">
        <v>7024</v>
      </c>
    </row>
    <row r="1746" spans="1:21" x14ac:dyDescent="0.15">
      <c r="A1746" s="27" t="s">
        <v>75</v>
      </c>
      <c r="B1746" s="27" t="s">
        <v>7025</v>
      </c>
      <c r="C1746" s="27" t="s">
        <v>663</v>
      </c>
      <c r="D1746" s="27" t="s">
        <v>93</v>
      </c>
      <c r="I1746" s="28">
        <v>43423.594363425924</v>
      </c>
      <c r="J1746" s="28">
        <v>43423.59516203704</v>
      </c>
      <c r="K1746" s="203">
        <v>7.9861111111111105E-4</v>
      </c>
      <c r="L1746" s="29" t="s">
        <v>210</v>
      </c>
      <c r="M1746" s="71" t="s">
        <v>211</v>
      </c>
      <c r="N1746" s="71" t="s">
        <v>215</v>
      </c>
      <c r="O1746" s="71" t="s">
        <v>86</v>
      </c>
      <c r="R1746" s="71">
        <v>0</v>
      </c>
      <c r="U1746" s="27" t="s">
        <v>7026</v>
      </c>
    </row>
    <row r="1747" spans="1:21" x14ac:dyDescent="0.15">
      <c r="A1747" s="27" t="s">
        <v>75</v>
      </c>
      <c r="B1747" s="27" t="s">
        <v>7027</v>
      </c>
      <c r="C1747" s="27" t="s">
        <v>663</v>
      </c>
      <c r="D1747" s="27" t="s">
        <v>93</v>
      </c>
      <c r="I1747" s="28">
        <v>43423.59983796296</v>
      </c>
      <c r="J1747" s="28">
        <v>43423.600578703707</v>
      </c>
      <c r="K1747" s="203">
        <v>7.407407407407407E-4</v>
      </c>
      <c r="L1747" s="29" t="s">
        <v>210</v>
      </c>
      <c r="M1747" s="71" t="s">
        <v>211</v>
      </c>
      <c r="N1747" s="71" t="s">
        <v>215</v>
      </c>
      <c r="O1747" s="71" t="s">
        <v>86</v>
      </c>
      <c r="R1747" s="71">
        <v>0</v>
      </c>
      <c r="U1747" s="27" t="s">
        <v>7028</v>
      </c>
    </row>
    <row r="1748" spans="1:21" x14ac:dyDescent="0.15">
      <c r="A1748" s="27" t="s">
        <v>75</v>
      </c>
      <c r="B1748" s="27" t="s">
        <v>7029</v>
      </c>
      <c r="C1748" s="27" t="s">
        <v>663</v>
      </c>
      <c r="D1748" s="27" t="s">
        <v>93</v>
      </c>
      <c r="I1748" s="28">
        <v>43423.6018287037</v>
      </c>
      <c r="J1748" s="28">
        <v>43423.602523148147</v>
      </c>
      <c r="K1748" s="203">
        <v>6.9444444444444447E-4</v>
      </c>
      <c r="L1748" s="29" t="s">
        <v>210</v>
      </c>
      <c r="M1748" s="71" t="s">
        <v>211</v>
      </c>
      <c r="N1748" s="71" t="s">
        <v>215</v>
      </c>
      <c r="O1748" s="71" t="s">
        <v>86</v>
      </c>
      <c r="R1748" s="71">
        <v>0</v>
      </c>
      <c r="U1748" s="27" t="s">
        <v>7030</v>
      </c>
    </row>
    <row r="1749" spans="1:21" x14ac:dyDescent="0.15">
      <c r="A1749" s="27" t="s">
        <v>75</v>
      </c>
      <c r="B1749" s="27" t="s">
        <v>7031</v>
      </c>
      <c r="C1749" s="27" t="s">
        <v>663</v>
      </c>
      <c r="D1749" s="27" t="s">
        <v>93</v>
      </c>
      <c r="I1749" s="28">
        <v>43423.606111111112</v>
      </c>
      <c r="J1749" s="28">
        <v>43423.607893518521</v>
      </c>
      <c r="K1749" s="203">
        <v>1.7824074074074072E-3</v>
      </c>
      <c r="L1749" s="29" t="s">
        <v>210</v>
      </c>
      <c r="M1749" s="71" t="s">
        <v>211</v>
      </c>
      <c r="N1749" s="71" t="s">
        <v>215</v>
      </c>
      <c r="O1749" s="71" t="s">
        <v>86</v>
      </c>
      <c r="R1749" s="71">
        <v>0</v>
      </c>
      <c r="U1749" s="27" t="s">
        <v>7032</v>
      </c>
    </row>
    <row r="1750" spans="1:21" x14ac:dyDescent="0.15">
      <c r="A1750" s="27" t="s">
        <v>75</v>
      </c>
      <c r="B1750" s="27" t="s">
        <v>7033</v>
      </c>
      <c r="C1750" s="27" t="s">
        <v>663</v>
      </c>
      <c r="D1750" s="27" t="s">
        <v>93</v>
      </c>
      <c r="I1750" s="28">
        <v>43423.61204861111</v>
      </c>
      <c r="J1750" s="28">
        <v>43423.613368055558</v>
      </c>
      <c r="K1750" s="203">
        <v>1.3194444444444443E-3</v>
      </c>
      <c r="L1750" s="29" t="s">
        <v>210</v>
      </c>
      <c r="M1750" s="71" t="s">
        <v>211</v>
      </c>
      <c r="N1750" s="71" t="s">
        <v>216</v>
      </c>
      <c r="O1750" s="71" t="s">
        <v>86</v>
      </c>
      <c r="R1750" s="71">
        <v>0</v>
      </c>
      <c r="U1750" s="27" t="s">
        <v>1540</v>
      </c>
    </row>
    <row r="1751" spans="1:21" x14ac:dyDescent="0.15">
      <c r="A1751" s="27" t="s">
        <v>75</v>
      </c>
      <c r="B1751" s="27" t="s">
        <v>7034</v>
      </c>
      <c r="C1751" s="27" t="s">
        <v>663</v>
      </c>
      <c r="D1751" s="27" t="s">
        <v>93</v>
      </c>
      <c r="I1751" s="28">
        <v>43423.620023148149</v>
      </c>
      <c r="J1751" s="28">
        <v>43423.621064814812</v>
      </c>
      <c r="K1751" s="203">
        <v>1.0416666666666667E-3</v>
      </c>
      <c r="L1751" s="29" t="s">
        <v>210</v>
      </c>
      <c r="M1751" s="71" t="s">
        <v>211</v>
      </c>
      <c r="N1751" s="71" t="s">
        <v>215</v>
      </c>
      <c r="O1751" s="71" t="s">
        <v>86</v>
      </c>
      <c r="R1751" s="71">
        <v>0</v>
      </c>
      <c r="U1751" s="27" t="s">
        <v>7035</v>
      </c>
    </row>
    <row r="1752" spans="1:21" x14ac:dyDescent="0.15">
      <c r="A1752" s="27" t="s">
        <v>75</v>
      </c>
      <c r="B1752" s="27" t="s">
        <v>7036</v>
      </c>
      <c r="C1752" s="27" t="s">
        <v>663</v>
      </c>
      <c r="D1752" s="27" t="s">
        <v>93</v>
      </c>
      <c r="I1752" s="28">
        <v>43423.628263888888</v>
      </c>
      <c r="J1752" s="28">
        <v>43423.628564814811</v>
      </c>
      <c r="K1752" s="203">
        <v>3.0092592592592595E-4</v>
      </c>
      <c r="L1752" s="29" t="s">
        <v>210</v>
      </c>
      <c r="M1752" s="71" t="s">
        <v>211</v>
      </c>
      <c r="N1752" s="71" t="s">
        <v>215</v>
      </c>
      <c r="O1752" s="71" t="s">
        <v>86</v>
      </c>
      <c r="R1752" s="71">
        <v>0</v>
      </c>
      <c r="U1752" s="27" t="s">
        <v>7035</v>
      </c>
    </row>
    <row r="1753" spans="1:21" x14ac:dyDescent="0.15">
      <c r="A1753" s="27" t="s">
        <v>75</v>
      </c>
      <c r="B1753" s="27" t="s">
        <v>7037</v>
      </c>
      <c r="C1753" s="27" t="s">
        <v>663</v>
      </c>
      <c r="D1753" s="27" t="s">
        <v>93</v>
      </c>
      <c r="I1753" s="28">
        <v>43423.628784722219</v>
      </c>
      <c r="J1753" s="28">
        <v>43423.629340277781</v>
      </c>
      <c r="K1753" s="203">
        <v>5.5555555555555556E-4</v>
      </c>
      <c r="L1753" s="29" t="s">
        <v>210</v>
      </c>
      <c r="M1753" s="71" t="s">
        <v>211</v>
      </c>
      <c r="N1753" s="71" t="s">
        <v>215</v>
      </c>
      <c r="O1753" s="71" t="s">
        <v>86</v>
      </c>
      <c r="R1753" s="71">
        <v>0</v>
      </c>
      <c r="U1753" s="27" t="s">
        <v>7038</v>
      </c>
    </row>
    <row r="1754" spans="1:21" x14ac:dyDescent="0.15">
      <c r="A1754" s="27" t="s">
        <v>75</v>
      </c>
      <c r="B1754" s="27" t="s">
        <v>7039</v>
      </c>
      <c r="C1754" s="27" t="s">
        <v>663</v>
      </c>
      <c r="D1754" s="27" t="s">
        <v>93</v>
      </c>
      <c r="I1754" s="28">
        <v>43423.644942129627</v>
      </c>
      <c r="J1754" s="28">
        <v>43423.647303240738</v>
      </c>
      <c r="K1754" s="203">
        <v>2.3611111111111111E-3</v>
      </c>
      <c r="L1754" s="29" t="s">
        <v>210</v>
      </c>
      <c r="M1754" s="71" t="s">
        <v>210</v>
      </c>
      <c r="N1754" s="71" t="s">
        <v>215</v>
      </c>
      <c r="O1754" s="71" t="s">
        <v>86</v>
      </c>
      <c r="R1754" s="71">
        <v>0</v>
      </c>
      <c r="U1754" s="27" t="s">
        <v>7040</v>
      </c>
    </row>
    <row r="1755" spans="1:21" x14ac:dyDescent="0.15">
      <c r="A1755" s="27" t="s">
        <v>75</v>
      </c>
      <c r="B1755" s="27" t="s">
        <v>7041</v>
      </c>
      <c r="C1755" s="27" t="s">
        <v>663</v>
      </c>
      <c r="D1755" s="27" t="s">
        <v>93</v>
      </c>
      <c r="I1755" s="28">
        <v>43423.658495370371</v>
      </c>
      <c r="J1755" s="28">
        <v>43423.659583333334</v>
      </c>
      <c r="K1755" s="203">
        <v>1.0879629629629629E-3</v>
      </c>
      <c r="L1755" s="29" t="s">
        <v>210</v>
      </c>
      <c r="M1755" s="71" t="s">
        <v>211</v>
      </c>
      <c r="N1755" s="71" t="s">
        <v>215</v>
      </c>
      <c r="O1755" s="71" t="s">
        <v>86</v>
      </c>
      <c r="R1755" s="71">
        <v>0</v>
      </c>
      <c r="U1755" s="27" t="s">
        <v>7042</v>
      </c>
    </row>
    <row r="1756" spans="1:21" x14ac:dyDescent="0.15">
      <c r="A1756" s="27" t="s">
        <v>75</v>
      </c>
      <c r="B1756" s="27" t="s">
        <v>7043</v>
      </c>
      <c r="C1756" s="27" t="s">
        <v>663</v>
      </c>
      <c r="D1756" s="27" t="s">
        <v>93</v>
      </c>
      <c r="I1756" s="28">
        <v>43423.682152777779</v>
      </c>
      <c r="J1756" s="28">
        <v>43423.690925925926</v>
      </c>
      <c r="K1756" s="203">
        <v>8.773148148148148E-3</v>
      </c>
      <c r="L1756" s="29" t="s">
        <v>210</v>
      </c>
      <c r="M1756" s="71" t="s">
        <v>210</v>
      </c>
      <c r="N1756" s="71" t="s">
        <v>216</v>
      </c>
      <c r="O1756" s="71" t="s">
        <v>86</v>
      </c>
      <c r="R1756" s="71">
        <v>0</v>
      </c>
      <c r="U1756" s="27" t="s">
        <v>316</v>
      </c>
    </row>
    <row r="1757" spans="1:21" x14ac:dyDescent="0.15">
      <c r="A1757" s="27" t="s">
        <v>75</v>
      </c>
      <c r="B1757" s="27" t="s">
        <v>7044</v>
      </c>
      <c r="C1757" s="27" t="s">
        <v>663</v>
      </c>
      <c r="D1757" s="27" t="s">
        <v>31</v>
      </c>
      <c r="I1757" s="28">
        <v>43423.446458333332</v>
      </c>
      <c r="J1757" s="28">
        <v>43423.446875000001</v>
      </c>
      <c r="K1757" s="203">
        <v>4.1666666666666669E-4</v>
      </c>
      <c r="L1757" s="29" t="s">
        <v>210</v>
      </c>
      <c r="M1757" s="71" t="s">
        <v>211</v>
      </c>
      <c r="N1757" s="71" t="s">
        <v>215</v>
      </c>
      <c r="O1757" s="71" t="s">
        <v>30</v>
      </c>
      <c r="R1757" s="71">
        <v>0</v>
      </c>
      <c r="U1757" s="27" t="s">
        <v>7045</v>
      </c>
    </row>
    <row r="1758" spans="1:21" x14ac:dyDescent="0.15">
      <c r="A1758" s="27" t="s">
        <v>75</v>
      </c>
      <c r="B1758" s="27" t="s">
        <v>7046</v>
      </c>
      <c r="C1758" s="27" t="s">
        <v>663</v>
      </c>
      <c r="D1758" s="27" t="s">
        <v>31</v>
      </c>
      <c r="I1758" s="28">
        <v>43423.467488425929</v>
      </c>
      <c r="J1758" s="28">
        <v>43423.477685185186</v>
      </c>
      <c r="K1758" s="203">
        <v>1.019675925925926E-2</v>
      </c>
      <c r="L1758" s="29" t="s">
        <v>210</v>
      </c>
      <c r="M1758" s="71" t="s">
        <v>210</v>
      </c>
      <c r="N1758" s="71" t="s">
        <v>215</v>
      </c>
      <c r="O1758" s="71" t="s">
        <v>30</v>
      </c>
      <c r="R1758" s="71">
        <v>0</v>
      </c>
      <c r="U1758" s="27" t="s">
        <v>7047</v>
      </c>
    </row>
    <row r="1759" spans="1:21" x14ac:dyDescent="0.15">
      <c r="A1759" s="27" t="s">
        <v>75</v>
      </c>
      <c r="B1759" s="27" t="s">
        <v>7048</v>
      </c>
      <c r="C1759" s="27" t="s">
        <v>663</v>
      </c>
      <c r="D1759" s="27" t="s">
        <v>31</v>
      </c>
      <c r="I1759" s="28">
        <v>43423.488518518519</v>
      </c>
      <c r="J1759" s="28">
        <v>43423.490567129629</v>
      </c>
      <c r="K1759" s="203">
        <v>2.0486111111111113E-3</v>
      </c>
      <c r="L1759" s="29" t="s">
        <v>210</v>
      </c>
      <c r="M1759" s="71" t="s">
        <v>211</v>
      </c>
      <c r="N1759" s="71" t="s">
        <v>216</v>
      </c>
      <c r="O1759" s="71" t="s">
        <v>30</v>
      </c>
      <c r="R1759" s="71">
        <v>0</v>
      </c>
      <c r="U1759" s="27" t="s">
        <v>1541</v>
      </c>
    </row>
    <row r="1760" spans="1:21" x14ac:dyDescent="0.15">
      <c r="A1760" s="27" t="s">
        <v>75</v>
      </c>
      <c r="B1760" s="27" t="s">
        <v>7049</v>
      </c>
      <c r="C1760" s="27" t="s">
        <v>663</v>
      </c>
      <c r="D1760" s="27" t="s">
        <v>31</v>
      </c>
      <c r="I1760" s="28">
        <v>43423.490717592591</v>
      </c>
      <c r="J1760" s="28">
        <v>43423.498518518521</v>
      </c>
      <c r="K1760" s="203">
        <v>7.8009259259259256E-3</v>
      </c>
      <c r="L1760" s="29" t="s">
        <v>210</v>
      </c>
      <c r="M1760" s="71" t="s">
        <v>210</v>
      </c>
      <c r="N1760" s="71" t="s">
        <v>215</v>
      </c>
      <c r="O1760" s="71" t="s">
        <v>30</v>
      </c>
      <c r="R1760" s="71">
        <v>0</v>
      </c>
      <c r="U1760" s="27" t="s">
        <v>1302</v>
      </c>
    </row>
    <row r="1761" spans="1:21" x14ac:dyDescent="0.15">
      <c r="A1761" s="27" t="s">
        <v>75</v>
      </c>
      <c r="B1761" s="27" t="s">
        <v>7050</v>
      </c>
      <c r="C1761" s="27" t="s">
        <v>663</v>
      </c>
      <c r="D1761" s="27" t="s">
        <v>31</v>
      </c>
      <c r="I1761" s="28">
        <v>43423.599340277775</v>
      </c>
      <c r="J1761" s="28">
        <v>43423.600335648145</v>
      </c>
      <c r="K1761" s="203">
        <v>9.9537037037037042E-4</v>
      </c>
      <c r="L1761" s="29" t="s">
        <v>210</v>
      </c>
      <c r="M1761" s="71" t="s">
        <v>211</v>
      </c>
      <c r="N1761" s="71" t="s">
        <v>215</v>
      </c>
      <c r="O1761" s="71" t="s">
        <v>30</v>
      </c>
      <c r="R1761" s="71">
        <v>0</v>
      </c>
      <c r="U1761" s="27" t="s">
        <v>7051</v>
      </c>
    </row>
    <row r="1762" spans="1:21" x14ac:dyDescent="0.15">
      <c r="A1762" s="27" t="s">
        <v>75</v>
      </c>
      <c r="B1762" s="27" t="s">
        <v>7052</v>
      </c>
      <c r="C1762" s="27" t="s">
        <v>663</v>
      </c>
      <c r="D1762" s="27" t="s">
        <v>31</v>
      </c>
      <c r="I1762" s="28">
        <v>43423.60597222222</v>
      </c>
      <c r="J1762" s="28">
        <v>43423.607881944445</v>
      </c>
      <c r="K1762" s="203">
        <v>1.9097222222222222E-3</v>
      </c>
      <c r="L1762" s="29" t="s">
        <v>210</v>
      </c>
      <c r="M1762" s="71" t="s">
        <v>211</v>
      </c>
      <c r="N1762" s="71" t="s">
        <v>215</v>
      </c>
      <c r="O1762" s="71" t="s">
        <v>30</v>
      </c>
      <c r="R1762" s="71">
        <v>0</v>
      </c>
      <c r="U1762" s="27" t="s">
        <v>7053</v>
      </c>
    </row>
    <row r="1763" spans="1:21" x14ac:dyDescent="0.15">
      <c r="A1763" s="27" t="s">
        <v>75</v>
      </c>
      <c r="B1763" s="27" t="s">
        <v>7054</v>
      </c>
      <c r="C1763" s="27" t="s">
        <v>663</v>
      </c>
      <c r="D1763" s="27" t="s">
        <v>31</v>
      </c>
      <c r="I1763" s="28">
        <v>43423.625115740739</v>
      </c>
      <c r="J1763" s="28">
        <v>43423.62572916667</v>
      </c>
      <c r="K1763" s="203">
        <v>6.134259259259259E-4</v>
      </c>
      <c r="L1763" s="29" t="s">
        <v>210</v>
      </c>
      <c r="M1763" s="71" t="s">
        <v>211</v>
      </c>
      <c r="N1763" s="71" t="s">
        <v>215</v>
      </c>
      <c r="O1763" s="71" t="s">
        <v>30</v>
      </c>
      <c r="R1763" s="71">
        <v>0</v>
      </c>
      <c r="U1763" s="27" t="s">
        <v>7055</v>
      </c>
    </row>
    <row r="1764" spans="1:21" x14ac:dyDescent="0.15">
      <c r="A1764" s="27" t="s">
        <v>75</v>
      </c>
      <c r="B1764" s="27" t="s">
        <v>7056</v>
      </c>
      <c r="C1764" s="27" t="s">
        <v>663</v>
      </c>
      <c r="D1764" s="27" t="s">
        <v>31</v>
      </c>
      <c r="I1764" s="28">
        <v>43423.636678240742</v>
      </c>
      <c r="J1764" s="28">
        <v>43423.638993055552</v>
      </c>
      <c r="K1764" s="203">
        <v>2.3148148148148151E-3</v>
      </c>
      <c r="L1764" s="29" t="s">
        <v>210</v>
      </c>
      <c r="M1764" s="71" t="s">
        <v>210</v>
      </c>
      <c r="N1764" s="71" t="s">
        <v>215</v>
      </c>
      <c r="O1764" s="71" t="s">
        <v>30</v>
      </c>
      <c r="R1764" s="71">
        <v>0</v>
      </c>
      <c r="U1764" s="27" t="s">
        <v>7057</v>
      </c>
    </row>
    <row r="1765" spans="1:21" x14ac:dyDescent="0.15">
      <c r="A1765" s="27" t="s">
        <v>75</v>
      </c>
      <c r="B1765" s="27" t="s">
        <v>7058</v>
      </c>
      <c r="C1765" s="27" t="s">
        <v>663</v>
      </c>
      <c r="D1765" s="27" t="s">
        <v>31</v>
      </c>
      <c r="I1765" s="28">
        <v>43423.669212962966</v>
      </c>
      <c r="J1765" s="28">
        <v>43423.671770833331</v>
      </c>
      <c r="K1765" s="203">
        <v>2.5578703703703705E-3</v>
      </c>
      <c r="L1765" s="29" t="s">
        <v>210</v>
      </c>
      <c r="M1765" s="71" t="s">
        <v>210</v>
      </c>
      <c r="N1765" s="71" t="s">
        <v>215</v>
      </c>
      <c r="O1765" s="71" t="s">
        <v>30</v>
      </c>
      <c r="R1765" s="71">
        <v>0</v>
      </c>
      <c r="U1765" s="27" t="s">
        <v>1053</v>
      </c>
    </row>
    <row r="1766" spans="1:21" x14ac:dyDescent="0.15">
      <c r="A1766" s="27" t="s">
        <v>75</v>
      </c>
      <c r="B1766" s="27" t="s">
        <v>7059</v>
      </c>
      <c r="C1766" s="27" t="s">
        <v>663</v>
      </c>
      <c r="D1766" s="27" t="s">
        <v>31</v>
      </c>
      <c r="I1766" s="28">
        <v>43423.731087962966</v>
      </c>
      <c r="J1766" s="28">
        <v>43423.735601851855</v>
      </c>
      <c r="K1766" s="203">
        <v>4.5138888888888893E-3</v>
      </c>
      <c r="L1766" s="29" t="s">
        <v>210</v>
      </c>
      <c r="M1766" s="71" t="s">
        <v>210</v>
      </c>
      <c r="N1766" s="71" t="s">
        <v>215</v>
      </c>
      <c r="O1766" s="71" t="s">
        <v>30</v>
      </c>
      <c r="R1766" s="71">
        <v>0</v>
      </c>
      <c r="U1766" s="27" t="s">
        <v>7060</v>
      </c>
    </row>
    <row r="1767" spans="1:21" x14ac:dyDescent="0.15">
      <c r="A1767" s="27" t="s">
        <v>75</v>
      </c>
      <c r="B1767" s="27" t="s">
        <v>7061</v>
      </c>
      <c r="C1767" s="27" t="s">
        <v>663</v>
      </c>
      <c r="D1767" s="27" t="s">
        <v>31</v>
      </c>
      <c r="I1767" s="28">
        <v>43423.736203703702</v>
      </c>
      <c r="J1767" s="28">
        <v>43423.737118055556</v>
      </c>
      <c r="K1767" s="203">
        <v>9.1435185185185185E-4</v>
      </c>
      <c r="L1767" s="29" t="s">
        <v>210</v>
      </c>
      <c r="M1767" s="71" t="s">
        <v>211</v>
      </c>
      <c r="N1767" s="71" t="s">
        <v>215</v>
      </c>
      <c r="O1767" s="71" t="s">
        <v>30</v>
      </c>
      <c r="R1767" s="71">
        <v>0</v>
      </c>
      <c r="U1767" s="27" t="s">
        <v>7062</v>
      </c>
    </row>
    <row r="1768" spans="1:21" x14ac:dyDescent="0.15">
      <c r="A1768" s="27" t="s">
        <v>75</v>
      </c>
      <c r="B1768" s="27" t="s">
        <v>7063</v>
      </c>
      <c r="C1768" s="27" t="s">
        <v>569</v>
      </c>
      <c r="D1768" s="27" t="s">
        <v>35</v>
      </c>
      <c r="I1768" s="28">
        <v>43423.429143518515</v>
      </c>
      <c r="J1768" s="28">
        <v>43423.429664351854</v>
      </c>
      <c r="K1768" s="203">
        <v>5.2083333333333333E-4</v>
      </c>
      <c r="L1768" s="29" t="s">
        <v>210</v>
      </c>
      <c r="M1768" s="71" t="s">
        <v>211</v>
      </c>
      <c r="N1768" s="71" t="s">
        <v>215</v>
      </c>
      <c r="O1768" s="71" t="s">
        <v>34</v>
      </c>
      <c r="R1768" s="71">
        <v>0</v>
      </c>
      <c r="U1768" s="27" t="s">
        <v>1541</v>
      </c>
    </row>
    <row r="1769" spans="1:21" x14ac:dyDescent="0.15">
      <c r="A1769" s="27" t="s">
        <v>75</v>
      </c>
      <c r="B1769" s="27" t="s">
        <v>7064</v>
      </c>
      <c r="C1769" s="27" t="s">
        <v>569</v>
      </c>
      <c r="D1769" s="27" t="s">
        <v>35</v>
      </c>
      <c r="I1769" s="28">
        <v>43423.430324074077</v>
      </c>
      <c r="J1769" s="28">
        <v>43423.431226851855</v>
      </c>
      <c r="K1769" s="203">
        <v>9.0277777777777784E-4</v>
      </c>
      <c r="L1769" s="29" t="s">
        <v>210</v>
      </c>
      <c r="M1769" s="71" t="s">
        <v>211</v>
      </c>
      <c r="N1769" s="71" t="s">
        <v>215</v>
      </c>
      <c r="O1769" s="71" t="s">
        <v>34</v>
      </c>
      <c r="R1769" s="71">
        <v>0</v>
      </c>
      <c r="U1769" s="27" t="s">
        <v>584</v>
      </c>
    </row>
    <row r="1770" spans="1:21" x14ac:dyDescent="0.15">
      <c r="A1770" s="27" t="s">
        <v>75</v>
      </c>
      <c r="B1770" s="27" t="s">
        <v>7065</v>
      </c>
      <c r="C1770" s="27" t="s">
        <v>569</v>
      </c>
      <c r="D1770" s="27" t="s">
        <v>35</v>
      </c>
      <c r="I1770" s="28">
        <v>43423.443009259259</v>
      </c>
      <c r="J1770" s="28">
        <v>43423.444143518522</v>
      </c>
      <c r="K1770" s="203">
        <v>1.1342592592592591E-3</v>
      </c>
      <c r="L1770" s="29" t="s">
        <v>210</v>
      </c>
      <c r="M1770" s="71" t="s">
        <v>211</v>
      </c>
      <c r="N1770" s="71" t="s">
        <v>215</v>
      </c>
      <c r="O1770" s="71" t="s">
        <v>34</v>
      </c>
      <c r="R1770" s="71">
        <v>0</v>
      </c>
      <c r="U1770" s="27" t="s">
        <v>7066</v>
      </c>
    </row>
    <row r="1771" spans="1:21" x14ac:dyDescent="0.15">
      <c r="A1771" s="27" t="s">
        <v>75</v>
      </c>
      <c r="B1771" s="27" t="s">
        <v>7067</v>
      </c>
      <c r="C1771" s="27" t="s">
        <v>569</v>
      </c>
      <c r="D1771" s="27" t="s">
        <v>35</v>
      </c>
      <c r="I1771" s="28">
        <v>43423.453240740739</v>
      </c>
      <c r="J1771" s="28">
        <v>43423.459409722222</v>
      </c>
      <c r="K1771" s="203">
        <v>6.168981481481481E-3</v>
      </c>
      <c r="L1771" s="29" t="s">
        <v>210</v>
      </c>
      <c r="M1771" s="71" t="s">
        <v>210</v>
      </c>
      <c r="N1771" s="71" t="s">
        <v>215</v>
      </c>
      <c r="O1771" s="71" t="s">
        <v>34</v>
      </c>
      <c r="R1771" s="71">
        <v>0</v>
      </c>
      <c r="U1771" s="27" t="s">
        <v>7068</v>
      </c>
    </row>
    <row r="1772" spans="1:21" x14ac:dyDescent="0.15">
      <c r="A1772" s="27" t="s">
        <v>75</v>
      </c>
      <c r="B1772" s="27" t="s">
        <v>7069</v>
      </c>
      <c r="C1772" s="27" t="s">
        <v>569</v>
      </c>
      <c r="D1772" s="27" t="s">
        <v>35</v>
      </c>
      <c r="I1772" s="28">
        <v>43423.464999999997</v>
      </c>
      <c r="J1772" s="28">
        <v>43423.467164351852</v>
      </c>
      <c r="K1772" s="203">
        <v>2.1643518518518518E-3</v>
      </c>
      <c r="L1772" s="29" t="s">
        <v>210</v>
      </c>
      <c r="M1772" s="71" t="s">
        <v>210</v>
      </c>
      <c r="N1772" s="71" t="s">
        <v>215</v>
      </c>
      <c r="O1772" s="71" t="s">
        <v>34</v>
      </c>
      <c r="R1772" s="71">
        <v>0</v>
      </c>
      <c r="U1772" s="27" t="s">
        <v>846</v>
      </c>
    </row>
    <row r="1773" spans="1:21" x14ac:dyDescent="0.15">
      <c r="A1773" s="27" t="s">
        <v>75</v>
      </c>
      <c r="B1773" s="27" t="s">
        <v>7070</v>
      </c>
      <c r="C1773" s="27" t="s">
        <v>569</v>
      </c>
      <c r="D1773" s="27" t="s">
        <v>35</v>
      </c>
      <c r="I1773" s="28">
        <v>43423.476747685185</v>
      </c>
      <c r="J1773" s="28">
        <v>43423.484363425923</v>
      </c>
      <c r="K1773" s="203">
        <v>7.6157407407407415E-3</v>
      </c>
      <c r="L1773" s="29" t="s">
        <v>210</v>
      </c>
      <c r="M1773" s="71" t="s">
        <v>210</v>
      </c>
      <c r="N1773" s="71" t="s">
        <v>215</v>
      </c>
      <c r="O1773" s="71" t="s">
        <v>34</v>
      </c>
      <c r="R1773" s="71">
        <v>0</v>
      </c>
      <c r="U1773" s="27" t="s">
        <v>7068</v>
      </c>
    </row>
    <row r="1774" spans="1:21" x14ac:dyDescent="0.15">
      <c r="A1774" s="27" t="s">
        <v>75</v>
      </c>
      <c r="B1774" s="27" t="s">
        <v>7071</v>
      </c>
      <c r="C1774" s="27" t="s">
        <v>569</v>
      </c>
      <c r="D1774" s="27" t="s">
        <v>35</v>
      </c>
      <c r="I1774" s="28">
        <v>43423.623078703706</v>
      </c>
      <c r="J1774" s="28">
        <v>43423.625185185185</v>
      </c>
      <c r="K1774" s="203">
        <v>2.1064814814814813E-3</v>
      </c>
      <c r="L1774" s="29" t="s">
        <v>210</v>
      </c>
      <c r="M1774" s="71" t="s">
        <v>210</v>
      </c>
      <c r="N1774" s="71" t="s">
        <v>215</v>
      </c>
      <c r="O1774" s="71" t="s">
        <v>34</v>
      </c>
      <c r="R1774" s="71">
        <v>0</v>
      </c>
      <c r="U1774" s="27" t="s">
        <v>7072</v>
      </c>
    </row>
    <row r="1775" spans="1:21" x14ac:dyDescent="0.15">
      <c r="A1775" s="27" t="s">
        <v>75</v>
      </c>
      <c r="B1775" s="27" t="s">
        <v>7073</v>
      </c>
      <c r="C1775" s="27" t="s">
        <v>569</v>
      </c>
      <c r="D1775" s="27" t="s">
        <v>35</v>
      </c>
      <c r="I1775" s="28">
        <v>43423.653402777774</v>
      </c>
      <c r="J1775" s="28">
        <v>43423.654814814814</v>
      </c>
      <c r="K1775" s="203">
        <v>1.4120370370370369E-3</v>
      </c>
      <c r="L1775" s="29" t="s">
        <v>210</v>
      </c>
      <c r="M1775" s="71" t="s">
        <v>211</v>
      </c>
      <c r="N1775" s="71" t="s">
        <v>215</v>
      </c>
      <c r="O1775" s="71" t="s">
        <v>34</v>
      </c>
      <c r="R1775" s="71">
        <v>0</v>
      </c>
      <c r="U1775" s="27" t="s">
        <v>1970</v>
      </c>
    </row>
    <row r="1776" spans="1:21" x14ac:dyDescent="0.15">
      <c r="A1776" s="27" t="s">
        <v>75</v>
      </c>
      <c r="B1776" s="27" t="s">
        <v>7074</v>
      </c>
      <c r="C1776" s="27" t="s">
        <v>569</v>
      </c>
      <c r="D1776" s="27" t="s">
        <v>35</v>
      </c>
      <c r="I1776" s="28">
        <v>43423.657835648148</v>
      </c>
      <c r="J1776" s="28">
        <v>43423.659050925926</v>
      </c>
      <c r="K1776" s="203">
        <v>1.2152777777777778E-3</v>
      </c>
      <c r="L1776" s="29" t="s">
        <v>210</v>
      </c>
      <c r="M1776" s="71" t="s">
        <v>211</v>
      </c>
      <c r="N1776" s="71" t="s">
        <v>215</v>
      </c>
      <c r="O1776" s="71" t="s">
        <v>34</v>
      </c>
      <c r="R1776" s="71">
        <v>0</v>
      </c>
      <c r="U1776" s="27" t="s">
        <v>7075</v>
      </c>
    </row>
    <row r="1777" spans="1:21" x14ac:dyDescent="0.15">
      <c r="A1777" s="27" t="s">
        <v>75</v>
      </c>
      <c r="B1777" s="27" t="s">
        <v>7076</v>
      </c>
      <c r="C1777" s="27" t="s">
        <v>663</v>
      </c>
      <c r="D1777" s="27" t="s">
        <v>57</v>
      </c>
      <c r="I1777" s="28">
        <v>43423.611759259256</v>
      </c>
      <c r="J1777" s="28">
        <v>43423.615254629629</v>
      </c>
      <c r="K1777" s="203">
        <v>3.4953703703703705E-3</v>
      </c>
      <c r="L1777" s="29" t="s">
        <v>210</v>
      </c>
      <c r="M1777" s="71" t="s">
        <v>210</v>
      </c>
      <c r="N1777" s="71" t="s">
        <v>215</v>
      </c>
      <c r="O1777" s="71" t="s">
        <v>56</v>
      </c>
      <c r="R1777" s="71">
        <v>0</v>
      </c>
      <c r="U1777" s="27" t="s">
        <v>1054</v>
      </c>
    </row>
    <row r="1778" spans="1:21" x14ac:dyDescent="0.15">
      <c r="A1778" s="27" t="s">
        <v>75</v>
      </c>
      <c r="B1778" s="27" t="s">
        <v>7077</v>
      </c>
      <c r="C1778" s="27" t="s">
        <v>663</v>
      </c>
      <c r="D1778" s="27" t="s">
        <v>57</v>
      </c>
      <c r="I1778" s="28">
        <v>43423.615810185183</v>
      </c>
      <c r="J1778" s="28">
        <v>43423.626006944447</v>
      </c>
      <c r="K1778" s="203">
        <v>1.019675925925926E-2</v>
      </c>
      <c r="L1778" s="29" t="s">
        <v>210</v>
      </c>
      <c r="M1778" s="71" t="s">
        <v>210</v>
      </c>
      <c r="N1778" s="71" t="s">
        <v>215</v>
      </c>
      <c r="O1778" s="71" t="s">
        <v>56</v>
      </c>
      <c r="R1778" s="71">
        <v>0</v>
      </c>
      <c r="U1778" s="27" t="s">
        <v>7078</v>
      </c>
    </row>
    <row r="1779" spans="1:21" x14ac:dyDescent="0.15">
      <c r="A1779" s="27" t="s">
        <v>75</v>
      </c>
      <c r="B1779" s="27" t="s">
        <v>7079</v>
      </c>
      <c r="C1779" s="27" t="s">
        <v>663</v>
      </c>
      <c r="D1779" s="27" t="s">
        <v>57</v>
      </c>
      <c r="I1779" s="28">
        <v>43423.662465277775</v>
      </c>
      <c r="J1779" s="28">
        <v>43423.662581018521</v>
      </c>
      <c r="K1779" s="203">
        <v>1.1574074074074073E-4</v>
      </c>
      <c r="L1779" s="29" t="s">
        <v>210</v>
      </c>
      <c r="M1779" s="71" t="s">
        <v>211</v>
      </c>
      <c r="N1779" s="71" t="s">
        <v>215</v>
      </c>
      <c r="O1779" s="71" t="s">
        <v>56</v>
      </c>
      <c r="R1779" s="71">
        <v>0</v>
      </c>
      <c r="U1779" s="27" t="s">
        <v>754</v>
      </c>
    </row>
    <row r="1780" spans="1:21" x14ac:dyDescent="0.15">
      <c r="A1780" s="27" t="s">
        <v>75</v>
      </c>
      <c r="B1780" s="27" t="s">
        <v>7080</v>
      </c>
      <c r="C1780" s="27" t="s">
        <v>663</v>
      </c>
      <c r="D1780" s="27" t="s">
        <v>57</v>
      </c>
      <c r="I1780" s="28">
        <v>43423.662835648145</v>
      </c>
      <c r="J1780" s="28">
        <v>43423.665543981479</v>
      </c>
      <c r="K1780" s="203">
        <v>2.7083333333333334E-3</v>
      </c>
      <c r="L1780" s="29" t="s">
        <v>210</v>
      </c>
      <c r="M1780" s="71" t="s">
        <v>210</v>
      </c>
      <c r="N1780" s="71" t="s">
        <v>215</v>
      </c>
      <c r="O1780" s="71" t="s">
        <v>56</v>
      </c>
      <c r="R1780" s="71">
        <v>0</v>
      </c>
      <c r="U1780" s="27" t="s">
        <v>1022</v>
      </c>
    </row>
    <row r="1781" spans="1:21" x14ac:dyDescent="0.15">
      <c r="A1781" s="27" t="s">
        <v>75</v>
      </c>
      <c r="B1781" s="27" t="s">
        <v>7081</v>
      </c>
      <c r="C1781" s="27" t="s">
        <v>663</v>
      </c>
      <c r="D1781" s="27" t="s">
        <v>57</v>
      </c>
      <c r="I1781" s="28">
        <v>43423.668113425927</v>
      </c>
      <c r="J1781" s="28">
        <v>43423.670752314814</v>
      </c>
      <c r="K1781" s="203">
        <v>2.6388888888888885E-3</v>
      </c>
      <c r="L1781" s="29" t="s">
        <v>210</v>
      </c>
      <c r="M1781" s="71" t="s">
        <v>210</v>
      </c>
      <c r="N1781" s="71" t="s">
        <v>215</v>
      </c>
      <c r="O1781" s="71" t="s">
        <v>56</v>
      </c>
      <c r="R1781" s="71">
        <v>0</v>
      </c>
      <c r="U1781" s="27" t="s">
        <v>501</v>
      </c>
    </row>
    <row r="1782" spans="1:21" x14ac:dyDescent="0.15">
      <c r="A1782" s="27" t="s">
        <v>75</v>
      </c>
      <c r="B1782" s="27" t="s">
        <v>7082</v>
      </c>
      <c r="C1782" s="27" t="s">
        <v>663</v>
      </c>
      <c r="D1782" s="27" t="s">
        <v>57</v>
      </c>
      <c r="I1782" s="28">
        <v>43423.687708333331</v>
      </c>
      <c r="J1782" s="28">
        <v>43423.687939814816</v>
      </c>
      <c r="K1782" s="203">
        <v>2.3148148148148146E-4</v>
      </c>
      <c r="L1782" s="29" t="s">
        <v>210</v>
      </c>
      <c r="M1782" s="71" t="s">
        <v>211</v>
      </c>
      <c r="N1782" s="71" t="s">
        <v>215</v>
      </c>
      <c r="O1782" s="71" t="s">
        <v>56</v>
      </c>
      <c r="R1782" s="71">
        <v>0</v>
      </c>
      <c r="U1782" s="27" t="s">
        <v>501</v>
      </c>
    </row>
    <row r="1783" spans="1:21" x14ac:dyDescent="0.15">
      <c r="A1783" s="27" t="s">
        <v>75</v>
      </c>
      <c r="B1783" s="27" t="s">
        <v>7083</v>
      </c>
      <c r="C1783" s="27" t="s">
        <v>663</v>
      </c>
      <c r="D1783" s="27" t="s">
        <v>57</v>
      </c>
      <c r="I1783" s="28">
        <v>43423.701898148145</v>
      </c>
      <c r="J1783" s="28">
        <v>43423.70417824074</v>
      </c>
      <c r="K1783" s="203">
        <v>2.2800925925925927E-3</v>
      </c>
      <c r="L1783" s="29" t="s">
        <v>210</v>
      </c>
      <c r="M1783" s="71" t="s">
        <v>210</v>
      </c>
      <c r="N1783" s="71" t="s">
        <v>215</v>
      </c>
      <c r="O1783" s="71" t="s">
        <v>56</v>
      </c>
      <c r="R1783" s="71">
        <v>0</v>
      </c>
      <c r="U1783" s="27" t="s">
        <v>1022</v>
      </c>
    </row>
    <row r="1784" spans="1:21" x14ac:dyDescent="0.15">
      <c r="A1784" s="27" t="s">
        <v>75</v>
      </c>
      <c r="B1784" s="27" t="s">
        <v>7084</v>
      </c>
      <c r="C1784" s="27" t="s">
        <v>663</v>
      </c>
      <c r="D1784" s="27" t="s">
        <v>57</v>
      </c>
      <c r="I1784" s="28">
        <v>43423.718506944446</v>
      </c>
      <c r="J1784" s="28">
        <v>43423.722708333335</v>
      </c>
      <c r="K1784" s="203">
        <v>4.2013888888888891E-3</v>
      </c>
      <c r="L1784" s="29" t="s">
        <v>210</v>
      </c>
      <c r="M1784" s="71" t="s">
        <v>210</v>
      </c>
      <c r="N1784" s="71" t="s">
        <v>215</v>
      </c>
      <c r="O1784" s="71" t="s">
        <v>56</v>
      </c>
      <c r="R1784" s="71">
        <v>0</v>
      </c>
      <c r="U1784" s="27" t="s">
        <v>7085</v>
      </c>
    </row>
    <row r="1785" spans="1:21" x14ac:dyDescent="0.15">
      <c r="A1785" s="27" t="s">
        <v>75</v>
      </c>
      <c r="B1785" s="27" t="s">
        <v>7086</v>
      </c>
      <c r="C1785" s="27" t="s">
        <v>663</v>
      </c>
      <c r="D1785" s="27" t="s">
        <v>57</v>
      </c>
      <c r="I1785" s="28">
        <v>43423.723530092589</v>
      </c>
      <c r="J1785" s="28">
        <v>43423.725034722222</v>
      </c>
      <c r="K1785" s="203">
        <v>1.5046296296296294E-3</v>
      </c>
      <c r="L1785" s="29" t="s">
        <v>210</v>
      </c>
      <c r="M1785" s="71" t="s">
        <v>211</v>
      </c>
      <c r="N1785" s="71" t="s">
        <v>215</v>
      </c>
      <c r="O1785" s="71" t="s">
        <v>56</v>
      </c>
      <c r="R1785" s="71">
        <v>0</v>
      </c>
      <c r="U1785" s="27" t="s">
        <v>7087</v>
      </c>
    </row>
    <row r="1786" spans="1:21" x14ac:dyDescent="0.15">
      <c r="A1786" s="27" t="s">
        <v>75</v>
      </c>
      <c r="B1786" s="27" t="s">
        <v>7088</v>
      </c>
      <c r="C1786" s="27" t="s">
        <v>663</v>
      </c>
      <c r="D1786" s="27" t="s">
        <v>57</v>
      </c>
      <c r="I1786" s="28">
        <v>43423.731631944444</v>
      </c>
      <c r="J1786" s="28">
        <v>43423.735312500001</v>
      </c>
      <c r="K1786" s="203">
        <v>3.6805555555555554E-3</v>
      </c>
      <c r="L1786" s="29" t="s">
        <v>210</v>
      </c>
      <c r="M1786" s="71" t="s">
        <v>210</v>
      </c>
      <c r="N1786" s="71" t="s">
        <v>215</v>
      </c>
      <c r="O1786" s="71" t="s">
        <v>56</v>
      </c>
      <c r="R1786" s="71">
        <v>0</v>
      </c>
      <c r="U1786" s="27" t="s">
        <v>1303</v>
      </c>
    </row>
    <row r="1787" spans="1:21" x14ac:dyDescent="0.15">
      <c r="A1787" s="27" t="s">
        <v>75</v>
      </c>
      <c r="B1787" s="27" t="s">
        <v>7089</v>
      </c>
      <c r="C1787" s="27" t="s">
        <v>663</v>
      </c>
      <c r="D1787" s="27" t="s">
        <v>57</v>
      </c>
      <c r="I1787" s="28">
        <v>43423.745682870373</v>
      </c>
      <c r="J1787" s="28">
        <v>43423.762129629627</v>
      </c>
      <c r="K1787" s="203">
        <v>1.6446759259259262E-2</v>
      </c>
      <c r="L1787" s="29" t="s">
        <v>210</v>
      </c>
      <c r="M1787" s="71" t="s">
        <v>210</v>
      </c>
      <c r="N1787" s="71" t="s">
        <v>215</v>
      </c>
      <c r="O1787" s="71" t="s">
        <v>56</v>
      </c>
      <c r="R1787" s="71">
        <v>0</v>
      </c>
      <c r="U1787" s="27" t="s">
        <v>1055</v>
      </c>
    </row>
    <row r="1788" spans="1:21" x14ac:dyDescent="0.15">
      <c r="A1788" s="27" t="s">
        <v>75</v>
      </c>
      <c r="B1788" s="27" t="s">
        <v>7090</v>
      </c>
      <c r="C1788" s="27" t="s">
        <v>663</v>
      </c>
      <c r="D1788" s="27" t="s">
        <v>57</v>
      </c>
      <c r="I1788" s="28">
        <v>43423.796782407408</v>
      </c>
      <c r="J1788" s="28">
        <v>43423.796875</v>
      </c>
      <c r="K1788" s="203">
        <v>9.2592592592592588E-5</v>
      </c>
      <c r="L1788" s="29" t="s">
        <v>210</v>
      </c>
      <c r="M1788" s="71" t="s">
        <v>211</v>
      </c>
      <c r="N1788" s="71" t="s">
        <v>215</v>
      </c>
      <c r="O1788" s="71" t="s">
        <v>56</v>
      </c>
      <c r="R1788" s="71">
        <v>0</v>
      </c>
      <c r="U1788" s="27" t="s">
        <v>501</v>
      </c>
    </row>
    <row r="1789" spans="1:21" x14ac:dyDescent="0.15">
      <c r="A1789" s="27" t="s">
        <v>75</v>
      </c>
      <c r="B1789" s="27" t="s">
        <v>7091</v>
      </c>
      <c r="C1789" s="27" t="s">
        <v>663</v>
      </c>
      <c r="D1789" s="27" t="s">
        <v>57</v>
      </c>
      <c r="I1789" s="28">
        <v>43423.797268518516</v>
      </c>
      <c r="J1789" s="28">
        <v>43423.797314814816</v>
      </c>
      <c r="K1789" s="203">
        <v>4.6296296296296294E-5</v>
      </c>
      <c r="L1789" s="29" t="s">
        <v>210</v>
      </c>
      <c r="M1789" s="71" t="s">
        <v>211</v>
      </c>
      <c r="N1789" s="71" t="s">
        <v>215</v>
      </c>
      <c r="O1789" s="71" t="s">
        <v>56</v>
      </c>
      <c r="R1789" s="71">
        <v>0</v>
      </c>
      <c r="U1789" s="27" t="s">
        <v>501</v>
      </c>
    </row>
    <row r="1790" spans="1:21" x14ac:dyDescent="0.15">
      <c r="A1790" s="27" t="s">
        <v>75</v>
      </c>
      <c r="B1790" s="27" t="s">
        <v>7092</v>
      </c>
      <c r="C1790" s="27" t="s">
        <v>663</v>
      </c>
      <c r="D1790" s="27" t="s">
        <v>57</v>
      </c>
      <c r="I1790" s="28">
        <v>43423.80164351852</v>
      </c>
      <c r="J1790" s="28">
        <v>43423.802037037036</v>
      </c>
      <c r="K1790" s="203">
        <v>3.9351851851851852E-4</v>
      </c>
      <c r="L1790" s="29" t="s">
        <v>210</v>
      </c>
      <c r="M1790" s="71" t="s">
        <v>211</v>
      </c>
      <c r="N1790" s="71" t="s">
        <v>215</v>
      </c>
      <c r="O1790" s="71" t="s">
        <v>56</v>
      </c>
      <c r="R1790" s="71">
        <v>0</v>
      </c>
      <c r="U1790" s="27" t="s">
        <v>501</v>
      </c>
    </row>
    <row r="1791" spans="1:21" x14ac:dyDescent="0.15">
      <c r="A1791" s="27" t="s">
        <v>75</v>
      </c>
      <c r="B1791" s="27" t="s">
        <v>7093</v>
      </c>
      <c r="C1791" s="27" t="s">
        <v>188</v>
      </c>
      <c r="D1791" s="27" t="s">
        <v>133</v>
      </c>
      <c r="I1791" s="28">
        <v>43423.438194444447</v>
      </c>
      <c r="J1791" s="28">
        <v>43423.445625</v>
      </c>
      <c r="K1791" s="203">
        <v>7.4305555555555548E-3</v>
      </c>
      <c r="L1791" s="29" t="s">
        <v>210</v>
      </c>
      <c r="M1791" s="71" t="s">
        <v>210</v>
      </c>
      <c r="N1791" s="71" t="s">
        <v>215</v>
      </c>
      <c r="O1791" s="71" t="s">
        <v>132</v>
      </c>
      <c r="R1791" s="71">
        <v>0</v>
      </c>
      <c r="U1791" s="27" t="s">
        <v>317</v>
      </c>
    </row>
    <row r="1792" spans="1:21" x14ac:dyDescent="0.15">
      <c r="A1792" s="27" t="s">
        <v>75</v>
      </c>
      <c r="B1792" s="27" t="s">
        <v>7094</v>
      </c>
      <c r="C1792" s="27" t="s">
        <v>188</v>
      </c>
      <c r="D1792" s="27" t="s">
        <v>133</v>
      </c>
      <c r="I1792" s="28">
        <v>43423.454444444447</v>
      </c>
      <c r="J1792" s="28">
        <v>43423.455601851849</v>
      </c>
      <c r="K1792" s="203">
        <v>1.1574074074074073E-3</v>
      </c>
      <c r="L1792" s="29" t="s">
        <v>210</v>
      </c>
      <c r="M1792" s="71" t="s">
        <v>211</v>
      </c>
      <c r="N1792" s="71" t="s">
        <v>215</v>
      </c>
      <c r="O1792" s="71" t="s">
        <v>132</v>
      </c>
      <c r="R1792" s="71">
        <v>0</v>
      </c>
      <c r="U1792" s="27" t="s">
        <v>7095</v>
      </c>
    </row>
    <row r="1793" spans="1:21" x14ac:dyDescent="0.15">
      <c r="A1793" s="27" t="s">
        <v>75</v>
      </c>
      <c r="B1793" s="27" t="s">
        <v>7096</v>
      </c>
      <c r="C1793" s="27" t="s">
        <v>188</v>
      </c>
      <c r="D1793" s="27" t="s">
        <v>133</v>
      </c>
      <c r="I1793" s="28">
        <v>43423.45579861111</v>
      </c>
      <c r="J1793" s="28">
        <v>43423.457395833335</v>
      </c>
      <c r="K1793" s="203">
        <v>1.5972222222222221E-3</v>
      </c>
      <c r="L1793" s="29" t="s">
        <v>210</v>
      </c>
      <c r="M1793" s="71" t="s">
        <v>211</v>
      </c>
      <c r="N1793" s="71" t="s">
        <v>215</v>
      </c>
      <c r="O1793" s="71" t="s">
        <v>132</v>
      </c>
      <c r="R1793" s="71">
        <v>0</v>
      </c>
      <c r="U1793" s="27" t="s">
        <v>1291</v>
      </c>
    </row>
    <row r="1794" spans="1:21" x14ac:dyDescent="0.15">
      <c r="A1794" s="27" t="s">
        <v>75</v>
      </c>
      <c r="B1794" s="27" t="s">
        <v>7097</v>
      </c>
      <c r="C1794" s="27" t="s">
        <v>188</v>
      </c>
      <c r="D1794" s="27" t="s">
        <v>133</v>
      </c>
      <c r="I1794" s="28">
        <v>43423.587627314817</v>
      </c>
      <c r="J1794" s="28">
        <v>43423.590115740742</v>
      </c>
      <c r="K1794" s="203">
        <v>2.488425925925926E-3</v>
      </c>
      <c r="L1794" s="29" t="s">
        <v>210</v>
      </c>
      <c r="M1794" s="71" t="s">
        <v>210</v>
      </c>
      <c r="N1794" s="71" t="s">
        <v>215</v>
      </c>
      <c r="O1794" s="71" t="s">
        <v>132</v>
      </c>
      <c r="R1794" s="71">
        <v>0</v>
      </c>
      <c r="U1794" s="27" t="s">
        <v>1972</v>
      </c>
    </row>
    <row r="1795" spans="1:21" x14ac:dyDescent="0.15">
      <c r="A1795" s="27" t="s">
        <v>75</v>
      </c>
      <c r="B1795" s="27" t="s">
        <v>7098</v>
      </c>
      <c r="C1795" s="27" t="s">
        <v>188</v>
      </c>
      <c r="D1795" s="27" t="s">
        <v>133</v>
      </c>
      <c r="I1795" s="28">
        <v>43423.625405092593</v>
      </c>
      <c r="J1795" s="28">
        <v>43423.625578703701</v>
      </c>
      <c r="K1795" s="203">
        <v>1.7361111111111112E-4</v>
      </c>
      <c r="L1795" s="29" t="s">
        <v>210</v>
      </c>
      <c r="M1795" s="71" t="s">
        <v>211</v>
      </c>
      <c r="N1795" s="71" t="s">
        <v>215</v>
      </c>
      <c r="O1795" s="71" t="s">
        <v>132</v>
      </c>
      <c r="R1795" s="71">
        <v>0</v>
      </c>
      <c r="U1795" s="27" t="s">
        <v>847</v>
      </c>
    </row>
    <row r="1796" spans="1:21" x14ac:dyDescent="0.15">
      <c r="A1796" s="27" t="s">
        <v>75</v>
      </c>
      <c r="B1796" s="27" t="s">
        <v>7099</v>
      </c>
      <c r="C1796" s="27" t="s">
        <v>188</v>
      </c>
      <c r="D1796" s="27" t="s">
        <v>133</v>
      </c>
      <c r="I1796" s="28">
        <v>43423.625775462962</v>
      </c>
      <c r="J1796" s="28">
        <v>43423.631423611114</v>
      </c>
      <c r="K1796" s="203">
        <v>5.6481481481481478E-3</v>
      </c>
      <c r="L1796" s="29" t="s">
        <v>210</v>
      </c>
      <c r="M1796" s="71" t="s">
        <v>210</v>
      </c>
      <c r="N1796" s="71" t="s">
        <v>215</v>
      </c>
      <c r="O1796" s="71" t="s">
        <v>132</v>
      </c>
      <c r="R1796" s="71">
        <v>0</v>
      </c>
      <c r="U1796" s="27" t="s">
        <v>847</v>
      </c>
    </row>
    <row r="1797" spans="1:21" x14ac:dyDescent="0.15">
      <c r="A1797" s="27" t="s">
        <v>75</v>
      </c>
      <c r="B1797" s="27" t="s">
        <v>7100</v>
      </c>
      <c r="C1797" s="27" t="s">
        <v>188</v>
      </c>
      <c r="D1797" s="27" t="s">
        <v>133</v>
      </c>
      <c r="I1797" s="28">
        <v>43423.631886574076</v>
      </c>
      <c r="J1797" s="28">
        <v>43423.634085648147</v>
      </c>
      <c r="K1797" s="203">
        <v>2.1990740740740742E-3</v>
      </c>
      <c r="L1797" s="29" t="s">
        <v>210</v>
      </c>
      <c r="M1797" s="71" t="s">
        <v>210</v>
      </c>
      <c r="N1797" s="71" t="s">
        <v>215</v>
      </c>
      <c r="O1797" s="71" t="s">
        <v>132</v>
      </c>
      <c r="R1797" s="71">
        <v>0</v>
      </c>
      <c r="U1797" s="27" t="s">
        <v>1304</v>
      </c>
    </row>
    <row r="1798" spans="1:21" x14ac:dyDescent="0.15">
      <c r="A1798" s="27" t="s">
        <v>75</v>
      </c>
      <c r="B1798" s="27" t="s">
        <v>7101</v>
      </c>
      <c r="C1798" s="27" t="s">
        <v>188</v>
      </c>
      <c r="D1798" s="27" t="s">
        <v>133</v>
      </c>
      <c r="I1798" s="28">
        <v>43423.661689814813</v>
      </c>
      <c r="J1798" s="28">
        <v>43423.664629629631</v>
      </c>
      <c r="K1798" s="203">
        <v>2.9398148148148148E-3</v>
      </c>
      <c r="L1798" s="29" t="s">
        <v>210</v>
      </c>
      <c r="M1798" s="71" t="s">
        <v>210</v>
      </c>
      <c r="N1798" s="71" t="s">
        <v>215</v>
      </c>
      <c r="O1798" s="71" t="s">
        <v>132</v>
      </c>
      <c r="R1798" s="71">
        <v>0</v>
      </c>
      <c r="U1798" s="27" t="s">
        <v>638</v>
      </c>
    </row>
    <row r="1799" spans="1:21" x14ac:dyDescent="0.15">
      <c r="A1799" s="27" t="s">
        <v>75</v>
      </c>
      <c r="B1799" s="27" t="s">
        <v>7102</v>
      </c>
      <c r="C1799" s="27" t="s">
        <v>188</v>
      </c>
      <c r="D1799" s="27" t="s">
        <v>133</v>
      </c>
      <c r="I1799" s="28">
        <v>43423.699976851851</v>
      </c>
      <c r="J1799" s="28">
        <v>43423.701747685183</v>
      </c>
      <c r="K1799" s="203">
        <v>1.7708333333333332E-3</v>
      </c>
      <c r="L1799" s="29" t="s">
        <v>210</v>
      </c>
      <c r="M1799" s="71" t="s">
        <v>211</v>
      </c>
      <c r="N1799" s="71" t="s">
        <v>215</v>
      </c>
      <c r="O1799" s="71" t="s">
        <v>132</v>
      </c>
      <c r="R1799" s="71">
        <v>0</v>
      </c>
      <c r="U1799" s="27" t="s">
        <v>1304</v>
      </c>
    </row>
    <row r="1800" spans="1:21" x14ac:dyDescent="0.15">
      <c r="A1800" s="27" t="s">
        <v>75</v>
      </c>
      <c r="B1800" s="27" t="s">
        <v>7103</v>
      </c>
      <c r="C1800" s="27" t="s">
        <v>188</v>
      </c>
      <c r="D1800" s="27" t="s">
        <v>133</v>
      </c>
      <c r="I1800" s="28">
        <v>43423.712569444448</v>
      </c>
      <c r="J1800" s="28">
        <v>43423.715752314813</v>
      </c>
      <c r="K1800" s="203">
        <v>3.1828703703703702E-3</v>
      </c>
      <c r="L1800" s="29" t="s">
        <v>210</v>
      </c>
      <c r="M1800" s="71" t="s">
        <v>210</v>
      </c>
      <c r="N1800" s="71" t="s">
        <v>215</v>
      </c>
      <c r="O1800" s="71" t="s">
        <v>132</v>
      </c>
      <c r="R1800" s="71">
        <v>0</v>
      </c>
      <c r="U1800" s="27" t="s">
        <v>1971</v>
      </c>
    </row>
    <row r="1801" spans="1:21" x14ac:dyDescent="0.15">
      <c r="A1801" s="27" t="s">
        <v>75</v>
      </c>
      <c r="B1801" s="27" t="s">
        <v>7104</v>
      </c>
      <c r="C1801" s="27" t="s">
        <v>188</v>
      </c>
      <c r="D1801" s="27" t="s">
        <v>133</v>
      </c>
      <c r="I1801" s="28">
        <v>43423.719849537039</v>
      </c>
      <c r="J1801" s="28">
        <v>43423.729131944441</v>
      </c>
      <c r="K1801" s="203">
        <v>9.2824074074074076E-3</v>
      </c>
      <c r="L1801" s="29" t="s">
        <v>210</v>
      </c>
      <c r="M1801" s="71" t="s">
        <v>210</v>
      </c>
      <c r="N1801" s="71" t="s">
        <v>215</v>
      </c>
      <c r="O1801" s="71" t="s">
        <v>132</v>
      </c>
      <c r="R1801" s="71">
        <v>0</v>
      </c>
      <c r="U1801" s="27" t="s">
        <v>847</v>
      </c>
    </row>
    <row r="1802" spans="1:21" x14ac:dyDescent="0.15">
      <c r="A1802" s="27" t="s">
        <v>75</v>
      </c>
      <c r="B1802" s="27" t="s">
        <v>7105</v>
      </c>
      <c r="C1802" s="27" t="s">
        <v>189</v>
      </c>
      <c r="D1802" s="27" t="s">
        <v>88</v>
      </c>
      <c r="I1802" s="28">
        <v>43423.433425925927</v>
      </c>
      <c r="J1802" s="28">
        <v>43423.437175925923</v>
      </c>
      <c r="K1802" s="203">
        <v>3.7500000000000003E-3</v>
      </c>
      <c r="L1802" s="29" t="s">
        <v>210</v>
      </c>
      <c r="M1802" s="71" t="s">
        <v>210</v>
      </c>
      <c r="N1802" s="71" t="s">
        <v>215</v>
      </c>
      <c r="O1802" s="71" t="s">
        <v>87</v>
      </c>
      <c r="R1802" s="71">
        <v>0</v>
      </c>
      <c r="U1802" s="27" t="s">
        <v>7106</v>
      </c>
    </row>
    <row r="1803" spans="1:21" x14ac:dyDescent="0.15">
      <c r="A1803" s="27" t="s">
        <v>75</v>
      </c>
      <c r="B1803" s="27" t="s">
        <v>7107</v>
      </c>
      <c r="C1803" s="27" t="s">
        <v>189</v>
      </c>
      <c r="D1803" s="27" t="s">
        <v>88</v>
      </c>
      <c r="I1803" s="28">
        <v>43423.449074074073</v>
      </c>
      <c r="J1803" s="28">
        <v>43423.457094907404</v>
      </c>
      <c r="K1803" s="203">
        <v>8.0208333333333329E-3</v>
      </c>
      <c r="L1803" s="29" t="s">
        <v>210</v>
      </c>
      <c r="M1803" s="71" t="s">
        <v>210</v>
      </c>
      <c r="N1803" s="71" t="s">
        <v>216</v>
      </c>
      <c r="O1803" s="71" t="s">
        <v>87</v>
      </c>
      <c r="R1803" s="71">
        <v>0</v>
      </c>
      <c r="U1803" s="27" t="s">
        <v>1974</v>
      </c>
    </row>
    <row r="1804" spans="1:21" x14ac:dyDescent="0.15">
      <c r="A1804" s="27" t="s">
        <v>75</v>
      </c>
      <c r="B1804" s="27" t="s">
        <v>7108</v>
      </c>
      <c r="C1804" s="27" t="s">
        <v>189</v>
      </c>
      <c r="D1804" s="27" t="s">
        <v>88</v>
      </c>
      <c r="I1804" s="28">
        <v>43423.474803240744</v>
      </c>
      <c r="J1804" s="28">
        <v>43423.477835648147</v>
      </c>
      <c r="K1804" s="203">
        <v>3.0324074074074073E-3</v>
      </c>
      <c r="L1804" s="29" t="s">
        <v>210</v>
      </c>
      <c r="M1804" s="71" t="s">
        <v>210</v>
      </c>
      <c r="N1804" s="71" t="s">
        <v>215</v>
      </c>
      <c r="O1804" s="71" t="s">
        <v>87</v>
      </c>
      <c r="R1804" s="71">
        <v>0</v>
      </c>
      <c r="U1804" s="27" t="s">
        <v>7109</v>
      </c>
    </row>
    <row r="1805" spans="1:21" x14ac:dyDescent="0.15">
      <c r="A1805" s="27" t="s">
        <v>75</v>
      </c>
      <c r="B1805" s="27" t="s">
        <v>7110</v>
      </c>
      <c r="C1805" s="27" t="s">
        <v>189</v>
      </c>
      <c r="D1805" s="27" t="s">
        <v>88</v>
      </c>
      <c r="I1805" s="28">
        <v>43423.485625000001</v>
      </c>
      <c r="J1805" s="28">
        <v>43423.497569444444</v>
      </c>
      <c r="K1805" s="203">
        <v>1.1944444444444445E-2</v>
      </c>
      <c r="L1805" s="29" t="s">
        <v>210</v>
      </c>
      <c r="M1805" s="71" t="s">
        <v>210</v>
      </c>
      <c r="N1805" s="71" t="s">
        <v>216</v>
      </c>
      <c r="O1805" s="71" t="s">
        <v>87</v>
      </c>
      <c r="R1805" s="71">
        <v>0</v>
      </c>
      <c r="U1805" s="27" t="s">
        <v>1305</v>
      </c>
    </row>
    <row r="1806" spans="1:21" x14ac:dyDescent="0.15">
      <c r="A1806" s="27" t="s">
        <v>75</v>
      </c>
      <c r="B1806" s="27" t="s">
        <v>7111</v>
      </c>
      <c r="C1806" s="27" t="s">
        <v>189</v>
      </c>
      <c r="D1806" s="27" t="s">
        <v>88</v>
      </c>
      <c r="I1806" s="28">
        <v>43423.58090277778</v>
      </c>
      <c r="J1806" s="28">
        <v>43423.580509259256</v>
      </c>
      <c r="K1806" s="203">
        <v>3.8194444444444446E-4</v>
      </c>
      <c r="L1806" s="29" t="s">
        <v>210</v>
      </c>
      <c r="M1806" s="71" t="s">
        <v>211</v>
      </c>
      <c r="N1806" s="71" t="s">
        <v>216</v>
      </c>
      <c r="O1806" s="71" t="s">
        <v>87</v>
      </c>
      <c r="R1806" s="71">
        <v>0</v>
      </c>
      <c r="U1806" s="27" t="s">
        <v>7112</v>
      </c>
    </row>
    <row r="1807" spans="1:21" x14ac:dyDescent="0.15">
      <c r="A1807" s="27" t="s">
        <v>75</v>
      </c>
      <c r="B1807" s="27" t="s">
        <v>7113</v>
      </c>
      <c r="C1807" s="27" t="s">
        <v>189</v>
      </c>
      <c r="D1807" s="27" t="s">
        <v>88</v>
      </c>
      <c r="I1807" s="28">
        <v>43423.607534722221</v>
      </c>
      <c r="J1807" s="28">
        <v>43423.607731481483</v>
      </c>
      <c r="K1807" s="203">
        <v>1.9675925925925926E-4</v>
      </c>
      <c r="L1807" s="29" t="s">
        <v>210</v>
      </c>
      <c r="M1807" s="71" t="s">
        <v>211</v>
      </c>
      <c r="N1807" s="71" t="s">
        <v>215</v>
      </c>
      <c r="O1807" s="71" t="s">
        <v>87</v>
      </c>
      <c r="R1807" s="71">
        <v>0</v>
      </c>
      <c r="U1807" s="27" t="s">
        <v>7114</v>
      </c>
    </row>
    <row r="1808" spans="1:21" x14ac:dyDescent="0.15">
      <c r="A1808" s="27" t="s">
        <v>75</v>
      </c>
      <c r="B1808" s="27" t="s">
        <v>7115</v>
      </c>
      <c r="C1808" s="27" t="s">
        <v>189</v>
      </c>
      <c r="D1808" s="27" t="s">
        <v>88</v>
      </c>
      <c r="I1808" s="28">
        <v>43423.649942129632</v>
      </c>
      <c r="J1808" s="28">
        <v>43423.65221064815</v>
      </c>
      <c r="K1808" s="203">
        <v>2.2685185185185182E-3</v>
      </c>
      <c r="L1808" s="29" t="s">
        <v>210</v>
      </c>
      <c r="M1808" s="71" t="s">
        <v>210</v>
      </c>
      <c r="N1808" s="71" t="s">
        <v>215</v>
      </c>
      <c r="O1808" s="71" t="s">
        <v>87</v>
      </c>
      <c r="R1808" s="71">
        <v>0</v>
      </c>
      <c r="U1808" s="27" t="s">
        <v>7116</v>
      </c>
    </row>
    <row r="1809" spans="1:21" x14ac:dyDescent="0.15">
      <c r="A1809" s="27" t="s">
        <v>75</v>
      </c>
      <c r="B1809" s="27" t="s">
        <v>7117</v>
      </c>
      <c r="C1809" s="27" t="s">
        <v>189</v>
      </c>
      <c r="D1809" s="27" t="s">
        <v>88</v>
      </c>
      <c r="I1809" s="28">
        <v>43423.656967592593</v>
      </c>
      <c r="J1809" s="28">
        <v>43423.658564814818</v>
      </c>
      <c r="K1809" s="203">
        <v>1.5972222222222221E-3</v>
      </c>
      <c r="L1809" s="29" t="s">
        <v>210</v>
      </c>
      <c r="M1809" s="71" t="s">
        <v>211</v>
      </c>
      <c r="N1809" s="71" t="s">
        <v>215</v>
      </c>
      <c r="O1809" s="71" t="s">
        <v>87</v>
      </c>
      <c r="R1809" s="71">
        <v>0</v>
      </c>
      <c r="U1809" s="27" t="s">
        <v>7118</v>
      </c>
    </row>
    <row r="1810" spans="1:21" x14ac:dyDescent="0.15">
      <c r="A1810" s="27" t="s">
        <v>75</v>
      </c>
      <c r="B1810" s="27" t="s">
        <v>7119</v>
      </c>
      <c r="C1810" s="27" t="s">
        <v>189</v>
      </c>
      <c r="D1810" s="27" t="s">
        <v>88</v>
      </c>
      <c r="I1810" s="28">
        <v>43423.661168981482</v>
      </c>
      <c r="J1810" s="28">
        <v>43423.66134259259</v>
      </c>
      <c r="K1810" s="203">
        <v>1.7361111111111112E-4</v>
      </c>
      <c r="L1810" s="29" t="s">
        <v>210</v>
      </c>
      <c r="M1810" s="71" t="s">
        <v>211</v>
      </c>
      <c r="N1810" s="71" t="s">
        <v>215</v>
      </c>
      <c r="O1810" s="71" t="s">
        <v>87</v>
      </c>
      <c r="R1810" s="71">
        <v>0</v>
      </c>
      <c r="U1810" s="27" t="s">
        <v>7120</v>
      </c>
    </row>
    <row r="1811" spans="1:21" x14ac:dyDescent="0.15">
      <c r="A1811" s="27" t="s">
        <v>75</v>
      </c>
      <c r="B1811" s="27" t="s">
        <v>7121</v>
      </c>
      <c r="C1811" s="27" t="s">
        <v>189</v>
      </c>
      <c r="D1811" s="27" t="s">
        <v>88</v>
      </c>
      <c r="I1811" s="28">
        <v>43423.662129629629</v>
      </c>
      <c r="J1811" s="28">
        <v>43423.664918981478</v>
      </c>
      <c r="K1811" s="203">
        <v>2.7893518518518519E-3</v>
      </c>
      <c r="L1811" s="29" t="s">
        <v>210</v>
      </c>
      <c r="M1811" s="71" t="s">
        <v>210</v>
      </c>
      <c r="N1811" s="71" t="s">
        <v>215</v>
      </c>
      <c r="O1811" s="71" t="s">
        <v>87</v>
      </c>
      <c r="R1811" s="71">
        <v>0</v>
      </c>
      <c r="U1811" s="27" t="s">
        <v>7122</v>
      </c>
    </row>
    <row r="1812" spans="1:21" x14ac:dyDescent="0.15">
      <c r="A1812" s="27" t="s">
        <v>75</v>
      </c>
      <c r="B1812" s="27" t="s">
        <v>7123</v>
      </c>
      <c r="C1812" s="27" t="s">
        <v>189</v>
      </c>
      <c r="D1812" s="27" t="s">
        <v>88</v>
      </c>
      <c r="I1812" s="28">
        <v>43423.66684027778</v>
      </c>
      <c r="J1812" s="28">
        <v>43423.670092592591</v>
      </c>
      <c r="K1812" s="203">
        <v>3.2523148148148151E-3</v>
      </c>
      <c r="L1812" s="29" t="s">
        <v>210</v>
      </c>
      <c r="M1812" s="71" t="s">
        <v>210</v>
      </c>
      <c r="N1812" s="71" t="s">
        <v>215</v>
      </c>
      <c r="O1812" s="71" t="s">
        <v>87</v>
      </c>
      <c r="R1812" s="71">
        <v>0</v>
      </c>
      <c r="U1812" s="27" t="s">
        <v>7124</v>
      </c>
    </row>
    <row r="1813" spans="1:21" x14ac:dyDescent="0.15">
      <c r="A1813" s="27" t="s">
        <v>75</v>
      </c>
      <c r="B1813" s="27" t="s">
        <v>7125</v>
      </c>
      <c r="C1813" s="27" t="s">
        <v>189</v>
      </c>
      <c r="D1813" s="27" t="s">
        <v>88</v>
      </c>
      <c r="I1813" s="28">
        <v>43423.670925925922</v>
      </c>
      <c r="J1813" s="28">
        <v>43423.670949074076</v>
      </c>
      <c r="K1813" s="203">
        <v>2.3148148148148147E-5</v>
      </c>
      <c r="L1813" s="29" t="s">
        <v>210</v>
      </c>
      <c r="M1813" s="71" t="s">
        <v>211</v>
      </c>
      <c r="N1813" s="71" t="s">
        <v>215</v>
      </c>
      <c r="O1813" s="71" t="s">
        <v>87</v>
      </c>
      <c r="R1813" s="71">
        <v>0</v>
      </c>
      <c r="U1813" s="27" t="s">
        <v>7126</v>
      </c>
    </row>
    <row r="1814" spans="1:21" x14ac:dyDescent="0.15">
      <c r="A1814" s="27" t="s">
        <v>75</v>
      </c>
      <c r="B1814" s="27" t="s">
        <v>7127</v>
      </c>
      <c r="C1814" s="27" t="s">
        <v>189</v>
      </c>
      <c r="D1814" s="27" t="s">
        <v>88</v>
      </c>
      <c r="I1814" s="28">
        <v>43423.672719907408</v>
      </c>
      <c r="J1814" s="28">
        <v>43423.672754629632</v>
      </c>
      <c r="K1814" s="203">
        <v>3.4722222222222222E-5</v>
      </c>
      <c r="L1814" s="29" t="s">
        <v>210</v>
      </c>
      <c r="M1814" s="71" t="s">
        <v>211</v>
      </c>
      <c r="N1814" s="71" t="s">
        <v>215</v>
      </c>
      <c r="O1814" s="71" t="s">
        <v>87</v>
      </c>
      <c r="R1814" s="71">
        <v>0</v>
      </c>
      <c r="U1814" s="27" t="s">
        <v>7128</v>
      </c>
    </row>
    <row r="1815" spans="1:21" x14ac:dyDescent="0.15">
      <c r="A1815" s="27" t="s">
        <v>75</v>
      </c>
      <c r="B1815" s="27" t="s">
        <v>7129</v>
      </c>
      <c r="C1815" s="27" t="s">
        <v>189</v>
      </c>
      <c r="D1815" s="27" t="s">
        <v>88</v>
      </c>
      <c r="I1815" s="28">
        <v>43423.675081018519</v>
      </c>
      <c r="J1815" s="28">
        <v>43423.675949074073</v>
      </c>
      <c r="K1815" s="203">
        <v>8.6805555555555551E-4</v>
      </c>
      <c r="L1815" s="29" t="s">
        <v>210</v>
      </c>
      <c r="M1815" s="71" t="s">
        <v>211</v>
      </c>
      <c r="N1815" s="71" t="s">
        <v>215</v>
      </c>
      <c r="O1815" s="71" t="s">
        <v>87</v>
      </c>
      <c r="R1815" s="71">
        <v>0</v>
      </c>
      <c r="U1815" s="27" t="s">
        <v>7130</v>
      </c>
    </row>
    <row r="1816" spans="1:21" x14ac:dyDescent="0.15">
      <c r="A1816" s="27" t="s">
        <v>75</v>
      </c>
      <c r="B1816" s="27" t="s">
        <v>7131</v>
      </c>
      <c r="C1816" s="27" t="s">
        <v>189</v>
      </c>
      <c r="D1816" s="27" t="s">
        <v>88</v>
      </c>
      <c r="I1816" s="28">
        <v>43423.720266203702</v>
      </c>
      <c r="J1816" s="28">
        <v>43423.725729166668</v>
      </c>
      <c r="K1816" s="203">
        <v>5.4629629629629637E-3</v>
      </c>
      <c r="L1816" s="29" t="s">
        <v>210</v>
      </c>
      <c r="M1816" s="71" t="s">
        <v>210</v>
      </c>
      <c r="N1816" s="71" t="s">
        <v>215</v>
      </c>
      <c r="O1816" s="71" t="s">
        <v>87</v>
      </c>
      <c r="R1816" s="71">
        <v>0</v>
      </c>
      <c r="U1816" s="27" t="s">
        <v>7132</v>
      </c>
    </row>
    <row r="1817" spans="1:21" x14ac:dyDescent="0.15">
      <c r="A1817" s="27" t="s">
        <v>75</v>
      </c>
      <c r="B1817" s="27" t="s">
        <v>7133</v>
      </c>
      <c r="C1817" s="27" t="s">
        <v>189</v>
      </c>
      <c r="D1817" s="27" t="s">
        <v>88</v>
      </c>
      <c r="I1817" s="28">
        <v>43423.756666666668</v>
      </c>
      <c r="J1817" s="28">
        <v>43423.762986111113</v>
      </c>
      <c r="K1817" s="203">
        <v>6.3194444444444444E-3</v>
      </c>
      <c r="L1817" s="29" t="s">
        <v>210</v>
      </c>
      <c r="M1817" s="71" t="s">
        <v>210</v>
      </c>
      <c r="N1817" s="71" t="s">
        <v>215</v>
      </c>
      <c r="O1817" s="71" t="s">
        <v>87</v>
      </c>
      <c r="R1817" s="71">
        <v>0</v>
      </c>
      <c r="U1817" s="27" t="s">
        <v>1949</v>
      </c>
    </row>
    <row r="1818" spans="1:21" x14ac:dyDescent="0.15">
      <c r="A1818" s="27" t="s">
        <v>75</v>
      </c>
      <c r="B1818" s="27" t="s">
        <v>7134</v>
      </c>
      <c r="C1818" s="27" t="s">
        <v>189</v>
      </c>
      <c r="D1818" s="27" t="s">
        <v>295</v>
      </c>
      <c r="I1818" s="28">
        <v>43423.439629629633</v>
      </c>
      <c r="J1818" s="28">
        <v>43423.440358796295</v>
      </c>
      <c r="K1818" s="203">
        <v>7.291666666666667E-4</v>
      </c>
      <c r="L1818" s="29" t="s">
        <v>210</v>
      </c>
      <c r="M1818" s="71" t="s">
        <v>211</v>
      </c>
      <c r="N1818" s="71" t="s">
        <v>215</v>
      </c>
      <c r="O1818" s="71" t="s">
        <v>294</v>
      </c>
      <c r="R1818" s="71">
        <v>0</v>
      </c>
      <c r="U1818" s="27" t="s">
        <v>1543</v>
      </c>
    </row>
    <row r="1819" spans="1:21" x14ac:dyDescent="0.15">
      <c r="A1819" s="27" t="s">
        <v>75</v>
      </c>
      <c r="B1819" s="27" t="s">
        <v>7135</v>
      </c>
      <c r="C1819" s="27" t="s">
        <v>189</v>
      </c>
      <c r="D1819" s="27" t="s">
        <v>295</v>
      </c>
      <c r="I1819" s="28">
        <v>43423.46193287037</v>
      </c>
      <c r="J1819" s="28">
        <v>43423.462187500001</v>
      </c>
      <c r="K1819" s="203">
        <v>2.5462962962962961E-4</v>
      </c>
      <c r="L1819" s="29" t="s">
        <v>210</v>
      </c>
      <c r="M1819" s="71" t="s">
        <v>211</v>
      </c>
      <c r="N1819" s="71" t="s">
        <v>215</v>
      </c>
      <c r="O1819" s="71" t="s">
        <v>294</v>
      </c>
      <c r="R1819" s="71">
        <v>0</v>
      </c>
      <c r="U1819" s="27" t="s">
        <v>7136</v>
      </c>
    </row>
    <row r="1820" spans="1:21" x14ac:dyDescent="0.15">
      <c r="A1820" s="27" t="s">
        <v>75</v>
      </c>
      <c r="B1820" s="27" t="s">
        <v>7137</v>
      </c>
      <c r="C1820" s="27" t="s">
        <v>189</v>
      </c>
      <c r="D1820" s="27" t="s">
        <v>295</v>
      </c>
      <c r="I1820" s="28">
        <v>43423.470243055555</v>
      </c>
      <c r="J1820" s="28">
        <v>43423.471307870372</v>
      </c>
      <c r="K1820" s="203">
        <v>1.0648148148148147E-3</v>
      </c>
      <c r="L1820" s="29" t="s">
        <v>210</v>
      </c>
      <c r="M1820" s="71" t="s">
        <v>211</v>
      </c>
      <c r="N1820" s="71" t="s">
        <v>215</v>
      </c>
      <c r="O1820" s="71" t="s">
        <v>294</v>
      </c>
      <c r="U1820" s="27" t="s">
        <v>7138</v>
      </c>
    </row>
    <row r="1821" spans="1:21" x14ac:dyDescent="0.15">
      <c r="A1821" s="27" t="s">
        <v>75</v>
      </c>
      <c r="B1821" s="27" t="s">
        <v>7139</v>
      </c>
      <c r="C1821" s="27" t="s">
        <v>189</v>
      </c>
      <c r="D1821" s="27" t="s">
        <v>295</v>
      </c>
      <c r="I1821" s="28">
        <v>43423.475856481484</v>
      </c>
      <c r="J1821" s="28">
        <v>43423.476122685184</v>
      </c>
      <c r="K1821" s="203">
        <v>2.6620370370370372E-4</v>
      </c>
      <c r="L1821" s="29" t="s">
        <v>210</v>
      </c>
      <c r="M1821" s="71" t="s">
        <v>211</v>
      </c>
      <c r="N1821" s="71" t="s">
        <v>215</v>
      </c>
      <c r="O1821" s="71" t="s">
        <v>294</v>
      </c>
      <c r="R1821" s="71">
        <v>0</v>
      </c>
      <c r="U1821" s="27" t="s">
        <v>1976</v>
      </c>
    </row>
    <row r="1822" spans="1:21" x14ac:dyDescent="0.15">
      <c r="A1822" s="27" t="s">
        <v>75</v>
      </c>
      <c r="B1822" s="27" t="s">
        <v>7140</v>
      </c>
      <c r="C1822" s="27" t="s">
        <v>189</v>
      </c>
      <c r="D1822" s="27" t="s">
        <v>295</v>
      </c>
      <c r="I1822" s="28">
        <v>43423.476898148147</v>
      </c>
      <c r="J1822" s="28">
        <v>43423.477303240739</v>
      </c>
      <c r="K1822" s="203">
        <v>4.0509259259259258E-4</v>
      </c>
      <c r="L1822" s="29" t="s">
        <v>210</v>
      </c>
      <c r="M1822" s="71" t="s">
        <v>211</v>
      </c>
      <c r="N1822" s="71" t="s">
        <v>215</v>
      </c>
      <c r="O1822" s="71" t="s">
        <v>294</v>
      </c>
      <c r="R1822" s="71">
        <v>0</v>
      </c>
      <c r="U1822" s="27" t="s">
        <v>7141</v>
      </c>
    </row>
    <row r="1823" spans="1:21" x14ac:dyDescent="0.15">
      <c r="A1823" s="27" t="s">
        <v>75</v>
      </c>
      <c r="B1823" s="27" t="s">
        <v>7142</v>
      </c>
      <c r="C1823" s="27" t="s">
        <v>189</v>
      </c>
      <c r="D1823" s="27" t="s">
        <v>295</v>
      </c>
      <c r="I1823" s="28">
        <v>43423.479027777779</v>
      </c>
      <c r="J1823" s="28">
        <v>43423.480266203704</v>
      </c>
      <c r="K1823" s="203">
        <v>1.2384259259259258E-3</v>
      </c>
      <c r="L1823" s="29" t="s">
        <v>210</v>
      </c>
      <c r="M1823" s="71" t="s">
        <v>211</v>
      </c>
      <c r="N1823" s="71" t="s">
        <v>215</v>
      </c>
      <c r="O1823" s="71" t="s">
        <v>294</v>
      </c>
      <c r="R1823" s="71">
        <v>0</v>
      </c>
      <c r="U1823" s="27" t="s">
        <v>7143</v>
      </c>
    </row>
    <row r="1824" spans="1:21" x14ac:dyDescent="0.15">
      <c r="A1824" s="27" t="s">
        <v>75</v>
      </c>
      <c r="B1824" s="27" t="s">
        <v>7144</v>
      </c>
      <c r="C1824" s="27" t="s">
        <v>189</v>
      </c>
      <c r="D1824" s="27" t="s">
        <v>295</v>
      </c>
      <c r="I1824" s="28">
        <v>43423.481203703705</v>
      </c>
      <c r="J1824" s="28">
        <v>43423.481979166667</v>
      </c>
      <c r="K1824" s="203">
        <v>7.7546296296296304E-4</v>
      </c>
      <c r="L1824" s="29" t="s">
        <v>210</v>
      </c>
      <c r="M1824" s="71" t="s">
        <v>211</v>
      </c>
      <c r="N1824" s="71" t="s">
        <v>215</v>
      </c>
      <c r="O1824" s="71" t="s">
        <v>294</v>
      </c>
      <c r="R1824" s="71">
        <v>0</v>
      </c>
      <c r="U1824" s="27" t="s">
        <v>7145</v>
      </c>
    </row>
    <row r="1825" spans="1:21" x14ac:dyDescent="0.15">
      <c r="A1825" s="27" t="s">
        <v>75</v>
      </c>
      <c r="B1825" s="27" t="s">
        <v>7146</v>
      </c>
      <c r="C1825" s="27" t="s">
        <v>189</v>
      </c>
      <c r="D1825" s="27" t="s">
        <v>295</v>
      </c>
      <c r="I1825" s="28">
        <v>43423.583692129629</v>
      </c>
      <c r="J1825" s="28">
        <v>43423.584108796298</v>
      </c>
      <c r="K1825" s="203">
        <v>4.1666666666666669E-4</v>
      </c>
      <c r="L1825" s="29" t="s">
        <v>210</v>
      </c>
      <c r="M1825" s="71" t="s">
        <v>211</v>
      </c>
      <c r="N1825" s="71" t="s">
        <v>215</v>
      </c>
      <c r="O1825" s="71" t="s">
        <v>294</v>
      </c>
      <c r="R1825" s="71">
        <v>0</v>
      </c>
      <c r="U1825" s="27" t="s">
        <v>7147</v>
      </c>
    </row>
    <row r="1826" spans="1:21" x14ac:dyDescent="0.15">
      <c r="A1826" s="27" t="s">
        <v>75</v>
      </c>
      <c r="B1826" s="27" t="s">
        <v>7148</v>
      </c>
      <c r="C1826" s="27" t="s">
        <v>189</v>
      </c>
      <c r="D1826" s="27" t="s">
        <v>295</v>
      </c>
      <c r="I1826" s="28">
        <v>43423.586180555554</v>
      </c>
      <c r="J1826" s="28">
        <v>43423.586875000001</v>
      </c>
      <c r="K1826" s="203">
        <v>6.9444444444444447E-4</v>
      </c>
      <c r="L1826" s="29" t="s">
        <v>210</v>
      </c>
      <c r="M1826" s="71" t="s">
        <v>211</v>
      </c>
      <c r="N1826" s="71" t="s">
        <v>215</v>
      </c>
      <c r="O1826" s="71" t="s">
        <v>294</v>
      </c>
      <c r="R1826" s="71">
        <v>0</v>
      </c>
      <c r="U1826" s="27" t="s">
        <v>7149</v>
      </c>
    </row>
    <row r="1827" spans="1:21" x14ac:dyDescent="0.15">
      <c r="A1827" s="27" t="s">
        <v>75</v>
      </c>
      <c r="B1827" s="27" t="s">
        <v>7150</v>
      </c>
      <c r="C1827" s="27" t="s">
        <v>189</v>
      </c>
      <c r="D1827" s="27" t="s">
        <v>295</v>
      </c>
      <c r="I1827" s="28">
        <v>43423.595034722224</v>
      </c>
      <c r="J1827" s="28">
        <v>43423.595891203702</v>
      </c>
      <c r="K1827" s="203">
        <v>8.564814814814815E-4</v>
      </c>
      <c r="L1827" s="29" t="s">
        <v>210</v>
      </c>
      <c r="M1827" s="71" t="s">
        <v>211</v>
      </c>
      <c r="N1827" s="71" t="s">
        <v>215</v>
      </c>
      <c r="O1827" s="71" t="s">
        <v>294</v>
      </c>
      <c r="R1827" s="71">
        <v>0</v>
      </c>
      <c r="U1827" s="27" t="s">
        <v>7151</v>
      </c>
    </row>
    <row r="1828" spans="1:21" x14ac:dyDescent="0.15">
      <c r="A1828" s="27" t="s">
        <v>75</v>
      </c>
      <c r="B1828" s="27" t="s">
        <v>7152</v>
      </c>
      <c r="C1828" s="27" t="s">
        <v>189</v>
      </c>
      <c r="D1828" s="27" t="s">
        <v>295</v>
      </c>
      <c r="I1828" s="28">
        <v>43423.599131944444</v>
      </c>
      <c r="J1828" s="28">
        <v>43423.599641203706</v>
      </c>
      <c r="K1828" s="203">
        <v>5.0925925925925921E-4</v>
      </c>
      <c r="L1828" s="29" t="s">
        <v>210</v>
      </c>
      <c r="M1828" s="71" t="s">
        <v>211</v>
      </c>
      <c r="N1828" s="71" t="s">
        <v>215</v>
      </c>
      <c r="O1828" s="71" t="s">
        <v>294</v>
      </c>
      <c r="R1828" s="71">
        <v>0</v>
      </c>
      <c r="U1828" s="27" t="s">
        <v>7153</v>
      </c>
    </row>
    <row r="1829" spans="1:21" x14ac:dyDescent="0.15">
      <c r="A1829" s="27" t="s">
        <v>75</v>
      </c>
      <c r="B1829" s="27" t="s">
        <v>7154</v>
      </c>
      <c r="C1829" s="27" t="s">
        <v>189</v>
      </c>
      <c r="D1829" s="27" t="s">
        <v>295</v>
      </c>
      <c r="I1829" s="28">
        <v>43423.60255787037</v>
      </c>
      <c r="J1829" s="28">
        <v>43423.602743055555</v>
      </c>
      <c r="K1829" s="203">
        <v>1.8518518518518518E-4</v>
      </c>
      <c r="L1829" s="29" t="s">
        <v>210</v>
      </c>
      <c r="M1829" s="71" t="s">
        <v>211</v>
      </c>
      <c r="N1829" s="71" t="s">
        <v>215</v>
      </c>
      <c r="O1829" s="71" t="s">
        <v>294</v>
      </c>
      <c r="R1829" s="71">
        <v>0</v>
      </c>
      <c r="U1829" s="27" t="s">
        <v>7155</v>
      </c>
    </row>
    <row r="1830" spans="1:21" x14ac:dyDescent="0.15">
      <c r="A1830" s="27" t="s">
        <v>75</v>
      </c>
      <c r="B1830" s="27" t="s">
        <v>7156</v>
      </c>
      <c r="C1830" s="27" t="s">
        <v>189</v>
      </c>
      <c r="D1830" s="27" t="s">
        <v>295</v>
      </c>
      <c r="I1830" s="28">
        <v>43423.604027777779</v>
      </c>
      <c r="J1830" s="28">
        <v>43423.604178240741</v>
      </c>
      <c r="K1830" s="203">
        <v>1.5046296296296297E-4</v>
      </c>
      <c r="L1830" s="29" t="s">
        <v>210</v>
      </c>
      <c r="M1830" s="71" t="s">
        <v>211</v>
      </c>
      <c r="N1830" s="71" t="s">
        <v>215</v>
      </c>
      <c r="O1830" s="71" t="s">
        <v>294</v>
      </c>
      <c r="R1830" s="71">
        <v>0</v>
      </c>
      <c r="U1830" s="27" t="s">
        <v>7157</v>
      </c>
    </row>
    <row r="1831" spans="1:21" x14ac:dyDescent="0.15">
      <c r="A1831" s="27" t="s">
        <v>75</v>
      </c>
      <c r="B1831" s="27" t="s">
        <v>7158</v>
      </c>
      <c r="C1831" s="27" t="s">
        <v>189</v>
      </c>
      <c r="D1831" s="27" t="s">
        <v>295</v>
      </c>
      <c r="I1831" s="28">
        <v>43423.605613425927</v>
      </c>
      <c r="J1831" s="28">
        <v>43423.606064814812</v>
      </c>
      <c r="K1831" s="203">
        <v>4.5138888888888892E-4</v>
      </c>
      <c r="L1831" s="29" t="s">
        <v>210</v>
      </c>
      <c r="M1831" s="71" t="s">
        <v>211</v>
      </c>
      <c r="N1831" s="71" t="s">
        <v>215</v>
      </c>
      <c r="O1831" s="71" t="s">
        <v>294</v>
      </c>
      <c r="R1831" s="71">
        <v>0</v>
      </c>
      <c r="U1831" s="27" t="s">
        <v>7159</v>
      </c>
    </row>
    <row r="1832" spans="1:21" x14ac:dyDescent="0.15">
      <c r="A1832" s="27" t="s">
        <v>75</v>
      </c>
      <c r="B1832" s="27" t="s">
        <v>7160</v>
      </c>
      <c r="C1832" s="27" t="s">
        <v>189</v>
      </c>
      <c r="D1832" s="27" t="s">
        <v>295</v>
      </c>
      <c r="I1832" s="28">
        <v>43423.610439814816</v>
      </c>
      <c r="J1832" s="28">
        <v>43423.610694444447</v>
      </c>
      <c r="K1832" s="203">
        <v>2.5462962962962961E-4</v>
      </c>
      <c r="L1832" s="29" t="s">
        <v>210</v>
      </c>
      <c r="M1832" s="71" t="s">
        <v>211</v>
      </c>
      <c r="N1832" s="71" t="s">
        <v>215</v>
      </c>
      <c r="O1832" s="71" t="s">
        <v>294</v>
      </c>
      <c r="R1832" s="71">
        <v>0</v>
      </c>
      <c r="U1832" s="27" t="s">
        <v>7161</v>
      </c>
    </row>
    <row r="1833" spans="1:21" x14ac:dyDescent="0.15">
      <c r="A1833" s="27" t="s">
        <v>75</v>
      </c>
      <c r="B1833" s="27" t="s">
        <v>7162</v>
      </c>
      <c r="C1833" s="27" t="s">
        <v>189</v>
      </c>
      <c r="D1833" s="27" t="s">
        <v>295</v>
      </c>
      <c r="I1833" s="28">
        <v>43423.612604166665</v>
      </c>
      <c r="J1833" s="28">
        <v>43423.612650462965</v>
      </c>
      <c r="K1833" s="203">
        <v>4.6296296296296294E-5</v>
      </c>
      <c r="L1833" s="29" t="s">
        <v>210</v>
      </c>
      <c r="M1833" s="71" t="s">
        <v>211</v>
      </c>
      <c r="N1833" s="71" t="s">
        <v>215</v>
      </c>
      <c r="O1833" s="71" t="s">
        <v>294</v>
      </c>
      <c r="R1833" s="71">
        <v>0</v>
      </c>
      <c r="U1833" s="27" t="s">
        <v>7163</v>
      </c>
    </row>
    <row r="1834" spans="1:21" x14ac:dyDescent="0.15">
      <c r="A1834" s="27" t="s">
        <v>75</v>
      </c>
      <c r="B1834" s="27" t="s">
        <v>7164</v>
      </c>
      <c r="C1834" s="27" t="s">
        <v>189</v>
      </c>
      <c r="D1834" s="27" t="s">
        <v>295</v>
      </c>
      <c r="I1834" s="28">
        <v>43423.615381944444</v>
      </c>
      <c r="J1834" s="28">
        <v>43423.617627314816</v>
      </c>
      <c r="K1834" s="203">
        <v>2.2453703703703702E-3</v>
      </c>
      <c r="L1834" s="29" t="s">
        <v>210</v>
      </c>
      <c r="M1834" s="71" t="s">
        <v>210</v>
      </c>
      <c r="N1834" s="71" t="s">
        <v>215</v>
      </c>
      <c r="O1834" s="71" t="s">
        <v>294</v>
      </c>
      <c r="R1834" s="71">
        <v>0</v>
      </c>
      <c r="U1834" s="27" t="s">
        <v>7165</v>
      </c>
    </row>
    <row r="1835" spans="1:21" x14ac:dyDescent="0.15">
      <c r="A1835" s="27" t="s">
        <v>75</v>
      </c>
      <c r="B1835" s="27" t="s">
        <v>7166</v>
      </c>
      <c r="C1835" s="27" t="s">
        <v>189</v>
      </c>
      <c r="D1835" s="27" t="s">
        <v>295</v>
      </c>
      <c r="I1835" s="28">
        <v>43423.623240740744</v>
      </c>
      <c r="J1835" s="28">
        <v>43423.623576388891</v>
      </c>
      <c r="K1835" s="203">
        <v>3.3564814814814812E-4</v>
      </c>
      <c r="L1835" s="29" t="s">
        <v>210</v>
      </c>
      <c r="M1835" s="71" t="s">
        <v>211</v>
      </c>
      <c r="N1835" s="71" t="s">
        <v>215</v>
      </c>
      <c r="O1835" s="71" t="s">
        <v>294</v>
      </c>
      <c r="R1835" s="71">
        <v>0</v>
      </c>
      <c r="U1835" s="27" t="s">
        <v>7167</v>
      </c>
    </row>
    <row r="1836" spans="1:21" x14ac:dyDescent="0.15">
      <c r="A1836" s="27" t="s">
        <v>75</v>
      </c>
      <c r="B1836" s="27" t="s">
        <v>7168</v>
      </c>
      <c r="C1836" s="27" t="s">
        <v>189</v>
      </c>
      <c r="D1836" s="27" t="s">
        <v>295</v>
      </c>
      <c r="I1836" s="28">
        <v>43423.633784722224</v>
      </c>
      <c r="J1836" s="28">
        <v>43423.634108796294</v>
      </c>
      <c r="K1836" s="203">
        <v>3.2407407407407406E-4</v>
      </c>
      <c r="L1836" s="29" t="s">
        <v>210</v>
      </c>
      <c r="M1836" s="71" t="s">
        <v>211</v>
      </c>
      <c r="N1836" s="71" t="s">
        <v>215</v>
      </c>
      <c r="O1836" s="71" t="s">
        <v>294</v>
      </c>
      <c r="R1836" s="71">
        <v>0</v>
      </c>
      <c r="U1836" s="27" t="s">
        <v>7169</v>
      </c>
    </row>
    <row r="1837" spans="1:21" x14ac:dyDescent="0.15">
      <c r="A1837" s="27" t="s">
        <v>75</v>
      </c>
      <c r="B1837" s="27" t="s">
        <v>7170</v>
      </c>
      <c r="C1837" s="27" t="s">
        <v>189</v>
      </c>
      <c r="D1837" s="27" t="s">
        <v>295</v>
      </c>
      <c r="I1837" s="28">
        <v>43423.635694444441</v>
      </c>
      <c r="J1837" s="28">
        <v>43423.63621527778</v>
      </c>
      <c r="K1837" s="203">
        <v>5.2083333333333333E-4</v>
      </c>
      <c r="L1837" s="29" t="s">
        <v>210</v>
      </c>
      <c r="M1837" s="71" t="s">
        <v>211</v>
      </c>
      <c r="N1837" s="71" t="s">
        <v>215</v>
      </c>
      <c r="O1837" s="71" t="s">
        <v>294</v>
      </c>
      <c r="R1837" s="71">
        <v>0</v>
      </c>
      <c r="U1837" s="27" t="s">
        <v>7171</v>
      </c>
    </row>
    <row r="1838" spans="1:21" x14ac:dyDescent="0.15">
      <c r="A1838" s="27" t="s">
        <v>75</v>
      </c>
      <c r="B1838" s="27" t="s">
        <v>7172</v>
      </c>
      <c r="C1838" s="27" t="s">
        <v>189</v>
      </c>
      <c r="D1838" s="27" t="s">
        <v>295</v>
      </c>
      <c r="I1838" s="28">
        <v>43423.645462962966</v>
      </c>
      <c r="J1838" s="28">
        <v>43423.646064814813</v>
      </c>
      <c r="K1838" s="203">
        <v>6.018518518518519E-4</v>
      </c>
      <c r="L1838" s="29" t="s">
        <v>210</v>
      </c>
      <c r="M1838" s="71" t="s">
        <v>211</v>
      </c>
      <c r="N1838" s="71" t="s">
        <v>215</v>
      </c>
      <c r="O1838" s="71" t="s">
        <v>294</v>
      </c>
      <c r="R1838" s="71">
        <v>0</v>
      </c>
      <c r="U1838" s="27" t="s">
        <v>7173</v>
      </c>
    </row>
    <row r="1839" spans="1:21" x14ac:dyDescent="0.15">
      <c r="A1839" s="27" t="s">
        <v>75</v>
      </c>
      <c r="B1839" s="27" t="s">
        <v>7174</v>
      </c>
      <c r="C1839" s="27" t="s">
        <v>189</v>
      </c>
      <c r="D1839" s="27" t="s">
        <v>295</v>
      </c>
      <c r="I1839" s="28">
        <v>43423.646238425928</v>
      </c>
      <c r="J1839" s="28">
        <v>43423.648356481484</v>
      </c>
      <c r="K1839" s="203">
        <v>2.1180555555555553E-3</v>
      </c>
      <c r="L1839" s="29" t="s">
        <v>210</v>
      </c>
      <c r="M1839" s="71" t="s">
        <v>210</v>
      </c>
      <c r="N1839" s="71" t="s">
        <v>215</v>
      </c>
      <c r="O1839" s="71" t="s">
        <v>294</v>
      </c>
      <c r="R1839" s="71">
        <v>0</v>
      </c>
      <c r="U1839" s="27" t="s">
        <v>7173</v>
      </c>
    </row>
    <row r="1840" spans="1:21" x14ac:dyDescent="0.15">
      <c r="A1840" s="27" t="s">
        <v>75</v>
      </c>
      <c r="B1840" s="27" t="s">
        <v>7175</v>
      </c>
      <c r="C1840" s="27" t="s">
        <v>189</v>
      </c>
      <c r="D1840" s="27" t="s">
        <v>295</v>
      </c>
      <c r="I1840" s="28">
        <v>43423.65116898148</v>
      </c>
      <c r="J1840" s="28">
        <v>43423.651863425926</v>
      </c>
      <c r="K1840" s="203">
        <v>6.9444444444444447E-4</v>
      </c>
      <c r="L1840" s="29" t="s">
        <v>210</v>
      </c>
      <c r="M1840" s="71" t="s">
        <v>211</v>
      </c>
      <c r="N1840" s="71" t="s">
        <v>215</v>
      </c>
      <c r="O1840" s="71" t="s">
        <v>294</v>
      </c>
      <c r="R1840" s="71">
        <v>0</v>
      </c>
      <c r="U1840" s="27" t="s">
        <v>7176</v>
      </c>
    </row>
    <row r="1841" spans="1:21" x14ac:dyDescent="0.15">
      <c r="A1841" s="27" t="s">
        <v>75</v>
      </c>
      <c r="B1841" s="27" t="s">
        <v>7177</v>
      </c>
      <c r="C1841" s="27" t="s">
        <v>189</v>
      </c>
      <c r="D1841" s="27" t="s">
        <v>295</v>
      </c>
      <c r="I1841" s="28">
        <v>43423.652974537035</v>
      </c>
      <c r="J1841" s="28">
        <v>43423.653090277781</v>
      </c>
      <c r="K1841" s="203">
        <v>1.1574074074074073E-4</v>
      </c>
      <c r="L1841" s="29" t="s">
        <v>210</v>
      </c>
      <c r="M1841" s="71" t="s">
        <v>211</v>
      </c>
      <c r="N1841" s="71" t="s">
        <v>215</v>
      </c>
      <c r="O1841" s="71" t="s">
        <v>294</v>
      </c>
      <c r="R1841" s="71">
        <v>0</v>
      </c>
      <c r="U1841" s="27" t="s">
        <v>7178</v>
      </c>
    </row>
    <row r="1842" spans="1:21" x14ac:dyDescent="0.15">
      <c r="A1842" s="27" t="s">
        <v>75</v>
      </c>
      <c r="B1842" s="27" t="s">
        <v>7179</v>
      </c>
      <c r="C1842" s="27" t="s">
        <v>189</v>
      </c>
      <c r="D1842" s="27" t="s">
        <v>295</v>
      </c>
      <c r="I1842" s="28">
        <v>43423.663969907408</v>
      </c>
      <c r="J1842" s="28">
        <v>43423.664479166669</v>
      </c>
      <c r="K1842" s="203">
        <v>5.0925925925925921E-4</v>
      </c>
      <c r="L1842" s="29" t="s">
        <v>210</v>
      </c>
      <c r="M1842" s="71" t="s">
        <v>211</v>
      </c>
      <c r="N1842" s="71" t="s">
        <v>215</v>
      </c>
      <c r="O1842" s="71" t="s">
        <v>294</v>
      </c>
      <c r="R1842" s="71">
        <v>0</v>
      </c>
      <c r="U1842" s="27" t="s">
        <v>7180</v>
      </c>
    </row>
    <row r="1843" spans="1:21" x14ac:dyDescent="0.15">
      <c r="A1843" s="27" t="s">
        <v>75</v>
      </c>
      <c r="B1843" s="27" t="s">
        <v>7181</v>
      </c>
      <c r="C1843" s="27" t="s">
        <v>189</v>
      </c>
      <c r="D1843" s="27" t="s">
        <v>295</v>
      </c>
      <c r="I1843" s="28">
        <v>43423.665694444448</v>
      </c>
      <c r="J1843" s="28">
        <v>43423.666250000002</v>
      </c>
      <c r="K1843" s="203">
        <v>5.5555555555555556E-4</v>
      </c>
      <c r="L1843" s="29" t="s">
        <v>210</v>
      </c>
      <c r="M1843" s="71" t="s">
        <v>211</v>
      </c>
      <c r="N1843" s="71" t="s">
        <v>215</v>
      </c>
      <c r="O1843" s="71" t="s">
        <v>294</v>
      </c>
      <c r="R1843" s="71">
        <v>0</v>
      </c>
      <c r="U1843" s="27" t="s">
        <v>7182</v>
      </c>
    </row>
    <row r="1844" spans="1:21" x14ac:dyDescent="0.15">
      <c r="A1844" s="27" t="s">
        <v>75</v>
      </c>
      <c r="B1844" s="27" t="s">
        <v>7183</v>
      </c>
      <c r="C1844" s="27" t="s">
        <v>189</v>
      </c>
      <c r="D1844" s="27" t="s">
        <v>295</v>
      </c>
      <c r="I1844" s="28">
        <v>43423.67083333333</v>
      </c>
      <c r="J1844" s="28">
        <v>43423.674571759257</v>
      </c>
      <c r="K1844" s="203">
        <v>3.7384259259259263E-3</v>
      </c>
      <c r="L1844" s="29" t="s">
        <v>210</v>
      </c>
      <c r="M1844" s="71" t="s">
        <v>210</v>
      </c>
      <c r="N1844" s="71" t="s">
        <v>215</v>
      </c>
      <c r="O1844" s="71" t="s">
        <v>294</v>
      </c>
      <c r="R1844" s="71">
        <v>0</v>
      </c>
      <c r="U1844" s="27" t="s">
        <v>7184</v>
      </c>
    </row>
    <row r="1845" spans="1:21" x14ac:dyDescent="0.15">
      <c r="A1845" s="27" t="s">
        <v>75</v>
      </c>
      <c r="B1845" s="27" t="s">
        <v>7185</v>
      </c>
      <c r="C1845" s="27" t="s">
        <v>189</v>
      </c>
      <c r="D1845" s="27" t="s">
        <v>295</v>
      </c>
      <c r="I1845" s="28">
        <v>43423.681423611109</v>
      </c>
      <c r="J1845" s="28">
        <v>43423.681932870371</v>
      </c>
      <c r="K1845" s="203">
        <v>5.0925925925925921E-4</v>
      </c>
      <c r="L1845" s="29" t="s">
        <v>210</v>
      </c>
      <c r="M1845" s="71" t="s">
        <v>211</v>
      </c>
      <c r="N1845" s="71" t="s">
        <v>215</v>
      </c>
      <c r="O1845" s="71" t="s">
        <v>294</v>
      </c>
      <c r="R1845" s="71">
        <v>0</v>
      </c>
      <c r="U1845" s="27" t="s">
        <v>7186</v>
      </c>
    </row>
    <row r="1846" spans="1:21" x14ac:dyDescent="0.15">
      <c r="A1846" s="27" t="s">
        <v>75</v>
      </c>
      <c r="B1846" s="27" t="s">
        <v>7187</v>
      </c>
      <c r="C1846" s="27" t="s">
        <v>189</v>
      </c>
      <c r="D1846" s="27" t="s">
        <v>295</v>
      </c>
      <c r="I1846" s="28">
        <v>43423.682881944442</v>
      </c>
      <c r="J1846" s="28">
        <v>43423.683738425927</v>
      </c>
      <c r="K1846" s="203">
        <v>8.564814814814815E-4</v>
      </c>
      <c r="L1846" s="29" t="s">
        <v>210</v>
      </c>
      <c r="M1846" s="71" t="s">
        <v>211</v>
      </c>
      <c r="N1846" s="71" t="s">
        <v>215</v>
      </c>
      <c r="O1846" s="71" t="s">
        <v>294</v>
      </c>
      <c r="R1846" s="71">
        <v>0</v>
      </c>
      <c r="U1846" s="27" t="s">
        <v>7188</v>
      </c>
    </row>
    <row r="1847" spans="1:21" x14ac:dyDescent="0.15">
      <c r="A1847" s="27" t="s">
        <v>75</v>
      </c>
      <c r="B1847" s="27" t="s">
        <v>7189</v>
      </c>
      <c r="C1847" s="27" t="s">
        <v>189</v>
      </c>
      <c r="D1847" s="27" t="s">
        <v>295</v>
      </c>
      <c r="I1847" s="28">
        <v>43423.688761574071</v>
      </c>
      <c r="J1847" s="28">
        <v>43423.688935185186</v>
      </c>
      <c r="K1847" s="203">
        <v>1.7361111111111112E-4</v>
      </c>
      <c r="L1847" s="29" t="s">
        <v>210</v>
      </c>
      <c r="M1847" s="71" t="s">
        <v>211</v>
      </c>
      <c r="N1847" s="71" t="s">
        <v>215</v>
      </c>
      <c r="O1847" s="71" t="s">
        <v>294</v>
      </c>
      <c r="R1847" s="71">
        <v>0</v>
      </c>
      <c r="U1847" s="27" t="s">
        <v>7190</v>
      </c>
    </row>
    <row r="1848" spans="1:21" x14ac:dyDescent="0.15">
      <c r="A1848" s="27" t="s">
        <v>75</v>
      </c>
      <c r="B1848" s="27" t="s">
        <v>7191</v>
      </c>
      <c r="C1848" s="27" t="s">
        <v>189</v>
      </c>
      <c r="D1848" s="27" t="s">
        <v>295</v>
      </c>
      <c r="I1848" s="28">
        <v>43423.692175925928</v>
      </c>
      <c r="J1848" s="28">
        <v>43423.692743055559</v>
      </c>
      <c r="K1848" s="203">
        <v>5.6712962962962956E-4</v>
      </c>
      <c r="L1848" s="29" t="s">
        <v>210</v>
      </c>
      <c r="M1848" s="71" t="s">
        <v>211</v>
      </c>
      <c r="N1848" s="71" t="s">
        <v>215</v>
      </c>
      <c r="O1848" s="71" t="s">
        <v>294</v>
      </c>
      <c r="R1848" s="71">
        <v>0</v>
      </c>
      <c r="U1848" s="27" t="s">
        <v>7192</v>
      </c>
    </row>
    <row r="1849" spans="1:21" x14ac:dyDescent="0.15">
      <c r="A1849" s="27" t="s">
        <v>75</v>
      </c>
      <c r="B1849" s="27" t="s">
        <v>7193</v>
      </c>
      <c r="C1849" s="27" t="s">
        <v>189</v>
      </c>
      <c r="D1849" s="27" t="s">
        <v>295</v>
      </c>
      <c r="I1849" s="28">
        <v>43423.69394675926</v>
      </c>
      <c r="J1849" s="28">
        <v>43423.694432870368</v>
      </c>
      <c r="K1849" s="203">
        <v>4.8611111111111104E-4</v>
      </c>
      <c r="L1849" s="29" t="s">
        <v>210</v>
      </c>
      <c r="M1849" s="71" t="s">
        <v>211</v>
      </c>
      <c r="N1849" s="71" t="s">
        <v>215</v>
      </c>
      <c r="O1849" s="71" t="s">
        <v>294</v>
      </c>
      <c r="R1849" s="71">
        <v>0</v>
      </c>
      <c r="U1849" s="27" t="s">
        <v>7194</v>
      </c>
    </row>
    <row r="1850" spans="1:21" x14ac:dyDescent="0.15">
      <c r="A1850" s="27" t="s">
        <v>75</v>
      </c>
      <c r="B1850" s="27" t="s">
        <v>7195</v>
      </c>
      <c r="C1850" s="27" t="s">
        <v>189</v>
      </c>
      <c r="D1850" s="27" t="s">
        <v>295</v>
      </c>
      <c r="I1850" s="28">
        <v>43423.702245370368</v>
      </c>
      <c r="J1850" s="28">
        <v>43423.704756944448</v>
      </c>
      <c r="K1850" s="203">
        <v>2.5115740740740741E-3</v>
      </c>
      <c r="L1850" s="29" t="s">
        <v>210</v>
      </c>
      <c r="M1850" s="71" t="s">
        <v>210</v>
      </c>
      <c r="N1850" s="71" t="s">
        <v>215</v>
      </c>
      <c r="O1850" s="71" t="s">
        <v>294</v>
      </c>
      <c r="R1850" s="71">
        <v>0</v>
      </c>
      <c r="U1850" s="27" t="s">
        <v>7196</v>
      </c>
    </row>
    <row r="1851" spans="1:21" x14ac:dyDescent="0.15">
      <c r="A1851" s="27" t="s">
        <v>75</v>
      </c>
      <c r="B1851" s="27" t="s">
        <v>7197</v>
      </c>
      <c r="C1851" s="27" t="s">
        <v>189</v>
      </c>
      <c r="D1851" s="27" t="s">
        <v>295</v>
      </c>
      <c r="I1851" s="28">
        <v>43423.708425925928</v>
      </c>
      <c r="J1851" s="28">
        <v>43423.708773148152</v>
      </c>
      <c r="K1851" s="203">
        <v>3.4722222222222224E-4</v>
      </c>
      <c r="L1851" s="29" t="s">
        <v>210</v>
      </c>
      <c r="M1851" s="71" t="s">
        <v>211</v>
      </c>
      <c r="N1851" s="71" t="s">
        <v>215</v>
      </c>
      <c r="O1851" s="71" t="s">
        <v>294</v>
      </c>
      <c r="R1851" s="71">
        <v>0</v>
      </c>
      <c r="U1851" s="27" t="s">
        <v>7198</v>
      </c>
    </row>
    <row r="1852" spans="1:21" x14ac:dyDescent="0.15">
      <c r="A1852" s="27" t="s">
        <v>75</v>
      </c>
      <c r="B1852" s="27" t="s">
        <v>7199</v>
      </c>
      <c r="C1852" s="27" t="s">
        <v>194</v>
      </c>
      <c r="D1852" s="27" t="s">
        <v>293</v>
      </c>
      <c r="I1852" s="28">
        <v>43423.426689814813</v>
      </c>
      <c r="J1852" s="28">
        <v>43423.426840277774</v>
      </c>
      <c r="K1852" s="203">
        <v>1.5046296296296297E-4</v>
      </c>
      <c r="L1852" s="29" t="s">
        <v>210</v>
      </c>
      <c r="M1852" s="71" t="s">
        <v>211</v>
      </c>
      <c r="N1852" s="71" t="s">
        <v>215</v>
      </c>
      <c r="O1852" s="71" t="s">
        <v>292</v>
      </c>
      <c r="R1852" s="71">
        <v>0</v>
      </c>
      <c r="U1852" s="27" t="s">
        <v>7200</v>
      </c>
    </row>
    <row r="1853" spans="1:21" x14ac:dyDescent="0.15">
      <c r="A1853" s="27" t="s">
        <v>75</v>
      </c>
      <c r="B1853" s="27" t="s">
        <v>7201</v>
      </c>
      <c r="C1853" s="27" t="s">
        <v>194</v>
      </c>
      <c r="D1853" s="27" t="s">
        <v>293</v>
      </c>
      <c r="I1853" s="28">
        <v>43423.427314814813</v>
      </c>
      <c r="J1853" s="28">
        <v>43423.429120370369</v>
      </c>
      <c r="K1853" s="203">
        <v>1.8055555555555557E-3</v>
      </c>
      <c r="L1853" s="29" t="s">
        <v>210</v>
      </c>
      <c r="M1853" s="71" t="s">
        <v>211</v>
      </c>
      <c r="N1853" s="71" t="s">
        <v>215</v>
      </c>
      <c r="O1853" s="71" t="s">
        <v>292</v>
      </c>
      <c r="R1853" s="71">
        <v>0</v>
      </c>
      <c r="U1853" s="27" t="s">
        <v>839</v>
      </c>
    </row>
    <row r="1854" spans="1:21" x14ac:dyDescent="0.15">
      <c r="A1854" s="27" t="s">
        <v>75</v>
      </c>
      <c r="B1854" s="27" t="s">
        <v>7202</v>
      </c>
      <c r="C1854" s="27" t="s">
        <v>194</v>
      </c>
      <c r="D1854" s="27" t="s">
        <v>293</v>
      </c>
      <c r="I1854" s="28">
        <v>43423.429861111108</v>
      </c>
      <c r="J1854" s="28">
        <v>43423.432337962964</v>
      </c>
      <c r="K1854" s="203">
        <v>2.4768518518518516E-3</v>
      </c>
      <c r="L1854" s="29" t="s">
        <v>210</v>
      </c>
      <c r="M1854" s="71" t="s">
        <v>210</v>
      </c>
      <c r="N1854" s="71" t="s">
        <v>215</v>
      </c>
      <c r="O1854" s="71" t="s">
        <v>292</v>
      </c>
      <c r="R1854" s="71">
        <v>0</v>
      </c>
      <c r="U1854" s="27" t="s">
        <v>7203</v>
      </c>
    </row>
    <row r="1855" spans="1:21" x14ac:dyDescent="0.15">
      <c r="A1855" s="27" t="s">
        <v>75</v>
      </c>
      <c r="B1855" s="27" t="s">
        <v>7204</v>
      </c>
      <c r="C1855" s="27" t="s">
        <v>194</v>
      </c>
      <c r="D1855" s="27" t="s">
        <v>293</v>
      </c>
      <c r="I1855" s="28">
        <v>43423.475844907407</v>
      </c>
      <c r="J1855" s="28">
        <v>43423.482986111114</v>
      </c>
      <c r="K1855" s="203">
        <v>7.1412037037037043E-3</v>
      </c>
      <c r="L1855" s="29" t="s">
        <v>210</v>
      </c>
      <c r="M1855" s="71" t="s">
        <v>210</v>
      </c>
      <c r="N1855" s="71" t="s">
        <v>215</v>
      </c>
      <c r="O1855" s="71" t="s">
        <v>292</v>
      </c>
      <c r="R1855" s="71">
        <v>0</v>
      </c>
      <c r="U1855" s="27" t="s">
        <v>839</v>
      </c>
    </row>
    <row r="1856" spans="1:21" x14ac:dyDescent="0.15">
      <c r="A1856" s="27" t="s">
        <v>75</v>
      </c>
      <c r="B1856" s="27" t="s">
        <v>7205</v>
      </c>
      <c r="C1856" s="27" t="s">
        <v>194</v>
      </c>
      <c r="D1856" s="27" t="s">
        <v>293</v>
      </c>
      <c r="I1856" s="28">
        <v>43423.485856481479</v>
      </c>
      <c r="J1856" s="28">
        <v>43423.489571759259</v>
      </c>
      <c r="K1856" s="203">
        <v>3.7152777777777774E-3</v>
      </c>
      <c r="L1856" s="29" t="s">
        <v>210</v>
      </c>
      <c r="M1856" s="71" t="s">
        <v>210</v>
      </c>
      <c r="N1856" s="71" t="s">
        <v>215</v>
      </c>
      <c r="O1856" s="71" t="s">
        <v>292</v>
      </c>
      <c r="R1856" s="71">
        <v>0</v>
      </c>
      <c r="U1856" s="27" t="s">
        <v>839</v>
      </c>
    </row>
    <row r="1857" spans="1:21" x14ac:dyDescent="0.15">
      <c r="A1857" s="27" t="s">
        <v>75</v>
      </c>
      <c r="B1857" s="27" t="s">
        <v>7206</v>
      </c>
      <c r="C1857" s="27" t="s">
        <v>194</v>
      </c>
      <c r="D1857" s="27" t="s">
        <v>293</v>
      </c>
      <c r="I1857" s="28">
        <v>43423.49050925926</v>
      </c>
      <c r="J1857" s="28">
        <v>43423.495740740742</v>
      </c>
      <c r="K1857" s="203">
        <v>5.2314814814814819E-3</v>
      </c>
      <c r="L1857" s="29" t="s">
        <v>210</v>
      </c>
      <c r="M1857" s="71" t="s">
        <v>210</v>
      </c>
      <c r="N1857" s="71" t="s">
        <v>215</v>
      </c>
      <c r="O1857" s="71" t="s">
        <v>292</v>
      </c>
      <c r="R1857" s="71">
        <v>0</v>
      </c>
      <c r="U1857" s="27" t="s">
        <v>7207</v>
      </c>
    </row>
    <row r="1858" spans="1:21" x14ac:dyDescent="0.15">
      <c r="A1858" s="27" t="s">
        <v>75</v>
      </c>
      <c r="B1858" s="27" t="s">
        <v>7208</v>
      </c>
      <c r="C1858" s="27" t="s">
        <v>194</v>
      </c>
      <c r="D1858" s="27" t="s">
        <v>293</v>
      </c>
      <c r="I1858" s="28">
        <v>43423.579456018517</v>
      </c>
      <c r="J1858" s="28">
        <v>43423.587175925924</v>
      </c>
      <c r="K1858" s="203">
        <v>7.719907407407408E-3</v>
      </c>
      <c r="L1858" s="29" t="s">
        <v>210</v>
      </c>
      <c r="M1858" s="71" t="s">
        <v>210</v>
      </c>
      <c r="N1858" s="71" t="s">
        <v>215</v>
      </c>
      <c r="O1858" s="71" t="s">
        <v>292</v>
      </c>
      <c r="R1858" s="71">
        <v>0</v>
      </c>
      <c r="U1858" s="27" t="s">
        <v>1280</v>
      </c>
    </row>
    <row r="1859" spans="1:21" x14ac:dyDescent="0.15">
      <c r="A1859" s="27" t="s">
        <v>75</v>
      </c>
      <c r="B1859" s="27" t="s">
        <v>7209</v>
      </c>
      <c r="C1859" s="27" t="s">
        <v>194</v>
      </c>
      <c r="D1859" s="27" t="s">
        <v>293</v>
      </c>
      <c r="I1859" s="28">
        <v>43423.587754629632</v>
      </c>
      <c r="J1859" s="28">
        <v>43423.593715277777</v>
      </c>
      <c r="K1859" s="203">
        <v>5.9606481481481489E-3</v>
      </c>
      <c r="L1859" s="29" t="s">
        <v>210</v>
      </c>
      <c r="M1859" s="71" t="s">
        <v>210</v>
      </c>
      <c r="N1859" s="71" t="s">
        <v>215</v>
      </c>
      <c r="O1859" s="71" t="s">
        <v>292</v>
      </c>
      <c r="R1859" s="71">
        <v>0</v>
      </c>
      <c r="U1859" s="27" t="s">
        <v>7207</v>
      </c>
    </row>
    <row r="1860" spans="1:21" x14ac:dyDescent="0.15">
      <c r="A1860" s="27" t="s">
        <v>75</v>
      </c>
      <c r="B1860" s="27" t="s">
        <v>7210</v>
      </c>
      <c r="C1860" s="27" t="s">
        <v>477</v>
      </c>
      <c r="D1860" s="27" t="s">
        <v>221</v>
      </c>
      <c r="I1860" s="28">
        <v>43423.435057870367</v>
      </c>
      <c r="J1860" s="28">
        <v>43423.437627314815</v>
      </c>
      <c r="K1860" s="203">
        <v>2.5694444444444445E-3</v>
      </c>
      <c r="L1860" s="29" t="s">
        <v>210</v>
      </c>
      <c r="M1860" s="71" t="s">
        <v>210</v>
      </c>
      <c r="N1860" s="71" t="s">
        <v>215</v>
      </c>
      <c r="O1860" s="71" t="s">
        <v>220</v>
      </c>
      <c r="R1860" s="71">
        <v>0</v>
      </c>
      <c r="U1860" s="27" t="s">
        <v>7211</v>
      </c>
    </row>
    <row r="1861" spans="1:21" x14ac:dyDescent="0.15">
      <c r="A1861" s="27" t="s">
        <v>75</v>
      </c>
      <c r="B1861" s="27" t="s">
        <v>7212</v>
      </c>
      <c r="C1861" s="27" t="s">
        <v>477</v>
      </c>
      <c r="D1861" s="27" t="s">
        <v>221</v>
      </c>
      <c r="I1861" s="28">
        <v>43423.438842592594</v>
      </c>
      <c r="J1861" s="28">
        <v>43423.43959490741</v>
      </c>
      <c r="K1861" s="203">
        <v>7.5231481481481471E-4</v>
      </c>
      <c r="L1861" s="29" t="s">
        <v>210</v>
      </c>
      <c r="M1861" s="71" t="s">
        <v>211</v>
      </c>
      <c r="N1861" s="71" t="s">
        <v>215</v>
      </c>
      <c r="O1861" s="71" t="s">
        <v>220</v>
      </c>
      <c r="R1861" s="71">
        <v>0</v>
      </c>
      <c r="U1861" s="27" t="s">
        <v>7213</v>
      </c>
    </row>
    <row r="1862" spans="1:21" x14ac:dyDescent="0.15">
      <c r="A1862" s="27" t="s">
        <v>75</v>
      </c>
      <c r="B1862" s="27" t="s">
        <v>7214</v>
      </c>
      <c r="C1862" s="27" t="s">
        <v>477</v>
      </c>
      <c r="D1862" s="27" t="s">
        <v>221</v>
      </c>
      <c r="I1862" s="28">
        <v>43423.441134259258</v>
      </c>
      <c r="J1862" s="28">
        <v>43423.442685185182</v>
      </c>
      <c r="K1862" s="203">
        <v>1.5509259259259261E-3</v>
      </c>
      <c r="L1862" s="29" t="s">
        <v>210</v>
      </c>
      <c r="M1862" s="71" t="s">
        <v>211</v>
      </c>
      <c r="N1862" s="71" t="s">
        <v>215</v>
      </c>
      <c r="O1862" s="71" t="s">
        <v>220</v>
      </c>
      <c r="R1862" s="71">
        <v>0</v>
      </c>
      <c r="U1862" s="27" t="s">
        <v>7215</v>
      </c>
    </row>
    <row r="1863" spans="1:21" x14ac:dyDescent="0.15">
      <c r="A1863" s="27" t="s">
        <v>75</v>
      </c>
      <c r="B1863" s="27" t="s">
        <v>7216</v>
      </c>
      <c r="C1863" s="27" t="s">
        <v>477</v>
      </c>
      <c r="D1863" s="27" t="s">
        <v>221</v>
      </c>
      <c r="I1863" s="28">
        <v>43423.443773148145</v>
      </c>
      <c r="J1863" s="28">
        <v>43423.444282407407</v>
      </c>
      <c r="K1863" s="203">
        <v>5.0925925925925921E-4</v>
      </c>
      <c r="L1863" s="29" t="s">
        <v>210</v>
      </c>
      <c r="M1863" s="71" t="s">
        <v>211</v>
      </c>
      <c r="N1863" s="71" t="s">
        <v>215</v>
      </c>
      <c r="O1863" s="71" t="s">
        <v>220</v>
      </c>
      <c r="R1863" s="71">
        <v>0</v>
      </c>
      <c r="U1863" s="27" t="s">
        <v>7217</v>
      </c>
    </row>
    <row r="1864" spans="1:21" x14ac:dyDescent="0.15">
      <c r="A1864" s="27" t="s">
        <v>75</v>
      </c>
      <c r="B1864" s="27" t="s">
        <v>7218</v>
      </c>
      <c r="C1864" s="27" t="s">
        <v>477</v>
      </c>
      <c r="D1864" s="27" t="s">
        <v>221</v>
      </c>
      <c r="I1864" s="28">
        <v>43423.445393518516</v>
      </c>
      <c r="J1864" s="28">
        <v>43423.446388888886</v>
      </c>
      <c r="K1864" s="203">
        <v>9.9537037037037042E-4</v>
      </c>
      <c r="L1864" s="29" t="s">
        <v>210</v>
      </c>
      <c r="M1864" s="71" t="s">
        <v>211</v>
      </c>
      <c r="N1864" s="71" t="s">
        <v>215</v>
      </c>
      <c r="O1864" s="71" t="s">
        <v>220</v>
      </c>
      <c r="R1864" s="71">
        <v>0</v>
      </c>
      <c r="U1864" s="27" t="s">
        <v>7219</v>
      </c>
    </row>
    <row r="1865" spans="1:21" x14ac:dyDescent="0.15">
      <c r="A1865" s="27" t="s">
        <v>75</v>
      </c>
      <c r="B1865" s="27" t="s">
        <v>7220</v>
      </c>
      <c r="C1865" s="27" t="s">
        <v>477</v>
      </c>
      <c r="D1865" s="27" t="s">
        <v>221</v>
      </c>
      <c r="I1865" s="28">
        <v>43423.446620370371</v>
      </c>
      <c r="J1865" s="28">
        <v>43423.446805555555</v>
      </c>
      <c r="K1865" s="203">
        <v>1.8518518518518518E-4</v>
      </c>
      <c r="L1865" s="29" t="s">
        <v>210</v>
      </c>
      <c r="M1865" s="71" t="s">
        <v>211</v>
      </c>
      <c r="N1865" s="71" t="s">
        <v>215</v>
      </c>
      <c r="O1865" s="71" t="s">
        <v>220</v>
      </c>
      <c r="R1865" s="71">
        <v>0</v>
      </c>
      <c r="U1865" s="27" t="s">
        <v>7221</v>
      </c>
    </row>
    <row r="1866" spans="1:21" x14ac:dyDescent="0.15">
      <c r="A1866" s="27" t="s">
        <v>75</v>
      </c>
      <c r="B1866" s="27" t="s">
        <v>7222</v>
      </c>
      <c r="C1866" s="27" t="s">
        <v>477</v>
      </c>
      <c r="D1866" s="27" t="s">
        <v>221</v>
      </c>
      <c r="I1866" s="28">
        <v>43423.446898148148</v>
      </c>
      <c r="J1866" s="28">
        <v>43423.447337962964</v>
      </c>
      <c r="K1866" s="203">
        <v>4.3981481481481481E-4</v>
      </c>
      <c r="L1866" s="29" t="s">
        <v>210</v>
      </c>
      <c r="M1866" s="71" t="s">
        <v>211</v>
      </c>
      <c r="N1866" s="71" t="s">
        <v>215</v>
      </c>
      <c r="O1866" s="71" t="s">
        <v>220</v>
      </c>
      <c r="R1866" s="71">
        <v>0</v>
      </c>
      <c r="U1866" s="27" t="s">
        <v>7221</v>
      </c>
    </row>
    <row r="1867" spans="1:21" x14ac:dyDescent="0.15">
      <c r="A1867" s="27" t="s">
        <v>75</v>
      </c>
      <c r="B1867" s="27" t="s">
        <v>7223</v>
      </c>
      <c r="C1867" s="27" t="s">
        <v>477</v>
      </c>
      <c r="D1867" s="27" t="s">
        <v>221</v>
      </c>
      <c r="I1867" s="28">
        <v>43423.451053240744</v>
      </c>
      <c r="J1867" s="28">
        <v>43423.451504629629</v>
      </c>
      <c r="K1867" s="203">
        <v>4.5138888888888892E-4</v>
      </c>
      <c r="L1867" s="29" t="s">
        <v>210</v>
      </c>
      <c r="M1867" s="71" t="s">
        <v>211</v>
      </c>
      <c r="N1867" s="71" t="s">
        <v>215</v>
      </c>
      <c r="O1867" s="71" t="s">
        <v>220</v>
      </c>
      <c r="R1867" s="71">
        <v>0</v>
      </c>
      <c r="U1867" s="27" t="s">
        <v>7224</v>
      </c>
    </row>
    <row r="1868" spans="1:21" x14ac:dyDescent="0.15">
      <c r="A1868" s="27" t="s">
        <v>75</v>
      </c>
      <c r="B1868" s="27" t="s">
        <v>7225</v>
      </c>
      <c r="C1868" s="27" t="s">
        <v>477</v>
      </c>
      <c r="D1868" s="27" t="s">
        <v>221</v>
      </c>
      <c r="I1868" s="28">
        <v>43423.453564814816</v>
      </c>
      <c r="J1868" s="28">
        <v>43423.45385416667</v>
      </c>
      <c r="K1868" s="203">
        <v>2.8935185185185189E-4</v>
      </c>
      <c r="L1868" s="29" t="s">
        <v>210</v>
      </c>
      <c r="M1868" s="71" t="s">
        <v>211</v>
      </c>
      <c r="N1868" s="71" t="s">
        <v>215</v>
      </c>
      <c r="O1868" s="71" t="s">
        <v>220</v>
      </c>
      <c r="R1868" s="71">
        <v>0</v>
      </c>
      <c r="U1868" s="27" t="s">
        <v>7226</v>
      </c>
    </row>
    <row r="1869" spans="1:21" x14ac:dyDescent="0.15">
      <c r="A1869" s="27" t="s">
        <v>75</v>
      </c>
      <c r="B1869" s="27" t="s">
        <v>7227</v>
      </c>
      <c r="C1869" s="27" t="s">
        <v>477</v>
      </c>
      <c r="D1869" s="27" t="s">
        <v>221</v>
      </c>
      <c r="I1869" s="28">
        <v>43423.455995370372</v>
      </c>
      <c r="J1869" s="28">
        <v>43423.457175925927</v>
      </c>
      <c r="K1869" s="203">
        <v>1.1805555555555556E-3</v>
      </c>
      <c r="L1869" s="29" t="s">
        <v>210</v>
      </c>
      <c r="M1869" s="71" t="s">
        <v>211</v>
      </c>
      <c r="N1869" s="71" t="s">
        <v>215</v>
      </c>
      <c r="O1869" s="71" t="s">
        <v>220</v>
      </c>
      <c r="R1869" s="71">
        <v>0</v>
      </c>
      <c r="U1869" s="27" t="s">
        <v>1833</v>
      </c>
    </row>
    <row r="1870" spans="1:21" x14ac:dyDescent="0.15">
      <c r="A1870" s="27" t="s">
        <v>75</v>
      </c>
      <c r="B1870" s="27" t="s">
        <v>7228</v>
      </c>
      <c r="C1870" s="27" t="s">
        <v>477</v>
      </c>
      <c r="D1870" s="27" t="s">
        <v>221</v>
      </c>
      <c r="I1870" s="28">
        <v>43423.459062499998</v>
      </c>
      <c r="J1870" s="28">
        <v>43423.459456018521</v>
      </c>
      <c r="K1870" s="203">
        <v>3.9351851851851852E-4</v>
      </c>
      <c r="L1870" s="29" t="s">
        <v>210</v>
      </c>
      <c r="M1870" s="71" t="s">
        <v>211</v>
      </c>
      <c r="N1870" s="71" t="s">
        <v>215</v>
      </c>
      <c r="O1870" s="71" t="s">
        <v>220</v>
      </c>
      <c r="R1870" s="71">
        <v>0</v>
      </c>
      <c r="U1870" s="27" t="s">
        <v>7229</v>
      </c>
    </row>
    <row r="1871" spans="1:21" x14ac:dyDescent="0.15">
      <c r="A1871" s="27" t="s">
        <v>75</v>
      </c>
      <c r="B1871" s="27" t="s">
        <v>7230</v>
      </c>
      <c r="C1871" s="27" t="s">
        <v>477</v>
      </c>
      <c r="D1871" s="27" t="s">
        <v>221</v>
      </c>
      <c r="I1871" s="28">
        <v>43423.461064814815</v>
      </c>
      <c r="J1871" s="28">
        <v>43423.461817129632</v>
      </c>
      <c r="K1871" s="203">
        <v>7.5231481481481471E-4</v>
      </c>
      <c r="L1871" s="29" t="s">
        <v>210</v>
      </c>
      <c r="M1871" s="71" t="s">
        <v>211</v>
      </c>
      <c r="N1871" s="71" t="s">
        <v>215</v>
      </c>
      <c r="O1871" s="71" t="s">
        <v>220</v>
      </c>
      <c r="R1871" s="71">
        <v>0</v>
      </c>
      <c r="U1871" s="27" t="s">
        <v>7231</v>
      </c>
    </row>
    <row r="1872" spans="1:21" x14ac:dyDescent="0.15">
      <c r="A1872" s="27" t="s">
        <v>75</v>
      </c>
      <c r="B1872" s="27" t="s">
        <v>7232</v>
      </c>
      <c r="C1872" s="27" t="s">
        <v>477</v>
      </c>
      <c r="D1872" s="27" t="s">
        <v>221</v>
      </c>
      <c r="I1872" s="28">
        <v>43423.462511574071</v>
      </c>
      <c r="J1872" s="28">
        <v>43423.464108796295</v>
      </c>
      <c r="K1872" s="203">
        <v>1.5972222222222221E-3</v>
      </c>
      <c r="L1872" s="29" t="s">
        <v>210</v>
      </c>
      <c r="M1872" s="71" t="s">
        <v>211</v>
      </c>
      <c r="N1872" s="71" t="s">
        <v>215</v>
      </c>
      <c r="O1872" s="71" t="s">
        <v>220</v>
      </c>
      <c r="R1872" s="71">
        <v>0</v>
      </c>
      <c r="U1872" s="27" t="s">
        <v>7233</v>
      </c>
    </row>
    <row r="1873" spans="1:21" x14ac:dyDescent="0.15">
      <c r="A1873" s="27" t="s">
        <v>75</v>
      </c>
      <c r="B1873" s="27" t="s">
        <v>7234</v>
      </c>
      <c r="C1873" s="27" t="s">
        <v>477</v>
      </c>
      <c r="D1873" s="27" t="s">
        <v>221</v>
      </c>
      <c r="I1873" s="28">
        <v>43423.466249999998</v>
      </c>
      <c r="J1873" s="28">
        <v>43423.467106481483</v>
      </c>
      <c r="K1873" s="203">
        <v>8.564814814814815E-4</v>
      </c>
      <c r="L1873" s="29" t="s">
        <v>210</v>
      </c>
      <c r="M1873" s="71" t="s">
        <v>211</v>
      </c>
      <c r="N1873" s="71" t="s">
        <v>215</v>
      </c>
      <c r="O1873" s="71" t="s">
        <v>220</v>
      </c>
      <c r="R1873" s="71">
        <v>0</v>
      </c>
      <c r="U1873" s="27" t="s">
        <v>7235</v>
      </c>
    </row>
    <row r="1874" spans="1:21" x14ac:dyDescent="0.15">
      <c r="A1874" s="27" t="s">
        <v>75</v>
      </c>
      <c r="B1874" s="27" t="s">
        <v>7236</v>
      </c>
      <c r="C1874" s="27" t="s">
        <v>477</v>
      </c>
      <c r="D1874" s="27" t="s">
        <v>221</v>
      </c>
      <c r="I1874" s="28">
        <v>43423.470243055555</v>
      </c>
      <c r="J1874" s="28">
        <v>43423.471770833334</v>
      </c>
      <c r="K1874" s="203">
        <v>1.5277777777777779E-3</v>
      </c>
      <c r="L1874" s="29" t="s">
        <v>210</v>
      </c>
      <c r="M1874" s="71" t="s">
        <v>211</v>
      </c>
      <c r="N1874" s="71" t="s">
        <v>215</v>
      </c>
      <c r="O1874" s="71" t="s">
        <v>220</v>
      </c>
      <c r="R1874" s="71">
        <v>0</v>
      </c>
      <c r="U1874" s="27" t="s">
        <v>7237</v>
      </c>
    </row>
    <row r="1875" spans="1:21" x14ac:dyDescent="0.15">
      <c r="A1875" s="27" t="s">
        <v>75</v>
      </c>
      <c r="B1875" s="27" t="s">
        <v>7238</v>
      </c>
      <c r="C1875" s="27" t="s">
        <v>477</v>
      </c>
      <c r="D1875" s="27" t="s">
        <v>221</v>
      </c>
      <c r="I1875" s="28">
        <v>43423.481736111113</v>
      </c>
      <c r="J1875" s="28">
        <v>43423.482893518521</v>
      </c>
      <c r="K1875" s="203">
        <v>1.1574074074074073E-3</v>
      </c>
      <c r="L1875" s="29" t="s">
        <v>210</v>
      </c>
      <c r="M1875" s="71" t="s">
        <v>211</v>
      </c>
      <c r="N1875" s="71" t="s">
        <v>215</v>
      </c>
      <c r="O1875" s="71" t="s">
        <v>220</v>
      </c>
      <c r="R1875" s="71">
        <v>0</v>
      </c>
      <c r="U1875" s="27" t="s">
        <v>7239</v>
      </c>
    </row>
    <row r="1876" spans="1:21" x14ac:dyDescent="0.15">
      <c r="A1876" s="27" t="s">
        <v>75</v>
      </c>
      <c r="B1876" s="27" t="s">
        <v>7240</v>
      </c>
      <c r="C1876" s="27" t="s">
        <v>477</v>
      </c>
      <c r="D1876" s="27" t="s">
        <v>221</v>
      </c>
      <c r="I1876" s="28">
        <v>43423.484016203707</v>
      </c>
      <c r="J1876" s="28">
        <v>43423.484837962962</v>
      </c>
      <c r="K1876" s="203">
        <v>8.2175925925925917E-4</v>
      </c>
      <c r="L1876" s="29" t="s">
        <v>210</v>
      </c>
      <c r="M1876" s="71" t="s">
        <v>211</v>
      </c>
      <c r="N1876" s="71" t="s">
        <v>215</v>
      </c>
      <c r="O1876" s="71" t="s">
        <v>220</v>
      </c>
      <c r="R1876" s="71">
        <v>0</v>
      </c>
      <c r="U1876" s="27" t="s">
        <v>7241</v>
      </c>
    </row>
    <row r="1877" spans="1:21" x14ac:dyDescent="0.15">
      <c r="A1877" s="27" t="s">
        <v>75</v>
      </c>
      <c r="B1877" s="27" t="s">
        <v>7242</v>
      </c>
      <c r="C1877" s="27" t="s">
        <v>477</v>
      </c>
      <c r="D1877" s="27" t="s">
        <v>221</v>
      </c>
      <c r="I1877" s="28">
        <v>43423.579988425925</v>
      </c>
      <c r="J1877" s="28">
        <v>43423.581550925926</v>
      </c>
      <c r="K1877" s="203">
        <v>1.5624999999999999E-3</v>
      </c>
      <c r="L1877" s="29" t="s">
        <v>210</v>
      </c>
      <c r="M1877" s="71" t="s">
        <v>211</v>
      </c>
      <c r="N1877" s="71" t="s">
        <v>215</v>
      </c>
      <c r="O1877" s="71" t="s">
        <v>220</v>
      </c>
      <c r="R1877" s="71">
        <v>0</v>
      </c>
      <c r="U1877" s="27" t="s">
        <v>848</v>
      </c>
    </row>
    <row r="1878" spans="1:21" x14ac:dyDescent="0.15">
      <c r="A1878" s="27" t="s">
        <v>75</v>
      </c>
      <c r="B1878" s="27" t="s">
        <v>7243</v>
      </c>
      <c r="C1878" s="27" t="s">
        <v>477</v>
      </c>
      <c r="D1878" s="27" t="s">
        <v>221</v>
      </c>
      <c r="I1878" s="28">
        <v>43423.616076388891</v>
      </c>
      <c r="J1878" s="28">
        <v>43423.616481481484</v>
      </c>
      <c r="K1878" s="203">
        <v>4.0509259259259258E-4</v>
      </c>
      <c r="L1878" s="29" t="s">
        <v>210</v>
      </c>
      <c r="M1878" s="71" t="s">
        <v>211</v>
      </c>
      <c r="N1878" s="71" t="s">
        <v>215</v>
      </c>
      <c r="O1878" s="71" t="s">
        <v>220</v>
      </c>
      <c r="R1878" s="71">
        <v>0</v>
      </c>
      <c r="U1878" s="27" t="s">
        <v>7217</v>
      </c>
    </row>
    <row r="1879" spans="1:21" x14ac:dyDescent="0.15">
      <c r="A1879" s="27" t="s">
        <v>75</v>
      </c>
      <c r="B1879" s="27" t="s">
        <v>7244</v>
      </c>
      <c r="C1879" s="27" t="s">
        <v>477</v>
      </c>
      <c r="D1879" s="27" t="s">
        <v>221</v>
      </c>
      <c r="I1879" s="28">
        <v>43423.617465277777</v>
      </c>
      <c r="J1879" s="28">
        <v>43423.617847222224</v>
      </c>
      <c r="K1879" s="203">
        <v>3.8194444444444446E-4</v>
      </c>
      <c r="L1879" s="29" t="s">
        <v>210</v>
      </c>
      <c r="M1879" s="71" t="s">
        <v>211</v>
      </c>
      <c r="N1879" s="71" t="s">
        <v>215</v>
      </c>
      <c r="O1879" s="71" t="s">
        <v>220</v>
      </c>
      <c r="R1879" s="71">
        <v>0</v>
      </c>
      <c r="U1879" s="27" t="s">
        <v>1056</v>
      </c>
    </row>
    <row r="1880" spans="1:21" x14ac:dyDescent="0.15">
      <c r="A1880" s="27" t="s">
        <v>75</v>
      </c>
      <c r="B1880" s="27" t="s">
        <v>7245</v>
      </c>
      <c r="C1880" s="27" t="s">
        <v>477</v>
      </c>
      <c r="D1880" s="27" t="s">
        <v>221</v>
      </c>
      <c r="I1880" s="28">
        <v>43423.618298611109</v>
      </c>
      <c r="J1880" s="28">
        <v>43423.619074074071</v>
      </c>
      <c r="K1880" s="203">
        <v>7.7546296296296304E-4</v>
      </c>
      <c r="L1880" s="29" t="s">
        <v>210</v>
      </c>
      <c r="M1880" s="71" t="s">
        <v>211</v>
      </c>
      <c r="N1880" s="71" t="s">
        <v>215</v>
      </c>
      <c r="O1880" s="71" t="s">
        <v>220</v>
      </c>
      <c r="R1880" s="71">
        <v>0</v>
      </c>
      <c r="U1880" s="27" t="s">
        <v>1057</v>
      </c>
    </row>
    <row r="1881" spans="1:21" x14ac:dyDescent="0.15">
      <c r="A1881" s="27" t="s">
        <v>75</v>
      </c>
      <c r="B1881" s="27" t="s">
        <v>7246</v>
      </c>
      <c r="C1881" s="27" t="s">
        <v>477</v>
      </c>
      <c r="D1881" s="27" t="s">
        <v>221</v>
      </c>
      <c r="I1881" s="28">
        <v>43423.61991898148</v>
      </c>
      <c r="J1881" s="28">
        <v>43423.620358796295</v>
      </c>
      <c r="K1881" s="203">
        <v>4.3981481481481481E-4</v>
      </c>
      <c r="L1881" s="29" t="s">
        <v>210</v>
      </c>
      <c r="M1881" s="71" t="s">
        <v>211</v>
      </c>
      <c r="N1881" s="71" t="s">
        <v>215</v>
      </c>
      <c r="O1881" s="71" t="s">
        <v>220</v>
      </c>
      <c r="R1881" s="71">
        <v>0</v>
      </c>
      <c r="U1881" s="27" t="s">
        <v>7231</v>
      </c>
    </row>
    <row r="1882" spans="1:21" x14ac:dyDescent="0.15">
      <c r="A1882" s="27" t="s">
        <v>75</v>
      </c>
      <c r="B1882" s="27" t="s">
        <v>7247</v>
      </c>
      <c r="C1882" s="27" t="s">
        <v>477</v>
      </c>
      <c r="D1882" s="27" t="s">
        <v>221</v>
      </c>
      <c r="I1882" s="28">
        <v>43423.62195601852</v>
      </c>
      <c r="J1882" s="28">
        <v>43423.622395833336</v>
      </c>
      <c r="K1882" s="203">
        <v>4.3981481481481481E-4</v>
      </c>
      <c r="L1882" s="29" t="s">
        <v>210</v>
      </c>
      <c r="M1882" s="71" t="s">
        <v>211</v>
      </c>
      <c r="N1882" s="71" t="s">
        <v>215</v>
      </c>
      <c r="O1882" s="71" t="s">
        <v>220</v>
      </c>
      <c r="R1882" s="71">
        <v>0</v>
      </c>
      <c r="U1882" s="27" t="s">
        <v>7248</v>
      </c>
    </row>
    <row r="1883" spans="1:21" x14ac:dyDescent="0.15">
      <c r="A1883" s="27" t="s">
        <v>75</v>
      </c>
      <c r="B1883" s="27" t="s">
        <v>7249</v>
      </c>
      <c r="C1883" s="27" t="s">
        <v>477</v>
      </c>
      <c r="D1883" s="27" t="s">
        <v>221</v>
      </c>
      <c r="I1883" s="28">
        <v>43423.623171296298</v>
      </c>
      <c r="J1883" s="28">
        <v>43423.623645833337</v>
      </c>
      <c r="K1883" s="203">
        <v>4.7453703703703704E-4</v>
      </c>
      <c r="L1883" s="29" t="s">
        <v>210</v>
      </c>
      <c r="M1883" s="71" t="s">
        <v>211</v>
      </c>
      <c r="N1883" s="71" t="s">
        <v>215</v>
      </c>
      <c r="O1883" s="71" t="s">
        <v>220</v>
      </c>
      <c r="R1883" s="71">
        <v>0</v>
      </c>
      <c r="U1883" s="27" t="s">
        <v>7250</v>
      </c>
    </row>
    <row r="1884" spans="1:21" x14ac:dyDescent="0.15">
      <c r="A1884" s="27" t="s">
        <v>75</v>
      </c>
      <c r="B1884" s="27" t="s">
        <v>7251</v>
      </c>
      <c r="C1884" s="27" t="s">
        <v>477</v>
      </c>
      <c r="D1884" s="27" t="s">
        <v>221</v>
      </c>
      <c r="I1884" s="28">
        <v>43423.623935185184</v>
      </c>
      <c r="J1884" s="28">
        <v>43423.627962962964</v>
      </c>
      <c r="K1884" s="203">
        <v>4.0277777777777777E-3</v>
      </c>
      <c r="L1884" s="29" t="s">
        <v>210</v>
      </c>
      <c r="M1884" s="71" t="s">
        <v>210</v>
      </c>
      <c r="N1884" s="71" t="s">
        <v>215</v>
      </c>
      <c r="O1884" s="71" t="s">
        <v>220</v>
      </c>
      <c r="R1884" s="71">
        <v>0</v>
      </c>
      <c r="U1884" s="27" t="s">
        <v>7252</v>
      </c>
    </row>
    <row r="1885" spans="1:21" x14ac:dyDescent="0.15">
      <c r="A1885" s="27" t="s">
        <v>75</v>
      </c>
      <c r="B1885" s="27" t="s">
        <v>7253</v>
      </c>
      <c r="C1885" s="27" t="s">
        <v>477</v>
      </c>
      <c r="D1885" s="27" t="s">
        <v>221</v>
      </c>
      <c r="I1885" s="28">
        <v>43423.634502314817</v>
      </c>
      <c r="J1885" s="28">
        <v>43423.635358796295</v>
      </c>
      <c r="K1885" s="203">
        <v>8.564814814814815E-4</v>
      </c>
      <c r="L1885" s="29" t="s">
        <v>210</v>
      </c>
      <c r="M1885" s="71" t="s">
        <v>211</v>
      </c>
      <c r="N1885" s="71" t="s">
        <v>215</v>
      </c>
      <c r="O1885" s="71" t="s">
        <v>220</v>
      </c>
      <c r="R1885" s="71">
        <v>0</v>
      </c>
      <c r="U1885" s="27" t="s">
        <v>7254</v>
      </c>
    </row>
    <row r="1886" spans="1:21" x14ac:dyDescent="0.15">
      <c r="A1886" s="27" t="s">
        <v>75</v>
      </c>
      <c r="B1886" s="27" t="s">
        <v>7255</v>
      </c>
      <c r="C1886" s="27" t="s">
        <v>477</v>
      </c>
      <c r="D1886" s="27" t="s">
        <v>221</v>
      </c>
      <c r="I1886" s="28">
        <v>43423.637685185182</v>
      </c>
      <c r="J1886" s="28">
        <v>43423.638032407405</v>
      </c>
      <c r="K1886" s="203">
        <v>3.4722222222222224E-4</v>
      </c>
      <c r="L1886" s="29" t="s">
        <v>210</v>
      </c>
      <c r="M1886" s="71" t="s">
        <v>211</v>
      </c>
      <c r="N1886" s="71" t="s">
        <v>215</v>
      </c>
      <c r="O1886" s="71" t="s">
        <v>220</v>
      </c>
      <c r="R1886" s="71">
        <v>0</v>
      </c>
      <c r="U1886" s="27" t="s">
        <v>7256</v>
      </c>
    </row>
    <row r="1887" spans="1:21" x14ac:dyDescent="0.15">
      <c r="A1887" s="27" t="s">
        <v>75</v>
      </c>
      <c r="B1887" s="27" t="s">
        <v>7257</v>
      </c>
      <c r="C1887" s="27" t="s">
        <v>477</v>
      </c>
      <c r="D1887" s="27" t="s">
        <v>221</v>
      </c>
      <c r="I1887" s="28">
        <v>43423.638715277775</v>
      </c>
      <c r="J1887" s="28">
        <v>43423.639525462961</v>
      </c>
      <c r="K1887" s="203">
        <v>8.1018518518518516E-4</v>
      </c>
      <c r="L1887" s="29" t="s">
        <v>210</v>
      </c>
      <c r="M1887" s="71" t="s">
        <v>211</v>
      </c>
      <c r="N1887" s="71" t="s">
        <v>215</v>
      </c>
      <c r="O1887" s="71" t="s">
        <v>220</v>
      </c>
      <c r="R1887" s="71">
        <v>0</v>
      </c>
      <c r="U1887" s="27" t="s">
        <v>7258</v>
      </c>
    </row>
    <row r="1888" spans="1:21" x14ac:dyDescent="0.15">
      <c r="A1888" s="27" t="s">
        <v>75</v>
      </c>
      <c r="B1888" s="27" t="s">
        <v>7259</v>
      </c>
      <c r="C1888" s="27" t="s">
        <v>477</v>
      </c>
      <c r="D1888" s="27" t="s">
        <v>221</v>
      </c>
      <c r="I1888" s="28">
        <v>43423.639988425923</v>
      </c>
      <c r="J1888" s="28">
        <v>43423.640324074076</v>
      </c>
      <c r="K1888" s="203">
        <v>3.3564814814814812E-4</v>
      </c>
      <c r="L1888" s="29" t="s">
        <v>210</v>
      </c>
      <c r="M1888" s="71" t="s">
        <v>211</v>
      </c>
      <c r="N1888" s="71" t="s">
        <v>215</v>
      </c>
      <c r="O1888" s="71" t="s">
        <v>220</v>
      </c>
      <c r="R1888" s="71">
        <v>0</v>
      </c>
      <c r="U1888" s="27" t="s">
        <v>7260</v>
      </c>
    </row>
    <row r="1889" spans="1:21" x14ac:dyDescent="0.15">
      <c r="A1889" s="27" t="s">
        <v>75</v>
      </c>
      <c r="B1889" s="27" t="s">
        <v>7261</v>
      </c>
      <c r="C1889" s="27" t="s">
        <v>477</v>
      </c>
      <c r="D1889" s="27" t="s">
        <v>221</v>
      </c>
      <c r="I1889" s="28">
        <v>43423.640659722223</v>
      </c>
      <c r="J1889" s="28">
        <v>43423.659224537034</v>
      </c>
      <c r="K1889" s="203">
        <v>1.8564814814814815E-2</v>
      </c>
      <c r="L1889" s="29" t="s">
        <v>210</v>
      </c>
      <c r="M1889" s="71" t="s">
        <v>210</v>
      </c>
      <c r="N1889" s="71" t="s">
        <v>215</v>
      </c>
      <c r="O1889" s="71" t="s">
        <v>220</v>
      </c>
      <c r="R1889" s="71">
        <v>0</v>
      </c>
      <c r="U1889" s="27" t="s">
        <v>7262</v>
      </c>
    </row>
    <row r="1890" spans="1:21" x14ac:dyDescent="0.15">
      <c r="A1890" s="27" t="s">
        <v>75</v>
      </c>
      <c r="B1890" s="27" t="s">
        <v>7263</v>
      </c>
      <c r="C1890" s="27" t="s">
        <v>477</v>
      </c>
      <c r="D1890" s="27" t="s">
        <v>221</v>
      </c>
      <c r="I1890" s="28">
        <v>43423.660636574074</v>
      </c>
      <c r="J1890" s="28">
        <v>43423.660868055558</v>
      </c>
      <c r="K1890" s="203">
        <v>2.3148148148148146E-4</v>
      </c>
      <c r="L1890" s="29" t="s">
        <v>210</v>
      </c>
      <c r="M1890" s="71" t="s">
        <v>211</v>
      </c>
      <c r="N1890" s="71" t="s">
        <v>215</v>
      </c>
      <c r="O1890" s="71" t="s">
        <v>220</v>
      </c>
      <c r="R1890" s="71">
        <v>0</v>
      </c>
      <c r="U1890" s="27" t="s">
        <v>7264</v>
      </c>
    </row>
    <row r="1891" spans="1:21" x14ac:dyDescent="0.15">
      <c r="A1891" s="27" t="s">
        <v>75</v>
      </c>
      <c r="B1891" s="27" t="s">
        <v>7265</v>
      </c>
      <c r="C1891" s="27" t="s">
        <v>477</v>
      </c>
      <c r="D1891" s="27" t="s">
        <v>221</v>
      </c>
      <c r="I1891" s="28">
        <v>43423.661099537036</v>
      </c>
      <c r="J1891" s="28">
        <v>43423.661296296297</v>
      </c>
      <c r="K1891" s="203">
        <v>1.9675925925925926E-4</v>
      </c>
      <c r="L1891" s="29" t="s">
        <v>210</v>
      </c>
      <c r="M1891" s="71" t="s">
        <v>211</v>
      </c>
      <c r="N1891" s="71" t="s">
        <v>215</v>
      </c>
      <c r="O1891" s="71" t="s">
        <v>220</v>
      </c>
      <c r="R1891" s="71">
        <v>0</v>
      </c>
      <c r="U1891" s="27" t="s">
        <v>7266</v>
      </c>
    </row>
    <row r="1892" spans="1:21" x14ac:dyDescent="0.15">
      <c r="A1892" s="27" t="s">
        <v>75</v>
      </c>
      <c r="B1892" s="27" t="s">
        <v>7267</v>
      </c>
      <c r="C1892" s="27" t="s">
        <v>477</v>
      </c>
      <c r="D1892" s="27" t="s">
        <v>221</v>
      </c>
      <c r="I1892" s="28">
        <v>43423.661724537036</v>
      </c>
      <c r="J1892" s="28">
        <v>43423.662766203706</v>
      </c>
      <c r="K1892" s="203">
        <v>1.0416666666666667E-3</v>
      </c>
      <c r="L1892" s="29" t="s">
        <v>210</v>
      </c>
      <c r="M1892" s="71" t="s">
        <v>211</v>
      </c>
      <c r="N1892" s="71" t="s">
        <v>215</v>
      </c>
      <c r="O1892" s="71" t="s">
        <v>220</v>
      </c>
      <c r="R1892" s="71">
        <v>0</v>
      </c>
      <c r="U1892" s="27" t="s">
        <v>7268</v>
      </c>
    </row>
    <row r="1893" spans="1:21" x14ac:dyDescent="0.15">
      <c r="A1893" s="27" t="s">
        <v>75</v>
      </c>
      <c r="B1893" s="27" t="s">
        <v>7269</v>
      </c>
      <c r="C1893" s="27" t="s">
        <v>477</v>
      </c>
      <c r="D1893" s="27" t="s">
        <v>221</v>
      </c>
      <c r="I1893" s="28">
        <v>43423.663136574076</v>
      </c>
      <c r="J1893" s="28">
        <v>43423.663912037038</v>
      </c>
      <c r="K1893" s="203">
        <v>7.7546296296296304E-4</v>
      </c>
      <c r="L1893" s="29" t="s">
        <v>210</v>
      </c>
      <c r="M1893" s="71" t="s">
        <v>211</v>
      </c>
      <c r="N1893" s="71" t="s">
        <v>215</v>
      </c>
      <c r="O1893" s="71" t="s">
        <v>220</v>
      </c>
      <c r="R1893" s="71">
        <v>0</v>
      </c>
      <c r="U1893" s="27" t="s">
        <v>7270</v>
      </c>
    </row>
    <row r="1894" spans="1:21" x14ac:dyDescent="0.15">
      <c r="A1894" s="27" t="s">
        <v>75</v>
      </c>
      <c r="B1894" s="27" t="s">
        <v>7271</v>
      </c>
      <c r="C1894" s="27" t="s">
        <v>477</v>
      </c>
      <c r="D1894" s="27" t="s">
        <v>221</v>
      </c>
      <c r="I1894" s="28">
        <v>43423.664201388892</v>
      </c>
      <c r="J1894" s="28">
        <v>43423.666041666664</v>
      </c>
      <c r="K1894" s="203">
        <v>1.8402777777777777E-3</v>
      </c>
      <c r="L1894" s="29" t="s">
        <v>210</v>
      </c>
      <c r="M1894" s="71" t="s">
        <v>211</v>
      </c>
      <c r="N1894" s="71" t="s">
        <v>215</v>
      </c>
      <c r="O1894" s="71" t="s">
        <v>220</v>
      </c>
      <c r="R1894" s="71">
        <v>0</v>
      </c>
      <c r="U1894" s="27" t="s">
        <v>7272</v>
      </c>
    </row>
    <row r="1895" spans="1:21" x14ac:dyDescent="0.15">
      <c r="A1895" s="27" t="s">
        <v>75</v>
      </c>
      <c r="B1895" s="27" t="s">
        <v>7273</v>
      </c>
      <c r="C1895" s="27" t="s">
        <v>477</v>
      </c>
      <c r="D1895" s="27" t="s">
        <v>221</v>
      </c>
      <c r="I1895" s="28">
        <v>43423.667812500003</v>
      </c>
      <c r="J1895" s="28">
        <v>43423.668668981481</v>
      </c>
      <c r="K1895" s="203">
        <v>8.564814814814815E-4</v>
      </c>
      <c r="L1895" s="29" t="s">
        <v>210</v>
      </c>
      <c r="M1895" s="71" t="s">
        <v>211</v>
      </c>
      <c r="N1895" s="71" t="s">
        <v>215</v>
      </c>
      <c r="O1895" s="71" t="s">
        <v>220</v>
      </c>
      <c r="R1895" s="71">
        <v>0</v>
      </c>
      <c r="U1895" s="27" t="s">
        <v>7274</v>
      </c>
    </row>
    <row r="1896" spans="1:21" x14ac:dyDescent="0.15">
      <c r="A1896" s="27" t="s">
        <v>75</v>
      </c>
      <c r="B1896" s="27" t="s">
        <v>7275</v>
      </c>
      <c r="C1896" s="27" t="s">
        <v>477</v>
      </c>
      <c r="D1896" s="27" t="s">
        <v>221</v>
      </c>
      <c r="I1896" s="28">
        <v>43423.669189814813</v>
      </c>
      <c r="J1896" s="28">
        <v>43423.66920138889</v>
      </c>
      <c r="K1896" s="203">
        <v>1.1574074074074073E-5</v>
      </c>
      <c r="L1896" s="29" t="s">
        <v>210</v>
      </c>
      <c r="M1896" s="71" t="s">
        <v>211</v>
      </c>
      <c r="N1896" s="71" t="s">
        <v>215</v>
      </c>
      <c r="O1896" s="71" t="s">
        <v>220</v>
      </c>
      <c r="R1896" s="71">
        <v>0</v>
      </c>
      <c r="U1896" s="27" t="s">
        <v>7276</v>
      </c>
    </row>
    <row r="1897" spans="1:21" x14ac:dyDescent="0.15">
      <c r="A1897" s="27" t="s">
        <v>75</v>
      </c>
      <c r="B1897" s="27" t="s">
        <v>7277</v>
      </c>
      <c r="C1897" s="27" t="s">
        <v>477</v>
      </c>
      <c r="D1897" s="27" t="s">
        <v>221</v>
      </c>
      <c r="I1897" s="28">
        <v>43423.669583333336</v>
      </c>
      <c r="J1897" s="28">
        <v>43423.669791666667</v>
      </c>
      <c r="K1897" s="203">
        <v>2.0833333333333335E-4</v>
      </c>
      <c r="L1897" s="29" t="s">
        <v>210</v>
      </c>
      <c r="M1897" s="71" t="s">
        <v>211</v>
      </c>
      <c r="N1897" s="71" t="s">
        <v>215</v>
      </c>
      <c r="O1897" s="71" t="s">
        <v>220</v>
      </c>
      <c r="R1897" s="71">
        <v>0</v>
      </c>
      <c r="U1897" s="27" t="s">
        <v>7278</v>
      </c>
    </row>
    <row r="1898" spans="1:21" x14ac:dyDescent="0.15">
      <c r="A1898" s="27" t="s">
        <v>75</v>
      </c>
      <c r="B1898" s="27" t="s">
        <v>7279</v>
      </c>
      <c r="C1898" s="27" t="s">
        <v>477</v>
      </c>
      <c r="D1898" s="27" t="s">
        <v>221</v>
      </c>
      <c r="I1898" s="28">
        <v>43423.670081018521</v>
      </c>
      <c r="J1898" s="28">
        <v>43423.673587962963</v>
      </c>
      <c r="K1898" s="203">
        <v>3.5069444444444445E-3</v>
      </c>
      <c r="L1898" s="29" t="s">
        <v>210</v>
      </c>
      <c r="M1898" s="71" t="s">
        <v>210</v>
      </c>
      <c r="N1898" s="71" t="s">
        <v>215</v>
      </c>
      <c r="O1898" s="71" t="s">
        <v>220</v>
      </c>
      <c r="U1898" s="27" t="s">
        <v>7278</v>
      </c>
    </row>
    <row r="1899" spans="1:21" x14ac:dyDescent="0.15">
      <c r="A1899" s="27" t="s">
        <v>75</v>
      </c>
      <c r="B1899" s="27" t="s">
        <v>7280</v>
      </c>
      <c r="C1899" s="27" t="s">
        <v>477</v>
      </c>
      <c r="D1899" s="27" t="s">
        <v>221</v>
      </c>
      <c r="I1899" s="28">
        <v>43423.67491898148</v>
      </c>
      <c r="J1899" s="28">
        <v>43423.676898148151</v>
      </c>
      <c r="K1899" s="203">
        <v>1.9791666666666668E-3</v>
      </c>
      <c r="L1899" s="29" t="s">
        <v>210</v>
      </c>
      <c r="M1899" s="71" t="s">
        <v>211</v>
      </c>
      <c r="N1899" s="71" t="s">
        <v>215</v>
      </c>
      <c r="O1899" s="71" t="s">
        <v>220</v>
      </c>
      <c r="R1899" s="71">
        <v>0</v>
      </c>
      <c r="U1899" s="27" t="s">
        <v>7281</v>
      </c>
    </row>
    <row r="1900" spans="1:21" x14ac:dyDescent="0.15">
      <c r="A1900" s="27" t="s">
        <v>75</v>
      </c>
      <c r="B1900" s="27" t="s">
        <v>7282</v>
      </c>
      <c r="C1900" s="27" t="s">
        <v>477</v>
      </c>
      <c r="D1900" s="27" t="s">
        <v>221</v>
      </c>
      <c r="I1900" s="28">
        <v>43423.677708333336</v>
      </c>
      <c r="J1900" s="28">
        <v>43423.677939814814</v>
      </c>
      <c r="K1900" s="203">
        <v>2.3148148148148146E-4</v>
      </c>
      <c r="L1900" s="29" t="s">
        <v>210</v>
      </c>
      <c r="M1900" s="71" t="s">
        <v>211</v>
      </c>
      <c r="N1900" s="71" t="s">
        <v>215</v>
      </c>
      <c r="O1900" s="71" t="s">
        <v>220</v>
      </c>
      <c r="R1900" s="71">
        <v>0</v>
      </c>
      <c r="U1900" s="27" t="s">
        <v>7283</v>
      </c>
    </row>
    <row r="1901" spans="1:21" x14ac:dyDescent="0.15">
      <c r="A1901" s="27" t="s">
        <v>75</v>
      </c>
      <c r="B1901" s="27" t="s">
        <v>7284</v>
      </c>
      <c r="C1901" s="27" t="s">
        <v>477</v>
      </c>
      <c r="D1901" s="27" t="s">
        <v>221</v>
      </c>
      <c r="I1901" s="28">
        <v>43423.68068287037</v>
      </c>
      <c r="J1901" s="28">
        <v>43423.681319444448</v>
      </c>
      <c r="K1901" s="203">
        <v>6.3657407407407402E-4</v>
      </c>
      <c r="L1901" s="29" t="s">
        <v>210</v>
      </c>
      <c r="M1901" s="71" t="s">
        <v>211</v>
      </c>
      <c r="N1901" s="71" t="s">
        <v>215</v>
      </c>
      <c r="O1901" s="71" t="s">
        <v>220</v>
      </c>
      <c r="R1901" s="71">
        <v>0</v>
      </c>
      <c r="U1901" s="27" t="s">
        <v>7285</v>
      </c>
    </row>
    <row r="1902" spans="1:21" x14ac:dyDescent="0.15">
      <c r="A1902" s="27" t="s">
        <v>75</v>
      </c>
      <c r="B1902" s="27" t="s">
        <v>7286</v>
      </c>
      <c r="C1902" s="27" t="s">
        <v>477</v>
      </c>
      <c r="D1902" s="27" t="s">
        <v>221</v>
      </c>
      <c r="I1902" s="28">
        <v>43423.681863425925</v>
      </c>
      <c r="J1902" s="28">
        <v>43423.69</v>
      </c>
      <c r="K1902" s="203">
        <v>8.1365740740740738E-3</v>
      </c>
      <c r="L1902" s="29" t="s">
        <v>210</v>
      </c>
      <c r="M1902" s="71" t="s">
        <v>210</v>
      </c>
      <c r="N1902" s="71" t="s">
        <v>215</v>
      </c>
      <c r="O1902" s="71" t="s">
        <v>220</v>
      </c>
      <c r="R1902" s="71">
        <v>0</v>
      </c>
      <c r="U1902" s="27" t="s">
        <v>7287</v>
      </c>
    </row>
    <row r="1903" spans="1:21" x14ac:dyDescent="0.15">
      <c r="A1903" s="27" t="s">
        <v>75</v>
      </c>
      <c r="B1903" s="27" t="s">
        <v>7288</v>
      </c>
      <c r="C1903" s="27" t="s">
        <v>192</v>
      </c>
      <c r="D1903" s="27" t="s">
        <v>289</v>
      </c>
      <c r="I1903" s="28">
        <v>43423.43650462963</v>
      </c>
      <c r="J1903" s="28">
        <v>43423.437037037038</v>
      </c>
      <c r="K1903" s="203">
        <v>5.3240740740740744E-4</v>
      </c>
      <c r="L1903" s="29" t="s">
        <v>210</v>
      </c>
      <c r="M1903" s="71" t="s">
        <v>211</v>
      </c>
      <c r="N1903" s="71" t="s">
        <v>215</v>
      </c>
      <c r="O1903" s="71" t="s">
        <v>288</v>
      </c>
      <c r="R1903" s="71">
        <v>0</v>
      </c>
      <c r="U1903" s="27" t="s">
        <v>7289</v>
      </c>
    </row>
    <row r="1904" spans="1:21" x14ac:dyDescent="0.15">
      <c r="A1904" s="27" t="s">
        <v>75</v>
      </c>
      <c r="B1904" s="27" t="s">
        <v>7290</v>
      </c>
      <c r="C1904" s="27" t="s">
        <v>192</v>
      </c>
      <c r="D1904" s="27" t="s">
        <v>289</v>
      </c>
      <c r="I1904" s="28">
        <v>43423.43849537037</v>
      </c>
      <c r="J1904" s="28">
        <v>43423.440462962964</v>
      </c>
      <c r="K1904" s="203">
        <v>1.9675925925925928E-3</v>
      </c>
      <c r="L1904" s="29" t="s">
        <v>210</v>
      </c>
      <c r="M1904" s="71" t="s">
        <v>211</v>
      </c>
      <c r="N1904" s="71" t="s">
        <v>215</v>
      </c>
      <c r="O1904" s="71" t="s">
        <v>288</v>
      </c>
      <c r="R1904" s="71">
        <v>0</v>
      </c>
      <c r="U1904" s="27" t="s">
        <v>7291</v>
      </c>
    </row>
    <row r="1905" spans="1:21" x14ac:dyDescent="0.15">
      <c r="A1905" s="27" t="s">
        <v>75</v>
      </c>
      <c r="B1905" s="27" t="s">
        <v>7292</v>
      </c>
      <c r="C1905" s="27" t="s">
        <v>192</v>
      </c>
      <c r="D1905" s="27" t="s">
        <v>289</v>
      </c>
      <c r="I1905" s="28">
        <v>43423.442361111112</v>
      </c>
      <c r="J1905" s="28">
        <v>43423.442488425928</v>
      </c>
      <c r="K1905" s="203">
        <v>1.273148148148148E-4</v>
      </c>
      <c r="L1905" s="29" t="s">
        <v>210</v>
      </c>
      <c r="M1905" s="71" t="s">
        <v>211</v>
      </c>
      <c r="N1905" s="71" t="s">
        <v>215</v>
      </c>
      <c r="O1905" s="71" t="s">
        <v>288</v>
      </c>
      <c r="R1905" s="71">
        <v>0</v>
      </c>
      <c r="U1905" s="27" t="s">
        <v>1977</v>
      </c>
    </row>
    <row r="1906" spans="1:21" x14ac:dyDescent="0.15">
      <c r="A1906" s="27" t="s">
        <v>75</v>
      </c>
      <c r="B1906" s="27" t="s">
        <v>7293</v>
      </c>
      <c r="C1906" s="27" t="s">
        <v>192</v>
      </c>
      <c r="D1906" s="27" t="s">
        <v>289</v>
      </c>
      <c r="I1906" s="28">
        <v>43423.44290509259</v>
      </c>
      <c r="J1906" s="28">
        <v>43423.44427083333</v>
      </c>
      <c r="K1906" s="203">
        <v>1.3657407407407409E-3</v>
      </c>
      <c r="L1906" s="29" t="s">
        <v>210</v>
      </c>
      <c r="M1906" s="71" t="s">
        <v>211</v>
      </c>
      <c r="N1906" s="71" t="s">
        <v>215</v>
      </c>
      <c r="O1906" s="71" t="s">
        <v>288</v>
      </c>
      <c r="R1906" s="71">
        <v>0</v>
      </c>
      <c r="U1906" s="27" t="s">
        <v>1058</v>
      </c>
    </row>
    <row r="1907" spans="1:21" x14ac:dyDescent="0.15">
      <c r="A1907" s="27" t="s">
        <v>75</v>
      </c>
      <c r="B1907" s="27" t="s">
        <v>7294</v>
      </c>
      <c r="C1907" s="27" t="s">
        <v>192</v>
      </c>
      <c r="D1907" s="27" t="s">
        <v>289</v>
      </c>
      <c r="I1907" s="28">
        <v>43423.447858796295</v>
      </c>
      <c r="J1907" s="28">
        <v>43423.448379629626</v>
      </c>
      <c r="K1907" s="203">
        <v>5.2083333333333333E-4</v>
      </c>
      <c r="L1907" s="29" t="s">
        <v>210</v>
      </c>
      <c r="M1907" s="71" t="s">
        <v>211</v>
      </c>
      <c r="N1907" s="71" t="s">
        <v>215</v>
      </c>
      <c r="O1907" s="71" t="s">
        <v>288</v>
      </c>
      <c r="R1907" s="71">
        <v>0</v>
      </c>
      <c r="U1907" s="27" t="s">
        <v>7295</v>
      </c>
    </row>
    <row r="1908" spans="1:21" x14ac:dyDescent="0.15">
      <c r="A1908" s="27" t="s">
        <v>75</v>
      </c>
      <c r="B1908" s="27" t="s">
        <v>7296</v>
      </c>
      <c r="C1908" s="27" t="s">
        <v>192</v>
      </c>
      <c r="D1908" s="27" t="s">
        <v>289</v>
      </c>
      <c r="I1908" s="28">
        <v>43423.449236111112</v>
      </c>
      <c r="J1908" s="28">
        <v>43423.449456018519</v>
      </c>
      <c r="K1908" s="203">
        <v>2.199074074074074E-4</v>
      </c>
      <c r="L1908" s="29" t="s">
        <v>210</v>
      </c>
      <c r="M1908" s="71" t="s">
        <v>211</v>
      </c>
      <c r="N1908" s="71" t="s">
        <v>215</v>
      </c>
      <c r="O1908" s="71" t="s">
        <v>288</v>
      </c>
      <c r="R1908" s="71">
        <v>0</v>
      </c>
      <c r="U1908" s="27" t="s">
        <v>7297</v>
      </c>
    </row>
    <row r="1909" spans="1:21" x14ac:dyDescent="0.15">
      <c r="A1909" s="27" t="s">
        <v>75</v>
      </c>
      <c r="B1909" s="27" t="s">
        <v>7298</v>
      </c>
      <c r="C1909" s="27" t="s">
        <v>192</v>
      </c>
      <c r="D1909" s="27" t="s">
        <v>289</v>
      </c>
      <c r="I1909" s="28">
        <v>43423.449803240743</v>
      </c>
      <c r="J1909" s="28">
        <v>43423.449965277781</v>
      </c>
      <c r="K1909" s="203">
        <v>1.6203703703703703E-4</v>
      </c>
      <c r="L1909" s="29" t="s">
        <v>210</v>
      </c>
      <c r="M1909" s="71" t="s">
        <v>211</v>
      </c>
      <c r="N1909" s="71" t="s">
        <v>215</v>
      </c>
      <c r="O1909" s="71" t="s">
        <v>288</v>
      </c>
      <c r="R1909" s="71">
        <v>0</v>
      </c>
      <c r="U1909" s="27" t="s">
        <v>7299</v>
      </c>
    </row>
    <row r="1910" spans="1:21" x14ac:dyDescent="0.15">
      <c r="A1910" s="27" t="s">
        <v>75</v>
      </c>
      <c r="B1910" s="27" t="s">
        <v>7300</v>
      </c>
      <c r="C1910" s="27" t="s">
        <v>192</v>
      </c>
      <c r="D1910" s="27" t="s">
        <v>289</v>
      </c>
      <c r="I1910" s="28">
        <v>43423.451226851852</v>
      </c>
      <c r="J1910" s="28">
        <v>43423.451516203706</v>
      </c>
      <c r="K1910" s="203">
        <v>2.8935185185185189E-4</v>
      </c>
      <c r="L1910" s="29" t="s">
        <v>210</v>
      </c>
      <c r="M1910" s="71" t="s">
        <v>211</v>
      </c>
      <c r="N1910" s="71" t="s">
        <v>215</v>
      </c>
      <c r="O1910" s="71" t="s">
        <v>288</v>
      </c>
      <c r="R1910" s="71">
        <v>0</v>
      </c>
      <c r="U1910" s="27" t="s">
        <v>1977</v>
      </c>
    </row>
    <row r="1911" spans="1:21" x14ac:dyDescent="0.15">
      <c r="A1911" s="27" t="s">
        <v>75</v>
      </c>
      <c r="B1911" s="27" t="s">
        <v>7301</v>
      </c>
      <c r="C1911" s="27" t="s">
        <v>192</v>
      </c>
      <c r="D1911" s="27" t="s">
        <v>289</v>
      </c>
      <c r="I1911" s="28">
        <v>43423.451909722222</v>
      </c>
      <c r="J1911" s="28">
        <v>43423.452650462961</v>
      </c>
      <c r="K1911" s="203">
        <v>7.407407407407407E-4</v>
      </c>
      <c r="L1911" s="29" t="s">
        <v>210</v>
      </c>
      <c r="M1911" s="71" t="s">
        <v>211</v>
      </c>
      <c r="N1911" s="71" t="s">
        <v>215</v>
      </c>
      <c r="O1911" s="71" t="s">
        <v>288</v>
      </c>
      <c r="R1911" s="71">
        <v>0</v>
      </c>
      <c r="U1911" s="27" t="s">
        <v>7302</v>
      </c>
    </row>
    <row r="1912" spans="1:21" x14ac:dyDescent="0.15">
      <c r="A1912" s="27" t="s">
        <v>75</v>
      </c>
      <c r="B1912" s="27" t="s">
        <v>7303</v>
      </c>
      <c r="C1912" s="27" t="s">
        <v>192</v>
      </c>
      <c r="D1912" s="27" t="s">
        <v>289</v>
      </c>
      <c r="I1912" s="28">
        <v>43423.454131944447</v>
      </c>
      <c r="J1912" s="28">
        <v>43423.455057870371</v>
      </c>
      <c r="K1912" s="203">
        <v>9.2592592592592585E-4</v>
      </c>
      <c r="L1912" s="29" t="s">
        <v>210</v>
      </c>
      <c r="M1912" s="71" t="s">
        <v>211</v>
      </c>
      <c r="N1912" s="71" t="s">
        <v>215</v>
      </c>
      <c r="O1912" s="71" t="s">
        <v>288</v>
      </c>
      <c r="R1912" s="71">
        <v>0</v>
      </c>
      <c r="U1912" s="27" t="s">
        <v>7304</v>
      </c>
    </row>
    <row r="1913" spans="1:21" x14ac:dyDescent="0.15">
      <c r="A1913" s="27" t="s">
        <v>75</v>
      </c>
      <c r="B1913" s="27" t="s">
        <v>7305</v>
      </c>
      <c r="C1913" s="27" t="s">
        <v>192</v>
      </c>
      <c r="D1913" s="27" t="s">
        <v>289</v>
      </c>
      <c r="I1913" s="28">
        <v>43423.455868055556</v>
      </c>
      <c r="J1913" s="28">
        <v>43423.456770833334</v>
      </c>
      <c r="K1913" s="203">
        <v>9.0277777777777784E-4</v>
      </c>
      <c r="L1913" s="29" t="s">
        <v>210</v>
      </c>
      <c r="M1913" s="71" t="s">
        <v>211</v>
      </c>
      <c r="N1913" s="71" t="s">
        <v>215</v>
      </c>
      <c r="O1913" s="71" t="s">
        <v>288</v>
      </c>
      <c r="R1913" s="71">
        <v>0</v>
      </c>
      <c r="U1913" s="27" t="s">
        <v>7306</v>
      </c>
    </row>
    <row r="1914" spans="1:21" x14ac:dyDescent="0.15">
      <c r="A1914" s="27" t="s">
        <v>75</v>
      </c>
      <c r="B1914" s="27" t="s">
        <v>7307</v>
      </c>
      <c r="C1914" s="27" t="s">
        <v>192</v>
      </c>
      <c r="D1914" s="27" t="s">
        <v>289</v>
      </c>
      <c r="I1914" s="28">
        <v>43423.467638888891</v>
      </c>
      <c r="J1914" s="28">
        <v>43423.470914351848</v>
      </c>
      <c r="K1914" s="203">
        <v>3.2754629629629631E-3</v>
      </c>
      <c r="L1914" s="29" t="s">
        <v>210</v>
      </c>
      <c r="M1914" s="71" t="s">
        <v>210</v>
      </c>
      <c r="N1914" s="71" t="s">
        <v>215</v>
      </c>
      <c r="O1914" s="71" t="s">
        <v>288</v>
      </c>
      <c r="R1914" s="71">
        <v>0</v>
      </c>
      <c r="U1914" s="27" t="s">
        <v>7308</v>
      </c>
    </row>
    <row r="1915" spans="1:21" x14ac:dyDescent="0.15">
      <c r="A1915" s="27" t="s">
        <v>75</v>
      </c>
      <c r="B1915" s="27" t="s">
        <v>7309</v>
      </c>
      <c r="C1915" s="27" t="s">
        <v>192</v>
      </c>
      <c r="D1915" s="27" t="s">
        <v>289</v>
      </c>
      <c r="I1915" s="28">
        <v>43423.476643518516</v>
      </c>
      <c r="J1915" s="28">
        <v>43423.477210648147</v>
      </c>
      <c r="K1915" s="203">
        <v>5.6712962962962956E-4</v>
      </c>
      <c r="L1915" s="29" t="s">
        <v>210</v>
      </c>
      <c r="M1915" s="71" t="s">
        <v>211</v>
      </c>
      <c r="N1915" s="71" t="s">
        <v>215</v>
      </c>
      <c r="O1915" s="71" t="s">
        <v>288</v>
      </c>
      <c r="R1915" s="71">
        <v>0</v>
      </c>
      <c r="U1915" s="27" t="s">
        <v>7310</v>
      </c>
    </row>
    <row r="1916" spans="1:21" x14ac:dyDescent="0.15">
      <c r="A1916" s="27" t="s">
        <v>75</v>
      </c>
      <c r="B1916" s="27" t="s">
        <v>7311</v>
      </c>
      <c r="C1916" s="27" t="s">
        <v>192</v>
      </c>
      <c r="D1916" s="27" t="s">
        <v>289</v>
      </c>
      <c r="I1916" s="28">
        <v>43423.477673611109</v>
      </c>
      <c r="J1916" s="28">
        <v>43423.479351851849</v>
      </c>
      <c r="K1916" s="203">
        <v>1.6782407407407406E-3</v>
      </c>
      <c r="L1916" s="29" t="s">
        <v>210</v>
      </c>
      <c r="M1916" s="71" t="s">
        <v>211</v>
      </c>
      <c r="N1916" s="71" t="s">
        <v>215</v>
      </c>
      <c r="O1916" s="71" t="s">
        <v>288</v>
      </c>
      <c r="R1916" s="71">
        <v>0</v>
      </c>
      <c r="U1916" s="27" t="s">
        <v>7312</v>
      </c>
    </row>
    <row r="1917" spans="1:21" x14ac:dyDescent="0.15">
      <c r="A1917" s="27" t="s">
        <v>75</v>
      </c>
      <c r="B1917" s="27" t="s">
        <v>7313</v>
      </c>
      <c r="C1917" s="27" t="s">
        <v>192</v>
      </c>
      <c r="D1917" s="27" t="s">
        <v>289</v>
      </c>
      <c r="I1917" s="28">
        <v>43423.480162037034</v>
      </c>
      <c r="J1917" s="28">
        <v>43423.480509259258</v>
      </c>
      <c r="K1917" s="203">
        <v>3.4722222222222224E-4</v>
      </c>
      <c r="L1917" s="29" t="s">
        <v>210</v>
      </c>
      <c r="M1917" s="71" t="s">
        <v>211</v>
      </c>
      <c r="N1917" s="71" t="s">
        <v>215</v>
      </c>
      <c r="O1917" s="71" t="s">
        <v>288</v>
      </c>
      <c r="R1917" s="71">
        <v>0</v>
      </c>
      <c r="U1917" s="27" t="s">
        <v>7310</v>
      </c>
    </row>
    <row r="1918" spans="1:21" x14ac:dyDescent="0.15">
      <c r="A1918" s="27" t="s">
        <v>75</v>
      </c>
      <c r="B1918" s="27" t="s">
        <v>7314</v>
      </c>
      <c r="C1918" s="27" t="s">
        <v>192</v>
      </c>
      <c r="D1918" s="27" t="s">
        <v>289</v>
      </c>
      <c r="I1918" s="28">
        <v>43423.482256944444</v>
      </c>
      <c r="J1918" s="28">
        <v>43423.483483796299</v>
      </c>
      <c r="K1918" s="203">
        <v>1.2268518518518518E-3</v>
      </c>
      <c r="L1918" s="29" t="s">
        <v>210</v>
      </c>
      <c r="M1918" s="71" t="s">
        <v>211</v>
      </c>
      <c r="N1918" s="71" t="s">
        <v>215</v>
      </c>
      <c r="O1918" s="71" t="s">
        <v>288</v>
      </c>
      <c r="R1918" s="71">
        <v>0</v>
      </c>
      <c r="U1918" s="27" t="s">
        <v>7315</v>
      </c>
    </row>
    <row r="1919" spans="1:21" x14ac:dyDescent="0.15">
      <c r="A1919" s="27" t="s">
        <v>75</v>
      </c>
      <c r="B1919" s="27" t="s">
        <v>7316</v>
      </c>
      <c r="C1919" s="27" t="s">
        <v>192</v>
      </c>
      <c r="D1919" s="27" t="s">
        <v>289</v>
      </c>
      <c r="I1919" s="28">
        <v>43423.487662037034</v>
      </c>
      <c r="J1919" s="28">
        <v>43423.488206018519</v>
      </c>
      <c r="K1919" s="203">
        <v>5.4398148148148144E-4</v>
      </c>
      <c r="L1919" s="29" t="s">
        <v>210</v>
      </c>
      <c r="M1919" s="71" t="s">
        <v>211</v>
      </c>
      <c r="N1919" s="71" t="s">
        <v>215</v>
      </c>
      <c r="O1919" s="71" t="s">
        <v>288</v>
      </c>
      <c r="R1919" s="71">
        <v>0</v>
      </c>
      <c r="U1919" s="27" t="s">
        <v>7317</v>
      </c>
    </row>
    <row r="1920" spans="1:21" x14ac:dyDescent="0.15">
      <c r="A1920" s="27" t="s">
        <v>75</v>
      </c>
      <c r="B1920" s="27" t="s">
        <v>7318</v>
      </c>
      <c r="C1920" s="27" t="s">
        <v>192</v>
      </c>
      <c r="D1920" s="27" t="s">
        <v>289</v>
      </c>
      <c r="I1920" s="28">
        <v>43423.490648148145</v>
      </c>
      <c r="J1920" s="28">
        <v>43423.491469907407</v>
      </c>
      <c r="K1920" s="203">
        <v>8.2175925925925917E-4</v>
      </c>
      <c r="L1920" s="29" t="s">
        <v>210</v>
      </c>
      <c r="M1920" s="71" t="s">
        <v>211</v>
      </c>
      <c r="N1920" s="71" t="s">
        <v>215</v>
      </c>
      <c r="O1920" s="71" t="s">
        <v>288</v>
      </c>
      <c r="R1920" s="71">
        <v>0</v>
      </c>
      <c r="U1920" s="27" t="s">
        <v>7319</v>
      </c>
    </row>
    <row r="1921" spans="1:21" x14ac:dyDescent="0.15">
      <c r="A1921" s="27" t="s">
        <v>75</v>
      </c>
      <c r="B1921" s="27" t="s">
        <v>7320</v>
      </c>
      <c r="C1921" s="27" t="s">
        <v>192</v>
      </c>
      <c r="D1921" s="27" t="s">
        <v>289</v>
      </c>
      <c r="I1921" s="28">
        <v>43423.495729166665</v>
      </c>
      <c r="J1921" s="28">
        <v>43423.497824074075</v>
      </c>
      <c r="K1921" s="203">
        <v>2.0949074074074073E-3</v>
      </c>
      <c r="L1921" s="29" t="s">
        <v>210</v>
      </c>
      <c r="M1921" s="71" t="s">
        <v>210</v>
      </c>
      <c r="N1921" s="71" t="s">
        <v>215</v>
      </c>
      <c r="O1921" s="71" t="s">
        <v>288</v>
      </c>
      <c r="R1921" s="71">
        <v>0</v>
      </c>
      <c r="U1921" s="27" t="s">
        <v>7321</v>
      </c>
    </row>
    <row r="1922" spans="1:21" x14ac:dyDescent="0.15">
      <c r="A1922" s="27" t="s">
        <v>75</v>
      </c>
      <c r="B1922" s="27" t="s">
        <v>7322</v>
      </c>
      <c r="C1922" s="27" t="s">
        <v>192</v>
      </c>
      <c r="D1922" s="27" t="s">
        <v>289</v>
      </c>
      <c r="I1922" s="28">
        <v>43423.597118055557</v>
      </c>
      <c r="J1922" s="28">
        <v>43423.601377314815</v>
      </c>
      <c r="K1922" s="203">
        <v>4.2592592592592595E-3</v>
      </c>
      <c r="L1922" s="29" t="s">
        <v>210</v>
      </c>
      <c r="M1922" s="71" t="s">
        <v>210</v>
      </c>
      <c r="N1922" s="71" t="s">
        <v>215</v>
      </c>
      <c r="O1922" s="71" t="s">
        <v>288</v>
      </c>
      <c r="R1922" s="71">
        <v>0</v>
      </c>
      <c r="U1922" s="27" t="s">
        <v>1059</v>
      </c>
    </row>
    <row r="1923" spans="1:21" x14ac:dyDescent="0.15">
      <c r="A1923" s="27" t="s">
        <v>75</v>
      </c>
      <c r="B1923" s="27" t="s">
        <v>7323</v>
      </c>
      <c r="C1923" s="27" t="s">
        <v>192</v>
      </c>
      <c r="D1923" s="27" t="s">
        <v>289</v>
      </c>
      <c r="I1923" s="28">
        <v>43423.60423611111</v>
      </c>
      <c r="J1923" s="28">
        <v>43423.604895833334</v>
      </c>
      <c r="K1923" s="203">
        <v>6.5972222222222213E-4</v>
      </c>
      <c r="L1923" s="29" t="s">
        <v>210</v>
      </c>
      <c r="M1923" s="71" t="s">
        <v>211</v>
      </c>
      <c r="N1923" s="71" t="s">
        <v>215</v>
      </c>
      <c r="O1923" s="71" t="s">
        <v>288</v>
      </c>
      <c r="R1923" s="71">
        <v>0</v>
      </c>
      <c r="U1923" s="27" t="s">
        <v>1708</v>
      </c>
    </row>
    <row r="1924" spans="1:21" x14ac:dyDescent="0.15">
      <c r="A1924" s="27" t="s">
        <v>75</v>
      </c>
      <c r="B1924" s="27" t="s">
        <v>7324</v>
      </c>
      <c r="C1924" s="27" t="s">
        <v>192</v>
      </c>
      <c r="D1924" s="27" t="s">
        <v>289</v>
      </c>
      <c r="I1924" s="28">
        <v>43423.607025462959</v>
      </c>
      <c r="J1924" s="28">
        <v>43423.608159722222</v>
      </c>
      <c r="K1924" s="203">
        <v>1.1342592592592591E-3</v>
      </c>
      <c r="L1924" s="29" t="s">
        <v>210</v>
      </c>
      <c r="M1924" s="71" t="s">
        <v>211</v>
      </c>
      <c r="N1924" s="71" t="s">
        <v>215</v>
      </c>
      <c r="O1924" s="71" t="s">
        <v>288</v>
      </c>
      <c r="R1924" s="71">
        <v>0</v>
      </c>
      <c r="U1924" s="27" t="s">
        <v>7325</v>
      </c>
    </row>
    <row r="1925" spans="1:21" x14ac:dyDescent="0.15">
      <c r="A1925" s="27" t="s">
        <v>75</v>
      </c>
      <c r="B1925" s="27" t="s">
        <v>7326</v>
      </c>
      <c r="C1925" s="27" t="s">
        <v>192</v>
      </c>
      <c r="D1925" s="27" t="s">
        <v>289</v>
      </c>
      <c r="I1925" s="28">
        <v>43423.608587962961</v>
      </c>
      <c r="J1925" s="28">
        <v>43423.611759259256</v>
      </c>
      <c r="K1925" s="203">
        <v>3.1712962962962958E-3</v>
      </c>
      <c r="L1925" s="29" t="s">
        <v>210</v>
      </c>
      <c r="M1925" s="71" t="s">
        <v>210</v>
      </c>
      <c r="N1925" s="71" t="s">
        <v>215</v>
      </c>
      <c r="O1925" s="71" t="s">
        <v>288</v>
      </c>
      <c r="R1925" s="71">
        <v>0</v>
      </c>
      <c r="U1925" s="27" t="s">
        <v>1708</v>
      </c>
    </row>
    <row r="1926" spans="1:21" x14ac:dyDescent="0.15">
      <c r="A1926" s="27" t="s">
        <v>75</v>
      </c>
      <c r="B1926" s="27" t="s">
        <v>7327</v>
      </c>
      <c r="C1926" s="27" t="s">
        <v>192</v>
      </c>
      <c r="D1926" s="27" t="s">
        <v>289</v>
      </c>
      <c r="I1926" s="28">
        <v>43423.61446759259</v>
      </c>
      <c r="J1926" s="28">
        <v>43423.61619212963</v>
      </c>
      <c r="K1926" s="203">
        <v>1.7245370370370372E-3</v>
      </c>
      <c r="L1926" s="29" t="s">
        <v>210</v>
      </c>
      <c r="M1926" s="71" t="s">
        <v>211</v>
      </c>
      <c r="N1926" s="71" t="s">
        <v>215</v>
      </c>
      <c r="O1926" s="71" t="s">
        <v>288</v>
      </c>
      <c r="R1926" s="71">
        <v>0</v>
      </c>
      <c r="U1926" s="27" t="s">
        <v>1709</v>
      </c>
    </row>
    <row r="1927" spans="1:21" x14ac:dyDescent="0.15">
      <c r="A1927" s="27" t="s">
        <v>75</v>
      </c>
      <c r="B1927" s="27" t="s">
        <v>7328</v>
      </c>
      <c r="C1927" s="27" t="s">
        <v>192</v>
      </c>
      <c r="D1927" s="27" t="s">
        <v>289</v>
      </c>
      <c r="I1927" s="28">
        <v>43423.617037037038</v>
      </c>
      <c r="J1927" s="28">
        <v>43423.622928240744</v>
      </c>
      <c r="K1927" s="203">
        <v>5.8912037037037032E-3</v>
      </c>
      <c r="L1927" s="29" t="s">
        <v>210</v>
      </c>
      <c r="M1927" s="71" t="s">
        <v>210</v>
      </c>
      <c r="N1927" s="71" t="s">
        <v>215</v>
      </c>
      <c r="O1927" s="71" t="s">
        <v>288</v>
      </c>
      <c r="R1927" s="71">
        <v>0</v>
      </c>
      <c r="U1927" s="27" t="s">
        <v>7329</v>
      </c>
    </row>
    <row r="1928" spans="1:21" x14ac:dyDescent="0.15">
      <c r="A1928" s="27" t="s">
        <v>75</v>
      </c>
      <c r="B1928" s="27" t="s">
        <v>7330</v>
      </c>
      <c r="C1928" s="27" t="s">
        <v>192</v>
      </c>
      <c r="D1928" s="27" t="s">
        <v>289</v>
      </c>
      <c r="I1928" s="28">
        <v>43423.625162037039</v>
      </c>
      <c r="J1928" s="28">
        <v>43423.625740740739</v>
      </c>
      <c r="K1928" s="203">
        <v>5.7870370370370378E-4</v>
      </c>
      <c r="L1928" s="29" t="s">
        <v>210</v>
      </c>
      <c r="M1928" s="71" t="s">
        <v>211</v>
      </c>
      <c r="N1928" s="71" t="s">
        <v>215</v>
      </c>
      <c r="O1928" s="71" t="s">
        <v>288</v>
      </c>
      <c r="R1928" s="71">
        <v>0</v>
      </c>
      <c r="U1928" s="27" t="s">
        <v>1545</v>
      </c>
    </row>
    <row r="1929" spans="1:21" x14ac:dyDescent="0.15">
      <c r="A1929" s="27" t="s">
        <v>75</v>
      </c>
      <c r="B1929" s="27" t="s">
        <v>7331</v>
      </c>
      <c r="C1929" s="27" t="s">
        <v>192</v>
      </c>
      <c r="D1929" s="27" t="s">
        <v>289</v>
      </c>
      <c r="I1929" s="28">
        <v>43423.633900462963</v>
      </c>
      <c r="J1929" s="28">
        <v>43423.635023148148</v>
      </c>
      <c r="K1929" s="203">
        <v>1.1226851851851851E-3</v>
      </c>
      <c r="L1929" s="29" t="s">
        <v>210</v>
      </c>
      <c r="M1929" s="71" t="s">
        <v>211</v>
      </c>
      <c r="N1929" s="71" t="s">
        <v>215</v>
      </c>
      <c r="O1929" s="71" t="s">
        <v>288</v>
      </c>
      <c r="R1929" s="71">
        <v>0</v>
      </c>
      <c r="U1929" s="27" t="s">
        <v>7332</v>
      </c>
    </row>
    <row r="1930" spans="1:21" x14ac:dyDescent="0.15">
      <c r="A1930" s="27" t="s">
        <v>75</v>
      </c>
      <c r="B1930" s="27" t="s">
        <v>7333</v>
      </c>
      <c r="C1930" s="27" t="s">
        <v>192</v>
      </c>
      <c r="D1930" s="27" t="s">
        <v>289</v>
      </c>
      <c r="I1930" s="28">
        <v>43423.635300925926</v>
      </c>
      <c r="J1930" s="28">
        <v>43423.635729166665</v>
      </c>
      <c r="K1930" s="203">
        <v>4.2824074074074075E-4</v>
      </c>
      <c r="L1930" s="29" t="s">
        <v>210</v>
      </c>
      <c r="M1930" s="71" t="s">
        <v>211</v>
      </c>
      <c r="N1930" s="71" t="s">
        <v>215</v>
      </c>
      <c r="O1930" s="71" t="s">
        <v>288</v>
      </c>
      <c r="R1930" s="71">
        <v>0</v>
      </c>
      <c r="U1930" s="27" t="s">
        <v>7334</v>
      </c>
    </row>
    <row r="1931" spans="1:21" x14ac:dyDescent="0.15">
      <c r="A1931" s="27" t="s">
        <v>75</v>
      </c>
      <c r="B1931" s="27" t="s">
        <v>7335</v>
      </c>
      <c r="C1931" s="27" t="s">
        <v>192</v>
      </c>
      <c r="D1931" s="27" t="s">
        <v>289</v>
      </c>
      <c r="I1931" s="28">
        <v>43423.636319444442</v>
      </c>
      <c r="J1931" s="28">
        <v>43423.636724537035</v>
      </c>
      <c r="K1931" s="203">
        <v>4.0509259259259258E-4</v>
      </c>
      <c r="L1931" s="29" t="s">
        <v>210</v>
      </c>
      <c r="M1931" s="71" t="s">
        <v>211</v>
      </c>
      <c r="N1931" s="71" t="s">
        <v>215</v>
      </c>
      <c r="O1931" s="71" t="s">
        <v>288</v>
      </c>
      <c r="R1931" s="71">
        <v>0</v>
      </c>
      <c r="U1931" s="27" t="s">
        <v>7332</v>
      </c>
    </row>
    <row r="1932" spans="1:21" x14ac:dyDescent="0.15">
      <c r="A1932" s="27" t="s">
        <v>75</v>
      </c>
      <c r="B1932" s="27" t="s">
        <v>7336</v>
      </c>
      <c r="C1932" s="27" t="s">
        <v>192</v>
      </c>
      <c r="D1932" s="27" t="s">
        <v>289</v>
      </c>
      <c r="I1932" s="28">
        <v>43423.642418981479</v>
      </c>
      <c r="J1932" s="28">
        <v>43423.647037037037</v>
      </c>
      <c r="K1932" s="203">
        <v>4.6180555555555558E-3</v>
      </c>
      <c r="L1932" s="29" t="s">
        <v>210</v>
      </c>
      <c r="M1932" s="71" t="s">
        <v>210</v>
      </c>
      <c r="N1932" s="71" t="s">
        <v>215</v>
      </c>
      <c r="O1932" s="71" t="s">
        <v>288</v>
      </c>
      <c r="R1932" s="71">
        <v>0</v>
      </c>
      <c r="U1932" s="27" t="s">
        <v>7337</v>
      </c>
    </row>
    <row r="1933" spans="1:21" x14ac:dyDescent="0.15">
      <c r="A1933" s="27" t="s">
        <v>75</v>
      </c>
      <c r="B1933" s="27" t="s">
        <v>7338</v>
      </c>
      <c r="C1933" s="27" t="s">
        <v>192</v>
      </c>
      <c r="D1933" s="27" t="s">
        <v>289</v>
      </c>
      <c r="I1933" s="28">
        <v>43423.652303240742</v>
      </c>
      <c r="J1933" s="28">
        <v>43423.652754629627</v>
      </c>
      <c r="K1933" s="203">
        <v>4.5138888888888892E-4</v>
      </c>
      <c r="L1933" s="29" t="s">
        <v>210</v>
      </c>
      <c r="M1933" s="71" t="s">
        <v>211</v>
      </c>
      <c r="N1933" s="71" t="s">
        <v>215</v>
      </c>
      <c r="O1933" s="71" t="s">
        <v>288</v>
      </c>
      <c r="R1933" s="71">
        <v>0</v>
      </c>
      <c r="U1933" s="27" t="s">
        <v>7339</v>
      </c>
    </row>
    <row r="1934" spans="1:21" x14ac:dyDescent="0.15">
      <c r="A1934" s="27" t="s">
        <v>75</v>
      </c>
      <c r="B1934" s="27" t="s">
        <v>7340</v>
      </c>
      <c r="C1934" s="27" t="s">
        <v>192</v>
      </c>
      <c r="D1934" s="27" t="s">
        <v>289</v>
      </c>
      <c r="I1934" s="28">
        <v>43423.653368055559</v>
      </c>
      <c r="J1934" s="28">
        <v>43423.655381944445</v>
      </c>
      <c r="K1934" s="203">
        <v>2.0138888888888888E-3</v>
      </c>
      <c r="L1934" s="29" t="s">
        <v>210</v>
      </c>
      <c r="M1934" s="71" t="s">
        <v>211</v>
      </c>
      <c r="N1934" s="71" t="s">
        <v>215</v>
      </c>
      <c r="O1934" s="71" t="s">
        <v>288</v>
      </c>
      <c r="R1934" s="71">
        <v>0</v>
      </c>
      <c r="U1934" s="27" t="s">
        <v>7341</v>
      </c>
    </row>
    <row r="1935" spans="1:21" x14ac:dyDescent="0.15">
      <c r="A1935" s="27" t="s">
        <v>75</v>
      </c>
      <c r="B1935" s="27" t="s">
        <v>7342</v>
      </c>
      <c r="C1935" s="27" t="s">
        <v>192</v>
      </c>
      <c r="D1935" s="27" t="s">
        <v>289</v>
      </c>
      <c r="I1935" s="28">
        <v>43423.657534722224</v>
      </c>
      <c r="J1935" s="28">
        <v>43423.66034722222</v>
      </c>
      <c r="K1935" s="203">
        <v>2.8124999999999995E-3</v>
      </c>
      <c r="L1935" s="29" t="s">
        <v>210</v>
      </c>
      <c r="M1935" s="71" t="s">
        <v>210</v>
      </c>
      <c r="N1935" s="71" t="s">
        <v>215</v>
      </c>
      <c r="O1935" s="71" t="s">
        <v>288</v>
      </c>
      <c r="R1935" s="71">
        <v>0</v>
      </c>
      <c r="U1935" s="27" t="s">
        <v>1306</v>
      </c>
    </row>
    <row r="1936" spans="1:21" x14ac:dyDescent="0.15">
      <c r="A1936" s="27" t="s">
        <v>75</v>
      </c>
      <c r="B1936" s="27" t="s">
        <v>7343</v>
      </c>
      <c r="C1936" s="27" t="s">
        <v>192</v>
      </c>
      <c r="D1936" s="27" t="s">
        <v>289</v>
      </c>
      <c r="I1936" s="28">
        <v>43423.674409722225</v>
      </c>
      <c r="J1936" s="28">
        <v>43423.675081018519</v>
      </c>
      <c r="K1936" s="203">
        <v>6.7129629629629625E-4</v>
      </c>
      <c r="L1936" s="29" t="s">
        <v>210</v>
      </c>
      <c r="M1936" s="71" t="s">
        <v>211</v>
      </c>
      <c r="N1936" s="71" t="s">
        <v>215</v>
      </c>
      <c r="O1936" s="71" t="s">
        <v>288</v>
      </c>
      <c r="R1936" s="71">
        <v>0</v>
      </c>
      <c r="U1936" s="27" t="s">
        <v>1547</v>
      </c>
    </row>
    <row r="1937" spans="1:21" x14ac:dyDescent="0.15">
      <c r="A1937" s="27" t="s">
        <v>75</v>
      </c>
      <c r="B1937" s="27" t="s">
        <v>7344</v>
      </c>
      <c r="C1937" s="27" t="s">
        <v>192</v>
      </c>
      <c r="D1937" s="27" t="s">
        <v>289</v>
      </c>
      <c r="I1937" s="28">
        <v>43423.685393518521</v>
      </c>
      <c r="J1937" s="28">
        <v>43423.686666666668</v>
      </c>
      <c r="K1937" s="203">
        <v>1.2731481481481483E-3</v>
      </c>
      <c r="L1937" s="29" t="s">
        <v>210</v>
      </c>
      <c r="M1937" s="71" t="s">
        <v>211</v>
      </c>
      <c r="N1937" s="71" t="s">
        <v>215</v>
      </c>
      <c r="O1937" s="71" t="s">
        <v>288</v>
      </c>
      <c r="R1937" s="71">
        <v>0</v>
      </c>
      <c r="U1937" s="27" t="s">
        <v>7345</v>
      </c>
    </row>
    <row r="1938" spans="1:21" x14ac:dyDescent="0.15">
      <c r="A1938" s="27" t="s">
        <v>75</v>
      </c>
      <c r="B1938" s="27" t="s">
        <v>7346</v>
      </c>
      <c r="C1938" s="27" t="s">
        <v>192</v>
      </c>
      <c r="D1938" s="27" t="s">
        <v>289</v>
      </c>
      <c r="I1938" s="28">
        <v>43423.70103009259</v>
      </c>
      <c r="J1938" s="28">
        <v>43423.702210648145</v>
      </c>
      <c r="K1938" s="203">
        <v>1.1805555555555556E-3</v>
      </c>
      <c r="L1938" s="29" t="s">
        <v>210</v>
      </c>
      <c r="M1938" s="71" t="s">
        <v>211</v>
      </c>
      <c r="N1938" s="71" t="s">
        <v>215</v>
      </c>
      <c r="O1938" s="71" t="s">
        <v>288</v>
      </c>
      <c r="R1938" s="71">
        <v>0</v>
      </c>
      <c r="U1938" s="27" t="s">
        <v>7347</v>
      </c>
    </row>
    <row r="1939" spans="1:21" x14ac:dyDescent="0.15">
      <c r="A1939" s="27" t="s">
        <v>75</v>
      </c>
      <c r="B1939" s="27" t="s">
        <v>7348</v>
      </c>
      <c r="C1939" s="27" t="s">
        <v>192</v>
      </c>
      <c r="D1939" s="27" t="s">
        <v>289</v>
      </c>
      <c r="I1939" s="28">
        <v>43423.703113425923</v>
      </c>
      <c r="J1939" s="28">
        <v>43423.703425925924</v>
      </c>
      <c r="K1939" s="203">
        <v>3.1250000000000001E-4</v>
      </c>
      <c r="L1939" s="29" t="s">
        <v>210</v>
      </c>
      <c r="M1939" s="71" t="s">
        <v>211</v>
      </c>
      <c r="N1939" s="71" t="s">
        <v>215</v>
      </c>
      <c r="O1939" s="71" t="s">
        <v>288</v>
      </c>
      <c r="R1939" s="71">
        <v>0</v>
      </c>
      <c r="U1939" s="27" t="s">
        <v>7349</v>
      </c>
    </row>
    <row r="1940" spans="1:21" x14ac:dyDescent="0.15">
      <c r="A1940" s="27" t="s">
        <v>75</v>
      </c>
      <c r="B1940" s="27" t="s">
        <v>7350</v>
      </c>
      <c r="C1940" s="27" t="s">
        <v>192</v>
      </c>
      <c r="D1940" s="27" t="s">
        <v>289</v>
      </c>
      <c r="I1940" s="28">
        <v>43423.705370370371</v>
      </c>
      <c r="J1940" s="28">
        <v>43423.706828703704</v>
      </c>
      <c r="K1940" s="203">
        <v>1.4583333333333334E-3</v>
      </c>
      <c r="L1940" s="29" t="s">
        <v>210</v>
      </c>
      <c r="M1940" s="71" t="s">
        <v>211</v>
      </c>
      <c r="N1940" s="71" t="s">
        <v>215</v>
      </c>
      <c r="O1940" s="71" t="s">
        <v>288</v>
      </c>
      <c r="R1940" s="71">
        <v>0</v>
      </c>
      <c r="U1940" s="27" t="s">
        <v>7351</v>
      </c>
    </row>
    <row r="1941" spans="1:21" x14ac:dyDescent="0.15">
      <c r="A1941" s="27" t="s">
        <v>75</v>
      </c>
      <c r="B1941" s="27" t="s">
        <v>7352</v>
      </c>
      <c r="C1941" s="27" t="s">
        <v>248</v>
      </c>
      <c r="D1941" s="27" t="s">
        <v>263</v>
      </c>
      <c r="I1941" s="28">
        <v>43423.603854166664</v>
      </c>
      <c r="J1941" s="28">
        <v>43423.604085648149</v>
      </c>
      <c r="K1941" s="203">
        <v>2.3148148148148146E-4</v>
      </c>
      <c r="L1941" s="29" t="s">
        <v>210</v>
      </c>
      <c r="M1941" s="71" t="s">
        <v>211</v>
      </c>
      <c r="N1941" s="71" t="s">
        <v>215</v>
      </c>
      <c r="O1941" s="71" t="s">
        <v>262</v>
      </c>
      <c r="R1941" s="71">
        <v>0</v>
      </c>
      <c r="U1941" s="27" t="s">
        <v>7353</v>
      </c>
    </row>
    <row r="1942" spans="1:21" x14ac:dyDescent="0.15">
      <c r="A1942" s="27" t="s">
        <v>75</v>
      </c>
      <c r="B1942" s="27" t="s">
        <v>7354</v>
      </c>
      <c r="C1942" s="27" t="s">
        <v>248</v>
      </c>
      <c r="D1942" s="27" t="s">
        <v>263</v>
      </c>
      <c r="I1942" s="28">
        <v>43423.604143518518</v>
      </c>
      <c r="J1942" s="28">
        <v>43423.607129629629</v>
      </c>
      <c r="K1942" s="203">
        <v>2.9861111111111113E-3</v>
      </c>
      <c r="L1942" s="29" t="s">
        <v>210</v>
      </c>
      <c r="M1942" s="71" t="s">
        <v>210</v>
      </c>
      <c r="N1942" s="71" t="s">
        <v>215</v>
      </c>
      <c r="O1942" s="71" t="s">
        <v>262</v>
      </c>
      <c r="R1942" s="71">
        <v>0</v>
      </c>
      <c r="U1942" s="27" t="s">
        <v>7353</v>
      </c>
    </row>
    <row r="1943" spans="1:21" x14ac:dyDescent="0.15">
      <c r="A1943" s="27" t="s">
        <v>75</v>
      </c>
      <c r="B1943" s="27" t="s">
        <v>7355</v>
      </c>
      <c r="C1943" s="27" t="s">
        <v>248</v>
      </c>
      <c r="D1943" s="27" t="s">
        <v>263</v>
      </c>
      <c r="I1943" s="28">
        <v>43423.662673611114</v>
      </c>
      <c r="J1943" s="28">
        <v>43423.665879629632</v>
      </c>
      <c r="K1943" s="203">
        <v>3.2060185185185191E-3</v>
      </c>
      <c r="L1943" s="29" t="s">
        <v>210</v>
      </c>
      <c r="M1943" s="71" t="s">
        <v>210</v>
      </c>
      <c r="N1943" s="71" t="s">
        <v>215</v>
      </c>
      <c r="O1943" s="71" t="s">
        <v>262</v>
      </c>
      <c r="R1943" s="71">
        <v>0</v>
      </c>
      <c r="U1943" s="27" t="s">
        <v>7353</v>
      </c>
    </row>
    <row r="1944" spans="1:21" x14ac:dyDescent="0.15">
      <c r="A1944" s="27" t="s">
        <v>75</v>
      </c>
      <c r="B1944" s="27" t="s">
        <v>7356</v>
      </c>
      <c r="C1944" s="27" t="s">
        <v>248</v>
      </c>
      <c r="D1944" s="27" t="s">
        <v>263</v>
      </c>
      <c r="I1944" s="28">
        <v>43423.666527777779</v>
      </c>
      <c r="J1944" s="28">
        <v>43423.675717592596</v>
      </c>
      <c r="K1944" s="203">
        <v>9.1898148148148139E-3</v>
      </c>
      <c r="L1944" s="29" t="s">
        <v>210</v>
      </c>
      <c r="M1944" s="71" t="s">
        <v>210</v>
      </c>
      <c r="N1944" s="71" t="s">
        <v>215</v>
      </c>
      <c r="O1944" s="71" t="s">
        <v>262</v>
      </c>
      <c r="R1944" s="71">
        <v>0</v>
      </c>
      <c r="U1944" s="27" t="s">
        <v>1331</v>
      </c>
    </row>
    <row r="1945" spans="1:21" x14ac:dyDescent="0.15">
      <c r="A1945" s="27" t="s">
        <v>75</v>
      </c>
      <c r="B1945" s="27" t="s">
        <v>7357</v>
      </c>
      <c r="C1945" s="27" t="s">
        <v>248</v>
      </c>
      <c r="D1945" s="27" t="s">
        <v>263</v>
      </c>
      <c r="I1945" s="28">
        <v>43423.725335648145</v>
      </c>
      <c r="J1945" s="28">
        <v>43423.728541666664</v>
      </c>
      <c r="K1945" s="203">
        <v>3.2060185185185191E-3</v>
      </c>
      <c r="L1945" s="29" t="s">
        <v>210</v>
      </c>
      <c r="M1945" s="71" t="s">
        <v>210</v>
      </c>
      <c r="N1945" s="71" t="s">
        <v>215</v>
      </c>
      <c r="O1945" s="71" t="s">
        <v>262</v>
      </c>
      <c r="R1945" s="71">
        <v>0</v>
      </c>
      <c r="U1945" s="27" t="s">
        <v>1308</v>
      </c>
    </row>
    <row r="1946" spans="1:21" x14ac:dyDescent="0.15">
      <c r="A1946" s="27" t="s">
        <v>75</v>
      </c>
      <c r="B1946" s="27" t="s">
        <v>7358</v>
      </c>
      <c r="C1946" s="27" t="s">
        <v>248</v>
      </c>
      <c r="D1946" s="27" t="s">
        <v>263</v>
      </c>
      <c r="I1946" s="28">
        <v>43423.732187499998</v>
      </c>
      <c r="J1946" s="28">
        <v>43423.739976851852</v>
      </c>
      <c r="K1946" s="203">
        <v>7.789351851851852E-3</v>
      </c>
      <c r="L1946" s="29" t="s">
        <v>210</v>
      </c>
      <c r="M1946" s="71" t="s">
        <v>210</v>
      </c>
      <c r="N1946" s="71" t="s">
        <v>215</v>
      </c>
      <c r="O1946" s="71" t="s">
        <v>262</v>
      </c>
      <c r="R1946" s="71">
        <v>0</v>
      </c>
      <c r="U1946" s="27" t="s">
        <v>1331</v>
      </c>
    </row>
    <row r="1947" spans="1:21" x14ac:dyDescent="0.15">
      <c r="A1947" s="27" t="s">
        <v>75</v>
      </c>
      <c r="B1947" s="27" t="s">
        <v>7359</v>
      </c>
      <c r="C1947" s="27" t="s">
        <v>248</v>
      </c>
      <c r="D1947" s="27" t="s">
        <v>263</v>
      </c>
      <c r="I1947" s="28">
        <v>43423.760520833333</v>
      </c>
      <c r="J1947" s="28">
        <v>43423.761053240742</v>
      </c>
      <c r="K1947" s="203">
        <v>5.3240740740740744E-4</v>
      </c>
      <c r="L1947" s="29" t="s">
        <v>210</v>
      </c>
      <c r="M1947" s="71" t="s">
        <v>211</v>
      </c>
      <c r="N1947" s="71" t="s">
        <v>216</v>
      </c>
      <c r="O1947" s="71" t="s">
        <v>262</v>
      </c>
      <c r="U1947" s="27" t="s">
        <v>7360</v>
      </c>
    </row>
    <row r="1948" spans="1:21" x14ac:dyDescent="0.15">
      <c r="A1948" s="27" t="s">
        <v>75</v>
      </c>
      <c r="B1948" s="27" t="s">
        <v>7361</v>
      </c>
      <c r="C1948" s="27" t="s">
        <v>248</v>
      </c>
      <c r="D1948" s="27" t="s">
        <v>261</v>
      </c>
      <c r="I1948" s="28">
        <v>43423.58184027778</v>
      </c>
      <c r="J1948" s="28">
        <v>43423.583414351851</v>
      </c>
      <c r="K1948" s="203">
        <v>1.5740740740740741E-3</v>
      </c>
      <c r="L1948" s="29" t="s">
        <v>210</v>
      </c>
      <c r="M1948" s="71" t="s">
        <v>211</v>
      </c>
      <c r="N1948" s="71" t="s">
        <v>215</v>
      </c>
      <c r="O1948" s="71" t="s">
        <v>260</v>
      </c>
      <c r="R1948" s="71">
        <v>0</v>
      </c>
      <c r="U1948" s="27" t="s">
        <v>7362</v>
      </c>
    </row>
    <row r="1949" spans="1:21" x14ac:dyDescent="0.15">
      <c r="A1949" s="27" t="s">
        <v>75</v>
      </c>
      <c r="B1949" s="27" t="s">
        <v>7363</v>
      </c>
      <c r="C1949" s="27" t="s">
        <v>248</v>
      </c>
      <c r="D1949" s="27" t="s">
        <v>261</v>
      </c>
      <c r="I1949" s="28">
        <v>43423.583553240744</v>
      </c>
      <c r="J1949" s="28">
        <v>43423.584872685184</v>
      </c>
      <c r="K1949" s="203">
        <v>1.3194444444444443E-3</v>
      </c>
      <c r="L1949" s="29" t="s">
        <v>210</v>
      </c>
      <c r="M1949" s="71" t="s">
        <v>211</v>
      </c>
      <c r="N1949" s="71" t="s">
        <v>215</v>
      </c>
      <c r="O1949" s="71" t="s">
        <v>260</v>
      </c>
      <c r="R1949" s="71">
        <v>0</v>
      </c>
      <c r="U1949" s="27" t="s">
        <v>7364</v>
      </c>
    </row>
    <row r="1950" spans="1:21" x14ac:dyDescent="0.15">
      <c r="A1950" s="27" t="s">
        <v>75</v>
      </c>
      <c r="B1950" s="27" t="s">
        <v>7365</v>
      </c>
      <c r="C1950" s="27" t="s">
        <v>248</v>
      </c>
      <c r="D1950" s="27" t="s">
        <v>261</v>
      </c>
      <c r="I1950" s="28">
        <v>43423.585543981484</v>
      </c>
      <c r="J1950" s="28">
        <v>43423.586736111109</v>
      </c>
      <c r="K1950" s="203">
        <v>1.1921296296296296E-3</v>
      </c>
      <c r="L1950" s="29" t="s">
        <v>210</v>
      </c>
      <c r="M1950" s="71" t="s">
        <v>211</v>
      </c>
      <c r="N1950" s="71" t="s">
        <v>215</v>
      </c>
      <c r="O1950" s="71" t="s">
        <v>260</v>
      </c>
      <c r="R1950" s="71">
        <v>0</v>
      </c>
      <c r="U1950" s="27" t="s">
        <v>7364</v>
      </c>
    </row>
    <row r="1951" spans="1:21" x14ac:dyDescent="0.15">
      <c r="A1951" s="27" t="s">
        <v>75</v>
      </c>
      <c r="B1951" s="27" t="s">
        <v>7366</v>
      </c>
      <c r="C1951" s="27" t="s">
        <v>248</v>
      </c>
      <c r="D1951" s="27" t="s">
        <v>261</v>
      </c>
      <c r="I1951" s="28">
        <v>43423.589687500003</v>
      </c>
      <c r="J1951" s="28">
        <v>43423.591689814813</v>
      </c>
      <c r="K1951" s="203">
        <v>2.0023148148148148E-3</v>
      </c>
      <c r="L1951" s="29" t="s">
        <v>210</v>
      </c>
      <c r="M1951" s="71" t="s">
        <v>211</v>
      </c>
      <c r="N1951" s="71" t="s">
        <v>215</v>
      </c>
      <c r="O1951" s="71" t="s">
        <v>260</v>
      </c>
      <c r="R1951" s="71">
        <v>0</v>
      </c>
      <c r="U1951" s="27" t="s">
        <v>7364</v>
      </c>
    </row>
    <row r="1952" spans="1:21" x14ac:dyDescent="0.15">
      <c r="A1952" s="27" t="s">
        <v>75</v>
      </c>
      <c r="B1952" s="27" t="s">
        <v>7367</v>
      </c>
      <c r="C1952" s="27" t="s">
        <v>248</v>
      </c>
      <c r="D1952" s="27" t="s">
        <v>261</v>
      </c>
      <c r="I1952" s="28">
        <v>43423.591828703706</v>
      </c>
      <c r="J1952" s="28">
        <v>43423.593182870369</v>
      </c>
      <c r="K1952" s="203">
        <v>1.3541666666666667E-3</v>
      </c>
      <c r="L1952" s="29" t="s">
        <v>210</v>
      </c>
      <c r="M1952" s="71" t="s">
        <v>211</v>
      </c>
      <c r="N1952" s="71" t="s">
        <v>215</v>
      </c>
      <c r="O1952" s="71" t="s">
        <v>260</v>
      </c>
      <c r="R1952" s="71">
        <v>0</v>
      </c>
      <c r="U1952" s="27" t="s">
        <v>7368</v>
      </c>
    </row>
    <row r="1953" spans="1:21" x14ac:dyDescent="0.15">
      <c r="A1953" s="27" t="s">
        <v>75</v>
      </c>
      <c r="B1953" s="27" t="s">
        <v>7369</v>
      </c>
      <c r="C1953" s="27" t="s">
        <v>248</v>
      </c>
      <c r="D1953" s="27" t="s">
        <v>261</v>
      </c>
      <c r="I1953" s="28">
        <v>43423.595949074072</v>
      </c>
      <c r="J1953" s="28">
        <v>43423.596400462964</v>
      </c>
      <c r="K1953" s="203">
        <v>4.5138888888888892E-4</v>
      </c>
      <c r="L1953" s="29" t="s">
        <v>210</v>
      </c>
      <c r="M1953" s="71" t="s">
        <v>211</v>
      </c>
      <c r="N1953" s="71" t="s">
        <v>215</v>
      </c>
      <c r="O1953" s="71" t="s">
        <v>260</v>
      </c>
      <c r="R1953" s="71">
        <v>0</v>
      </c>
      <c r="U1953" s="27" t="s">
        <v>7370</v>
      </c>
    </row>
    <row r="1954" spans="1:21" x14ac:dyDescent="0.15">
      <c r="A1954" s="27" t="s">
        <v>75</v>
      </c>
      <c r="B1954" s="27" t="s">
        <v>7371</v>
      </c>
      <c r="C1954" s="27" t="s">
        <v>248</v>
      </c>
      <c r="D1954" s="27" t="s">
        <v>261</v>
      </c>
      <c r="I1954" s="28">
        <v>43423.596805555557</v>
      </c>
      <c r="J1954" s="28">
        <v>43423.598437499997</v>
      </c>
      <c r="K1954" s="203">
        <v>1.6319444444444445E-3</v>
      </c>
      <c r="L1954" s="29" t="s">
        <v>210</v>
      </c>
      <c r="M1954" s="71" t="s">
        <v>211</v>
      </c>
      <c r="N1954" s="71" t="s">
        <v>215</v>
      </c>
      <c r="O1954" s="71" t="s">
        <v>260</v>
      </c>
      <c r="R1954" s="71">
        <v>0</v>
      </c>
      <c r="U1954" s="27" t="s">
        <v>7372</v>
      </c>
    </row>
    <row r="1955" spans="1:21" x14ac:dyDescent="0.15">
      <c r="A1955" s="27" t="s">
        <v>75</v>
      </c>
      <c r="B1955" s="27" t="s">
        <v>7373</v>
      </c>
      <c r="C1955" s="27" t="s">
        <v>248</v>
      </c>
      <c r="D1955" s="27" t="s">
        <v>261</v>
      </c>
      <c r="I1955" s="28">
        <v>43423.604212962964</v>
      </c>
      <c r="J1955" s="28">
        <v>43423.60560185185</v>
      </c>
      <c r="K1955" s="203">
        <v>1.3888888888888889E-3</v>
      </c>
      <c r="L1955" s="29" t="s">
        <v>210</v>
      </c>
      <c r="M1955" s="71" t="s">
        <v>211</v>
      </c>
      <c r="N1955" s="71" t="s">
        <v>215</v>
      </c>
      <c r="O1955" s="71" t="s">
        <v>260</v>
      </c>
      <c r="R1955" s="71">
        <v>0</v>
      </c>
      <c r="U1955" s="27" t="s">
        <v>7374</v>
      </c>
    </row>
    <row r="1956" spans="1:21" x14ac:dyDescent="0.15">
      <c r="A1956" s="27" t="s">
        <v>75</v>
      </c>
      <c r="B1956" s="27" t="s">
        <v>7375</v>
      </c>
      <c r="C1956" s="27" t="s">
        <v>248</v>
      </c>
      <c r="D1956" s="27" t="s">
        <v>261</v>
      </c>
      <c r="I1956" s="28">
        <v>43423.609930555554</v>
      </c>
      <c r="J1956" s="28">
        <v>43423.611157407409</v>
      </c>
      <c r="K1956" s="203">
        <v>1.2268518518518518E-3</v>
      </c>
      <c r="L1956" s="29" t="s">
        <v>210</v>
      </c>
      <c r="M1956" s="71" t="s">
        <v>211</v>
      </c>
      <c r="N1956" s="71" t="s">
        <v>215</v>
      </c>
      <c r="O1956" s="71" t="s">
        <v>260</v>
      </c>
      <c r="R1956" s="71">
        <v>0</v>
      </c>
      <c r="U1956" s="27" t="s">
        <v>7376</v>
      </c>
    </row>
    <row r="1957" spans="1:21" x14ac:dyDescent="0.15">
      <c r="A1957" s="27" t="s">
        <v>75</v>
      </c>
      <c r="B1957" s="27" t="s">
        <v>7377</v>
      </c>
      <c r="C1957" s="27" t="s">
        <v>248</v>
      </c>
      <c r="D1957" s="27" t="s">
        <v>261</v>
      </c>
      <c r="I1957" s="28">
        <v>43423.614374999997</v>
      </c>
      <c r="J1957" s="28">
        <v>43423.615868055553</v>
      </c>
      <c r="K1957" s="203">
        <v>1.4930555555555556E-3</v>
      </c>
      <c r="L1957" s="29" t="s">
        <v>210</v>
      </c>
      <c r="M1957" s="71" t="s">
        <v>211</v>
      </c>
      <c r="N1957" s="71" t="s">
        <v>215</v>
      </c>
      <c r="O1957" s="71" t="s">
        <v>260</v>
      </c>
      <c r="R1957" s="71">
        <v>0</v>
      </c>
      <c r="U1957" s="27" t="s">
        <v>7378</v>
      </c>
    </row>
    <row r="1958" spans="1:21" x14ac:dyDescent="0.15">
      <c r="A1958" s="27" t="s">
        <v>75</v>
      </c>
      <c r="B1958" s="27" t="s">
        <v>7379</v>
      </c>
      <c r="C1958" s="27" t="s">
        <v>248</v>
      </c>
      <c r="D1958" s="27" t="s">
        <v>261</v>
      </c>
      <c r="I1958" s="28">
        <v>43423.616076388891</v>
      </c>
      <c r="J1958" s="28">
        <v>43423.617430555554</v>
      </c>
      <c r="K1958" s="203">
        <v>1.3541666666666667E-3</v>
      </c>
      <c r="L1958" s="29" t="s">
        <v>210</v>
      </c>
      <c r="M1958" s="71" t="s">
        <v>211</v>
      </c>
      <c r="N1958" s="71" t="s">
        <v>215</v>
      </c>
      <c r="O1958" s="71" t="s">
        <v>260</v>
      </c>
      <c r="R1958" s="71">
        <v>0</v>
      </c>
      <c r="U1958" s="27" t="s">
        <v>7380</v>
      </c>
    </row>
    <row r="1959" spans="1:21" x14ac:dyDescent="0.15">
      <c r="A1959" s="27" t="s">
        <v>75</v>
      </c>
      <c r="B1959" s="27" t="s">
        <v>7381</v>
      </c>
      <c r="C1959" s="27" t="s">
        <v>248</v>
      </c>
      <c r="D1959" s="27" t="s">
        <v>261</v>
      </c>
      <c r="I1959" s="28">
        <v>43423.622256944444</v>
      </c>
      <c r="J1959" s="28">
        <v>43423.623553240737</v>
      </c>
      <c r="K1959" s="203">
        <v>1.2962962962962963E-3</v>
      </c>
      <c r="L1959" s="29" t="s">
        <v>210</v>
      </c>
      <c r="M1959" s="71" t="s">
        <v>211</v>
      </c>
      <c r="N1959" s="71" t="s">
        <v>215</v>
      </c>
      <c r="O1959" s="71" t="s">
        <v>260</v>
      </c>
      <c r="R1959" s="71">
        <v>0</v>
      </c>
      <c r="U1959" s="27" t="s">
        <v>7382</v>
      </c>
    </row>
    <row r="1960" spans="1:21" x14ac:dyDescent="0.15">
      <c r="A1960" s="27" t="s">
        <v>75</v>
      </c>
      <c r="B1960" s="27" t="s">
        <v>7383</v>
      </c>
      <c r="C1960" s="27" t="s">
        <v>248</v>
      </c>
      <c r="D1960" s="27" t="s">
        <v>261</v>
      </c>
      <c r="I1960" s="28">
        <v>43423.624583333331</v>
      </c>
      <c r="J1960" s="28">
        <v>43423.624942129631</v>
      </c>
      <c r="K1960" s="203">
        <v>3.5879629629629635E-4</v>
      </c>
      <c r="L1960" s="29" t="s">
        <v>210</v>
      </c>
      <c r="M1960" s="71" t="s">
        <v>211</v>
      </c>
      <c r="N1960" s="71" t="s">
        <v>215</v>
      </c>
      <c r="O1960" s="71" t="s">
        <v>260</v>
      </c>
      <c r="R1960" s="71">
        <v>0</v>
      </c>
      <c r="U1960" s="27" t="s">
        <v>7384</v>
      </c>
    </row>
    <row r="1961" spans="1:21" x14ac:dyDescent="0.15">
      <c r="A1961" s="27" t="s">
        <v>75</v>
      </c>
      <c r="B1961" s="27" t="s">
        <v>7385</v>
      </c>
      <c r="C1961" s="27" t="s">
        <v>248</v>
      </c>
      <c r="D1961" s="27" t="s">
        <v>261</v>
      </c>
      <c r="I1961" s="28">
        <v>43423.634120370371</v>
      </c>
      <c r="J1961" s="28">
        <v>43423.635740740741</v>
      </c>
      <c r="K1961" s="203">
        <v>1.6203703703703703E-3</v>
      </c>
      <c r="L1961" s="29" t="s">
        <v>210</v>
      </c>
      <c r="M1961" s="71" t="s">
        <v>211</v>
      </c>
      <c r="N1961" s="71" t="s">
        <v>215</v>
      </c>
      <c r="O1961" s="71" t="s">
        <v>260</v>
      </c>
      <c r="R1961" s="71">
        <v>0</v>
      </c>
      <c r="U1961" s="27" t="s">
        <v>7386</v>
      </c>
    </row>
    <row r="1962" spans="1:21" x14ac:dyDescent="0.15">
      <c r="A1962" s="27" t="s">
        <v>75</v>
      </c>
      <c r="B1962" s="27" t="s">
        <v>7387</v>
      </c>
      <c r="C1962" s="27" t="s">
        <v>248</v>
      </c>
      <c r="D1962" s="27" t="s">
        <v>261</v>
      </c>
      <c r="I1962" s="28">
        <v>43423.639421296299</v>
      </c>
      <c r="J1962" s="28">
        <v>43423.640914351854</v>
      </c>
      <c r="K1962" s="203">
        <v>1.4930555555555556E-3</v>
      </c>
      <c r="L1962" s="29" t="s">
        <v>210</v>
      </c>
      <c r="M1962" s="71" t="s">
        <v>211</v>
      </c>
      <c r="N1962" s="71" t="s">
        <v>215</v>
      </c>
      <c r="O1962" s="71" t="s">
        <v>260</v>
      </c>
      <c r="R1962" s="71">
        <v>0</v>
      </c>
      <c r="U1962" s="27" t="s">
        <v>7386</v>
      </c>
    </row>
    <row r="1963" spans="1:21" x14ac:dyDescent="0.15">
      <c r="A1963" s="27" t="s">
        <v>75</v>
      </c>
      <c r="B1963" s="27" t="s">
        <v>7388</v>
      </c>
      <c r="C1963" s="27" t="s">
        <v>248</v>
      </c>
      <c r="D1963" s="27" t="s">
        <v>261</v>
      </c>
      <c r="I1963" s="28">
        <v>43423.643564814818</v>
      </c>
      <c r="J1963" s="28">
        <v>43423.645092592589</v>
      </c>
      <c r="K1963" s="203">
        <v>1.5277777777777779E-3</v>
      </c>
      <c r="L1963" s="29" t="s">
        <v>210</v>
      </c>
      <c r="M1963" s="71" t="s">
        <v>211</v>
      </c>
      <c r="N1963" s="71" t="s">
        <v>215</v>
      </c>
      <c r="O1963" s="71" t="s">
        <v>260</v>
      </c>
      <c r="R1963" s="71">
        <v>0</v>
      </c>
      <c r="U1963" s="27" t="s">
        <v>7389</v>
      </c>
    </row>
    <row r="1964" spans="1:21" x14ac:dyDescent="0.15">
      <c r="A1964" s="27" t="s">
        <v>75</v>
      </c>
      <c r="B1964" s="27" t="s">
        <v>7390</v>
      </c>
      <c r="C1964" s="27" t="s">
        <v>248</v>
      </c>
      <c r="D1964" s="27" t="s">
        <v>261</v>
      </c>
      <c r="I1964" s="28">
        <v>43423.645185185182</v>
      </c>
      <c r="J1964" s="28">
        <v>43423.654780092591</v>
      </c>
      <c r="K1964" s="203">
        <v>9.5949074074074079E-3</v>
      </c>
      <c r="L1964" s="29" t="s">
        <v>210</v>
      </c>
      <c r="M1964" s="71" t="s">
        <v>210</v>
      </c>
      <c r="N1964" s="71" t="s">
        <v>215</v>
      </c>
      <c r="O1964" s="71" t="s">
        <v>260</v>
      </c>
      <c r="R1964" s="71">
        <v>0</v>
      </c>
      <c r="U1964" s="27" t="s">
        <v>7384</v>
      </c>
    </row>
    <row r="1965" spans="1:21" x14ac:dyDescent="0.15">
      <c r="A1965" s="27" t="s">
        <v>75</v>
      </c>
      <c r="B1965" s="27" t="s">
        <v>7391</v>
      </c>
      <c r="C1965" s="27" t="s">
        <v>248</v>
      </c>
      <c r="D1965" s="27" t="s">
        <v>261</v>
      </c>
      <c r="I1965" s="28">
        <v>43423.657476851855</v>
      </c>
      <c r="J1965" s="28">
        <v>43423.657557870371</v>
      </c>
      <c r="K1965" s="203">
        <v>8.1018518518518516E-5</v>
      </c>
      <c r="L1965" s="29" t="s">
        <v>210</v>
      </c>
      <c r="M1965" s="71" t="s">
        <v>211</v>
      </c>
      <c r="N1965" s="71" t="s">
        <v>215</v>
      </c>
      <c r="O1965" s="71" t="s">
        <v>260</v>
      </c>
      <c r="R1965" s="71">
        <v>0</v>
      </c>
      <c r="U1965" s="27" t="s">
        <v>7392</v>
      </c>
    </row>
    <row r="1966" spans="1:21" x14ac:dyDescent="0.15">
      <c r="A1966" s="27" t="s">
        <v>75</v>
      </c>
      <c r="B1966" s="27" t="s">
        <v>7393</v>
      </c>
      <c r="C1966" s="27" t="s">
        <v>248</v>
      </c>
      <c r="D1966" s="27" t="s">
        <v>261</v>
      </c>
      <c r="I1966" s="28">
        <v>43423.684756944444</v>
      </c>
      <c r="J1966" s="28">
        <v>43423.687847222223</v>
      </c>
      <c r="K1966" s="203">
        <v>3.0902777777777782E-3</v>
      </c>
      <c r="L1966" s="29" t="s">
        <v>210</v>
      </c>
      <c r="M1966" s="71" t="s">
        <v>210</v>
      </c>
      <c r="N1966" s="71" t="s">
        <v>215</v>
      </c>
      <c r="O1966" s="71" t="s">
        <v>260</v>
      </c>
      <c r="R1966" s="71">
        <v>0</v>
      </c>
      <c r="U1966" s="27" t="s">
        <v>757</v>
      </c>
    </row>
    <row r="1967" spans="1:21" x14ac:dyDescent="0.15">
      <c r="A1967" s="27" t="s">
        <v>75</v>
      </c>
      <c r="B1967" s="27" t="s">
        <v>7394</v>
      </c>
      <c r="C1967" s="27" t="s">
        <v>248</v>
      </c>
      <c r="D1967" s="27" t="s">
        <v>261</v>
      </c>
      <c r="I1967" s="28">
        <v>43423.706493055557</v>
      </c>
      <c r="J1967" s="28">
        <v>43423.708043981482</v>
      </c>
      <c r="K1967" s="203">
        <v>1.5509259259259261E-3</v>
      </c>
      <c r="L1967" s="29" t="s">
        <v>210</v>
      </c>
      <c r="M1967" s="71" t="s">
        <v>211</v>
      </c>
      <c r="N1967" s="71" t="s">
        <v>215</v>
      </c>
      <c r="O1967" s="71" t="s">
        <v>260</v>
      </c>
      <c r="R1967" s="71">
        <v>0</v>
      </c>
      <c r="U1967" s="27" t="s">
        <v>7389</v>
      </c>
    </row>
    <row r="1968" spans="1:21" x14ac:dyDescent="0.15">
      <c r="A1968" s="27" t="s">
        <v>75</v>
      </c>
      <c r="B1968" s="27" t="s">
        <v>7395</v>
      </c>
      <c r="C1968" s="27" t="s">
        <v>248</v>
      </c>
      <c r="D1968" s="27" t="s">
        <v>261</v>
      </c>
      <c r="I1968" s="28">
        <v>43423.708379629628</v>
      </c>
      <c r="J1968" s="28">
        <v>43423.709745370368</v>
      </c>
      <c r="K1968" s="203">
        <v>1.3657407407407409E-3</v>
      </c>
      <c r="L1968" s="29" t="s">
        <v>210</v>
      </c>
      <c r="M1968" s="71" t="s">
        <v>211</v>
      </c>
      <c r="N1968" s="71" t="s">
        <v>215</v>
      </c>
      <c r="O1968" s="71" t="s">
        <v>260</v>
      </c>
      <c r="R1968" s="71">
        <v>0</v>
      </c>
      <c r="U1968" s="27" t="s">
        <v>7396</v>
      </c>
    </row>
    <row r="1969" spans="1:21" x14ac:dyDescent="0.15">
      <c r="A1969" s="27" t="s">
        <v>75</v>
      </c>
      <c r="B1969" s="27" t="s">
        <v>7397</v>
      </c>
      <c r="C1969" s="27" t="s">
        <v>248</v>
      </c>
      <c r="D1969" s="27" t="s">
        <v>261</v>
      </c>
      <c r="I1969" s="28">
        <v>43423.713854166665</v>
      </c>
      <c r="J1969" s="28">
        <v>43423.715150462966</v>
      </c>
      <c r="K1969" s="203">
        <v>1.2962962962962963E-3</v>
      </c>
      <c r="L1969" s="29" t="s">
        <v>210</v>
      </c>
      <c r="M1969" s="71" t="s">
        <v>211</v>
      </c>
      <c r="N1969" s="71" t="s">
        <v>215</v>
      </c>
      <c r="O1969" s="71" t="s">
        <v>260</v>
      </c>
      <c r="R1969" s="71">
        <v>0</v>
      </c>
      <c r="U1969" s="27" t="s">
        <v>7398</v>
      </c>
    </row>
    <row r="1970" spans="1:21" x14ac:dyDescent="0.15">
      <c r="A1970" s="27" t="s">
        <v>75</v>
      </c>
      <c r="B1970" s="27" t="s">
        <v>7399</v>
      </c>
      <c r="C1970" s="27" t="s">
        <v>248</v>
      </c>
      <c r="D1970" s="27" t="s">
        <v>261</v>
      </c>
      <c r="I1970" s="28">
        <v>43423.715300925927</v>
      </c>
      <c r="J1970" s="28">
        <v>43423.716481481482</v>
      </c>
      <c r="K1970" s="203">
        <v>1.1805555555555556E-3</v>
      </c>
      <c r="L1970" s="29" t="s">
        <v>210</v>
      </c>
      <c r="M1970" s="71" t="s">
        <v>211</v>
      </c>
      <c r="N1970" s="71" t="s">
        <v>215</v>
      </c>
      <c r="O1970" s="71" t="s">
        <v>260</v>
      </c>
      <c r="R1970" s="71">
        <v>0</v>
      </c>
      <c r="U1970" s="27" t="s">
        <v>7400</v>
      </c>
    </row>
    <row r="1971" spans="1:21" x14ac:dyDescent="0.15">
      <c r="A1971" s="27" t="s">
        <v>75</v>
      </c>
      <c r="B1971" s="27" t="s">
        <v>7401</v>
      </c>
      <c r="C1971" s="27" t="s">
        <v>248</v>
      </c>
      <c r="D1971" s="27" t="s">
        <v>261</v>
      </c>
      <c r="I1971" s="28">
        <v>43423.71670138889</v>
      </c>
      <c r="J1971" s="28">
        <v>43423.718136574076</v>
      </c>
      <c r="K1971" s="203">
        <v>1.4351851851851854E-3</v>
      </c>
      <c r="L1971" s="29" t="s">
        <v>210</v>
      </c>
      <c r="M1971" s="71" t="s">
        <v>211</v>
      </c>
      <c r="N1971" s="71" t="s">
        <v>215</v>
      </c>
      <c r="O1971" s="71" t="s">
        <v>260</v>
      </c>
      <c r="R1971" s="71">
        <v>0</v>
      </c>
      <c r="U1971" s="27" t="s">
        <v>7402</v>
      </c>
    </row>
    <row r="1972" spans="1:21" x14ac:dyDescent="0.15">
      <c r="A1972" s="27" t="s">
        <v>75</v>
      </c>
      <c r="B1972" s="27" t="s">
        <v>7403</v>
      </c>
      <c r="C1972" s="27" t="s">
        <v>248</v>
      </c>
      <c r="D1972" s="27" t="s">
        <v>261</v>
      </c>
      <c r="I1972" s="28">
        <v>43423.718275462961</v>
      </c>
      <c r="J1972" s="28">
        <v>43423.719270833331</v>
      </c>
      <c r="K1972" s="203">
        <v>9.9537037037037042E-4</v>
      </c>
      <c r="L1972" s="29" t="s">
        <v>210</v>
      </c>
      <c r="M1972" s="71" t="s">
        <v>211</v>
      </c>
      <c r="N1972" s="71" t="s">
        <v>215</v>
      </c>
      <c r="O1972" s="71" t="s">
        <v>260</v>
      </c>
      <c r="R1972" s="71">
        <v>0</v>
      </c>
      <c r="U1972" s="27" t="s">
        <v>7404</v>
      </c>
    </row>
    <row r="1973" spans="1:21" x14ac:dyDescent="0.15">
      <c r="A1973" s="27" t="s">
        <v>75</v>
      </c>
      <c r="B1973" s="27" t="s">
        <v>7405</v>
      </c>
      <c r="C1973" s="27" t="s">
        <v>248</v>
      </c>
      <c r="D1973" s="27" t="s">
        <v>261</v>
      </c>
      <c r="I1973" s="28">
        <v>43423.728090277778</v>
      </c>
      <c r="J1973" s="28">
        <v>43423.729444444441</v>
      </c>
      <c r="K1973" s="203">
        <v>1.3541666666666667E-3</v>
      </c>
      <c r="L1973" s="29" t="s">
        <v>210</v>
      </c>
      <c r="M1973" s="71" t="s">
        <v>211</v>
      </c>
      <c r="N1973" s="71" t="s">
        <v>215</v>
      </c>
      <c r="O1973" s="71" t="s">
        <v>260</v>
      </c>
      <c r="R1973" s="71">
        <v>0</v>
      </c>
      <c r="U1973" s="27" t="s">
        <v>7404</v>
      </c>
    </row>
    <row r="1974" spans="1:21" x14ac:dyDescent="0.15">
      <c r="A1974" s="27" t="s">
        <v>75</v>
      </c>
      <c r="B1974" s="27" t="s">
        <v>7406</v>
      </c>
      <c r="C1974" s="27" t="s">
        <v>246</v>
      </c>
      <c r="D1974" s="27" t="s">
        <v>255</v>
      </c>
      <c r="I1974" s="28">
        <v>43423.586493055554</v>
      </c>
      <c r="J1974" s="28">
        <v>43423.587291666663</v>
      </c>
      <c r="K1974" s="203">
        <v>7.9861111111111105E-4</v>
      </c>
      <c r="L1974" s="29" t="s">
        <v>210</v>
      </c>
      <c r="M1974" s="71" t="s">
        <v>211</v>
      </c>
      <c r="N1974" s="71" t="s">
        <v>215</v>
      </c>
      <c r="O1974" s="71" t="s">
        <v>254</v>
      </c>
      <c r="R1974" s="71">
        <v>0</v>
      </c>
      <c r="U1974" s="27" t="s">
        <v>7407</v>
      </c>
    </row>
    <row r="1975" spans="1:21" x14ac:dyDescent="0.15">
      <c r="A1975" s="27" t="s">
        <v>75</v>
      </c>
      <c r="B1975" s="27" t="s">
        <v>7408</v>
      </c>
      <c r="C1975" s="27" t="s">
        <v>246</v>
      </c>
      <c r="D1975" s="27" t="s">
        <v>255</v>
      </c>
      <c r="I1975" s="28">
        <v>43423.592835648145</v>
      </c>
      <c r="J1975" s="28">
        <v>43423.596053240741</v>
      </c>
      <c r="K1975" s="203">
        <v>3.2175925925925926E-3</v>
      </c>
      <c r="L1975" s="29" t="s">
        <v>210</v>
      </c>
      <c r="M1975" s="71" t="s">
        <v>210</v>
      </c>
      <c r="N1975" s="71" t="s">
        <v>215</v>
      </c>
      <c r="O1975" s="71" t="s">
        <v>254</v>
      </c>
      <c r="R1975" s="71">
        <v>0</v>
      </c>
      <c r="U1975" s="27" t="s">
        <v>7409</v>
      </c>
    </row>
    <row r="1976" spans="1:21" x14ac:dyDescent="0.15">
      <c r="A1976" s="27" t="s">
        <v>75</v>
      </c>
      <c r="B1976" s="27" t="s">
        <v>7410</v>
      </c>
      <c r="C1976" s="27" t="s">
        <v>246</v>
      </c>
      <c r="D1976" s="27" t="s">
        <v>255</v>
      </c>
      <c r="I1976" s="28">
        <v>43423.599409722221</v>
      </c>
      <c r="J1976" s="28">
        <v>43423.599421296298</v>
      </c>
      <c r="K1976" s="203">
        <v>1.1574074074074073E-5</v>
      </c>
      <c r="L1976" s="29" t="s">
        <v>210</v>
      </c>
      <c r="M1976" s="71" t="s">
        <v>211</v>
      </c>
      <c r="N1976" s="71" t="s">
        <v>215</v>
      </c>
      <c r="O1976" s="71" t="s">
        <v>254</v>
      </c>
      <c r="R1976" s="71">
        <v>0</v>
      </c>
      <c r="U1976" s="27" t="s">
        <v>7411</v>
      </c>
    </row>
    <row r="1977" spans="1:21" x14ac:dyDescent="0.15">
      <c r="A1977" s="27" t="s">
        <v>75</v>
      </c>
      <c r="B1977" s="27" t="s">
        <v>7412</v>
      </c>
      <c r="C1977" s="27" t="s">
        <v>246</v>
      </c>
      <c r="D1977" s="27" t="s">
        <v>255</v>
      </c>
      <c r="I1977" s="28">
        <v>43423.628333333334</v>
      </c>
      <c r="J1977" s="28">
        <v>43423.62841435185</v>
      </c>
      <c r="K1977" s="203">
        <v>8.1018518518518516E-5</v>
      </c>
      <c r="L1977" s="29" t="s">
        <v>210</v>
      </c>
      <c r="M1977" s="71" t="s">
        <v>211</v>
      </c>
      <c r="N1977" s="71" t="s">
        <v>215</v>
      </c>
      <c r="O1977" s="71" t="s">
        <v>254</v>
      </c>
      <c r="R1977" s="71">
        <v>0</v>
      </c>
      <c r="U1977" s="27" t="s">
        <v>7413</v>
      </c>
    </row>
    <row r="1978" spans="1:21" x14ac:dyDescent="0.15">
      <c r="A1978" s="27" t="s">
        <v>75</v>
      </c>
      <c r="B1978" s="27" t="s">
        <v>7414</v>
      </c>
      <c r="C1978" s="27" t="s">
        <v>246</v>
      </c>
      <c r="D1978" s="27" t="s">
        <v>255</v>
      </c>
      <c r="I1978" s="28">
        <v>43423.630370370367</v>
      </c>
      <c r="J1978" s="28">
        <v>43423.630810185183</v>
      </c>
      <c r="K1978" s="203">
        <v>4.3981481481481481E-4</v>
      </c>
      <c r="L1978" s="29" t="s">
        <v>210</v>
      </c>
      <c r="M1978" s="71" t="s">
        <v>211</v>
      </c>
      <c r="N1978" s="71" t="s">
        <v>215</v>
      </c>
      <c r="O1978" s="71" t="s">
        <v>254</v>
      </c>
      <c r="R1978" s="71">
        <v>0</v>
      </c>
      <c r="U1978" s="27" t="s">
        <v>7415</v>
      </c>
    </row>
    <row r="1979" spans="1:21" x14ac:dyDescent="0.15">
      <c r="A1979" s="27" t="s">
        <v>75</v>
      </c>
      <c r="B1979" s="27" t="s">
        <v>7416</v>
      </c>
      <c r="C1979" s="27" t="s">
        <v>246</v>
      </c>
      <c r="D1979" s="27" t="s">
        <v>255</v>
      </c>
      <c r="I1979" s="28">
        <v>43423.63108796296</v>
      </c>
      <c r="J1979" s="28">
        <v>43423.632384259261</v>
      </c>
      <c r="K1979" s="203">
        <v>1.2962962962962963E-3</v>
      </c>
      <c r="L1979" s="29" t="s">
        <v>210</v>
      </c>
      <c r="M1979" s="71" t="s">
        <v>211</v>
      </c>
      <c r="N1979" s="71" t="s">
        <v>215</v>
      </c>
      <c r="O1979" s="71" t="s">
        <v>254</v>
      </c>
      <c r="R1979" s="71">
        <v>0</v>
      </c>
      <c r="U1979" s="27" t="s">
        <v>7417</v>
      </c>
    </row>
    <row r="1980" spans="1:21" x14ac:dyDescent="0.15">
      <c r="A1980" s="27" t="s">
        <v>75</v>
      </c>
      <c r="B1980" s="27" t="s">
        <v>7418</v>
      </c>
      <c r="C1980" s="27" t="s">
        <v>246</v>
      </c>
      <c r="D1980" s="27" t="s">
        <v>255</v>
      </c>
      <c r="I1980" s="28">
        <v>43423.646620370368</v>
      </c>
      <c r="J1980" s="28">
        <v>43423.652233796296</v>
      </c>
      <c r="K1980" s="203">
        <v>5.6134259259259271E-3</v>
      </c>
      <c r="L1980" s="29" t="s">
        <v>210</v>
      </c>
      <c r="M1980" s="71" t="s">
        <v>210</v>
      </c>
      <c r="N1980" s="71" t="s">
        <v>215</v>
      </c>
      <c r="O1980" s="71" t="s">
        <v>254</v>
      </c>
      <c r="R1980" s="71">
        <v>0</v>
      </c>
      <c r="U1980" s="27" t="s">
        <v>7419</v>
      </c>
    </row>
    <row r="1981" spans="1:21" x14ac:dyDescent="0.15">
      <c r="A1981" s="27" t="s">
        <v>75</v>
      </c>
      <c r="B1981" s="27" t="s">
        <v>7420</v>
      </c>
      <c r="C1981" s="27" t="s">
        <v>246</v>
      </c>
      <c r="D1981" s="27" t="s">
        <v>255</v>
      </c>
      <c r="I1981" s="28">
        <v>43423.668344907404</v>
      </c>
      <c r="J1981" s="28">
        <v>43423.668668981481</v>
      </c>
      <c r="K1981" s="203">
        <v>3.2407407407407406E-4</v>
      </c>
      <c r="L1981" s="29" t="s">
        <v>210</v>
      </c>
      <c r="M1981" s="71" t="s">
        <v>211</v>
      </c>
      <c r="N1981" s="71" t="s">
        <v>215</v>
      </c>
      <c r="O1981" s="71" t="s">
        <v>254</v>
      </c>
      <c r="R1981" s="71">
        <v>0</v>
      </c>
      <c r="U1981" s="27" t="s">
        <v>1785</v>
      </c>
    </row>
    <row r="1982" spans="1:21" x14ac:dyDescent="0.15">
      <c r="A1982" s="27" t="s">
        <v>75</v>
      </c>
      <c r="B1982" s="27" t="s">
        <v>7421</v>
      </c>
      <c r="C1982" s="27" t="s">
        <v>246</v>
      </c>
      <c r="D1982" s="27" t="s">
        <v>255</v>
      </c>
      <c r="I1982" s="28">
        <v>43423.67015046296</v>
      </c>
      <c r="J1982" s="28">
        <v>43423.67019675926</v>
      </c>
      <c r="K1982" s="203">
        <v>4.6296296296296294E-5</v>
      </c>
      <c r="L1982" s="29" t="s">
        <v>210</v>
      </c>
      <c r="M1982" s="71" t="s">
        <v>211</v>
      </c>
      <c r="N1982" s="71" t="s">
        <v>215</v>
      </c>
      <c r="O1982" s="71" t="s">
        <v>254</v>
      </c>
      <c r="R1982" s="71">
        <v>0</v>
      </c>
      <c r="U1982" s="27" t="s">
        <v>7422</v>
      </c>
    </row>
    <row r="1983" spans="1:21" x14ac:dyDescent="0.15">
      <c r="A1983" s="27" t="s">
        <v>75</v>
      </c>
      <c r="B1983" s="27" t="s">
        <v>7423</v>
      </c>
      <c r="C1983" s="27" t="s">
        <v>246</v>
      </c>
      <c r="D1983" s="27" t="s">
        <v>255</v>
      </c>
      <c r="I1983" s="28">
        <v>43423.67496527778</v>
      </c>
      <c r="J1983" s="28">
        <v>43423.675717592596</v>
      </c>
      <c r="K1983" s="203">
        <v>7.5231481481481471E-4</v>
      </c>
      <c r="L1983" s="29" t="s">
        <v>210</v>
      </c>
      <c r="M1983" s="71" t="s">
        <v>211</v>
      </c>
      <c r="N1983" s="71" t="s">
        <v>215</v>
      </c>
      <c r="O1983" s="71" t="s">
        <v>254</v>
      </c>
      <c r="R1983" s="71">
        <v>0</v>
      </c>
      <c r="U1983" s="27" t="s">
        <v>7424</v>
      </c>
    </row>
    <row r="1984" spans="1:21" x14ac:dyDescent="0.15">
      <c r="A1984" s="27" t="s">
        <v>75</v>
      </c>
      <c r="B1984" s="27" t="s">
        <v>7425</v>
      </c>
      <c r="C1984" s="27" t="s">
        <v>246</v>
      </c>
      <c r="D1984" s="27" t="s">
        <v>255</v>
      </c>
      <c r="I1984" s="28">
        <v>43423.690995370373</v>
      </c>
      <c r="J1984" s="28">
        <v>43423.700729166667</v>
      </c>
      <c r="K1984" s="203">
        <v>9.7337962962962977E-3</v>
      </c>
      <c r="L1984" s="29" t="s">
        <v>210</v>
      </c>
      <c r="M1984" s="71" t="s">
        <v>210</v>
      </c>
      <c r="N1984" s="71" t="s">
        <v>215</v>
      </c>
      <c r="O1984" s="71" t="s">
        <v>254</v>
      </c>
      <c r="R1984" s="71">
        <v>0</v>
      </c>
      <c r="U1984" s="27" t="s">
        <v>7426</v>
      </c>
    </row>
    <row r="1985" spans="1:21" x14ac:dyDescent="0.15">
      <c r="A1985" s="27" t="s">
        <v>75</v>
      </c>
      <c r="B1985" s="27" t="s">
        <v>7427</v>
      </c>
      <c r="C1985" s="27" t="s">
        <v>246</v>
      </c>
      <c r="D1985" s="27" t="s">
        <v>255</v>
      </c>
      <c r="I1985" s="28">
        <v>43423.721388888887</v>
      </c>
      <c r="J1985" s="28">
        <v>43423.721863425926</v>
      </c>
      <c r="K1985" s="203">
        <v>4.7453703703703704E-4</v>
      </c>
      <c r="L1985" s="29" t="s">
        <v>210</v>
      </c>
      <c r="M1985" s="71" t="s">
        <v>211</v>
      </c>
      <c r="N1985" s="71" t="s">
        <v>215</v>
      </c>
      <c r="O1985" s="71" t="s">
        <v>254</v>
      </c>
      <c r="R1985" s="71">
        <v>0</v>
      </c>
      <c r="U1985" s="27" t="s">
        <v>7428</v>
      </c>
    </row>
    <row r="1986" spans="1:21" x14ac:dyDescent="0.15">
      <c r="A1986" s="27" t="s">
        <v>75</v>
      </c>
      <c r="B1986" s="27" t="s">
        <v>7429</v>
      </c>
      <c r="C1986" s="27" t="s">
        <v>246</v>
      </c>
      <c r="D1986" s="27" t="s">
        <v>255</v>
      </c>
      <c r="I1986" s="28">
        <v>43423.724224537036</v>
      </c>
      <c r="J1986" s="28">
        <v>43423.724826388891</v>
      </c>
      <c r="K1986" s="203">
        <v>6.018518518518519E-4</v>
      </c>
      <c r="L1986" s="29" t="s">
        <v>210</v>
      </c>
      <c r="M1986" s="71" t="s">
        <v>211</v>
      </c>
      <c r="N1986" s="71" t="s">
        <v>215</v>
      </c>
      <c r="O1986" s="71" t="s">
        <v>254</v>
      </c>
      <c r="R1986" s="71">
        <v>0</v>
      </c>
      <c r="U1986" s="27" t="s">
        <v>1060</v>
      </c>
    </row>
    <row r="1987" spans="1:21" x14ac:dyDescent="0.15">
      <c r="A1987" s="27" t="s">
        <v>75</v>
      </c>
      <c r="B1987" s="27" t="s">
        <v>7430</v>
      </c>
      <c r="C1987" s="27" t="s">
        <v>246</v>
      </c>
      <c r="D1987" s="27" t="s">
        <v>255</v>
      </c>
      <c r="I1987" s="28">
        <v>43423.742569444446</v>
      </c>
      <c r="J1987" s="28">
        <v>43423.743344907409</v>
      </c>
      <c r="K1987" s="203">
        <v>7.7546296296296304E-4</v>
      </c>
      <c r="L1987" s="29" t="s">
        <v>210</v>
      </c>
      <c r="M1987" s="71" t="s">
        <v>211</v>
      </c>
      <c r="N1987" s="71" t="s">
        <v>215</v>
      </c>
      <c r="O1987" s="71" t="s">
        <v>254</v>
      </c>
      <c r="R1987" s="71">
        <v>0</v>
      </c>
      <c r="U1987" s="27" t="s">
        <v>7431</v>
      </c>
    </row>
    <row r="1988" spans="1:21" x14ac:dyDescent="0.15">
      <c r="A1988" s="27" t="s">
        <v>75</v>
      </c>
      <c r="B1988" s="27" t="s">
        <v>7432</v>
      </c>
      <c r="C1988" s="27" t="s">
        <v>246</v>
      </c>
      <c r="D1988" s="27" t="s">
        <v>259</v>
      </c>
      <c r="I1988" s="28">
        <v>43423.580034722225</v>
      </c>
      <c r="J1988" s="28">
        <v>43423.591041666667</v>
      </c>
      <c r="K1988" s="203">
        <v>1.1006944444444444E-2</v>
      </c>
      <c r="L1988" s="29" t="s">
        <v>210</v>
      </c>
      <c r="M1988" s="71" t="s">
        <v>210</v>
      </c>
      <c r="N1988" s="71" t="s">
        <v>215</v>
      </c>
      <c r="O1988" s="71" t="s">
        <v>258</v>
      </c>
      <c r="R1988" s="71">
        <v>0</v>
      </c>
      <c r="U1988" s="27" t="s">
        <v>562</v>
      </c>
    </row>
    <row r="1989" spans="1:21" x14ac:dyDescent="0.15">
      <c r="A1989" s="27" t="s">
        <v>75</v>
      </c>
      <c r="B1989" s="27" t="s">
        <v>7433</v>
      </c>
      <c r="C1989" s="27" t="s">
        <v>246</v>
      </c>
      <c r="D1989" s="27" t="s">
        <v>259</v>
      </c>
      <c r="I1989" s="28">
        <v>43423.59175925926</v>
      </c>
      <c r="J1989" s="28">
        <v>43423.592893518522</v>
      </c>
      <c r="K1989" s="203">
        <v>1.1342592592592591E-3</v>
      </c>
      <c r="L1989" s="29" t="s">
        <v>210</v>
      </c>
      <c r="M1989" s="71" t="s">
        <v>211</v>
      </c>
      <c r="N1989" s="71" t="s">
        <v>215</v>
      </c>
      <c r="O1989" s="71" t="s">
        <v>258</v>
      </c>
      <c r="R1989" s="71">
        <v>0</v>
      </c>
      <c r="U1989" s="27" t="s">
        <v>639</v>
      </c>
    </row>
    <row r="1990" spans="1:21" x14ac:dyDescent="0.15">
      <c r="A1990" s="27" t="s">
        <v>75</v>
      </c>
      <c r="B1990" s="27" t="s">
        <v>7434</v>
      </c>
      <c r="C1990" s="27" t="s">
        <v>246</v>
      </c>
      <c r="D1990" s="27" t="s">
        <v>259</v>
      </c>
      <c r="I1990" s="28">
        <v>43423.593668981484</v>
      </c>
      <c r="J1990" s="28">
        <v>43423.594409722224</v>
      </c>
      <c r="K1990" s="203">
        <v>7.407407407407407E-4</v>
      </c>
      <c r="L1990" s="29" t="s">
        <v>210</v>
      </c>
      <c r="M1990" s="71" t="s">
        <v>211</v>
      </c>
      <c r="N1990" s="71" t="s">
        <v>215</v>
      </c>
      <c r="O1990" s="71" t="s">
        <v>258</v>
      </c>
      <c r="R1990" s="71">
        <v>0</v>
      </c>
      <c r="U1990" s="27" t="s">
        <v>7435</v>
      </c>
    </row>
    <row r="1991" spans="1:21" x14ac:dyDescent="0.15">
      <c r="A1991" s="27" t="s">
        <v>75</v>
      </c>
      <c r="B1991" s="27" t="s">
        <v>7436</v>
      </c>
      <c r="C1991" s="27" t="s">
        <v>246</v>
      </c>
      <c r="D1991" s="27" t="s">
        <v>259</v>
      </c>
      <c r="I1991" s="28">
        <v>43423.596261574072</v>
      </c>
      <c r="J1991" s="28">
        <v>43423.597962962966</v>
      </c>
      <c r="K1991" s="203">
        <v>1.7013888888888892E-3</v>
      </c>
      <c r="L1991" s="29" t="s">
        <v>210</v>
      </c>
      <c r="M1991" s="71" t="s">
        <v>211</v>
      </c>
      <c r="N1991" s="71" t="s">
        <v>215</v>
      </c>
      <c r="O1991" s="71" t="s">
        <v>258</v>
      </c>
      <c r="R1991" s="71">
        <v>0</v>
      </c>
      <c r="U1991" s="27" t="s">
        <v>1309</v>
      </c>
    </row>
    <row r="1992" spans="1:21" x14ac:dyDescent="0.15">
      <c r="A1992" s="27" t="s">
        <v>75</v>
      </c>
      <c r="B1992" s="27" t="s">
        <v>7437</v>
      </c>
      <c r="C1992" s="27" t="s">
        <v>246</v>
      </c>
      <c r="D1992" s="27" t="s">
        <v>259</v>
      </c>
      <c r="I1992" s="28">
        <v>43423.609571759262</v>
      </c>
      <c r="J1992" s="28">
        <v>43423.611493055556</v>
      </c>
      <c r="K1992" s="203">
        <v>1.9212962962962962E-3</v>
      </c>
      <c r="L1992" s="29" t="s">
        <v>210</v>
      </c>
      <c r="M1992" s="71" t="s">
        <v>211</v>
      </c>
      <c r="N1992" s="71" t="s">
        <v>215</v>
      </c>
      <c r="O1992" s="71" t="s">
        <v>258</v>
      </c>
      <c r="R1992" s="71">
        <v>0</v>
      </c>
      <c r="U1992" s="27" t="s">
        <v>7438</v>
      </c>
    </row>
    <row r="1993" spans="1:21" x14ac:dyDescent="0.15">
      <c r="A1993" s="27" t="s">
        <v>75</v>
      </c>
      <c r="B1993" s="27" t="s">
        <v>7439</v>
      </c>
      <c r="C1993" s="27" t="s">
        <v>246</v>
      </c>
      <c r="D1993" s="27" t="s">
        <v>259</v>
      </c>
      <c r="I1993" s="28">
        <v>43423.614374999997</v>
      </c>
      <c r="J1993" s="28">
        <v>43423.615740740737</v>
      </c>
      <c r="K1993" s="203">
        <v>1.3657407407407409E-3</v>
      </c>
      <c r="L1993" s="29" t="s">
        <v>210</v>
      </c>
      <c r="M1993" s="71" t="s">
        <v>211</v>
      </c>
      <c r="N1993" s="71" t="s">
        <v>215</v>
      </c>
      <c r="O1993" s="71" t="s">
        <v>258</v>
      </c>
      <c r="R1993" s="71">
        <v>0</v>
      </c>
      <c r="U1993" s="27" t="s">
        <v>7440</v>
      </c>
    </row>
    <row r="1994" spans="1:21" x14ac:dyDescent="0.15">
      <c r="A1994" s="27" t="s">
        <v>75</v>
      </c>
      <c r="B1994" s="27" t="s">
        <v>7441</v>
      </c>
      <c r="C1994" s="27" t="s">
        <v>246</v>
      </c>
      <c r="D1994" s="27" t="s">
        <v>259</v>
      </c>
      <c r="I1994" s="28">
        <v>43423.647592592592</v>
      </c>
      <c r="J1994" s="28">
        <v>43423.647800925923</v>
      </c>
      <c r="K1994" s="203">
        <v>2.0833333333333335E-4</v>
      </c>
      <c r="L1994" s="29" t="s">
        <v>210</v>
      </c>
      <c r="M1994" s="71" t="s">
        <v>211</v>
      </c>
      <c r="N1994" s="71" t="s">
        <v>215</v>
      </c>
      <c r="O1994" s="71" t="s">
        <v>258</v>
      </c>
      <c r="R1994" s="71">
        <v>0</v>
      </c>
      <c r="U1994" s="27" t="s">
        <v>7442</v>
      </c>
    </row>
    <row r="1995" spans="1:21" x14ac:dyDescent="0.15">
      <c r="A1995" s="27" t="s">
        <v>75</v>
      </c>
      <c r="B1995" s="27" t="s">
        <v>7443</v>
      </c>
      <c r="C1995" s="27" t="s">
        <v>246</v>
      </c>
      <c r="D1995" s="27" t="s">
        <v>259</v>
      </c>
      <c r="I1995" s="28">
        <v>43423.649201388886</v>
      </c>
      <c r="J1995" s="28">
        <v>43423.650289351855</v>
      </c>
      <c r="K1995" s="203">
        <v>1.0879629629629629E-3</v>
      </c>
      <c r="L1995" s="29" t="s">
        <v>210</v>
      </c>
      <c r="M1995" s="71" t="s">
        <v>211</v>
      </c>
      <c r="N1995" s="71" t="s">
        <v>215</v>
      </c>
      <c r="O1995" s="71" t="s">
        <v>258</v>
      </c>
      <c r="R1995" s="71">
        <v>0</v>
      </c>
      <c r="U1995" s="27" t="s">
        <v>7444</v>
      </c>
    </row>
    <row r="1996" spans="1:21" x14ac:dyDescent="0.15">
      <c r="A1996" s="27" t="s">
        <v>75</v>
      </c>
      <c r="B1996" s="27" t="s">
        <v>7445</v>
      </c>
      <c r="C1996" s="27" t="s">
        <v>246</v>
      </c>
      <c r="D1996" s="27" t="s">
        <v>259</v>
      </c>
      <c r="I1996" s="28">
        <v>43423.654988425929</v>
      </c>
      <c r="J1996" s="28">
        <v>43423.657048611109</v>
      </c>
      <c r="K1996" s="203">
        <v>2.0601851851851853E-3</v>
      </c>
      <c r="L1996" s="29" t="s">
        <v>210</v>
      </c>
      <c r="M1996" s="71" t="s">
        <v>211</v>
      </c>
      <c r="N1996" s="71" t="s">
        <v>215</v>
      </c>
      <c r="O1996" s="71" t="s">
        <v>258</v>
      </c>
      <c r="R1996" s="71">
        <v>0</v>
      </c>
      <c r="U1996" s="27" t="s">
        <v>7435</v>
      </c>
    </row>
    <row r="1997" spans="1:21" x14ac:dyDescent="0.15">
      <c r="A1997" s="27" t="s">
        <v>75</v>
      </c>
      <c r="B1997" s="27" t="s">
        <v>7446</v>
      </c>
      <c r="C1997" s="27" t="s">
        <v>246</v>
      </c>
      <c r="D1997" s="27" t="s">
        <v>259</v>
      </c>
      <c r="I1997" s="28">
        <v>43423.696180555555</v>
      </c>
      <c r="J1997" s="28">
        <v>43423.697071759256</v>
      </c>
      <c r="K1997" s="203">
        <v>8.9120370370370362E-4</v>
      </c>
      <c r="L1997" s="29" t="s">
        <v>210</v>
      </c>
      <c r="M1997" s="71" t="s">
        <v>211</v>
      </c>
      <c r="N1997" s="71" t="s">
        <v>215</v>
      </c>
      <c r="O1997" s="71" t="s">
        <v>258</v>
      </c>
      <c r="R1997" s="71">
        <v>0</v>
      </c>
      <c r="U1997" s="27" t="s">
        <v>7447</v>
      </c>
    </row>
    <row r="1998" spans="1:21" x14ac:dyDescent="0.15">
      <c r="A1998" s="27" t="s">
        <v>75</v>
      </c>
      <c r="B1998" s="27" t="s">
        <v>7448</v>
      </c>
      <c r="C1998" s="27" t="s">
        <v>246</v>
      </c>
      <c r="D1998" s="27" t="s">
        <v>259</v>
      </c>
      <c r="I1998" s="28">
        <v>43423.697268518517</v>
      </c>
      <c r="J1998" s="28">
        <v>43423.69730324074</v>
      </c>
      <c r="K1998" s="203">
        <v>3.4722222222222222E-5</v>
      </c>
      <c r="L1998" s="29" t="s">
        <v>210</v>
      </c>
      <c r="M1998" s="71" t="s">
        <v>211</v>
      </c>
      <c r="N1998" s="71" t="s">
        <v>215</v>
      </c>
      <c r="O1998" s="71" t="s">
        <v>258</v>
      </c>
      <c r="R1998" s="71">
        <v>0</v>
      </c>
      <c r="U1998" s="27" t="s">
        <v>7449</v>
      </c>
    </row>
    <row r="1999" spans="1:21" x14ac:dyDescent="0.15">
      <c r="A1999" s="27" t="s">
        <v>75</v>
      </c>
      <c r="B1999" s="27" t="s">
        <v>7450</v>
      </c>
      <c r="C1999" s="27" t="s">
        <v>246</v>
      </c>
      <c r="D1999" s="27" t="s">
        <v>259</v>
      </c>
      <c r="I1999" s="28">
        <v>43423.700729166667</v>
      </c>
      <c r="J1999" s="28">
        <v>43423.704409722224</v>
      </c>
      <c r="K1999" s="203">
        <v>3.6805555555555554E-3</v>
      </c>
      <c r="L1999" s="29" t="s">
        <v>210</v>
      </c>
      <c r="M1999" s="71" t="s">
        <v>210</v>
      </c>
      <c r="N1999" s="71" t="s">
        <v>215</v>
      </c>
      <c r="O1999" s="71" t="s">
        <v>258</v>
      </c>
      <c r="R1999" s="71">
        <v>0</v>
      </c>
      <c r="U1999" s="27" t="s">
        <v>7451</v>
      </c>
    </row>
    <row r="2000" spans="1:21" x14ac:dyDescent="0.15">
      <c r="A2000" s="27" t="s">
        <v>75</v>
      </c>
      <c r="B2000" s="27" t="s">
        <v>7452</v>
      </c>
      <c r="C2000" s="27" t="s">
        <v>246</v>
      </c>
      <c r="D2000" s="27" t="s">
        <v>259</v>
      </c>
      <c r="I2000" s="28">
        <v>43423.734074074076</v>
      </c>
      <c r="J2000" s="28">
        <v>43423.734710648147</v>
      </c>
      <c r="K2000" s="203">
        <v>6.3657407407407402E-4</v>
      </c>
      <c r="L2000" s="29" t="s">
        <v>210</v>
      </c>
      <c r="M2000" s="71" t="s">
        <v>211</v>
      </c>
      <c r="N2000" s="71" t="s">
        <v>215</v>
      </c>
      <c r="O2000" s="71" t="s">
        <v>258</v>
      </c>
      <c r="R2000" s="71">
        <v>0</v>
      </c>
      <c r="U2000" s="27" t="s">
        <v>7453</v>
      </c>
    </row>
    <row r="2001" spans="1:21" x14ac:dyDescent="0.15">
      <c r="A2001" s="27" t="s">
        <v>75</v>
      </c>
      <c r="B2001" s="27" t="s">
        <v>7454</v>
      </c>
      <c r="C2001" s="27" t="s">
        <v>246</v>
      </c>
      <c r="D2001" s="27" t="s">
        <v>334</v>
      </c>
      <c r="I2001" s="28">
        <v>43423.578321759262</v>
      </c>
      <c r="J2001" s="28">
        <v>43423.578877314816</v>
      </c>
      <c r="K2001" s="203">
        <v>5.5555555555555556E-4</v>
      </c>
      <c r="L2001" s="29" t="s">
        <v>210</v>
      </c>
      <c r="M2001" s="71" t="s">
        <v>211</v>
      </c>
      <c r="N2001" s="71" t="s">
        <v>215</v>
      </c>
      <c r="O2001" s="71" t="s">
        <v>333</v>
      </c>
      <c r="R2001" s="71">
        <v>0</v>
      </c>
      <c r="U2001" s="27" t="s">
        <v>469</v>
      </c>
    </row>
    <row r="2002" spans="1:21" x14ac:dyDescent="0.15">
      <c r="A2002" s="27" t="s">
        <v>75</v>
      </c>
      <c r="B2002" s="27" t="s">
        <v>7455</v>
      </c>
      <c r="C2002" s="27" t="s">
        <v>246</v>
      </c>
      <c r="D2002" s="27" t="s">
        <v>334</v>
      </c>
      <c r="I2002" s="28">
        <v>43423.602905092594</v>
      </c>
      <c r="J2002" s="28">
        <v>43423.603229166663</v>
      </c>
      <c r="K2002" s="203">
        <v>3.2407407407407406E-4</v>
      </c>
      <c r="L2002" s="29" t="s">
        <v>210</v>
      </c>
      <c r="M2002" s="71" t="s">
        <v>211</v>
      </c>
      <c r="N2002" s="71" t="s">
        <v>215</v>
      </c>
      <c r="O2002" s="71" t="s">
        <v>333</v>
      </c>
      <c r="R2002" s="71">
        <v>0</v>
      </c>
      <c r="U2002" s="27" t="s">
        <v>7456</v>
      </c>
    </row>
    <row r="2003" spans="1:21" x14ac:dyDescent="0.15">
      <c r="A2003" s="27" t="s">
        <v>75</v>
      </c>
      <c r="B2003" s="27" t="s">
        <v>7457</v>
      </c>
      <c r="C2003" s="27" t="s">
        <v>246</v>
      </c>
      <c r="D2003" s="27" t="s">
        <v>334</v>
      </c>
      <c r="I2003" s="28">
        <v>43423.608136574076</v>
      </c>
      <c r="J2003" s="28">
        <v>43423.608252314814</v>
      </c>
      <c r="K2003" s="203">
        <v>1.1574074074074073E-4</v>
      </c>
      <c r="L2003" s="29" t="s">
        <v>210</v>
      </c>
      <c r="M2003" s="71" t="s">
        <v>211</v>
      </c>
      <c r="N2003" s="71" t="s">
        <v>215</v>
      </c>
      <c r="O2003" s="71" t="s">
        <v>333</v>
      </c>
      <c r="R2003" s="71">
        <v>0</v>
      </c>
      <c r="U2003" s="27" t="s">
        <v>7458</v>
      </c>
    </row>
    <row r="2004" spans="1:21" x14ac:dyDescent="0.15">
      <c r="A2004" s="27" t="s">
        <v>75</v>
      </c>
      <c r="B2004" s="27" t="s">
        <v>7459</v>
      </c>
      <c r="C2004" s="27" t="s">
        <v>246</v>
      </c>
      <c r="D2004" s="27" t="s">
        <v>334</v>
      </c>
      <c r="I2004" s="28">
        <v>43423.638738425929</v>
      </c>
      <c r="J2004" s="28">
        <v>43423.640034722222</v>
      </c>
      <c r="K2004" s="203">
        <v>1.2962962962962963E-3</v>
      </c>
      <c r="L2004" s="29" t="s">
        <v>210</v>
      </c>
      <c r="M2004" s="71" t="s">
        <v>211</v>
      </c>
      <c r="N2004" s="71" t="s">
        <v>215</v>
      </c>
      <c r="O2004" s="71" t="s">
        <v>333</v>
      </c>
      <c r="R2004" s="71">
        <v>0</v>
      </c>
      <c r="U2004" s="27" t="s">
        <v>7460</v>
      </c>
    </row>
    <row r="2005" spans="1:21" x14ac:dyDescent="0.15">
      <c r="A2005" s="27" t="s">
        <v>75</v>
      </c>
      <c r="B2005" s="27" t="s">
        <v>7461</v>
      </c>
      <c r="C2005" s="27" t="s">
        <v>246</v>
      </c>
      <c r="D2005" s="27" t="s">
        <v>334</v>
      </c>
      <c r="I2005" s="28">
        <v>43423.642476851855</v>
      </c>
      <c r="J2005" s="28">
        <v>43423.644317129627</v>
      </c>
      <c r="K2005" s="203">
        <v>1.8402777777777777E-3</v>
      </c>
      <c r="L2005" s="29" t="s">
        <v>210</v>
      </c>
      <c r="M2005" s="71" t="s">
        <v>211</v>
      </c>
      <c r="N2005" s="71" t="s">
        <v>215</v>
      </c>
      <c r="O2005" s="71" t="s">
        <v>333</v>
      </c>
      <c r="R2005" s="71">
        <v>0</v>
      </c>
      <c r="U2005" s="27" t="s">
        <v>7462</v>
      </c>
    </row>
    <row r="2006" spans="1:21" x14ac:dyDescent="0.15">
      <c r="A2006" s="27" t="s">
        <v>75</v>
      </c>
      <c r="B2006" s="27" t="s">
        <v>7463</v>
      </c>
      <c r="C2006" s="27" t="s">
        <v>246</v>
      </c>
      <c r="D2006" s="27" t="s">
        <v>334</v>
      </c>
      <c r="I2006" s="28">
        <v>43423.645185185182</v>
      </c>
      <c r="J2006" s="28">
        <v>43423.646793981483</v>
      </c>
      <c r="K2006" s="203">
        <v>1.6087962962962963E-3</v>
      </c>
      <c r="L2006" s="29" t="s">
        <v>210</v>
      </c>
      <c r="M2006" s="71" t="s">
        <v>211</v>
      </c>
      <c r="N2006" s="71" t="s">
        <v>215</v>
      </c>
      <c r="O2006" s="71" t="s">
        <v>333</v>
      </c>
      <c r="R2006" s="71">
        <v>0</v>
      </c>
      <c r="U2006" s="27" t="s">
        <v>7464</v>
      </c>
    </row>
    <row r="2007" spans="1:21" x14ac:dyDescent="0.15">
      <c r="A2007" s="27" t="s">
        <v>75</v>
      </c>
      <c r="B2007" s="27" t="s">
        <v>7465</v>
      </c>
      <c r="C2007" s="27" t="s">
        <v>246</v>
      </c>
      <c r="D2007" s="27" t="s">
        <v>334</v>
      </c>
      <c r="I2007" s="28">
        <v>43423.647650462961</v>
      </c>
      <c r="J2007" s="28">
        <v>43423.648668981485</v>
      </c>
      <c r="K2007" s="203">
        <v>1.0185185185185186E-3</v>
      </c>
      <c r="L2007" s="29" t="s">
        <v>210</v>
      </c>
      <c r="M2007" s="71" t="s">
        <v>211</v>
      </c>
      <c r="N2007" s="71" t="s">
        <v>215</v>
      </c>
      <c r="O2007" s="71" t="s">
        <v>333</v>
      </c>
      <c r="R2007" s="71">
        <v>0</v>
      </c>
      <c r="U2007" s="27" t="s">
        <v>7466</v>
      </c>
    </row>
    <row r="2008" spans="1:21" x14ac:dyDescent="0.15">
      <c r="A2008" s="27" t="s">
        <v>75</v>
      </c>
      <c r="B2008" s="27" t="s">
        <v>7467</v>
      </c>
      <c r="C2008" s="27" t="s">
        <v>246</v>
      </c>
      <c r="D2008" s="27" t="s">
        <v>334</v>
      </c>
      <c r="I2008" s="28">
        <v>43423.652719907404</v>
      </c>
      <c r="J2008" s="28">
        <v>43423.65284722222</v>
      </c>
      <c r="K2008" s="203">
        <v>1.273148148148148E-4</v>
      </c>
      <c r="L2008" s="29" t="s">
        <v>210</v>
      </c>
      <c r="M2008" s="71" t="s">
        <v>211</v>
      </c>
      <c r="N2008" s="71" t="s">
        <v>215</v>
      </c>
      <c r="O2008" s="71" t="s">
        <v>333</v>
      </c>
      <c r="R2008" s="71">
        <v>0</v>
      </c>
      <c r="U2008" s="27" t="s">
        <v>7468</v>
      </c>
    </row>
    <row r="2009" spans="1:21" x14ac:dyDescent="0.15">
      <c r="A2009" s="27" t="s">
        <v>75</v>
      </c>
      <c r="B2009" s="27" t="s">
        <v>7469</v>
      </c>
      <c r="C2009" s="27" t="s">
        <v>246</v>
      </c>
      <c r="D2009" s="27" t="s">
        <v>334</v>
      </c>
      <c r="I2009" s="28">
        <v>43423.655034722222</v>
      </c>
      <c r="J2009" s="28">
        <v>43423.655150462961</v>
      </c>
      <c r="K2009" s="203">
        <v>1.1574074074074073E-4</v>
      </c>
      <c r="L2009" s="29" t="s">
        <v>210</v>
      </c>
      <c r="M2009" s="71" t="s">
        <v>211</v>
      </c>
      <c r="N2009" s="71" t="s">
        <v>215</v>
      </c>
      <c r="O2009" s="71" t="s">
        <v>333</v>
      </c>
      <c r="R2009" s="71">
        <v>0</v>
      </c>
      <c r="U2009" s="27" t="s">
        <v>7470</v>
      </c>
    </row>
    <row r="2010" spans="1:21" x14ac:dyDescent="0.15">
      <c r="A2010" s="27" t="s">
        <v>75</v>
      </c>
      <c r="B2010" s="27" t="s">
        <v>7471</v>
      </c>
      <c r="C2010" s="27" t="s">
        <v>246</v>
      </c>
      <c r="D2010" s="27" t="s">
        <v>334</v>
      </c>
      <c r="I2010" s="28">
        <v>43423.65828703704</v>
      </c>
      <c r="J2010" s="28">
        <v>43423.660601851851</v>
      </c>
      <c r="K2010" s="203">
        <v>2.3148148148148151E-3</v>
      </c>
      <c r="L2010" s="29" t="s">
        <v>210</v>
      </c>
      <c r="M2010" s="71" t="s">
        <v>210</v>
      </c>
      <c r="N2010" s="71" t="s">
        <v>215</v>
      </c>
      <c r="O2010" s="71" t="s">
        <v>333</v>
      </c>
      <c r="R2010" s="71">
        <v>0</v>
      </c>
      <c r="U2010" s="27" t="s">
        <v>7472</v>
      </c>
    </row>
    <row r="2011" spans="1:21" x14ac:dyDescent="0.15">
      <c r="A2011" s="27" t="s">
        <v>75</v>
      </c>
      <c r="B2011" s="27" t="s">
        <v>7473</v>
      </c>
      <c r="C2011" s="27" t="s">
        <v>246</v>
      </c>
      <c r="D2011" s="27" t="s">
        <v>334</v>
      </c>
      <c r="I2011" s="28">
        <v>43423.668564814812</v>
      </c>
      <c r="J2011" s="28">
        <v>43423.67019675926</v>
      </c>
      <c r="K2011" s="203">
        <v>1.6319444444444445E-3</v>
      </c>
      <c r="L2011" s="29" t="s">
        <v>210</v>
      </c>
      <c r="M2011" s="71" t="s">
        <v>211</v>
      </c>
      <c r="N2011" s="71" t="s">
        <v>215</v>
      </c>
      <c r="O2011" s="71" t="s">
        <v>333</v>
      </c>
      <c r="R2011" s="71">
        <v>0</v>
      </c>
      <c r="U2011" s="27" t="s">
        <v>1980</v>
      </c>
    </row>
    <row r="2012" spans="1:21" x14ac:dyDescent="0.15">
      <c r="A2012" s="27" t="s">
        <v>75</v>
      </c>
      <c r="B2012" s="27" t="s">
        <v>7474</v>
      </c>
      <c r="C2012" s="27" t="s">
        <v>246</v>
      </c>
      <c r="D2012" s="27" t="s">
        <v>334</v>
      </c>
      <c r="I2012" s="28">
        <v>43423.671157407407</v>
      </c>
      <c r="J2012" s="28">
        <v>43423.673125000001</v>
      </c>
      <c r="K2012" s="203">
        <v>1.9675925925925928E-3</v>
      </c>
      <c r="L2012" s="29" t="s">
        <v>210</v>
      </c>
      <c r="M2012" s="71" t="s">
        <v>211</v>
      </c>
      <c r="N2012" s="71" t="s">
        <v>215</v>
      </c>
      <c r="O2012" s="71" t="s">
        <v>333</v>
      </c>
      <c r="R2012" s="71">
        <v>0</v>
      </c>
      <c r="U2012" s="27" t="s">
        <v>1980</v>
      </c>
    </row>
    <row r="2013" spans="1:21" x14ac:dyDescent="0.15">
      <c r="A2013" s="27" t="s">
        <v>75</v>
      </c>
      <c r="B2013" s="27" t="s">
        <v>7475</v>
      </c>
      <c r="C2013" s="27" t="s">
        <v>246</v>
      </c>
      <c r="D2013" s="27" t="s">
        <v>334</v>
      </c>
      <c r="I2013" s="28">
        <v>43423.681145833332</v>
      </c>
      <c r="J2013" s="28">
        <v>43423.686331018522</v>
      </c>
      <c r="K2013" s="203">
        <v>5.185185185185185E-3</v>
      </c>
      <c r="L2013" s="29" t="s">
        <v>210</v>
      </c>
      <c r="M2013" s="71" t="s">
        <v>210</v>
      </c>
      <c r="N2013" s="71" t="s">
        <v>215</v>
      </c>
      <c r="O2013" s="71" t="s">
        <v>333</v>
      </c>
      <c r="R2013" s="71">
        <v>0</v>
      </c>
      <c r="U2013" s="27" t="s">
        <v>7476</v>
      </c>
    </row>
    <row r="2014" spans="1:21" x14ac:dyDescent="0.15">
      <c r="A2014" s="27" t="s">
        <v>75</v>
      </c>
      <c r="B2014" s="27" t="s">
        <v>7477</v>
      </c>
      <c r="C2014" s="27" t="s">
        <v>246</v>
      </c>
      <c r="D2014" s="27" t="s">
        <v>334</v>
      </c>
      <c r="I2014" s="28">
        <v>43423.6871875</v>
      </c>
      <c r="J2014" s="28">
        <v>43423.687222222223</v>
      </c>
      <c r="K2014" s="203">
        <v>3.4722222222222222E-5</v>
      </c>
      <c r="L2014" s="29" t="s">
        <v>210</v>
      </c>
      <c r="M2014" s="71" t="s">
        <v>211</v>
      </c>
      <c r="N2014" s="71" t="s">
        <v>215</v>
      </c>
      <c r="O2014" s="71" t="s">
        <v>333</v>
      </c>
      <c r="R2014" s="71">
        <v>0</v>
      </c>
      <c r="U2014" s="27" t="s">
        <v>1549</v>
      </c>
    </row>
    <row r="2015" spans="1:21" x14ac:dyDescent="0.15">
      <c r="A2015" s="27" t="s">
        <v>75</v>
      </c>
      <c r="B2015" s="27" t="s">
        <v>7478</v>
      </c>
      <c r="C2015" s="27" t="s">
        <v>246</v>
      </c>
      <c r="D2015" s="27" t="s">
        <v>334</v>
      </c>
      <c r="I2015" s="28">
        <v>43423.687638888892</v>
      </c>
      <c r="J2015" s="28">
        <v>43423.688194444447</v>
      </c>
      <c r="K2015" s="203">
        <v>5.5555555555555556E-4</v>
      </c>
      <c r="L2015" s="29" t="s">
        <v>210</v>
      </c>
      <c r="M2015" s="71" t="s">
        <v>211</v>
      </c>
      <c r="N2015" s="71" t="s">
        <v>215</v>
      </c>
      <c r="O2015" s="71" t="s">
        <v>333</v>
      </c>
      <c r="R2015" s="71">
        <v>0</v>
      </c>
      <c r="U2015" s="27" t="s">
        <v>1549</v>
      </c>
    </row>
    <row r="2016" spans="1:21" x14ac:dyDescent="0.15">
      <c r="A2016" s="27" t="s">
        <v>75</v>
      </c>
      <c r="B2016" s="27" t="s">
        <v>7479</v>
      </c>
      <c r="C2016" s="27" t="s">
        <v>246</v>
      </c>
      <c r="D2016" s="27" t="s">
        <v>334</v>
      </c>
      <c r="I2016" s="28">
        <v>43423.690787037034</v>
      </c>
      <c r="J2016" s="28">
        <v>43423.690995370373</v>
      </c>
      <c r="K2016" s="203">
        <v>2.0833333333333335E-4</v>
      </c>
      <c r="L2016" s="29" t="s">
        <v>210</v>
      </c>
      <c r="M2016" s="71" t="s">
        <v>211</v>
      </c>
      <c r="N2016" s="71" t="s">
        <v>215</v>
      </c>
      <c r="O2016" s="71" t="s">
        <v>333</v>
      </c>
      <c r="R2016" s="71">
        <v>0</v>
      </c>
      <c r="U2016" s="27" t="s">
        <v>7480</v>
      </c>
    </row>
    <row r="2017" spans="1:21" x14ac:dyDescent="0.15">
      <c r="A2017" s="27" t="s">
        <v>75</v>
      </c>
      <c r="B2017" s="27" t="s">
        <v>7481</v>
      </c>
      <c r="C2017" s="27" t="s">
        <v>246</v>
      </c>
      <c r="D2017" s="27" t="s">
        <v>334</v>
      </c>
      <c r="I2017" s="28">
        <v>43423.697604166664</v>
      </c>
      <c r="J2017" s="28">
        <v>43423.698564814818</v>
      </c>
      <c r="K2017" s="203">
        <v>9.6064814814814808E-4</v>
      </c>
      <c r="L2017" s="29" t="s">
        <v>210</v>
      </c>
      <c r="M2017" s="71" t="s">
        <v>211</v>
      </c>
      <c r="N2017" s="71" t="s">
        <v>215</v>
      </c>
      <c r="O2017" s="71" t="s">
        <v>333</v>
      </c>
      <c r="R2017" s="71">
        <v>0</v>
      </c>
      <c r="U2017" s="27" t="s">
        <v>3543</v>
      </c>
    </row>
    <row r="2018" spans="1:21" x14ac:dyDescent="0.15">
      <c r="A2018" s="27" t="s">
        <v>75</v>
      </c>
      <c r="B2018" s="27" t="s">
        <v>7482</v>
      </c>
      <c r="C2018" s="27" t="s">
        <v>246</v>
      </c>
      <c r="D2018" s="27" t="s">
        <v>334</v>
      </c>
      <c r="I2018" s="28">
        <v>43423.698969907404</v>
      </c>
      <c r="J2018" s="28">
        <v>43423.700023148151</v>
      </c>
      <c r="K2018" s="203">
        <v>1.0532407407407407E-3</v>
      </c>
      <c r="L2018" s="29" t="s">
        <v>210</v>
      </c>
      <c r="M2018" s="71" t="s">
        <v>211</v>
      </c>
      <c r="N2018" s="71" t="s">
        <v>215</v>
      </c>
      <c r="O2018" s="71" t="s">
        <v>333</v>
      </c>
      <c r="R2018" s="71">
        <v>0</v>
      </c>
      <c r="U2018" s="27" t="s">
        <v>7483</v>
      </c>
    </row>
    <row r="2019" spans="1:21" x14ac:dyDescent="0.15">
      <c r="A2019" s="27" t="s">
        <v>75</v>
      </c>
      <c r="B2019" s="27" t="s">
        <v>7484</v>
      </c>
      <c r="C2019" s="27" t="s">
        <v>246</v>
      </c>
      <c r="D2019" s="27" t="s">
        <v>334</v>
      </c>
      <c r="I2019" s="28">
        <v>43423.70511574074</v>
      </c>
      <c r="J2019" s="28">
        <v>43423.705324074072</v>
      </c>
      <c r="K2019" s="203">
        <v>2.0833333333333335E-4</v>
      </c>
      <c r="L2019" s="29" t="s">
        <v>210</v>
      </c>
      <c r="M2019" s="71" t="s">
        <v>211</v>
      </c>
      <c r="N2019" s="71" t="s">
        <v>215</v>
      </c>
      <c r="O2019" s="71" t="s">
        <v>333</v>
      </c>
      <c r="U2019" s="27" t="s">
        <v>7485</v>
      </c>
    </row>
    <row r="2020" spans="1:21" x14ac:dyDescent="0.15">
      <c r="A2020" s="27" t="s">
        <v>75</v>
      </c>
      <c r="B2020" s="27" t="s">
        <v>7486</v>
      </c>
      <c r="C2020" s="27" t="s">
        <v>246</v>
      </c>
      <c r="D2020" s="27" t="s">
        <v>334</v>
      </c>
      <c r="I2020" s="28">
        <v>43423.71130787037</v>
      </c>
      <c r="J2020" s="28">
        <v>43423.713310185187</v>
      </c>
      <c r="K2020" s="203">
        <v>2.0023148148148148E-3</v>
      </c>
      <c r="L2020" s="29" t="s">
        <v>210</v>
      </c>
      <c r="M2020" s="71" t="s">
        <v>211</v>
      </c>
      <c r="N2020" s="71" t="s">
        <v>215</v>
      </c>
      <c r="O2020" s="71" t="s">
        <v>333</v>
      </c>
      <c r="R2020" s="71">
        <v>0</v>
      </c>
      <c r="U2020" s="27" t="s">
        <v>7487</v>
      </c>
    </row>
    <row r="2021" spans="1:21" x14ac:dyDescent="0.15">
      <c r="A2021" s="27" t="s">
        <v>75</v>
      </c>
      <c r="B2021" s="27" t="s">
        <v>7488</v>
      </c>
      <c r="C2021" s="27" t="s">
        <v>246</v>
      </c>
      <c r="D2021" s="27" t="s">
        <v>334</v>
      </c>
      <c r="I2021" s="28">
        <v>43423.717060185183</v>
      </c>
      <c r="J2021" s="28">
        <v>43423.718530092592</v>
      </c>
      <c r="K2021" s="203">
        <v>1.4699074074074074E-3</v>
      </c>
      <c r="L2021" s="29" t="s">
        <v>210</v>
      </c>
      <c r="M2021" s="71" t="s">
        <v>211</v>
      </c>
      <c r="N2021" s="71" t="s">
        <v>215</v>
      </c>
      <c r="O2021" s="71" t="s">
        <v>333</v>
      </c>
      <c r="R2021" s="71">
        <v>0</v>
      </c>
      <c r="U2021" s="27" t="s">
        <v>7489</v>
      </c>
    </row>
    <row r="2022" spans="1:21" x14ac:dyDescent="0.15">
      <c r="A2022" s="27" t="s">
        <v>75</v>
      </c>
      <c r="B2022" s="27" t="s">
        <v>7490</v>
      </c>
      <c r="C2022" s="27" t="s">
        <v>246</v>
      </c>
      <c r="D2022" s="27" t="s">
        <v>334</v>
      </c>
      <c r="I2022" s="28">
        <v>43423.719108796293</v>
      </c>
      <c r="J2022" s="28">
        <v>43423.719884259262</v>
      </c>
      <c r="K2022" s="203">
        <v>7.7546296296296304E-4</v>
      </c>
      <c r="L2022" s="29" t="s">
        <v>210</v>
      </c>
      <c r="M2022" s="71" t="s">
        <v>211</v>
      </c>
      <c r="N2022" s="71" t="s">
        <v>215</v>
      </c>
      <c r="O2022" s="71" t="s">
        <v>333</v>
      </c>
      <c r="R2022" s="71">
        <v>0</v>
      </c>
      <c r="U2022" s="27" t="s">
        <v>7491</v>
      </c>
    </row>
    <row r="2023" spans="1:21" x14ac:dyDescent="0.15">
      <c r="A2023" s="27" t="s">
        <v>75</v>
      </c>
      <c r="B2023" s="27" t="s">
        <v>7492</v>
      </c>
      <c r="C2023" s="27" t="s">
        <v>246</v>
      </c>
      <c r="D2023" s="27" t="s">
        <v>334</v>
      </c>
      <c r="I2023" s="28">
        <v>43423.723090277781</v>
      </c>
      <c r="J2023" s="28">
        <v>43423.72861111111</v>
      </c>
      <c r="K2023" s="203">
        <v>5.5208333333333333E-3</v>
      </c>
      <c r="L2023" s="29" t="s">
        <v>210</v>
      </c>
      <c r="M2023" s="71" t="s">
        <v>210</v>
      </c>
      <c r="N2023" s="71" t="s">
        <v>215</v>
      </c>
      <c r="O2023" s="71" t="s">
        <v>333</v>
      </c>
      <c r="R2023" s="71">
        <v>0</v>
      </c>
      <c r="U2023" s="27" t="s">
        <v>7493</v>
      </c>
    </row>
    <row r="2024" spans="1:21" x14ac:dyDescent="0.15">
      <c r="A2024" s="27" t="s">
        <v>75</v>
      </c>
      <c r="B2024" s="27" t="s">
        <v>7494</v>
      </c>
      <c r="C2024" s="27" t="s">
        <v>246</v>
      </c>
      <c r="D2024" s="27" t="s">
        <v>334</v>
      </c>
      <c r="I2024" s="28">
        <v>43423.737199074072</v>
      </c>
      <c r="J2024" s="28">
        <v>43423.737696759257</v>
      </c>
      <c r="K2024" s="203">
        <v>4.9768518518518521E-4</v>
      </c>
      <c r="L2024" s="29" t="s">
        <v>210</v>
      </c>
      <c r="M2024" s="71" t="s">
        <v>211</v>
      </c>
      <c r="N2024" s="71" t="s">
        <v>215</v>
      </c>
      <c r="O2024" s="71" t="s">
        <v>333</v>
      </c>
      <c r="R2024" s="71">
        <v>0</v>
      </c>
      <c r="U2024" s="27" t="s">
        <v>756</v>
      </c>
    </row>
    <row r="2025" spans="1:21" x14ac:dyDescent="0.15">
      <c r="A2025" s="27" t="s">
        <v>75</v>
      </c>
      <c r="B2025" s="27" t="s">
        <v>7495</v>
      </c>
      <c r="C2025" s="27" t="s">
        <v>246</v>
      </c>
      <c r="D2025" s="27" t="s">
        <v>334</v>
      </c>
      <c r="I2025" s="28">
        <v>43423.763518518521</v>
      </c>
      <c r="J2025" s="28">
        <v>43423.764351851853</v>
      </c>
      <c r="K2025" s="203">
        <v>8.3333333333333339E-4</v>
      </c>
      <c r="L2025" s="29" t="s">
        <v>210</v>
      </c>
      <c r="M2025" s="71" t="s">
        <v>211</v>
      </c>
      <c r="N2025" s="71" t="s">
        <v>215</v>
      </c>
      <c r="O2025" s="71" t="s">
        <v>333</v>
      </c>
      <c r="R2025" s="71">
        <v>0</v>
      </c>
      <c r="U2025" s="27" t="s">
        <v>1548</v>
      </c>
    </row>
    <row r="2026" spans="1:21" x14ac:dyDescent="0.15">
      <c r="A2026" s="27" t="s">
        <v>75</v>
      </c>
      <c r="B2026" s="27" t="s">
        <v>7496</v>
      </c>
      <c r="C2026" s="27" t="s">
        <v>244</v>
      </c>
      <c r="D2026" s="27" t="s">
        <v>265</v>
      </c>
      <c r="I2026" s="28">
        <v>43423.586909722224</v>
      </c>
      <c r="J2026" s="28">
        <v>43423.591122685182</v>
      </c>
      <c r="K2026" s="203">
        <v>4.2129629629629626E-3</v>
      </c>
      <c r="L2026" s="29" t="s">
        <v>210</v>
      </c>
      <c r="M2026" s="71" t="s">
        <v>210</v>
      </c>
      <c r="N2026" s="71" t="s">
        <v>215</v>
      </c>
      <c r="O2026" s="71" t="s">
        <v>264</v>
      </c>
      <c r="R2026" s="71">
        <v>0</v>
      </c>
      <c r="U2026" s="27" t="s">
        <v>1727</v>
      </c>
    </row>
    <row r="2027" spans="1:21" x14ac:dyDescent="0.15">
      <c r="A2027" s="27" t="s">
        <v>75</v>
      </c>
      <c r="B2027" s="27" t="s">
        <v>7497</v>
      </c>
      <c r="C2027" s="27" t="s">
        <v>244</v>
      </c>
      <c r="D2027" s="27" t="s">
        <v>265</v>
      </c>
      <c r="I2027" s="28">
        <v>43423.623437499999</v>
      </c>
      <c r="J2027" s="28">
        <v>43423.62395833333</v>
      </c>
      <c r="K2027" s="203">
        <v>5.2083333333333333E-4</v>
      </c>
      <c r="L2027" s="29" t="s">
        <v>210</v>
      </c>
      <c r="M2027" s="71" t="s">
        <v>211</v>
      </c>
      <c r="N2027" s="71" t="s">
        <v>215</v>
      </c>
      <c r="O2027" s="71" t="s">
        <v>264</v>
      </c>
      <c r="R2027" s="71">
        <v>0</v>
      </c>
      <c r="U2027" s="27" t="s">
        <v>7498</v>
      </c>
    </row>
    <row r="2028" spans="1:21" x14ac:dyDescent="0.15">
      <c r="A2028" s="27" t="s">
        <v>75</v>
      </c>
      <c r="B2028" s="27" t="s">
        <v>7499</v>
      </c>
      <c r="C2028" s="27" t="s">
        <v>244</v>
      </c>
      <c r="D2028" s="27" t="s">
        <v>265</v>
      </c>
      <c r="I2028" s="28">
        <v>43423.624224537038</v>
      </c>
      <c r="J2028" s="28">
        <v>43423.624861111108</v>
      </c>
      <c r="K2028" s="203">
        <v>6.3657407407407402E-4</v>
      </c>
      <c r="L2028" s="29" t="s">
        <v>210</v>
      </c>
      <c r="M2028" s="71" t="s">
        <v>211</v>
      </c>
      <c r="N2028" s="71" t="s">
        <v>215</v>
      </c>
      <c r="O2028" s="71" t="s">
        <v>264</v>
      </c>
      <c r="R2028" s="71">
        <v>0</v>
      </c>
      <c r="U2028" s="27" t="s">
        <v>7500</v>
      </c>
    </row>
    <row r="2029" spans="1:21" x14ac:dyDescent="0.15">
      <c r="A2029" s="27" t="s">
        <v>75</v>
      </c>
      <c r="B2029" s="27" t="s">
        <v>7501</v>
      </c>
      <c r="C2029" s="27" t="s">
        <v>244</v>
      </c>
      <c r="D2029" s="27" t="s">
        <v>265</v>
      </c>
      <c r="I2029" s="28">
        <v>43423.625335648147</v>
      </c>
      <c r="J2029" s="28">
        <v>43423.626400462963</v>
      </c>
      <c r="K2029" s="203">
        <v>1.0648148148148147E-3</v>
      </c>
      <c r="L2029" s="29" t="s">
        <v>210</v>
      </c>
      <c r="M2029" s="71" t="s">
        <v>211</v>
      </c>
      <c r="N2029" s="71" t="s">
        <v>215</v>
      </c>
      <c r="O2029" s="71" t="s">
        <v>264</v>
      </c>
      <c r="R2029" s="71">
        <v>0</v>
      </c>
      <c r="U2029" s="27" t="s">
        <v>7502</v>
      </c>
    </row>
    <row r="2030" spans="1:21" x14ac:dyDescent="0.15">
      <c r="A2030" s="27" t="s">
        <v>75</v>
      </c>
      <c r="B2030" s="27" t="s">
        <v>7503</v>
      </c>
      <c r="C2030" s="27" t="s">
        <v>244</v>
      </c>
      <c r="D2030" s="27" t="s">
        <v>265</v>
      </c>
      <c r="I2030" s="28">
        <v>43423.648541666669</v>
      </c>
      <c r="J2030" s="28">
        <v>43423.648900462962</v>
      </c>
      <c r="K2030" s="203">
        <v>3.5879629629629635E-4</v>
      </c>
      <c r="L2030" s="29" t="s">
        <v>210</v>
      </c>
      <c r="M2030" s="71" t="s">
        <v>211</v>
      </c>
      <c r="N2030" s="71" t="s">
        <v>215</v>
      </c>
      <c r="O2030" s="71" t="s">
        <v>264</v>
      </c>
      <c r="R2030" s="71">
        <v>0</v>
      </c>
      <c r="U2030" s="27" t="s">
        <v>7504</v>
      </c>
    </row>
    <row r="2031" spans="1:21" x14ac:dyDescent="0.15">
      <c r="A2031" s="27" t="s">
        <v>75</v>
      </c>
      <c r="B2031" s="27" t="s">
        <v>7505</v>
      </c>
      <c r="C2031" s="27" t="s">
        <v>244</v>
      </c>
      <c r="D2031" s="27" t="s">
        <v>265</v>
      </c>
      <c r="I2031" s="28">
        <v>43423.664571759262</v>
      </c>
      <c r="J2031" s="28">
        <v>43423.665092592593</v>
      </c>
      <c r="K2031" s="203">
        <v>5.2083333333333333E-4</v>
      </c>
      <c r="L2031" s="29" t="s">
        <v>210</v>
      </c>
      <c r="M2031" s="71" t="s">
        <v>211</v>
      </c>
      <c r="N2031" s="71" t="s">
        <v>215</v>
      </c>
      <c r="O2031" s="71" t="s">
        <v>264</v>
      </c>
      <c r="R2031" s="71">
        <v>0</v>
      </c>
      <c r="U2031" s="27" t="s">
        <v>7506</v>
      </c>
    </row>
    <row r="2032" spans="1:21" x14ac:dyDescent="0.15">
      <c r="A2032" s="27" t="s">
        <v>75</v>
      </c>
      <c r="B2032" s="27" t="s">
        <v>7507</v>
      </c>
      <c r="C2032" s="27" t="s">
        <v>244</v>
      </c>
      <c r="D2032" s="27" t="s">
        <v>265</v>
      </c>
      <c r="I2032" s="28">
        <v>43423.669965277775</v>
      </c>
      <c r="J2032" s="28">
        <v>43423.672627314816</v>
      </c>
      <c r="K2032" s="203">
        <v>2.6620370370370374E-3</v>
      </c>
      <c r="L2032" s="29" t="s">
        <v>210</v>
      </c>
      <c r="M2032" s="71" t="s">
        <v>210</v>
      </c>
      <c r="N2032" s="71" t="s">
        <v>215</v>
      </c>
      <c r="O2032" s="71" t="s">
        <v>264</v>
      </c>
      <c r="R2032" s="71">
        <v>0</v>
      </c>
      <c r="U2032" s="27" t="s">
        <v>7508</v>
      </c>
    </row>
    <row r="2033" spans="1:21" x14ac:dyDescent="0.15">
      <c r="A2033" s="27" t="s">
        <v>75</v>
      </c>
      <c r="B2033" s="27" t="s">
        <v>7509</v>
      </c>
      <c r="C2033" s="27" t="s">
        <v>244</v>
      </c>
      <c r="D2033" s="27" t="s">
        <v>265</v>
      </c>
      <c r="I2033" s="28">
        <v>43423.682569444441</v>
      </c>
      <c r="J2033" s="28">
        <v>43423.682743055557</v>
      </c>
      <c r="K2033" s="203">
        <v>1.7361111111111112E-4</v>
      </c>
      <c r="L2033" s="29" t="s">
        <v>210</v>
      </c>
      <c r="M2033" s="71" t="s">
        <v>211</v>
      </c>
      <c r="N2033" s="71" t="s">
        <v>215</v>
      </c>
      <c r="O2033" s="71" t="s">
        <v>264</v>
      </c>
      <c r="U2033" s="27" t="s">
        <v>7510</v>
      </c>
    </row>
    <row r="2034" spans="1:21" x14ac:dyDescent="0.15">
      <c r="A2034" s="27" t="s">
        <v>75</v>
      </c>
      <c r="B2034" s="27" t="s">
        <v>7511</v>
      </c>
      <c r="C2034" s="27" t="s">
        <v>244</v>
      </c>
      <c r="D2034" s="27" t="s">
        <v>267</v>
      </c>
      <c r="I2034" s="28">
        <v>43423.600497685184</v>
      </c>
      <c r="J2034" s="28">
        <v>43423.601215277777</v>
      </c>
      <c r="K2034" s="203">
        <v>7.175925925925927E-4</v>
      </c>
      <c r="L2034" s="29" t="s">
        <v>210</v>
      </c>
      <c r="M2034" s="71" t="s">
        <v>211</v>
      </c>
      <c r="N2034" s="71" t="s">
        <v>215</v>
      </c>
      <c r="O2034" s="71" t="s">
        <v>266</v>
      </c>
      <c r="R2034" s="71">
        <v>0</v>
      </c>
      <c r="U2034" s="27" t="s">
        <v>7512</v>
      </c>
    </row>
    <row r="2035" spans="1:21" x14ac:dyDescent="0.15">
      <c r="A2035" s="27" t="s">
        <v>75</v>
      </c>
      <c r="B2035" s="27" t="s">
        <v>7513</v>
      </c>
      <c r="C2035" s="27" t="s">
        <v>244</v>
      </c>
      <c r="D2035" s="27" t="s">
        <v>267</v>
      </c>
      <c r="I2035" s="28">
        <v>43423.613993055558</v>
      </c>
      <c r="J2035" s="28">
        <v>43423.614814814813</v>
      </c>
      <c r="K2035" s="203">
        <v>8.2175925925925917E-4</v>
      </c>
      <c r="L2035" s="29" t="s">
        <v>210</v>
      </c>
      <c r="M2035" s="71" t="s">
        <v>211</v>
      </c>
      <c r="N2035" s="71" t="s">
        <v>215</v>
      </c>
      <c r="O2035" s="71" t="s">
        <v>266</v>
      </c>
      <c r="R2035" s="71">
        <v>0</v>
      </c>
      <c r="U2035" s="27" t="s">
        <v>7514</v>
      </c>
    </row>
    <row r="2036" spans="1:21" x14ac:dyDescent="0.15">
      <c r="A2036" s="27" t="s">
        <v>75</v>
      </c>
      <c r="B2036" s="27" t="s">
        <v>7515</v>
      </c>
      <c r="C2036" s="27" t="s">
        <v>244</v>
      </c>
      <c r="D2036" s="27" t="s">
        <v>267</v>
      </c>
      <c r="I2036" s="28">
        <v>43423.627638888887</v>
      </c>
      <c r="J2036" s="28">
        <v>43423.628020833334</v>
      </c>
      <c r="K2036" s="203">
        <v>3.8194444444444446E-4</v>
      </c>
      <c r="L2036" s="29" t="s">
        <v>210</v>
      </c>
      <c r="M2036" s="71" t="s">
        <v>211</v>
      </c>
      <c r="N2036" s="71" t="s">
        <v>215</v>
      </c>
      <c r="O2036" s="71" t="s">
        <v>266</v>
      </c>
      <c r="R2036" s="71">
        <v>0</v>
      </c>
      <c r="U2036" s="27" t="s">
        <v>7516</v>
      </c>
    </row>
    <row r="2037" spans="1:21" x14ac:dyDescent="0.15">
      <c r="A2037" s="27" t="s">
        <v>75</v>
      </c>
      <c r="B2037" s="27" t="s">
        <v>7517</v>
      </c>
      <c r="C2037" s="27" t="s">
        <v>244</v>
      </c>
      <c r="D2037" s="27" t="s">
        <v>267</v>
      </c>
      <c r="I2037" s="28">
        <v>43423.633101851854</v>
      </c>
      <c r="J2037" s="28">
        <v>43423.633391203701</v>
      </c>
      <c r="K2037" s="203">
        <v>2.8935185185185189E-4</v>
      </c>
      <c r="L2037" s="29" t="s">
        <v>210</v>
      </c>
      <c r="M2037" s="71" t="s">
        <v>211</v>
      </c>
      <c r="N2037" s="71" t="s">
        <v>215</v>
      </c>
      <c r="O2037" s="71" t="s">
        <v>266</v>
      </c>
      <c r="R2037" s="71">
        <v>0</v>
      </c>
      <c r="U2037" s="27" t="s">
        <v>7518</v>
      </c>
    </row>
    <row r="2038" spans="1:21" x14ac:dyDescent="0.15">
      <c r="A2038" s="27" t="s">
        <v>75</v>
      </c>
      <c r="B2038" s="27" t="s">
        <v>7519</v>
      </c>
      <c r="C2038" s="27" t="s">
        <v>244</v>
      </c>
      <c r="D2038" s="27" t="s">
        <v>267</v>
      </c>
      <c r="I2038" s="28">
        <v>43423.640729166669</v>
      </c>
      <c r="J2038" s="28">
        <v>43423.641944444447</v>
      </c>
      <c r="K2038" s="203">
        <v>1.2152777777777778E-3</v>
      </c>
      <c r="L2038" s="29" t="s">
        <v>210</v>
      </c>
      <c r="M2038" s="71" t="s">
        <v>211</v>
      </c>
      <c r="N2038" s="71" t="s">
        <v>215</v>
      </c>
      <c r="O2038" s="71" t="s">
        <v>266</v>
      </c>
      <c r="R2038" s="71">
        <v>0</v>
      </c>
      <c r="U2038" s="27" t="s">
        <v>7520</v>
      </c>
    </row>
    <row r="2039" spans="1:21" x14ac:dyDescent="0.15">
      <c r="A2039" s="27" t="s">
        <v>75</v>
      </c>
      <c r="B2039" s="27" t="s">
        <v>7521</v>
      </c>
      <c r="C2039" s="27" t="s">
        <v>244</v>
      </c>
      <c r="D2039" s="27" t="s">
        <v>267</v>
      </c>
      <c r="I2039" s="28">
        <v>43423.644930555558</v>
      </c>
      <c r="J2039" s="28">
        <v>43423.645486111112</v>
      </c>
      <c r="K2039" s="203">
        <v>5.5555555555555556E-4</v>
      </c>
      <c r="L2039" s="29" t="s">
        <v>210</v>
      </c>
      <c r="M2039" s="71" t="s">
        <v>211</v>
      </c>
      <c r="N2039" s="71" t="s">
        <v>215</v>
      </c>
      <c r="O2039" s="71" t="s">
        <v>266</v>
      </c>
      <c r="R2039" s="71">
        <v>0</v>
      </c>
      <c r="U2039" s="27" t="s">
        <v>7522</v>
      </c>
    </row>
    <row r="2040" spans="1:21" x14ac:dyDescent="0.15">
      <c r="A2040" s="27" t="s">
        <v>75</v>
      </c>
      <c r="B2040" s="27" t="s">
        <v>7523</v>
      </c>
      <c r="C2040" s="27" t="s">
        <v>244</v>
      </c>
      <c r="D2040" s="27" t="s">
        <v>267</v>
      </c>
      <c r="I2040" s="28">
        <v>43423.646087962959</v>
      </c>
      <c r="J2040" s="28">
        <v>43423.646666666667</v>
      </c>
      <c r="K2040" s="203">
        <v>5.7870370370370378E-4</v>
      </c>
      <c r="L2040" s="29" t="s">
        <v>210</v>
      </c>
      <c r="M2040" s="71" t="s">
        <v>211</v>
      </c>
      <c r="N2040" s="71" t="s">
        <v>215</v>
      </c>
      <c r="O2040" s="71" t="s">
        <v>266</v>
      </c>
      <c r="R2040" s="71">
        <v>0</v>
      </c>
      <c r="U2040" s="27" t="s">
        <v>7524</v>
      </c>
    </row>
    <row r="2041" spans="1:21" x14ac:dyDescent="0.15">
      <c r="A2041" s="27" t="s">
        <v>75</v>
      </c>
      <c r="B2041" s="27" t="s">
        <v>7525</v>
      </c>
      <c r="C2041" s="27" t="s">
        <v>244</v>
      </c>
      <c r="D2041" s="27" t="s">
        <v>267</v>
      </c>
      <c r="I2041" s="28">
        <v>43423.651458333334</v>
      </c>
      <c r="J2041" s="28">
        <v>43423.651736111111</v>
      </c>
      <c r="K2041" s="203">
        <v>2.7777777777777778E-4</v>
      </c>
      <c r="L2041" s="29" t="s">
        <v>210</v>
      </c>
      <c r="M2041" s="71" t="s">
        <v>211</v>
      </c>
      <c r="N2041" s="71" t="s">
        <v>215</v>
      </c>
      <c r="O2041" s="71" t="s">
        <v>266</v>
      </c>
      <c r="R2041" s="71">
        <v>0</v>
      </c>
      <c r="U2041" s="27" t="s">
        <v>7526</v>
      </c>
    </row>
    <row r="2042" spans="1:21" x14ac:dyDescent="0.15">
      <c r="A2042" s="27" t="s">
        <v>75</v>
      </c>
      <c r="B2042" s="27" t="s">
        <v>7527</v>
      </c>
      <c r="C2042" s="27" t="s">
        <v>244</v>
      </c>
      <c r="D2042" s="27" t="s">
        <v>267</v>
      </c>
      <c r="I2042" s="28">
        <v>43423.661712962959</v>
      </c>
      <c r="J2042" s="28">
        <v>43423.664456018516</v>
      </c>
      <c r="K2042" s="203">
        <v>2.7430555555555559E-3</v>
      </c>
      <c r="L2042" s="29" t="s">
        <v>210</v>
      </c>
      <c r="M2042" s="71" t="s">
        <v>210</v>
      </c>
      <c r="N2042" s="71" t="s">
        <v>215</v>
      </c>
      <c r="O2042" s="71" t="s">
        <v>266</v>
      </c>
      <c r="R2042" s="71">
        <v>0</v>
      </c>
      <c r="U2042" s="27" t="s">
        <v>7528</v>
      </c>
    </row>
    <row r="2043" spans="1:21" x14ac:dyDescent="0.15">
      <c r="A2043" s="27" t="s">
        <v>75</v>
      </c>
      <c r="B2043" s="27" t="s">
        <v>7529</v>
      </c>
      <c r="C2043" s="27" t="s">
        <v>244</v>
      </c>
      <c r="D2043" s="27" t="s">
        <v>267</v>
      </c>
      <c r="I2043" s="28">
        <v>43423.670173611114</v>
      </c>
      <c r="J2043" s="28">
        <v>43423.670787037037</v>
      </c>
      <c r="K2043" s="203">
        <v>6.134259259259259E-4</v>
      </c>
      <c r="L2043" s="29" t="s">
        <v>210</v>
      </c>
      <c r="M2043" s="71" t="s">
        <v>211</v>
      </c>
      <c r="N2043" s="71" t="s">
        <v>215</v>
      </c>
      <c r="O2043" s="71" t="s">
        <v>266</v>
      </c>
      <c r="R2043" s="71">
        <v>0</v>
      </c>
      <c r="U2043" s="27" t="s">
        <v>7530</v>
      </c>
    </row>
    <row r="2044" spans="1:21" x14ac:dyDescent="0.15">
      <c r="A2044" s="27" t="s">
        <v>75</v>
      </c>
      <c r="B2044" s="27" t="s">
        <v>7531</v>
      </c>
      <c r="C2044" s="27" t="s">
        <v>244</v>
      </c>
      <c r="D2044" s="27" t="s">
        <v>267</v>
      </c>
      <c r="I2044" s="28">
        <v>43423.709652777776</v>
      </c>
      <c r="J2044" s="28">
        <v>43423.710381944446</v>
      </c>
      <c r="K2044" s="203">
        <v>7.291666666666667E-4</v>
      </c>
      <c r="L2044" s="29" t="s">
        <v>210</v>
      </c>
      <c r="M2044" s="71" t="s">
        <v>211</v>
      </c>
      <c r="N2044" s="71" t="s">
        <v>215</v>
      </c>
      <c r="O2044" s="71" t="s">
        <v>266</v>
      </c>
      <c r="R2044" s="71">
        <v>0</v>
      </c>
      <c r="U2044" s="27" t="s">
        <v>7532</v>
      </c>
    </row>
    <row r="2045" spans="1:21" x14ac:dyDescent="0.15">
      <c r="A2045" s="27" t="s">
        <v>75</v>
      </c>
      <c r="B2045" s="27" t="s">
        <v>7533</v>
      </c>
      <c r="C2045" s="27" t="s">
        <v>244</v>
      </c>
      <c r="D2045" s="27" t="s">
        <v>267</v>
      </c>
      <c r="I2045" s="28">
        <v>43423.721597222226</v>
      </c>
      <c r="J2045" s="28">
        <v>43423.728263888886</v>
      </c>
      <c r="K2045" s="203">
        <v>6.6666666666666671E-3</v>
      </c>
      <c r="L2045" s="29" t="s">
        <v>210</v>
      </c>
      <c r="M2045" s="71" t="s">
        <v>210</v>
      </c>
      <c r="N2045" s="71" t="s">
        <v>215</v>
      </c>
      <c r="O2045" s="71" t="s">
        <v>266</v>
      </c>
      <c r="R2045" s="71">
        <v>0</v>
      </c>
      <c r="U2045" s="27" t="s">
        <v>7534</v>
      </c>
    </row>
    <row r="2046" spans="1:21" x14ac:dyDescent="0.15">
      <c r="A2046" s="27" t="s">
        <v>75</v>
      </c>
      <c r="B2046" s="27" t="s">
        <v>7535</v>
      </c>
      <c r="C2046" s="27" t="s">
        <v>244</v>
      </c>
      <c r="D2046" s="27" t="s">
        <v>270</v>
      </c>
      <c r="I2046" s="28">
        <v>43423.626875000002</v>
      </c>
      <c r="J2046" s="28">
        <v>43423.62740740741</v>
      </c>
      <c r="K2046" s="203">
        <v>5.3240740740740744E-4</v>
      </c>
      <c r="L2046" s="29" t="s">
        <v>210</v>
      </c>
      <c r="M2046" s="71" t="s">
        <v>211</v>
      </c>
      <c r="N2046" s="71" t="s">
        <v>215</v>
      </c>
      <c r="O2046" s="71" t="s">
        <v>269</v>
      </c>
      <c r="R2046" s="71">
        <v>0</v>
      </c>
      <c r="U2046" s="27" t="s">
        <v>7536</v>
      </c>
    </row>
    <row r="2047" spans="1:21" x14ac:dyDescent="0.15">
      <c r="A2047" s="27" t="s">
        <v>75</v>
      </c>
      <c r="B2047" s="27" t="s">
        <v>7537</v>
      </c>
      <c r="C2047" s="27" t="s">
        <v>244</v>
      </c>
      <c r="D2047" s="27" t="s">
        <v>270</v>
      </c>
      <c r="I2047" s="28">
        <v>43423.662118055552</v>
      </c>
      <c r="J2047" s="28">
        <v>43423.665162037039</v>
      </c>
      <c r="K2047" s="203">
        <v>3.0439814814814821E-3</v>
      </c>
      <c r="L2047" s="29" t="s">
        <v>210</v>
      </c>
      <c r="M2047" s="71" t="s">
        <v>210</v>
      </c>
      <c r="N2047" s="71" t="s">
        <v>215</v>
      </c>
      <c r="O2047" s="71" t="s">
        <v>269</v>
      </c>
      <c r="R2047" s="71">
        <v>0</v>
      </c>
      <c r="U2047" s="27" t="s">
        <v>7538</v>
      </c>
    </row>
    <row r="2048" spans="1:21" x14ac:dyDescent="0.15">
      <c r="A2048" s="27" t="s">
        <v>75</v>
      </c>
      <c r="B2048" s="27" t="s">
        <v>7539</v>
      </c>
      <c r="C2048" s="27" t="s">
        <v>244</v>
      </c>
      <c r="D2048" s="27" t="s">
        <v>270</v>
      </c>
      <c r="I2048" s="28">
        <v>43423.670057870368</v>
      </c>
      <c r="J2048" s="28">
        <v>43423.674490740741</v>
      </c>
      <c r="K2048" s="203">
        <v>4.4328703703703709E-3</v>
      </c>
      <c r="L2048" s="29" t="s">
        <v>210</v>
      </c>
      <c r="M2048" s="71" t="s">
        <v>210</v>
      </c>
      <c r="N2048" s="71" t="s">
        <v>215</v>
      </c>
      <c r="O2048" s="71" t="s">
        <v>269</v>
      </c>
      <c r="R2048" s="71">
        <v>0</v>
      </c>
      <c r="U2048" s="27" t="s">
        <v>7540</v>
      </c>
    </row>
    <row r="2049" spans="1:21" x14ac:dyDescent="0.15">
      <c r="A2049" s="27" t="s">
        <v>75</v>
      </c>
      <c r="B2049" s="27" t="s">
        <v>7541</v>
      </c>
      <c r="C2049" s="27" t="s">
        <v>244</v>
      </c>
      <c r="D2049" s="27" t="s">
        <v>270</v>
      </c>
      <c r="I2049" s="28">
        <v>43423.676516203705</v>
      </c>
      <c r="J2049" s="28">
        <v>43423.679849537039</v>
      </c>
      <c r="K2049" s="203">
        <v>3.3333333333333335E-3</v>
      </c>
      <c r="L2049" s="29" t="s">
        <v>210</v>
      </c>
      <c r="M2049" s="71" t="s">
        <v>210</v>
      </c>
      <c r="N2049" s="71" t="s">
        <v>215</v>
      </c>
      <c r="O2049" s="71" t="s">
        <v>269</v>
      </c>
      <c r="R2049" s="71">
        <v>0</v>
      </c>
      <c r="U2049" s="27" t="s">
        <v>7542</v>
      </c>
    </row>
    <row r="2050" spans="1:21" x14ac:dyDescent="0.15">
      <c r="A2050" s="27" t="s">
        <v>75</v>
      </c>
      <c r="B2050" s="27" t="s">
        <v>7543</v>
      </c>
      <c r="C2050" s="27" t="s">
        <v>244</v>
      </c>
      <c r="D2050" s="27" t="s">
        <v>270</v>
      </c>
      <c r="I2050" s="28">
        <v>43423.716574074075</v>
      </c>
      <c r="J2050" s="28">
        <v>43423.717372685183</v>
      </c>
      <c r="K2050" s="203">
        <v>7.9861111111111105E-4</v>
      </c>
      <c r="L2050" s="29" t="s">
        <v>210</v>
      </c>
      <c r="M2050" s="71" t="s">
        <v>211</v>
      </c>
      <c r="N2050" s="71" t="s">
        <v>215</v>
      </c>
      <c r="O2050" s="71" t="s">
        <v>269</v>
      </c>
      <c r="R2050" s="71">
        <v>0</v>
      </c>
      <c r="U2050" s="27" t="s">
        <v>7544</v>
      </c>
    </row>
    <row r="2051" spans="1:21" x14ac:dyDescent="0.15">
      <c r="A2051" s="27" t="s">
        <v>75</v>
      </c>
      <c r="B2051" s="27" t="s">
        <v>7545</v>
      </c>
      <c r="C2051" s="27" t="s">
        <v>244</v>
      </c>
      <c r="D2051" s="27" t="s">
        <v>276</v>
      </c>
      <c r="I2051" s="28">
        <v>43423.606493055559</v>
      </c>
      <c r="J2051" s="28">
        <v>43423.60796296296</v>
      </c>
      <c r="K2051" s="203">
        <v>1.4699074074074074E-3</v>
      </c>
      <c r="L2051" s="29" t="s">
        <v>210</v>
      </c>
      <c r="M2051" s="71" t="s">
        <v>211</v>
      </c>
      <c r="N2051" s="71" t="s">
        <v>215</v>
      </c>
      <c r="O2051" s="71" t="s">
        <v>275</v>
      </c>
      <c r="R2051" s="71">
        <v>0</v>
      </c>
      <c r="U2051" s="27" t="s">
        <v>561</v>
      </c>
    </row>
    <row r="2052" spans="1:21" x14ac:dyDescent="0.15">
      <c r="A2052" s="27" t="s">
        <v>75</v>
      </c>
      <c r="B2052" s="27" t="s">
        <v>7546</v>
      </c>
      <c r="C2052" s="27" t="s">
        <v>244</v>
      </c>
      <c r="D2052" s="27" t="s">
        <v>276</v>
      </c>
      <c r="I2052" s="28">
        <v>43423.624826388892</v>
      </c>
      <c r="J2052" s="28">
        <v>43423.624895833331</v>
      </c>
      <c r="K2052" s="203">
        <v>6.9444444444444444E-5</v>
      </c>
      <c r="L2052" s="29" t="s">
        <v>210</v>
      </c>
      <c r="M2052" s="71" t="s">
        <v>211</v>
      </c>
      <c r="N2052" s="71" t="s">
        <v>215</v>
      </c>
      <c r="O2052" s="71" t="s">
        <v>275</v>
      </c>
      <c r="R2052" s="71">
        <v>0</v>
      </c>
      <c r="U2052" s="27" t="s">
        <v>7547</v>
      </c>
    </row>
    <row r="2053" spans="1:21" x14ac:dyDescent="0.15">
      <c r="A2053" s="27" t="s">
        <v>75</v>
      </c>
      <c r="B2053" s="27" t="s">
        <v>7548</v>
      </c>
      <c r="C2053" s="27" t="s">
        <v>244</v>
      </c>
      <c r="D2053" s="27" t="s">
        <v>276</v>
      </c>
      <c r="I2053" s="28">
        <v>43423.641782407409</v>
      </c>
      <c r="J2053" s="28">
        <v>43423.642696759256</v>
      </c>
      <c r="K2053" s="203">
        <v>9.1435185185185185E-4</v>
      </c>
      <c r="L2053" s="29" t="s">
        <v>210</v>
      </c>
      <c r="M2053" s="71" t="s">
        <v>211</v>
      </c>
      <c r="N2053" s="71" t="s">
        <v>215</v>
      </c>
      <c r="O2053" s="71" t="s">
        <v>275</v>
      </c>
      <c r="U2053" s="27" t="s">
        <v>7549</v>
      </c>
    </row>
    <row r="2054" spans="1:21" x14ac:dyDescent="0.15">
      <c r="A2054" s="27" t="s">
        <v>75</v>
      </c>
      <c r="B2054" s="27" t="s">
        <v>7550</v>
      </c>
      <c r="C2054" s="27" t="s">
        <v>244</v>
      </c>
      <c r="D2054" s="27" t="s">
        <v>276</v>
      </c>
      <c r="I2054" s="28">
        <v>43423.658495370371</v>
      </c>
      <c r="J2054" s="28">
        <v>43423.659699074073</v>
      </c>
      <c r="K2054" s="203">
        <v>1.2037037037037038E-3</v>
      </c>
      <c r="L2054" s="29" t="s">
        <v>210</v>
      </c>
      <c r="M2054" s="71" t="s">
        <v>211</v>
      </c>
      <c r="N2054" s="71" t="s">
        <v>215</v>
      </c>
      <c r="O2054" s="71" t="s">
        <v>275</v>
      </c>
      <c r="R2054" s="71">
        <v>0</v>
      </c>
      <c r="U2054" s="27" t="s">
        <v>7551</v>
      </c>
    </row>
    <row r="2055" spans="1:21" x14ac:dyDescent="0.15">
      <c r="A2055" s="27" t="s">
        <v>75</v>
      </c>
      <c r="B2055" s="27" t="s">
        <v>7552</v>
      </c>
      <c r="C2055" s="27" t="s">
        <v>244</v>
      </c>
      <c r="D2055" s="27" t="s">
        <v>276</v>
      </c>
      <c r="I2055" s="28">
        <v>43423.750347222223</v>
      </c>
      <c r="J2055" s="28">
        <v>43423.754108796296</v>
      </c>
      <c r="K2055" s="203">
        <v>3.7615740740740739E-3</v>
      </c>
      <c r="L2055" s="29" t="s">
        <v>210</v>
      </c>
      <c r="M2055" s="71" t="s">
        <v>210</v>
      </c>
      <c r="N2055" s="71" t="s">
        <v>215</v>
      </c>
      <c r="O2055" s="71" t="s">
        <v>275</v>
      </c>
      <c r="R2055" s="71">
        <v>0</v>
      </c>
      <c r="U2055" s="27" t="s">
        <v>7553</v>
      </c>
    </row>
    <row r="2056" spans="1:21" x14ac:dyDescent="0.15">
      <c r="A2056" s="27" t="s">
        <v>75</v>
      </c>
      <c r="B2056" s="27" t="s">
        <v>7554</v>
      </c>
      <c r="C2056" s="27" t="s">
        <v>252</v>
      </c>
      <c r="D2056" s="27" t="s">
        <v>278</v>
      </c>
      <c r="I2056" s="28">
        <v>43423.621932870374</v>
      </c>
      <c r="J2056" s="28">
        <v>43423.626944444448</v>
      </c>
      <c r="K2056" s="203">
        <v>5.0115740740740737E-3</v>
      </c>
      <c r="L2056" s="29" t="s">
        <v>210</v>
      </c>
      <c r="M2056" s="71" t="s">
        <v>210</v>
      </c>
      <c r="N2056" s="71" t="s">
        <v>215</v>
      </c>
      <c r="O2056" s="71" t="s">
        <v>277</v>
      </c>
      <c r="R2056" s="71">
        <v>0</v>
      </c>
      <c r="U2056" s="27" t="s">
        <v>1982</v>
      </c>
    </row>
    <row r="2057" spans="1:21" x14ac:dyDescent="0.15">
      <c r="A2057" s="27" t="s">
        <v>75</v>
      </c>
      <c r="B2057" s="27" t="s">
        <v>7555</v>
      </c>
      <c r="C2057" s="27" t="s">
        <v>252</v>
      </c>
      <c r="D2057" s="27" t="s">
        <v>278</v>
      </c>
      <c r="I2057" s="28">
        <v>43423.662893518522</v>
      </c>
      <c r="J2057" s="28">
        <v>43423.663541666669</v>
      </c>
      <c r="K2057" s="203">
        <v>6.4814814814814813E-4</v>
      </c>
      <c r="L2057" s="29" t="s">
        <v>210</v>
      </c>
      <c r="M2057" s="71" t="s">
        <v>211</v>
      </c>
      <c r="N2057" s="71" t="s">
        <v>215</v>
      </c>
      <c r="O2057" s="71" t="s">
        <v>277</v>
      </c>
      <c r="R2057" s="71">
        <v>0</v>
      </c>
      <c r="U2057" s="27" t="s">
        <v>1311</v>
      </c>
    </row>
    <row r="2058" spans="1:21" x14ac:dyDescent="0.15">
      <c r="A2058" s="27" t="s">
        <v>75</v>
      </c>
      <c r="B2058" s="27" t="s">
        <v>7556</v>
      </c>
      <c r="C2058" s="27" t="s">
        <v>252</v>
      </c>
      <c r="D2058" s="27" t="s">
        <v>278</v>
      </c>
      <c r="I2058" s="28">
        <v>43423.664155092592</v>
      </c>
      <c r="J2058" s="28">
        <v>43423.67119212963</v>
      </c>
      <c r="K2058" s="203">
        <v>7.037037037037037E-3</v>
      </c>
      <c r="L2058" s="29" t="s">
        <v>210</v>
      </c>
      <c r="M2058" s="71" t="s">
        <v>210</v>
      </c>
      <c r="N2058" s="71" t="s">
        <v>215</v>
      </c>
      <c r="O2058" s="71" t="s">
        <v>277</v>
      </c>
      <c r="R2058" s="71">
        <v>0</v>
      </c>
      <c r="U2058" s="27" t="s">
        <v>7557</v>
      </c>
    </row>
    <row r="2059" spans="1:21" x14ac:dyDescent="0.15">
      <c r="A2059" s="27" t="s">
        <v>75</v>
      </c>
      <c r="B2059" s="27" t="s">
        <v>7558</v>
      </c>
      <c r="C2059" s="27" t="s">
        <v>252</v>
      </c>
      <c r="D2059" s="27" t="s">
        <v>278</v>
      </c>
      <c r="I2059" s="28">
        <v>43423.701331018521</v>
      </c>
      <c r="J2059" s="28">
        <v>43423.701898148145</v>
      </c>
      <c r="K2059" s="203">
        <v>5.6712962962962956E-4</v>
      </c>
      <c r="L2059" s="29" t="s">
        <v>210</v>
      </c>
      <c r="M2059" s="71" t="s">
        <v>211</v>
      </c>
      <c r="N2059" s="71" t="s">
        <v>216</v>
      </c>
      <c r="O2059" s="71" t="s">
        <v>277</v>
      </c>
      <c r="R2059" s="71">
        <v>0</v>
      </c>
      <c r="U2059" s="27" t="s">
        <v>7559</v>
      </c>
    </row>
    <row r="2060" spans="1:21" x14ac:dyDescent="0.15">
      <c r="A2060" s="27" t="s">
        <v>75</v>
      </c>
      <c r="B2060" s="27" t="s">
        <v>7560</v>
      </c>
      <c r="C2060" s="27" t="s">
        <v>252</v>
      </c>
      <c r="D2060" s="27" t="s">
        <v>280</v>
      </c>
      <c r="I2060" s="28">
        <v>43423.590324074074</v>
      </c>
      <c r="J2060" s="28">
        <v>43423.590462962966</v>
      </c>
      <c r="K2060" s="203">
        <v>1.3888888888888889E-4</v>
      </c>
      <c r="L2060" s="29" t="s">
        <v>210</v>
      </c>
      <c r="M2060" s="71" t="s">
        <v>211</v>
      </c>
      <c r="N2060" s="71" t="s">
        <v>215</v>
      </c>
      <c r="O2060" s="71" t="s">
        <v>279</v>
      </c>
      <c r="R2060" s="71">
        <v>0</v>
      </c>
      <c r="U2060" s="27" t="s">
        <v>7561</v>
      </c>
    </row>
    <row r="2061" spans="1:21" x14ac:dyDescent="0.15">
      <c r="A2061" s="27" t="s">
        <v>75</v>
      </c>
      <c r="B2061" s="27" t="s">
        <v>7562</v>
      </c>
      <c r="C2061" s="27" t="s">
        <v>252</v>
      </c>
      <c r="D2061" s="27" t="s">
        <v>280</v>
      </c>
      <c r="I2061" s="28">
        <v>43423.590682870374</v>
      </c>
      <c r="J2061" s="28">
        <v>43423.590844907405</v>
      </c>
      <c r="K2061" s="203">
        <v>1.6203703703703703E-4</v>
      </c>
      <c r="L2061" s="29" t="s">
        <v>210</v>
      </c>
      <c r="M2061" s="71" t="s">
        <v>211</v>
      </c>
      <c r="N2061" s="71" t="s">
        <v>215</v>
      </c>
      <c r="O2061" s="71" t="s">
        <v>279</v>
      </c>
      <c r="R2061" s="71">
        <v>0</v>
      </c>
      <c r="U2061" s="27" t="s">
        <v>7561</v>
      </c>
    </row>
    <row r="2062" spans="1:21" x14ac:dyDescent="0.15">
      <c r="A2062" s="27" t="s">
        <v>75</v>
      </c>
      <c r="B2062" s="27" t="s">
        <v>7563</v>
      </c>
      <c r="C2062" s="27" t="s">
        <v>252</v>
      </c>
      <c r="D2062" s="27" t="s">
        <v>280</v>
      </c>
      <c r="I2062" s="28">
        <v>43423.62090277778</v>
      </c>
      <c r="J2062" s="28">
        <v>43423.622314814813</v>
      </c>
      <c r="K2062" s="203">
        <v>1.4120370370370369E-3</v>
      </c>
      <c r="L2062" s="29" t="s">
        <v>210</v>
      </c>
      <c r="M2062" s="71" t="s">
        <v>211</v>
      </c>
      <c r="N2062" s="71" t="s">
        <v>215</v>
      </c>
      <c r="O2062" s="71" t="s">
        <v>279</v>
      </c>
      <c r="R2062" s="71">
        <v>0</v>
      </c>
      <c r="U2062" s="27" t="s">
        <v>7564</v>
      </c>
    </row>
    <row r="2063" spans="1:21" x14ac:dyDescent="0.15">
      <c r="A2063" s="27" t="s">
        <v>75</v>
      </c>
      <c r="B2063" s="27" t="s">
        <v>7565</v>
      </c>
      <c r="C2063" s="27" t="s">
        <v>252</v>
      </c>
      <c r="D2063" s="27" t="s">
        <v>280</v>
      </c>
      <c r="I2063" s="28">
        <v>43423.685972222222</v>
      </c>
      <c r="J2063" s="28">
        <v>43423.687071759261</v>
      </c>
      <c r="K2063" s="203">
        <v>1.0995370370370371E-3</v>
      </c>
      <c r="L2063" s="29" t="s">
        <v>210</v>
      </c>
      <c r="M2063" s="71" t="s">
        <v>211</v>
      </c>
      <c r="N2063" s="71" t="s">
        <v>215</v>
      </c>
      <c r="O2063" s="71" t="s">
        <v>279</v>
      </c>
      <c r="R2063" s="71">
        <v>0</v>
      </c>
      <c r="U2063" s="27" t="s">
        <v>7566</v>
      </c>
    </row>
    <row r="2064" spans="1:21" x14ac:dyDescent="0.15">
      <c r="A2064" s="27" t="s">
        <v>75</v>
      </c>
      <c r="B2064" s="27" t="s">
        <v>7567</v>
      </c>
      <c r="C2064" s="27" t="s">
        <v>252</v>
      </c>
      <c r="D2064" s="27" t="s">
        <v>283</v>
      </c>
      <c r="I2064" s="28">
        <v>43423.655370370368</v>
      </c>
      <c r="J2064" s="28">
        <v>43423.658113425925</v>
      </c>
      <c r="K2064" s="203">
        <v>2.7430555555555559E-3</v>
      </c>
      <c r="L2064" s="29" t="s">
        <v>210</v>
      </c>
      <c r="M2064" s="71" t="s">
        <v>210</v>
      </c>
      <c r="N2064" s="71" t="s">
        <v>215</v>
      </c>
      <c r="O2064" s="71" t="s">
        <v>282</v>
      </c>
      <c r="R2064" s="71">
        <v>0</v>
      </c>
      <c r="U2064" s="27" t="s">
        <v>7568</v>
      </c>
    </row>
    <row r="2065" spans="1:21" x14ac:dyDescent="0.15">
      <c r="A2065" s="27" t="s">
        <v>75</v>
      </c>
      <c r="B2065" s="27" t="s">
        <v>7569</v>
      </c>
      <c r="C2065" s="27" t="s">
        <v>252</v>
      </c>
      <c r="D2065" s="27" t="s">
        <v>283</v>
      </c>
      <c r="I2065" s="28">
        <v>43423.66300925926</v>
      </c>
      <c r="J2065" s="28">
        <v>43423.66474537037</v>
      </c>
      <c r="K2065" s="203">
        <v>1.736111111111111E-3</v>
      </c>
      <c r="L2065" s="29" t="s">
        <v>210</v>
      </c>
      <c r="M2065" s="71" t="s">
        <v>211</v>
      </c>
      <c r="N2065" s="71" t="s">
        <v>215</v>
      </c>
      <c r="O2065" s="71" t="s">
        <v>282</v>
      </c>
      <c r="R2065" s="71">
        <v>0</v>
      </c>
      <c r="U2065" s="27" t="s">
        <v>7570</v>
      </c>
    </row>
    <row r="2066" spans="1:21" x14ac:dyDescent="0.15">
      <c r="A2066" s="27" t="s">
        <v>75</v>
      </c>
      <c r="B2066" s="27" t="s">
        <v>7571</v>
      </c>
      <c r="C2066" s="27" t="s">
        <v>252</v>
      </c>
      <c r="D2066" s="27" t="s">
        <v>283</v>
      </c>
      <c r="I2066" s="28">
        <v>43423.667708333334</v>
      </c>
      <c r="J2066" s="28">
        <v>43423.667743055557</v>
      </c>
      <c r="K2066" s="203">
        <v>3.4722222222222222E-5</v>
      </c>
      <c r="L2066" s="29" t="s">
        <v>210</v>
      </c>
      <c r="M2066" s="71" t="s">
        <v>211</v>
      </c>
      <c r="N2066" s="71" t="s">
        <v>215</v>
      </c>
      <c r="O2066" s="71" t="s">
        <v>282</v>
      </c>
      <c r="R2066" s="71">
        <v>0</v>
      </c>
      <c r="U2066" s="27" t="s">
        <v>7572</v>
      </c>
    </row>
    <row r="2067" spans="1:21" x14ac:dyDescent="0.15">
      <c r="A2067" s="27" t="s">
        <v>75</v>
      </c>
      <c r="B2067" s="27" t="s">
        <v>7573</v>
      </c>
      <c r="C2067" s="27" t="s">
        <v>252</v>
      </c>
      <c r="D2067" s="27" t="s">
        <v>283</v>
      </c>
      <c r="I2067" s="28">
        <v>43423.670104166667</v>
      </c>
      <c r="J2067" s="28">
        <v>43423.670266203706</v>
      </c>
      <c r="K2067" s="203">
        <v>1.6203703703703703E-4</v>
      </c>
      <c r="L2067" s="29" t="s">
        <v>210</v>
      </c>
      <c r="M2067" s="71" t="s">
        <v>211</v>
      </c>
      <c r="N2067" s="71" t="s">
        <v>215</v>
      </c>
      <c r="O2067" s="71" t="s">
        <v>282</v>
      </c>
      <c r="R2067" s="71">
        <v>0</v>
      </c>
      <c r="U2067" s="27" t="s">
        <v>7574</v>
      </c>
    </row>
    <row r="2068" spans="1:21" x14ac:dyDescent="0.15">
      <c r="A2068" s="27" t="s">
        <v>75</v>
      </c>
      <c r="B2068" s="27" t="s">
        <v>7575</v>
      </c>
      <c r="C2068" s="27" t="s">
        <v>252</v>
      </c>
      <c r="D2068" s="27" t="s">
        <v>283</v>
      </c>
      <c r="I2068" s="28">
        <v>43423.670902777776</v>
      </c>
      <c r="J2068" s="28">
        <v>43423.673298611109</v>
      </c>
      <c r="K2068" s="203">
        <v>2.3958333333333336E-3</v>
      </c>
      <c r="L2068" s="29" t="s">
        <v>210</v>
      </c>
      <c r="M2068" s="71" t="s">
        <v>210</v>
      </c>
      <c r="N2068" s="71" t="s">
        <v>215</v>
      </c>
      <c r="O2068" s="71" t="s">
        <v>282</v>
      </c>
      <c r="R2068" s="71">
        <v>0</v>
      </c>
      <c r="U2068" s="27" t="s">
        <v>7576</v>
      </c>
    </row>
    <row r="2069" spans="1:21" x14ac:dyDescent="0.15">
      <c r="A2069" s="27" t="s">
        <v>75</v>
      </c>
      <c r="B2069" s="27" t="s">
        <v>7577</v>
      </c>
      <c r="C2069" s="27" t="s">
        <v>252</v>
      </c>
      <c r="D2069" s="27" t="s">
        <v>283</v>
      </c>
      <c r="I2069" s="28">
        <v>43423.675752314812</v>
      </c>
      <c r="J2069" s="28">
        <v>43423.676655092589</v>
      </c>
      <c r="K2069" s="203">
        <v>9.0277777777777784E-4</v>
      </c>
      <c r="L2069" s="29" t="s">
        <v>210</v>
      </c>
      <c r="M2069" s="71" t="s">
        <v>211</v>
      </c>
      <c r="N2069" s="71" t="s">
        <v>215</v>
      </c>
      <c r="O2069" s="71" t="s">
        <v>282</v>
      </c>
      <c r="R2069" s="71">
        <v>0</v>
      </c>
      <c r="U2069" s="27" t="s">
        <v>7578</v>
      </c>
    </row>
    <row r="2070" spans="1:21" x14ac:dyDescent="0.15">
      <c r="A2070" s="27" t="s">
        <v>75</v>
      </c>
      <c r="B2070" s="27" t="s">
        <v>7579</v>
      </c>
      <c r="C2070" s="27" t="s">
        <v>252</v>
      </c>
      <c r="D2070" s="27" t="s">
        <v>283</v>
      </c>
      <c r="I2070" s="28">
        <v>43423.678784722222</v>
      </c>
      <c r="J2070" s="28">
        <v>43423.680949074071</v>
      </c>
      <c r="K2070" s="203">
        <v>2.1643518518518518E-3</v>
      </c>
      <c r="L2070" s="29" t="s">
        <v>210</v>
      </c>
      <c r="M2070" s="71" t="s">
        <v>210</v>
      </c>
      <c r="N2070" s="71" t="s">
        <v>215</v>
      </c>
      <c r="O2070" s="71" t="s">
        <v>282</v>
      </c>
      <c r="R2070" s="71">
        <v>0</v>
      </c>
      <c r="U2070" s="27" t="s">
        <v>7580</v>
      </c>
    </row>
    <row r="2071" spans="1:21" x14ac:dyDescent="0.15">
      <c r="A2071" s="27" t="s">
        <v>75</v>
      </c>
      <c r="B2071" s="27" t="s">
        <v>7581</v>
      </c>
      <c r="C2071" s="27" t="s">
        <v>252</v>
      </c>
      <c r="D2071" s="27" t="s">
        <v>283</v>
      </c>
      <c r="I2071" s="28">
        <v>43423.696805555555</v>
      </c>
      <c r="J2071" s="28">
        <v>43423.697685185187</v>
      </c>
      <c r="K2071" s="203">
        <v>8.7962962962962962E-4</v>
      </c>
      <c r="L2071" s="29" t="s">
        <v>210</v>
      </c>
      <c r="M2071" s="71" t="s">
        <v>211</v>
      </c>
      <c r="N2071" s="71" t="s">
        <v>215</v>
      </c>
      <c r="O2071" s="71" t="s">
        <v>282</v>
      </c>
      <c r="R2071" s="71">
        <v>0</v>
      </c>
      <c r="U2071" s="27" t="s">
        <v>7582</v>
      </c>
    </row>
    <row r="2072" spans="1:21" x14ac:dyDescent="0.15">
      <c r="A2072" s="27" t="s">
        <v>75</v>
      </c>
      <c r="B2072" s="27" t="s">
        <v>7583</v>
      </c>
      <c r="C2072" s="27" t="s">
        <v>252</v>
      </c>
      <c r="D2072" s="27" t="s">
        <v>283</v>
      </c>
      <c r="I2072" s="28">
        <v>43423.698460648149</v>
      </c>
      <c r="J2072" s="28">
        <v>43423.69902777778</v>
      </c>
      <c r="K2072" s="203">
        <v>5.6712962962962956E-4</v>
      </c>
      <c r="L2072" s="29" t="s">
        <v>210</v>
      </c>
      <c r="M2072" s="71" t="s">
        <v>211</v>
      </c>
      <c r="N2072" s="71" t="s">
        <v>215</v>
      </c>
      <c r="O2072" s="71" t="s">
        <v>282</v>
      </c>
      <c r="R2072" s="71">
        <v>0</v>
      </c>
      <c r="U2072" s="27" t="s">
        <v>7584</v>
      </c>
    </row>
    <row r="2073" spans="1:21" x14ac:dyDescent="0.15">
      <c r="A2073" s="27" t="s">
        <v>75</v>
      </c>
      <c r="B2073" s="27" t="s">
        <v>7585</v>
      </c>
      <c r="C2073" s="27" t="s">
        <v>252</v>
      </c>
      <c r="D2073" s="27" t="s">
        <v>283</v>
      </c>
      <c r="I2073" s="28">
        <v>43423.701782407406</v>
      </c>
      <c r="J2073" s="28">
        <v>43423.703611111108</v>
      </c>
      <c r="K2073" s="203">
        <v>1.8287037037037037E-3</v>
      </c>
      <c r="L2073" s="29" t="s">
        <v>210</v>
      </c>
      <c r="M2073" s="71" t="s">
        <v>211</v>
      </c>
      <c r="N2073" s="71" t="s">
        <v>215</v>
      </c>
      <c r="O2073" s="71" t="s">
        <v>282</v>
      </c>
      <c r="R2073" s="71">
        <v>0</v>
      </c>
      <c r="U2073" s="27" t="s">
        <v>7586</v>
      </c>
    </row>
    <row r="2074" spans="1:21" x14ac:dyDescent="0.15">
      <c r="A2074" s="27" t="s">
        <v>75</v>
      </c>
      <c r="B2074" s="27" t="s">
        <v>7587</v>
      </c>
      <c r="C2074" s="27" t="s">
        <v>252</v>
      </c>
      <c r="D2074" s="27" t="s">
        <v>283</v>
      </c>
      <c r="I2074" s="28">
        <v>43423.704131944447</v>
      </c>
      <c r="J2074" s="28">
        <v>43423.705821759257</v>
      </c>
      <c r="K2074" s="203">
        <v>1.689814814814815E-3</v>
      </c>
      <c r="L2074" s="29" t="s">
        <v>210</v>
      </c>
      <c r="M2074" s="71" t="s">
        <v>211</v>
      </c>
      <c r="N2074" s="71" t="s">
        <v>215</v>
      </c>
      <c r="O2074" s="71" t="s">
        <v>282</v>
      </c>
      <c r="R2074" s="71">
        <v>0</v>
      </c>
      <c r="U2074" s="27" t="s">
        <v>7588</v>
      </c>
    </row>
    <row r="2075" spans="1:21" x14ac:dyDescent="0.15">
      <c r="A2075" s="27" t="s">
        <v>75</v>
      </c>
      <c r="B2075" s="27" t="s">
        <v>7589</v>
      </c>
      <c r="C2075" s="27" t="s">
        <v>252</v>
      </c>
      <c r="D2075" s="27" t="s">
        <v>283</v>
      </c>
      <c r="I2075" s="28">
        <v>43423.708391203705</v>
      </c>
      <c r="J2075" s="28">
        <v>43423.712199074071</v>
      </c>
      <c r="K2075" s="203">
        <v>3.8078703703703707E-3</v>
      </c>
      <c r="L2075" s="29" t="s">
        <v>210</v>
      </c>
      <c r="M2075" s="71" t="s">
        <v>210</v>
      </c>
      <c r="N2075" s="71" t="s">
        <v>215</v>
      </c>
      <c r="O2075" s="71" t="s">
        <v>282</v>
      </c>
      <c r="R2075" s="71">
        <v>0</v>
      </c>
      <c r="U2075" s="27" t="s">
        <v>7590</v>
      </c>
    </row>
    <row r="2076" spans="1:21" x14ac:dyDescent="0.15">
      <c r="A2076" s="27" t="s">
        <v>75</v>
      </c>
      <c r="B2076" s="27" t="s">
        <v>7591</v>
      </c>
      <c r="C2076" s="27" t="s">
        <v>252</v>
      </c>
      <c r="D2076" s="27" t="s">
        <v>283</v>
      </c>
      <c r="I2076" s="28">
        <v>43423.714768518519</v>
      </c>
      <c r="J2076" s="28">
        <v>43423.715127314812</v>
      </c>
      <c r="K2076" s="203">
        <v>3.5879629629629635E-4</v>
      </c>
      <c r="L2076" s="29" t="s">
        <v>210</v>
      </c>
      <c r="M2076" s="71" t="s">
        <v>211</v>
      </c>
      <c r="N2076" s="71" t="s">
        <v>215</v>
      </c>
      <c r="O2076" s="71" t="s">
        <v>282</v>
      </c>
      <c r="R2076" s="71">
        <v>0</v>
      </c>
      <c r="U2076" s="27" t="s">
        <v>7592</v>
      </c>
    </row>
    <row r="2077" spans="1:21" x14ac:dyDescent="0.15">
      <c r="A2077" s="27" t="s">
        <v>75</v>
      </c>
      <c r="B2077" s="27" t="s">
        <v>7593</v>
      </c>
      <c r="C2077" s="27" t="s">
        <v>252</v>
      </c>
      <c r="D2077" s="27" t="s">
        <v>283</v>
      </c>
      <c r="I2077" s="28">
        <v>43423.716423611113</v>
      </c>
      <c r="J2077" s="28">
        <v>43423.71769675926</v>
      </c>
      <c r="K2077" s="203">
        <v>1.2731481481481483E-3</v>
      </c>
      <c r="L2077" s="29" t="s">
        <v>210</v>
      </c>
      <c r="M2077" s="71" t="s">
        <v>211</v>
      </c>
      <c r="N2077" s="71" t="s">
        <v>215</v>
      </c>
      <c r="O2077" s="71" t="s">
        <v>282</v>
      </c>
      <c r="R2077" s="71">
        <v>0</v>
      </c>
      <c r="U2077" s="27" t="s">
        <v>7594</v>
      </c>
    </row>
    <row r="2078" spans="1:21" x14ac:dyDescent="0.15">
      <c r="A2078" s="27" t="s">
        <v>75</v>
      </c>
      <c r="B2078" s="27" t="s">
        <v>7595</v>
      </c>
      <c r="C2078" s="27" t="s">
        <v>252</v>
      </c>
      <c r="D2078" s="27" t="s">
        <v>283</v>
      </c>
      <c r="I2078" s="28">
        <v>43423.72457175926</v>
      </c>
      <c r="J2078" s="28">
        <v>43423.727048611108</v>
      </c>
      <c r="K2078" s="203">
        <v>2.4768518518518516E-3</v>
      </c>
      <c r="L2078" s="29" t="s">
        <v>210</v>
      </c>
      <c r="M2078" s="71" t="s">
        <v>210</v>
      </c>
      <c r="N2078" s="71" t="s">
        <v>215</v>
      </c>
      <c r="O2078" s="71" t="s">
        <v>282</v>
      </c>
      <c r="R2078" s="71">
        <v>0</v>
      </c>
      <c r="U2078" s="27" t="s">
        <v>7596</v>
      </c>
    </row>
    <row r="2079" spans="1:21" x14ac:dyDescent="0.15">
      <c r="A2079" s="27" t="s">
        <v>75</v>
      </c>
      <c r="B2079" s="27" t="s">
        <v>7597</v>
      </c>
      <c r="C2079" s="27" t="s">
        <v>252</v>
      </c>
      <c r="D2079" s="27" t="s">
        <v>283</v>
      </c>
      <c r="I2079" s="28">
        <v>43423.728645833333</v>
      </c>
      <c r="J2079" s="28">
        <v>43423.730046296296</v>
      </c>
      <c r="K2079" s="203">
        <v>1.4004629629629629E-3</v>
      </c>
      <c r="L2079" s="29" t="s">
        <v>210</v>
      </c>
      <c r="M2079" s="71" t="s">
        <v>211</v>
      </c>
      <c r="N2079" s="71" t="s">
        <v>215</v>
      </c>
      <c r="O2079" s="71" t="s">
        <v>282</v>
      </c>
      <c r="R2079" s="71">
        <v>0</v>
      </c>
      <c r="U2079" s="27" t="s">
        <v>7598</v>
      </c>
    </row>
    <row r="2080" spans="1:21" x14ac:dyDescent="0.15">
      <c r="A2080" s="27" t="s">
        <v>75</v>
      </c>
      <c r="B2080" s="27" t="s">
        <v>7599</v>
      </c>
      <c r="C2080" s="27" t="s">
        <v>252</v>
      </c>
      <c r="D2080" s="27" t="s">
        <v>283</v>
      </c>
      <c r="I2080" s="28">
        <v>43423.734236111108</v>
      </c>
      <c r="J2080" s="28">
        <v>43423.734456018516</v>
      </c>
      <c r="K2080" s="203">
        <v>2.199074074074074E-4</v>
      </c>
      <c r="L2080" s="29" t="s">
        <v>210</v>
      </c>
      <c r="M2080" s="71" t="s">
        <v>211</v>
      </c>
      <c r="N2080" s="71" t="s">
        <v>215</v>
      </c>
      <c r="O2080" s="71" t="s">
        <v>282</v>
      </c>
      <c r="R2080" s="71">
        <v>0</v>
      </c>
      <c r="U2080" s="27" t="s">
        <v>7600</v>
      </c>
    </row>
    <row r="2081" spans="1:21" x14ac:dyDescent="0.15">
      <c r="A2081" s="27" t="s">
        <v>75</v>
      </c>
      <c r="B2081" s="27" t="s">
        <v>7601</v>
      </c>
      <c r="C2081" s="27" t="s">
        <v>252</v>
      </c>
      <c r="D2081" s="27" t="s">
        <v>283</v>
      </c>
      <c r="I2081" s="28">
        <v>43423.734942129631</v>
      </c>
      <c r="J2081" s="28">
        <v>43423.73673611111</v>
      </c>
      <c r="K2081" s="203">
        <v>1.7939814814814815E-3</v>
      </c>
      <c r="L2081" s="29" t="s">
        <v>210</v>
      </c>
      <c r="M2081" s="71" t="s">
        <v>211</v>
      </c>
      <c r="N2081" s="71" t="s">
        <v>215</v>
      </c>
      <c r="O2081" s="71" t="s">
        <v>282</v>
      </c>
      <c r="R2081" s="71">
        <v>0</v>
      </c>
      <c r="U2081" s="27" t="s">
        <v>7602</v>
      </c>
    </row>
    <row r="2082" spans="1:21" x14ac:dyDescent="0.15">
      <c r="A2082" s="27" t="s">
        <v>75</v>
      </c>
      <c r="B2082" s="27" t="s">
        <v>7603</v>
      </c>
      <c r="C2082" s="27" t="s">
        <v>252</v>
      </c>
      <c r="D2082" s="27" t="s">
        <v>283</v>
      </c>
      <c r="I2082" s="28">
        <v>43423.744293981479</v>
      </c>
      <c r="J2082" s="28">
        <v>43423.744571759256</v>
      </c>
      <c r="K2082" s="203">
        <v>2.7777777777777778E-4</v>
      </c>
      <c r="L2082" s="29" t="s">
        <v>210</v>
      </c>
      <c r="M2082" s="71" t="s">
        <v>211</v>
      </c>
      <c r="N2082" s="71" t="s">
        <v>216</v>
      </c>
      <c r="O2082" s="71" t="s">
        <v>282</v>
      </c>
      <c r="R2082" s="71">
        <v>0</v>
      </c>
      <c r="U2082" s="27" t="s">
        <v>7604</v>
      </c>
    </row>
    <row r="2083" spans="1:21" x14ac:dyDescent="0.15">
      <c r="A2083" s="27" t="s">
        <v>75</v>
      </c>
      <c r="B2083" s="27" t="s">
        <v>7605</v>
      </c>
      <c r="C2083" s="27" t="s">
        <v>252</v>
      </c>
      <c r="D2083" s="27" t="s">
        <v>340</v>
      </c>
      <c r="E2083" s="27" t="s">
        <v>233</v>
      </c>
      <c r="F2083" s="27" t="s">
        <v>234</v>
      </c>
      <c r="G2083" s="27" t="s">
        <v>78</v>
      </c>
      <c r="H2083" s="27" t="s">
        <v>235</v>
      </c>
      <c r="I2083" s="28">
        <v>43423.483819444446</v>
      </c>
      <c r="J2083" s="28">
        <v>43423.484884259262</v>
      </c>
      <c r="K2083" s="203">
        <v>1.0648148148148147E-3</v>
      </c>
      <c r="L2083" s="29" t="s">
        <v>210</v>
      </c>
      <c r="M2083" s="71" t="s">
        <v>211</v>
      </c>
      <c r="N2083" s="71" t="s">
        <v>216</v>
      </c>
      <c r="O2083" s="71" t="s">
        <v>339</v>
      </c>
      <c r="P2083" s="71" t="s">
        <v>236</v>
      </c>
      <c r="R2083" s="71">
        <v>0</v>
      </c>
      <c r="S2083" s="71" t="s">
        <v>1452</v>
      </c>
      <c r="T2083" s="71" t="s">
        <v>354</v>
      </c>
      <c r="U2083" s="27" t="s">
        <v>310</v>
      </c>
    </row>
    <row r="2084" spans="1:21" x14ac:dyDescent="0.15">
      <c r="A2084" s="27" t="s">
        <v>75</v>
      </c>
      <c r="B2084" s="27" t="s">
        <v>7606</v>
      </c>
      <c r="C2084" s="27" t="s">
        <v>252</v>
      </c>
      <c r="D2084" s="27" t="s">
        <v>340</v>
      </c>
      <c r="E2084" s="27" t="s">
        <v>233</v>
      </c>
      <c r="F2084" s="27" t="s">
        <v>234</v>
      </c>
      <c r="G2084" s="27" t="s">
        <v>78</v>
      </c>
      <c r="H2084" s="27" t="s">
        <v>235</v>
      </c>
      <c r="I2084" s="28">
        <v>43423.488113425927</v>
      </c>
      <c r="J2084" s="28">
        <v>43423.489062499997</v>
      </c>
      <c r="K2084" s="203">
        <v>9.4907407407407408E-4</v>
      </c>
      <c r="L2084" s="29" t="s">
        <v>210</v>
      </c>
      <c r="M2084" s="71" t="s">
        <v>211</v>
      </c>
      <c r="N2084" s="71" t="s">
        <v>216</v>
      </c>
      <c r="O2084" s="71" t="s">
        <v>339</v>
      </c>
      <c r="P2084" s="71" t="s">
        <v>236</v>
      </c>
      <c r="R2084" s="71">
        <v>0</v>
      </c>
      <c r="S2084" s="71" t="s">
        <v>487</v>
      </c>
      <c r="T2084" s="71" t="s">
        <v>354</v>
      </c>
      <c r="U2084" s="27" t="s">
        <v>310</v>
      </c>
    </row>
    <row r="2085" spans="1:21" x14ac:dyDescent="0.15">
      <c r="A2085" s="27" t="s">
        <v>75</v>
      </c>
      <c r="B2085" s="27" t="s">
        <v>7607</v>
      </c>
      <c r="C2085" s="27" t="s">
        <v>252</v>
      </c>
      <c r="D2085" s="27" t="s">
        <v>340</v>
      </c>
      <c r="I2085" s="28">
        <v>43423.601840277777</v>
      </c>
      <c r="J2085" s="28">
        <v>43423.602905092594</v>
      </c>
      <c r="K2085" s="203">
        <v>1.0648148148148147E-3</v>
      </c>
      <c r="L2085" s="29" t="s">
        <v>210</v>
      </c>
      <c r="M2085" s="71" t="s">
        <v>211</v>
      </c>
      <c r="N2085" s="71" t="s">
        <v>216</v>
      </c>
      <c r="O2085" s="71" t="s">
        <v>339</v>
      </c>
      <c r="R2085" s="71">
        <v>0</v>
      </c>
      <c r="U2085" s="27" t="s">
        <v>7608</v>
      </c>
    </row>
    <row r="2086" spans="1:21" x14ac:dyDescent="0.15">
      <c r="A2086" s="27" t="s">
        <v>75</v>
      </c>
      <c r="B2086" s="27" t="s">
        <v>7609</v>
      </c>
      <c r="C2086" s="27" t="s">
        <v>252</v>
      </c>
      <c r="D2086" s="27" t="s">
        <v>340</v>
      </c>
      <c r="I2086" s="28">
        <v>43423.622777777775</v>
      </c>
      <c r="J2086" s="28">
        <v>43423.624039351853</v>
      </c>
      <c r="K2086" s="203">
        <v>1.261574074074074E-3</v>
      </c>
      <c r="L2086" s="29" t="s">
        <v>210</v>
      </c>
      <c r="M2086" s="71" t="s">
        <v>211</v>
      </c>
      <c r="N2086" s="71" t="s">
        <v>216</v>
      </c>
      <c r="O2086" s="71" t="s">
        <v>339</v>
      </c>
      <c r="R2086" s="71">
        <v>0</v>
      </c>
      <c r="U2086" s="27" t="s">
        <v>7610</v>
      </c>
    </row>
    <row r="2087" spans="1:21" x14ac:dyDescent="0.15">
      <c r="A2087" s="27" t="s">
        <v>75</v>
      </c>
      <c r="B2087" s="27" t="s">
        <v>7611</v>
      </c>
      <c r="C2087" s="27" t="s">
        <v>252</v>
      </c>
      <c r="D2087" s="27" t="s">
        <v>340</v>
      </c>
      <c r="E2087" s="27" t="s">
        <v>233</v>
      </c>
      <c r="F2087" s="27" t="s">
        <v>234</v>
      </c>
      <c r="G2087" s="27" t="s">
        <v>78</v>
      </c>
      <c r="H2087" s="27" t="s">
        <v>235</v>
      </c>
      <c r="I2087" s="28">
        <v>43423.632048611114</v>
      </c>
      <c r="J2087" s="28">
        <v>43423.633125</v>
      </c>
      <c r="K2087" s="203">
        <v>1.0763888888888889E-3</v>
      </c>
      <c r="L2087" s="29" t="s">
        <v>210</v>
      </c>
      <c r="M2087" s="71" t="s">
        <v>211</v>
      </c>
      <c r="N2087" s="71" t="s">
        <v>216</v>
      </c>
      <c r="O2087" s="71" t="s">
        <v>339</v>
      </c>
      <c r="P2087" s="71" t="s">
        <v>236</v>
      </c>
      <c r="R2087" s="71">
        <v>0</v>
      </c>
      <c r="S2087" s="71" t="s">
        <v>427</v>
      </c>
      <c r="T2087" s="71" t="s">
        <v>354</v>
      </c>
      <c r="U2087" s="27" t="s">
        <v>310</v>
      </c>
    </row>
    <row r="2088" spans="1:21" x14ac:dyDescent="0.15">
      <c r="A2088" s="27" t="s">
        <v>75</v>
      </c>
      <c r="B2088" s="27" t="s">
        <v>7612</v>
      </c>
      <c r="C2088" s="27" t="s">
        <v>252</v>
      </c>
      <c r="D2088" s="27" t="s">
        <v>340</v>
      </c>
      <c r="I2088" s="28">
        <v>43423.679814814815</v>
      </c>
      <c r="J2088" s="28">
        <v>43423.680868055555</v>
      </c>
      <c r="K2088" s="203">
        <v>1.0532407407407407E-3</v>
      </c>
      <c r="L2088" s="29" t="s">
        <v>210</v>
      </c>
      <c r="M2088" s="71" t="s">
        <v>211</v>
      </c>
      <c r="N2088" s="71" t="s">
        <v>216</v>
      </c>
      <c r="O2088" s="71" t="s">
        <v>339</v>
      </c>
      <c r="U2088" s="27" t="s">
        <v>7613</v>
      </c>
    </row>
    <row r="2089" spans="1:21" x14ac:dyDescent="0.15">
      <c r="A2089" s="27" t="s">
        <v>75</v>
      </c>
      <c r="B2089" s="27" t="s">
        <v>7614</v>
      </c>
      <c r="C2089" s="27" t="s">
        <v>252</v>
      </c>
      <c r="D2089" s="27" t="s">
        <v>340</v>
      </c>
      <c r="I2089" s="28">
        <v>43423.68377314815</v>
      </c>
      <c r="J2089" s="28">
        <v>43423.684166666666</v>
      </c>
      <c r="K2089" s="203">
        <v>3.9351851851851852E-4</v>
      </c>
      <c r="L2089" s="29" t="s">
        <v>210</v>
      </c>
      <c r="M2089" s="71" t="s">
        <v>211</v>
      </c>
      <c r="N2089" s="71" t="s">
        <v>216</v>
      </c>
      <c r="O2089" s="71" t="s">
        <v>339</v>
      </c>
      <c r="R2089" s="71">
        <v>0</v>
      </c>
      <c r="U2089" s="27" t="s">
        <v>7613</v>
      </c>
    </row>
    <row r="2090" spans="1:21" x14ac:dyDescent="0.15">
      <c r="A2090" s="27" t="s">
        <v>75</v>
      </c>
      <c r="B2090" s="27" t="s">
        <v>7615</v>
      </c>
      <c r="C2090" s="27" t="s">
        <v>252</v>
      </c>
      <c r="D2090" s="27" t="s">
        <v>340</v>
      </c>
      <c r="I2090" s="28">
        <v>43423.703263888892</v>
      </c>
      <c r="J2090" s="28">
        <v>43423.705358796295</v>
      </c>
      <c r="K2090" s="203">
        <v>2.0949074074074073E-3</v>
      </c>
      <c r="L2090" s="29" t="s">
        <v>210</v>
      </c>
      <c r="M2090" s="71" t="s">
        <v>210</v>
      </c>
      <c r="N2090" s="71" t="s">
        <v>216</v>
      </c>
      <c r="O2090" s="71" t="s">
        <v>339</v>
      </c>
      <c r="R2090" s="71">
        <v>0</v>
      </c>
      <c r="U2090" s="27" t="s">
        <v>7616</v>
      </c>
    </row>
    <row r="2091" spans="1:21" x14ac:dyDescent="0.15">
      <c r="A2091" s="27" t="s">
        <v>75</v>
      </c>
      <c r="B2091" s="27" t="s">
        <v>7617</v>
      </c>
      <c r="C2091" s="27" t="s">
        <v>477</v>
      </c>
      <c r="D2091" s="27" t="s">
        <v>512</v>
      </c>
      <c r="I2091" s="28">
        <v>43423.609560185185</v>
      </c>
      <c r="J2091" s="28">
        <v>43423.612592592595</v>
      </c>
      <c r="K2091" s="203">
        <v>3.0324074074074073E-3</v>
      </c>
      <c r="L2091" s="29" t="s">
        <v>210</v>
      </c>
      <c r="M2091" s="71" t="s">
        <v>210</v>
      </c>
      <c r="N2091" s="71" t="s">
        <v>215</v>
      </c>
      <c r="O2091" s="71" t="s">
        <v>513</v>
      </c>
      <c r="R2091" s="71">
        <v>0</v>
      </c>
      <c r="U2091" s="27" t="s">
        <v>7618</v>
      </c>
    </row>
    <row r="2092" spans="1:21" x14ac:dyDescent="0.15">
      <c r="A2092" s="27" t="s">
        <v>75</v>
      </c>
      <c r="B2092" s="27" t="s">
        <v>7619</v>
      </c>
      <c r="C2092" s="27" t="s">
        <v>477</v>
      </c>
      <c r="D2092" s="27" t="s">
        <v>512</v>
      </c>
      <c r="I2092" s="28">
        <v>43423.63318287037</v>
      </c>
      <c r="J2092" s="28">
        <v>43423.633518518516</v>
      </c>
      <c r="K2092" s="203">
        <v>3.3564814814814812E-4</v>
      </c>
      <c r="L2092" s="29" t="s">
        <v>210</v>
      </c>
      <c r="M2092" s="71" t="s">
        <v>211</v>
      </c>
      <c r="N2092" s="71" t="s">
        <v>215</v>
      </c>
      <c r="O2092" s="71" t="s">
        <v>513</v>
      </c>
      <c r="R2092" s="71">
        <v>0</v>
      </c>
      <c r="U2092" s="27" t="s">
        <v>7620</v>
      </c>
    </row>
    <row r="2093" spans="1:21" x14ac:dyDescent="0.15">
      <c r="A2093" s="27" t="s">
        <v>75</v>
      </c>
      <c r="B2093" s="27" t="s">
        <v>7621</v>
      </c>
      <c r="C2093" s="27" t="s">
        <v>477</v>
      </c>
      <c r="D2093" s="27" t="s">
        <v>512</v>
      </c>
      <c r="I2093" s="28">
        <v>43423.63486111111</v>
      </c>
      <c r="J2093" s="28">
        <v>43423.636377314811</v>
      </c>
      <c r="K2093" s="203">
        <v>1.5162037037037036E-3</v>
      </c>
      <c r="L2093" s="29" t="s">
        <v>210</v>
      </c>
      <c r="M2093" s="71" t="s">
        <v>211</v>
      </c>
      <c r="N2093" s="71" t="s">
        <v>215</v>
      </c>
      <c r="O2093" s="71" t="s">
        <v>513</v>
      </c>
      <c r="R2093" s="71">
        <v>0</v>
      </c>
      <c r="U2093" s="27" t="s">
        <v>7622</v>
      </c>
    </row>
    <row r="2094" spans="1:21" x14ac:dyDescent="0.15">
      <c r="A2094" s="27" t="s">
        <v>75</v>
      </c>
      <c r="B2094" s="27" t="s">
        <v>7623</v>
      </c>
      <c r="C2094" s="27" t="s">
        <v>477</v>
      </c>
      <c r="D2094" s="27" t="s">
        <v>512</v>
      </c>
      <c r="I2094" s="28">
        <v>43423.638796296298</v>
      </c>
      <c r="J2094" s="28">
        <v>43423.64162037037</v>
      </c>
      <c r="K2094" s="203">
        <v>2.8240740740740739E-3</v>
      </c>
      <c r="L2094" s="29" t="s">
        <v>210</v>
      </c>
      <c r="M2094" s="71" t="s">
        <v>210</v>
      </c>
      <c r="N2094" s="71" t="s">
        <v>215</v>
      </c>
      <c r="O2094" s="71" t="s">
        <v>513</v>
      </c>
      <c r="R2094" s="71">
        <v>0</v>
      </c>
      <c r="U2094" s="27" t="s">
        <v>7624</v>
      </c>
    </row>
    <row r="2095" spans="1:21" x14ac:dyDescent="0.15">
      <c r="A2095" s="27" t="s">
        <v>75</v>
      </c>
      <c r="B2095" s="27" t="s">
        <v>7625</v>
      </c>
      <c r="C2095" s="27" t="s">
        <v>477</v>
      </c>
      <c r="D2095" s="27" t="s">
        <v>512</v>
      </c>
      <c r="I2095" s="28">
        <v>43423.647141203706</v>
      </c>
      <c r="J2095" s="28">
        <v>43423.647488425922</v>
      </c>
      <c r="K2095" s="203">
        <v>3.4722222222222224E-4</v>
      </c>
      <c r="L2095" s="29" t="s">
        <v>210</v>
      </c>
      <c r="M2095" s="71" t="s">
        <v>211</v>
      </c>
      <c r="N2095" s="71" t="s">
        <v>215</v>
      </c>
      <c r="O2095" s="71" t="s">
        <v>513</v>
      </c>
      <c r="R2095" s="71">
        <v>0</v>
      </c>
      <c r="U2095" s="27" t="s">
        <v>7626</v>
      </c>
    </row>
    <row r="2096" spans="1:21" x14ac:dyDescent="0.15">
      <c r="A2096" s="27" t="s">
        <v>75</v>
      </c>
      <c r="B2096" s="27" t="s">
        <v>7627</v>
      </c>
      <c r="C2096" s="27" t="s">
        <v>477</v>
      </c>
      <c r="D2096" s="27" t="s">
        <v>512</v>
      </c>
      <c r="I2096" s="28">
        <v>43423.648819444446</v>
      </c>
      <c r="J2096" s="28">
        <v>43423.648842592593</v>
      </c>
      <c r="K2096" s="203">
        <v>2.3148148148148147E-5</v>
      </c>
      <c r="L2096" s="29" t="s">
        <v>210</v>
      </c>
      <c r="M2096" s="71" t="s">
        <v>211</v>
      </c>
      <c r="N2096" s="71" t="s">
        <v>215</v>
      </c>
      <c r="O2096" s="71" t="s">
        <v>513</v>
      </c>
      <c r="R2096" s="71">
        <v>0</v>
      </c>
      <c r="U2096" s="27" t="s">
        <v>7628</v>
      </c>
    </row>
    <row r="2097" spans="1:21" x14ac:dyDescent="0.15">
      <c r="A2097" s="27" t="s">
        <v>75</v>
      </c>
      <c r="B2097" s="27" t="s">
        <v>7629</v>
      </c>
      <c r="C2097" s="27" t="s">
        <v>477</v>
      </c>
      <c r="D2097" s="27" t="s">
        <v>512</v>
      </c>
      <c r="I2097" s="28">
        <v>43423.651446759257</v>
      </c>
      <c r="J2097" s="28">
        <v>43423.654282407406</v>
      </c>
      <c r="K2097" s="203">
        <v>2.8356481481481479E-3</v>
      </c>
      <c r="L2097" s="29" t="s">
        <v>210</v>
      </c>
      <c r="M2097" s="71" t="s">
        <v>210</v>
      </c>
      <c r="N2097" s="71" t="s">
        <v>215</v>
      </c>
      <c r="O2097" s="71" t="s">
        <v>513</v>
      </c>
      <c r="R2097" s="71">
        <v>0</v>
      </c>
      <c r="U2097" s="27" t="s">
        <v>7630</v>
      </c>
    </row>
    <row r="2098" spans="1:21" x14ac:dyDescent="0.15">
      <c r="A2098" s="27" t="s">
        <v>75</v>
      </c>
      <c r="B2098" s="27" t="s">
        <v>7631</v>
      </c>
      <c r="C2098" s="27" t="s">
        <v>477</v>
      </c>
      <c r="D2098" s="27" t="s">
        <v>512</v>
      </c>
      <c r="I2098" s="28">
        <v>43423.65730324074</v>
      </c>
      <c r="J2098" s="28">
        <v>43423.658576388887</v>
      </c>
      <c r="K2098" s="203">
        <v>1.2731481481481483E-3</v>
      </c>
      <c r="L2098" s="29" t="s">
        <v>210</v>
      </c>
      <c r="M2098" s="71" t="s">
        <v>211</v>
      </c>
      <c r="N2098" s="71" t="s">
        <v>215</v>
      </c>
      <c r="O2098" s="71" t="s">
        <v>513</v>
      </c>
      <c r="R2098" s="71">
        <v>0</v>
      </c>
      <c r="U2098" s="27" t="s">
        <v>7632</v>
      </c>
    </row>
    <row r="2099" spans="1:21" x14ac:dyDescent="0.15">
      <c r="A2099" s="27" t="s">
        <v>75</v>
      </c>
      <c r="B2099" s="27" t="s">
        <v>7633</v>
      </c>
      <c r="C2099" s="27" t="s">
        <v>477</v>
      </c>
      <c r="D2099" s="27" t="s">
        <v>512</v>
      </c>
      <c r="I2099" s="28">
        <v>43423.672835648147</v>
      </c>
      <c r="J2099" s="28">
        <v>43423.674976851849</v>
      </c>
      <c r="K2099" s="203">
        <v>2.1412037037037038E-3</v>
      </c>
      <c r="L2099" s="29" t="s">
        <v>210</v>
      </c>
      <c r="M2099" s="71" t="s">
        <v>210</v>
      </c>
      <c r="N2099" s="71" t="s">
        <v>215</v>
      </c>
      <c r="O2099" s="71" t="s">
        <v>513</v>
      </c>
      <c r="R2099" s="71">
        <v>0</v>
      </c>
      <c r="U2099" s="27" t="s">
        <v>7634</v>
      </c>
    </row>
    <row r="2100" spans="1:21" x14ac:dyDescent="0.15">
      <c r="A2100" s="27" t="s">
        <v>75</v>
      </c>
      <c r="B2100" s="27" t="s">
        <v>7635</v>
      </c>
      <c r="C2100" s="27" t="s">
        <v>477</v>
      </c>
      <c r="D2100" s="27" t="s">
        <v>512</v>
      </c>
      <c r="I2100" s="28">
        <v>43423.676701388889</v>
      </c>
      <c r="J2100" s="28">
        <v>43423.67763888889</v>
      </c>
      <c r="K2100" s="203">
        <v>9.3750000000000007E-4</v>
      </c>
      <c r="L2100" s="29" t="s">
        <v>210</v>
      </c>
      <c r="M2100" s="71" t="s">
        <v>211</v>
      </c>
      <c r="N2100" s="71" t="s">
        <v>215</v>
      </c>
      <c r="O2100" s="71" t="s">
        <v>513</v>
      </c>
      <c r="R2100" s="71">
        <v>0</v>
      </c>
      <c r="U2100" s="27" t="s">
        <v>7636</v>
      </c>
    </row>
    <row r="2101" spans="1:21" x14ac:dyDescent="0.15">
      <c r="A2101" s="27" t="s">
        <v>75</v>
      </c>
      <c r="B2101" s="27" t="s">
        <v>7637</v>
      </c>
      <c r="C2101" s="27" t="s">
        <v>477</v>
      </c>
      <c r="D2101" s="27" t="s">
        <v>512</v>
      </c>
      <c r="I2101" s="28">
        <v>43423.680381944447</v>
      </c>
      <c r="J2101" s="28">
        <v>43423.682789351849</v>
      </c>
      <c r="K2101" s="203">
        <v>2.4074074074074076E-3</v>
      </c>
      <c r="L2101" s="29" t="s">
        <v>210</v>
      </c>
      <c r="M2101" s="71" t="s">
        <v>210</v>
      </c>
      <c r="N2101" s="71" t="s">
        <v>215</v>
      </c>
      <c r="O2101" s="71" t="s">
        <v>513</v>
      </c>
      <c r="R2101" s="71">
        <v>0</v>
      </c>
      <c r="U2101" s="27" t="s">
        <v>7638</v>
      </c>
    </row>
    <row r="2102" spans="1:21" x14ac:dyDescent="0.15">
      <c r="A2102" s="27" t="s">
        <v>75</v>
      </c>
      <c r="B2102" s="27" t="s">
        <v>7639</v>
      </c>
      <c r="C2102" s="27" t="s">
        <v>477</v>
      </c>
      <c r="D2102" s="27" t="s">
        <v>512</v>
      </c>
      <c r="I2102" s="28">
        <v>43423.694062499999</v>
      </c>
      <c r="J2102" s="28">
        <v>43423.694305555553</v>
      </c>
      <c r="K2102" s="203">
        <v>2.4305555555555552E-4</v>
      </c>
      <c r="L2102" s="29" t="s">
        <v>210</v>
      </c>
      <c r="M2102" s="71" t="s">
        <v>211</v>
      </c>
      <c r="N2102" s="71" t="s">
        <v>215</v>
      </c>
      <c r="O2102" s="71" t="s">
        <v>513</v>
      </c>
      <c r="R2102" s="71">
        <v>0</v>
      </c>
      <c r="U2102" s="27" t="s">
        <v>7640</v>
      </c>
    </row>
    <row r="2103" spans="1:21" x14ac:dyDescent="0.15">
      <c r="A2103" s="27" t="s">
        <v>75</v>
      </c>
      <c r="B2103" s="27" t="s">
        <v>7641</v>
      </c>
      <c r="C2103" s="27" t="s">
        <v>477</v>
      </c>
      <c r="D2103" s="27" t="s">
        <v>512</v>
      </c>
      <c r="I2103" s="28">
        <v>43423.702511574076</v>
      </c>
      <c r="J2103" s="28">
        <v>43423.704131944447</v>
      </c>
      <c r="K2103" s="203">
        <v>1.6203703703703703E-3</v>
      </c>
      <c r="L2103" s="29" t="s">
        <v>210</v>
      </c>
      <c r="M2103" s="71" t="s">
        <v>211</v>
      </c>
      <c r="N2103" s="71" t="s">
        <v>215</v>
      </c>
      <c r="O2103" s="71" t="s">
        <v>513</v>
      </c>
      <c r="R2103" s="71">
        <v>0</v>
      </c>
      <c r="U2103" s="27" t="s">
        <v>1695</v>
      </c>
    </row>
    <row r="2104" spans="1:21" x14ac:dyDescent="0.15">
      <c r="A2104" s="27" t="s">
        <v>75</v>
      </c>
      <c r="B2104" s="27" t="s">
        <v>7642</v>
      </c>
      <c r="C2104" s="27" t="s">
        <v>477</v>
      </c>
      <c r="D2104" s="27" t="s">
        <v>512</v>
      </c>
      <c r="I2104" s="28">
        <v>43423.705138888887</v>
      </c>
      <c r="J2104" s="28">
        <v>43423.708356481482</v>
      </c>
      <c r="K2104" s="203">
        <v>3.2175925925925926E-3</v>
      </c>
      <c r="L2104" s="29" t="s">
        <v>210</v>
      </c>
      <c r="M2104" s="71" t="s">
        <v>210</v>
      </c>
      <c r="N2104" s="71" t="s">
        <v>215</v>
      </c>
      <c r="O2104" s="71" t="s">
        <v>513</v>
      </c>
      <c r="R2104" s="71">
        <v>0</v>
      </c>
      <c r="U2104" s="27" t="s">
        <v>7643</v>
      </c>
    </row>
    <row r="2105" spans="1:21" x14ac:dyDescent="0.15">
      <c r="A2105" s="27" t="s">
        <v>75</v>
      </c>
      <c r="B2105" s="27" t="s">
        <v>7644</v>
      </c>
      <c r="C2105" s="27" t="s">
        <v>477</v>
      </c>
      <c r="D2105" s="27" t="s">
        <v>512</v>
      </c>
      <c r="I2105" s="28">
        <v>43423.710648148146</v>
      </c>
      <c r="J2105" s="28">
        <v>43423.710763888892</v>
      </c>
      <c r="K2105" s="203">
        <v>1.1574074074074073E-4</v>
      </c>
      <c r="L2105" s="29" t="s">
        <v>210</v>
      </c>
      <c r="M2105" s="71" t="s">
        <v>211</v>
      </c>
      <c r="N2105" s="71" t="s">
        <v>215</v>
      </c>
      <c r="O2105" s="71" t="s">
        <v>513</v>
      </c>
      <c r="R2105" s="71">
        <v>0</v>
      </c>
      <c r="U2105" s="27" t="s">
        <v>7620</v>
      </c>
    </row>
    <row r="2106" spans="1:21" x14ac:dyDescent="0.15">
      <c r="A2106" s="27" t="s">
        <v>75</v>
      </c>
      <c r="B2106" s="27" t="s">
        <v>7645</v>
      </c>
      <c r="C2106" s="27" t="s">
        <v>477</v>
      </c>
      <c r="D2106" s="27" t="s">
        <v>512</v>
      </c>
      <c r="I2106" s="28">
        <v>43423.713055555556</v>
      </c>
      <c r="J2106" s="28">
        <v>43423.714282407411</v>
      </c>
      <c r="K2106" s="203">
        <v>1.2268518518518518E-3</v>
      </c>
      <c r="L2106" s="29" t="s">
        <v>210</v>
      </c>
      <c r="M2106" s="71" t="s">
        <v>211</v>
      </c>
      <c r="N2106" s="71" t="s">
        <v>215</v>
      </c>
      <c r="O2106" s="71" t="s">
        <v>513</v>
      </c>
      <c r="R2106" s="71">
        <v>0</v>
      </c>
      <c r="U2106" s="27" t="s">
        <v>7646</v>
      </c>
    </row>
    <row r="2107" spans="1:21" x14ac:dyDescent="0.15">
      <c r="A2107" s="27" t="s">
        <v>75</v>
      </c>
      <c r="B2107" s="27" t="s">
        <v>7647</v>
      </c>
      <c r="C2107" s="27" t="s">
        <v>477</v>
      </c>
      <c r="D2107" s="27" t="s">
        <v>512</v>
      </c>
      <c r="I2107" s="28">
        <v>43423.715636574074</v>
      </c>
      <c r="J2107" s="28">
        <v>43423.715775462966</v>
      </c>
      <c r="K2107" s="203">
        <v>1.3888888888888889E-4</v>
      </c>
      <c r="L2107" s="29" t="s">
        <v>210</v>
      </c>
      <c r="M2107" s="71" t="s">
        <v>211</v>
      </c>
      <c r="N2107" s="71" t="s">
        <v>215</v>
      </c>
      <c r="O2107" s="71" t="s">
        <v>513</v>
      </c>
      <c r="R2107" s="71">
        <v>0</v>
      </c>
      <c r="U2107" s="27" t="s">
        <v>7628</v>
      </c>
    </row>
    <row r="2108" spans="1:21" x14ac:dyDescent="0.15">
      <c r="A2108" s="27" t="s">
        <v>75</v>
      </c>
      <c r="B2108" s="27" t="s">
        <v>7648</v>
      </c>
      <c r="C2108" s="27" t="s">
        <v>477</v>
      </c>
      <c r="D2108" s="27" t="s">
        <v>512</v>
      </c>
      <c r="I2108" s="28">
        <v>43423.72283564815</v>
      </c>
      <c r="J2108" s="28">
        <v>43423.722974537035</v>
      </c>
      <c r="K2108" s="203">
        <v>1.3888888888888889E-4</v>
      </c>
      <c r="L2108" s="29" t="s">
        <v>210</v>
      </c>
      <c r="M2108" s="71" t="s">
        <v>211</v>
      </c>
      <c r="N2108" s="71" t="s">
        <v>215</v>
      </c>
      <c r="O2108" s="71" t="s">
        <v>513</v>
      </c>
      <c r="R2108" s="71">
        <v>0</v>
      </c>
      <c r="U2108" s="27" t="s">
        <v>7632</v>
      </c>
    </row>
    <row r="2109" spans="1:21" x14ac:dyDescent="0.15">
      <c r="A2109" s="27" t="s">
        <v>75</v>
      </c>
      <c r="B2109" s="27" t="s">
        <v>7649</v>
      </c>
      <c r="C2109" s="27" t="s">
        <v>477</v>
      </c>
      <c r="D2109" s="27" t="s">
        <v>512</v>
      </c>
      <c r="I2109" s="28">
        <v>43423.723194444443</v>
      </c>
      <c r="J2109" s="28">
        <v>43423.724652777775</v>
      </c>
      <c r="K2109" s="203">
        <v>1.4583333333333334E-3</v>
      </c>
      <c r="L2109" s="29" t="s">
        <v>210</v>
      </c>
      <c r="M2109" s="71" t="s">
        <v>211</v>
      </c>
      <c r="N2109" s="71" t="s">
        <v>215</v>
      </c>
      <c r="O2109" s="71" t="s">
        <v>513</v>
      </c>
      <c r="R2109" s="71">
        <v>0</v>
      </c>
      <c r="U2109" s="27" t="s">
        <v>7650</v>
      </c>
    </row>
    <row r="2110" spans="1:21" x14ac:dyDescent="0.15">
      <c r="A2110" s="27" t="s">
        <v>75</v>
      </c>
      <c r="B2110" s="27" t="s">
        <v>7651</v>
      </c>
      <c r="C2110" s="27" t="s">
        <v>188</v>
      </c>
      <c r="D2110" s="27" t="s">
        <v>728</v>
      </c>
      <c r="I2110" s="28">
        <v>43423.442442129628</v>
      </c>
      <c r="J2110" s="28">
        <v>43423.442615740743</v>
      </c>
      <c r="K2110" s="203">
        <v>1.7361111111111112E-4</v>
      </c>
      <c r="L2110" s="29" t="s">
        <v>210</v>
      </c>
      <c r="M2110" s="71" t="s">
        <v>211</v>
      </c>
      <c r="N2110" s="71" t="s">
        <v>215</v>
      </c>
      <c r="O2110" s="71" t="s">
        <v>729</v>
      </c>
      <c r="R2110" s="71">
        <v>0</v>
      </c>
      <c r="U2110" s="27" t="s">
        <v>7652</v>
      </c>
    </row>
    <row r="2111" spans="1:21" x14ac:dyDescent="0.15">
      <c r="A2111" s="27" t="s">
        <v>75</v>
      </c>
      <c r="B2111" s="27" t="s">
        <v>7653</v>
      </c>
      <c r="C2111" s="27" t="s">
        <v>188</v>
      </c>
      <c r="D2111" s="27" t="s">
        <v>728</v>
      </c>
      <c r="I2111" s="28">
        <v>43423.447511574072</v>
      </c>
      <c r="J2111" s="28">
        <v>43423.452453703707</v>
      </c>
      <c r="K2111" s="203">
        <v>4.9421296296296288E-3</v>
      </c>
      <c r="L2111" s="29" t="s">
        <v>210</v>
      </c>
      <c r="M2111" s="71" t="s">
        <v>210</v>
      </c>
      <c r="N2111" s="71" t="s">
        <v>215</v>
      </c>
      <c r="O2111" s="71" t="s">
        <v>729</v>
      </c>
      <c r="R2111" s="71">
        <v>0</v>
      </c>
      <c r="U2111" s="27" t="s">
        <v>7654</v>
      </c>
    </row>
    <row r="2112" spans="1:21" x14ac:dyDescent="0.15">
      <c r="A2112" s="27" t="s">
        <v>75</v>
      </c>
      <c r="B2112" s="27" t="s">
        <v>7655</v>
      </c>
      <c r="C2112" s="27" t="s">
        <v>188</v>
      </c>
      <c r="D2112" s="27" t="s">
        <v>728</v>
      </c>
      <c r="I2112" s="28">
        <v>43423.46802083333</v>
      </c>
      <c r="J2112" s="28">
        <v>43423.468680555554</v>
      </c>
      <c r="K2112" s="203">
        <v>6.5972222222222213E-4</v>
      </c>
      <c r="L2112" s="29" t="s">
        <v>210</v>
      </c>
      <c r="M2112" s="71" t="s">
        <v>211</v>
      </c>
      <c r="N2112" s="71" t="s">
        <v>215</v>
      </c>
      <c r="O2112" s="71" t="s">
        <v>729</v>
      </c>
      <c r="R2112" s="71">
        <v>0</v>
      </c>
      <c r="U2112" s="27" t="s">
        <v>7656</v>
      </c>
    </row>
    <row r="2113" spans="1:21" x14ac:dyDescent="0.15">
      <c r="A2113" s="27" t="s">
        <v>75</v>
      </c>
      <c r="B2113" s="27" t="s">
        <v>7657</v>
      </c>
      <c r="C2113" s="27" t="s">
        <v>188</v>
      </c>
      <c r="D2113" s="27" t="s">
        <v>728</v>
      </c>
      <c r="I2113" s="28">
        <v>43423.469884259262</v>
      </c>
      <c r="J2113" s="28">
        <v>43423.470636574071</v>
      </c>
      <c r="K2113" s="203">
        <v>7.5231481481481471E-4</v>
      </c>
      <c r="L2113" s="29" t="s">
        <v>210</v>
      </c>
      <c r="M2113" s="71" t="s">
        <v>211</v>
      </c>
      <c r="N2113" s="71" t="s">
        <v>215</v>
      </c>
      <c r="O2113" s="71" t="s">
        <v>729</v>
      </c>
      <c r="R2113" s="71">
        <v>0</v>
      </c>
      <c r="U2113" s="27" t="s">
        <v>7658</v>
      </c>
    </row>
    <row r="2114" spans="1:21" x14ac:dyDescent="0.15">
      <c r="A2114" s="27" t="s">
        <v>75</v>
      </c>
      <c r="B2114" s="27" t="s">
        <v>7659</v>
      </c>
      <c r="C2114" s="27" t="s">
        <v>188</v>
      </c>
      <c r="D2114" s="27" t="s">
        <v>728</v>
      </c>
      <c r="I2114" s="28">
        <v>43423.474791666667</v>
      </c>
      <c r="J2114" s="28">
        <v>43423.475011574075</v>
      </c>
      <c r="K2114" s="203">
        <v>2.199074074074074E-4</v>
      </c>
      <c r="L2114" s="29" t="s">
        <v>210</v>
      </c>
      <c r="M2114" s="71" t="s">
        <v>211</v>
      </c>
      <c r="N2114" s="71" t="s">
        <v>215</v>
      </c>
      <c r="O2114" s="71" t="s">
        <v>729</v>
      </c>
      <c r="R2114" s="71">
        <v>0</v>
      </c>
      <c r="U2114" s="27" t="s">
        <v>7660</v>
      </c>
    </row>
    <row r="2115" spans="1:21" x14ac:dyDescent="0.15">
      <c r="A2115" s="27" t="s">
        <v>75</v>
      </c>
      <c r="B2115" s="27" t="s">
        <v>7661</v>
      </c>
      <c r="C2115" s="27" t="s">
        <v>188</v>
      </c>
      <c r="D2115" s="27" t="s">
        <v>728</v>
      </c>
      <c r="I2115" s="28">
        <v>43423.475636574076</v>
      </c>
      <c r="J2115" s="28">
        <v>43423.475868055553</v>
      </c>
      <c r="K2115" s="203">
        <v>2.3148148148148146E-4</v>
      </c>
      <c r="L2115" s="29" t="s">
        <v>210</v>
      </c>
      <c r="M2115" s="71" t="s">
        <v>211</v>
      </c>
      <c r="N2115" s="71" t="s">
        <v>215</v>
      </c>
      <c r="O2115" s="71" t="s">
        <v>729</v>
      </c>
      <c r="R2115" s="71">
        <v>0</v>
      </c>
      <c r="U2115" s="27" t="s">
        <v>7662</v>
      </c>
    </row>
    <row r="2116" spans="1:21" x14ac:dyDescent="0.15">
      <c r="A2116" s="27" t="s">
        <v>75</v>
      </c>
      <c r="B2116" s="27" t="s">
        <v>7663</v>
      </c>
      <c r="C2116" s="27" t="s">
        <v>188</v>
      </c>
      <c r="D2116" s="27" t="s">
        <v>728</v>
      </c>
      <c r="I2116" s="28">
        <v>43423.489895833336</v>
      </c>
      <c r="J2116" s="28">
        <v>43423.490081018521</v>
      </c>
      <c r="K2116" s="203">
        <v>1.8518518518518518E-4</v>
      </c>
      <c r="L2116" s="29" t="s">
        <v>210</v>
      </c>
      <c r="M2116" s="71" t="s">
        <v>211</v>
      </c>
      <c r="N2116" s="71" t="s">
        <v>215</v>
      </c>
      <c r="O2116" s="71" t="s">
        <v>729</v>
      </c>
      <c r="R2116" s="71">
        <v>0</v>
      </c>
      <c r="U2116" s="27" t="s">
        <v>7664</v>
      </c>
    </row>
    <row r="2117" spans="1:21" x14ac:dyDescent="0.15">
      <c r="A2117" s="27" t="s">
        <v>75</v>
      </c>
      <c r="B2117" s="27" t="s">
        <v>7665</v>
      </c>
      <c r="C2117" s="27" t="s">
        <v>188</v>
      </c>
      <c r="D2117" s="27" t="s">
        <v>728</v>
      </c>
      <c r="I2117" s="28">
        <v>43423.578750000001</v>
      </c>
      <c r="J2117" s="28">
        <v>43423.579375000001</v>
      </c>
      <c r="K2117" s="203">
        <v>6.2500000000000001E-4</v>
      </c>
      <c r="L2117" s="29" t="s">
        <v>210</v>
      </c>
      <c r="M2117" s="71" t="s">
        <v>211</v>
      </c>
      <c r="N2117" s="71" t="s">
        <v>215</v>
      </c>
      <c r="O2117" s="71" t="s">
        <v>729</v>
      </c>
      <c r="R2117" s="71">
        <v>0</v>
      </c>
      <c r="U2117" s="27" t="s">
        <v>7666</v>
      </c>
    </row>
    <row r="2118" spans="1:21" x14ac:dyDescent="0.15">
      <c r="A2118" s="27" t="s">
        <v>75</v>
      </c>
      <c r="B2118" s="27" t="s">
        <v>7667</v>
      </c>
      <c r="C2118" s="27" t="s">
        <v>188</v>
      </c>
      <c r="D2118" s="27" t="s">
        <v>728</v>
      </c>
      <c r="I2118" s="28">
        <v>43423.599398148152</v>
      </c>
      <c r="J2118" s="28">
        <v>43423.599965277775</v>
      </c>
      <c r="K2118" s="203">
        <v>5.6712962962962956E-4</v>
      </c>
      <c r="L2118" s="29" t="s">
        <v>210</v>
      </c>
      <c r="M2118" s="71" t="s">
        <v>211</v>
      </c>
      <c r="N2118" s="71" t="s">
        <v>215</v>
      </c>
      <c r="O2118" s="71" t="s">
        <v>729</v>
      </c>
      <c r="R2118" s="71">
        <v>0</v>
      </c>
      <c r="U2118" s="27" t="s">
        <v>1554</v>
      </c>
    </row>
    <row r="2119" spans="1:21" x14ac:dyDescent="0.15">
      <c r="A2119" s="27" t="s">
        <v>75</v>
      </c>
      <c r="B2119" s="27" t="s">
        <v>7668</v>
      </c>
      <c r="C2119" s="27" t="s">
        <v>188</v>
      </c>
      <c r="D2119" s="27" t="s">
        <v>728</v>
      </c>
      <c r="I2119" s="28">
        <v>43423.600914351853</v>
      </c>
      <c r="J2119" s="28">
        <v>43423.601076388892</v>
      </c>
      <c r="K2119" s="203">
        <v>1.6203703703703703E-4</v>
      </c>
      <c r="L2119" s="29" t="s">
        <v>210</v>
      </c>
      <c r="M2119" s="71" t="s">
        <v>211</v>
      </c>
      <c r="N2119" s="71" t="s">
        <v>215</v>
      </c>
      <c r="O2119" s="71" t="s">
        <v>729</v>
      </c>
      <c r="R2119" s="71">
        <v>0</v>
      </c>
      <c r="U2119" s="27" t="s">
        <v>1552</v>
      </c>
    </row>
    <row r="2120" spans="1:21" x14ac:dyDescent="0.15">
      <c r="A2120" s="27" t="s">
        <v>75</v>
      </c>
      <c r="B2120" s="27" t="s">
        <v>7669</v>
      </c>
      <c r="C2120" s="27" t="s">
        <v>188</v>
      </c>
      <c r="D2120" s="27" t="s">
        <v>728</v>
      </c>
      <c r="I2120" s="28">
        <v>43423.604270833333</v>
      </c>
      <c r="J2120" s="28">
        <v>43423.604467592595</v>
      </c>
      <c r="K2120" s="203">
        <v>1.9675925925925926E-4</v>
      </c>
      <c r="L2120" s="29" t="s">
        <v>210</v>
      </c>
      <c r="M2120" s="71" t="s">
        <v>211</v>
      </c>
      <c r="N2120" s="71" t="s">
        <v>215</v>
      </c>
      <c r="O2120" s="71" t="s">
        <v>729</v>
      </c>
      <c r="R2120" s="71">
        <v>0</v>
      </c>
      <c r="U2120" s="27" t="s">
        <v>1561</v>
      </c>
    </row>
    <row r="2121" spans="1:21" x14ac:dyDescent="0.15">
      <c r="A2121" s="27" t="s">
        <v>75</v>
      </c>
      <c r="B2121" s="27" t="s">
        <v>7670</v>
      </c>
      <c r="C2121" s="27" t="s">
        <v>188</v>
      </c>
      <c r="D2121" s="27" t="s">
        <v>728</v>
      </c>
      <c r="I2121" s="28">
        <v>43423.605879629627</v>
      </c>
      <c r="J2121" s="28">
        <v>43423.606192129628</v>
      </c>
      <c r="K2121" s="203">
        <v>3.1250000000000001E-4</v>
      </c>
      <c r="L2121" s="29" t="s">
        <v>210</v>
      </c>
      <c r="M2121" s="71" t="s">
        <v>211</v>
      </c>
      <c r="N2121" s="71" t="s">
        <v>215</v>
      </c>
      <c r="O2121" s="71" t="s">
        <v>729</v>
      </c>
      <c r="R2121" s="71">
        <v>0</v>
      </c>
      <c r="U2121" s="27" t="s">
        <v>7671</v>
      </c>
    </row>
    <row r="2122" spans="1:21" x14ac:dyDescent="0.15">
      <c r="A2122" s="27" t="s">
        <v>75</v>
      </c>
      <c r="B2122" s="27" t="s">
        <v>7672</v>
      </c>
      <c r="C2122" s="27" t="s">
        <v>188</v>
      </c>
      <c r="D2122" s="27" t="s">
        <v>728</v>
      </c>
      <c r="I2122" s="28">
        <v>43423.607291666667</v>
      </c>
      <c r="J2122" s="28">
        <v>43423.609270833331</v>
      </c>
      <c r="K2122" s="203">
        <v>1.9791666666666668E-3</v>
      </c>
      <c r="L2122" s="29" t="s">
        <v>210</v>
      </c>
      <c r="M2122" s="71" t="s">
        <v>211</v>
      </c>
      <c r="N2122" s="71" t="s">
        <v>215</v>
      </c>
      <c r="O2122" s="71" t="s">
        <v>729</v>
      </c>
      <c r="R2122" s="71">
        <v>0</v>
      </c>
      <c r="U2122" s="27" t="s">
        <v>7673</v>
      </c>
    </row>
    <row r="2123" spans="1:21" x14ac:dyDescent="0.15">
      <c r="A2123" s="27" t="s">
        <v>75</v>
      </c>
      <c r="B2123" s="27" t="s">
        <v>7674</v>
      </c>
      <c r="C2123" s="27" t="s">
        <v>188</v>
      </c>
      <c r="D2123" s="27" t="s">
        <v>728</v>
      </c>
      <c r="I2123" s="28">
        <v>43423.609467592592</v>
      </c>
      <c r="J2123" s="28">
        <v>43423.609976851854</v>
      </c>
      <c r="K2123" s="203">
        <v>5.0925925925925921E-4</v>
      </c>
      <c r="L2123" s="29" t="s">
        <v>210</v>
      </c>
      <c r="M2123" s="71" t="s">
        <v>211</v>
      </c>
      <c r="N2123" s="71" t="s">
        <v>215</v>
      </c>
      <c r="O2123" s="71" t="s">
        <v>729</v>
      </c>
      <c r="R2123" s="71">
        <v>0</v>
      </c>
      <c r="U2123" s="27" t="s">
        <v>7675</v>
      </c>
    </row>
    <row r="2124" spans="1:21" x14ac:dyDescent="0.15">
      <c r="A2124" s="27" t="s">
        <v>75</v>
      </c>
      <c r="B2124" s="27" t="s">
        <v>7676</v>
      </c>
      <c r="C2124" s="27" t="s">
        <v>188</v>
      </c>
      <c r="D2124" s="27" t="s">
        <v>728</v>
      </c>
      <c r="I2124" s="28">
        <v>43423.61010416667</v>
      </c>
      <c r="J2124" s="28">
        <v>43423.611018518517</v>
      </c>
      <c r="K2124" s="203">
        <v>9.1435185185185185E-4</v>
      </c>
      <c r="L2124" s="29" t="s">
        <v>210</v>
      </c>
      <c r="M2124" s="71" t="s">
        <v>211</v>
      </c>
      <c r="N2124" s="71" t="s">
        <v>215</v>
      </c>
      <c r="O2124" s="71" t="s">
        <v>729</v>
      </c>
      <c r="R2124" s="71">
        <v>0</v>
      </c>
      <c r="U2124" s="27" t="s">
        <v>7677</v>
      </c>
    </row>
    <row r="2125" spans="1:21" x14ac:dyDescent="0.15">
      <c r="A2125" s="27" t="s">
        <v>75</v>
      </c>
      <c r="B2125" s="27" t="s">
        <v>7678</v>
      </c>
      <c r="C2125" s="27" t="s">
        <v>188</v>
      </c>
      <c r="D2125" s="27" t="s">
        <v>728</v>
      </c>
      <c r="I2125" s="28">
        <v>43423.61277777778</v>
      </c>
      <c r="J2125" s="28">
        <v>43423.613321759258</v>
      </c>
      <c r="K2125" s="203">
        <v>5.4398148148148144E-4</v>
      </c>
      <c r="L2125" s="29" t="s">
        <v>210</v>
      </c>
      <c r="M2125" s="71" t="s">
        <v>211</v>
      </c>
      <c r="N2125" s="71" t="s">
        <v>215</v>
      </c>
      <c r="O2125" s="71" t="s">
        <v>729</v>
      </c>
      <c r="R2125" s="71">
        <v>0</v>
      </c>
      <c r="U2125" s="27" t="s">
        <v>7679</v>
      </c>
    </row>
    <row r="2126" spans="1:21" x14ac:dyDescent="0.15">
      <c r="A2126" s="27" t="s">
        <v>75</v>
      </c>
      <c r="B2126" s="27" t="s">
        <v>7680</v>
      </c>
      <c r="C2126" s="27" t="s">
        <v>188</v>
      </c>
      <c r="D2126" s="27" t="s">
        <v>728</v>
      </c>
      <c r="I2126" s="28">
        <v>43423.615532407406</v>
      </c>
      <c r="J2126" s="28">
        <v>43423.616215277776</v>
      </c>
      <c r="K2126" s="203">
        <v>6.8287037037037025E-4</v>
      </c>
      <c r="L2126" s="29" t="s">
        <v>210</v>
      </c>
      <c r="M2126" s="71" t="s">
        <v>211</v>
      </c>
      <c r="N2126" s="71" t="s">
        <v>215</v>
      </c>
      <c r="O2126" s="71" t="s">
        <v>729</v>
      </c>
      <c r="R2126" s="71">
        <v>0</v>
      </c>
      <c r="U2126" s="27" t="s">
        <v>7681</v>
      </c>
    </row>
    <row r="2127" spans="1:21" x14ac:dyDescent="0.15">
      <c r="A2127" s="27" t="s">
        <v>75</v>
      </c>
      <c r="B2127" s="27" t="s">
        <v>7682</v>
      </c>
      <c r="C2127" s="27" t="s">
        <v>188</v>
      </c>
      <c r="D2127" s="27" t="s">
        <v>728</v>
      </c>
      <c r="I2127" s="28">
        <v>43423.616574074076</v>
      </c>
      <c r="J2127" s="28">
        <v>43423.618831018517</v>
      </c>
      <c r="K2127" s="203">
        <v>2.2569444444444447E-3</v>
      </c>
      <c r="L2127" s="29" t="s">
        <v>210</v>
      </c>
      <c r="M2127" s="71" t="s">
        <v>210</v>
      </c>
      <c r="N2127" s="71" t="s">
        <v>215</v>
      </c>
      <c r="O2127" s="71" t="s">
        <v>729</v>
      </c>
      <c r="R2127" s="71">
        <v>0</v>
      </c>
      <c r="U2127" s="27" t="s">
        <v>7683</v>
      </c>
    </row>
    <row r="2128" spans="1:21" x14ac:dyDescent="0.15">
      <c r="A2128" s="27" t="s">
        <v>75</v>
      </c>
      <c r="B2128" s="27" t="s">
        <v>7684</v>
      </c>
      <c r="C2128" s="27" t="s">
        <v>188</v>
      </c>
      <c r="D2128" s="27" t="s">
        <v>728</v>
      </c>
      <c r="I2128" s="28">
        <v>43423.620682870373</v>
      </c>
      <c r="J2128" s="28">
        <v>43423.620937500003</v>
      </c>
      <c r="K2128" s="203">
        <v>2.5462962962962961E-4</v>
      </c>
      <c r="L2128" s="29" t="s">
        <v>210</v>
      </c>
      <c r="M2128" s="71" t="s">
        <v>211</v>
      </c>
      <c r="N2128" s="71" t="s">
        <v>215</v>
      </c>
      <c r="O2128" s="71" t="s">
        <v>729</v>
      </c>
      <c r="R2128" s="71">
        <v>0</v>
      </c>
      <c r="U2128" s="27" t="s">
        <v>7685</v>
      </c>
    </row>
    <row r="2129" spans="1:21" x14ac:dyDescent="0.15">
      <c r="A2129" s="27" t="s">
        <v>75</v>
      </c>
      <c r="B2129" s="27" t="s">
        <v>7686</v>
      </c>
      <c r="C2129" s="27" t="s">
        <v>188</v>
      </c>
      <c r="D2129" s="27" t="s">
        <v>728</v>
      </c>
      <c r="I2129" s="28">
        <v>43423.621898148151</v>
      </c>
      <c r="J2129" s="28">
        <v>43423.623402777775</v>
      </c>
      <c r="K2129" s="203">
        <v>1.5046296296296294E-3</v>
      </c>
      <c r="L2129" s="29" t="s">
        <v>210</v>
      </c>
      <c r="M2129" s="71" t="s">
        <v>211</v>
      </c>
      <c r="N2129" s="71" t="s">
        <v>215</v>
      </c>
      <c r="O2129" s="71" t="s">
        <v>729</v>
      </c>
      <c r="R2129" s="71">
        <v>0</v>
      </c>
      <c r="U2129" s="27" t="s">
        <v>7687</v>
      </c>
    </row>
    <row r="2130" spans="1:21" x14ac:dyDescent="0.15">
      <c r="A2130" s="27" t="s">
        <v>75</v>
      </c>
      <c r="B2130" s="27" t="s">
        <v>7688</v>
      </c>
      <c r="C2130" s="27" t="s">
        <v>188</v>
      </c>
      <c r="D2130" s="27" t="s">
        <v>728</v>
      </c>
      <c r="I2130" s="28">
        <v>43423.624525462961</v>
      </c>
      <c r="J2130" s="28">
        <v>43423.624756944446</v>
      </c>
      <c r="K2130" s="203">
        <v>2.3148148148148146E-4</v>
      </c>
      <c r="L2130" s="29" t="s">
        <v>210</v>
      </c>
      <c r="M2130" s="71" t="s">
        <v>211</v>
      </c>
      <c r="N2130" s="71" t="s">
        <v>215</v>
      </c>
      <c r="O2130" s="71" t="s">
        <v>729</v>
      </c>
      <c r="R2130" s="71">
        <v>0</v>
      </c>
      <c r="U2130" s="27" t="s">
        <v>7689</v>
      </c>
    </row>
    <row r="2131" spans="1:21" x14ac:dyDescent="0.15">
      <c r="A2131" s="27" t="s">
        <v>75</v>
      </c>
      <c r="B2131" s="27" t="s">
        <v>7690</v>
      </c>
      <c r="C2131" s="27" t="s">
        <v>188</v>
      </c>
      <c r="D2131" s="27" t="s">
        <v>728</v>
      </c>
      <c r="I2131" s="28">
        <v>43423.625648148147</v>
      </c>
      <c r="J2131" s="28">
        <v>43423.626736111109</v>
      </c>
      <c r="K2131" s="203">
        <v>1.0879629629629629E-3</v>
      </c>
      <c r="L2131" s="29" t="s">
        <v>210</v>
      </c>
      <c r="M2131" s="71" t="s">
        <v>211</v>
      </c>
      <c r="N2131" s="71" t="s">
        <v>215</v>
      </c>
      <c r="O2131" s="71" t="s">
        <v>729</v>
      </c>
      <c r="R2131" s="71">
        <v>0</v>
      </c>
      <c r="U2131" s="27" t="s">
        <v>7691</v>
      </c>
    </row>
    <row r="2132" spans="1:21" x14ac:dyDescent="0.15">
      <c r="A2132" s="27" t="s">
        <v>75</v>
      </c>
      <c r="B2132" s="27" t="s">
        <v>7692</v>
      </c>
      <c r="C2132" s="27" t="s">
        <v>188</v>
      </c>
      <c r="D2132" s="27" t="s">
        <v>728</v>
      </c>
      <c r="I2132" s="28">
        <v>43423.628518518519</v>
      </c>
      <c r="J2132" s="28">
        <v>43423.628981481481</v>
      </c>
      <c r="K2132" s="203">
        <v>4.6296296296296293E-4</v>
      </c>
      <c r="L2132" s="29" t="s">
        <v>210</v>
      </c>
      <c r="M2132" s="71" t="s">
        <v>211</v>
      </c>
      <c r="N2132" s="71" t="s">
        <v>215</v>
      </c>
      <c r="O2132" s="71" t="s">
        <v>729</v>
      </c>
      <c r="R2132" s="71">
        <v>0</v>
      </c>
      <c r="U2132" s="27" t="s">
        <v>7693</v>
      </c>
    </row>
    <row r="2133" spans="1:21" x14ac:dyDescent="0.15">
      <c r="A2133" s="27" t="s">
        <v>75</v>
      </c>
      <c r="B2133" s="27" t="s">
        <v>7694</v>
      </c>
      <c r="C2133" s="27" t="s">
        <v>188</v>
      </c>
      <c r="D2133" s="27" t="s">
        <v>728</v>
      </c>
      <c r="I2133" s="28">
        <v>43423.630590277775</v>
      </c>
      <c r="J2133" s="28">
        <v>43423.63082175926</v>
      </c>
      <c r="K2133" s="203">
        <v>2.3148148148148146E-4</v>
      </c>
      <c r="L2133" s="29" t="s">
        <v>210</v>
      </c>
      <c r="M2133" s="71" t="s">
        <v>211</v>
      </c>
      <c r="N2133" s="71" t="s">
        <v>215</v>
      </c>
      <c r="O2133" s="71" t="s">
        <v>729</v>
      </c>
      <c r="R2133" s="71">
        <v>0</v>
      </c>
      <c r="U2133" s="27" t="s">
        <v>7695</v>
      </c>
    </row>
    <row r="2134" spans="1:21" x14ac:dyDescent="0.15">
      <c r="A2134" s="27" t="s">
        <v>75</v>
      </c>
      <c r="B2134" s="27" t="s">
        <v>7696</v>
      </c>
      <c r="C2134" s="27" t="s">
        <v>188</v>
      </c>
      <c r="D2134" s="27" t="s">
        <v>728</v>
      </c>
      <c r="I2134" s="28">
        <v>43423.631435185183</v>
      </c>
      <c r="J2134" s="28">
        <v>43423.632199074076</v>
      </c>
      <c r="K2134" s="203">
        <v>7.6388888888888893E-4</v>
      </c>
      <c r="L2134" s="29" t="s">
        <v>210</v>
      </c>
      <c r="M2134" s="71" t="s">
        <v>211</v>
      </c>
      <c r="N2134" s="71" t="s">
        <v>215</v>
      </c>
      <c r="O2134" s="71" t="s">
        <v>729</v>
      </c>
      <c r="R2134" s="71">
        <v>0</v>
      </c>
      <c r="U2134" s="27" t="s">
        <v>7693</v>
      </c>
    </row>
    <row r="2135" spans="1:21" x14ac:dyDescent="0.15">
      <c r="A2135" s="27" t="s">
        <v>75</v>
      </c>
      <c r="B2135" s="27" t="s">
        <v>7697</v>
      </c>
      <c r="C2135" s="27" t="s">
        <v>188</v>
      </c>
      <c r="D2135" s="27" t="s">
        <v>728</v>
      </c>
      <c r="I2135" s="28">
        <v>43423.632604166669</v>
      </c>
      <c r="J2135" s="28">
        <v>43423.632905092592</v>
      </c>
      <c r="K2135" s="203">
        <v>3.0092592592592595E-4</v>
      </c>
      <c r="L2135" s="29" t="s">
        <v>210</v>
      </c>
      <c r="M2135" s="71" t="s">
        <v>211</v>
      </c>
      <c r="N2135" s="71" t="s">
        <v>215</v>
      </c>
      <c r="O2135" s="71" t="s">
        <v>729</v>
      </c>
      <c r="R2135" s="71">
        <v>0</v>
      </c>
      <c r="U2135" s="27" t="s">
        <v>7698</v>
      </c>
    </row>
    <row r="2136" spans="1:21" x14ac:dyDescent="0.15">
      <c r="A2136" s="27" t="s">
        <v>75</v>
      </c>
      <c r="B2136" s="27" t="s">
        <v>7699</v>
      </c>
      <c r="C2136" s="27" t="s">
        <v>188</v>
      </c>
      <c r="D2136" s="27" t="s">
        <v>728</v>
      </c>
      <c r="I2136" s="28">
        <v>43423.633310185185</v>
      </c>
      <c r="J2136" s="28">
        <v>43423.636076388888</v>
      </c>
      <c r="K2136" s="203">
        <v>2.7662037037037034E-3</v>
      </c>
      <c r="L2136" s="29" t="s">
        <v>210</v>
      </c>
      <c r="M2136" s="71" t="s">
        <v>210</v>
      </c>
      <c r="N2136" s="71" t="s">
        <v>215</v>
      </c>
      <c r="O2136" s="71" t="s">
        <v>729</v>
      </c>
      <c r="R2136" s="71">
        <v>0</v>
      </c>
      <c r="U2136" s="27" t="s">
        <v>7700</v>
      </c>
    </row>
    <row r="2137" spans="1:21" x14ac:dyDescent="0.15">
      <c r="A2137" s="27" t="s">
        <v>75</v>
      </c>
      <c r="B2137" s="27" t="s">
        <v>7701</v>
      </c>
      <c r="C2137" s="27" t="s">
        <v>188</v>
      </c>
      <c r="D2137" s="27" t="s">
        <v>728</v>
      </c>
      <c r="I2137" s="28">
        <v>43423.637361111112</v>
      </c>
      <c r="J2137" s="28">
        <v>43423.637604166666</v>
      </c>
      <c r="K2137" s="203">
        <v>2.4305555555555552E-4</v>
      </c>
      <c r="L2137" s="29" t="s">
        <v>210</v>
      </c>
      <c r="M2137" s="71" t="s">
        <v>211</v>
      </c>
      <c r="N2137" s="71" t="s">
        <v>215</v>
      </c>
      <c r="O2137" s="71" t="s">
        <v>729</v>
      </c>
      <c r="R2137" s="71">
        <v>0</v>
      </c>
      <c r="U2137" s="27" t="s">
        <v>7702</v>
      </c>
    </row>
    <row r="2138" spans="1:21" x14ac:dyDescent="0.15">
      <c r="A2138" s="27" t="s">
        <v>75</v>
      </c>
      <c r="B2138" s="27" t="s">
        <v>7703</v>
      </c>
      <c r="C2138" s="27" t="s">
        <v>188</v>
      </c>
      <c r="D2138" s="27" t="s">
        <v>728</v>
      </c>
      <c r="I2138" s="28">
        <v>43423.638090277775</v>
      </c>
      <c r="J2138" s="28">
        <v>43423.647893518515</v>
      </c>
      <c r="K2138" s="203">
        <v>9.8032407407407408E-3</v>
      </c>
      <c r="L2138" s="29" t="s">
        <v>210</v>
      </c>
      <c r="M2138" s="71" t="s">
        <v>210</v>
      </c>
      <c r="N2138" s="71" t="s">
        <v>215</v>
      </c>
      <c r="O2138" s="71" t="s">
        <v>729</v>
      </c>
      <c r="R2138" s="71">
        <v>0</v>
      </c>
      <c r="U2138" s="27" t="s">
        <v>7704</v>
      </c>
    </row>
    <row r="2139" spans="1:21" x14ac:dyDescent="0.15">
      <c r="A2139" s="27" t="s">
        <v>75</v>
      </c>
      <c r="B2139" s="27" t="s">
        <v>7705</v>
      </c>
      <c r="C2139" s="27" t="s">
        <v>188</v>
      </c>
      <c r="D2139" s="27" t="s">
        <v>728</v>
      </c>
      <c r="I2139" s="28">
        <v>43423.648726851854</v>
      </c>
      <c r="J2139" s="28">
        <v>43423.650243055556</v>
      </c>
      <c r="K2139" s="203">
        <v>1.5162037037037036E-3</v>
      </c>
      <c r="L2139" s="29" t="s">
        <v>210</v>
      </c>
      <c r="M2139" s="71" t="s">
        <v>211</v>
      </c>
      <c r="N2139" s="71" t="s">
        <v>215</v>
      </c>
      <c r="O2139" s="71" t="s">
        <v>729</v>
      </c>
      <c r="R2139" s="71">
        <v>0</v>
      </c>
      <c r="U2139" s="27" t="s">
        <v>7706</v>
      </c>
    </row>
    <row r="2140" spans="1:21" x14ac:dyDescent="0.15">
      <c r="A2140" s="27" t="s">
        <v>75</v>
      </c>
      <c r="B2140" s="27" t="s">
        <v>7707</v>
      </c>
      <c r="C2140" s="27" t="s">
        <v>188</v>
      </c>
      <c r="D2140" s="27" t="s">
        <v>728</v>
      </c>
      <c r="I2140" s="28">
        <v>43423.651319444441</v>
      </c>
      <c r="J2140" s="28">
        <v>43423.655706018515</v>
      </c>
      <c r="K2140" s="203">
        <v>4.386574074074074E-3</v>
      </c>
      <c r="L2140" s="29" t="s">
        <v>210</v>
      </c>
      <c r="M2140" s="71" t="s">
        <v>210</v>
      </c>
      <c r="N2140" s="71" t="s">
        <v>215</v>
      </c>
      <c r="O2140" s="71" t="s">
        <v>729</v>
      </c>
      <c r="R2140" s="71">
        <v>0</v>
      </c>
      <c r="U2140" s="27" t="s">
        <v>7708</v>
      </c>
    </row>
    <row r="2141" spans="1:21" x14ac:dyDescent="0.15">
      <c r="A2141" s="27" t="s">
        <v>75</v>
      </c>
      <c r="B2141" s="27" t="s">
        <v>7709</v>
      </c>
      <c r="C2141" s="27" t="s">
        <v>188</v>
      </c>
      <c r="D2141" s="27" t="s">
        <v>728</v>
      </c>
      <c r="I2141" s="28">
        <v>43423.665219907409</v>
      </c>
      <c r="J2141" s="28">
        <v>43423.665532407409</v>
      </c>
      <c r="K2141" s="203">
        <v>3.1250000000000001E-4</v>
      </c>
      <c r="L2141" s="29" t="s">
        <v>210</v>
      </c>
      <c r="M2141" s="71" t="s">
        <v>211</v>
      </c>
      <c r="N2141" s="71" t="s">
        <v>215</v>
      </c>
      <c r="O2141" s="71" t="s">
        <v>729</v>
      </c>
      <c r="R2141" s="71">
        <v>0</v>
      </c>
      <c r="U2141" s="27" t="s">
        <v>7710</v>
      </c>
    </row>
    <row r="2142" spans="1:21" x14ac:dyDescent="0.15">
      <c r="A2142" s="27" t="s">
        <v>75</v>
      </c>
      <c r="B2142" s="27" t="s">
        <v>7711</v>
      </c>
      <c r="C2142" s="27" t="s">
        <v>188</v>
      </c>
      <c r="D2142" s="27" t="s">
        <v>728</v>
      </c>
      <c r="I2142" s="28">
        <v>43423.665636574071</v>
      </c>
      <c r="J2142" s="28">
        <v>43423.666550925926</v>
      </c>
      <c r="K2142" s="203">
        <v>9.1435185185185185E-4</v>
      </c>
      <c r="L2142" s="29" t="s">
        <v>210</v>
      </c>
      <c r="M2142" s="71" t="s">
        <v>211</v>
      </c>
      <c r="N2142" s="71" t="s">
        <v>215</v>
      </c>
      <c r="O2142" s="71" t="s">
        <v>729</v>
      </c>
      <c r="R2142" s="71">
        <v>0</v>
      </c>
      <c r="U2142" s="27" t="s">
        <v>7710</v>
      </c>
    </row>
    <row r="2143" spans="1:21" x14ac:dyDescent="0.15">
      <c r="A2143" s="27" t="s">
        <v>75</v>
      </c>
      <c r="B2143" s="27" t="s">
        <v>7712</v>
      </c>
      <c r="C2143" s="27" t="s">
        <v>188</v>
      </c>
      <c r="D2143" s="27" t="s">
        <v>728</v>
      </c>
      <c r="I2143" s="28">
        <v>43423.66783564815</v>
      </c>
      <c r="J2143" s="28">
        <v>43423.668333333335</v>
      </c>
      <c r="K2143" s="203">
        <v>4.9768518518518521E-4</v>
      </c>
      <c r="L2143" s="29" t="s">
        <v>210</v>
      </c>
      <c r="M2143" s="71" t="s">
        <v>211</v>
      </c>
      <c r="N2143" s="71" t="s">
        <v>215</v>
      </c>
      <c r="O2143" s="71" t="s">
        <v>729</v>
      </c>
      <c r="R2143" s="71">
        <v>0</v>
      </c>
      <c r="U2143" s="27" t="s">
        <v>7713</v>
      </c>
    </row>
    <row r="2144" spans="1:21" x14ac:dyDescent="0.15">
      <c r="A2144" s="27" t="s">
        <v>75</v>
      </c>
      <c r="B2144" s="27" t="s">
        <v>7714</v>
      </c>
      <c r="C2144" s="27" t="s">
        <v>188</v>
      </c>
      <c r="D2144" s="27" t="s">
        <v>728</v>
      </c>
      <c r="I2144" s="28">
        <v>43423.668842592589</v>
      </c>
      <c r="J2144" s="28">
        <v>43423.669293981482</v>
      </c>
      <c r="K2144" s="203">
        <v>4.5138888888888892E-4</v>
      </c>
      <c r="L2144" s="29" t="s">
        <v>210</v>
      </c>
      <c r="M2144" s="71" t="s">
        <v>211</v>
      </c>
      <c r="N2144" s="71" t="s">
        <v>215</v>
      </c>
      <c r="O2144" s="71" t="s">
        <v>729</v>
      </c>
      <c r="R2144" s="71">
        <v>0</v>
      </c>
      <c r="U2144" s="27" t="s">
        <v>7715</v>
      </c>
    </row>
    <row r="2145" spans="1:21" x14ac:dyDescent="0.15">
      <c r="A2145" s="27" t="s">
        <v>75</v>
      </c>
      <c r="B2145" s="27" t="s">
        <v>7716</v>
      </c>
      <c r="C2145" s="27" t="s">
        <v>188</v>
      </c>
      <c r="D2145" s="27" t="s">
        <v>728</v>
      </c>
      <c r="I2145" s="28">
        <v>43423.669861111113</v>
      </c>
      <c r="J2145" s="28">
        <v>43423.672303240739</v>
      </c>
      <c r="K2145" s="203">
        <v>2.4421296296296296E-3</v>
      </c>
      <c r="L2145" s="29" t="s">
        <v>210</v>
      </c>
      <c r="M2145" s="71" t="s">
        <v>210</v>
      </c>
      <c r="N2145" s="71" t="s">
        <v>215</v>
      </c>
      <c r="O2145" s="71" t="s">
        <v>729</v>
      </c>
      <c r="R2145" s="71">
        <v>0</v>
      </c>
      <c r="U2145" s="27" t="s">
        <v>7717</v>
      </c>
    </row>
    <row r="2146" spans="1:21" x14ac:dyDescent="0.15">
      <c r="A2146" s="27" t="s">
        <v>75</v>
      </c>
      <c r="B2146" s="27" t="s">
        <v>7718</v>
      </c>
      <c r="C2146" s="27" t="s">
        <v>188</v>
      </c>
      <c r="D2146" s="27" t="s">
        <v>728</v>
      </c>
      <c r="I2146" s="28">
        <v>43423.673425925925</v>
      </c>
      <c r="J2146" s="28">
        <v>43423.675671296296</v>
      </c>
      <c r="K2146" s="203">
        <v>2.2453703703703702E-3</v>
      </c>
      <c r="L2146" s="29" t="s">
        <v>210</v>
      </c>
      <c r="M2146" s="71" t="s">
        <v>210</v>
      </c>
      <c r="N2146" s="71" t="s">
        <v>215</v>
      </c>
      <c r="O2146" s="71" t="s">
        <v>729</v>
      </c>
      <c r="R2146" s="71">
        <v>0</v>
      </c>
      <c r="U2146" s="27" t="s">
        <v>7719</v>
      </c>
    </row>
    <row r="2147" spans="1:21" x14ac:dyDescent="0.15">
      <c r="A2147" s="27" t="s">
        <v>75</v>
      </c>
      <c r="B2147" s="27" t="s">
        <v>7720</v>
      </c>
      <c r="C2147" s="27" t="s">
        <v>188</v>
      </c>
      <c r="D2147" s="27" t="s">
        <v>728</v>
      </c>
      <c r="I2147" s="28">
        <v>43423.676435185182</v>
      </c>
      <c r="J2147" s="28">
        <v>43423.676944444444</v>
      </c>
      <c r="K2147" s="203">
        <v>5.0925925925925921E-4</v>
      </c>
      <c r="L2147" s="29" t="s">
        <v>210</v>
      </c>
      <c r="M2147" s="71" t="s">
        <v>211</v>
      </c>
      <c r="N2147" s="71" t="s">
        <v>215</v>
      </c>
      <c r="O2147" s="71" t="s">
        <v>729</v>
      </c>
      <c r="R2147" s="71">
        <v>0</v>
      </c>
      <c r="U2147" s="27" t="s">
        <v>7721</v>
      </c>
    </row>
    <row r="2148" spans="1:21" x14ac:dyDescent="0.15">
      <c r="A2148" s="27" t="s">
        <v>75</v>
      </c>
      <c r="B2148" s="27" t="s">
        <v>7722</v>
      </c>
      <c r="C2148" s="27" t="s">
        <v>188</v>
      </c>
      <c r="D2148" s="27" t="s">
        <v>728</v>
      </c>
      <c r="I2148" s="28">
        <v>43423.677025462966</v>
      </c>
      <c r="J2148" s="28">
        <v>43423.677430555559</v>
      </c>
      <c r="K2148" s="203">
        <v>4.0509259259259258E-4</v>
      </c>
      <c r="L2148" s="29" t="s">
        <v>210</v>
      </c>
      <c r="M2148" s="71" t="s">
        <v>211</v>
      </c>
      <c r="N2148" s="71" t="s">
        <v>215</v>
      </c>
      <c r="O2148" s="71" t="s">
        <v>729</v>
      </c>
      <c r="R2148" s="71">
        <v>0</v>
      </c>
      <c r="U2148" s="27" t="s">
        <v>1713</v>
      </c>
    </row>
    <row r="2149" spans="1:21" x14ac:dyDescent="0.15">
      <c r="A2149" s="27" t="s">
        <v>75</v>
      </c>
      <c r="B2149" s="27" t="s">
        <v>7723</v>
      </c>
      <c r="C2149" s="27" t="s">
        <v>188</v>
      </c>
      <c r="D2149" s="27" t="s">
        <v>728</v>
      </c>
      <c r="I2149" s="28">
        <v>43423.677858796298</v>
      </c>
      <c r="J2149" s="28">
        <v>43423.678206018521</v>
      </c>
      <c r="K2149" s="203">
        <v>3.4722222222222224E-4</v>
      </c>
      <c r="L2149" s="29" t="s">
        <v>210</v>
      </c>
      <c r="M2149" s="71" t="s">
        <v>211</v>
      </c>
      <c r="N2149" s="71" t="s">
        <v>215</v>
      </c>
      <c r="O2149" s="71" t="s">
        <v>729</v>
      </c>
      <c r="R2149" s="71">
        <v>0</v>
      </c>
      <c r="U2149" s="27" t="s">
        <v>7724</v>
      </c>
    </row>
    <row r="2150" spans="1:21" x14ac:dyDescent="0.15">
      <c r="A2150" s="27" t="s">
        <v>75</v>
      </c>
      <c r="B2150" s="27" t="s">
        <v>7725</v>
      </c>
      <c r="C2150" s="27" t="s">
        <v>188</v>
      </c>
      <c r="D2150" s="27" t="s">
        <v>728</v>
      </c>
      <c r="I2150" s="28">
        <v>43423.678946759261</v>
      </c>
      <c r="J2150" s="28">
        <v>43423.67931712963</v>
      </c>
      <c r="K2150" s="203">
        <v>3.7037037037037035E-4</v>
      </c>
      <c r="L2150" s="29" t="s">
        <v>210</v>
      </c>
      <c r="M2150" s="71" t="s">
        <v>211</v>
      </c>
      <c r="N2150" s="71" t="s">
        <v>215</v>
      </c>
      <c r="O2150" s="71" t="s">
        <v>729</v>
      </c>
      <c r="R2150" s="71">
        <v>0</v>
      </c>
      <c r="U2150" s="27" t="s">
        <v>7726</v>
      </c>
    </row>
    <row r="2151" spans="1:21" x14ac:dyDescent="0.15">
      <c r="A2151" s="27" t="s">
        <v>75</v>
      </c>
      <c r="B2151" s="27" t="s">
        <v>7727</v>
      </c>
      <c r="C2151" s="27" t="s">
        <v>188</v>
      </c>
      <c r="D2151" s="27" t="s">
        <v>728</v>
      </c>
      <c r="I2151" s="28">
        <v>43423.680879629632</v>
      </c>
      <c r="J2151" s="28">
        <v>43423.681469907409</v>
      </c>
      <c r="K2151" s="203">
        <v>5.9027777777777778E-4</v>
      </c>
      <c r="L2151" s="29" t="s">
        <v>210</v>
      </c>
      <c r="M2151" s="71" t="s">
        <v>211</v>
      </c>
      <c r="N2151" s="71" t="s">
        <v>215</v>
      </c>
      <c r="O2151" s="71" t="s">
        <v>729</v>
      </c>
      <c r="R2151" s="71">
        <v>0</v>
      </c>
      <c r="U2151" s="27" t="s">
        <v>7728</v>
      </c>
    </row>
    <row r="2152" spans="1:21" x14ac:dyDescent="0.15">
      <c r="A2152" s="27" t="s">
        <v>75</v>
      </c>
      <c r="B2152" s="27" t="s">
        <v>7729</v>
      </c>
      <c r="C2152" s="27" t="s">
        <v>188</v>
      </c>
      <c r="D2152" s="27" t="s">
        <v>728</v>
      </c>
      <c r="I2152" s="28">
        <v>43423.697025462963</v>
      </c>
      <c r="J2152" s="28">
        <v>43423.698831018519</v>
      </c>
      <c r="K2152" s="203">
        <v>1.8055555555555557E-3</v>
      </c>
      <c r="L2152" s="29" t="s">
        <v>210</v>
      </c>
      <c r="M2152" s="71" t="s">
        <v>211</v>
      </c>
      <c r="N2152" s="71" t="s">
        <v>215</v>
      </c>
      <c r="O2152" s="71" t="s">
        <v>729</v>
      </c>
      <c r="R2152" s="71">
        <v>0</v>
      </c>
      <c r="U2152" s="27" t="s">
        <v>7710</v>
      </c>
    </row>
    <row r="2153" spans="1:21" x14ac:dyDescent="0.15">
      <c r="A2153" s="27" t="s">
        <v>75</v>
      </c>
      <c r="B2153" s="27" t="s">
        <v>7730</v>
      </c>
      <c r="C2153" s="27" t="s">
        <v>774</v>
      </c>
      <c r="D2153" s="27" t="s">
        <v>471</v>
      </c>
      <c r="I2153" s="28">
        <v>43423.602939814817</v>
      </c>
      <c r="J2153" s="28">
        <v>43423.603854166664</v>
      </c>
      <c r="K2153" s="203">
        <v>9.1435185185185185E-4</v>
      </c>
      <c r="L2153" s="29" t="s">
        <v>210</v>
      </c>
      <c r="M2153" s="71" t="s">
        <v>211</v>
      </c>
      <c r="N2153" s="71" t="s">
        <v>215</v>
      </c>
      <c r="O2153" s="71" t="s">
        <v>472</v>
      </c>
      <c r="R2153" s="71">
        <v>0</v>
      </c>
      <c r="U2153" s="27" t="s">
        <v>7731</v>
      </c>
    </row>
    <row r="2154" spans="1:21" x14ac:dyDescent="0.15">
      <c r="A2154" s="27" t="s">
        <v>75</v>
      </c>
      <c r="B2154" s="27" t="s">
        <v>7732</v>
      </c>
      <c r="C2154" s="27" t="s">
        <v>774</v>
      </c>
      <c r="D2154" s="27" t="s">
        <v>471</v>
      </c>
      <c r="I2154" s="28">
        <v>43423.606840277775</v>
      </c>
      <c r="J2154" s="28">
        <v>43423.609386574077</v>
      </c>
      <c r="K2154" s="203">
        <v>2.5462962962962961E-3</v>
      </c>
      <c r="L2154" s="29" t="s">
        <v>210</v>
      </c>
      <c r="M2154" s="71" t="s">
        <v>210</v>
      </c>
      <c r="N2154" s="71" t="s">
        <v>215</v>
      </c>
      <c r="O2154" s="71" t="s">
        <v>472</v>
      </c>
      <c r="R2154" s="71">
        <v>0</v>
      </c>
      <c r="U2154" s="27" t="s">
        <v>7733</v>
      </c>
    </row>
    <row r="2155" spans="1:21" x14ac:dyDescent="0.15">
      <c r="A2155" s="27" t="s">
        <v>75</v>
      </c>
      <c r="B2155" s="27" t="s">
        <v>7734</v>
      </c>
      <c r="C2155" s="27" t="s">
        <v>774</v>
      </c>
      <c r="D2155" s="27" t="s">
        <v>471</v>
      </c>
      <c r="I2155" s="28">
        <v>43423.610312500001</v>
      </c>
      <c r="J2155" s="28">
        <v>43423.610844907409</v>
      </c>
      <c r="K2155" s="203">
        <v>5.3240740740740744E-4</v>
      </c>
      <c r="L2155" s="29" t="s">
        <v>210</v>
      </c>
      <c r="M2155" s="71" t="s">
        <v>211</v>
      </c>
      <c r="N2155" s="71" t="s">
        <v>215</v>
      </c>
      <c r="O2155" s="71" t="s">
        <v>472</v>
      </c>
      <c r="R2155" s="71">
        <v>0</v>
      </c>
      <c r="U2155" s="27" t="s">
        <v>7735</v>
      </c>
    </row>
    <row r="2156" spans="1:21" x14ac:dyDescent="0.15">
      <c r="A2156" s="27" t="s">
        <v>75</v>
      </c>
      <c r="B2156" s="27" t="s">
        <v>7736</v>
      </c>
      <c r="C2156" s="27" t="s">
        <v>774</v>
      </c>
      <c r="D2156" s="27" t="s">
        <v>471</v>
      </c>
      <c r="I2156" s="28">
        <v>43423.613206018519</v>
      </c>
      <c r="J2156" s="28">
        <v>43423.613657407404</v>
      </c>
      <c r="K2156" s="203">
        <v>4.5138888888888892E-4</v>
      </c>
      <c r="L2156" s="29" t="s">
        <v>210</v>
      </c>
      <c r="M2156" s="71" t="s">
        <v>211</v>
      </c>
      <c r="N2156" s="71" t="s">
        <v>215</v>
      </c>
      <c r="O2156" s="71" t="s">
        <v>472</v>
      </c>
      <c r="R2156" s="71">
        <v>0</v>
      </c>
      <c r="U2156" s="27" t="s">
        <v>7737</v>
      </c>
    </row>
    <row r="2157" spans="1:21" x14ac:dyDescent="0.15">
      <c r="A2157" s="27" t="s">
        <v>75</v>
      </c>
      <c r="B2157" s="27" t="s">
        <v>7738</v>
      </c>
      <c r="C2157" s="27" t="s">
        <v>774</v>
      </c>
      <c r="D2157" s="27" t="s">
        <v>471</v>
      </c>
      <c r="I2157" s="28">
        <v>43423.613958333335</v>
      </c>
      <c r="J2157" s="28">
        <v>43423.616793981484</v>
      </c>
      <c r="K2157" s="203">
        <v>2.8356481481481479E-3</v>
      </c>
      <c r="L2157" s="29" t="s">
        <v>210</v>
      </c>
      <c r="M2157" s="71" t="s">
        <v>210</v>
      </c>
      <c r="N2157" s="71" t="s">
        <v>215</v>
      </c>
      <c r="O2157" s="71" t="s">
        <v>472</v>
      </c>
      <c r="R2157" s="71">
        <v>0</v>
      </c>
      <c r="U2157" s="27" t="s">
        <v>7739</v>
      </c>
    </row>
    <row r="2158" spans="1:21" x14ac:dyDescent="0.15">
      <c r="A2158" s="27" t="s">
        <v>75</v>
      </c>
      <c r="B2158" s="27" t="s">
        <v>7740</v>
      </c>
      <c r="C2158" s="27" t="s">
        <v>774</v>
      </c>
      <c r="D2158" s="27" t="s">
        <v>471</v>
      </c>
      <c r="I2158" s="28">
        <v>43423.622025462966</v>
      </c>
      <c r="J2158" s="28">
        <v>43423.622858796298</v>
      </c>
      <c r="K2158" s="203">
        <v>8.3333333333333339E-4</v>
      </c>
      <c r="L2158" s="29" t="s">
        <v>210</v>
      </c>
      <c r="M2158" s="71" t="s">
        <v>211</v>
      </c>
      <c r="N2158" s="71" t="s">
        <v>215</v>
      </c>
      <c r="O2158" s="71" t="s">
        <v>472</v>
      </c>
      <c r="R2158" s="71">
        <v>0</v>
      </c>
      <c r="U2158" s="27" t="s">
        <v>7741</v>
      </c>
    </row>
    <row r="2159" spans="1:21" x14ac:dyDescent="0.15">
      <c r="A2159" s="27" t="s">
        <v>75</v>
      </c>
      <c r="B2159" s="27" t="s">
        <v>7742</v>
      </c>
      <c r="C2159" s="27" t="s">
        <v>774</v>
      </c>
      <c r="D2159" s="27" t="s">
        <v>471</v>
      </c>
      <c r="I2159" s="28">
        <v>43423.626423611109</v>
      </c>
      <c r="J2159" s="28">
        <v>43423.626539351855</v>
      </c>
      <c r="K2159" s="203">
        <v>1.1574074074074073E-4</v>
      </c>
      <c r="L2159" s="29" t="s">
        <v>210</v>
      </c>
      <c r="M2159" s="71" t="s">
        <v>211</v>
      </c>
      <c r="N2159" s="71" t="s">
        <v>215</v>
      </c>
      <c r="O2159" s="71" t="s">
        <v>472</v>
      </c>
      <c r="R2159" s="71">
        <v>0</v>
      </c>
      <c r="U2159" s="27" t="s">
        <v>7743</v>
      </c>
    </row>
    <row r="2160" spans="1:21" x14ac:dyDescent="0.15">
      <c r="A2160" s="27" t="s">
        <v>75</v>
      </c>
      <c r="B2160" s="27" t="s">
        <v>7744</v>
      </c>
      <c r="C2160" s="27" t="s">
        <v>774</v>
      </c>
      <c r="D2160" s="27" t="s">
        <v>471</v>
      </c>
      <c r="I2160" s="28">
        <v>43423.626979166664</v>
      </c>
      <c r="J2160" s="28">
        <v>43423.628379629627</v>
      </c>
      <c r="K2160" s="203">
        <v>1.4004629629629629E-3</v>
      </c>
      <c r="L2160" s="29" t="s">
        <v>210</v>
      </c>
      <c r="M2160" s="71" t="s">
        <v>211</v>
      </c>
      <c r="N2160" s="71" t="s">
        <v>215</v>
      </c>
      <c r="O2160" s="71" t="s">
        <v>472</v>
      </c>
      <c r="R2160" s="71">
        <v>0</v>
      </c>
      <c r="U2160" s="27" t="s">
        <v>7745</v>
      </c>
    </row>
    <row r="2161" spans="1:21" x14ac:dyDescent="0.15">
      <c r="A2161" s="27" t="s">
        <v>75</v>
      </c>
      <c r="B2161" s="27" t="s">
        <v>7746</v>
      </c>
      <c r="C2161" s="27" t="s">
        <v>774</v>
      </c>
      <c r="D2161" s="27" t="s">
        <v>471</v>
      </c>
      <c r="I2161" s="28">
        <v>43423.628680555557</v>
      </c>
      <c r="J2161" s="28">
        <v>43423.629618055558</v>
      </c>
      <c r="K2161" s="203">
        <v>9.3750000000000007E-4</v>
      </c>
      <c r="L2161" s="29" t="s">
        <v>210</v>
      </c>
      <c r="M2161" s="71" t="s">
        <v>211</v>
      </c>
      <c r="N2161" s="71" t="s">
        <v>215</v>
      </c>
      <c r="O2161" s="71" t="s">
        <v>472</v>
      </c>
      <c r="R2161" s="71">
        <v>0</v>
      </c>
      <c r="U2161" s="27" t="s">
        <v>7747</v>
      </c>
    </row>
    <row r="2162" spans="1:21" x14ac:dyDescent="0.15">
      <c r="A2162" s="27" t="s">
        <v>75</v>
      </c>
      <c r="B2162" s="27" t="s">
        <v>7748</v>
      </c>
      <c r="C2162" s="27" t="s">
        <v>774</v>
      </c>
      <c r="D2162" s="27" t="s">
        <v>471</v>
      </c>
      <c r="I2162" s="28">
        <v>43423.631863425922</v>
      </c>
      <c r="J2162" s="28">
        <v>43423.632222222222</v>
      </c>
      <c r="K2162" s="203">
        <v>3.5879629629629635E-4</v>
      </c>
      <c r="L2162" s="29" t="s">
        <v>210</v>
      </c>
      <c r="M2162" s="71" t="s">
        <v>211</v>
      </c>
      <c r="N2162" s="71" t="s">
        <v>215</v>
      </c>
      <c r="O2162" s="71" t="s">
        <v>472</v>
      </c>
      <c r="R2162" s="71">
        <v>0</v>
      </c>
      <c r="U2162" s="27" t="s">
        <v>7749</v>
      </c>
    </row>
    <row r="2163" spans="1:21" x14ac:dyDescent="0.15">
      <c r="A2163" s="27" t="s">
        <v>75</v>
      </c>
      <c r="B2163" s="27" t="s">
        <v>7750</v>
      </c>
      <c r="C2163" s="27" t="s">
        <v>774</v>
      </c>
      <c r="D2163" s="27" t="s">
        <v>471</v>
      </c>
      <c r="I2163" s="28">
        <v>43423.633055555554</v>
      </c>
      <c r="J2163" s="28">
        <v>43423.633634259262</v>
      </c>
      <c r="K2163" s="203">
        <v>5.7870370370370378E-4</v>
      </c>
      <c r="L2163" s="29" t="s">
        <v>210</v>
      </c>
      <c r="M2163" s="71" t="s">
        <v>211</v>
      </c>
      <c r="N2163" s="71" t="s">
        <v>215</v>
      </c>
      <c r="O2163" s="71" t="s">
        <v>472</v>
      </c>
      <c r="R2163" s="71">
        <v>0</v>
      </c>
      <c r="U2163" s="27" t="s">
        <v>7751</v>
      </c>
    </row>
    <row r="2164" spans="1:21" x14ac:dyDescent="0.15">
      <c r="A2164" s="27" t="s">
        <v>75</v>
      </c>
      <c r="B2164" s="27" t="s">
        <v>7752</v>
      </c>
      <c r="C2164" s="27" t="s">
        <v>774</v>
      </c>
      <c r="D2164" s="27" t="s">
        <v>471</v>
      </c>
      <c r="I2164" s="28">
        <v>43423.636550925927</v>
      </c>
      <c r="J2164" s="28">
        <v>43423.639849537038</v>
      </c>
      <c r="K2164" s="203">
        <v>3.2986111111111111E-3</v>
      </c>
      <c r="L2164" s="29" t="s">
        <v>210</v>
      </c>
      <c r="M2164" s="71" t="s">
        <v>210</v>
      </c>
      <c r="N2164" s="71" t="s">
        <v>215</v>
      </c>
      <c r="O2164" s="71" t="s">
        <v>472</v>
      </c>
      <c r="R2164" s="71">
        <v>0</v>
      </c>
      <c r="U2164" s="27" t="s">
        <v>7753</v>
      </c>
    </row>
    <row r="2165" spans="1:21" x14ac:dyDescent="0.15">
      <c r="A2165" s="27" t="s">
        <v>75</v>
      </c>
      <c r="B2165" s="27" t="s">
        <v>7754</v>
      </c>
      <c r="C2165" s="27" t="s">
        <v>774</v>
      </c>
      <c r="D2165" s="27" t="s">
        <v>471</v>
      </c>
      <c r="I2165" s="28">
        <v>43423.640810185185</v>
      </c>
      <c r="J2165" s="28">
        <v>43423.642314814817</v>
      </c>
      <c r="K2165" s="203">
        <v>1.5046296296296294E-3</v>
      </c>
      <c r="L2165" s="29" t="s">
        <v>210</v>
      </c>
      <c r="M2165" s="71" t="s">
        <v>211</v>
      </c>
      <c r="N2165" s="71" t="s">
        <v>215</v>
      </c>
      <c r="O2165" s="71" t="s">
        <v>472</v>
      </c>
      <c r="R2165" s="71">
        <v>0</v>
      </c>
      <c r="U2165" s="27" t="s">
        <v>7755</v>
      </c>
    </row>
    <row r="2166" spans="1:21" x14ac:dyDescent="0.15">
      <c r="A2166" s="27" t="s">
        <v>75</v>
      </c>
      <c r="B2166" s="27" t="s">
        <v>7756</v>
      </c>
      <c r="C2166" s="27" t="s">
        <v>774</v>
      </c>
      <c r="D2166" s="27" t="s">
        <v>471</v>
      </c>
      <c r="I2166" s="28">
        <v>43423.654745370368</v>
      </c>
      <c r="J2166" s="28">
        <v>43423.654756944445</v>
      </c>
      <c r="K2166" s="203">
        <v>1.1574074074074073E-5</v>
      </c>
      <c r="L2166" s="29" t="s">
        <v>210</v>
      </c>
      <c r="M2166" s="71" t="s">
        <v>211</v>
      </c>
      <c r="N2166" s="71" t="s">
        <v>215</v>
      </c>
      <c r="O2166" s="71" t="s">
        <v>472</v>
      </c>
      <c r="R2166" s="71">
        <v>0</v>
      </c>
      <c r="U2166" s="27" t="s">
        <v>7757</v>
      </c>
    </row>
    <row r="2167" spans="1:21" x14ac:dyDescent="0.15">
      <c r="A2167" s="27" t="s">
        <v>75</v>
      </c>
      <c r="B2167" s="27" t="s">
        <v>7758</v>
      </c>
      <c r="C2167" s="27" t="s">
        <v>774</v>
      </c>
      <c r="D2167" s="27" t="s">
        <v>471</v>
      </c>
      <c r="I2167" s="28">
        <v>43423.655844907407</v>
      </c>
      <c r="J2167" s="28">
        <v>43423.6565625</v>
      </c>
      <c r="K2167" s="203">
        <v>7.175925925925927E-4</v>
      </c>
      <c r="L2167" s="29" t="s">
        <v>210</v>
      </c>
      <c r="M2167" s="71" t="s">
        <v>211</v>
      </c>
      <c r="N2167" s="71" t="s">
        <v>215</v>
      </c>
      <c r="O2167" s="71" t="s">
        <v>472</v>
      </c>
      <c r="R2167" s="71">
        <v>0</v>
      </c>
      <c r="U2167" s="27" t="s">
        <v>7759</v>
      </c>
    </row>
    <row r="2168" spans="1:21" x14ac:dyDescent="0.15">
      <c r="A2168" s="27" t="s">
        <v>75</v>
      </c>
      <c r="B2168" s="27" t="s">
        <v>7760</v>
      </c>
      <c r="C2168" s="27" t="s">
        <v>774</v>
      </c>
      <c r="D2168" s="27" t="s">
        <v>471</v>
      </c>
      <c r="I2168" s="28">
        <v>43423.65697916667</v>
      </c>
      <c r="J2168" s="28">
        <v>43423.65965277778</v>
      </c>
      <c r="K2168" s="203">
        <v>2.673611111111111E-3</v>
      </c>
      <c r="L2168" s="29" t="s">
        <v>210</v>
      </c>
      <c r="M2168" s="71" t="s">
        <v>210</v>
      </c>
      <c r="N2168" s="71" t="s">
        <v>215</v>
      </c>
      <c r="O2168" s="71" t="s">
        <v>472</v>
      </c>
      <c r="R2168" s="71">
        <v>0</v>
      </c>
      <c r="U2168" s="27" t="s">
        <v>7761</v>
      </c>
    </row>
    <row r="2169" spans="1:21" x14ac:dyDescent="0.15">
      <c r="A2169" s="27" t="s">
        <v>75</v>
      </c>
      <c r="B2169" s="27" t="s">
        <v>7762</v>
      </c>
      <c r="C2169" s="27" t="s">
        <v>774</v>
      </c>
      <c r="D2169" s="27" t="s">
        <v>471</v>
      </c>
      <c r="I2169" s="28">
        <v>43423.660127314812</v>
      </c>
      <c r="J2169" s="28">
        <v>43423.660821759258</v>
      </c>
      <c r="K2169" s="203">
        <v>6.9444444444444447E-4</v>
      </c>
      <c r="L2169" s="29" t="s">
        <v>210</v>
      </c>
      <c r="M2169" s="71" t="s">
        <v>211</v>
      </c>
      <c r="N2169" s="71" t="s">
        <v>215</v>
      </c>
      <c r="O2169" s="71" t="s">
        <v>472</v>
      </c>
      <c r="R2169" s="71">
        <v>0</v>
      </c>
      <c r="U2169" s="27" t="s">
        <v>7763</v>
      </c>
    </row>
    <row r="2170" spans="1:21" x14ac:dyDescent="0.15">
      <c r="A2170" s="27" t="s">
        <v>75</v>
      </c>
      <c r="B2170" s="27" t="s">
        <v>7764</v>
      </c>
      <c r="C2170" s="27" t="s">
        <v>774</v>
      </c>
      <c r="D2170" s="27" t="s">
        <v>471</v>
      </c>
      <c r="I2170" s="28">
        <v>43423.662199074075</v>
      </c>
      <c r="J2170" s="28">
        <v>43423.662372685183</v>
      </c>
      <c r="K2170" s="203">
        <v>1.7361111111111112E-4</v>
      </c>
      <c r="L2170" s="29" t="s">
        <v>210</v>
      </c>
      <c r="M2170" s="71" t="s">
        <v>211</v>
      </c>
      <c r="N2170" s="71" t="s">
        <v>215</v>
      </c>
      <c r="O2170" s="71" t="s">
        <v>472</v>
      </c>
      <c r="R2170" s="71">
        <v>0</v>
      </c>
      <c r="U2170" s="27" t="s">
        <v>7765</v>
      </c>
    </row>
    <row r="2171" spans="1:21" x14ac:dyDescent="0.15">
      <c r="A2171" s="27" t="s">
        <v>75</v>
      </c>
      <c r="B2171" s="27" t="s">
        <v>7766</v>
      </c>
      <c r="C2171" s="27" t="s">
        <v>774</v>
      </c>
      <c r="D2171" s="27" t="s">
        <v>471</v>
      </c>
      <c r="I2171" s="28">
        <v>43423.663831018515</v>
      </c>
      <c r="J2171" s="28">
        <v>43423.666712962964</v>
      </c>
      <c r="K2171" s="203">
        <v>2.8819444444444444E-3</v>
      </c>
      <c r="L2171" s="29" t="s">
        <v>210</v>
      </c>
      <c r="M2171" s="71" t="s">
        <v>210</v>
      </c>
      <c r="N2171" s="71" t="s">
        <v>215</v>
      </c>
      <c r="O2171" s="71" t="s">
        <v>472</v>
      </c>
      <c r="R2171" s="71">
        <v>0</v>
      </c>
      <c r="U2171" s="27" t="s">
        <v>7767</v>
      </c>
    </row>
    <row r="2172" spans="1:21" x14ac:dyDescent="0.15">
      <c r="A2172" s="27" t="s">
        <v>75</v>
      </c>
      <c r="B2172" s="27" t="s">
        <v>7768</v>
      </c>
      <c r="C2172" s="27" t="s">
        <v>774</v>
      </c>
      <c r="D2172" s="27" t="s">
        <v>471</v>
      </c>
      <c r="I2172" s="28">
        <v>43423.66710648148</v>
      </c>
      <c r="J2172" s="28">
        <v>43423.673854166664</v>
      </c>
      <c r="K2172" s="203">
        <v>6.7476851851851856E-3</v>
      </c>
      <c r="L2172" s="29" t="s">
        <v>210</v>
      </c>
      <c r="M2172" s="71" t="s">
        <v>210</v>
      </c>
      <c r="N2172" s="71" t="s">
        <v>215</v>
      </c>
      <c r="O2172" s="71" t="s">
        <v>472</v>
      </c>
      <c r="R2172" s="71">
        <v>0</v>
      </c>
      <c r="U2172" s="27" t="s">
        <v>7769</v>
      </c>
    </row>
    <row r="2173" spans="1:21" x14ac:dyDescent="0.15">
      <c r="A2173" s="27" t="s">
        <v>75</v>
      </c>
      <c r="B2173" s="27" t="s">
        <v>7770</v>
      </c>
      <c r="C2173" s="27" t="s">
        <v>774</v>
      </c>
      <c r="D2173" s="27" t="s">
        <v>471</v>
      </c>
      <c r="I2173" s="28">
        <v>43423.676064814812</v>
      </c>
      <c r="J2173" s="28">
        <v>43423.676423611112</v>
      </c>
      <c r="K2173" s="203">
        <v>3.5879629629629635E-4</v>
      </c>
      <c r="L2173" s="29" t="s">
        <v>210</v>
      </c>
      <c r="M2173" s="71" t="s">
        <v>211</v>
      </c>
      <c r="N2173" s="71" t="s">
        <v>215</v>
      </c>
      <c r="O2173" s="71" t="s">
        <v>472</v>
      </c>
      <c r="R2173" s="71">
        <v>0</v>
      </c>
      <c r="U2173" s="27" t="s">
        <v>7771</v>
      </c>
    </row>
    <row r="2174" spans="1:21" x14ac:dyDescent="0.15">
      <c r="A2174" s="27" t="s">
        <v>75</v>
      </c>
      <c r="B2174" s="27" t="s">
        <v>7772</v>
      </c>
      <c r="C2174" s="27" t="s">
        <v>774</v>
      </c>
      <c r="D2174" s="27" t="s">
        <v>471</v>
      </c>
      <c r="I2174" s="28">
        <v>43423.678171296298</v>
      </c>
      <c r="J2174" s="28">
        <v>43423.678726851853</v>
      </c>
      <c r="K2174" s="203">
        <v>5.5555555555555556E-4</v>
      </c>
      <c r="L2174" s="29" t="s">
        <v>210</v>
      </c>
      <c r="M2174" s="71" t="s">
        <v>211</v>
      </c>
      <c r="N2174" s="71" t="s">
        <v>215</v>
      </c>
      <c r="O2174" s="71" t="s">
        <v>472</v>
      </c>
      <c r="R2174" s="71">
        <v>0</v>
      </c>
      <c r="U2174" s="27" t="s">
        <v>7769</v>
      </c>
    </row>
    <row r="2175" spans="1:21" x14ac:dyDescent="0.15">
      <c r="A2175" s="27" t="s">
        <v>75</v>
      </c>
      <c r="B2175" s="27" t="s">
        <v>7773</v>
      </c>
      <c r="C2175" s="27" t="s">
        <v>774</v>
      </c>
      <c r="D2175" s="27" t="s">
        <v>471</v>
      </c>
      <c r="I2175" s="28">
        <v>43423.68241898148</v>
      </c>
      <c r="J2175" s="28">
        <v>43423.68545138889</v>
      </c>
      <c r="K2175" s="203">
        <v>3.0324074074074073E-3</v>
      </c>
      <c r="L2175" s="29" t="s">
        <v>210</v>
      </c>
      <c r="M2175" s="71" t="s">
        <v>210</v>
      </c>
      <c r="N2175" s="71" t="s">
        <v>215</v>
      </c>
      <c r="O2175" s="71" t="s">
        <v>472</v>
      </c>
      <c r="R2175" s="71">
        <v>0</v>
      </c>
      <c r="U2175" s="27" t="s">
        <v>7774</v>
      </c>
    </row>
    <row r="2176" spans="1:21" x14ac:dyDescent="0.15">
      <c r="A2176" s="27" t="s">
        <v>75</v>
      </c>
      <c r="B2176" s="27" t="s">
        <v>7775</v>
      </c>
      <c r="C2176" s="27" t="s">
        <v>774</v>
      </c>
      <c r="D2176" s="27" t="s">
        <v>471</v>
      </c>
      <c r="I2176" s="28">
        <v>43423.690416666665</v>
      </c>
      <c r="J2176" s="28">
        <v>43423.690775462965</v>
      </c>
      <c r="K2176" s="203">
        <v>3.5879629629629635E-4</v>
      </c>
      <c r="L2176" s="29" t="s">
        <v>210</v>
      </c>
      <c r="M2176" s="71" t="s">
        <v>211</v>
      </c>
      <c r="N2176" s="71" t="s">
        <v>215</v>
      </c>
      <c r="O2176" s="71" t="s">
        <v>472</v>
      </c>
      <c r="R2176" s="71">
        <v>0</v>
      </c>
      <c r="U2176" s="27" t="s">
        <v>7776</v>
      </c>
    </row>
    <row r="2177" spans="1:21" x14ac:dyDescent="0.15">
      <c r="A2177" s="27" t="s">
        <v>75</v>
      </c>
      <c r="B2177" s="27" t="s">
        <v>7777</v>
      </c>
      <c r="C2177" s="27" t="s">
        <v>774</v>
      </c>
      <c r="D2177" s="27" t="s">
        <v>471</v>
      </c>
      <c r="I2177" s="28">
        <v>43423.692118055558</v>
      </c>
      <c r="J2177" s="28">
        <v>43423.69259259259</v>
      </c>
      <c r="K2177" s="203">
        <v>4.7453703703703704E-4</v>
      </c>
      <c r="L2177" s="29" t="s">
        <v>210</v>
      </c>
      <c r="M2177" s="71" t="s">
        <v>211</v>
      </c>
      <c r="N2177" s="71" t="s">
        <v>215</v>
      </c>
      <c r="O2177" s="71" t="s">
        <v>472</v>
      </c>
      <c r="R2177" s="71">
        <v>0</v>
      </c>
      <c r="U2177" s="27" t="s">
        <v>7778</v>
      </c>
    </row>
    <row r="2178" spans="1:21" x14ac:dyDescent="0.15">
      <c r="A2178" s="27" t="s">
        <v>75</v>
      </c>
      <c r="B2178" s="27" t="s">
        <v>7779</v>
      </c>
      <c r="C2178" s="27" t="s">
        <v>774</v>
      </c>
      <c r="D2178" s="27" t="s">
        <v>471</v>
      </c>
      <c r="I2178" s="28">
        <v>43423.693726851852</v>
      </c>
      <c r="J2178" s="28">
        <v>43423.693738425929</v>
      </c>
      <c r="K2178" s="203">
        <v>1.1574074074074073E-5</v>
      </c>
      <c r="L2178" s="29" t="s">
        <v>210</v>
      </c>
      <c r="M2178" s="71" t="s">
        <v>211</v>
      </c>
      <c r="N2178" s="71" t="s">
        <v>215</v>
      </c>
      <c r="O2178" s="71" t="s">
        <v>472</v>
      </c>
      <c r="R2178" s="71">
        <v>0</v>
      </c>
      <c r="U2178" s="27" t="s">
        <v>7780</v>
      </c>
    </row>
    <row r="2179" spans="1:21" x14ac:dyDescent="0.15">
      <c r="A2179" s="27" t="s">
        <v>75</v>
      </c>
      <c r="B2179" s="27" t="s">
        <v>7781</v>
      </c>
      <c r="C2179" s="27" t="s">
        <v>774</v>
      </c>
      <c r="D2179" s="27" t="s">
        <v>471</v>
      </c>
      <c r="I2179" s="28">
        <v>43423.694756944446</v>
      </c>
      <c r="J2179" s="28">
        <v>43423.695</v>
      </c>
      <c r="K2179" s="203">
        <v>2.4305555555555552E-4</v>
      </c>
      <c r="L2179" s="29" t="s">
        <v>210</v>
      </c>
      <c r="M2179" s="71" t="s">
        <v>211</v>
      </c>
      <c r="N2179" s="71" t="s">
        <v>215</v>
      </c>
      <c r="O2179" s="71" t="s">
        <v>472</v>
      </c>
      <c r="R2179" s="71">
        <v>0</v>
      </c>
      <c r="U2179" s="27" t="s">
        <v>7782</v>
      </c>
    </row>
    <row r="2180" spans="1:21" x14ac:dyDescent="0.15">
      <c r="A2180" s="27" t="s">
        <v>75</v>
      </c>
      <c r="B2180" s="27" t="s">
        <v>7783</v>
      </c>
      <c r="C2180" s="27" t="s">
        <v>774</v>
      </c>
      <c r="D2180" s="27" t="s">
        <v>471</v>
      </c>
      <c r="I2180" s="28">
        <v>43423.695324074077</v>
      </c>
      <c r="J2180" s="28">
        <v>43423.695486111108</v>
      </c>
      <c r="K2180" s="203">
        <v>1.6203703703703703E-4</v>
      </c>
      <c r="L2180" s="29" t="s">
        <v>210</v>
      </c>
      <c r="M2180" s="71" t="s">
        <v>211</v>
      </c>
      <c r="N2180" s="71" t="s">
        <v>215</v>
      </c>
      <c r="O2180" s="71" t="s">
        <v>472</v>
      </c>
      <c r="R2180" s="71">
        <v>0</v>
      </c>
      <c r="U2180" s="27" t="s">
        <v>7784</v>
      </c>
    </row>
    <row r="2181" spans="1:21" x14ac:dyDescent="0.15">
      <c r="A2181" s="27" t="s">
        <v>75</v>
      </c>
      <c r="B2181" s="27" t="s">
        <v>7785</v>
      </c>
      <c r="C2181" s="27" t="s">
        <v>774</v>
      </c>
      <c r="D2181" s="27" t="s">
        <v>471</v>
      </c>
      <c r="I2181" s="28">
        <v>43423.69740740741</v>
      </c>
      <c r="J2181" s="28">
        <v>43423.697581018518</v>
      </c>
      <c r="K2181" s="203">
        <v>1.7361111111111112E-4</v>
      </c>
      <c r="L2181" s="29" t="s">
        <v>210</v>
      </c>
      <c r="M2181" s="71" t="s">
        <v>211</v>
      </c>
      <c r="N2181" s="71" t="s">
        <v>215</v>
      </c>
      <c r="O2181" s="71" t="s">
        <v>472</v>
      </c>
      <c r="R2181" s="71">
        <v>0</v>
      </c>
      <c r="U2181" s="27" t="s">
        <v>7786</v>
      </c>
    </row>
    <row r="2182" spans="1:21" x14ac:dyDescent="0.15">
      <c r="A2182" s="27" t="s">
        <v>75</v>
      </c>
      <c r="B2182" s="27" t="s">
        <v>7787</v>
      </c>
      <c r="C2182" s="27" t="s">
        <v>774</v>
      </c>
      <c r="D2182" s="27" t="s">
        <v>471</v>
      </c>
      <c r="I2182" s="28">
        <v>43423.697905092595</v>
      </c>
      <c r="J2182" s="28">
        <v>43423.70103009259</v>
      </c>
      <c r="K2182" s="203">
        <v>3.1249999999999997E-3</v>
      </c>
      <c r="L2182" s="29" t="s">
        <v>210</v>
      </c>
      <c r="M2182" s="71" t="s">
        <v>210</v>
      </c>
      <c r="N2182" s="71" t="s">
        <v>215</v>
      </c>
      <c r="O2182" s="71" t="s">
        <v>472</v>
      </c>
      <c r="R2182" s="71">
        <v>0</v>
      </c>
      <c r="U2182" s="27" t="s">
        <v>7788</v>
      </c>
    </row>
    <row r="2183" spans="1:21" x14ac:dyDescent="0.15">
      <c r="A2183" s="27" t="s">
        <v>75</v>
      </c>
      <c r="B2183" s="27" t="s">
        <v>7789</v>
      </c>
      <c r="C2183" s="27" t="s">
        <v>774</v>
      </c>
      <c r="D2183" s="27" t="s">
        <v>471</v>
      </c>
      <c r="I2183" s="28">
        <v>43423.702615740738</v>
      </c>
      <c r="J2183" s="28">
        <v>43423.702847222223</v>
      </c>
      <c r="K2183" s="203">
        <v>2.3148148148148146E-4</v>
      </c>
      <c r="L2183" s="29" t="s">
        <v>210</v>
      </c>
      <c r="M2183" s="71" t="s">
        <v>211</v>
      </c>
      <c r="N2183" s="71" t="s">
        <v>215</v>
      </c>
      <c r="O2183" s="71" t="s">
        <v>472</v>
      </c>
      <c r="R2183" s="71">
        <v>0</v>
      </c>
      <c r="U2183" s="27" t="s">
        <v>7790</v>
      </c>
    </row>
    <row r="2184" spans="1:21" x14ac:dyDescent="0.15">
      <c r="A2184" s="27" t="s">
        <v>75</v>
      </c>
      <c r="B2184" s="27" t="s">
        <v>7791</v>
      </c>
      <c r="C2184" s="27" t="s">
        <v>774</v>
      </c>
      <c r="D2184" s="27" t="s">
        <v>471</v>
      </c>
      <c r="I2184" s="28">
        <v>43423.703784722224</v>
      </c>
      <c r="J2184" s="28">
        <v>43423.706018518518</v>
      </c>
      <c r="K2184" s="203">
        <v>2.2337962962962967E-3</v>
      </c>
      <c r="L2184" s="29" t="s">
        <v>210</v>
      </c>
      <c r="M2184" s="71" t="s">
        <v>210</v>
      </c>
      <c r="N2184" s="71" t="s">
        <v>215</v>
      </c>
      <c r="O2184" s="71" t="s">
        <v>472</v>
      </c>
      <c r="R2184" s="71">
        <v>0</v>
      </c>
      <c r="U2184" s="27" t="s">
        <v>7792</v>
      </c>
    </row>
    <row r="2185" spans="1:21" x14ac:dyDescent="0.15">
      <c r="A2185" s="27" t="s">
        <v>75</v>
      </c>
      <c r="B2185" s="27" t="s">
        <v>7793</v>
      </c>
      <c r="C2185" s="27" t="s">
        <v>774</v>
      </c>
      <c r="D2185" s="27" t="s">
        <v>471</v>
      </c>
      <c r="I2185" s="28">
        <v>43423.709108796298</v>
      </c>
      <c r="J2185" s="28">
        <v>43423.71125</v>
      </c>
      <c r="K2185" s="203">
        <v>2.1412037037037038E-3</v>
      </c>
      <c r="L2185" s="29" t="s">
        <v>210</v>
      </c>
      <c r="M2185" s="71" t="s">
        <v>210</v>
      </c>
      <c r="N2185" s="71" t="s">
        <v>215</v>
      </c>
      <c r="O2185" s="71" t="s">
        <v>472</v>
      </c>
      <c r="R2185" s="71">
        <v>0</v>
      </c>
      <c r="U2185" s="27" t="s">
        <v>7763</v>
      </c>
    </row>
    <row r="2186" spans="1:21" x14ac:dyDescent="0.15">
      <c r="A2186" s="27" t="s">
        <v>75</v>
      </c>
      <c r="B2186" s="27" t="s">
        <v>7794</v>
      </c>
      <c r="C2186" s="27" t="s">
        <v>774</v>
      </c>
      <c r="D2186" s="27" t="s">
        <v>471</v>
      </c>
      <c r="I2186" s="28">
        <v>43423.715300925927</v>
      </c>
      <c r="J2186" s="28">
        <v>43423.716562499998</v>
      </c>
      <c r="K2186" s="203">
        <v>1.261574074074074E-3</v>
      </c>
      <c r="L2186" s="29" t="s">
        <v>210</v>
      </c>
      <c r="M2186" s="71" t="s">
        <v>211</v>
      </c>
      <c r="N2186" s="71" t="s">
        <v>215</v>
      </c>
      <c r="O2186" s="71" t="s">
        <v>472</v>
      </c>
      <c r="R2186" s="71">
        <v>0</v>
      </c>
      <c r="U2186" s="27" t="s">
        <v>7795</v>
      </c>
    </row>
    <row r="2187" spans="1:21" x14ac:dyDescent="0.15">
      <c r="A2187" s="27" t="s">
        <v>75</v>
      </c>
      <c r="B2187" s="27" t="s">
        <v>7796</v>
      </c>
      <c r="C2187" s="27" t="s">
        <v>774</v>
      </c>
      <c r="D2187" s="27" t="s">
        <v>471</v>
      </c>
      <c r="I2187" s="28">
        <v>43423.729317129626</v>
      </c>
      <c r="J2187" s="28">
        <v>43423.747673611113</v>
      </c>
      <c r="K2187" s="203">
        <v>1.8356481481481481E-2</v>
      </c>
      <c r="L2187" s="29" t="s">
        <v>210</v>
      </c>
      <c r="M2187" s="71" t="s">
        <v>210</v>
      </c>
      <c r="N2187" s="71" t="s">
        <v>215</v>
      </c>
      <c r="O2187" s="71" t="s">
        <v>472</v>
      </c>
      <c r="R2187" s="71">
        <v>0</v>
      </c>
      <c r="U2187" s="27" t="s">
        <v>7769</v>
      </c>
    </row>
    <row r="2188" spans="1:21" x14ac:dyDescent="0.15">
      <c r="A2188" s="27" t="s">
        <v>75</v>
      </c>
      <c r="B2188" s="27" t="s">
        <v>7797</v>
      </c>
      <c r="C2188" s="27" t="s">
        <v>246</v>
      </c>
      <c r="D2188" s="27" t="s">
        <v>473</v>
      </c>
      <c r="I2188" s="28">
        <v>43423.589490740742</v>
      </c>
      <c r="J2188" s="28">
        <v>43423.596875000003</v>
      </c>
      <c r="K2188" s="203">
        <v>7.3842592592592597E-3</v>
      </c>
      <c r="L2188" s="29" t="s">
        <v>210</v>
      </c>
      <c r="M2188" s="71" t="s">
        <v>210</v>
      </c>
      <c r="N2188" s="71" t="s">
        <v>215</v>
      </c>
      <c r="O2188" s="71" t="s">
        <v>474</v>
      </c>
      <c r="R2188" s="71">
        <v>0</v>
      </c>
      <c r="U2188" s="27" t="s">
        <v>1064</v>
      </c>
    </row>
    <row r="2189" spans="1:21" x14ac:dyDescent="0.15">
      <c r="A2189" s="27" t="s">
        <v>75</v>
      </c>
      <c r="B2189" s="27" t="s">
        <v>7798</v>
      </c>
      <c r="C2189" s="27" t="s">
        <v>246</v>
      </c>
      <c r="D2189" s="27" t="s">
        <v>473</v>
      </c>
      <c r="I2189" s="28">
        <v>43423.618414351855</v>
      </c>
      <c r="J2189" s="28">
        <v>43423.629467592589</v>
      </c>
      <c r="K2189" s="203">
        <v>1.105324074074074E-2</v>
      </c>
      <c r="L2189" s="29" t="s">
        <v>210</v>
      </c>
      <c r="M2189" s="71" t="s">
        <v>210</v>
      </c>
      <c r="N2189" s="71" t="s">
        <v>215</v>
      </c>
      <c r="O2189" s="71" t="s">
        <v>474</v>
      </c>
      <c r="R2189" s="71">
        <v>0</v>
      </c>
      <c r="U2189" s="27" t="s">
        <v>7799</v>
      </c>
    </row>
    <row r="2190" spans="1:21" x14ac:dyDescent="0.15">
      <c r="A2190" s="27" t="s">
        <v>75</v>
      </c>
      <c r="B2190" s="27" t="s">
        <v>7800</v>
      </c>
      <c r="C2190" s="27" t="s">
        <v>246</v>
      </c>
      <c r="D2190" s="27" t="s">
        <v>475</v>
      </c>
      <c r="I2190" s="28">
        <v>43423.487175925926</v>
      </c>
      <c r="J2190" s="28">
        <v>43423.490648148145</v>
      </c>
      <c r="K2190" s="203">
        <v>3.472222222222222E-3</v>
      </c>
      <c r="L2190" s="29" t="s">
        <v>210</v>
      </c>
      <c r="M2190" s="71" t="s">
        <v>210</v>
      </c>
      <c r="N2190" s="71" t="s">
        <v>215</v>
      </c>
      <c r="O2190" s="71" t="s">
        <v>476</v>
      </c>
      <c r="R2190" s="71">
        <v>0</v>
      </c>
      <c r="U2190" s="27" t="s">
        <v>7801</v>
      </c>
    </row>
    <row r="2191" spans="1:21" x14ac:dyDescent="0.15">
      <c r="A2191" s="27" t="s">
        <v>75</v>
      </c>
      <c r="B2191" s="27" t="s">
        <v>7802</v>
      </c>
      <c r="C2191" s="27" t="s">
        <v>246</v>
      </c>
      <c r="D2191" s="27" t="s">
        <v>475</v>
      </c>
      <c r="I2191" s="28">
        <v>43423.591423611113</v>
      </c>
      <c r="J2191" s="28">
        <v>43423.592685185184</v>
      </c>
      <c r="K2191" s="203">
        <v>1.261574074074074E-3</v>
      </c>
      <c r="L2191" s="29" t="s">
        <v>210</v>
      </c>
      <c r="M2191" s="71" t="s">
        <v>211</v>
      </c>
      <c r="N2191" s="71" t="s">
        <v>215</v>
      </c>
      <c r="O2191" s="71" t="s">
        <v>476</v>
      </c>
      <c r="R2191" s="71">
        <v>0</v>
      </c>
      <c r="U2191" s="27" t="s">
        <v>7803</v>
      </c>
    </row>
    <row r="2192" spans="1:21" x14ac:dyDescent="0.15">
      <c r="A2192" s="27" t="s">
        <v>75</v>
      </c>
      <c r="B2192" s="27" t="s">
        <v>7804</v>
      </c>
      <c r="C2192" s="27" t="s">
        <v>246</v>
      </c>
      <c r="D2192" s="27" t="s">
        <v>475</v>
      </c>
      <c r="I2192" s="28">
        <v>43423.676122685189</v>
      </c>
      <c r="J2192" s="28">
        <v>43423.676365740743</v>
      </c>
      <c r="K2192" s="203">
        <v>2.4305555555555552E-4</v>
      </c>
      <c r="L2192" s="29" t="s">
        <v>210</v>
      </c>
      <c r="M2192" s="71" t="s">
        <v>211</v>
      </c>
      <c r="N2192" s="71" t="s">
        <v>215</v>
      </c>
      <c r="O2192" s="71" t="s">
        <v>476</v>
      </c>
      <c r="R2192" s="71">
        <v>0</v>
      </c>
      <c r="U2192" s="27" t="s">
        <v>7805</v>
      </c>
    </row>
    <row r="2193" spans="1:21" x14ac:dyDescent="0.15">
      <c r="A2193" s="27" t="s">
        <v>75</v>
      </c>
      <c r="B2193" s="27" t="s">
        <v>7806</v>
      </c>
      <c r="C2193" s="27" t="s">
        <v>246</v>
      </c>
      <c r="D2193" s="27" t="s">
        <v>475</v>
      </c>
      <c r="I2193" s="28">
        <v>43423.695844907408</v>
      </c>
      <c r="J2193" s="28">
        <v>43423.696527777778</v>
      </c>
      <c r="K2193" s="203">
        <v>6.8287037037037025E-4</v>
      </c>
      <c r="L2193" s="29" t="s">
        <v>210</v>
      </c>
      <c r="M2193" s="71" t="s">
        <v>211</v>
      </c>
      <c r="N2193" s="71" t="s">
        <v>215</v>
      </c>
      <c r="O2193" s="71" t="s">
        <v>476</v>
      </c>
      <c r="R2193" s="71">
        <v>0</v>
      </c>
      <c r="U2193" s="27" t="s">
        <v>7807</v>
      </c>
    </row>
    <row r="2194" spans="1:21" x14ac:dyDescent="0.15">
      <c r="A2194" s="27" t="s">
        <v>75</v>
      </c>
      <c r="B2194" s="27" t="s">
        <v>7808</v>
      </c>
      <c r="C2194" s="27" t="s">
        <v>246</v>
      </c>
      <c r="D2194" s="27" t="s">
        <v>475</v>
      </c>
      <c r="I2194" s="28">
        <v>43423.704502314817</v>
      </c>
      <c r="J2194" s="28">
        <v>43423.70590277778</v>
      </c>
      <c r="K2194" s="203">
        <v>1.4004629629629629E-3</v>
      </c>
      <c r="L2194" s="29" t="s">
        <v>210</v>
      </c>
      <c r="M2194" s="71" t="s">
        <v>211</v>
      </c>
      <c r="N2194" s="71" t="s">
        <v>215</v>
      </c>
      <c r="O2194" s="71" t="s">
        <v>476</v>
      </c>
      <c r="R2194" s="71">
        <v>0</v>
      </c>
      <c r="U2194" s="27" t="s">
        <v>7805</v>
      </c>
    </row>
    <row r="2195" spans="1:21" x14ac:dyDescent="0.15">
      <c r="A2195" s="27" t="s">
        <v>75</v>
      </c>
      <c r="B2195" s="27" t="s">
        <v>7809</v>
      </c>
      <c r="C2195" s="27" t="s">
        <v>246</v>
      </c>
      <c r="D2195" s="27" t="s">
        <v>475</v>
      </c>
      <c r="I2195" s="28">
        <v>43423.709861111114</v>
      </c>
      <c r="J2195" s="28">
        <v>43423.710104166668</v>
      </c>
      <c r="K2195" s="203">
        <v>2.4305555555555552E-4</v>
      </c>
      <c r="L2195" s="29" t="s">
        <v>210</v>
      </c>
      <c r="M2195" s="71" t="s">
        <v>211</v>
      </c>
      <c r="N2195" s="71" t="s">
        <v>215</v>
      </c>
      <c r="O2195" s="71" t="s">
        <v>476</v>
      </c>
      <c r="R2195" s="71">
        <v>0</v>
      </c>
      <c r="U2195" s="27" t="s">
        <v>7810</v>
      </c>
    </row>
    <row r="2196" spans="1:21" x14ac:dyDescent="0.15">
      <c r="A2196" s="27" t="s">
        <v>75</v>
      </c>
      <c r="B2196" s="27" t="s">
        <v>7811</v>
      </c>
      <c r="C2196" s="27" t="s">
        <v>246</v>
      </c>
      <c r="D2196" s="27" t="s">
        <v>475</v>
      </c>
      <c r="I2196" s="28">
        <v>43423.722662037035</v>
      </c>
      <c r="J2196" s="28">
        <v>43423.723854166667</v>
      </c>
      <c r="K2196" s="203">
        <v>1.1921296296296296E-3</v>
      </c>
      <c r="L2196" s="29" t="s">
        <v>210</v>
      </c>
      <c r="M2196" s="71" t="s">
        <v>211</v>
      </c>
      <c r="N2196" s="71" t="s">
        <v>215</v>
      </c>
      <c r="O2196" s="71" t="s">
        <v>476</v>
      </c>
      <c r="R2196" s="71">
        <v>0</v>
      </c>
      <c r="U2196" s="27" t="s">
        <v>1984</v>
      </c>
    </row>
    <row r="2197" spans="1:21" x14ac:dyDescent="0.15">
      <c r="A2197" s="27" t="s">
        <v>75</v>
      </c>
      <c r="B2197" s="27" t="s">
        <v>7812</v>
      </c>
      <c r="C2197" s="27" t="s">
        <v>246</v>
      </c>
      <c r="D2197" s="27" t="s">
        <v>475</v>
      </c>
      <c r="I2197" s="28">
        <v>43423.732141203705</v>
      </c>
      <c r="J2197" s="28">
        <v>43423.734733796293</v>
      </c>
      <c r="K2197" s="203">
        <v>2.5925925925925925E-3</v>
      </c>
      <c r="L2197" s="29" t="s">
        <v>210</v>
      </c>
      <c r="M2197" s="71" t="s">
        <v>210</v>
      </c>
      <c r="N2197" s="71" t="s">
        <v>215</v>
      </c>
      <c r="O2197" s="71" t="s">
        <v>476</v>
      </c>
      <c r="R2197" s="71">
        <v>0</v>
      </c>
      <c r="U2197" s="27" t="s">
        <v>7813</v>
      </c>
    </row>
    <row r="2198" spans="1:21" x14ac:dyDescent="0.15">
      <c r="A2198" s="27" t="s">
        <v>75</v>
      </c>
      <c r="B2198" s="27" t="s">
        <v>7814</v>
      </c>
      <c r="C2198" s="27" t="s">
        <v>189</v>
      </c>
      <c r="D2198" s="27" t="s">
        <v>730</v>
      </c>
      <c r="I2198" s="28">
        <v>43423.448761574073</v>
      </c>
      <c r="J2198" s="28">
        <v>43423.448923611111</v>
      </c>
      <c r="K2198" s="203">
        <v>1.6203703703703703E-4</v>
      </c>
      <c r="L2198" s="29" t="s">
        <v>210</v>
      </c>
      <c r="M2198" s="71" t="s">
        <v>211</v>
      </c>
      <c r="N2198" s="71" t="s">
        <v>215</v>
      </c>
      <c r="O2198" s="71" t="s">
        <v>731</v>
      </c>
      <c r="R2198" s="71">
        <v>0</v>
      </c>
      <c r="U2198" s="27" t="s">
        <v>7815</v>
      </c>
    </row>
    <row r="2199" spans="1:21" x14ac:dyDescent="0.15">
      <c r="A2199" s="27" t="s">
        <v>75</v>
      </c>
      <c r="B2199" s="27" t="s">
        <v>7816</v>
      </c>
      <c r="C2199" s="27" t="s">
        <v>189</v>
      </c>
      <c r="D2199" s="27" t="s">
        <v>730</v>
      </c>
      <c r="I2199" s="28">
        <v>43423.449074074073</v>
      </c>
      <c r="J2199" s="28">
        <v>43423.44908564815</v>
      </c>
      <c r="K2199" s="203">
        <v>1.1574074074074073E-5</v>
      </c>
      <c r="L2199" s="29" t="s">
        <v>210</v>
      </c>
      <c r="M2199" s="71" t="s">
        <v>211</v>
      </c>
      <c r="N2199" s="71" t="s">
        <v>215</v>
      </c>
      <c r="O2199" s="71" t="s">
        <v>731</v>
      </c>
      <c r="R2199" s="71">
        <v>0</v>
      </c>
      <c r="U2199" s="27" t="s">
        <v>7815</v>
      </c>
    </row>
    <row r="2200" spans="1:21" x14ac:dyDescent="0.15">
      <c r="A2200" s="27" t="s">
        <v>75</v>
      </c>
      <c r="B2200" s="27" t="s">
        <v>7817</v>
      </c>
      <c r="C2200" s="27" t="s">
        <v>189</v>
      </c>
      <c r="D2200" s="27" t="s">
        <v>730</v>
      </c>
      <c r="I2200" s="28">
        <v>43423.449212962965</v>
      </c>
      <c r="J2200" s="28">
        <v>43423.449386574073</v>
      </c>
      <c r="K2200" s="203">
        <v>1.7361111111111112E-4</v>
      </c>
      <c r="L2200" s="29" t="s">
        <v>210</v>
      </c>
      <c r="M2200" s="71" t="s">
        <v>211</v>
      </c>
      <c r="N2200" s="71" t="s">
        <v>215</v>
      </c>
      <c r="O2200" s="71" t="s">
        <v>731</v>
      </c>
      <c r="R2200" s="71">
        <v>0</v>
      </c>
      <c r="U2200" s="27" t="s">
        <v>7815</v>
      </c>
    </row>
    <row r="2201" spans="1:21" x14ac:dyDescent="0.15">
      <c r="A2201" s="27" t="s">
        <v>75</v>
      </c>
      <c r="B2201" s="27" t="s">
        <v>7818</v>
      </c>
      <c r="C2201" s="27" t="s">
        <v>189</v>
      </c>
      <c r="D2201" s="27" t="s">
        <v>730</v>
      </c>
      <c r="I2201" s="28">
        <v>43423.454027777778</v>
      </c>
      <c r="J2201" s="28">
        <v>43423.455625000002</v>
      </c>
      <c r="K2201" s="203">
        <v>1.5972222222222221E-3</v>
      </c>
      <c r="L2201" s="29" t="s">
        <v>210</v>
      </c>
      <c r="M2201" s="71" t="s">
        <v>211</v>
      </c>
      <c r="N2201" s="71" t="s">
        <v>215</v>
      </c>
      <c r="O2201" s="71" t="s">
        <v>731</v>
      </c>
      <c r="R2201" s="71">
        <v>0</v>
      </c>
      <c r="U2201" s="27" t="s">
        <v>7819</v>
      </c>
    </row>
    <row r="2202" spans="1:21" x14ac:dyDescent="0.15">
      <c r="A2202" s="27" t="s">
        <v>75</v>
      </c>
      <c r="B2202" s="27" t="s">
        <v>7820</v>
      </c>
      <c r="C2202" s="27" t="s">
        <v>189</v>
      </c>
      <c r="D2202" s="27" t="s">
        <v>730</v>
      </c>
      <c r="I2202" s="28">
        <v>43423.47142361111</v>
      </c>
      <c r="J2202" s="28">
        <v>43423.475601851853</v>
      </c>
      <c r="K2202" s="203">
        <v>4.1782407407407402E-3</v>
      </c>
      <c r="L2202" s="29" t="s">
        <v>210</v>
      </c>
      <c r="M2202" s="71" t="s">
        <v>210</v>
      </c>
      <c r="N2202" s="71" t="s">
        <v>215</v>
      </c>
      <c r="O2202" s="71" t="s">
        <v>731</v>
      </c>
      <c r="U2202" s="27" t="s">
        <v>4487</v>
      </c>
    </row>
    <row r="2203" spans="1:21" x14ac:dyDescent="0.15">
      <c r="A2203" s="27" t="s">
        <v>75</v>
      </c>
      <c r="B2203" s="27" t="s">
        <v>7821</v>
      </c>
      <c r="C2203" s="27" t="s">
        <v>189</v>
      </c>
      <c r="D2203" s="27" t="s">
        <v>730</v>
      </c>
      <c r="I2203" s="28">
        <v>43423.478738425925</v>
      </c>
      <c r="J2203" s="28">
        <v>43423.479861111111</v>
      </c>
      <c r="K2203" s="203">
        <v>1.1226851851851851E-3</v>
      </c>
      <c r="L2203" s="29" t="s">
        <v>210</v>
      </c>
      <c r="M2203" s="71" t="s">
        <v>211</v>
      </c>
      <c r="N2203" s="71" t="s">
        <v>215</v>
      </c>
      <c r="O2203" s="71" t="s">
        <v>731</v>
      </c>
      <c r="R2203" s="71">
        <v>0</v>
      </c>
      <c r="U2203" s="27" t="s">
        <v>1723</v>
      </c>
    </row>
    <row r="2204" spans="1:21" x14ac:dyDescent="0.15">
      <c r="A2204" s="27" t="s">
        <v>75</v>
      </c>
      <c r="B2204" s="27" t="s">
        <v>7822</v>
      </c>
      <c r="C2204" s="27" t="s">
        <v>189</v>
      </c>
      <c r="D2204" s="27" t="s">
        <v>730</v>
      </c>
      <c r="I2204" s="28">
        <v>43423.616041666668</v>
      </c>
      <c r="J2204" s="28">
        <v>43423.616944444446</v>
      </c>
      <c r="K2204" s="203">
        <v>9.0277777777777784E-4</v>
      </c>
      <c r="L2204" s="29" t="s">
        <v>210</v>
      </c>
      <c r="M2204" s="71" t="s">
        <v>211</v>
      </c>
      <c r="N2204" s="71" t="s">
        <v>215</v>
      </c>
      <c r="O2204" s="71" t="s">
        <v>731</v>
      </c>
      <c r="R2204" s="71">
        <v>0</v>
      </c>
      <c r="U2204" s="27" t="s">
        <v>1683</v>
      </c>
    </row>
    <row r="2205" spans="1:21" x14ac:dyDescent="0.15">
      <c r="A2205" s="27" t="s">
        <v>75</v>
      </c>
      <c r="B2205" s="27" t="s">
        <v>7823</v>
      </c>
      <c r="C2205" s="27" t="s">
        <v>189</v>
      </c>
      <c r="D2205" s="27" t="s">
        <v>730</v>
      </c>
      <c r="I2205" s="28">
        <v>43423.624143518522</v>
      </c>
      <c r="J2205" s="28">
        <v>43423.625335648147</v>
      </c>
      <c r="K2205" s="203">
        <v>1.1921296296296296E-3</v>
      </c>
      <c r="L2205" s="29" t="s">
        <v>210</v>
      </c>
      <c r="M2205" s="71" t="s">
        <v>211</v>
      </c>
      <c r="N2205" s="71" t="s">
        <v>215</v>
      </c>
      <c r="O2205" s="71" t="s">
        <v>731</v>
      </c>
      <c r="R2205" s="71">
        <v>0</v>
      </c>
      <c r="U2205" s="27" t="s">
        <v>7824</v>
      </c>
    </row>
    <row r="2206" spans="1:21" x14ac:dyDescent="0.15">
      <c r="A2206" s="27" t="s">
        <v>75</v>
      </c>
      <c r="B2206" s="27" t="s">
        <v>7825</v>
      </c>
      <c r="C2206" s="27" t="s">
        <v>189</v>
      </c>
      <c r="D2206" s="27" t="s">
        <v>730</v>
      </c>
      <c r="I2206" s="28">
        <v>43423.632789351854</v>
      </c>
      <c r="J2206" s="28">
        <v>43423.633750000001</v>
      </c>
      <c r="K2206" s="203">
        <v>9.6064814814814808E-4</v>
      </c>
      <c r="L2206" s="29" t="s">
        <v>210</v>
      </c>
      <c r="M2206" s="71" t="s">
        <v>211</v>
      </c>
      <c r="N2206" s="71" t="s">
        <v>215</v>
      </c>
      <c r="O2206" s="71" t="s">
        <v>731</v>
      </c>
      <c r="R2206" s="71">
        <v>0</v>
      </c>
      <c r="U2206" s="27" t="s">
        <v>7826</v>
      </c>
    </row>
    <row r="2207" spans="1:21" x14ac:dyDescent="0.15">
      <c r="A2207" s="27" t="s">
        <v>75</v>
      </c>
      <c r="B2207" s="27" t="s">
        <v>7827</v>
      </c>
      <c r="C2207" s="27" t="s">
        <v>189</v>
      </c>
      <c r="D2207" s="27" t="s">
        <v>730</v>
      </c>
      <c r="I2207" s="28">
        <v>43423.638437499998</v>
      </c>
      <c r="J2207" s="28">
        <v>43423.639189814814</v>
      </c>
      <c r="K2207" s="203">
        <v>7.5231481481481471E-4</v>
      </c>
      <c r="L2207" s="29" t="s">
        <v>210</v>
      </c>
      <c r="M2207" s="71" t="s">
        <v>211</v>
      </c>
      <c r="N2207" s="71" t="s">
        <v>215</v>
      </c>
      <c r="O2207" s="71" t="s">
        <v>731</v>
      </c>
      <c r="R2207" s="71">
        <v>0</v>
      </c>
      <c r="U2207" s="27" t="s">
        <v>7828</v>
      </c>
    </row>
    <row r="2208" spans="1:21" x14ac:dyDescent="0.15">
      <c r="A2208" s="27" t="s">
        <v>75</v>
      </c>
      <c r="B2208" s="27" t="s">
        <v>7829</v>
      </c>
      <c r="C2208" s="27" t="s">
        <v>189</v>
      </c>
      <c r="D2208" s="27" t="s">
        <v>730</v>
      </c>
      <c r="I2208" s="28">
        <v>43423.640462962961</v>
      </c>
      <c r="J2208" s="28">
        <v>43423.640694444446</v>
      </c>
      <c r="K2208" s="203">
        <v>2.3148148148148146E-4</v>
      </c>
      <c r="L2208" s="29" t="s">
        <v>210</v>
      </c>
      <c r="M2208" s="71" t="s">
        <v>211</v>
      </c>
      <c r="N2208" s="71" t="s">
        <v>215</v>
      </c>
      <c r="O2208" s="71" t="s">
        <v>731</v>
      </c>
      <c r="R2208" s="71">
        <v>0</v>
      </c>
      <c r="U2208" s="27" t="s">
        <v>1793</v>
      </c>
    </row>
    <row r="2209" spans="1:21" x14ac:dyDescent="0.15">
      <c r="A2209" s="27" t="s">
        <v>75</v>
      </c>
      <c r="B2209" s="27" t="s">
        <v>7830</v>
      </c>
      <c r="C2209" s="27" t="s">
        <v>189</v>
      </c>
      <c r="D2209" s="27" t="s">
        <v>730</v>
      </c>
      <c r="I2209" s="28">
        <v>43423.643263888887</v>
      </c>
      <c r="J2209" s="28">
        <v>43423.643275462964</v>
      </c>
      <c r="K2209" s="203">
        <v>1.1574074074074073E-5</v>
      </c>
      <c r="L2209" s="29" t="s">
        <v>210</v>
      </c>
      <c r="M2209" s="71" t="s">
        <v>211</v>
      </c>
      <c r="N2209" s="71" t="s">
        <v>215</v>
      </c>
      <c r="O2209" s="71" t="s">
        <v>731</v>
      </c>
      <c r="R2209" s="71">
        <v>0</v>
      </c>
      <c r="U2209" s="27" t="s">
        <v>1793</v>
      </c>
    </row>
    <row r="2210" spans="1:21" x14ac:dyDescent="0.15">
      <c r="A2210" s="27" t="s">
        <v>75</v>
      </c>
      <c r="B2210" s="27" t="s">
        <v>7831</v>
      </c>
      <c r="C2210" s="27" t="s">
        <v>189</v>
      </c>
      <c r="D2210" s="27" t="s">
        <v>730</v>
      </c>
      <c r="I2210" s="28">
        <v>43423.644618055558</v>
      </c>
      <c r="J2210" s="28">
        <v>43423.645509259259</v>
      </c>
      <c r="K2210" s="203">
        <v>8.9120370370370362E-4</v>
      </c>
      <c r="L2210" s="29" t="s">
        <v>210</v>
      </c>
      <c r="M2210" s="71" t="s">
        <v>211</v>
      </c>
      <c r="N2210" s="71" t="s">
        <v>215</v>
      </c>
      <c r="O2210" s="71" t="s">
        <v>731</v>
      </c>
      <c r="R2210" s="71">
        <v>0</v>
      </c>
      <c r="U2210" s="27" t="s">
        <v>1793</v>
      </c>
    </row>
    <row r="2211" spans="1:21" x14ac:dyDescent="0.15">
      <c r="A2211" s="27" t="s">
        <v>75</v>
      </c>
      <c r="B2211" s="27" t="s">
        <v>7832</v>
      </c>
      <c r="C2211" s="27" t="s">
        <v>189</v>
      </c>
      <c r="D2211" s="27" t="s">
        <v>730</v>
      </c>
      <c r="I2211" s="28">
        <v>43423.647037037037</v>
      </c>
      <c r="J2211" s="28">
        <v>43423.648136574076</v>
      </c>
      <c r="K2211" s="203">
        <v>1.0995370370370371E-3</v>
      </c>
      <c r="L2211" s="29" t="s">
        <v>210</v>
      </c>
      <c r="M2211" s="71" t="s">
        <v>211</v>
      </c>
      <c r="N2211" s="71" t="s">
        <v>215</v>
      </c>
      <c r="O2211" s="71" t="s">
        <v>731</v>
      </c>
      <c r="R2211" s="71">
        <v>0</v>
      </c>
      <c r="U2211" s="27" t="s">
        <v>7833</v>
      </c>
    </row>
    <row r="2212" spans="1:21" x14ac:dyDescent="0.15">
      <c r="A2212" s="27" t="s">
        <v>75</v>
      </c>
      <c r="B2212" s="27" t="s">
        <v>7834</v>
      </c>
      <c r="C2212" s="27" t="s">
        <v>189</v>
      </c>
      <c r="D2212" s="27" t="s">
        <v>730</v>
      </c>
      <c r="I2212" s="28">
        <v>43423.65047453704</v>
      </c>
      <c r="J2212" s="28">
        <v>43423.652141203704</v>
      </c>
      <c r="K2212" s="203">
        <v>1.6666666666666668E-3</v>
      </c>
      <c r="L2212" s="29" t="s">
        <v>210</v>
      </c>
      <c r="M2212" s="71" t="s">
        <v>211</v>
      </c>
      <c r="N2212" s="71" t="s">
        <v>215</v>
      </c>
      <c r="O2212" s="71" t="s">
        <v>731</v>
      </c>
      <c r="R2212" s="71">
        <v>0</v>
      </c>
      <c r="U2212" s="27" t="s">
        <v>7835</v>
      </c>
    </row>
    <row r="2213" spans="1:21" x14ac:dyDescent="0.15">
      <c r="A2213" s="27" t="s">
        <v>75</v>
      </c>
      <c r="B2213" s="27" t="s">
        <v>7836</v>
      </c>
      <c r="C2213" s="27" t="s">
        <v>189</v>
      </c>
      <c r="D2213" s="27" t="s">
        <v>730</v>
      </c>
      <c r="I2213" s="28">
        <v>43423.665497685186</v>
      </c>
      <c r="J2213" s="28">
        <v>43423.665868055556</v>
      </c>
      <c r="K2213" s="203">
        <v>3.7037037037037035E-4</v>
      </c>
      <c r="L2213" s="29" t="s">
        <v>210</v>
      </c>
      <c r="M2213" s="71" t="s">
        <v>211</v>
      </c>
      <c r="N2213" s="71" t="s">
        <v>215</v>
      </c>
      <c r="O2213" s="71" t="s">
        <v>731</v>
      </c>
      <c r="R2213" s="71">
        <v>0</v>
      </c>
      <c r="U2213" s="27" t="s">
        <v>7837</v>
      </c>
    </row>
    <row r="2214" spans="1:21" x14ac:dyDescent="0.15">
      <c r="A2214" s="27" t="s">
        <v>75</v>
      </c>
      <c r="B2214" s="27" t="s">
        <v>7838</v>
      </c>
      <c r="C2214" s="27" t="s">
        <v>189</v>
      </c>
      <c r="D2214" s="27" t="s">
        <v>730</v>
      </c>
      <c r="I2214" s="28">
        <v>43423.674097222225</v>
      </c>
      <c r="J2214" s="28">
        <v>43423.674895833334</v>
      </c>
      <c r="K2214" s="203">
        <v>7.9861111111111105E-4</v>
      </c>
      <c r="L2214" s="29" t="s">
        <v>210</v>
      </c>
      <c r="M2214" s="71" t="s">
        <v>211</v>
      </c>
      <c r="N2214" s="71" t="s">
        <v>215</v>
      </c>
      <c r="O2214" s="71" t="s">
        <v>731</v>
      </c>
      <c r="R2214" s="71">
        <v>0</v>
      </c>
      <c r="U2214" s="27" t="s">
        <v>1318</v>
      </c>
    </row>
    <row r="2215" spans="1:21" x14ac:dyDescent="0.15">
      <c r="A2215" s="27" t="s">
        <v>75</v>
      </c>
      <c r="B2215" s="27" t="s">
        <v>7839</v>
      </c>
      <c r="C2215" s="27" t="s">
        <v>189</v>
      </c>
      <c r="D2215" s="27" t="s">
        <v>730</v>
      </c>
      <c r="I2215" s="28">
        <v>43423.675798611112</v>
      </c>
      <c r="J2215" s="28">
        <v>43423.682488425926</v>
      </c>
      <c r="K2215" s="203">
        <v>6.6898148148148142E-3</v>
      </c>
      <c r="L2215" s="29" t="s">
        <v>210</v>
      </c>
      <c r="M2215" s="71" t="s">
        <v>210</v>
      </c>
      <c r="N2215" s="71" t="s">
        <v>215</v>
      </c>
      <c r="O2215" s="71" t="s">
        <v>731</v>
      </c>
      <c r="R2215" s="71">
        <v>0</v>
      </c>
      <c r="U2215" s="27" t="s">
        <v>7840</v>
      </c>
    </row>
    <row r="2216" spans="1:21" x14ac:dyDescent="0.15">
      <c r="A2216" s="27" t="s">
        <v>75</v>
      </c>
      <c r="B2216" s="27" t="s">
        <v>7841</v>
      </c>
      <c r="C2216" s="27" t="s">
        <v>189</v>
      </c>
      <c r="D2216" s="27" t="s">
        <v>730</v>
      </c>
      <c r="I2216" s="28">
        <v>43423.692499999997</v>
      </c>
      <c r="J2216" s="28">
        <v>43423.693310185183</v>
      </c>
      <c r="K2216" s="203">
        <v>8.1018518518518516E-4</v>
      </c>
      <c r="L2216" s="29" t="s">
        <v>210</v>
      </c>
      <c r="M2216" s="71" t="s">
        <v>211</v>
      </c>
      <c r="N2216" s="71" t="s">
        <v>215</v>
      </c>
      <c r="O2216" s="71" t="s">
        <v>731</v>
      </c>
      <c r="R2216" s="71">
        <v>0</v>
      </c>
      <c r="U2216" s="27" t="s">
        <v>1722</v>
      </c>
    </row>
    <row r="2217" spans="1:21" x14ac:dyDescent="0.15">
      <c r="A2217" s="27" t="s">
        <v>75</v>
      </c>
      <c r="B2217" s="27" t="s">
        <v>7842</v>
      </c>
      <c r="C2217" s="27" t="s">
        <v>189</v>
      </c>
      <c r="D2217" s="27" t="s">
        <v>730</v>
      </c>
      <c r="I2217" s="28">
        <v>43423.698368055557</v>
      </c>
      <c r="J2217" s="28">
        <v>43423.699861111112</v>
      </c>
      <c r="K2217" s="203">
        <v>1.4930555555555556E-3</v>
      </c>
      <c r="L2217" s="29" t="s">
        <v>210</v>
      </c>
      <c r="M2217" s="71" t="s">
        <v>211</v>
      </c>
      <c r="N2217" s="71" t="s">
        <v>215</v>
      </c>
      <c r="O2217" s="71" t="s">
        <v>731</v>
      </c>
      <c r="R2217" s="71">
        <v>0</v>
      </c>
      <c r="U2217" s="27" t="s">
        <v>7843</v>
      </c>
    </row>
    <row r="2218" spans="1:21" x14ac:dyDescent="0.15">
      <c r="A2218" s="27" t="s">
        <v>75</v>
      </c>
      <c r="B2218" s="27" t="s">
        <v>7844</v>
      </c>
      <c r="C2218" s="27" t="s">
        <v>189</v>
      </c>
      <c r="D2218" s="27" t="s">
        <v>730</v>
      </c>
      <c r="I2218" s="28">
        <v>43423.703310185185</v>
      </c>
      <c r="J2218" s="28">
        <v>43423.705567129633</v>
      </c>
      <c r="K2218" s="203">
        <v>2.2569444444444447E-3</v>
      </c>
      <c r="L2218" s="29" t="s">
        <v>210</v>
      </c>
      <c r="M2218" s="71" t="s">
        <v>210</v>
      </c>
      <c r="N2218" s="71" t="s">
        <v>215</v>
      </c>
      <c r="O2218" s="71" t="s">
        <v>731</v>
      </c>
      <c r="R2218" s="71">
        <v>0</v>
      </c>
      <c r="U2218" s="27" t="s">
        <v>7845</v>
      </c>
    </row>
    <row r="2219" spans="1:21" x14ac:dyDescent="0.15">
      <c r="A2219" s="27" t="s">
        <v>75</v>
      </c>
      <c r="B2219" s="27" t="s">
        <v>7846</v>
      </c>
      <c r="C2219" s="27" t="s">
        <v>189</v>
      </c>
      <c r="D2219" s="27" t="s">
        <v>730</v>
      </c>
      <c r="I2219" s="28">
        <v>43423.724907407406</v>
      </c>
      <c r="J2219" s="28">
        <v>43423.725289351853</v>
      </c>
      <c r="K2219" s="203">
        <v>3.8194444444444446E-4</v>
      </c>
      <c r="L2219" s="29" t="s">
        <v>210</v>
      </c>
      <c r="M2219" s="71" t="s">
        <v>211</v>
      </c>
      <c r="N2219" s="71" t="s">
        <v>215</v>
      </c>
      <c r="O2219" s="71" t="s">
        <v>731</v>
      </c>
      <c r="R2219" s="71">
        <v>0</v>
      </c>
      <c r="U2219" s="27" t="s">
        <v>1563</v>
      </c>
    </row>
    <row r="2220" spans="1:21" x14ac:dyDescent="0.15">
      <c r="A2220" s="27" t="s">
        <v>75</v>
      </c>
      <c r="B2220" s="27" t="s">
        <v>7847</v>
      </c>
      <c r="C2220" s="27" t="s">
        <v>189</v>
      </c>
      <c r="D2220" s="27" t="s">
        <v>730</v>
      </c>
      <c r="I2220" s="28">
        <v>43423.729849537034</v>
      </c>
      <c r="J2220" s="28">
        <v>43423.73128472222</v>
      </c>
      <c r="K2220" s="203">
        <v>1.4351851851851854E-3</v>
      </c>
      <c r="L2220" s="29" t="s">
        <v>210</v>
      </c>
      <c r="M2220" s="71" t="s">
        <v>211</v>
      </c>
      <c r="N2220" s="71" t="s">
        <v>215</v>
      </c>
      <c r="O2220" s="71" t="s">
        <v>731</v>
      </c>
      <c r="R2220" s="71">
        <v>0</v>
      </c>
      <c r="U2220" s="27" t="s">
        <v>1988</v>
      </c>
    </row>
    <row r="2221" spans="1:21" x14ac:dyDescent="0.15">
      <c r="A2221" s="27" t="s">
        <v>75</v>
      </c>
      <c r="B2221" s="27" t="s">
        <v>7848</v>
      </c>
      <c r="C2221" s="27" t="s">
        <v>189</v>
      </c>
      <c r="D2221" s="27" t="s">
        <v>730</v>
      </c>
      <c r="I2221" s="28">
        <v>43423.732268518521</v>
      </c>
      <c r="J2221" s="28">
        <v>43423.734965277778</v>
      </c>
      <c r="K2221" s="203">
        <v>2.6967592592592594E-3</v>
      </c>
      <c r="L2221" s="29" t="s">
        <v>210</v>
      </c>
      <c r="M2221" s="71" t="s">
        <v>210</v>
      </c>
      <c r="N2221" s="71" t="s">
        <v>215</v>
      </c>
      <c r="O2221" s="71" t="s">
        <v>731</v>
      </c>
      <c r="R2221" s="71">
        <v>0</v>
      </c>
      <c r="U2221" s="27" t="s">
        <v>1721</v>
      </c>
    </row>
    <row r="2222" spans="1:21" x14ac:dyDescent="0.15">
      <c r="A2222" s="27" t="s">
        <v>75</v>
      </c>
      <c r="B2222" s="27" t="s">
        <v>7849</v>
      </c>
      <c r="C2222" s="27" t="s">
        <v>188</v>
      </c>
      <c r="D2222" s="27" t="s">
        <v>733</v>
      </c>
      <c r="I2222" s="28">
        <v>43423.435324074075</v>
      </c>
      <c r="J2222" s="28">
        <v>43423.436481481483</v>
      </c>
      <c r="K2222" s="203">
        <v>1.1574074074074073E-3</v>
      </c>
      <c r="L2222" s="29" t="s">
        <v>210</v>
      </c>
      <c r="M2222" s="71" t="s">
        <v>211</v>
      </c>
      <c r="N2222" s="71" t="s">
        <v>215</v>
      </c>
      <c r="O2222" s="71" t="s">
        <v>734</v>
      </c>
      <c r="R2222" s="71">
        <v>0</v>
      </c>
      <c r="U2222" s="27" t="s">
        <v>7850</v>
      </c>
    </row>
    <row r="2223" spans="1:21" x14ac:dyDescent="0.15">
      <c r="A2223" s="27" t="s">
        <v>75</v>
      </c>
      <c r="B2223" s="27" t="s">
        <v>7851</v>
      </c>
      <c r="C2223" s="27" t="s">
        <v>188</v>
      </c>
      <c r="D2223" s="27" t="s">
        <v>733</v>
      </c>
      <c r="I2223" s="28">
        <v>43423.436597222222</v>
      </c>
      <c r="J2223" s="28">
        <v>43423.440185185187</v>
      </c>
      <c r="K2223" s="203">
        <v>3.5879629629629629E-3</v>
      </c>
      <c r="L2223" s="29" t="s">
        <v>210</v>
      </c>
      <c r="M2223" s="71" t="s">
        <v>210</v>
      </c>
      <c r="N2223" s="71" t="s">
        <v>215</v>
      </c>
      <c r="O2223" s="71" t="s">
        <v>734</v>
      </c>
      <c r="R2223" s="71">
        <v>0</v>
      </c>
      <c r="U2223" s="27" t="s">
        <v>1991</v>
      </c>
    </row>
    <row r="2224" spans="1:21" x14ac:dyDescent="0.15">
      <c r="A2224" s="27" t="s">
        <v>75</v>
      </c>
      <c r="B2224" s="27" t="s">
        <v>7852</v>
      </c>
      <c r="C2224" s="27" t="s">
        <v>188</v>
      </c>
      <c r="D2224" s="27" t="s">
        <v>733</v>
      </c>
      <c r="I2224" s="28">
        <v>43423.443738425929</v>
      </c>
      <c r="J2224" s="28">
        <v>43423.446087962962</v>
      </c>
      <c r="K2224" s="203">
        <v>2.3495370370370371E-3</v>
      </c>
      <c r="L2224" s="29" t="s">
        <v>210</v>
      </c>
      <c r="M2224" s="71" t="s">
        <v>210</v>
      </c>
      <c r="N2224" s="71" t="s">
        <v>215</v>
      </c>
      <c r="O2224" s="71" t="s">
        <v>734</v>
      </c>
      <c r="R2224" s="71">
        <v>0</v>
      </c>
      <c r="U2224" s="27" t="s">
        <v>7853</v>
      </c>
    </row>
    <row r="2225" spans="1:21" x14ac:dyDescent="0.15">
      <c r="A2225" s="27" t="s">
        <v>75</v>
      </c>
      <c r="B2225" s="27" t="s">
        <v>7854</v>
      </c>
      <c r="C2225" s="27" t="s">
        <v>188</v>
      </c>
      <c r="D2225" s="27" t="s">
        <v>733</v>
      </c>
      <c r="I2225" s="28">
        <v>43423.480231481481</v>
      </c>
      <c r="J2225" s="28">
        <v>43423.480937499997</v>
      </c>
      <c r="K2225" s="203">
        <v>7.0601851851851847E-4</v>
      </c>
      <c r="L2225" s="29" t="s">
        <v>210</v>
      </c>
      <c r="M2225" s="71" t="s">
        <v>211</v>
      </c>
      <c r="N2225" s="71" t="s">
        <v>215</v>
      </c>
      <c r="O2225" s="71" t="s">
        <v>734</v>
      </c>
      <c r="R2225" s="71">
        <v>0</v>
      </c>
      <c r="U2225" s="27" t="s">
        <v>1072</v>
      </c>
    </row>
    <row r="2226" spans="1:21" x14ac:dyDescent="0.15">
      <c r="A2226" s="27" t="s">
        <v>75</v>
      </c>
      <c r="B2226" s="27" t="s">
        <v>7855</v>
      </c>
      <c r="C2226" s="27" t="s">
        <v>188</v>
      </c>
      <c r="D2226" s="27" t="s">
        <v>733</v>
      </c>
      <c r="I2226" s="28">
        <v>43423.481377314813</v>
      </c>
      <c r="J2226" s="28">
        <v>43423.481851851851</v>
      </c>
      <c r="K2226" s="203">
        <v>4.7453703703703704E-4</v>
      </c>
      <c r="L2226" s="29" t="s">
        <v>210</v>
      </c>
      <c r="M2226" s="71" t="s">
        <v>211</v>
      </c>
      <c r="N2226" s="71" t="s">
        <v>215</v>
      </c>
      <c r="O2226" s="71" t="s">
        <v>734</v>
      </c>
      <c r="R2226" s="71">
        <v>0</v>
      </c>
      <c r="U2226" s="27" t="s">
        <v>1073</v>
      </c>
    </row>
    <row r="2227" spans="1:21" x14ac:dyDescent="0.15">
      <c r="A2227" s="27" t="s">
        <v>75</v>
      </c>
      <c r="B2227" s="27" t="s">
        <v>7856</v>
      </c>
      <c r="C2227" s="27" t="s">
        <v>188</v>
      </c>
      <c r="D2227" s="27" t="s">
        <v>733</v>
      </c>
      <c r="I2227" s="28">
        <v>43423.567743055559</v>
      </c>
      <c r="J2227" s="28">
        <v>43423.56790509259</v>
      </c>
      <c r="K2227" s="203">
        <v>1.6203703703703703E-4</v>
      </c>
      <c r="L2227" s="29" t="s">
        <v>210</v>
      </c>
      <c r="M2227" s="71" t="s">
        <v>211</v>
      </c>
      <c r="N2227" s="71" t="s">
        <v>215</v>
      </c>
      <c r="O2227" s="71" t="s">
        <v>734</v>
      </c>
      <c r="R2227" s="71">
        <v>0</v>
      </c>
      <c r="U2227" s="27" t="s">
        <v>1319</v>
      </c>
    </row>
    <row r="2228" spans="1:21" x14ac:dyDescent="0.15">
      <c r="A2228" s="27" t="s">
        <v>75</v>
      </c>
      <c r="B2228" s="27" t="s">
        <v>7857</v>
      </c>
      <c r="C2228" s="27" t="s">
        <v>188</v>
      </c>
      <c r="D2228" s="27" t="s">
        <v>733</v>
      </c>
      <c r="I2228" s="28">
        <v>43423.575532407405</v>
      </c>
      <c r="J2228" s="28">
        <v>43423.5784375</v>
      </c>
      <c r="K2228" s="203">
        <v>2.9050925925925928E-3</v>
      </c>
      <c r="L2228" s="29" t="s">
        <v>210</v>
      </c>
      <c r="M2228" s="71" t="s">
        <v>210</v>
      </c>
      <c r="N2228" s="71" t="s">
        <v>215</v>
      </c>
      <c r="O2228" s="71" t="s">
        <v>734</v>
      </c>
      <c r="R2228" s="71">
        <v>0</v>
      </c>
      <c r="U2228" s="27" t="s">
        <v>1320</v>
      </c>
    </row>
    <row r="2229" spans="1:21" x14ac:dyDescent="0.15">
      <c r="A2229" s="27" t="s">
        <v>75</v>
      </c>
      <c r="B2229" s="27" t="s">
        <v>7858</v>
      </c>
      <c r="C2229" s="27" t="s">
        <v>188</v>
      </c>
      <c r="D2229" s="27" t="s">
        <v>733</v>
      </c>
      <c r="I2229" s="28">
        <v>43423.57949074074</v>
      </c>
      <c r="J2229" s="28">
        <v>43423.580254629633</v>
      </c>
      <c r="K2229" s="203">
        <v>7.6388888888888893E-4</v>
      </c>
      <c r="L2229" s="29" t="s">
        <v>210</v>
      </c>
      <c r="M2229" s="71" t="s">
        <v>211</v>
      </c>
      <c r="N2229" s="71" t="s">
        <v>215</v>
      </c>
      <c r="O2229" s="71" t="s">
        <v>734</v>
      </c>
      <c r="R2229" s="71">
        <v>0</v>
      </c>
      <c r="U2229" s="27" t="s">
        <v>1472</v>
      </c>
    </row>
    <row r="2230" spans="1:21" x14ac:dyDescent="0.15">
      <c r="A2230" s="27" t="s">
        <v>75</v>
      </c>
      <c r="B2230" s="27" t="s">
        <v>7859</v>
      </c>
      <c r="C2230" s="27" t="s">
        <v>188</v>
      </c>
      <c r="D2230" s="27" t="s">
        <v>733</v>
      </c>
      <c r="I2230" s="28">
        <v>43423.585995370369</v>
      </c>
      <c r="J2230" s="28">
        <v>43423.586145833331</v>
      </c>
      <c r="K2230" s="203">
        <v>1.5046296296296297E-4</v>
      </c>
      <c r="L2230" s="29" t="s">
        <v>210</v>
      </c>
      <c r="M2230" s="71" t="s">
        <v>211</v>
      </c>
      <c r="N2230" s="71" t="s">
        <v>215</v>
      </c>
      <c r="O2230" s="71" t="s">
        <v>734</v>
      </c>
      <c r="R2230" s="71">
        <v>0</v>
      </c>
      <c r="U2230" s="27" t="s">
        <v>7860</v>
      </c>
    </row>
    <row r="2231" spans="1:21" x14ac:dyDescent="0.15">
      <c r="A2231" s="27" t="s">
        <v>75</v>
      </c>
      <c r="B2231" s="27" t="s">
        <v>7861</v>
      </c>
      <c r="C2231" s="27" t="s">
        <v>188</v>
      </c>
      <c r="D2231" s="27" t="s">
        <v>733</v>
      </c>
      <c r="I2231" s="28">
        <v>43423.587245370371</v>
      </c>
      <c r="J2231" s="28">
        <v>43423.58766203704</v>
      </c>
      <c r="K2231" s="203">
        <v>4.1666666666666669E-4</v>
      </c>
      <c r="L2231" s="29" t="s">
        <v>210</v>
      </c>
      <c r="M2231" s="71" t="s">
        <v>211</v>
      </c>
      <c r="N2231" s="71" t="s">
        <v>215</v>
      </c>
      <c r="O2231" s="71" t="s">
        <v>734</v>
      </c>
      <c r="R2231" s="71">
        <v>0</v>
      </c>
      <c r="U2231" s="27" t="s">
        <v>1505</v>
      </c>
    </row>
    <row r="2232" spans="1:21" x14ac:dyDescent="0.15">
      <c r="A2232" s="27" t="s">
        <v>75</v>
      </c>
      <c r="B2232" s="27" t="s">
        <v>7862</v>
      </c>
      <c r="C2232" s="27" t="s">
        <v>188</v>
      </c>
      <c r="D2232" s="27" t="s">
        <v>733</v>
      </c>
      <c r="I2232" s="28">
        <v>43423.587916666664</v>
      </c>
      <c r="J2232" s="28">
        <v>43423.589768518519</v>
      </c>
      <c r="K2232" s="203">
        <v>1.8518518518518517E-3</v>
      </c>
      <c r="L2232" s="29" t="s">
        <v>210</v>
      </c>
      <c r="M2232" s="71" t="s">
        <v>211</v>
      </c>
      <c r="N2232" s="71" t="s">
        <v>215</v>
      </c>
      <c r="O2232" s="71" t="s">
        <v>734</v>
      </c>
      <c r="R2232" s="71">
        <v>0</v>
      </c>
      <c r="U2232" s="27" t="s">
        <v>7863</v>
      </c>
    </row>
    <row r="2233" spans="1:21" x14ac:dyDescent="0.15">
      <c r="A2233" s="27" t="s">
        <v>75</v>
      </c>
      <c r="B2233" s="27" t="s">
        <v>7864</v>
      </c>
      <c r="C2233" s="27" t="s">
        <v>188</v>
      </c>
      <c r="D2233" s="27" t="s">
        <v>733</v>
      </c>
      <c r="I2233" s="28">
        <v>43423.593252314815</v>
      </c>
      <c r="J2233" s="28">
        <v>43423.594548611109</v>
      </c>
      <c r="K2233" s="203">
        <v>1.2962962962962963E-3</v>
      </c>
      <c r="L2233" s="29" t="s">
        <v>210</v>
      </c>
      <c r="M2233" s="71" t="s">
        <v>211</v>
      </c>
      <c r="N2233" s="71" t="s">
        <v>215</v>
      </c>
      <c r="O2233" s="71" t="s">
        <v>734</v>
      </c>
      <c r="R2233" s="71">
        <v>0</v>
      </c>
      <c r="U2233" s="27" t="s">
        <v>7865</v>
      </c>
    </row>
    <row r="2234" spans="1:21" x14ac:dyDescent="0.15">
      <c r="A2234" s="27" t="s">
        <v>75</v>
      </c>
      <c r="B2234" s="27" t="s">
        <v>7866</v>
      </c>
      <c r="C2234" s="27" t="s">
        <v>188</v>
      </c>
      <c r="D2234" s="27" t="s">
        <v>733</v>
      </c>
      <c r="I2234" s="28">
        <v>43423.596203703702</v>
      </c>
      <c r="J2234" s="28">
        <v>43423.598263888889</v>
      </c>
      <c r="K2234" s="203">
        <v>2.0601851851851853E-3</v>
      </c>
      <c r="L2234" s="29" t="s">
        <v>210</v>
      </c>
      <c r="M2234" s="71" t="s">
        <v>211</v>
      </c>
      <c r="N2234" s="71" t="s">
        <v>215</v>
      </c>
      <c r="O2234" s="71" t="s">
        <v>734</v>
      </c>
      <c r="R2234" s="71">
        <v>0</v>
      </c>
      <c r="U2234" s="27" t="s">
        <v>1031</v>
      </c>
    </row>
    <row r="2235" spans="1:21" x14ac:dyDescent="0.15">
      <c r="A2235" s="27" t="s">
        <v>75</v>
      </c>
      <c r="B2235" s="27" t="s">
        <v>7867</v>
      </c>
      <c r="C2235" s="27" t="s">
        <v>188</v>
      </c>
      <c r="D2235" s="27" t="s">
        <v>733</v>
      </c>
      <c r="I2235" s="28">
        <v>43423.598449074074</v>
      </c>
      <c r="J2235" s="28">
        <v>43423.598680555559</v>
      </c>
      <c r="K2235" s="203">
        <v>2.3148148148148146E-4</v>
      </c>
      <c r="L2235" s="29" t="s">
        <v>210</v>
      </c>
      <c r="M2235" s="71" t="s">
        <v>211</v>
      </c>
      <c r="N2235" s="71" t="s">
        <v>215</v>
      </c>
      <c r="O2235" s="71" t="s">
        <v>734</v>
      </c>
      <c r="R2235" s="71">
        <v>0</v>
      </c>
      <c r="U2235" s="27" t="s">
        <v>7868</v>
      </c>
    </row>
    <row r="2236" spans="1:21" x14ac:dyDescent="0.15">
      <c r="A2236" s="27" t="s">
        <v>75</v>
      </c>
      <c r="B2236" s="27" t="s">
        <v>7869</v>
      </c>
      <c r="C2236" s="27" t="s">
        <v>188</v>
      </c>
      <c r="D2236" s="27" t="s">
        <v>733</v>
      </c>
      <c r="I2236" s="28">
        <v>43423.59952546296</v>
      </c>
      <c r="J2236" s="28">
        <v>43423.599560185183</v>
      </c>
      <c r="K2236" s="203">
        <v>3.4722222222222222E-5</v>
      </c>
      <c r="L2236" s="29" t="s">
        <v>210</v>
      </c>
      <c r="M2236" s="71" t="s">
        <v>211</v>
      </c>
      <c r="N2236" s="71" t="s">
        <v>215</v>
      </c>
      <c r="O2236" s="71" t="s">
        <v>734</v>
      </c>
      <c r="R2236" s="71">
        <v>0</v>
      </c>
      <c r="U2236" s="27" t="s">
        <v>7870</v>
      </c>
    </row>
    <row r="2237" spans="1:21" x14ac:dyDescent="0.15">
      <c r="A2237" s="27" t="s">
        <v>75</v>
      </c>
      <c r="B2237" s="27" t="s">
        <v>7871</v>
      </c>
      <c r="C2237" s="27" t="s">
        <v>188</v>
      </c>
      <c r="D2237" s="27" t="s">
        <v>733</v>
      </c>
      <c r="I2237" s="28">
        <v>43423.600104166668</v>
      </c>
      <c r="J2237" s="28">
        <v>43423.600740740738</v>
      </c>
      <c r="K2237" s="203">
        <v>6.3657407407407402E-4</v>
      </c>
      <c r="L2237" s="29" t="s">
        <v>210</v>
      </c>
      <c r="M2237" s="71" t="s">
        <v>211</v>
      </c>
      <c r="N2237" s="71" t="s">
        <v>215</v>
      </c>
      <c r="O2237" s="71" t="s">
        <v>734</v>
      </c>
      <c r="R2237" s="71">
        <v>0</v>
      </c>
      <c r="U2237" s="27" t="s">
        <v>7872</v>
      </c>
    </row>
    <row r="2238" spans="1:21" x14ac:dyDescent="0.15">
      <c r="A2238" s="27" t="s">
        <v>75</v>
      </c>
      <c r="B2238" s="27" t="s">
        <v>7873</v>
      </c>
      <c r="C2238" s="27" t="s">
        <v>188</v>
      </c>
      <c r="D2238" s="27" t="s">
        <v>733</v>
      </c>
      <c r="I2238" s="28">
        <v>43423.601076388892</v>
      </c>
      <c r="J2238" s="28">
        <v>43423.60229166667</v>
      </c>
      <c r="K2238" s="203">
        <v>1.2152777777777778E-3</v>
      </c>
      <c r="L2238" s="29" t="s">
        <v>210</v>
      </c>
      <c r="M2238" s="71" t="s">
        <v>211</v>
      </c>
      <c r="N2238" s="71" t="s">
        <v>215</v>
      </c>
      <c r="O2238" s="71" t="s">
        <v>734</v>
      </c>
      <c r="R2238" s="71">
        <v>0</v>
      </c>
      <c r="U2238" s="27" t="s">
        <v>7874</v>
      </c>
    </row>
    <row r="2239" spans="1:21" x14ac:dyDescent="0.15">
      <c r="A2239" s="27" t="s">
        <v>75</v>
      </c>
      <c r="B2239" s="27" t="s">
        <v>7875</v>
      </c>
      <c r="C2239" s="27" t="s">
        <v>188</v>
      </c>
      <c r="D2239" s="27" t="s">
        <v>733</v>
      </c>
      <c r="I2239" s="28">
        <v>43423.602893518517</v>
      </c>
      <c r="J2239" s="28">
        <v>43423.608194444445</v>
      </c>
      <c r="K2239" s="203">
        <v>5.3009259259259251E-3</v>
      </c>
      <c r="L2239" s="29" t="s">
        <v>210</v>
      </c>
      <c r="M2239" s="71" t="s">
        <v>210</v>
      </c>
      <c r="N2239" s="71" t="s">
        <v>215</v>
      </c>
      <c r="O2239" s="71" t="s">
        <v>734</v>
      </c>
      <c r="R2239" s="71">
        <v>0</v>
      </c>
      <c r="U2239" s="27" t="s">
        <v>7876</v>
      </c>
    </row>
    <row r="2240" spans="1:21" x14ac:dyDescent="0.15">
      <c r="A2240" s="27" t="s">
        <v>75</v>
      </c>
      <c r="B2240" s="27" t="s">
        <v>7877</v>
      </c>
      <c r="C2240" s="27" t="s">
        <v>188</v>
      </c>
      <c r="D2240" s="27" t="s">
        <v>733</v>
      </c>
      <c r="I2240" s="28">
        <v>43423.608981481484</v>
      </c>
      <c r="J2240" s="28">
        <v>43423.609259259261</v>
      </c>
      <c r="K2240" s="203">
        <v>2.7777777777777778E-4</v>
      </c>
      <c r="L2240" s="29" t="s">
        <v>210</v>
      </c>
      <c r="M2240" s="71" t="s">
        <v>211</v>
      </c>
      <c r="N2240" s="71" t="s">
        <v>215</v>
      </c>
      <c r="O2240" s="71" t="s">
        <v>734</v>
      </c>
      <c r="R2240" s="71">
        <v>0</v>
      </c>
      <c r="U2240" s="27" t="s">
        <v>7876</v>
      </c>
    </row>
    <row r="2241" spans="1:21" x14ac:dyDescent="0.15">
      <c r="A2241" s="27" t="s">
        <v>75</v>
      </c>
      <c r="B2241" s="27" t="s">
        <v>7878</v>
      </c>
      <c r="C2241" s="27" t="s">
        <v>188</v>
      </c>
      <c r="D2241" s="27" t="s">
        <v>733</v>
      </c>
      <c r="I2241" s="28">
        <v>43423.609456018516</v>
      </c>
      <c r="J2241" s="28">
        <v>43423.611018518517</v>
      </c>
      <c r="K2241" s="203">
        <v>1.5624999999999999E-3</v>
      </c>
      <c r="L2241" s="29" t="s">
        <v>210</v>
      </c>
      <c r="M2241" s="71" t="s">
        <v>211</v>
      </c>
      <c r="N2241" s="71" t="s">
        <v>215</v>
      </c>
      <c r="O2241" s="71" t="s">
        <v>734</v>
      </c>
      <c r="R2241" s="71">
        <v>0</v>
      </c>
      <c r="U2241" s="27" t="s">
        <v>7879</v>
      </c>
    </row>
    <row r="2242" spans="1:21" x14ac:dyDescent="0.15">
      <c r="A2242" s="27" t="s">
        <v>75</v>
      </c>
      <c r="B2242" s="27" t="s">
        <v>7880</v>
      </c>
      <c r="C2242" s="27" t="s">
        <v>188</v>
      </c>
      <c r="D2242" s="27" t="s">
        <v>733</v>
      </c>
      <c r="I2242" s="28">
        <v>43423.6169212963</v>
      </c>
      <c r="J2242" s="28">
        <v>43423.616956018515</v>
      </c>
      <c r="K2242" s="203">
        <v>3.4722222222222222E-5</v>
      </c>
      <c r="L2242" s="29" t="s">
        <v>210</v>
      </c>
      <c r="M2242" s="71" t="s">
        <v>211</v>
      </c>
      <c r="N2242" s="71" t="s">
        <v>215</v>
      </c>
      <c r="O2242" s="71" t="s">
        <v>734</v>
      </c>
      <c r="R2242" s="71">
        <v>0</v>
      </c>
      <c r="U2242" s="27" t="s">
        <v>7881</v>
      </c>
    </row>
    <row r="2243" spans="1:21" x14ac:dyDescent="0.15">
      <c r="A2243" s="27" t="s">
        <v>75</v>
      </c>
      <c r="B2243" s="27" t="s">
        <v>7882</v>
      </c>
      <c r="C2243" s="27" t="s">
        <v>188</v>
      </c>
      <c r="D2243" s="27" t="s">
        <v>733</v>
      </c>
      <c r="I2243" s="28">
        <v>43423.617337962962</v>
      </c>
      <c r="J2243" s="28">
        <v>43423.618067129632</v>
      </c>
      <c r="K2243" s="203">
        <v>7.291666666666667E-4</v>
      </c>
      <c r="L2243" s="29" t="s">
        <v>210</v>
      </c>
      <c r="M2243" s="71" t="s">
        <v>211</v>
      </c>
      <c r="N2243" s="71" t="s">
        <v>215</v>
      </c>
      <c r="O2243" s="71" t="s">
        <v>734</v>
      </c>
      <c r="R2243" s="71">
        <v>0</v>
      </c>
      <c r="U2243" s="27" t="s">
        <v>7883</v>
      </c>
    </row>
    <row r="2244" spans="1:21" x14ac:dyDescent="0.15">
      <c r="A2244" s="27" t="s">
        <v>75</v>
      </c>
      <c r="B2244" s="27" t="s">
        <v>7884</v>
      </c>
      <c r="C2244" s="27" t="s">
        <v>188</v>
      </c>
      <c r="D2244" s="27" t="s">
        <v>733</v>
      </c>
      <c r="I2244" s="28">
        <v>43423.623807870368</v>
      </c>
      <c r="J2244" s="28">
        <v>43423.623900462961</v>
      </c>
      <c r="K2244" s="203">
        <v>9.2592592592592588E-5</v>
      </c>
      <c r="L2244" s="29" t="s">
        <v>210</v>
      </c>
      <c r="M2244" s="71" t="s">
        <v>211</v>
      </c>
      <c r="N2244" s="71" t="s">
        <v>215</v>
      </c>
      <c r="O2244" s="71" t="s">
        <v>734</v>
      </c>
      <c r="R2244" s="71">
        <v>0</v>
      </c>
      <c r="U2244" s="27" t="s">
        <v>7885</v>
      </c>
    </row>
    <row r="2245" spans="1:21" x14ac:dyDescent="0.15">
      <c r="A2245" s="27" t="s">
        <v>75</v>
      </c>
      <c r="B2245" s="27" t="s">
        <v>7886</v>
      </c>
      <c r="C2245" s="27" t="s">
        <v>188</v>
      </c>
      <c r="D2245" s="27" t="s">
        <v>733</v>
      </c>
      <c r="I2245" s="28">
        <v>43423.626666666663</v>
      </c>
      <c r="J2245" s="28">
        <v>43423.627187500002</v>
      </c>
      <c r="K2245" s="203">
        <v>5.2083333333333333E-4</v>
      </c>
      <c r="L2245" s="29" t="s">
        <v>210</v>
      </c>
      <c r="M2245" s="71" t="s">
        <v>211</v>
      </c>
      <c r="N2245" s="71" t="s">
        <v>215</v>
      </c>
      <c r="O2245" s="71" t="s">
        <v>734</v>
      </c>
      <c r="R2245" s="71">
        <v>0</v>
      </c>
      <c r="U2245" s="27" t="s">
        <v>1074</v>
      </c>
    </row>
    <row r="2246" spans="1:21" x14ac:dyDescent="0.15">
      <c r="A2246" s="27" t="s">
        <v>75</v>
      </c>
      <c r="B2246" s="27" t="s">
        <v>7887</v>
      </c>
      <c r="C2246" s="27" t="s">
        <v>188</v>
      </c>
      <c r="D2246" s="27" t="s">
        <v>733</v>
      </c>
      <c r="I2246" s="28">
        <v>43423.630787037036</v>
      </c>
      <c r="J2246" s="28">
        <v>43423.631805555553</v>
      </c>
      <c r="K2246" s="203">
        <v>1.0185185185185186E-3</v>
      </c>
      <c r="L2246" s="29" t="s">
        <v>210</v>
      </c>
      <c r="M2246" s="71" t="s">
        <v>211</v>
      </c>
      <c r="N2246" s="71" t="s">
        <v>215</v>
      </c>
      <c r="O2246" s="71" t="s">
        <v>734</v>
      </c>
      <c r="R2246" s="71">
        <v>0</v>
      </c>
      <c r="U2246" s="27" t="s">
        <v>7888</v>
      </c>
    </row>
    <row r="2247" spans="1:21" x14ac:dyDescent="0.15">
      <c r="A2247" s="27" t="s">
        <v>75</v>
      </c>
      <c r="B2247" s="27" t="s">
        <v>7889</v>
      </c>
      <c r="C2247" s="27" t="s">
        <v>188</v>
      </c>
      <c r="D2247" s="27" t="s">
        <v>733</v>
      </c>
      <c r="I2247" s="28">
        <v>43423.631956018522</v>
      </c>
      <c r="J2247" s="28">
        <v>43423.632928240739</v>
      </c>
      <c r="K2247" s="203">
        <v>9.7222222222222209E-4</v>
      </c>
      <c r="L2247" s="29" t="s">
        <v>210</v>
      </c>
      <c r="M2247" s="71" t="s">
        <v>211</v>
      </c>
      <c r="N2247" s="71" t="s">
        <v>215</v>
      </c>
      <c r="O2247" s="71" t="s">
        <v>734</v>
      </c>
      <c r="R2247" s="71">
        <v>0</v>
      </c>
      <c r="U2247" s="27" t="s">
        <v>7890</v>
      </c>
    </row>
    <row r="2248" spans="1:21" x14ac:dyDescent="0.15">
      <c r="A2248" s="27" t="s">
        <v>75</v>
      </c>
      <c r="B2248" s="27" t="s">
        <v>7891</v>
      </c>
      <c r="C2248" s="27" t="s">
        <v>188</v>
      </c>
      <c r="D2248" s="27" t="s">
        <v>733</v>
      </c>
      <c r="I2248" s="28">
        <v>43423.633275462962</v>
      </c>
      <c r="J2248" s="28">
        <v>43423.633935185186</v>
      </c>
      <c r="K2248" s="203">
        <v>6.5972222222222213E-4</v>
      </c>
      <c r="L2248" s="29" t="s">
        <v>210</v>
      </c>
      <c r="M2248" s="71" t="s">
        <v>211</v>
      </c>
      <c r="N2248" s="71" t="s">
        <v>215</v>
      </c>
      <c r="O2248" s="71" t="s">
        <v>734</v>
      </c>
      <c r="R2248" s="71">
        <v>0</v>
      </c>
      <c r="U2248" s="27" t="s">
        <v>7892</v>
      </c>
    </row>
    <row r="2249" spans="1:21" x14ac:dyDescent="0.15">
      <c r="A2249" s="27" t="s">
        <v>75</v>
      </c>
      <c r="B2249" s="27" t="s">
        <v>7893</v>
      </c>
      <c r="C2249" s="27" t="s">
        <v>188</v>
      </c>
      <c r="D2249" s="27" t="s">
        <v>733</v>
      </c>
      <c r="I2249" s="28">
        <v>43423.634236111109</v>
      </c>
      <c r="J2249" s="28">
        <v>43423.636006944442</v>
      </c>
      <c r="K2249" s="203">
        <v>1.7708333333333332E-3</v>
      </c>
      <c r="L2249" s="29" t="s">
        <v>210</v>
      </c>
      <c r="M2249" s="71" t="s">
        <v>211</v>
      </c>
      <c r="N2249" s="71" t="s">
        <v>215</v>
      </c>
      <c r="O2249" s="71" t="s">
        <v>734</v>
      </c>
      <c r="R2249" s="71">
        <v>0</v>
      </c>
      <c r="U2249" s="27" t="s">
        <v>1537</v>
      </c>
    </row>
    <row r="2250" spans="1:21" x14ac:dyDescent="0.15">
      <c r="A2250" s="27" t="s">
        <v>75</v>
      </c>
      <c r="B2250" s="27" t="s">
        <v>7894</v>
      </c>
      <c r="C2250" s="27" t="s">
        <v>188</v>
      </c>
      <c r="D2250" s="27" t="s">
        <v>733</v>
      </c>
      <c r="I2250" s="28">
        <v>43423.638136574074</v>
      </c>
      <c r="J2250" s="28">
        <v>43423.638275462959</v>
      </c>
      <c r="K2250" s="203">
        <v>1.3888888888888889E-4</v>
      </c>
      <c r="L2250" s="29" t="s">
        <v>210</v>
      </c>
      <c r="M2250" s="71" t="s">
        <v>211</v>
      </c>
      <c r="N2250" s="71" t="s">
        <v>215</v>
      </c>
      <c r="O2250" s="71" t="s">
        <v>734</v>
      </c>
      <c r="R2250" s="71">
        <v>0</v>
      </c>
      <c r="U2250" s="27" t="s">
        <v>7895</v>
      </c>
    </row>
    <row r="2251" spans="1:21" x14ac:dyDescent="0.15">
      <c r="A2251" s="27" t="s">
        <v>75</v>
      </c>
      <c r="B2251" s="27" t="s">
        <v>7896</v>
      </c>
      <c r="C2251" s="27" t="s">
        <v>188</v>
      </c>
      <c r="D2251" s="27" t="s">
        <v>733</v>
      </c>
      <c r="I2251" s="28">
        <v>43423.638402777775</v>
      </c>
      <c r="J2251" s="28">
        <v>43423.638518518521</v>
      </c>
      <c r="K2251" s="203">
        <v>1.1574074074074073E-4</v>
      </c>
      <c r="L2251" s="29" t="s">
        <v>210</v>
      </c>
      <c r="M2251" s="71" t="s">
        <v>211</v>
      </c>
      <c r="N2251" s="71" t="s">
        <v>215</v>
      </c>
      <c r="O2251" s="71" t="s">
        <v>734</v>
      </c>
      <c r="R2251" s="71">
        <v>0</v>
      </c>
      <c r="U2251" s="27" t="s">
        <v>7895</v>
      </c>
    </row>
    <row r="2252" spans="1:21" x14ac:dyDescent="0.15">
      <c r="A2252" s="27" t="s">
        <v>75</v>
      </c>
      <c r="B2252" s="27" t="s">
        <v>7897</v>
      </c>
      <c r="C2252" s="27" t="s">
        <v>188</v>
      </c>
      <c r="D2252" s="27" t="s">
        <v>733</v>
      </c>
      <c r="I2252" s="28">
        <v>43423.646874999999</v>
      </c>
      <c r="J2252" s="28">
        <v>43423.648564814815</v>
      </c>
      <c r="K2252" s="203">
        <v>1.689814814814815E-3</v>
      </c>
      <c r="L2252" s="29" t="s">
        <v>210</v>
      </c>
      <c r="M2252" s="71" t="s">
        <v>211</v>
      </c>
      <c r="N2252" s="71" t="s">
        <v>215</v>
      </c>
      <c r="O2252" s="71" t="s">
        <v>734</v>
      </c>
      <c r="R2252" s="71">
        <v>0</v>
      </c>
      <c r="U2252" s="27" t="s">
        <v>7898</v>
      </c>
    </row>
    <row r="2253" spans="1:21" x14ac:dyDescent="0.15">
      <c r="A2253" s="27" t="s">
        <v>75</v>
      </c>
      <c r="B2253" s="27" t="s">
        <v>7899</v>
      </c>
      <c r="C2253" s="27" t="s">
        <v>188</v>
      </c>
      <c r="D2253" s="27" t="s">
        <v>733</v>
      </c>
      <c r="I2253" s="28">
        <v>43423.649236111109</v>
      </c>
      <c r="J2253" s="28">
        <v>43423.649537037039</v>
      </c>
      <c r="K2253" s="203">
        <v>3.0092592592592595E-4</v>
      </c>
      <c r="L2253" s="29" t="s">
        <v>210</v>
      </c>
      <c r="M2253" s="71" t="s">
        <v>211</v>
      </c>
      <c r="N2253" s="71" t="s">
        <v>215</v>
      </c>
      <c r="O2253" s="71" t="s">
        <v>734</v>
      </c>
      <c r="R2253" s="71">
        <v>0</v>
      </c>
      <c r="U2253" s="27" t="s">
        <v>7900</v>
      </c>
    </row>
    <row r="2254" spans="1:21" x14ac:dyDescent="0.15">
      <c r="A2254" s="27" t="s">
        <v>75</v>
      </c>
      <c r="B2254" s="27" t="s">
        <v>7901</v>
      </c>
      <c r="C2254" s="27" t="s">
        <v>188</v>
      </c>
      <c r="D2254" s="27" t="s">
        <v>733</v>
      </c>
      <c r="I2254" s="28">
        <v>43423.650717592594</v>
      </c>
      <c r="J2254" s="28">
        <v>43423.652175925927</v>
      </c>
      <c r="K2254" s="203">
        <v>1.4583333333333334E-3</v>
      </c>
      <c r="L2254" s="29" t="s">
        <v>210</v>
      </c>
      <c r="M2254" s="71" t="s">
        <v>211</v>
      </c>
      <c r="N2254" s="71" t="s">
        <v>215</v>
      </c>
      <c r="O2254" s="71" t="s">
        <v>734</v>
      </c>
      <c r="R2254" s="71">
        <v>0</v>
      </c>
      <c r="U2254" s="27" t="s">
        <v>7900</v>
      </c>
    </row>
    <row r="2255" spans="1:21" x14ac:dyDescent="0.15">
      <c r="A2255" s="27" t="s">
        <v>75</v>
      </c>
      <c r="B2255" s="27" t="s">
        <v>7902</v>
      </c>
      <c r="C2255" s="27" t="s">
        <v>188</v>
      </c>
      <c r="D2255" s="27" t="s">
        <v>733</v>
      </c>
      <c r="I2255" s="28">
        <v>43423.653402777774</v>
      </c>
      <c r="J2255" s="28">
        <v>43423.653726851851</v>
      </c>
      <c r="K2255" s="203">
        <v>3.2407407407407406E-4</v>
      </c>
      <c r="L2255" s="29" t="s">
        <v>210</v>
      </c>
      <c r="M2255" s="71" t="s">
        <v>211</v>
      </c>
      <c r="N2255" s="71" t="s">
        <v>215</v>
      </c>
      <c r="O2255" s="71" t="s">
        <v>734</v>
      </c>
      <c r="R2255" s="71">
        <v>0</v>
      </c>
      <c r="U2255" s="27" t="s">
        <v>7903</v>
      </c>
    </row>
    <row r="2256" spans="1:21" x14ac:dyDescent="0.15">
      <c r="A2256" s="27" t="s">
        <v>75</v>
      </c>
      <c r="B2256" s="27" t="s">
        <v>7904</v>
      </c>
      <c r="C2256" s="27" t="s">
        <v>188</v>
      </c>
      <c r="D2256" s="27" t="s">
        <v>733</v>
      </c>
      <c r="I2256" s="28">
        <v>43423.654247685183</v>
      </c>
      <c r="J2256" s="28">
        <v>43423.654560185183</v>
      </c>
      <c r="K2256" s="203">
        <v>3.1250000000000001E-4</v>
      </c>
      <c r="L2256" s="29" t="s">
        <v>210</v>
      </c>
      <c r="M2256" s="71" t="s">
        <v>211</v>
      </c>
      <c r="N2256" s="71" t="s">
        <v>215</v>
      </c>
      <c r="O2256" s="71" t="s">
        <v>734</v>
      </c>
      <c r="R2256" s="71">
        <v>0</v>
      </c>
      <c r="U2256" s="27" t="s">
        <v>7905</v>
      </c>
    </row>
    <row r="2257" spans="1:21" x14ac:dyDescent="0.15">
      <c r="A2257" s="27" t="s">
        <v>75</v>
      </c>
      <c r="B2257" s="27" t="s">
        <v>7906</v>
      </c>
      <c r="C2257" s="27" t="s">
        <v>188</v>
      </c>
      <c r="D2257" s="27" t="s">
        <v>733</v>
      </c>
      <c r="I2257" s="28">
        <v>43423.654687499999</v>
      </c>
      <c r="J2257" s="28">
        <v>43423.65730324074</v>
      </c>
      <c r="K2257" s="203">
        <v>2.615740740740741E-3</v>
      </c>
      <c r="L2257" s="29" t="s">
        <v>210</v>
      </c>
      <c r="M2257" s="71" t="s">
        <v>210</v>
      </c>
      <c r="N2257" s="71" t="s">
        <v>215</v>
      </c>
      <c r="O2257" s="71" t="s">
        <v>734</v>
      </c>
      <c r="R2257" s="71">
        <v>0</v>
      </c>
      <c r="U2257" s="27" t="s">
        <v>7907</v>
      </c>
    </row>
    <row r="2258" spans="1:21" x14ac:dyDescent="0.15">
      <c r="A2258" s="27" t="s">
        <v>75</v>
      </c>
      <c r="B2258" s="27" t="s">
        <v>7908</v>
      </c>
      <c r="C2258" s="27" t="s">
        <v>188</v>
      </c>
      <c r="D2258" s="27" t="s">
        <v>733</v>
      </c>
      <c r="I2258" s="28">
        <v>43423.658912037034</v>
      </c>
      <c r="J2258" s="28">
        <v>43423.661377314813</v>
      </c>
      <c r="K2258" s="203">
        <v>2.4652777777777776E-3</v>
      </c>
      <c r="L2258" s="29" t="s">
        <v>210</v>
      </c>
      <c r="M2258" s="71" t="s">
        <v>210</v>
      </c>
      <c r="N2258" s="71" t="s">
        <v>215</v>
      </c>
      <c r="O2258" s="71" t="s">
        <v>734</v>
      </c>
      <c r="R2258" s="71">
        <v>0</v>
      </c>
      <c r="U2258" s="27" t="s">
        <v>7909</v>
      </c>
    </row>
    <row r="2259" spans="1:21" x14ac:dyDescent="0.15">
      <c r="A2259" s="27" t="s">
        <v>75</v>
      </c>
      <c r="B2259" s="27" t="s">
        <v>7910</v>
      </c>
      <c r="C2259" s="27" t="s">
        <v>188</v>
      </c>
      <c r="D2259" s="27" t="s">
        <v>733</v>
      </c>
      <c r="I2259" s="28">
        <v>43423.661863425928</v>
      </c>
      <c r="J2259" s="28">
        <v>43423.662511574075</v>
      </c>
      <c r="K2259" s="203">
        <v>6.4814814814814813E-4</v>
      </c>
      <c r="L2259" s="29" t="s">
        <v>210</v>
      </c>
      <c r="M2259" s="71" t="s">
        <v>211</v>
      </c>
      <c r="N2259" s="71" t="s">
        <v>215</v>
      </c>
      <c r="O2259" s="71" t="s">
        <v>734</v>
      </c>
      <c r="R2259" s="71">
        <v>0</v>
      </c>
      <c r="U2259" s="27" t="s">
        <v>7911</v>
      </c>
    </row>
    <row r="2260" spans="1:21" x14ac:dyDescent="0.15">
      <c r="A2260" s="27" t="s">
        <v>75</v>
      </c>
      <c r="B2260" s="27" t="s">
        <v>7912</v>
      </c>
      <c r="C2260" s="27" t="s">
        <v>188</v>
      </c>
      <c r="D2260" s="27" t="s">
        <v>733</v>
      </c>
      <c r="I2260" s="28">
        <v>43423.662604166668</v>
      </c>
      <c r="J2260" s="28">
        <v>43423.662997685184</v>
      </c>
      <c r="K2260" s="203">
        <v>3.9351851851851852E-4</v>
      </c>
      <c r="L2260" s="29" t="s">
        <v>210</v>
      </c>
      <c r="M2260" s="71" t="s">
        <v>211</v>
      </c>
      <c r="N2260" s="71" t="s">
        <v>215</v>
      </c>
      <c r="O2260" s="71" t="s">
        <v>734</v>
      </c>
      <c r="R2260" s="71">
        <v>0</v>
      </c>
      <c r="U2260" s="27" t="s">
        <v>7913</v>
      </c>
    </row>
    <row r="2261" spans="1:21" x14ac:dyDescent="0.15">
      <c r="A2261" s="27" t="s">
        <v>75</v>
      </c>
      <c r="B2261" s="27" t="s">
        <v>7914</v>
      </c>
      <c r="C2261" s="27" t="s">
        <v>188</v>
      </c>
      <c r="D2261" s="27" t="s">
        <v>733</v>
      </c>
      <c r="I2261" s="28">
        <v>43423.663726851853</v>
      </c>
      <c r="J2261" s="28">
        <v>43423.666064814817</v>
      </c>
      <c r="K2261" s="203">
        <v>2.3379629629629631E-3</v>
      </c>
      <c r="L2261" s="29" t="s">
        <v>210</v>
      </c>
      <c r="M2261" s="71" t="s">
        <v>210</v>
      </c>
      <c r="N2261" s="71" t="s">
        <v>215</v>
      </c>
      <c r="O2261" s="71" t="s">
        <v>734</v>
      </c>
      <c r="R2261" s="71">
        <v>0</v>
      </c>
      <c r="U2261" s="27" t="s">
        <v>7915</v>
      </c>
    </row>
    <row r="2262" spans="1:21" x14ac:dyDescent="0.15">
      <c r="A2262" s="27" t="s">
        <v>75</v>
      </c>
      <c r="B2262" s="27" t="s">
        <v>7916</v>
      </c>
      <c r="C2262" s="27" t="s">
        <v>188</v>
      </c>
      <c r="D2262" s="27" t="s">
        <v>733</v>
      </c>
      <c r="I2262" s="28">
        <v>43423.667337962965</v>
      </c>
      <c r="J2262" s="28">
        <v>43423.667696759258</v>
      </c>
      <c r="K2262" s="203">
        <v>3.5879629629629635E-4</v>
      </c>
      <c r="L2262" s="29" t="s">
        <v>210</v>
      </c>
      <c r="M2262" s="71" t="s">
        <v>211</v>
      </c>
      <c r="N2262" s="71" t="s">
        <v>215</v>
      </c>
      <c r="O2262" s="71" t="s">
        <v>734</v>
      </c>
      <c r="R2262" s="71">
        <v>0</v>
      </c>
      <c r="U2262" s="27" t="s">
        <v>7917</v>
      </c>
    </row>
    <row r="2263" spans="1:21" x14ac:dyDescent="0.15">
      <c r="A2263" s="27" t="s">
        <v>75</v>
      </c>
      <c r="B2263" s="27" t="s">
        <v>7918</v>
      </c>
      <c r="C2263" s="27" t="s">
        <v>188</v>
      </c>
      <c r="D2263" s="27" t="s">
        <v>733</v>
      </c>
      <c r="I2263" s="28">
        <v>43423.667893518519</v>
      </c>
      <c r="J2263" s="28">
        <v>43423.668194444443</v>
      </c>
      <c r="K2263" s="203">
        <v>3.0092592592592595E-4</v>
      </c>
      <c r="L2263" s="29" t="s">
        <v>210</v>
      </c>
      <c r="M2263" s="71" t="s">
        <v>211</v>
      </c>
      <c r="N2263" s="71" t="s">
        <v>215</v>
      </c>
      <c r="O2263" s="71" t="s">
        <v>734</v>
      </c>
      <c r="R2263" s="71">
        <v>0</v>
      </c>
      <c r="U2263" s="27" t="s">
        <v>7917</v>
      </c>
    </row>
    <row r="2264" spans="1:21" x14ac:dyDescent="0.15">
      <c r="A2264" s="27" t="s">
        <v>75</v>
      </c>
      <c r="B2264" s="27" t="s">
        <v>7919</v>
      </c>
      <c r="C2264" s="27" t="s">
        <v>188</v>
      </c>
      <c r="D2264" s="27" t="s">
        <v>733</v>
      </c>
      <c r="I2264" s="28">
        <v>43423.668807870374</v>
      </c>
      <c r="J2264" s="28">
        <v>43423.669918981483</v>
      </c>
      <c r="K2264" s="203">
        <v>1.1111111111111111E-3</v>
      </c>
      <c r="L2264" s="29" t="s">
        <v>210</v>
      </c>
      <c r="M2264" s="71" t="s">
        <v>211</v>
      </c>
      <c r="N2264" s="71" t="s">
        <v>215</v>
      </c>
      <c r="O2264" s="71" t="s">
        <v>734</v>
      </c>
      <c r="R2264" s="71">
        <v>0</v>
      </c>
      <c r="U2264" s="27" t="s">
        <v>7920</v>
      </c>
    </row>
    <row r="2265" spans="1:21" x14ac:dyDescent="0.15">
      <c r="A2265" s="27" t="s">
        <v>75</v>
      </c>
      <c r="B2265" s="27" t="s">
        <v>7921</v>
      </c>
      <c r="C2265" s="27" t="s">
        <v>188</v>
      </c>
      <c r="D2265" s="27" t="s">
        <v>733</v>
      </c>
      <c r="I2265" s="28">
        <v>43423.67460648148</v>
      </c>
      <c r="J2265" s="28">
        <v>43423.675312500003</v>
      </c>
      <c r="K2265" s="203">
        <v>7.0601851851851847E-4</v>
      </c>
      <c r="L2265" s="29" t="s">
        <v>210</v>
      </c>
      <c r="M2265" s="71" t="s">
        <v>211</v>
      </c>
      <c r="N2265" s="71" t="s">
        <v>215</v>
      </c>
      <c r="O2265" s="71" t="s">
        <v>734</v>
      </c>
      <c r="R2265" s="71">
        <v>0</v>
      </c>
      <c r="U2265" s="27" t="s">
        <v>7922</v>
      </c>
    </row>
    <row r="2266" spans="1:21" x14ac:dyDescent="0.15">
      <c r="A2266" s="27" t="s">
        <v>75</v>
      </c>
      <c r="B2266" s="27" t="s">
        <v>7923</v>
      </c>
      <c r="C2266" s="27" t="s">
        <v>188</v>
      </c>
      <c r="D2266" s="27" t="s">
        <v>733</v>
      </c>
      <c r="I2266" s="28">
        <v>43423.675613425927</v>
      </c>
      <c r="J2266" s="28">
        <v>43423.678969907407</v>
      </c>
      <c r="K2266" s="203">
        <v>3.3564814814814811E-3</v>
      </c>
      <c r="L2266" s="29" t="s">
        <v>210</v>
      </c>
      <c r="M2266" s="71" t="s">
        <v>210</v>
      </c>
      <c r="N2266" s="71" t="s">
        <v>215</v>
      </c>
      <c r="O2266" s="71" t="s">
        <v>734</v>
      </c>
      <c r="R2266" s="71">
        <v>0</v>
      </c>
      <c r="U2266" s="27" t="s">
        <v>7924</v>
      </c>
    </row>
    <row r="2267" spans="1:21" x14ac:dyDescent="0.15">
      <c r="A2267" s="27" t="s">
        <v>75</v>
      </c>
      <c r="B2267" s="27" t="s">
        <v>7925</v>
      </c>
      <c r="C2267" s="27" t="s">
        <v>188</v>
      </c>
      <c r="D2267" s="27" t="s">
        <v>733</v>
      </c>
      <c r="I2267" s="28">
        <v>43423.680706018517</v>
      </c>
      <c r="J2267" s="28">
        <v>43423.681863425925</v>
      </c>
      <c r="K2267" s="203">
        <v>1.1574074074074073E-3</v>
      </c>
      <c r="L2267" s="29" t="s">
        <v>210</v>
      </c>
      <c r="M2267" s="71" t="s">
        <v>211</v>
      </c>
      <c r="N2267" s="71" t="s">
        <v>215</v>
      </c>
      <c r="O2267" s="71" t="s">
        <v>734</v>
      </c>
      <c r="R2267" s="71">
        <v>0</v>
      </c>
      <c r="U2267" s="27" t="s">
        <v>7926</v>
      </c>
    </row>
    <row r="2268" spans="1:21" x14ac:dyDescent="0.15">
      <c r="A2268" s="27" t="s">
        <v>75</v>
      </c>
      <c r="B2268" s="27" t="s">
        <v>7927</v>
      </c>
      <c r="C2268" s="27" t="s">
        <v>188</v>
      </c>
      <c r="D2268" s="27" t="s">
        <v>733</v>
      </c>
      <c r="I2268" s="28">
        <v>43423.683854166666</v>
      </c>
      <c r="J2268" s="28">
        <v>43423.684039351851</v>
      </c>
      <c r="K2268" s="203">
        <v>1.8518518518518518E-4</v>
      </c>
      <c r="L2268" s="29" t="s">
        <v>210</v>
      </c>
      <c r="M2268" s="71" t="s">
        <v>211</v>
      </c>
      <c r="N2268" s="71" t="s">
        <v>215</v>
      </c>
      <c r="O2268" s="71" t="s">
        <v>734</v>
      </c>
      <c r="R2268" s="71">
        <v>0</v>
      </c>
      <c r="U2268" s="27" t="s">
        <v>1781</v>
      </c>
    </row>
    <row r="2269" spans="1:21" x14ac:dyDescent="0.15">
      <c r="A2269" s="27" t="s">
        <v>75</v>
      </c>
      <c r="B2269" s="27" t="s">
        <v>7928</v>
      </c>
      <c r="C2269" s="27" t="s">
        <v>188</v>
      </c>
      <c r="D2269" s="27" t="s">
        <v>733</v>
      </c>
      <c r="I2269" s="28">
        <v>43423.684340277781</v>
      </c>
      <c r="J2269" s="28">
        <v>43423.685277777775</v>
      </c>
      <c r="K2269" s="203">
        <v>9.3750000000000007E-4</v>
      </c>
      <c r="L2269" s="29" t="s">
        <v>210</v>
      </c>
      <c r="M2269" s="71" t="s">
        <v>211</v>
      </c>
      <c r="N2269" s="71" t="s">
        <v>215</v>
      </c>
      <c r="O2269" s="71" t="s">
        <v>734</v>
      </c>
      <c r="R2269" s="71">
        <v>0</v>
      </c>
      <c r="U2269" s="27" t="s">
        <v>7929</v>
      </c>
    </row>
    <row r="2270" spans="1:21" x14ac:dyDescent="0.15">
      <c r="A2270" s="27" t="s">
        <v>75</v>
      </c>
      <c r="B2270" s="27" t="s">
        <v>7930</v>
      </c>
      <c r="C2270" s="27" t="s">
        <v>188</v>
      </c>
      <c r="D2270" s="27" t="s">
        <v>733</v>
      </c>
      <c r="I2270" s="28">
        <v>43423.686388888891</v>
      </c>
      <c r="J2270" s="28">
        <v>43423.686793981484</v>
      </c>
      <c r="K2270" s="203">
        <v>4.0509259259259258E-4</v>
      </c>
      <c r="L2270" s="29" t="s">
        <v>210</v>
      </c>
      <c r="M2270" s="71" t="s">
        <v>211</v>
      </c>
      <c r="N2270" s="71" t="s">
        <v>215</v>
      </c>
      <c r="O2270" s="71" t="s">
        <v>734</v>
      </c>
      <c r="R2270" s="71">
        <v>0</v>
      </c>
      <c r="U2270" s="27" t="s">
        <v>7931</v>
      </c>
    </row>
    <row r="2271" spans="1:21" x14ac:dyDescent="0.15">
      <c r="A2271" s="27" t="s">
        <v>75</v>
      </c>
      <c r="B2271" s="27" t="s">
        <v>7932</v>
      </c>
      <c r="C2271" s="27" t="s">
        <v>188</v>
      </c>
      <c r="D2271" s="27" t="s">
        <v>733</v>
      </c>
      <c r="I2271" s="28">
        <v>43423.696087962962</v>
      </c>
      <c r="J2271" s="28">
        <v>43423.697418981479</v>
      </c>
      <c r="K2271" s="203">
        <v>1.3310185185185185E-3</v>
      </c>
      <c r="L2271" s="29" t="s">
        <v>210</v>
      </c>
      <c r="M2271" s="71" t="s">
        <v>211</v>
      </c>
      <c r="N2271" s="71" t="s">
        <v>215</v>
      </c>
      <c r="O2271" s="71" t="s">
        <v>734</v>
      </c>
      <c r="R2271" s="71">
        <v>0</v>
      </c>
      <c r="U2271" s="27" t="s">
        <v>7933</v>
      </c>
    </row>
    <row r="2272" spans="1:21" x14ac:dyDescent="0.15">
      <c r="A2272" s="27" t="s">
        <v>75</v>
      </c>
      <c r="B2272" s="27" t="s">
        <v>7934</v>
      </c>
      <c r="C2272" s="27" t="s">
        <v>188</v>
      </c>
      <c r="D2272" s="27" t="s">
        <v>733</v>
      </c>
      <c r="I2272" s="28">
        <v>43423.698067129626</v>
      </c>
      <c r="J2272" s="28">
        <v>43423.700196759259</v>
      </c>
      <c r="K2272" s="203">
        <v>2.1296296296296298E-3</v>
      </c>
      <c r="L2272" s="29" t="s">
        <v>210</v>
      </c>
      <c r="M2272" s="71" t="s">
        <v>210</v>
      </c>
      <c r="N2272" s="71" t="s">
        <v>215</v>
      </c>
      <c r="O2272" s="71" t="s">
        <v>734</v>
      </c>
      <c r="R2272" s="71">
        <v>0</v>
      </c>
      <c r="U2272" s="27" t="s">
        <v>1714</v>
      </c>
    </row>
    <row r="2273" spans="1:21" x14ac:dyDescent="0.15">
      <c r="A2273" s="27" t="s">
        <v>75</v>
      </c>
      <c r="B2273" s="27" t="s">
        <v>7935</v>
      </c>
      <c r="C2273" s="27" t="s">
        <v>188</v>
      </c>
      <c r="D2273" s="27" t="s">
        <v>733</v>
      </c>
      <c r="I2273" s="28">
        <v>43423.70107638889</v>
      </c>
      <c r="J2273" s="28">
        <v>43423.702314814815</v>
      </c>
      <c r="K2273" s="203">
        <v>1.2384259259259258E-3</v>
      </c>
      <c r="L2273" s="29" t="s">
        <v>210</v>
      </c>
      <c r="M2273" s="71" t="s">
        <v>211</v>
      </c>
      <c r="N2273" s="71" t="s">
        <v>215</v>
      </c>
      <c r="O2273" s="71" t="s">
        <v>734</v>
      </c>
      <c r="R2273" s="71">
        <v>0</v>
      </c>
      <c r="U2273" s="27" t="s">
        <v>7936</v>
      </c>
    </row>
    <row r="2274" spans="1:21" x14ac:dyDescent="0.15">
      <c r="A2274" s="27" t="s">
        <v>75</v>
      </c>
      <c r="B2274" s="27" t="s">
        <v>7937</v>
      </c>
      <c r="C2274" s="27" t="s">
        <v>188</v>
      </c>
      <c r="D2274" s="27" t="s">
        <v>733</v>
      </c>
      <c r="I2274" s="28">
        <v>43423.702800925923</v>
      </c>
      <c r="J2274" s="28">
        <v>43423.704340277778</v>
      </c>
      <c r="K2274" s="203">
        <v>1.5393518518518519E-3</v>
      </c>
      <c r="L2274" s="29" t="s">
        <v>210</v>
      </c>
      <c r="M2274" s="71" t="s">
        <v>211</v>
      </c>
      <c r="N2274" s="71" t="s">
        <v>215</v>
      </c>
      <c r="O2274" s="71" t="s">
        <v>734</v>
      </c>
      <c r="R2274" s="71">
        <v>0</v>
      </c>
      <c r="U2274" s="27" t="s">
        <v>7938</v>
      </c>
    </row>
    <row r="2275" spans="1:21" x14ac:dyDescent="0.15">
      <c r="A2275" s="27" t="s">
        <v>75</v>
      </c>
      <c r="B2275" s="27" t="s">
        <v>7939</v>
      </c>
      <c r="C2275" s="27" t="s">
        <v>188</v>
      </c>
      <c r="D2275" s="27" t="s">
        <v>733</v>
      </c>
      <c r="I2275" s="28">
        <v>43423.704756944448</v>
      </c>
      <c r="J2275" s="28">
        <v>43423.705520833333</v>
      </c>
      <c r="K2275" s="203">
        <v>7.6388888888888893E-4</v>
      </c>
      <c r="L2275" s="29" t="s">
        <v>210</v>
      </c>
      <c r="M2275" s="71" t="s">
        <v>211</v>
      </c>
      <c r="N2275" s="71" t="s">
        <v>215</v>
      </c>
      <c r="O2275" s="71" t="s">
        <v>734</v>
      </c>
      <c r="R2275" s="71">
        <v>0</v>
      </c>
      <c r="U2275" s="27" t="s">
        <v>7940</v>
      </c>
    </row>
    <row r="2276" spans="1:21" x14ac:dyDescent="0.15">
      <c r="A2276" s="27" t="s">
        <v>75</v>
      </c>
      <c r="B2276" s="27" t="s">
        <v>7941</v>
      </c>
      <c r="C2276" s="27" t="s">
        <v>188</v>
      </c>
      <c r="D2276" s="27" t="s">
        <v>733</v>
      </c>
      <c r="I2276" s="28">
        <v>43423.705636574072</v>
      </c>
      <c r="J2276" s="28">
        <v>43423.707071759258</v>
      </c>
      <c r="K2276" s="203">
        <v>1.4351851851851854E-3</v>
      </c>
      <c r="L2276" s="29" t="s">
        <v>210</v>
      </c>
      <c r="M2276" s="71" t="s">
        <v>211</v>
      </c>
      <c r="N2276" s="71" t="s">
        <v>215</v>
      </c>
      <c r="O2276" s="71" t="s">
        <v>734</v>
      </c>
      <c r="R2276" s="71">
        <v>0</v>
      </c>
      <c r="U2276" s="27" t="s">
        <v>7942</v>
      </c>
    </row>
    <row r="2277" spans="1:21" x14ac:dyDescent="0.15">
      <c r="A2277" s="27" t="s">
        <v>75</v>
      </c>
      <c r="B2277" s="27" t="s">
        <v>7943</v>
      </c>
      <c r="C2277" s="27" t="s">
        <v>188</v>
      </c>
      <c r="D2277" s="27" t="s">
        <v>733</v>
      </c>
      <c r="I2277" s="28">
        <v>43423.709282407406</v>
      </c>
      <c r="J2277" s="28">
        <v>43423.710324074076</v>
      </c>
      <c r="K2277" s="203">
        <v>1.0416666666666667E-3</v>
      </c>
      <c r="L2277" s="29" t="s">
        <v>210</v>
      </c>
      <c r="M2277" s="71" t="s">
        <v>211</v>
      </c>
      <c r="N2277" s="71" t="s">
        <v>215</v>
      </c>
      <c r="O2277" s="71" t="s">
        <v>734</v>
      </c>
      <c r="R2277" s="71">
        <v>0</v>
      </c>
      <c r="U2277" s="27" t="s">
        <v>1719</v>
      </c>
    </row>
    <row r="2278" spans="1:21" x14ac:dyDescent="0.15">
      <c r="A2278" s="27" t="s">
        <v>75</v>
      </c>
      <c r="B2278" s="27" t="s">
        <v>7944</v>
      </c>
      <c r="C2278" s="27" t="s">
        <v>188</v>
      </c>
      <c r="D2278" s="27" t="s">
        <v>733</v>
      </c>
      <c r="I2278" s="28">
        <v>43423.710810185185</v>
      </c>
      <c r="J2278" s="28">
        <v>43423.711446759262</v>
      </c>
      <c r="K2278" s="203">
        <v>6.3657407407407402E-4</v>
      </c>
      <c r="L2278" s="29" t="s">
        <v>210</v>
      </c>
      <c r="M2278" s="71" t="s">
        <v>211</v>
      </c>
      <c r="N2278" s="71" t="s">
        <v>215</v>
      </c>
      <c r="O2278" s="71" t="s">
        <v>734</v>
      </c>
      <c r="R2278" s="71">
        <v>0</v>
      </c>
      <c r="U2278" s="27" t="s">
        <v>7945</v>
      </c>
    </row>
    <row r="2279" spans="1:21" x14ac:dyDescent="0.15">
      <c r="A2279" s="27" t="s">
        <v>75</v>
      </c>
      <c r="B2279" s="27" t="s">
        <v>7946</v>
      </c>
      <c r="C2279" s="27" t="s">
        <v>188</v>
      </c>
      <c r="D2279" s="27" t="s">
        <v>733</v>
      </c>
      <c r="I2279" s="28">
        <v>43423.71199074074</v>
      </c>
      <c r="J2279" s="28">
        <v>43423.712314814817</v>
      </c>
      <c r="K2279" s="203">
        <v>3.2407407407407406E-4</v>
      </c>
      <c r="L2279" s="29" t="s">
        <v>210</v>
      </c>
      <c r="M2279" s="71" t="s">
        <v>211</v>
      </c>
      <c r="N2279" s="71" t="s">
        <v>215</v>
      </c>
      <c r="O2279" s="71" t="s">
        <v>734</v>
      </c>
      <c r="R2279" s="71">
        <v>0</v>
      </c>
      <c r="U2279" s="27" t="s">
        <v>7892</v>
      </c>
    </row>
    <row r="2280" spans="1:21" x14ac:dyDescent="0.15">
      <c r="A2280" s="27" t="s">
        <v>75</v>
      </c>
      <c r="B2280" s="27" t="s">
        <v>7947</v>
      </c>
      <c r="C2280" s="27" t="s">
        <v>663</v>
      </c>
      <c r="D2280" s="27" t="s">
        <v>869</v>
      </c>
      <c r="I2280" s="28">
        <v>43423.430393518516</v>
      </c>
      <c r="J2280" s="28">
        <v>43423.432395833333</v>
      </c>
      <c r="K2280" s="203">
        <v>2.0023148148148148E-3</v>
      </c>
      <c r="L2280" s="29" t="s">
        <v>210</v>
      </c>
      <c r="M2280" s="71" t="s">
        <v>211</v>
      </c>
      <c r="N2280" s="71" t="s">
        <v>215</v>
      </c>
      <c r="O2280" s="71" t="s">
        <v>868</v>
      </c>
      <c r="R2280" s="71">
        <v>0</v>
      </c>
      <c r="U2280" s="27" t="s">
        <v>1725</v>
      </c>
    </row>
    <row r="2281" spans="1:21" x14ac:dyDescent="0.15">
      <c r="A2281" s="27" t="s">
        <v>75</v>
      </c>
      <c r="B2281" s="27" t="s">
        <v>7948</v>
      </c>
      <c r="C2281" s="27" t="s">
        <v>663</v>
      </c>
      <c r="D2281" s="27" t="s">
        <v>869</v>
      </c>
      <c r="I2281" s="28">
        <v>43423.43341435185</v>
      </c>
      <c r="J2281" s="28">
        <v>43423.435393518521</v>
      </c>
      <c r="K2281" s="203">
        <v>1.9791666666666668E-3</v>
      </c>
      <c r="L2281" s="29" t="s">
        <v>210</v>
      </c>
      <c r="M2281" s="71" t="s">
        <v>211</v>
      </c>
      <c r="N2281" s="71" t="s">
        <v>215</v>
      </c>
      <c r="O2281" s="71" t="s">
        <v>868</v>
      </c>
      <c r="R2281" s="71">
        <v>0</v>
      </c>
      <c r="U2281" s="27" t="s">
        <v>1725</v>
      </c>
    </row>
    <row r="2282" spans="1:21" x14ac:dyDescent="0.15">
      <c r="A2282" s="27" t="s">
        <v>75</v>
      </c>
      <c r="B2282" s="27" t="s">
        <v>7949</v>
      </c>
      <c r="C2282" s="27" t="s">
        <v>663</v>
      </c>
      <c r="D2282" s="27" t="s">
        <v>869</v>
      </c>
      <c r="I2282" s="28">
        <v>43423.453969907408</v>
      </c>
      <c r="J2282" s="28">
        <v>43423.456018518518</v>
      </c>
      <c r="K2282" s="203">
        <v>2.0486111111111113E-3</v>
      </c>
      <c r="L2282" s="29" t="s">
        <v>210</v>
      </c>
      <c r="M2282" s="71" t="s">
        <v>211</v>
      </c>
      <c r="N2282" s="71" t="s">
        <v>215</v>
      </c>
      <c r="O2282" s="71" t="s">
        <v>868</v>
      </c>
      <c r="R2282" s="71">
        <v>0</v>
      </c>
      <c r="U2282" s="27" t="s">
        <v>1725</v>
      </c>
    </row>
    <row r="2283" spans="1:21" x14ac:dyDescent="0.15">
      <c r="A2283" s="27" t="s">
        <v>75</v>
      </c>
      <c r="B2283" s="27" t="s">
        <v>7950</v>
      </c>
      <c r="C2283" s="27" t="s">
        <v>663</v>
      </c>
      <c r="D2283" s="27" t="s">
        <v>869</v>
      </c>
      <c r="I2283" s="28">
        <v>43423.461064814815</v>
      </c>
      <c r="J2283" s="28">
        <v>43423.462719907409</v>
      </c>
      <c r="K2283" s="203">
        <v>1.6550925925925926E-3</v>
      </c>
      <c r="L2283" s="29" t="s">
        <v>210</v>
      </c>
      <c r="M2283" s="71" t="s">
        <v>211</v>
      </c>
      <c r="N2283" s="71" t="s">
        <v>215</v>
      </c>
      <c r="O2283" s="71" t="s">
        <v>868</v>
      </c>
      <c r="R2283" s="71">
        <v>0</v>
      </c>
      <c r="U2283" s="27" t="s">
        <v>1725</v>
      </c>
    </row>
    <row r="2284" spans="1:21" x14ac:dyDescent="0.15">
      <c r="A2284" s="27" t="s">
        <v>75</v>
      </c>
      <c r="B2284" s="27" t="s">
        <v>7951</v>
      </c>
      <c r="C2284" s="27" t="s">
        <v>663</v>
      </c>
      <c r="D2284" s="27" t="s">
        <v>869</v>
      </c>
      <c r="I2284" s="28">
        <v>43423.475624999999</v>
      </c>
      <c r="J2284" s="28">
        <v>43423.47761574074</v>
      </c>
      <c r="K2284" s="203">
        <v>1.9907407407407408E-3</v>
      </c>
      <c r="L2284" s="29" t="s">
        <v>210</v>
      </c>
      <c r="M2284" s="71" t="s">
        <v>211</v>
      </c>
      <c r="N2284" s="71" t="s">
        <v>215</v>
      </c>
      <c r="O2284" s="71" t="s">
        <v>868</v>
      </c>
      <c r="R2284" s="71">
        <v>0</v>
      </c>
      <c r="U2284" s="27" t="s">
        <v>1725</v>
      </c>
    </row>
    <row r="2285" spans="1:21" x14ac:dyDescent="0.15">
      <c r="A2285" s="27" t="s">
        <v>75</v>
      </c>
      <c r="B2285" s="27" t="s">
        <v>7952</v>
      </c>
      <c r="C2285" s="27" t="s">
        <v>663</v>
      </c>
      <c r="D2285" s="27" t="s">
        <v>869</v>
      </c>
      <c r="I2285" s="28">
        <v>43423.602986111109</v>
      </c>
      <c r="J2285" s="28">
        <v>43423.603576388887</v>
      </c>
      <c r="K2285" s="203">
        <v>5.9027777777777778E-4</v>
      </c>
      <c r="L2285" s="29" t="s">
        <v>210</v>
      </c>
      <c r="M2285" s="71" t="s">
        <v>211</v>
      </c>
      <c r="N2285" s="71" t="s">
        <v>215</v>
      </c>
      <c r="O2285" s="71" t="s">
        <v>868</v>
      </c>
      <c r="R2285" s="71">
        <v>0</v>
      </c>
      <c r="U2285" s="27" t="s">
        <v>7953</v>
      </c>
    </row>
    <row r="2286" spans="1:21" x14ac:dyDescent="0.15">
      <c r="A2286" s="27" t="s">
        <v>75</v>
      </c>
      <c r="B2286" s="27" t="s">
        <v>7954</v>
      </c>
      <c r="C2286" s="27" t="s">
        <v>663</v>
      </c>
      <c r="D2286" s="27" t="s">
        <v>869</v>
      </c>
      <c r="I2286" s="28">
        <v>43423.624803240738</v>
      </c>
      <c r="J2286" s="28">
        <v>43423.626759259256</v>
      </c>
      <c r="K2286" s="203">
        <v>1.9560185185185184E-3</v>
      </c>
      <c r="L2286" s="29" t="s">
        <v>210</v>
      </c>
      <c r="M2286" s="71" t="s">
        <v>211</v>
      </c>
      <c r="N2286" s="71" t="s">
        <v>215</v>
      </c>
      <c r="O2286" s="71" t="s">
        <v>868</v>
      </c>
      <c r="R2286" s="71">
        <v>0</v>
      </c>
      <c r="U2286" s="27" t="s">
        <v>7955</v>
      </c>
    </row>
    <row r="2287" spans="1:21" x14ac:dyDescent="0.15">
      <c r="A2287" s="27" t="s">
        <v>75</v>
      </c>
      <c r="B2287" s="27" t="s">
        <v>7956</v>
      </c>
      <c r="C2287" s="27" t="s">
        <v>663</v>
      </c>
      <c r="D2287" s="27" t="s">
        <v>869</v>
      </c>
      <c r="I2287" s="28">
        <v>43423.635717592595</v>
      </c>
      <c r="J2287" s="28">
        <v>43423.637372685182</v>
      </c>
      <c r="K2287" s="203">
        <v>1.6550925925925926E-3</v>
      </c>
      <c r="L2287" s="29" t="s">
        <v>210</v>
      </c>
      <c r="M2287" s="71" t="s">
        <v>211</v>
      </c>
      <c r="N2287" s="71" t="s">
        <v>215</v>
      </c>
      <c r="O2287" s="71" t="s">
        <v>868</v>
      </c>
      <c r="R2287" s="71">
        <v>0</v>
      </c>
      <c r="U2287" s="27" t="s">
        <v>1725</v>
      </c>
    </row>
    <row r="2288" spans="1:21" x14ac:dyDescent="0.15">
      <c r="A2288" s="27" t="s">
        <v>75</v>
      </c>
      <c r="B2288" s="27" t="s">
        <v>7957</v>
      </c>
      <c r="C2288" s="27" t="s">
        <v>663</v>
      </c>
      <c r="D2288" s="27" t="s">
        <v>869</v>
      </c>
      <c r="I2288" s="28">
        <v>43423.643067129633</v>
      </c>
      <c r="J2288" s="28">
        <v>43423.645092592589</v>
      </c>
      <c r="K2288" s="203">
        <v>2.0254629629629629E-3</v>
      </c>
      <c r="L2288" s="29" t="s">
        <v>210</v>
      </c>
      <c r="M2288" s="71" t="s">
        <v>211</v>
      </c>
      <c r="N2288" s="71" t="s">
        <v>215</v>
      </c>
      <c r="O2288" s="71" t="s">
        <v>868</v>
      </c>
      <c r="R2288" s="71">
        <v>0</v>
      </c>
      <c r="U2288" s="27" t="s">
        <v>7958</v>
      </c>
    </row>
    <row r="2289" spans="1:21" x14ac:dyDescent="0.15">
      <c r="A2289" s="27" t="s">
        <v>75</v>
      </c>
      <c r="B2289" s="27" t="s">
        <v>7959</v>
      </c>
      <c r="C2289" s="27" t="s">
        <v>663</v>
      </c>
      <c r="D2289" s="27" t="s">
        <v>869</v>
      </c>
      <c r="I2289" s="28">
        <v>43423.649618055555</v>
      </c>
      <c r="J2289" s="28">
        <v>43423.650104166663</v>
      </c>
      <c r="K2289" s="203">
        <v>4.8611111111111104E-4</v>
      </c>
      <c r="L2289" s="29" t="s">
        <v>210</v>
      </c>
      <c r="M2289" s="71" t="s">
        <v>211</v>
      </c>
      <c r="N2289" s="71" t="s">
        <v>215</v>
      </c>
      <c r="O2289" s="71" t="s">
        <v>868</v>
      </c>
      <c r="R2289" s="71">
        <v>0</v>
      </c>
      <c r="U2289" s="27" t="s">
        <v>7960</v>
      </c>
    </row>
    <row r="2290" spans="1:21" x14ac:dyDescent="0.15">
      <c r="A2290" s="27" t="s">
        <v>75</v>
      </c>
      <c r="B2290" s="27" t="s">
        <v>7961</v>
      </c>
      <c r="C2290" s="27" t="s">
        <v>663</v>
      </c>
      <c r="D2290" s="27" t="s">
        <v>869</v>
      </c>
      <c r="I2290" s="28">
        <v>43423.664375</v>
      </c>
      <c r="J2290" s="28">
        <v>43423.664988425924</v>
      </c>
      <c r="K2290" s="203">
        <v>6.134259259259259E-4</v>
      </c>
      <c r="L2290" s="29" t="s">
        <v>210</v>
      </c>
      <c r="M2290" s="71" t="s">
        <v>211</v>
      </c>
      <c r="N2290" s="71" t="s">
        <v>215</v>
      </c>
      <c r="O2290" s="71" t="s">
        <v>868</v>
      </c>
      <c r="R2290" s="71">
        <v>0</v>
      </c>
      <c r="U2290" s="27" t="s">
        <v>7962</v>
      </c>
    </row>
    <row r="2291" spans="1:21" x14ac:dyDescent="0.15">
      <c r="A2291" s="27" t="s">
        <v>75</v>
      </c>
      <c r="B2291" s="27" t="s">
        <v>7963</v>
      </c>
      <c r="C2291" s="27" t="s">
        <v>663</v>
      </c>
      <c r="D2291" s="27" t="s">
        <v>869</v>
      </c>
      <c r="I2291" s="28">
        <v>43423.70380787037</v>
      </c>
      <c r="J2291" s="28">
        <v>43423.705659722225</v>
      </c>
      <c r="K2291" s="203">
        <v>1.8518518518518517E-3</v>
      </c>
      <c r="L2291" s="29" t="s">
        <v>210</v>
      </c>
      <c r="M2291" s="71" t="s">
        <v>211</v>
      </c>
      <c r="N2291" s="71" t="s">
        <v>215</v>
      </c>
      <c r="O2291" s="71" t="s">
        <v>868</v>
      </c>
      <c r="R2291" s="71">
        <v>0</v>
      </c>
      <c r="U2291" s="27" t="s">
        <v>7958</v>
      </c>
    </row>
    <row r="2292" spans="1:21" x14ac:dyDescent="0.15">
      <c r="A2292" s="27" t="s">
        <v>75</v>
      </c>
      <c r="B2292" s="27" t="s">
        <v>7964</v>
      </c>
      <c r="C2292" s="27" t="s">
        <v>663</v>
      </c>
      <c r="D2292" s="27" t="s">
        <v>869</v>
      </c>
      <c r="I2292" s="28">
        <v>43423.709062499998</v>
      </c>
      <c r="J2292" s="28">
        <v>43423.711006944446</v>
      </c>
      <c r="K2292" s="203">
        <v>1.9444444444444442E-3</v>
      </c>
      <c r="L2292" s="29" t="s">
        <v>210</v>
      </c>
      <c r="M2292" s="71" t="s">
        <v>211</v>
      </c>
      <c r="N2292" s="71" t="s">
        <v>215</v>
      </c>
      <c r="O2292" s="71" t="s">
        <v>868</v>
      </c>
      <c r="R2292" s="71">
        <v>0</v>
      </c>
      <c r="U2292" s="27" t="s">
        <v>7958</v>
      </c>
    </row>
    <row r="2293" spans="1:21" x14ac:dyDescent="0.15">
      <c r="A2293" s="27" t="s">
        <v>75</v>
      </c>
      <c r="B2293" s="27" t="s">
        <v>7965</v>
      </c>
      <c r="C2293" s="27" t="s">
        <v>663</v>
      </c>
      <c r="D2293" s="27" t="s">
        <v>869</v>
      </c>
      <c r="I2293" s="28">
        <v>43423.717824074076</v>
      </c>
      <c r="J2293" s="28">
        <v>43423.718298611115</v>
      </c>
      <c r="K2293" s="203">
        <v>4.7453703703703704E-4</v>
      </c>
      <c r="L2293" s="29" t="s">
        <v>210</v>
      </c>
      <c r="M2293" s="71" t="s">
        <v>211</v>
      </c>
      <c r="N2293" s="71" t="s">
        <v>215</v>
      </c>
      <c r="O2293" s="71" t="s">
        <v>868</v>
      </c>
      <c r="R2293" s="71">
        <v>0</v>
      </c>
      <c r="U2293" s="27" t="s">
        <v>7966</v>
      </c>
    </row>
    <row r="2294" spans="1:21" x14ac:dyDescent="0.15">
      <c r="A2294" s="27" t="s">
        <v>75</v>
      </c>
      <c r="B2294" s="27" t="s">
        <v>7967</v>
      </c>
      <c r="C2294" s="27" t="s">
        <v>188</v>
      </c>
      <c r="D2294" s="27" t="s">
        <v>565</v>
      </c>
      <c r="I2294" s="28">
        <v>43423.471932870372</v>
      </c>
      <c r="J2294" s="28">
        <v>43423.472233796296</v>
      </c>
      <c r="K2294" s="203">
        <v>3.0092592592592595E-4</v>
      </c>
      <c r="L2294" s="29" t="s">
        <v>210</v>
      </c>
      <c r="M2294" s="71" t="s">
        <v>211</v>
      </c>
      <c r="N2294" s="71" t="s">
        <v>215</v>
      </c>
      <c r="O2294" s="71" t="s">
        <v>566</v>
      </c>
      <c r="R2294" s="71">
        <v>0</v>
      </c>
      <c r="U2294" s="27" t="s">
        <v>7968</v>
      </c>
    </row>
    <row r="2295" spans="1:21" x14ac:dyDescent="0.15">
      <c r="A2295" s="27" t="s">
        <v>75</v>
      </c>
      <c r="B2295" s="27" t="s">
        <v>7969</v>
      </c>
      <c r="C2295" s="27" t="s">
        <v>188</v>
      </c>
      <c r="D2295" s="27" t="s">
        <v>565</v>
      </c>
      <c r="I2295" s="28">
        <v>43423.476423611108</v>
      </c>
      <c r="J2295" s="28">
        <v>43423.477106481485</v>
      </c>
      <c r="K2295" s="203">
        <v>6.8287037037037025E-4</v>
      </c>
      <c r="L2295" s="29" t="s">
        <v>210</v>
      </c>
      <c r="M2295" s="71" t="s">
        <v>211</v>
      </c>
      <c r="N2295" s="71" t="s">
        <v>215</v>
      </c>
      <c r="O2295" s="71" t="s">
        <v>566</v>
      </c>
      <c r="R2295" s="71">
        <v>0</v>
      </c>
      <c r="U2295" s="27" t="s">
        <v>7940</v>
      </c>
    </row>
    <row r="2296" spans="1:21" x14ac:dyDescent="0.15">
      <c r="A2296" s="27" t="s">
        <v>75</v>
      </c>
      <c r="B2296" s="27" t="s">
        <v>7970</v>
      </c>
      <c r="C2296" s="27" t="s">
        <v>188</v>
      </c>
      <c r="D2296" s="27" t="s">
        <v>565</v>
      </c>
      <c r="I2296" s="28">
        <v>43423.482754629629</v>
      </c>
      <c r="J2296" s="28">
        <v>43423.482905092591</v>
      </c>
      <c r="K2296" s="203">
        <v>1.5046296296296297E-4</v>
      </c>
      <c r="L2296" s="29" t="s">
        <v>210</v>
      </c>
      <c r="M2296" s="71" t="s">
        <v>211</v>
      </c>
      <c r="N2296" s="71" t="s">
        <v>215</v>
      </c>
      <c r="O2296" s="71" t="s">
        <v>566</v>
      </c>
      <c r="R2296" s="71">
        <v>0</v>
      </c>
      <c r="U2296" s="27" t="s">
        <v>7971</v>
      </c>
    </row>
    <row r="2297" spans="1:21" x14ac:dyDescent="0.15">
      <c r="A2297" s="27" t="s">
        <v>75</v>
      </c>
      <c r="B2297" s="27" t="s">
        <v>7972</v>
      </c>
      <c r="C2297" s="27" t="s">
        <v>188</v>
      </c>
      <c r="D2297" s="27" t="s">
        <v>565</v>
      </c>
      <c r="I2297" s="28">
        <v>43423.487453703703</v>
      </c>
      <c r="J2297" s="28">
        <v>43423.488344907404</v>
      </c>
      <c r="K2297" s="203">
        <v>8.9120370370370362E-4</v>
      </c>
      <c r="L2297" s="29" t="s">
        <v>210</v>
      </c>
      <c r="M2297" s="71" t="s">
        <v>211</v>
      </c>
      <c r="N2297" s="71" t="s">
        <v>215</v>
      </c>
      <c r="O2297" s="71" t="s">
        <v>566</v>
      </c>
      <c r="R2297" s="71">
        <v>0</v>
      </c>
      <c r="U2297" s="27" t="s">
        <v>7973</v>
      </c>
    </row>
    <row r="2298" spans="1:21" x14ac:dyDescent="0.15">
      <c r="A2298" s="27" t="s">
        <v>75</v>
      </c>
      <c r="B2298" s="27" t="s">
        <v>7974</v>
      </c>
      <c r="C2298" s="27" t="s">
        <v>188</v>
      </c>
      <c r="D2298" s="27" t="s">
        <v>565</v>
      </c>
      <c r="I2298" s="28">
        <v>43423.489293981482</v>
      </c>
      <c r="J2298" s="28">
        <v>43423.490289351852</v>
      </c>
      <c r="K2298" s="203">
        <v>9.9537037037037042E-4</v>
      </c>
      <c r="L2298" s="29" t="s">
        <v>210</v>
      </c>
      <c r="M2298" s="71" t="s">
        <v>211</v>
      </c>
      <c r="N2298" s="71" t="s">
        <v>215</v>
      </c>
      <c r="O2298" s="71" t="s">
        <v>566</v>
      </c>
      <c r="R2298" s="71">
        <v>0</v>
      </c>
      <c r="U2298" s="27" t="s">
        <v>7975</v>
      </c>
    </row>
    <row r="2299" spans="1:21" x14ac:dyDescent="0.15">
      <c r="A2299" s="27" t="s">
        <v>75</v>
      </c>
      <c r="B2299" s="27" t="s">
        <v>7976</v>
      </c>
      <c r="C2299" s="27" t="s">
        <v>188</v>
      </c>
      <c r="D2299" s="27" t="s">
        <v>565</v>
      </c>
      <c r="I2299" s="28">
        <v>43423.630740740744</v>
      </c>
      <c r="J2299" s="28">
        <v>43423.631793981483</v>
      </c>
      <c r="K2299" s="203">
        <v>1.0532407407407407E-3</v>
      </c>
      <c r="L2299" s="29" t="s">
        <v>210</v>
      </c>
      <c r="M2299" s="71" t="s">
        <v>211</v>
      </c>
      <c r="N2299" s="71" t="s">
        <v>215</v>
      </c>
      <c r="O2299" s="71" t="s">
        <v>566</v>
      </c>
      <c r="R2299" s="71">
        <v>0</v>
      </c>
      <c r="U2299" s="27" t="s">
        <v>7977</v>
      </c>
    </row>
    <row r="2300" spans="1:21" x14ac:dyDescent="0.15">
      <c r="A2300" s="27" t="s">
        <v>75</v>
      </c>
      <c r="B2300" s="27" t="s">
        <v>7978</v>
      </c>
      <c r="C2300" s="27" t="s">
        <v>188</v>
      </c>
      <c r="D2300" s="27" t="s">
        <v>565</v>
      </c>
      <c r="I2300" s="28">
        <v>43423.632974537039</v>
      </c>
      <c r="J2300" s="28">
        <v>43423.633379629631</v>
      </c>
      <c r="K2300" s="203">
        <v>4.0509259259259258E-4</v>
      </c>
      <c r="L2300" s="29" t="s">
        <v>210</v>
      </c>
      <c r="M2300" s="71" t="s">
        <v>211</v>
      </c>
      <c r="N2300" s="71" t="s">
        <v>215</v>
      </c>
      <c r="O2300" s="71" t="s">
        <v>566</v>
      </c>
      <c r="R2300" s="71">
        <v>0</v>
      </c>
      <c r="U2300" s="27" t="s">
        <v>7977</v>
      </c>
    </row>
    <row r="2301" spans="1:21" x14ac:dyDescent="0.15">
      <c r="A2301" s="27" t="s">
        <v>75</v>
      </c>
      <c r="B2301" s="27" t="s">
        <v>7979</v>
      </c>
      <c r="C2301" s="27" t="s">
        <v>188</v>
      </c>
      <c r="D2301" s="27" t="s">
        <v>565</v>
      </c>
      <c r="I2301" s="28">
        <v>43423.634282407409</v>
      </c>
      <c r="J2301" s="28">
        <v>43423.635648148149</v>
      </c>
      <c r="K2301" s="203">
        <v>1.3657407407407409E-3</v>
      </c>
      <c r="L2301" s="29" t="s">
        <v>210</v>
      </c>
      <c r="M2301" s="71" t="s">
        <v>211</v>
      </c>
      <c r="N2301" s="71" t="s">
        <v>215</v>
      </c>
      <c r="O2301" s="71" t="s">
        <v>566</v>
      </c>
      <c r="R2301" s="71">
        <v>0</v>
      </c>
      <c r="U2301" s="27" t="s">
        <v>7980</v>
      </c>
    </row>
    <row r="2302" spans="1:21" x14ac:dyDescent="0.15">
      <c r="A2302" s="27" t="s">
        <v>75</v>
      </c>
      <c r="B2302" s="27" t="s">
        <v>7981</v>
      </c>
      <c r="C2302" s="27" t="s">
        <v>188</v>
      </c>
      <c r="D2302" s="27" t="s">
        <v>565</v>
      </c>
      <c r="I2302" s="28">
        <v>43423.635995370372</v>
      </c>
      <c r="J2302" s="28">
        <v>43423.636307870373</v>
      </c>
      <c r="K2302" s="203">
        <v>3.1250000000000001E-4</v>
      </c>
      <c r="L2302" s="29" t="s">
        <v>210</v>
      </c>
      <c r="M2302" s="71" t="s">
        <v>211</v>
      </c>
      <c r="N2302" s="71" t="s">
        <v>215</v>
      </c>
      <c r="O2302" s="71" t="s">
        <v>566</v>
      </c>
      <c r="R2302" s="71">
        <v>0</v>
      </c>
      <c r="U2302" s="27" t="s">
        <v>7980</v>
      </c>
    </row>
    <row r="2303" spans="1:21" x14ac:dyDescent="0.15">
      <c r="A2303" s="27" t="s">
        <v>75</v>
      </c>
      <c r="B2303" s="27" t="s">
        <v>7982</v>
      </c>
      <c r="C2303" s="27" t="s">
        <v>188</v>
      </c>
      <c r="D2303" s="27" t="s">
        <v>565</v>
      </c>
      <c r="I2303" s="28">
        <v>43423.638622685183</v>
      </c>
      <c r="J2303" s="28">
        <v>43423.638761574075</v>
      </c>
      <c r="K2303" s="203">
        <v>1.3888888888888889E-4</v>
      </c>
      <c r="L2303" s="29" t="s">
        <v>210</v>
      </c>
      <c r="M2303" s="71" t="s">
        <v>211</v>
      </c>
      <c r="N2303" s="71" t="s">
        <v>215</v>
      </c>
      <c r="O2303" s="71" t="s">
        <v>566</v>
      </c>
      <c r="R2303" s="71">
        <v>0</v>
      </c>
      <c r="U2303" s="27" t="s">
        <v>7892</v>
      </c>
    </row>
    <row r="2304" spans="1:21" x14ac:dyDescent="0.15">
      <c r="A2304" s="27" t="s">
        <v>75</v>
      </c>
      <c r="B2304" s="27" t="s">
        <v>7983</v>
      </c>
      <c r="C2304" s="27" t="s">
        <v>188</v>
      </c>
      <c r="D2304" s="27" t="s">
        <v>565</v>
      </c>
      <c r="I2304" s="28">
        <v>43423.639398148145</v>
      </c>
      <c r="J2304" s="28">
        <v>43423.639687499999</v>
      </c>
      <c r="K2304" s="203">
        <v>2.8935185185185189E-4</v>
      </c>
      <c r="L2304" s="29" t="s">
        <v>210</v>
      </c>
      <c r="M2304" s="71" t="s">
        <v>211</v>
      </c>
      <c r="N2304" s="71" t="s">
        <v>215</v>
      </c>
      <c r="O2304" s="71" t="s">
        <v>566</v>
      </c>
      <c r="R2304" s="71">
        <v>0</v>
      </c>
      <c r="U2304" s="27" t="s">
        <v>7892</v>
      </c>
    </row>
    <row r="2305" spans="1:21" x14ac:dyDescent="0.15">
      <c r="A2305" s="27" t="s">
        <v>75</v>
      </c>
      <c r="B2305" s="27" t="s">
        <v>7984</v>
      </c>
      <c r="C2305" s="27" t="s">
        <v>188</v>
      </c>
      <c r="D2305" s="27" t="s">
        <v>565</v>
      </c>
      <c r="I2305" s="28">
        <v>43423.641979166663</v>
      </c>
      <c r="J2305" s="28">
        <v>43423.642106481479</v>
      </c>
      <c r="K2305" s="203">
        <v>1.273148148148148E-4</v>
      </c>
      <c r="L2305" s="29" t="s">
        <v>210</v>
      </c>
      <c r="M2305" s="71" t="s">
        <v>211</v>
      </c>
      <c r="N2305" s="71" t="s">
        <v>215</v>
      </c>
      <c r="O2305" s="71" t="s">
        <v>566</v>
      </c>
      <c r="R2305" s="71">
        <v>0</v>
      </c>
      <c r="U2305" s="27" t="s">
        <v>1717</v>
      </c>
    </row>
    <row r="2306" spans="1:21" x14ac:dyDescent="0.15">
      <c r="A2306" s="27" t="s">
        <v>75</v>
      </c>
      <c r="B2306" s="27" t="s">
        <v>7985</v>
      </c>
      <c r="C2306" s="27" t="s">
        <v>188</v>
      </c>
      <c r="D2306" s="27" t="s">
        <v>565</v>
      </c>
      <c r="I2306" s="28">
        <v>43423.642847222225</v>
      </c>
      <c r="J2306" s="28">
        <v>43423.643483796295</v>
      </c>
      <c r="K2306" s="203">
        <v>6.3657407407407402E-4</v>
      </c>
      <c r="L2306" s="29" t="s">
        <v>210</v>
      </c>
      <c r="M2306" s="71" t="s">
        <v>211</v>
      </c>
      <c r="N2306" s="71" t="s">
        <v>215</v>
      </c>
      <c r="O2306" s="71" t="s">
        <v>566</v>
      </c>
      <c r="R2306" s="71">
        <v>0</v>
      </c>
      <c r="U2306" s="27" t="s">
        <v>1717</v>
      </c>
    </row>
    <row r="2307" spans="1:21" x14ac:dyDescent="0.15">
      <c r="A2307" s="27" t="s">
        <v>75</v>
      </c>
      <c r="B2307" s="27" t="s">
        <v>7986</v>
      </c>
      <c r="C2307" s="27" t="s">
        <v>188</v>
      </c>
      <c r="D2307" s="27" t="s">
        <v>565</v>
      </c>
      <c r="I2307" s="28">
        <v>43423.647152777776</v>
      </c>
      <c r="J2307" s="28">
        <v>43423.648831018516</v>
      </c>
      <c r="K2307" s="203">
        <v>1.6782407407407406E-3</v>
      </c>
      <c r="L2307" s="29" t="s">
        <v>210</v>
      </c>
      <c r="M2307" s="71" t="s">
        <v>211</v>
      </c>
      <c r="N2307" s="71" t="s">
        <v>215</v>
      </c>
      <c r="O2307" s="71" t="s">
        <v>566</v>
      </c>
      <c r="R2307" s="71">
        <v>0</v>
      </c>
      <c r="U2307" s="27" t="s">
        <v>7987</v>
      </c>
    </row>
    <row r="2308" spans="1:21" x14ac:dyDescent="0.15">
      <c r="A2308" s="27" t="s">
        <v>75</v>
      </c>
      <c r="B2308" s="27" t="s">
        <v>7988</v>
      </c>
      <c r="C2308" s="27" t="s">
        <v>188</v>
      </c>
      <c r="D2308" s="27" t="s">
        <v>565</v>
      </c>
      <c r="I2308" s="28">
        <v>43423.653344907405</v>
      </c>
      <c r="J2308" s="28">
        <v>43423.653935185182</v>
      </c>
      <c r="K2308" s="203">
        <v>5.9027777777777778E-4</v>
      </c>
      <c r="L2308" s="29" t="s">
        <v>210</v>
      </c>
      <c r="M2308" s="71" t="s">
        <v>211</v>
      </c>
      <c r="N2308" s="71" t="s">
        <v>215</v>
      </c>
      <c r="O2308" s="71" t="s">
        <v>566</v>
      </c>
      <c r="R2308" s="71">
        <v>0</v>
      </c>
      <c r="U2308" s="27" t="s">
        <v>1711</v>
      </c>
    </row>
    <row r="2309" spans="1:21" x14ac:dyDescent="0.15">
      <c r="A2309" s="27" t="s">
        <v>75</v>
      </c>
      <c r="B2309" s="27" t="s">
        <v>7989</v>
      </c>
      <c r="C2309" s="27" t="s">
        <v>188</v>
      </c>
      <c r="D2309" s="27" t="s">
        <v>565</v>
      </c>
      <c r="I2309" s="28">
        <v>43423.656435185185</v>
      </c>
      <c r="J2309" s="28">
        <v>43423.658668981479</v>
      </c>
      <c r="K2309" s="203">
        <v>2.2337962962962967E-3</v>
      </c>
      <c r="L2309" s="29" t="s">
        <v>210</v>
      </c>
      <c r="M2309" s="71" t="s">
        <v>210</v>
      </c>
      <c r="N2309" s="71" t="s">
        <v>215</v>
      </c>
      <c r="O2309" s="71" t="s">
        <v>566</v>
      </c>
      <c r="R2309" s="71">
        <v>0</v>
      </c>
      <c r="U2309" s="27" t="s">
        <v>1716</v>
      </c>
    </row>
    <row r="2310" spans="1:21" x14ac:dyDescent="0.15">
      <c r="A2310" s="27" t="s">
        <v>75</v>
      </c>
      <c r="B2310" s="27" t="s">
        <v>7990</v>
      </c>
      <c r="C2310" s="27" t="s">
        <v>188</v>
      </c>
      <c r="D2310" s="27" t="s">
        <v>565</v>
      </c>
      <c r="I2310" s="28">
        <v>43423.663495370369</v>
      </c>
      <c r="J2310" s="28">
        <v>43423.663576388892</v>
      </c>
      <c r="K2310" s="203">
        <v>8.1018518518518516E-5</v>
      </c>
      <c r="L2310" s="29" t="s">
        <v>210</v>
      </c>
      <c r="M2310" s="71" t="s">
        <v>211</v>
      </c>
      <c r="N2310" s="71" t="s">
        <v>215</v>
      </c>
      <c r="O2310" s="71" t="s">
        <v>566</v>
      </c>
      <c r="R2310" s="71">
        <v>0</v>
      </c>
      <c r="U2310" s="27" t="s">
        <v>7991</v>
      </c>
    </row>
    <row r="2311" spans="1:21" x14ac:dyDescent="0.15">
      <c r="A2311" s="27" t="s">
        <v>75</v>
      </c>
      <c r="B2311" s="27" t="s">
        <v>7992</v>
      </c>
      <c r="C2311" s="27" t="s">
        <v>188</v>
      </c>
      <c r="D2311" s="27" t="s">
        <v>565</v>
      </c>
      <c r="I2311" s="28">
        <v>43423.663773148146</v>
      </c>
      <c r="J2311" s="28">
        <v>43423.664375</v>
      </c>
      <c r="K2311" s="203">
        <v>6.018518518518519E-4</v>
      </c>
      <c r="L2311" s="29" t="s">
        <v>210</v>
      </c>
      <c r="M2311" s="71" t="s">
        <v>211</v>
      </c>
      <c r="N2311" s="71" t="s">
        <v>215</v>
      </c>
      <c r="O2311" s="71" t="s">
        <v>566</v>
      </c>
      <c r="U2311" s="27" t="s">
        <v>7991</v>
      </c>
    </row>
    <row r="2312" spans="1:21" x14ac:dyDescent="0.15">
      <c r="A2312" s="27" t="s">
        <v>75</v>
      </c>
      <c r="B2312" s="27" t="s">
        <v>7993</v>
      </c>
      <c r="C2312" s="27" t="s">
        <v>188</v>
      </c>
      <c r="D2312" s="27" t="s">
        <v>565</v>
      </c>
      <c r="I2312" s="28">
        <v>43423.668240740742</v>
      </c>
      <c r="J2312" s="28">
        <v>43423.670555555553</v>
      </c>
      <c r="K2312" s="203">
        <v>2.3148148148148151E-3</v>
      </c>
      <c r="L2312" s="29" t="s">
        <v>210</v>
      </c>
      <c r="M2312" s="71" t="s">
        <v>210</v>
      </c>
      <c r="N2312" s="71" t="s">
        <v>215</v>
      </c>
      <c r="O2312" s="71" t="s">
        <v>566</v>
      </c>
      <c r="R2312" s="71">
        <v>0</v>
      </c>
      <c r="U2312" s="27" t="s">
        <v>7994</v>
      </c>
    </row>
    <row r="2313" spans="1:21" x14ac:dyDescent="0.15">
      <c r="A2313" s="27" t="s">
        <v>75</v>
      </c>
      <c r="B2313" s="27" t="s">
        <v>7995</v>
      </c>
      <c r="C2313" s="27" t="s">
        <v>188</v>
      </c>
      <c r="D2313" s="27" t="s">
        <v>565</v>
      </c>
      <c r="I2313" s="28">
        <v>43423.672222222223</v>
      </c>
      <c r="J2313" s="28">
        <v>43423.677905092591</v>
      </c>
      <c r="K2313" s="203">
        <v>5.6828703703703702E-3</v>
      </c>
      <c r="L2313" s="29" t="s">
        <v>210</v>
      </c>
      <c r="M2313" s="71" t="s">
        <v>210</v>
      </c>
      <c r="N2313" s="71" t="s">
        <v>215</v>
      </c>
      <c r="O2313" s="71" t="s">
        <v>566</v>
      </c>
      <c r="R2313" s="71">
        <v>0</v>
      </c>
      <c r="U2313" s="27" t="s">
        <v>7996</v>
      </c>
    </row>
    <row r="2314" spans="1:21" x14ac:dyDescent="0.15">
      <c r="A2314" s="27" t="s">
        <v>75</v>
      </c>
      <c r="B2314" s="27" t="s">
        <v>7997</v>
      </c>
      <c r="C2314" s="27" t="s">
        <v>188</v>
      </c>
      <c r="D2314" s="27" t="s">
        <v>565</v>
      </c>
      <c r="I2314" s="28">
        <v>43423.681840277779</v>
      </c>
      <c r="J2314" s="28">
        <v>43423.682337962964</v>
      </c>
      <c r="K2314" s="203">
        <v>4.9768518518518521E-4</v>
      </c>
      <c r="L2314" s="29" t="s">
        <v>210</v>
      </c>
      <c r="M2314" s="71" t="s">
        <v>211</v>
      </c>
      <c r="N2314" s="71" t="s">
        <v>215</v>
      </c>
      <c r="O2314" s="71" t="s">
        <v>566</v>
      </c>
      <c r="R2314" s="71">
        <v>0</v>
      </c>
      <c r="U2314" s="27" t="s">
        <v>1712</v>
      </c>
    </row>
    <row r="2315" spans="1:21" x14ac:dyDescent="0.15">
      <c r="A2315" s="27" t="s">
        <v>75</v>
      </c>
      <c r="B2315" s="27" t="s">
        <v>7998</v>
      </c>
      <c r="C2315" s="27" t="s">
        <v>188</v>
      </c>
      <c r="D2315" s="27" t="s">
        <v>565</v>
      </c>
      <c r="I2315" s="28">
        <v>43423.687465277777</v>
      </c>
      <c r="J2315" s="28">
        <v>43423.687581018516</v>
      </c>
      <c r="K2315" s="203">
        <v>1.1574074074074073E-4</v>
      </c>
      <c r="L2315" s="29" t="s">
        <v>210</v>
      </c>
      <c r="M2315" s="71" t="s">
        <v>211</v>
      </c>
      <c r="N2315" s="71" t="s">
        <v>215</v>
      </c>
      <c r="O2315" s="71" t="s">
        <v>566</v>
      </c>
      <c r="R2315" s="71">
        <v>0</v>
      </c>
      <c r="U2315" s="27" t="s">
        <v>1715</v>
      </c>
    </row>
    <row r="2316" spans="1:21" x14ac:dyDescent="0.15">
      <c r="A2316" s="27" t="s">
        <v>75</v>
      </c>
      <c r="B2316" s="27" t="s">
        <v>7999</v>
      </c>
      <c r="C2316" s="27" t="s">
        <v>188</v>
      </c>
      <c r="D2316" s="27" t="s">
        <v>565</v>
      </c>
      <c r="I2316" s="28">
        <v>43423.687997685185</v>
      </c>
      <c r="J2316" s="28">
        <v>43423.688877314817</v>
      </c>
      <c r="K2316" s="203">
        <v>8.7962962962962962E-4</v>
      </c>
      <c r="L2316" s="29" t="s">
        <v>210</v>
      </c>
      <c r="M2316" s="71" t="s">
        <v>211</v>
      </c>
      <c r="N2316" s="71" t="s">
        <v>215</v>
      </c>
      <c r="O2316" s="71" t="s">
        <v>566</v>
      </c>
      <c r="R2316" s="71">
        <v>0</v>
      </c>
      <c r="U2316" s="27" t="s">
        <v>8000</v>
      </c>
    </row>
    <row r="2317" spans="1:21" x14ac:dyDescent="0.15">
      <c r="A2317" s="27" t="s">
        <v>75</v>
      </c>
      <c r="B2317" s="27" t="s">
        <v>8001</v>
      </c>
      <c r="C2317" s="27" t="s">
        <v>188</v>
      </c>
      <c r="D2317" s="27" t="s">
        <v>565</v>
      </c>
      <c r="I2317" s="28">
        <v>43423.689409722225</v>
      </c>
      <c r="J2317" s="28">
        <v>43423.691053240742</v>
      </c>
      <c r="K2317" s="203">
        <v>1.6435185185185183E-3</v>
      </c>
      <c r="L2317" s="29" t="s">
        <v>210</v>
      </c>
      <c r="M2317" s="71" t="s">
        <v>211</v>
      </c>
      <c r="N2317" s="71" t="s">
        <v>215</v>
      </c>
      <c r="O2317" s="71" t="s">
        <v>566</v>
      </c>
      <c r="R2317" s="71">
        <v>0</v>
      </c>
      <c r="U2317" s="27" t="s">
        <v>8002</v>
      </c>
    </row>
    <row r="2318" spans="1:21" x14ac:dyDescent="0.15">
      <c r="A2318" s="27" t="s">
        <v>75</v>
      </c>
      <c r="B2318" s="27" t="s">
        <v>8003</v>
      </c>
      <c r="C2318" s="27" t="s">
        <v>188</v>
      </c>
      <c r="D2318" s="27" t="s">
        <v>565</v>
      </c>
      <c r="I2318" s="28">
        <v>43423.691331018519</v>
      </c>
      <c r="J2318" s="28">
        <v>43423.692291666666</v>
      </c>
      <c r="K2318" s="203">
        <v>9.6064814814814808E-4</v>
      </c>
      <c r="L2318" s="29" t="s">
        <v>210</v>
      </c>
      <c r="M2318" s="71" t="s">
        <v>211</v>
      </c>
      <c r="N2318" s="71" t="s">
        <v>215</v>
      </c>
      <c r="O2318" s="71" t="s">
        <v>566</v>
      </c>
      <c r="R2318" s="71">
        <v>0</v>
      </c>
      <c r="U2318" s="27" t="s">
        <v>8002</v>
      </c>
    </row>
    <row r="2319" spans="1:21" x14ac:dyDescent="0.15">
      <c r="A2319" s="27" t="s">
        <v>75</v>
      </c>
      <c r="B2319" s="27" t="s">
        <v>8004</v>
      </c>
      <c r="C2319" s="27" t="s">
        <v>188</v>
      </c>
      <c r="D2319" s="27" t="s">
        <v>565</v>
      </c>
      <c r="I2319" s="28">
        <v>43423.694085648145</v>
      </c>
      <c r="J2319" s="28">
        <v>43423.695196759261</v>
      </c>
      <c r="K2319" s="203">
        <v>1.1111111111111111E-3</v>
      </c>
      <c r="L2319" s="29" t="s">
        <v>210</v>
      </c>
      <c r="M2319" s="71" t="s">
        <v>211</v>
      </c>
      <c r="N2319" s="71" t="s">
        <v>215</v>
      </c>
      <c r="O2319" s="71" t="s">
        <v>566</v>
      </c>
      <c r="R2319" s="71">
        <v>0</v>
      </c>
      <c r="U2319" s="27" t="s">
        <v>1718</v>
      </c>
    </row>
    <row r="2320" spans="1:21" x14ac:dyDescent="0.15">
      <c r="A2320" s="27" t="s">
        <v>75</v>
      </c>
      <c r="B2320" s="27" t="s">
        <v>8005</v>
      </c>
      <c r="C2320" s="27" t="s">
        <v>188</v>
      </c>
      <c r="D2320" s="27" t="s">
        <v>565</v>
      </c>
      <c r="I2320" s="28">
        <v>43423.695810185185</v>
      </c>
      <c r="J2320" s="28">
        <v>43423.69771990741</v>
      </c>
      <c r="K2320" s="203">
        <v>1.9097222222222222E-3</v>
      </c>
      <c r="L2320" s="29" t="s">
        <v>210</v>
      </c>
      <c r="M2320" s="71" t="s">
        <v>211</v>
      </c>
      <c r="N2320" s="71" t="s">
        <v>215</v>
      </c>
      <c r="O2320" s="71" t="s">
        <v>566</v>
      </c>
      <c r="R2320" s="71">
        <v>0</v>
      </c>
      <c r="U2320" s="27" t="s">
        <v>8006</v>
      </c>
    </row>
    <row r="2321" spans="1:21" x14ac:dyDescent="0.15">
      <c r="A2321" s="27" t="s">
        <v>75</v>
      </c>
      <c r="B2321" s="27" t="s">
        <v>8007</v>
      </c>
      <c r="C2321" s="27" t="s">
        <v>188</v>
      </c>
      <c r="D2321" s="27" t="s">
        <v>565</v>
      </c>
      <c r="I2321" s="28">
        <v>43423.698530092595</v>
      </c>
      <c r="J2321" s="28">
        <v>43423.699456018519</v>
      </c>
      <c r="K2321" s="203">
        <v>9.2592592592592585E-4</v>
      </c>
      <c r="L2321" s="29" t="s">
        <v>210</v>
      </c>
      <c r="M2321" s="71" t="s">
        <v>211</v>
      </c>
      <c r="N2321" s="71" t="s">
        <v>215</v>
      </c>
      <c r="O2321" s="71" t="s">
        <v>566</v>
      </c>
      <c r="R2321" s="71">
        <v>0</v>
      </c>
      <c r="U2321" s="27" t="s">
        <v>8008</v>
      </c>
    </row>
    <row r="2322" spans="1:21" x14ac:dyDescent="0.15">
      <c r="A2322" s="27" t="s">
        <v>75</v>
      </c>
      <c r="B2322" s="27" t="s">
        <v>8009</v>
      </c>
      <c r="C2322" s="27" t="s">
        <v>188</v>
      </c>
      <c r="D2322" s="27" t="s">
        <v>565</v>
      </c>
      <c r="I2322" s="28">
        <v>43423.702696759261</v>
      </c>
      <c r="J2322" s="28">
        <v>43423.703206018516</v>
      </c>
      <c r="K2322" s="203">
        <v>5.0925925925925921E-4</v>
      </c>
      <c r="L2322" s="29" t="s">
        <v>210</v>
      </c>
      <c r="M2322" s="71" t="s">
        <v>211</v>
      </c>
      <c r="N2322" s="71" t="s">
        <v>215</v>
      </c>
      <c r="O2322" s="71" t="s">
        <v>566</v>
      </c>
      <c r="R2322" s="71">
        <v>0</v>
      </c>
      <c r="U2322" s="27" t="s">
        <v>8010</v>
      </c>
    </row>
    <row r="2323" spans="1:21" x14ac:dyDescent="0.15">
      <c r="A2323" s="27" t="s">
        <v>75</v>
      </c>
      <c r="B2323" s="27" t="s">
        <v>8011</v>
      </c>
      <c r="C2323" s="27" t="s">
        <v>188</v>
      </c>
      <c r="D2323" s="27" t="s">
        <v>565</v>
      </c>
      <c r="I2323" s="28">
        <v>43423.710543981484</v>
      </c>
      <c r="J2323" s="28">
        <v>43423.710810185185</v>
      </c>
      <c r="K2323" s="203">
        <v>2.6620370370370372E-4</v>
      </c>
      <c r="L2323" s="29" t="s">
        <v>210</v>
      </c>
      <c r="M2323" s="71" t="s">
        <v>211</v>
      </c>
      <c r="N2323" s="71" t="s">
        <v>215</v>
      </c>
      <c r="O2323" s="71" t="s">
        <v>566</v>
      </c>
      <c r="R2323" s="71">
        <v>0</v>
      </c>
      <c r="U2323" s="27" t="s">
        <v>8012</v>
      </c>
    </row>
    <row r="2324" spans="1:21" x14ac:dyDescent="0.15">
      <c r="A2324" s="27" t="s">
        <v>75</v>
      </c>
      <c r="B2324" s="27" t="s">
        <v>8013</v>
      </c>
      <c r="C2324" s="27" t="s">
        <v>188</v>
      </c>
      <c r="D2324" s="27" t="s">
        <v>565</v>
      </c>
      <c r="I2324" s="28">
        <v>43423.714548611111</v>
      </c>
      <c r="J2324" s="28">
        <v>43423.714826388888</v>
      </c>
      <c r="K2324" s="203">
        <v>2.7777777777777778E-4</v>
      </c>
      <c r="L2324" s="29" t="s">
        <v>210</v>
      </c>
      <c r="M2324" s="71" t="s">
        <v>211</v>
      </c>
      <c r="N2324" s="71" t="s">
        <v>215</v>
      </c>
      <c r="O2324" s="71" t="s">
        <v>566</v>
      </c>
      <c r="R2324" s="71">
        <v>0</v>
      </c>
      <c r="U2324" s="27" t="s">
        <v>8014</v>
      </c>
    </row>
    <row r="2325" spans="1:21" x14ac:dyDescent="0.15">
      <c r="A2325" s="27" t="s">
        <v>75</v>
      </c>
      <c r="B2325" s="27" t="s">
        <v>8015</v>
      </c>
      <c r="C2325" s="27" t="s">
        <v>188</v>
      </c>
      <c r="D2325" s="27" t="s">
        <v>565</v>
      </c>
      <c r="I2325" s="28">
        <v>43423.714918981481</v>
      </c>
      <c r="J2325" s="28">
        <v>43423.715370370373</v>
      </c>
      <c r="K2325" s="203">
        <v>4.5138888888888892E-4</v>
      </c>
      <c r="L2325" s="29" t="s">
        <v>210</v>
      </c>
      <c r="M2325" s="71" t="s">
        <v>211</v>
      </c>
      <c r="N2325" s="71" t="s">
        <v>215</v>
      </c>
      <c r="O2325" s="71" t="s">
        <v>566</v>
      </c>
      <c r="R2325" s="71">
        <v>0</v>
      </c>
      <c r="U2325" s="27" t="s">
        <v>8016</v>
      </c>
    </row>
    <row r="2326" spans="1:21" x14ac:dyDescent="0.15">
      <c r="A2326" s="27" t="s">
        <v>75</v>
      </c>
      <c r="B2326" s="27" t="s">
        <v>8017</v>
      </c>
      <c r="C2326" s="27" t="s">
        <v>188</v>
      </c>
      <c r="D2326" s="27" t="s">
        <v>565</v>
      </c>
      <c r="I2326" s="28">
        <v>43423.715543981481</v>
      </c>
      <c r="J2326" s="28">
        <v>43423.719884259262</v>
      </c>
      <c r="K2326" s="203">
        <v>4.340277777777778E-3</v>
      </c>
      <c r="L2326" s="29" t="s">
        <v>210</v>
      </c>
      <c r="M2326" s="71" t="s">
        <v>210</v>
      </c>
      <c r="N2326" s="71" t="s">
        <v>215</v>
      </c>
      <c r="O2326" s="71" t="s">
        <v>566</v>
      </c>
      <c r="R2326" s="71">
        <v>0</v>
      </c>
      <c r="U2326" s="27" t="s">
        <v>8016</v>
      </c>
    </row>
    <row r="2327" spans="1:21" x14ac:dyDescent="0.15">
      <c r="A2327" s="27" t="s">
        <v>75</v>
      </c>
      <c r="B2327" s="27" t="s">
        <v>8018</v>
      </c>
      <c r="C2327" s="27" t="s">
        <v>188</v>
      </c>
      <c r="D2327" s="27" t="s">
        <v>565</v>
      </c>
      <c r="I2327" s="28">
        <v>43423.720833333333</v>
      </c>
      <c r="J2327" s="28">
        <v>43423.720972222225</v>
      </c>
      <c r="K2327" s="203">
        <v>1.3888888888888889E-4</v>
      </c>
      <c r="L2327" s="29" t="s">
        <v>210</v>
      </c>
      <c r="M2327" s="71" t="s">
        <v>211</v>
      </c>
      <c r="N2327" s="71" t="s">
        <v>215</v>
      </c>
      <c r="O2327" s="71" t="s">
        <v>566</v>
      </c>
      <c r="R2327" s="71">
        <v>0</v>
      </c>
      <c r="U2327" s="27" t="s">
        <v>8019</v>
      </c>
    </row>
    <row r="2328" spans="1:21" x14ac:dyDescent="0.15">
      <c r="A2328" s="27" t="s">
        <v>75</v>
      </c>
      <c r="B2328" s="27" t="s">
        <v>8020</v>
      </c>
      <c r="C2328" s="27" t="s">
        <v>188</v>
      </c>
      <c r="D2328" s="27" t="s">
        <v>565</v>
      </c>
      <c r="I2328" s="28">
        <v>43423.721122685187</v>
      </c>
      <c r="J2328" s="28">
        <v>43423.721724537034</v>
      </c>
      <c r="K2328" s="203">
        <v>6.018518518518519E-4</v>
      </c>
      <c r="L2328" s="29" t="s">
        <v>210</v>
      </c>
      <c r="M2328" s="71" t="s">
        <v>211</v>
      </c>
      <c r="N2328" s="71" t="s">
        <v>215</v>
      </c>
      <c r="O2328" s="71" t="s">
        <v>566</v>
      </c>
      <c r="R2328" s="71">
        <v>0</v>
      </c>
      <c r="U2328" s="27" t="s">
        <v>8019</v>
      </c>
    </row>
    <row r="2329" spans="1:21" x14ac:dyDescent="0.15">
      <c r="A2329" s="27" t="s">
        <v>75</v>
      </c>
      <c r="B2329" s="27" t="s">
        <v>8021</v>
      </c>
      <c r="C2329" s="27" t="s">
        <v>188</v>
      </c>
      <c r="D2329" s="27" t="s">
        <v>565</v>
      </c>
      <c r="I2329" s="28">
        <v>43423.728368055556</v>
      </c>
      <c r="J2329" s="28">
        <v>43423.730763888889</v>
      </c>
      <c r="K2329" s="203">
        <v>2.3958333333333336E-3</v>
      </c>
      <c r="L2329" s="29" t="s">
        <v>210</v>
      </c>
      <c r="M2329" s="71" t="s">
        <v>210</v>
      </c>
      <c r="N2329" s="71" t="s">
        <v>215</v>
      </c>
      <c r="O2329" s="71" t="s">
        <v>566</v>
      </c>
      <c r="R2329" s="71">
        <v>0</v>
      </c>
      <c r="U2329" s="27" t="s">
        <v>1075</v>
      </c>
    </row>
    <row r="2330" spans="1:21" x14ac:dyDescent="0.15">
      <c r="A2330" s="27" t="s">
        <v>75</v>
      </c>
      <c r="B2330" s="27" t="s">
        <v>8022</v>
      </c>
      <c r="C2330" s="27" t="s">
        <v>663</v>
      </c>
      <c r="D2330" s="27" t="s">
        <v>820</v>
      </c>
      <c r="I2330" s="28">
        <v>43423.44059027778</v>
      </c>
      <c r="J2330" s="28">
        <v>43423.440960648149</v>
      </c>
      <c r="K2330" s="203">
        <v>3.7037037037037035E-4</v>
      </c>
      <c r="L2330" s="29" t="s">
        <v>210</v>
      </c>
      <c r="M2330" s="71" t="s">
        <v>211</v>
      </c>
      <c r="N2330" s="71" t="s">
        <v>215</v>
      </c>
      <c r="O2330" s="71" t="s">
        <v>821</v>
      </c>
      <c r="R2330" s="71">
        <v>0</v>
      </c>
      <c r="U2330" s="27" t="s">
        <v>8023</v>
      </c>
    </row>
    <row r="2331" spans="1:21" x14ac:dyDescent="0.15">
      <c r="A2331" s="27" t="s">
        <v>75</v>
      </c>
      <c r="B2331" s="27" t="s">
        <v>8024</v>
      </c>
      <c r="C2331" s="27" t="s">
        <v>663</v>
      </c>
      <c r="D2331" s="27" t="s">
        <v>820</v>
      </c>
      <c r="I2331" s="28">
        <v>43423.441944444443</v>
      </c>
      <c r="J2331" s="28">
        <v>43423.442187499997</v>
      </c>
      <c r="K2331" s="203">
        <v>2.4305555555555552E-4</v>
      </c>
      <c r="L2331" s="29" t="s">
        <v>210</v>
      </c>
      <c r="M2331" s="71" t="s">
        <v>211</v>
      </c>
      <c r="N2331" s="71" t="s">
        <v>215</v>
      </c>
      <c r="O2331" s="71" t="s">
        <v>821</v>
      </c>
      <c r="R2331" s="71">
        <v>0</v>
      </c>
      <c r="U2331" s="27" t="s">
        <v>8025</v>
      </c>
    </row>
    <row r="2332" spans="1:21" x14ac:dyDescent="0.15">
      <c r="A2332" s="27" t="s">
        <v>75</v>
      </c>
      <c r="B2332" s="27" t="s">
        <v>8026</v>
      </c>
      <c r="C2332" s="27" t="s">
        <v>663</v>
      </c>
      <c r="D2332" s="27" t="s">
        <v>820</v>
      </c>
      <c r="I2332" s="28">
        <v>43423.482673611114</v>
      </c>
      <c r="J2332" s="28">
        <v>43423.488622685189</v>
      </c>
      <c r="K2332" s="203">
        <v>5.9490740740740745E-3</v>
      </c>
      <c r="L2332" s="29" t="s">
        <v>210</v>
      </c>
      <c r="M2332" s="71" t="s">
        <v>210</v>
      </c>
      <c r="N2332" s="71" t="s">
        <v>215</v>
      </c>
      <c r="O2332" s="71" t="s">
        <v>821</v>
      </c>
      <c r="R2332" s="71">
        <v>0</v>
      </c>
      <c r="U2332" s="27" t="s">
        <v>8027</v>
      </c>
    </row>
    <row r="2333" spans="1:21" x14ac:dyDescent="0.15">
      <c r="A2333" s="27" t="s">
        <v>75</v>
      </c>
      <c r="B2333" s="27" t="s">
        <v>8028</v>
      </c>
      <c r="C2333" s="27" t="s">
        <v>663</v>
      </c>
      <c r="D2333" s="27" t="s">
        <v>820</v>
      </c>
      <c r="I2333" s="28">
        <v>43423.493113425924</v>
      </c>
      <c r="J2333" s="28">
        <v>43423.493321759262</v>
      </c>
      <c r="K2333" s="203">
        <v>2.0833333333333335E-4</v>
      </c>
      <c r="L2333" s="29" t="s">
        <v>210</v>
      </c>
      <c r="M2333" s="71" t="s">
        <v>211</v>
      </c>
      <c r="N2333" s="71" t="s">
        <v>215</v>
      </c>
      <c r="O2333" s="71" t="s">
        <v>821</v>
      </c>
      <c r="R2333" s="71">
        <v>0</v>
      </c>
      <c r="U2333" s="27" t="s">
        <v>8029</v>
      </c>
    </row>
    <row r="2334" spans="1:21" x14ac:dyDescent="0.15">
      <c r="A2334" s="27" t="s">
        <v>75</v>
      </c>
      <c r="B2334" s="27" t="s">
        <v>8030</v>
      </c>
      <c r="C2334" s="27" t="s">
        <v>663</v>
      </c>
      <c r="D2334" s="27" t="s">
        <v>820</v>
      </c>
      <c r="I2334" s="28">
        <v>43423.59270833333</v>
      </c>
      <c r="J2334" s="28">
        <v>43423.593124999999</v>
      </c>
      <c r="K2334" s="203">
        <v>4.1666666666666669E-4</v>
      </c>
      <c r="L2334" s="29" t="s">
        <v>210</v>
      </c>
      <c r="M2334" s="71" t="s">
        <v>211</v>
      </c>
      <c r="N2334" s="71" t="s">
        <v>215</v>
      </c>
      <c r="O2334" s="71" t="s">
        <v>821</v>
      </c>
      <c r="R2334" s="71">
        <v>0</v>
      </c>
      <c r="U2334" s="27" t="s">
        <v>8031</v>
      </c>
    </row>
    <row r="2335" spans="1:21" x14ac:dyDescent="0.15">
      <c r="A2335" s="27" t="s">
        <v>75</v>
      </c>
      <c r="B2335" s="27" t="s">
        <v>8032</v>
      </c>
      <c r="C2335" s="27" t="s">
        <v>663</v>
      </c>
      <c r="D2335" s="27" t="s">
        <v>820</v>
      </c>
      <c r="I2335" s="28">
        <v>43423.651250000003</v>
      </c>
      <c r="J2335" s="28">
        <v>43423.652372685188</v>
      </c>
      <c r="K2335" s="203">
        <v>1.1226851851851851E-3</v>
      </c>
      <c r="L2335" s="29" t="s">
        <v>210</v>
      </c>
      <c r="M2335" s="71" t="s">
        <v>211</v>
      </c>
      <c r="N2335" s="71" t="s">
        <v>215</v>
      </c>
      <c r="O2335" s="71" t="s">
        <v>821</v>
      </c>
      <c r="R2335" s="71">
        <v>0</v>
      </c>
      <c r="U2335" s="27" t="s">
        <v>6137</v>
      </c>
    </row>
    <row r="2336" spans="1:21" x14ac:dyDescent="0.15">
      <c r="A2336" s="27" t="s">
        <v>75</v>
      </c>
      <c r="B2336" s="27" t="s">
        <v>8033</v>
      </c>
      <c r="C2336" s="27" t="s">
        <v>663</v>
      </c>
      <c r="D2336" s="27" t="s">
        <v>820</v>
      </c>
      <c r="I2336" s="28">
        <v>43423.662280092591</v>
      </c>
      <c r="J2336" s="28">
        <v>43423.6640162037</v>
      </c>
      <c r="K2336" s="203">
        <v>1.736111111111111E-3</v>
      </c>
      <c r="L2336" s="29" t="s">
        <v>210</v>
      </c>
      <c r="M2336" s="71" t="s">
        <v>211</v>
      </c>
      <c r="N2336" s="71" t="s">
        <v>215</v>
      </c>
      <c r="O2336" s="71" t="s">
        <v>821</v>
      </c>
      <c r="R2336" s="71">
        <v>0</v>
      </c>
      <c r="U2336" s="27" t="s">
        <v>1272</v>
      </c>
    </row>
    <row r="2337" spans="1:21" x14ac:dyDescent="0.15">
      <c r="A2337" s="27" t="s">
        <v>75</v>
      </c>
      <c r="B2337" s="27" t="s">
        <v>8034</v>
      </c>
      <c r="C2337" s="27" t="s">
        <v>663</v>
      </c>
      <c r="D2337" s="27" t="s">
        <v>820</v>
      </c>
      <c r="I2337" s="28">
        <v>43423.670798611114</v>
      </c>
      <c r="J2337" s="28">
        <v>43423.671469907407</v>
      </c>
      <c r="K2337" s="203">
        <v>6.7129629629629625E-4</v>
      </c>
      <c r="L2337" s="29" t="s">
        <v>210</v>
      </c>
      <c r="M2337" s="71" t="s">
        <v>211</v>
      </c>
      <c r="N2337" s="71" t="s">
        <v>215</v>
      </c>
      <c r="O2337" s="71" t="s">
        <v>821</v>
      </c>
      <c r="R2337" s="71">
        <v>0</v>
      </c>
      <c r="U2337" s="27" t="s">
        <v>1944</v>
      </c>
    </row>
    <row r="2338" spans="1:21" x14ac:dyDescent="0.15">
      <c r="A2338" s="27" t="s">
        <v>75</v>
      </c>
      <c r="B2338" s="27" t="s">
        <v>8035</v>
      </c>
      <c r="C2338" s="27" t="s">
        <v>663</v>
      </c>
      <c r="D2338" s="27" t="s">
        <v>820</v>
      </c>
      <c r="I2338" s="28">
        <v>43423.672083333331</v>
      </c>
      <c r="J2338" s="28">
        <v>43423.673206018517</v>
      </c>
      <c r="K2338" s="203">
        <v>1.1226851851851851E-3</v>
      </c>
      <c r="L2338" s="29" t="s">
        <v>210</v>
      </c>
      <c r="M2338" s="71" t="s">
        <v>211</v>
      </c>
      <c r="N2338" s="71" t="s">
        <v>215</v>
      </c>
      <c r="O2338" s="71" t="s">
        <v>821</v>
      </c>
      <c r="R2338" s="71">
        <v>0</v>
      </c>
      <c r="U2338" s="27" t="s">
        <v>1944</v>
      </c>
    </row>
    <row r="2339" spans="1:21" x14ac:dyDescent="0.15">
      <c r="A2339" s="27" t="s">
        <v>75</v>
      </c>
      <c r="B2339" s="27" t="s">
        <v>8036</v>
      </c>
      <c r="C2339" s="27" t="s">
        <v>663</v>
      </c>
      <c r="D2339" s="27" t="s">
        <v>820</v>
      </c>
      <c r="I2339" s="28">
        <v>43423.762094907404</v>
      </c>
      <c r="J2339" s="28">
        <v>43423.765115740738</v>
      </c>
      <c r="K2339" s="203">
        <v>3.0208333333333333E-3</v>
      </c>
      <c r="L2339" s="29" t="s">
        <v>210</v>
      </c>
      <c r="M2339" s="71" t="s">
        <v>210</v>
      </c>
      <c r="N2339" s="71" t="s">
        <v>215</v>
      </c>
      <c r="O2339" s="71" t="s">
        <v>821</v>
      </c>
      <c r="R2339" s="71">
        <v>0</v>
      </c>
      <c r="U2339" s="27" t="s">
        <v>8037</v>
      </c>
    </row>
    <row r="2340" spans="1:21" x14ac:dyDescent="0.15">
      <c r="A2340" s="27" t="s">
        <v>75</v>
      </c>
      <c r="B2340" s="27" t="s">
        <v>8038</v>
      </c>
      <c r="C2340" s="27" t="s">
        <v>188</v>
      </c>
      <c r="D2340" s="27" t="s">
        <v>822</v>
      </c>
      <c r="I2340" s="28">
        <v>43423.436296296299</v>
      </c>
      <c r="J2340" s="28">
        <v>43423.436527777776</v>
      </c>
      <c r="K2340" s="203">
        <v>2.3148148148148146E-4</v>
      </c>
      <c r="L2340" s="29" t="s">
        <v>210</v>
      </c>
      <c r="M2340" s="71" t="s">
        <v>211</v>
      </c>
      <c r="N2340" s="71" t="s">
        <v>215</v>
      </c>
      <c r="O2340" s="71" t="s">
        <v>823</v>
      </c>
      <c r="R2340" s="71">
        <v>0</v>
      </c>
      <c r="U2340" s="27" t="s">
        <v>8039</v>
      </c>
    </row>
    <row r="2341" spans="1:21" x14ac:dyDescent="0.15">
      <c r="A2341" s="27" t="s">
        <v>75</v>
      </c>
      <c r="B2341" s="27" t="s">
        <v>8040</v>
      </c>
      <c r="C2341" s="27" t="s">
        <v>188</v>
      </c>
      <c r="D2341" s="27" t="s">
        <v>822</v>
      </c>
      <c r="I2341" s="28">
        <v>43423.437152777777</v>
      </c>
      <c r="J2341" s="28">
        <v>43423.437395833331</v>
      </c>
      <c r="K2341" s="203">
        <v>2.4305555555555552E-4</v>
      </c>
      <c r="L2341" s="29" t="s">
        <v>210</v>
      </c>
      <c r="M2341" s="71" t="s">
        <v>211</v>
      </c>
      <c r="N2341" s="71" t="s">
        <v>215</v>
      </c>
      <c r="O2341" s="71" t="s">
        <v>823</v>
      </c>
      <c r="R2341" s="71">
        <v>0</v>
      </c>
      <c r="U2341" s="27" t="s">
        <v>8039</v>
      </c>
    </row>
    <row r="2342" spans="1:21" x14ac:dyDescent="0.15">
      <c r="A2342" s="27" t="s">
        <v>75</v>
      </c>
      <c r="B2342" s="27" t="s">
        <v>8041</v>
      </c>
      <c r="C2342" s="27" t="s">
        <v>188</v>
      </c>
      <c r="D2342" s="27" t="s">
        <v>822</v>
      </c>
      <c r="I2342" s="28">
        <v>43423.437604166669</v>
      </c>
      <c r="J2342" s="28">
        <v>43423.437835648147</v>
      </c>
      <c r="K2342" s="203">
        <v>2.3148148148148146E-4</v>
      </c>
      <c r="L2342" s="29" t="s">
        <v>210</v>
      </c>
      <c r="M2342" s="71" t="s">
        <v>211</v>
      </c>
      <c r="N2342" s="71" t="s">
        <v>215</v>
      </c>
      <c r="O2342" s="71" t="s">
        <v>823</v>
      </c>
      <c r="R2342" s="71">
        <v>0</v>
      </c>
      <c r="U2342" s="27" t="s">
        <v>8039</v>
      </c>
    </row>
    <row r="2343" spans="1:21" x14ac:dyDescent="0.15">
      <c r="A2343" s="27" t="s">
        <v>75</v>
      </c>
      <c r="B2343" s="27" t="s">
        <v>8042</v>
      </c>
      <c r="C2343" s="27" t="s">
        <v>188</v>
      </c>
      <c r="D2343" s="27" t="s">
        <v>822</v>
      </c>
      <c r="I2343" s="28">
        <v>43423.438043981485</v>
      </c>
      <c r="J2343" s="28">
        <v>43423.438287037039</v>
      </c>
      <c r="K2343" s="203">
        <v>2.4305555555555552E-4</v>
      </c>
      <c r="L2343" s="29" t="s">
        <v>210</v>
      </c>
      <c r="M2343" s="71" t="s">
        <v>211</v>
      </c>
      <c r="N2343" s="71" t="s">
        <v>215</v>
      </c>
      <c r="O2343" s="71" t="s">
        <v>823</v>
      </c>
      <c r="R2343" s="71">
        <v>0</v>
      </c>
      <c r="U2343" s="27" t="s">
        <v>8039</v>
      </c>
    </row>
    <row r="2344" spans="1:21" x14ac:dyDescent="0.15">
      <c r="A2344" s="27" t="s">
        <v>75</v>
      </c>
      <c r="B2344" s="27" t="s">
        <v>8043</v>
      </c>
      <c r="C2344" s="27" t="s">
        <v>188</v>
      </c>
      <c r="D2344" s="27" t="s">
        <v>822</v>
      </c>
      <c r="I2344" s="28">
        <v>43423.438460648147</v>
      </c>
      <c r="J2344" s="28">
        <v>43423.438692129632</v>
      </c>
      <c r="K2344" s="203">
        <v>2.3148148148148146E-4</v>
      </c>
      <c r="L2344" s="29" t="s">
        <v>210</v>
      </c>
      <c r="M2344" s="71" t="s">
        <v>211</v>
      </c>
      <c r="N2344" s="71" t="s">
        <v>215</v>
      </c>
      <c r="O2344" s="71" t="s">
        <v>823</v>
      </c>
      <c r="R2344" s="71">
        <v>0</v>
      </c>
      <c r="U2344" s="27" t="s">
        <v>8039</v>
      </c>
    </row>
    <row r="2345" spans="1:21" x14ac:dyDescent="0.15">
      <c r="A2345" s="27" t="s">
        <v>75</v>
      </c>
      <c r="B2345" s="27" t="s">
        <v>8044</v>
      </c>
      <c r="C2345" s="27" t="s">
        <v>188</v>
      </c>
      <c r="D2345" s="27" t="s">
        <v>822</v>
      </c>
      <c r="I2345" s="28">
        <v>43423.43949074074</v>
      </c>
      <c r="J2345" s="28">
        <v>43423.439942129633</v>
      </c>
      <c r="K2345" s="203">
        <v>4.5138888888888892E-4</v>
      </c>
      <c r="L2345" s="29" t="s">
        <v>210</v>
      </c>
      <c r="M2345" s="71" t="s">
        <v>211</v>
      </c>
      <c r="N2345" s="71" t="s">
        <v>215</v>
      </c>
      <c r="O2345" s="71" t="s">
        <v>823</v>
      </c>
      <c r="R2345" s="71">
        <v>0</v>
      </c>
      <c r="U2345" s="27" t="s">
        <v>8039</v>
      </c>
    </row>
    <row r="2346" spans="1:21" x14ac:dyDescent="0.15">
      <c r="A2346" s="27" t="s">
        <v>75</v>
      </c>
      <c r="B2346" s="27" t="s">
        <v>8045</v>
      </c>
      <c r="C2346" s="27" t="s">
        <v>188</v>
      </c>
      <c r="D2346" s="27" t="s">
        <v>822</v>
      </c>
      <c r="I2346" s="28">
        <v>43423.441331018519</v>
      </c>
      <c r="J2346" s="28">
        <v>43423.441481481481</v>
      </c>
      <c r="K2346" s="203">
        <v>1.5046296296296297E-4</v>
      </c>
      <c r="L2346" s="29" t="s">
        <v>210</v>
      </c>
      <c r="M2346" s="71" t="s">
        <v>211</v>
      </c>
      <c r="N2346" s="71" t="s">
        <v>215</v>
      </c>
      <c r="O2346" s="71" t="s">
        <v>823</v>
      </c>
      <c r="R2346" s="71">
        <v>0</v>
      </c>
      <c r="U2346" s="27" t="s">
        <v>8046</v>
      </c>
    </row>
    <row r="2347" spans="1:21" x14ac:dyDescent="0.15">
      <c r="A2347" s="27" t="s">
        <v>75</v>
      </c>
      <c r="B2347" s="27" t="s">
        <v>8047</v>
      </c>
      <c r="C2347" s="27" t="s">
        <v>188</v>
      </c>
      <c r="D2347" s="27" t="s">
        <v>822</v>
      </c>
      <c r="I2347" s="28">
        <v>43423.445300925923</v>
      </c>
      <c r="J2347" s="28">
        <v>43423.445833333331</v>
      </c>
      <c r="K2347" s="203">
        <v>5.3240740740740744E-4</v>
      </c>
      <c r="L2347" s="29" t="s">
        <v>210</v>
      </c>
      <c r="M2347" s="71" t="s">
        <v>211</v>
      </c>
      <c r="N2347" s="71" t="s">
        <v>215</v>
      </c>
      <c r="O2347" s="71" t="s">
        <v>823</v>
      </c>
      <c r="R2347" s="71">
        <v>0</v>
      </c>
      <c r="U2347" s="27" t="s">
        <v>8048</v>
      </c>
    </row>
    <row r="2348" spans="1:21" x14ac:dyDescent="0.15">
      <c r="A2348" s="27" t="s">
        <v>75</v>
      </c>
      <c r="B2348" s="27" t="s">
        <v>8049</v>
      </c>
      <c r="C2348" s="27" t="s">
        <v>188</v>
      </c>
      <c r="D2348" s="27" t="s">
        <v>822</v>
      </c>
      <c r="I2348" s="28">
        <v>43423.44599537037</v>
      </c>
      <c r="J2348" s="28">
        <v>43423.446527777778</v>
      </c>
      <c r="K2348" s="203">
        <v>5.3240740740740744E-4</v>
      </c>
      <c r="L2348" s="29" t="s">
        <v>210</v>
      </c>
      <c r="M2348" s="71" t="s">
        <v>211</v>
      </c>
      <c r="N2348" s="71" t="s">
        <v>215</v>
      </c>
      <c r="O2348" s="71" t="s">
        <v>823</v>
      </c>
      <c r="R2348" s="71">
        <v>0</v>
      </c>
      <c r="U2348" s="27" t="s">
        <v>8048</v>
      </c>
    </row>
    <row r="2349" spans="1:21" x14ac:dyDescent="0.15">
      <c r="A2349" s="27" t="s">
        <v>75</v>
      </c>
      <c r="B2349" s="27" t="s">
        <v>8050</v>
      </c>
      <c r="C2349" s="27" t="s">
        <v>188</v>
      </c>
      <c r="D2349" s="27" t="s">
        <v>822</v>
      </c>
      <c r="I2349" s="28">
        <v>43423.44667824074</v>
      </c>
      <c r="J2349" s="28">
        <v>43423.447210648148</v>
      </c>
      <c r="K2349" s="203">
        <v>5.3240740740740744E-4</v>
      </c>
      <c r="L2349" s="29" t="s">
        <v>210</v>
      </c>
      <c r="M2349" s="71" t="s">
        <v>211</v>
      </c>
      <c r="N2349" s="71" t="s">
        <v>215</v>
      </c>
      <c r="O2349" s="71" t="s">
        <v>823</v>
      </c>
      <c r="R2349" s="71">
        <v>0</v>
      </c>
      <c r="U2349" s="27" t="s">
        <v>8048</v>
      </c>
    </row>
    <row r="2350" spans="1:21" x14ac:dyDescent="0.15">
      <c r="A2350" s="27" t="s">
        <v>75</v>
      </c>
      <c r="B2350" s="27" t="s">
        <v>8051</v>
      </c>
      <c r="C2350" s="27" t="s">
        <v>188</v>
      </c>
      <c r="D2350" s="27" t="s">
        <v>822</v>
      </c>
      <c r="I2350" s="28">
        <v>43423.447418981479</v>
      </c>
      <c r="J2350" s="28">
        <v>43423.447951388887</v>
      </c>
      <c r="K2350" s="203">
        <v>5.3240740740740744E-4</v>
      </c>
      <c r="L2350" s="29" t="s">
        <v>210</v>
      </c>
      <c r="M2350" s="71" t="s">
        <v>211</v>
      </c>
      <c r="N2350" s="71" t="s">
        <v>215</v>
      </c>
      <c r="O2350" s="71" t="s">
        <v>823</v>
      </c>
      <c r="R2350" s="71">
        <v>0</v>
      </c>
      <c r="U2350" s="27" t="s">
        <v>8048</v>
      </c>
    </row>
    <row r="2351" spans="1:21" x14ac:dyDescent="0.15">
      <c r="A2351" s="27" t="s">
        <v>75</v>
      </c>
      <c r="B2351" s="27" t="s">
        <v>8052</v>
      </c>
      <c r="C2351" s="27" t="s">
        <v>188</v>
      </c>
      <c r="D2351" s="27" t="s">
        <v>822</v>
      </c>
      <c r="I2351" s="28">
        <v>43423.448159722226</v>
      </c>
      <c r="J2351" s="28">
        <v>43423.449004629627</v>
      </c>
      <c r="K2351" s="203">
        <v>8.449074074074075E-4</v>
      </c>
      <c r="L2351" s="29" t="s">
        <v>210</v>
      </c>
      <c r="M2351" s="71" t="s">
        <v>211</v>
      </c>
      <c r="N2351" s="71" t="s">
        <v>215</v>
      </c>
      <c r="O2351" s="71" t="s">
        <v>823</v>
      </c>
      <c r="R2351" s="71">
        <v>0</v>
      </c>
      <c r="U2351" s="27" t="s">
        <v>8048</v>
      </c>
    </row>
    <row r="2352" spans="1:21" x14ac:dyDescent="0.15">
      <c r="A2352" s="27" t="s">
        <v>75</v>
      </c>
      <c r="B2352" s="27" t="s">
        <v>8053</v>
      </c>
      <c r="C2352" s="27" t="s">
        <v>188</v>
      </c>
      <c r="D2352" s="27" t="s">
        <v>822</v>
      </c>
      <c r="I2352" s="28">
        <v>43423.451678240737</v>
      </c>
      <c r="J2352" s="28">
        <v>43423.451898148145</v>
      </c>
      <c r="K2352" s="203">
        <v>2.199074074074074E-4</v>
      </c>
      <c r="L2352" s="29" t="s">
        <v>210</v>
      </c>
      <c r="M2352" s="71" t="s">
        <v>211</v>
      </c>
      <c r="N2352" s="71" t="s">
        <v>215</v>
      </c>
      <c r="O2352" s="71" t="s">
        <v>823</v>
      </c>
      <c r="R2352" s="71">
        <v>0</v>
      </c>
      <c r="U2352" s="27" t="s">
        <v>8054</v>
      </c>
    </row>
    <row r="2353" spans="1:21" x14ac:dyDescent="0.15">
      <c r="A2353" s="27" t="s">
        <v>75</v>
      </c>
      <c r="B2353" s="27" t="s">
        <v>8055</v>
      </c>
      <c r="C2353" s="27" t="s">
        <v>188</v>
      </c>
      <c r="D2353" s="27" t="s">
        <v>822</v>
      </c>
      <c r="I2353" s="28">
        <v>43423.452372685184</v>
      </c>
      <c r="J2353" s="28">
        <v>43423.452615740738</v>
      </c>
      <c r="K2353" s="203">
        <v>2.4305555555555552E-4</v>
      </c>
      <c r="L2353" s="29" t="s">
        <v>210</v>
      </c>
      <c r="M2353" s="71" t="s">
        <v>211</v>
      </c>
      <c r="N2353" s="71" t="s">
        <v>215</v>
      </c>
      <c r="O2353" s="71" t="s">
        <v>823</v>
      </c>
      <c r="R2353" s="71">
        <v>0</v>
      </c>
      <c r="U2353" s="27" t="s">
        <v>8054</v>
      </c>
    </row>
    <row r="2354" spans="1:21" x14ac:dyDescent="0.15">
      <c r="A2354" s="27" t="s">
        <v>75</v>
      </c>
      <c r="B2354" s="27" t="s">
        <v>8056</v>
      </c>
      <c r="C2354" s="27" t="s">
        <v>188</v>
      </c>
      <c r="D2354" s="27" t="s">
        <v>822</v>
      </c>
      <c r="I2354" s="28">
        <v>43423.452766203707</v>
      </c>
      <c r="J2354" s="28">
        <v>43423.453009259261</v>
      </c>
      <c r="K2354" s="203">
        <v>2.4305555555555552E-4</v>
      </c>
      <c r="L2354" s="29" t="s">
        <v>210</v>
      </c>
      <c r="M2354" s="71" t="s">
        <v>211</v>
      </c>
      <c r="N2354" s="71" t="s">
        <v>215</v>
      </c>
      <c r="O2354" s="71" t="s">
        <v>823</v>
      </c>
      <c r="R2354" s="71">
        <v>0</v>
      </c>
      <c r="U2354" s="27" t="s">
        <v>8054</v>
      </c>
    </row>
    <row r="2355" spans="1:21" x14ac:dyDescent="0.15">
      <c r="A2355" s="27" t="s">
        <v>75</v>
      </c>
      <c r="B2355" s="27" t="s">
        <v>8057</v>
      </c>
      <c r="C2355" s="27" t="s">
        <v>188</v>
      </c>
      <c r="D2355" s="27" t="s">
        <v>822</v>
      </c>
      <c r="I2355" s="28">
        <v>43423.453275462962</v>
      </c>
      <c r="J2355" s="28">
        <v>43423.453518518516</v>
      </c>
      <c r="K2355" s="203">
        <v>2.4305555555555552E-4</v>
      </c>
      <c r="L2355" s="29" t="s">
        <v>210</v>
      </c>
      <c r="M2355" s="71" t="s">
        <v>211</v>
      </c>
      <c r="N2355" s="71" t="s">
        <v>215</v>
      </c>
      <c r="O2355" s="71" t="s">
        <v>823</v>
      </c>
      <c r="R2355" s="71">
        <v>0</v>
      </c>
      <c r="U2355" s="27" t="s">
        <v>8054</v>
      </c>
    </row>
    <row r="2356" spans="1:21" x14ac:dyDescent="0.15">
      <c r="A2356" s="27" t="s">
        <v>75</v>
      </c>
      <c r="B2356" s="27" t="s">
        <v>8058</v>
      </c>
      <c r="C2356" s="27" t="s">
        <v>188</v>
      </c>
      <c r="D2356" s="27" t="s">
        <v>822</v>
      </c>
      <c r="I2356" s="28">
        <v>43423.453958333332</v>
      </c>
      <c r="J2356" s="28">
        <v>43423.454513888886</v>
      </c>
      <c r="K2356" s="203">
        <v>5.5555555555555556E-4</v>
      </c>
      <c r="L2356" s="29" t="s">
        <v>210</v>
      </c>
      <c r="M2356" s="71" t="s">
        <v>211</v>
      </c>
      <c r="N2356" s="71" t="s">
        <v>215</v>
      </c>
      <c r="O2356" s="71" t="s">
        <v>823</v>
      </c>
      <c r="R2356" s="71">
        <v>0</v>
      </c>
      <c r="U2356" s="27" t="s">
        <v>8054</v>
      </c>
    </row>
    <row r="2357" spans="1:21" x14ac:dyDescent="0.15">
      <c r="A2357" s="27" t="s">
        <v>75</v>
      </c>
      <c r="B2357" s="27" t="s">
        <v>8059</v>
      </c>
      <c r="C2357" s="27" t="s">
        <v>188</v>
      </c>
      <c r="D2357" s="27" t="s">
        <v>822</v>
      </c>
      <c r="I2357" s="28">
        <v>43423.455520833333</v>
      </c>
      <c r="J2357" s="28">
        <v>43423.456365740742</v>
      </c>
      <c r="K2357" s="203">
        <v>8.449074074074075E-4</v>
      </c>
      <c r="L2357" s="29" t="s">
        <v>210</v>
      </c>
      <c r="M2357" s="71" t="s">
        <v>211</v>
      </c>
      <c r="N2357" s="71" t="s">
        <v>215</v>
      </c>
      <c r="O2357" s="71" t="s">
        <v>823</v>
      </c>
      <c r="R2357" s="71">
        <v>0</v>
      </c>
      <c r="U2357" s="27" t="s">
        <v>8060</v>
      </c>
    </row>
    <row r="2358" spans="1:21" x14ac:dyDescent="0.15">
      <c r="A2358" s="27" t="s">
        <v>75</v>
      </c>
      <c r="B2358" s="27" t="s">
        <v>8061</v>
      </c>
      <c r="C2358" s="27" t="s">
        <v>188</v>
      </c>
      <c r="D2358" s="27" t="s">
        <v>822</v>
      </c>
      <c r="I2358" s="28">
        <v>43423.457824074074</v>
      </c>
      <c r="J2358" s="28">
        <v>43423.459305555552</v>
      </c>
      <c r="K2358" s="203">
        <v>1.4814814814814814E-3</v>
      </c>
      <c r="L2358" s="29" t="s">
        <v>210</v>
      </c>
      <c r="M2358" s="71" t="s">
        <v>211</v>
      </c>
      <c r="N2358" s="71" t="s">
        <v>215</v>
      </c>
      <c r="O2358" s="71" t="s">
        <v>823</v>
      </c>
      <c r="R2358" s="71">
        <v>0</v>
      </c>
      <c r="U2358" s="27" t="s">
        <v>8062</v>
      </c>
    </row>
    <row r="2359" spans="1:21" x14ac:dyDescent="0.15">
      <c r="A2359" s="27" t="s">
        <v>75</v>
      </c>
      <c r="B2359" s="27" t="s">
        <v>8063</v>
      </c>
      <c r="C2359" s="27" t="s">
        <v>188</v>
      </c>
      <c r="D2359" s="27" t="s">
        <v>822</v>
      </c>
      <c r="I2359" s="28">
        <v>43423.460138888891</v>
      </c>
      <c r="J2359" s="28">
        <v>43423.460555555554</v>
      </c>
      <c r="K2359" s="203">
        <v>4.1666666666666669E-4</v>
      </c>
      <c r="L2359" s="29" t="s">
        <v>210</v>
      </c>
      <c r="M2359" s="71" t="s">
        <v>211</v>
      </c>
      <c r="N2359" s="71" t="s">
        <v>215</v>
      </c>
      <c r="O2359" s="71" t="s">
        <v>823</v>
      </c>
      <c r="R2359" s="71">
        <v>0</v>
      </c>
      <c r="U2359" s="27" t="s">
        <v>8064</v>
      </c>
    </row>
    <row r="2360" spans="1:21" x14ac:dyDescent="0.15">
      <c r="A2360" s="27" t="s">
        <v>75</v>
      </c>
      <c r="B2360" s="27" t="s">
        <v>8065</v>
      </c>
      <c r="C2360" s="27" t="s">
        <v>188</v>
      </c>
      <c r="D2360" s="27" t="s">
        <v>822</v>
      </c>
      <c r="I2360" s="28">
        <v>43423.460856481484</v>
      </c>
      <c r="J2360" s="28">
        <v>43423.461284722223</v>
      </c>
      <c r="K2360" s="203">
        <v>4.2824074074074075E-4</v>
      </c>
      <c r="L2360" s="29" t="s">
        <v>210</v>
      </c>
      <c r="M2360" s="71" t="s">
        <v>211</v>
      </c>
      <c r="N2360" s="71" t="s">
        <v>215</v>
      </c>
      <c r="O2360" s="71" t="s">
        <v>823</v>
      </c>
      <c r="R2360" s="71">
        <v>0</v>
      </c>
      <c r="U2360" s="27" t="s">
        <v>8064</v>
      </c>
    </row>
    <row r="2361" spans="1:21" x14ac:dyDescent="0.15">
      <c r="A2361" s="27" t="s">
        <v>75</v>
      </c>
      <c r="B2361" s="27" t="s">
        <v>8066</v>
      </c>
      <c r="C2361" s="27" t="s">
        <v>188</v>
      </c>
      <c r="D2361" s="27" t="s">
        <v>822</v>
      </c>
      <c r="I2361" s="28">
        <v>43423.461527777778</v>
      </c>
      <c r="J2361" s="28">
        <v>43423.461967592593</v>
      </c>
      <c r="K2361" s="203">
        <v>4.3981481481481481E-4</v>
      </c>
      <c r="L2361" s="29" t="s">
        <v>210</v>
      </c>
      <c r="M2361" s="71" t="s">
        <v>211</v>
      </c>
      <c r="N2361" s="71" t="s">
        <v>215</v>
      </c>
      <c r="O2361" s="71" t="s">
        <v>823</v>
      </c>
      <c r="R2361" s="71">
        <v>0</v>
      </c>
      <c r="U2361" s="27" t="s">
        <v>8064</v>
      </c>
    </row>
    <row r="2362" spans="1:21" x14ac:dyDescent="0.15">
      <c r="A2362" s="27" t="s">
        <v>75</v>
      </c>
      <c r="B2362" s="27" t="s">
        <v>8067</v>
      </c>
      <c r="C2362" s="27" t="s">
        <v>188</v>
      </c>
      <c r="D2362" s="27" t="s">
        <v>822</v>
      </c>
      <c r="I2362" s="28">
        <v>43423.462465277778</v>
      </c>
      <c r="J2362" s="28">
        <v>43423.462673611109</v>
      </c>
      <c r="K2362" s="203">
        <v>2.0833333333333335E-4</v>
      </c>
      <c r="L2362" s="29" t="s">
        <v>210</v>
      </c>
      <c r="M2362" s="71" t="s">
        <v>211</v>
      </c>
      <c r="N2362" s="71" t="s">
        <v>215</v>
      </c>
      <c r="O2362" s="71" t="s">
        <v>823</v>
      </c>
      <c r="R2362" s="71">
        <v>0</v>
      </c>
      <c r="U2362" s="27" t="s">
        <v>8064</v>
      </c>
    </row>
    <row r="2363" spans="1:21" x14ac:dyDescent="0.15">
      <c r="A2363" s="27" t="s">
        <v>75</v>
      </c>
      <c r="B2363" s="27" t="s">
        <v>8068</v>
      </c>
      <c r="C2363" s="27" t="s">
        <v>188</v>
      </c>
      <c r="D2363" s="27" t="s">
        <v>822</v>
      </c>
      <c r="I2363" s="28">
        <v>43423.462905092594</v>
      </c>
      <c r="J2363" s="28">
        <v>43423.463506944441</v>
      </c>
      <c r="K2363" s="203">
        <v>6.018518518518519E-4</v>
      </c>
      <c r="L2363" s="29" t="s">
        <v>210</v>
      </c>
      <c r="M2363" s="71" t="s">
        <v>211</v>
      </c>
      <c r="N2363" s="71" t="s">
        <v>215</v>
      </c>
      <c r="O2363" s="71" t="s">
        <v>823</v>
      </c>
      <c r="R2363" s="71">
        <v>0</v>
      </c>
      <c r="U2363" s="27" t="s">
        <v>8064</v>
      </c>
    </row>
    <row r="2364" spans="1:21" x14ac:dyDescent="0.15">
      <c r="A2364" s="27" t="s">
        <v>75</v>
      </c>
      <c r="B2364" s="27" t="s">
        <v>8069</v>
      </c>
      <c r="C2364" s="27" t="s">
        <v>188</v>
      </c>
      <c r="D2364" s="27" t="s">
        <v>822</v>
      </c>
      <c r="I2364" s="28">
        <v>43423.467430555553</v>
      </c>
      <c r="J2364" s="28">
        <v>43423.467673611114</v>
      </c>
      <c r="K2364" s="203">
        <v>2.4305555555555552E-4</v>
      </c>
      <c r="L2364" s="29" t="s">
        <v>210</v>
      </c>
      <c r="M2364" s="71" t="s">
        <v>211</v>
      </c>
      <c r="N2364" s="71" t="s">
        <v>215</v>
      </c>
      <c r="O2364" s="71" t="s">
        <v>823</v>
      </c>
      <c r="R2364" s="71">
        <v>0</v>
      </c>
      <c r="U2364" s="27" t="s">
        <v>8070</v>
      </c>
    </row>
    <row r="2365" spans="1:21" x14ac:dyDescent="0.15">
      <c r="A2365" s="27" t="s">
        <v>75</v>
      </c>
      <c r="B2365" s="27" t="s">
        <v>8071</v>
      </c>
      <c r="C2365" s="27" t="s">
        <v>188</v>
      </c>
      <c r="D2365" s="27" t="s">
        <v>822</v>
      </c>
      <c r="I2365" s="28">
        <v>43423.468912037039</v>
      </c>
      <c r="J2365" s="28">
        <v>43423.469074074077</v>
      </c>
      <c r="K2365" s="203">
        <v>1.6203703703703703E-4</v>
      </c>
      <c r="L2365" s="29" t="s">
        <v>210</v>
      </c>
      <c r="M2365" s="71" t="s">
        <v>211</v>
      </c>
      <c r="N2365" s="71" t="s">
        <v>215</v>
      </c>
      <c r="O2365" s="71" t="s">
        <v>823</v>
      </c>
      <c r="R2365" s="71">
        <v>0</v>
      </c>
      <c r="U2365" s="27" t="s">
        <v>8072</v>
      </c>
    </row>
    <row r="2366" spans="1:21" x14ac:dyDescent="0.15">
      <c r="A2366" s="27" t="s">
        <v>75</v>
      </c>
      <c r="B2366" s="27" t="s">
        <v>8073</v>
      </c>
      <c r="C2366" s="27" t="s">
        <v>188</v>
      </c>
      <c r="D2366" s="27" t="s">
        <v>822</v>
      </c>
      <c r="I2366" s="28">
        <v>43423.469571759262</v>
      </c>
      <c r="J2366" s="28">
        <v>43423.469733796293</v>
      </c>
      <c r="K2366" s="203">
        <v>1.6203703703703703E-4</v>
      </c>
      <c r="L2366" s="29" t="s">
        <v>210</v>
      </c>
      <c r="M2366" s="71" t="s">
        <v>211</v>
      </c>
      <c r="N2366" s="71" t="s">
        <v>215</v>
      </c>
      <c r="O2366" s="71" t="s">
        <v>823</v>
      </c>
      <c r="R2366" s="71">
        <v>0</v>
      </c>
      <c r="U2366" s="27" t="s">
        <v>8072</v>
      </c>
    </row>
    <row r="2367" spans="1:21" x14ac:dyDescent="0.15">
      <c r="A2367" s="27" t="s">
        <v>75</v>
      </c>
      <c r="B2367" s="27" t="s">
        <v>8074</v>
      </c>
      <c r="C2367" s="27" t="s">
        <v>188</v>
      </c>
      <c r="D2367" s="27" t="s">
        <v>822</v>
      </c>
      <c r="I2367" s="28">
        <v>43423.469988425924</v>
      </c>
      <c r="J2367" s="28">
        <v>43423.470173611109</v>
      </c>
      <c r="K2367" s="203">
        <v>1.8518518518518518E-4</v>
      </c>
      <c r="L2367" s="29" t="s">
        <v>210</v>
      </c>
      <c r="M2367" s="71" t="s">
        <v>211</v>
      </c>
      <c r="N2367" s="71" t="s">
        <v>215</v>
      </c>
      <c r="O2367" s="71" t="s">
        <v>823</v>
      </c>
      <c r="R2367" s="71">
        <v>0</v>
      </c>
      <c r="U2367" s="27" t="s">
        <v>8072</v>
      </c>
    </row>
    <row r="2368" spans="1:21" x14ac:dyDescent="0.15">
      <c r="A2368" s="27" t="s">
        <v>75</v>
      </c>
      <c r="B2368" s="27" t="s">
        <v>8075</v>
      </c>
      <c r="C2368" s="27" t="s">
        <v>188</v>
      </c>
      <c r="D2368" s="27" t="s">
        <v>822</v>
      </c>
      <c r="I2368" s="28">
        <v>43423.470312500001</v>
      </c>
      <c r="J2368" s="28">
        <v>43423.47146990741</v>
      </c>
      <c r="K2368" s="203">
        <v>1.1574074074074073E-3</v>
      </c>
      <c r="L2368" s="29" t="s">
        <v>210</v>
      </c>
      <c r="M2368" s="71" t="s">
        <v>211</v>
      </c>
      <c r="N2368" s="71" t="s">
        <v>215</v>
      </c>
      <c r="O2368" s="71" t="s">
        <v>823</v>
      </c>
      <c r="R2368" s="71">
        <v>0</v>
      </c>
      <c r="U2368" s="27" t="s">
        <v>8072</v>
      </c>
    </row>
    <row r="2369" spans="1:21" x14ac:dyDescent="0.15">
      <c r="A2369" s="27" t="s">
        <v>75</v>
      </c>
      <c r="B2369" s="27" t="s">
        <v>8076</v>
      </c>
      <c r="C2369" s="27" t="s">
        <v>188</v>
      </c>
      <c r="D2369" s="27" t="s">
        <v>822</v>
      </c>
      <c r="I2369" s="28">
        <v>43423.472743055558</v>
      </c>
      <c r="J2369" s="28">
        <v>43423.473055555558</v>
      </c>
      <c r="K2369" s="203">
        <v>3.1250000000000001E-4</v>
      </c>
      <c r="L2369" s="29" t="s">
        <v>210</v>
      </c>
      <c r="M2369" s="71" t="s">
        <v>211</v>
      </c>
      <c r="N2369" s="71" t="s">
        <v>215</v>
      </c>
      <c r="O2369" s="71" t="s">
        <v>823</v>
      </c>
      <c r="R2369" s="71">
        <v>0</v>
      </c>
      <c r="U2369" s="27" t="s">
        <v>8077</v>
      </c>
    </row>
    <row r="2370" spans="1:21" x14ac:dyDescent="0.15">
      <c r="A2370" s="27" t="s">
        <v>75</v>
      </c>
      <c r="B2370" s="27" t="s">
        <v>8078</v>
      </c>
      <c r="C2370" s="27" t="s">
        <v>188</v>
      </c>
      <c r="D2370" s="27" t="s">
        <v>822</v>
      </c>
      <c r="I2370" s="28">
        <v>43423.474062499998</v>
      </c>
      <c r="J2370" s="28">
        <v>43423.47452546296</v>
      </c>
      <c r="K2370" s="203">
        <v>4.6296296296296293E-4</v>
      </c>
      <c r="L2370" s="29" t="s">
        <v>210</v>
      </c>
      <c r="M2370" s="71" t="s">
        <v>211</v>
      </c>
      <c r="N2370" s="71" t="s">
        <v>215</v>
      </c>
      <c r="O2370" s="71" t="s">
        <v>823</v>
      </c>
      <c r="R2370" s="71">
        <v>0</v>
      </c>
      <c r="U2370" s="27" t="s">
        <v>8079</v>
      </c>
    </row>
    <row r="2371" spans="1:21" x14ac:dyDescent="0.15">
      <c r="A2371" s="27" t="s">
        <v>75</v>
      </c>
      <c r="B2371" s="27" t="s">
        <v>8080</v>
      </c>
      <c r="C2371" s="27" t="s">
        <v>188</v>
      </c>
      <c r="D2371" s="27" t="s">
        <v>822</v>
      </c>
      <c r="I2371" s="28">
        <v>43423.475173611114</v>
      </c>
      <c r="J2371" s="28">
        <v>43423.475648148145</v>
      </c>
      <c r="K2371" s="203">
        <v>4.7453703703703704E-4</v>
      </c>
      <c r="L2371" s="29" t="s">
        <v>210</v>
      </c>
      <c r="M2371" s="71" t="s">
        <v>211</v>
      </c>
      <c r="N2371" s="71" t="s">
        <v>215</v>
      </c>
      <c r="O2371" s="71" t="s">
        <v>823</v>
      </c>
      <c r="R2371" s="71">
        <v>0</v>
      </c>
      <c r="U2371" s="27" t="s">
        <v>8079</v>
      </c>
    </row>
    <row r="2372" spans="1:21" x14ac:dyDescent="0.15">
      <c r="A2372" s="27" t="s">
        <v>75</v>
      </c>
      <c r="B2372" s="27" t="s">
        <v>8081</v>
      </c>
      <c r="C2372" s="27" t="s">
        <v>188</v>
      </c>
      <c r="D2372" s="27" t="s">
        <v>822</v>
      </c>
      <c r="I2372" s="28">
        <v>43423.475763888891</v>
      </c>
      <c r="J2372" s="28">
        <v>43423.476226851853</v>
      </c>
      <c r="K2372" s="203">
        <v>4.6296296296296293E-4</v>
      </c>
      <c r="L2372" s="29" t="s">
        <v>210</v>
      </c>
      <c r="M2372" s="71" t="s">
        <v>211</v>
      </c>
      <c r="N2372" s="71" t="s">
        <v>215</v>
      </c>
      <c r="O2372" s="71" t="s">
        <v>823</v>
      </c>
      <c r="R2372" s="71">
        <v>0</v>
      </c>
      <c r="U2372" s="27" t="s">
        <v>8079</v>
      </c>
    </row>
    <row r="2373" spans="1:21" x14ac:dyDescent="0.15">
      <c r="A2373" s="27" t="s">
        <v>75</v>
      </c>
      <c r="B2373" s="27" t="s">
        <v>8082</v>
      </c>
      <c r="C2373" s="27" t="s">
        <v>188</v>
      </c>
      <c r="D2373" s="27" t="s">
        <v>822</v>
      </c>
      <c r="I2373" s="28">
        <v>43423.476435185185</v>
      </c>
      <c r="J2373" s="28">
        <v>43423.476921296293</v>
      </c>
      <c r="K2373" s="203">
        <v>4.8611111111111104E-4</v>
      </c>
      <c r="L2373" s="29" t="s">
        <v>210</v>
      </c>
      <c r="M2373" s="71" t="s">
        <v>211</v>
      </c>
      <c r="N2373" s="71" t="s">
        <v>215</v>
      </c>
      <c r="O2373" s="71" t="s">
        <v>823</v>
      </c>
      <c r="R2373" s="71">
        <v>0</v>
      </c>
      <c r="U2373" s="27" t="s">
        <v>8079</v>
      </c>
    </row>
    <row r="2374" spans="1:21" x14ac:dyDescent="0.15">
      <c r="A2374" s="27" t="s">
        <v>75</v>
      </c>
      <c r="B2374" s="27" t="s">
        <v>8083</v>
      </c>
      <c r="C2374" s="27" t="s">
        <v>188</v>
      </c>
      <c r="D2374" s="27" t="s">
        <v>822</v>
      </c>
      <c r="I2374" s="28">
        <v>43423.482141203705</v>
      </c>
      <c r="J2374" s="28">
        <v>43423.483032407406</v>
      </c>
      <c r="K2374" s="203">
        <v>8.9120370370370362E-4</v>
      </c>
      <c r="L2374" s="29" t="s">
        <v>210</v>
      </c>
      <c r="M2374" s="71" t="s">
        <v>211</v>
      </c>
      <c r="N2374" s="71" t="s">
        <v>215</v>
      </c>
      <c r="O2374" s="71" t="s">
        <v>823</v>
      </c>
      <c r="R2374" s="71">
        <v>0</v>
      </c>
      <c r="U2374" s="27" t="s">
        <v>8084</v>
      </c>
    </row>
    <row r="2375" spans="1:21" x14ac:dyDescent="0.15">
      <c r="A2375" s="27" t="s">
        <v>75</v>
      </c>
      <c r="B2375" s="27" t="s">
        <v>8085</v>
      </c>
      <c r="C2375" s="27" t="s">
        <v>188</v>
      </c>
      <c r="D2375" s="27" t="s">
        <v>822</v>
      </c>
      <c r="I2375" s="28">
        <v>43423.491828703707</v>
      </c>
      <c r="J2375" s="28">
        <v>43423.492037037038</v>
      </c>
      <c r="K2375" s="203">
        <v>2.0833333333333335E-4</v>
      </c>
      <c r="L2375" s="29" t="s">
        <v>210</v>
      </c>
      <c r="M2375" s="71" t="s">
        <v>211</v>
      </c>
      <c r="N2375" s="71" t="s">
        <v>215</v>
      </c>
      <c r="O2375" s="71" t="s">
        <v>823</v>
      </c>
      <c r="R2375" s="71">
        <v>0</v>
      </c>
      <c r="U2375" s="27" t="s">
        <v>8086</v>
      </c>
    </row>
    <row r="2376" spans="1:21" x14ac:dyDescent="0.15">
      <c r="A2376" s="27" t="s">
        <v>75</v>
      </c>
      <c r="B2376" s="27" t="s">
        <v>8087</v>
      </c>
      <c r="C2376" s="27" t="s">
        <v>188</v>
      </c>
      <c r="D2376" s="27" t="s">
        <v>822</v>
      </c>
      <c r="I2376" s="28">
        <v>43423.492152777777</v>
      </c>
      <c r="J2376" s="28">
        <v>43423.492337962962</v>
      </c>
      <c r="K2376" s="203">
        <v>1.8518518518518518E-4</v>
      </c>
      <c r="L2376" s="29" t="s">
        <v>210</v>
      </c>
      <c r="M2376" s="71" t="s">
        <v>211</v>
      </c>
      <c r="N2376" s="71" t="s">
        <v>215</v>
      </c>
      <c r="O2376" s="71" t="s">
        <v>823</v>
      </c>
      <c r="R2376" s="71">
        <v>0</v>
      </c>
      <c r="U2376" s="27" t="s">
        <v>8086</v>
      </c>
    </row>
    <row r="2377" spans="1:21" x14ac:dyDescent="0.15">
      <c r="A2377" s="27" t="s">
        <v>75</v>
      </c>
      <c r="B2377" s="27" t="s">
        <v>8088</v>
      </c>
      <c r="C2377" s="27" t="s">
        <v>188</v>
      </c>
      <c r="D2377" s="27" t="s">
        <v>822</v>
      </c>
      <c r="I2377" s="28">
        <v>43423.4924537037</v>
      </c>
      <c r="J2377" s="28">
        <v>43423.492638888885</v>
      </c>
      <c r="K2377" s="203">
        <v>1.8518518518518518E-4</v>
      </c>
      <c r="L2377" s="29" t="s">
        <v>210</v>
      </c>
      <c r="M2377" s="71" t="s">
        <v>211</v>
      </c>
      <c r="N2377" s="71" t="s">
        <v>215</v>
      </c>
      <c r="O2377" s="71" t="s">
        <v>823</v>
      </c>
      <c r="R2377" s="71">
        <v>0</v>
      </c>
      <c r="U2377" s="27" t="s">
        <v>8086</v>
      </c>
    </row>
    <row r="2378" spans="1:21" x14ac:dyDescent="0.15">
      <c r="A2378" s="27" t="s">
        <v>75</v>
      </c>
      <c r="B2378" s="27" t="s">
        <v>8089</v>
      </c>
      <c r="C2378" s="27" t="s">
        <v>188</v>
      </c>
      <c r="D2378" s="27" t="s">
        <v>822</v>
      </c>
      <c r="I2378" s="28">
        <v>43423.492719907408</v>
      </c>
      <c r="J2378" s="28">
        <v>43423.49291666667</v>
      </c>
      <c r="K2378" s="203">
        <v>1.9675925925925926E-4</v>
      </c>
      <c r="L2378" s="29" t="s">
        <v>210</v>
      </c>
      <c r="M2378" s="71" t="s">
        <v>211</v>
      </c>
      <c r="N2378" s="71" t="s">
        <v>215</v>
      </c>
      <c r="O2378" s="71" t="s">
        <v>823</v>
      </c>
      <c r="R2378" s="71">
        <v>0</v>
      </c>
      <c r="U2378" s="27" t="s">
        <v>8086</v>
      </c>
    </row>
    <row r="2379" spans="1:21" x14ac:dyDescent="0.15">
      <c r="A2379" s="27" t="s">
        <v>75</v>
      </c>
      <c r="B2379" s="27" t="s">
        <v>8090</v>
      </c>
      <c r="C2379" s="27" t="s">
        <v>188</v>
      </c>
      <c r="D2379" s="27" t="s">
        <v>822</v>
      </c>
      <c r="I2379" s="28">
        <v>43423.493125000001</v>
      </c>
      <c r="J2379" s="28">
        <v>43423.493310185186</v>
      </c>
      <c r="K2379" s="203">
        <v>1.8518518518518518E-4</v>
      </c>
      <c r="L2379" s="29" t="s">
        <v>210</v>
      </c>
      <c r="M2379" s="71" t="s">
        <v>211</v>
      </c>
      <c r="N2379" s="71" t="s">
        <v>215</v>
      </c>
      <c r="O2379" s="71" t="s">
        <v>823</v>
      </c>
      <c r="R2379" s="71">
        <v>0</v>
      </c>
      <c r="U2379" s="27" t="s">
        <v>8086</v>
      </c>
    </row>
    <row r="2380" spans="1:21" x14ac:dyDescent="0.15">
      <c r="A2380" s="27" t="s">
        <v>75</v>
      </c>
      <c r="B2380" s="27" t="s">
        <v>8091</v>
      </c>
      <c r="C2380" s="27" t="s">
        <v>188</v>
      </c>
      <c r="D2380" s="27" t="s">
        <v>822</v>
      </c>
      <c r="I2380" s="28">
        <v>43423.570115740738</v>
      </c>
      <c r="J2380" s="28">
        <v>43423.570520833331</v>
      </c>
      <c r="K2380" s="203">
        <v>4.0509259259259258E-4</v>
      </c>
      <c r="L2380" s="29" t="s">
        <v>210</v>
      </c>
      <c r="M2380" s="71" t="s">
        <v>211</v>
      </c>
      <c r="N2380" s="71" t="s">
        <v>215</v>
      </c>
      <c r="O2380" s="71" t="s">
        <v>823</v>
      </c>
      <c r="R2380" s="71">
        <v>0</v>
      </c>
      <c r="U2380" s="27" t="s">
        <v>8092</v>
      </c>
    </row>
    <row r="2381" spans="1:21" x14ac:dyDescent="0.15">
      <c r="A2381" s="27" t="s">
        <v>75</v>
      </c>
      <c r="B2381" s="27" t="s">
        <v>8093</v>
      </c>
      <c r="C2381" s="27" t="s">
        <v>188</v>
      </c>
      <c r="D2381" s="27" t="s">
        <v>822</v>
      </c>
      <c r="I2381" s="28">
        <v>43423.570740740739</v>
      </c>
      <c r="J2381" s="28">
        <v>43423.571145833332</v>
      </c>
      <c r="K2381" s="203">
        <v>4.0509259259259258E-4</v>
      </c>
      <c r="L2381" s="29" t="s">
        <v>210</v>
      </c>
      <c r="M2381" s="71" t="s">
        <v>211</v>
      </c>
      <c r="N2381" s="71" t="s">
        <v>215</v>
      </c>
      <c r="O2381" s="71" t="s">
        <v>823</v>
      </c>
      <c r="R2381" s="71">
        <v>0</v>
      </c>
      <c r="U2381" s="27" t="s">
        <v>8092</v>
      </c>
    </row>
    <row r="2382" spans="1:21" x14ac:dyDescent="0.15">
      <c r="A2382" s="27" t="s">
        <v>75</v>
      </c>
      <c r="B2382" s="27" t="s">
        <v>8094</v>
      </c>
      <c r="C2382" s="27" t="s">
        <v>188</v>
      </c>
      <c r="D2382" s="27" t="s">
        <v>822</v>
      </c>
      <c r="I2382" s="28">
        <v>43423.571423611109</v>
      </c>
      <c r="J2382" s="28">
        <v>43423.571828703702</v>
      </c>
      <c r="K2382" s="203">
        <v>4.0509259259259258E-4</v>
      </c>
      <c r="L2382" s="29" t="s">
        <v>210</v>
      </c>
      <c r="M2382" s="71" t="s">
        <v>211</v>
      </c>
      <c r="N2382" s="71" t="s">
        <v>215</v>
      </c>
      <c r="O2382" s="71" t="s">
        <v>823</v>
      </c>
      <c r="R2382" s="71">
        <v>0</v>
      </c>
      <c r="U2382" s="27" t="s">
        <v>8092</v>
      </c>
    </row>
    <row r="2383" spans="1:21" x14ac:dyDescent="0.15">
      <c r="A2383" s="27" t="s">
        <v>75</v>
      </c>
      <c r="B2383" s="27" t="s">
        <v>8095</v>
      </c>
      <c r="C2383" s="27" t="s">
        <v>188</v>
      </c>
      <c r="D2383" s="27" t="s">
        <v>822</v>
      </c>
      <c r="I2383" s="28">
        <v>43423.57472222222</v>
      </c>
      <c r="J2383" s="28">
        <v>43423.575219907405</v>
      </c>
      <c r="K2383" s="203">
        <v>4.9768518518518521E-4</v>
      </c>
      <c r="L2383" s="29" t="s">
        <v>210</v>
      </c>
      <c r="M2383" s="71" t="s">
        <v>211</v>
      </c>
      <c r="N2383" s="71" t="s">
        <v>215</v>
      </c>
      <c r="O2383" s="71" t="s">
        <v>823</v>
      </c>
      <c r="R2383" s="71">
        <v>0</v>
      </c>
      <c r="U2383" s="27" t="s">
        <v>8092</v>
      </c>
    </row>
    <row r="2384" spans="1:21" x14ac:dyDescent="0.15">
      <c r="A2384" s="27" t="s">
        <v>75</v>
      </c>
      <c r="B2384" s="27" t="s">
        <v>8096</v>
      </c>
      <c r="C2384" s="27" t="s">
        <v>188</v>
      </c>
      <c r="D2384" s="27" t="s">
        <v>822</v>
      </c>
      <c r="I2384" s="28">
        <v>43423.577141203707</v>
      </c>
      <c r="J2384" s="28">
        <v>43423.577592592592</v>
      </c>
      <c r="K2384" s="203">
        <v>4.5138888888888892E-4</v>
      </c>
      <c r="L2384" s="29" t="s">
        <v>210</v>
      </c>
      <c r="M2384" s="71" t="s">
        <v>211</v>
      </c>
      <c r="N2384" s="71" t="s">
        <v>215</v>
      </c>
      <c r="O2384" s="71" t="s">
        <v>823</v>
      </c>
      <c r="R2384" s="71">
        <v>0</v>
      </c>
      <c r="U2384" s="27" t="s">
        <v>8092</v>
      </c>
    </row>
    <row r="2385" spans="1:21" x14ac:dyDescent="0.15">
      <c r="A2385" s="27" t="s">
        <v>75</v>
      </c>
      <c r="B2385" s="27" t="s">
        <v>8097</v>
      </c>
      <c r="C2385" s="27" t="s">
        <v>188</v>
      </c>
      <c r="D2385" s="27" t="s">
        <v>822</v>
      </c>
      <c r="I2385" s="28">
        <v>43423.579687500001</v>
      </c>
      <c r="J2385" s="28">
        <v>43423.580613425926</v>
      </c>
      <c r="K2385" s="203">
        <v>9.2592592592592585E-4</v>
      </c>
      <c r="L2385" s="29" t="s">
        <v>210</v>
      </c>
      <c r="M2385" s="71" t="s">
        <v>211</v>
      </c>
      <c r="N2385" s="71" t="s">
        <v>215</v>
      </c>
      <c r="O2385" s="71" t="s">
        <v>823</v>
      </c>
      <c r="R2385" s="71">
        <v>0</v>
      </c>
      <c r="U2385" s="27" t="s">
        <v>8098</v>
      </c>
    </row>
    <row r="2386" spans="1:21" x14ac:dyDescent="0.15">
      <c r="A2386" s="27" t="s">
        <v>75</v>
      </c>
      <c r="B2386" s="27" t="s">
        <v>8099</v>
      </c>
      <c r="C2386" s="27" t="s">
        <v>188</v>
      </c>
      <c r="D2386" s="27" t="s">
        <v>822</v>
      </c>
      <c r="I2386" s="28">
        <v>43423.581932870373</v>
      </c>
      <c r="J2386" s="28">
        <v>43423.582013888888</v>
      </c>
      <c r="K2386" s="203">
        <v>8.1018518518518516E-5</v>
      </c>
      <c r="L2386" s="29" t="s">
        <v>210</v>
      </c>
      <c r="M2386" s="71" t="s">
        <v>211</v>
      </c>
      <c r="N2386" s="71" t="s">
        <v>215</v>
      </c>
      <c r="O2386" s="71" t="s">
        <v>823</v>
      </c>
      <c r="R2386" s="71">
        <v>0</v>
      </c>
      <c r="U2386" s="27" t="s">
        <v>8100</v>
      </c>
    </row>
    <row r="2387" spans="1:21" x14ac:dyDescent="0.15">
      <c r="A2387" s="27" t="s">
        <v>75</v>
      </c>
      <c r="B2387" s="27" t="s">
        <v>8101</v>
      </c>
      <c r="C2387" s="27" t="s">
        <v>188</v>
      </c>
      <c r="D2387" s="27" t="s">
        <v>822</v>
      </c>
      <c r="I2387" s="28">
        <v>43423.585405092592</v>
      </c>
      <c r="J2387" s="28">
        <v>43423.585613425923</v>
      </c>
      <c r="K2387" s="203">
        <v>2.0833333333333335E-4</v>
      </c>
      <c r="L2387" s="29" t="s">
        <v>210</v>
      </c>
      <c r="M2387" s="71" t="s">
        <v>211</v>
      </c>
      <c r="N2387" s="71" t="s">
        <v>215</v>
      </c>
      <c r="O2387" s="71" t="s">
        <v>823</v>
      </c>
      <c r="R2387" s="71">
        <v>0</v>
      </c>
      <c r="U2387" s="27" t="s">
        <v>8102</v>
      </c>
    </row>
    <row r="2388" spans="1:21" x14ac:dyDescent="0.15">
      <c r="A2388" s="27" t="s">
        <v>75</v>
      </c>
      <c r="B2388" s="27" t="s">
        <v>8103</v>
      </c>
      <c r="C2388" s="27" t="s">
        <v>188</v>
      </c>
      <c r="D2388" s="27" t="s">
        <v>822</v>
      </c>
      <c r="I2388" s="28">
        <v>43423.585752314815</v>
      </c>
      <c r="J2388" s="28">
        <v>43423.585960648146</v>
      </c>
      <c r="K2388" s="203">
        <v>2.0833333333333335E-4</v>
      </c>
      <c r="L2388" s="29" t="s">
        <v>210</v>
      </c>
      <c r="M2388" s="71" t="s">
        <v>211</v>
      </c>
      <c r="N2388" s="71" t="s">
        <v>215</v>
      </c>
      <c r="O2388" s="71" t="s">
        <v>823</v>
      </c>
      <c r="R2388" s="71">
        <v>0</v>
      </c>
      <c r="U2388" s="27" t="s">
        <v>8102</v>
      </c>
    </row>
    <row r="2389" spans="1:21" x14ac:dyDescent="0.15">
      <c r="A2389" s="27" t="s">
        <v>75</v>
      </c>
      <c r="B2389" s="27" t="s">
        <v>8104</v>
      </c>
      <c r="C2389" s="27" t="s">
        <v>188</v>
      </c>
      <c r="D2389" s="27" t="s">
        <v>822</v>
      </c>
      <c r="I2389" s="28">
        <v>43423.586064814815</v>
      </c>
      <c r="J2389" s="28">
        <v>43423.586273148147</v>
      </c>
      <c r="K2389" s="203">
        <v>2.0833333333333335E-4</v>
      </c>
      <c r="L2389" s="29" t="s">
        <v>210</v>
      </c>
      <c r="M2389" s="71" t="s">
        <v>211</v>
      </c>
      <c r="N2389" s="71" t="s">
        <v>215</v>
      </c>
      <c r="O2389" s="71" t="s">
        <v>823</v>
      </c>
      <c r="R2389" s="71">
        <v>0</v>
      </c>
      <c r="U2389" s="27" t="s">
        <v>8102</v>
      </c>
    </row>
    <row r="2390" spans="1:21" x14ac:dyDescent="0.15">
      <c r="A2390" s="27" t="s">
        <v>75</v>
      </c>
      <c r="B2390" s="27" t="s">
        <v>8105</v>
      </c>
      <c r="C2390" s="27" t="s">
        <v>188</v>
      </c>
      <c r="D2390" s="27" t="s">
        <v>822</v>
      </c>
      <c r="I2390" s="28">
        <v>43423.586435185185</v>
      </c>
      <c r="J2390" s="28">
        <v>43423.586481481485</v>
      </c>
      <c r="K2390" s="203">
        <v>4.6296296296296294E-5</v>
      </c>
      <c r="L2390" s="29" t="s">
        <v>210</v>
      </c>
      <c r="M2390" s="71" t="s">
        <v>211</v>
      </c>
      <c r="N2390" s="71" t="s">
        <v>215</v>
      </c>
      <c r="O2390" s="71" t="s">
        <v>823</v>
      </c>
      <c r="R2390" s="71">
        <v>0</v>
      </c>
      <c r="U2390" s="27" t="s">
        <v>8102</v>
      </c>
    </row>
    <row r="2391" spans="1:21" x14ac:dyDescent="0.15">
      <c r="A2391" s="27" t="s">
        <v>75</v>
      </c>
      <c r="B2391" s="27" t="s">
        <v>8106</v>
      </c>
      <c r="C2391" s="27" t="s">
        <v>188</v>
      </c>
      <c r="D2391" s="27" t="s">
        <v>822</v>
      </c>
      <c r="I2391" s="28">
        <v>43423.587141203701</v>
      </c>
      <c r="J2391" s="28">
        <v>43423.587326388886</v>
      </c>
      <c r="K2391" s="203">
        <v>1.8518518518518518E-4</v>
      </c>
      <c r="L2391" s="29" t="s">
        <v>210</v>
      </c>
      <c r="M2391" s="71" t="s">
        <v>211</v>
      </c>
      <c r="N2391" s="71" t="s">
        <v>215</v>
      </c>
      <c r="O2391" s="71" t="s">
        <v>823</v>
      </c>
      <c r="R2391" s="71">
        <v>0</v>
      </c>
      <c r="U2391" s="27" t="s">
        <v>8107</v>
      </c>
    </row>
    <row r="2392" spans="1:21" x14ac:dyDescent="0.15">
      <c r="A2392" s="27" t="s">
        <v>75</v>
      </c>
      <c r="B2392" s="27" t="s">
        <v>8108</v>
      </c>
      <c r="C2392" s="27" t="s">
        <v>188</v>
      </c>
      <c r="D2392" s="27" t="s">
        <v>822</v>
      </c>
      <c r="I2392" s="28">
        <v>43423.587500000001</v>
      </c>
      <c r="J2392" s="28">
        <v>43423.587685185186</v>
      </c>
      <c r="K2392" s="203">
        <v>1.8518518518518518E-4</v>
      </c>
      <c r="L2392" s="29" t="s">
        <v>210</v>
      </c>
      <c r="M2392" s="71" t="s">
        <v>211</v>
      </c>
      <c r="N2392" s="71" t="s">
        <v>215</v>
      </c>
      <c r="O2392" s="71" t="s">
        <v>823</v>
      </c>
      <c r="R2392" s="71">
        <v>0</v>
      </c>
      <c r="U2392" s="27" t="s">
        <v>8107</v>
      </c>
    </row>
    <row r="2393" spans="1:21" x14ac:dyDescent="0.15">
      <c r="A2393" s="27" t="s">
        <v>75</v>
      </c>
      <c r="B2393" s="27" t="s">
        <v>8109</v>
      </c>
      <c r="C2393" s="27" t="s">
        <v>188</v>
      </c>
      <c r="D2393" s="27" t="s">
        <v>822</v>
      </c>
      <c r="I2393" s="28">
        <v>43423.587812500002</v>
      </c>
      <c r="J2393" s="28">
        <v>43423.587997685187</v>
      </c>
      <c r="K2393" s="203">
        <v>1.8518518518518518E-4</v>
      </c>
      <c r="L2393" s="29" t="s">
        <v>210</v>
      </c>
      <c r="M2393" s="71" t="s">
        <v>211</v>
      </c>
      <c r="N2393" s="71" t="s">
        <v>215</v>
      </c>
      <c r="O2393" s="71" t="s">
        <v>823</v>
      </c>
      <c r="U2393" s="27" t="s">
        <v>8107</v>
      </c>
    </row>
    <row r="2394" spans="1:21" x14ac:dyDescent="0.15">
      <c r="A2394" s="27" t="s">
        <v>75</v>
      </c>
      <c r="B2394" s="27" t="s">
        <v>8110</v>
      </c>
      <c r="C2394" s="27" t="s">
        <v>188</v>
      </c>
      <c r="D2394" s="27" t="s">
        <v>822</v>
      </c>
      <c r="I2394" s="28">
        <v>43423.588125000002</v>
      </c>
      <c r="J2394" s="28">
        <v>43423.588310185187</v>
      </c>
      <c r="K2394" s="203">
        <v>1.8518518518518518E-4</v>
      </c>
      <c r="L2394" s="29" t="s">
        <v>210</v>
      </c>
      <c r="M2394" s="71" t="s">
        <v>211</v>
      </c>
      <c r="N2394" s="71" t="s">
        <v>215</v>
      </c>
      <c r="O2394" s="71" t="s">
        <v>823</v>
      </c>
      <c r="R2394" s="71">
        <v>0</v>
      </c>
      <c r="U2394" s="27" t="s">
        <v>8107</v>
      </c>
    </row>
    <row r="2395" spans="1:21" x14ac:dyDescent="0.15">
      <c r="A2395" s="27" t="s">
        <v>75</v>
      </c>
      <c r="B2395" s="27" t="s">
        <v>8111</v>
      </c>
      <c r="C2395" s="27" t="s">
        <v>188</v>
      </c>
      <c r="D2395" s="27" t="s">
        <v>822</v>
      </c>
      <c r="I2395" s="28">
        <v>43423.588414351849</v>
      </c>
      <c r="J2395" s="28">
        <v>43423.588750000003</v>
      </c>
      <c r="K2395" s="203">
        <v>3.3564814814814812E-4</v>
      </c>
      <c r="L2395" s="29" t="s">
        <v>210</v>
      </c>
      <c r="M2395" s="71" t="s">
        <v>211</v>
      </c>
      <c r="N2395" s="71" t="s">
        <v>215</v>
      </c>
      <c r="O2395" s="71" t="s">
        <v>823</v>
      </c>
      <c r="R2395" s="71">
        <v>0</v>
      </c>
      <c r="U2395" s="27" t="s">
        <v>8112</v>
      </c>
    </row>
    <row r="2396" spans="1:21" x14ac:dyDescent="0.15">
      <c r="A2396" s="27" t="s">
        <v>75</v>
      </c>
      <c r="B2396" s="27" t="s">
        <v>8113</v>
      </c>
      <c r="C2396" s="27" t="s">
        <v>188</v>
      </c>
      <c r="D2396" s="27" t="s">
        <v>822</v>
      </c>
      <c r="I2396" s="28">
        <v>43423.58902777778</v>
      </c>
      <c r="J2396" s="28">
        <v>43423.590543981481</v>
      </c>
      <c r="K2396" s="203">
        <v>1.5162037037037036E-3</v>
      </c>
      <c r="L2396" s="29" t="s">
        <v>210</v>
      </c>
      <c r="M2396" s="71" t="s">
        <v>211</v>
      </c>
      <c r="N2396" s="71" t="s">
        <v>215</v>
      </c>
      <c r="O2396" s="71" t="s">
        <v>823</v>
      </c>
      <c r="R2396" s="71">
        <v>0</v>
      </c>
      <c r="U2396" s="27" t="s">
        <v>8107</v>
      </c>
    </row>
    <row r="2397" spans="1:21" x14ac:dyDescent="0.15">
      <c r="A2397" s="27" t="s">
        <v>75</v>
      </c>
      <c r="B2397" s="27" t="s">
        <v>8114</v>
      </c>
      <c r="C2397" s="27" t="s">
        <v>188</v>
      </c>
      <c r="D2397" s="27" t="s">
        <v>822</v>
      </c>
      <c r="I2397" s="28">
        <v>43423.592233796298</v>
      </c>
      <c r="J2397" s="28">
        <v>43423.592569444445</v>
      </c>
      <c r="K2397" s="203">
        <v>3.3564814814814812E-4</v>
      </c>
      <c r="L2397" s="29" t="s">
        <v>210</v>
      </c>
      <c r="M2397" s="71" t="s">
        <v>211</v>
      </c>
      <c r="N2397" s="71" t="s">
        <v>215</v>
      </c>
      <c r="O2397" s="71" t="s">
        <v>823</v>
      </c>
      <c r="R2397" s="71">
        <v>0</v>
      </c>
      <c r="U2397" s="27" t="s">
        <v>1916</v>
      </c>
    </row>
    <row r="2398" spans="1:21" x14ac:dyDescent="0.15">
      <c r="A2398" s="27" t="s">
        <v>75</v>
      </c>
      <c r="B2398" s="27" t="s">
        <v>8115</v>
      </c>
      <c r="C2398" s="27" t="s">
        <v>188</v>
      </c>
      <c r="D2398" s="27" t="s">
        <v>822</v>
      </c>
      <c r="I2398" s="28">
        <v>43423.592719907407</v>
      </c>
      <c r="J2398" s="28">
        <v>43423.594166666669</v>
      </c>
      <c r="K2398" s="203">
        <v>1.4467592592592594E-3</v>
      </c>
      <c r="L2398" s="29" t="s">
        <v>210</v>
      </c>
      <c r="M2398" s="71" t="s">
        <v>211</v>
      </c>
      <c r="N2398" s="71" t="s">
        <v>215</v>
      </c>
      <c r="O2398" s="71" t="s">
        <v>823</v>
      </c>
      <c r="R2398" s="71">
        <v>0</v>
      </c>
      <c r="U2398" s="27" t="s">
        <v>1916</v>
      </c>
    </row>
    <row r="2399" spans="1:21" x14ac:dyDescent="0.15">
      <c r="A2399" s="27" t="s">
        <v>75</v>
      </c>
      <c r="B2399" s="27" t="s">
        <v>8116</v>
      </c>
      <c r="C2399" s="27" t="s">
        <v>188</v>
      </c>
      <c r="D2399" s="27" t="s">
        <v>822</v>
      </c>
      <c r="I2399" s="28">
        <v>43423.59652777778</v>
      </c>
      <c r="J2399" s="28">
        <v>43423.596851851849</v>
      </c>
      <c r="K2399" s="203">
        <v>3.2407407407407406E-4</v>
      </c>
      <c r="L2399" s="29" t="s">
        <v>210</v>
      </c>
      <c r="M2399" s="71" t="s">
        <v>211</v>
      </c>
      <c r="N2399" s="71" t="s">
        <v>215</v>
      </c>
      <c r="O2399" s="71" t="s">
        <v>823</v>
      </c>
      <c r="R2399" s="71">
        <v>0</v>
      </c>
      <c r="U2399" s="27" t="s">
        <v>8117</v>
      </c>
    </row>
    <row r="2400" spans="1:21" x14ac:dyDescent="0.15">
      <c r="A2400" s="27" t="s">
        <v>75</v>
      </c>
      <c r="B2400" s="27" t="s">
        <v>8118</v>
      </c>
      <c r="C2400" s="27" t="s">
        <v>188</v>
      </c>
      <c r="D2400" s="27" t="s">
        <v>822</v>
      </c>
      <c r="I2400" s="28">
        <v>43423.599374999998</v>
      </c>
      <c r="J2400" s="28">
        <v>43423.599849537037</v>
      </c>
      <c r="K2400" s="203">
        <v>4.7453703703703704E-4</v>
      </c>
      <c r="L2400" s="29" t="s">
        <v>210</v>
      </c>
      <c r="M2400" s="71" t="s">
        <v>211</v>
      </c>
      <c r="N2400" s="71" t="s">
        <v>215</v>
      </c>
      <c r="O2400" s="71" t="s">
        <v>823</v>
      </c>
      <c r="R2400" s="71">
        <v>0</v>
      </c>
      <c r="U2400" s="27" t="s">
        <v>1994</v>
      </c>
    </row>
    <row r="2401" spans="1:21" x14ac:dyDescent="0.15">
      <c r="A2401" s="27" t="s">
        <v>75</v>
      </c>
      <c r="B2401" s="27" t="s">
        <v>8119</v>
      </c>
      <c r="C2401" s="27" t="s">
        <v>188</v>
      </c>
      <c r="D2401" s="27" t="s">
        <v>822</v>
      </c>
      <c r="I2401" s="28">
        <v>43423.620810185188</v>
      </c>
      <c r="J2401" s="28">
        <v>43423.621261574073</v>
      </c>
      <c r="K2401" s="203">
        <v>4.5138888888888892E-4</v>
      </c>
      <c r="L2401" s="29" t="s">
        <v>210</v>
      </c>
      <c r="M2401" s="71" t="s">
        <v>211</v>
      </c>
      <c r="N2401" s="71" t="s">
        <v>215</v>
      </c>
      <c r="O2401" s="71" t="s">
        <v>823</v>
      </c>
      <c r="R2401" s="71">
        <v>0</v>
      </c>
      <c r="U2401" s="27" t="s">
        <v>1916</v>
      </c>
    </row>
    <row r="2402" spans="1:21" x14ac:dyDescent="0.15">
      <c r="A2402" s="27" t="s">
        <v>75</v>
      </c>
      <c r="B2402" s="27" t="s">
        <v>8120</v>
      </c>
      <c r="C2402" s="27" t="s">
        <v>188</v>
      </c>
      <c r="D2402" s="27" t="s">
        <v>822</v>
      </c>
      <c r="I2402" s="28">
        <v>43423.633935185186</v>
      </c>
      <c r="J2402" s="28">
        <v>43423.634363425925</v>
      </c>
      <c r="K2402" s="203">
        <v>4.2824074074074075E-4</v>
      </c>
      <c r="L2402" s="29" t="s">
        <v>210</v>
      </c>
      <c r="M2402" s="71" t="s">
        <v>211</v>
      </c>
      <c r="N2402" s="71" t="s">
        <v>215</v>
      </c>
      <c r="O2402" s="71" t="s">
        <v>823</v>
      </c>
      <c r="R2402" s="71">
        <v>0</v>
      </c>
      <c r="U2402" s="27" t="s">
        <v>1916</v>
      </c>
    </row>
    <row r="2403" spans="1:21" x14ac:dyDescent="0.15">
      <c r="A2403" s="27" t="s">
        <v>75</v>
      </c>
      <c r="B2403" s="27" t="s">
        <v>8121</v>
      </c>
      <c r="C2403" s="27" t="s">
        <v>188</v>
      </c>
      <c r="D2403" s="27" t="s">
        <v>822</v>
      </c>
      <c r="I2403" s="28">
        <v>43423.638333333336</v>
      </c>
      <c r="J2403" s="28">
        <v>43423.63863425926</v>
      </c>
      <c r="K2403" s="203">
        <v>3.0092592592592595E-4</v>
      </c>
      <c r="L2403" s="29" t="s">
        <v>210</v>
      </c>
      <c r="M2403" s="71" t="s">
        <v>211</v>
      </c>
      <c r="N2403" s="71" t="s">
        <v>215</v>
      </c>
      <c r="O2403" s="71" t="s">
        <v>823</v>
      </c>
      <c r="R2403" s="71">
        <v>0</v>
      </c>
      <c r="U2403" s="27" t="s">
        <v>8122</v>
      </c>
    </row>
    <row r="2404" spans="1:21" x14ac:dyDescent="0.15">
      <c r="A2404" s="27" t="s">
        <v>75</v>
      </c>
      <c r="B2404" s="27" t="s">
        <v>8123</v>
      </c>
      <c r="C2404" s="27" t="s">
        <v>188</v>
      </c>
      <c r="D2404" s="27" t="s">
        <v>822</v>
      </c>
      <c r="I2404" s="28">
        <v>43423.640902777777</v>
      </c>
      <c r="J2404" s="28">
        <v>43423.641053240739</v>
      </c>
      <c r="K2404" s="203">
        <v>1.5046296296296297E-4</v>
      </c>
      <c r="L2404" s="29" t="s">
        <v>210</v>
      </c>
      <c r="M2404" s="71" t="s">
        <v>211</v>
      </c>
      <c r="N2404" s="71" t="s">
        <v>215</v>
      </c>
      <c r="O2404" s="71" t="s">
        <v>823</v>
      </c>
      <c r="R2404" s="71">
        <v>0</v>
      </c>
      <c r="U2404" s="27" t="s">
        <v>8046</v>
      </c>
    </row>
    <row r="2405" spans="1:21" x14ac:dyDescent="0.15">
      <c r="A2405" s="27" t="s">
        <v>75</v>
      </c>
      <c r="B2405" s="27" t="s">
        <v>8124</v>
      </c>
      <c r="C2405" s="27" t="s">
        <v>188</v>
      </c>
      <c r="D2405" s="27" t="s">
        <v>822</v>
      </c>
      <c r="I2405" s="28">
        <v>43423.643414351849</v>
      </c>
      <c r="J2405" s="28">
        <v>43423.643564814818</v>
      </c>
      <c r="K2405" s="203">
        <v>1.5046296296296297E-4</v>
      </c>
      <c r="L2405" s="29" t="s">
        <v>210</v>
      </c>
      <c r="M2405" s="71" t="s">
        <v>211</v>
      </c>
      <c r="N2405" s="71" t="s">
        <v>215</v>
      </c>
      <c r="O2405" s="71" t="s">
        <v>823</v>
      </c>
      <c r="R2405" s="71">
        <v>0</v>
      </c>
      <c r="U2405" s="27" t="s">
        <v>8046</v>
      </c>
    </row>
    <row r="2406" spans="1:21" x14ac:dyDescent="0.15">
      <c r="A2406" s="27" t="s">
        <v>75</v>
      </c>
      <c r="B2406" s="27" t="s">
        <v>8125</v>
      </c>
      <c r="C2406" s="27" t="s">
        <v>188</v>
      </c>
      <c r="D2406" s="27" t="s">
        <v>822</v>
      </c>
      <c r="I2406" s="28">
        <v>43423.644803240742</v>
      </c>
      <c r="J2406" s="28">
        <v>43423.645335648151</v>
      </c>
      <c r="K2406" s="203">
        <v>5.3240740740740744E-4</v>
      </c>
      <c r="L2406" s="29" t="s">
        <v>210</v>
      </c>
      <c r="M2406" s="71" t="s">
        <v>211</v>
      </c>
      <c r="N2406" s="71" t="s">
        <v>215</v>
      </c>
      <c r="O2406" s="71" t="s">
        <v>823</v>
      </c>
      <c r="R2406" s="71">
        <v>0</v>
      </c>
      <c r="U2406" s="27" t="s">
        <v>8126</v>
      </c>
    </row>
    <row r="2407" spans="1:21" x14ac:dyDescent="0.15">
      <c r="A2407" s="27" t="s">
        <v>75</v>
      </c>
      <c r="B2407" s="27" t="s">
        <v>8127</v>
      </c>
      <c r="C2407" s="27" t="s">
        <v>188</v>
      </c>
      <c r="D2407" s="27" t="s">
        <v>822</v>
      </c>
      <c r="I2407" s="28">
        <v>43423.645810185182</v>
      </c>
      <c r="J2407" s="28">
        <v>43423.64634259259</v>
      </c>
      <c r="K2407" s="203">
        <v>5.3240740740740744E-4</v>
      </c>
      <c r="L2407" s="29" t="s">
        <v>210</v>
      </c>
      <c r="M2407" s="71" t="s">
        <v>211</v>
      </c>
      <c r="N2407" s="71" t="s">
        <v>215</v>
      </c>
      <c r="O2407" s="71" t="s">
        <v>823</v>
      </c>
      <c r="R2407" s="71">
        <v>0</v>
      </c>
      <c r="U2407" s="27" t="s">
        <v>8126</v>
      </c>
    </row>
    <row r="2408" spans="1:21" x14ac:dyDescent="0.15">
      <c r="A2408" s="27" t="s">
        <v>75</v>
      </c>
      <c r="B2408" s="27" t="s">
        <v>8128</v>
      </c>
      <c r="C2408" s="27" t="s">
        <v>188</v>
      </c>
      <c r="D2408" s="27" t="s">
        <v>822</v>
      </c>
      <c r="I2408" s="28">
        <v>43423.647037037037</v>
      </c>
      <c r="J2408" s="28">
        <v>43423.647569444445</v>
      </c>
      <c r="K2408" s="203">
        <v>5.3240740740740744E-4</v>
      </c>
      <c r="L2408" s="29" t="s">
        <v>210</v>
      </c>
      <c r="M2408" s="71" t="s">
        <v>211</v>
      </c>
      <c r="N2408" s="71" t="s">
        <v>215</v>
      </c>
      <c r="O2408" s="71" t="s">
        <v>823</v>
      </c>
      <c r="R2408" s="71">
        <v>0</v>
      </c>
      <c r="U2408" s="27" t="s">
        <v>8126</v>
      </c>
    </row>
    <row r="2409" spans="1:21" x14ac:dyDescent="0.15">
      <c r="A2409" s="27" t="s">
        <v>75</v>
      </c>
      <c r="B2409" s="27" t="s">
        <v>8129</v>
      </c>
      <c r="C2409" s="27" t="s">
        <v>188</v>
      </c>
      <c r="D2409" s="27" t="s">
        <v>822</v>
      </c>
      <c r="I2409" s="28">
        <v>43423.648888888885</v>
      </c>
      <c r="J2409" s="28">
        <v>43423.649421296293</v>
      </c>
      <c r="K2409" s="203">
        <v>5.3240740740740744E-4</v>
      </c>
      <c r="L2409" s="29" t="s">
        <v>210</v>
      </c>
      <c r="M2409" s="71" t="s">
        <v>211</v>
      </c>
      <c r="N2409" s="71" t="s">
        <v>215</v>
      </c>
      <c r="O2409" s="71" t="s">
        <v>823</v>
      </c>
      <c r="R2409" s="71">
        <v>0</v>
      </c>
      <c r="U2409" s="27" t="s">
        <v>8126</v>
      </c>
    </row>
    <row r="2410" spans="1:21" x14ac:dyDescent="0.15">
      <c r="A2410" s="27" t="s">
        <v>75</v>
      </c>
      <c r="B2410" s="27" t="s">
        <v>8130</v>
      </c>
      <c r="C2410" s="27" t="s">
        <v>188</v>
      </c>
      <c r="D2410" s="27" t="s">
        <v>822</v>
      </c>
      <c r="I2410" s="28">
        <v>43423.668599537035</v>
      </c>
      <c r="J2410" s="28">
        <v>43423.669062499997</v>
      </c>
      <c r="K2410" s="203">
        <v>4.6296296296296293E-4</v>
      </c>
      <c r="L2410" s="29" t="s">
        <v>210</v>
      </c>
      <c r="M2410" s="71" t="s">
        <v>211</v>
      </c>
      <c r="N2410" s="71" t="s">
        <v>215</v>
      </c>
      <c r="O2410" s="71" t="s">
        <v>823</v>
      </c>
      <c r="R2410" s="71">
        <v>0</v>
      </c>
      <c r="U2410" s="27" t="s">
        <v>1916</v>
      </c>
    </row>
    <row r="2411" spans="1:21" x14ac:dyDescent="0.15">
      <c r="A2411" s="27" t="s">
        <v>75</v>
      </c>
      <c r="B2411" s="27" t="s">
        <v>8131</v>
      </c>
      <c r="C2411" s="27" t="s">
        <v>188</v>
      </c>
      <c r="D2411" s="27" t="s">
        <v>822</v>
      </c>
      <c r="I2411" s="28">
        <v>43423.670162037037</v>
      </c>
      <c r="J2411" s="28">
        <v>43423.670937499999</v>
      </c>
      <c r="K2411" s="203">
        <v>7.7546296296296304E-4</v>
      </c>
      <c r="L2411" s="29" t="s">
        <v>210</v>
      </c>
      <c r="M2411" s="71" t="s">
        <v>211</v>
      </c>
      <c r="N2411" s="71" t="s">
        <v>215</v>
      </c>
      <c r="O2411" s="71" t="s">
        <v>823</v>
      </c>
      <c r="R2411" s="71">
        <v>0</v>
      </c>
      <c r="U2411" s="27" t="s">
        <v>8132</v>
      </c>
    </row>
    <row r="2412" spans="1:21" x14ac:dyDescent="0.15">
      <c r="A2412" s="27" t="s">
        <v>75</v>
      </c>
      <c r="B2412" s="27" t="s">
        <v>8133</v>
      </c>
      <c r="C2412" s="27" t="s">
        <v>188</v>
      </c>
      <c r="D2412" s="27" t="s">
        <v>822</v>
      </c>
      <c r="I2412" s="28">
        <v>43423.676504629628</v>
      </c>
      <c r="J2412" s="28">
        <v>43423.67696759259</v>
      </c>
      <c r="K2412" s="203">
        <v>4.6296296296296293E-4</v>
      </c>
      <c r="L2412" s="29" t="s">
        <v>210</v>
      </c>
      <c r="M2412" s="71" t="s">
        <v>211</v>
      </c>
      <c r="N2412" s="71" t="s">
        <v>215</v>
      </c>
      <c r="O2412" s="71" t="s">
        <v>823</v>
      </c>
      <c r="R2412" s="71">
        <v>0</v>
      </c>
      <c r="U2412" s="27" t="s">
        <v>1916</v>
      </c>
    </row>
    <row r="2413" spans="1:21" x14ac:dyDescent="0.15">
      <c r="A2413" s="27" t="s">
        <v>75</v>
      </c>
      <c r="B2413" s="27" t="s">
        <v>8134</v>
      </c>
      <c r="C2413" s="27" t="s">
        <v>188</v>
      </c>
      <c r="D2413" s="27" t="s">
        <v>822</v>
      </c>
      <c r="I2413" s="28">
        <v>43423.696574074071</v>
      </c>
      <c r="J2413" s="28">
        <v>43423.69703703704</v>
      </c>
      <c r="K2413" s="203">
        <v>4.6296296296296293E-4</v>
      </c>
      <c r="L2413" s="29" t="s">
        <v>210</v>
      </c>
      <c r="M2413" s="71" t="s">
        <v>211</v>
      </c>
      <c r="N2413" s="71" t="s">
        <v>215</v>
      </c>
      <c r="O2413" s="71" t="s">
        <v>823</v>
      </c>
      <c r="R2413" s="71">
        <v>0</v>
      </c>
      <c r="U2413" s="27" t="s">
        <v>8135</v>
      </c>
    </row>
    <row r="2414" spans="1:21" x14ac:dyDescent="0.15">
      <c r="A2414" s="27" t="s">
        <v>75</v>
      </c>
      <c r="B2414" s="27" t="s">
        <v>8136</v>
      </c>
      <c r="C2414" s="27" t="s">
        <v>188</v>
      </c>
      <c r="D2414" s="27" t="s">
        <v>822</v>
      </c>
      <c r="I2414" s="28">
        <v>43423.711585648147</v>
      </c>
      <c r="J2414" s="28">
        <v>43423.712187500001</v>
      </c>
      <c r="K2414" s="203">
        <v>6.018518518518519E-4</v>
      </c>
      <c r="L2414" s="29" t="s">
        <v>210</v>
      </c>
      <c r="M2414" s="71" t="s">
        <v>211</v>
      </c>
      <c r="N2414" s="71" t="s">
        <v>215</v>
      </c>
      <c r="O2414" s="71" t="s">
        <v>823</v>
      </c>
      <c r="R2414" s="71">
        <v>0</v>
      </c>
      <c r="U2414" s="27" t="s">
        <v>8137</v>
      </c>
    </row>
    <row r="2415" spans="1:21" x14ac:dyDescent="0.15">
      <c r="A2415" s="27" t="s">
        <v>75</v>
      </c>
      <c r="B2415" s="27" t="s">
        <v>8138</v>
      </c>
      <c r="C2415" s="27" t="s">
        <v>569</v>
      </c>
      <c r="D2415" s="27" t="s">
        <v>735</v>
      </c>
      <c r="I2415" s="28">
        <v>43423.436898148146</v>
      </c>
      <c r="J2415" s="28">
        <v>43423.442210648151</v>
      </c>
      <c r="K2415" s="203">
        <v>5.3125000000000004E-3</v>
      </c>
      <c r="L2415" s="29" t="s">
        <v>210</v>
      </c>
      <c r="M2415" s="71" t="s">
        <v>210</v>
      </c>
      <c r="N2415" s="71" t="s">
        <v>215</v>
      </c>
      <c r="O2415" s="71" t="s">
        <v>736</v>
      </c>
      <c r="R2415" s="71">
        <v>0</v>
      </c>
      <c r="U2415" s="27" t="s">
        <v>8139</v>
      </c>
    </row>
    <row r="2416" spans="1:21" x14ac:dyDescent="0.15">
      <c r="A2416" s="27" t="s">
        <v>75</v>
      </c>
      <c r="B2416" s="27" t="s">
        <v>8140</v>
      </c>
      <c r="C2416" s="27" t="s">
        <v>569</v>
      </c>
      <c r="D2416" s="27" t="s">
        <v>735</v>
      </c>
      <c r="I2416" s="28">
        <v>43423.464629629627</v>
      </c>
      <c r="J2416" s="28">
        <v>43423.465115740742</v>
      </c>
      <c r="K2416" s="203">
        <v>4.8611111111111104E-4</v>
      </c>
      <c r="L2416" s="29" t="s">
        <v>210</v>
      </c>
      <c r="M2416" s="71" t="s">
        <v>211</v>
      </c>
      <c r="N2416" s="71" t="s">
        <v>215</v>
      </c>
      <c r="O2416" s="71" t="s">
        <v>736</v>
      </c>
      <c r="R2416" s="71">
        <v>0</v>
      </c>
      <c r="U2416" s="27" t="s">
        <v>8141</v>
      </c>
    </row>
    <row r="2417" spans="1:21" x14ac:dyDescent="0.15">
      <c r="A2417" s="27" t="s">
        <v>75</v>
      </c>
      <c r="B2417" s="27" t="s">
        <v>8142</v>
      </c>
      <c r="C2417" s="27" t="s">
        <v>569</v>
      </c>
      <c r="D2417" s="27" t="s">
        <v>735</v>
      </c>
      <c r="I2417" s="28">
        <v>43423.465300925927</v>
      </c>
      <c r="J2417" s="28">
        <v>43423.467523148145</v>
      </c>
      <c r="K2417" s="203">
        <v>2.2222222222222222E-3</v>
      </c>
      <c r="L2417" s="29" t="s">
        <v>210</v>
      </c>
      <c r="M2417" s="71" t="s">
        <v>210</v>
      </c>
      <c r="N2417" s="71" t="s">
        <v>215</v>
      </c>
      <c r="O2417" s="71" t="s">
        <v>736</v>
      </c>
      <c r="R2417" s="71">
        <v>0</v>
      </c>
      <c r="U2417" s="27" t="s">
        <v>8143</v>
      </c>
    </row>
    <row r="2418" spans="1:21" x14ac:dyDescent="0.15">
      <c r="A2418" s="27" t="s">
        <v>75</v>
      </c>
      <c r="B2418" s="27" t="s">
        <v>8144</v>
      </c>
      <c r="C2418" s="27" t="s">
        <v>569</v>
      </c>
      <c r="D2418" s="27" t="s">
        <v>735</v>
      </c>
      <c r="I2418" s="28">
        <v>43423.483032407406</v>
      </c>
      <c r="J2418" s="28">
        <v>43423.483495370368</v>
      </c>
      <c r="K2418" s="203">
        <v>4.6296296296296293E-4</v>
      </c>
      <c r="L2418" s="29" t="s">
        <v>210</v>
      </c>
      <c r="M2418" s="71" t="s">
        <v>211</v>
      </c>
      <c r="N2418" s="71" t="s">
        <v>215</v>
      </c>
      <c r="O2418" s="71" t="s">
        <v>736</v>
      </c>
      <c r="R2418" s="71">
        <v>0</v>
      </c>
      <c r="U2418" s="27" t="s">
        <v>8145</v>
      </c>
    </row>
    <row r="2419" spans="1:21" x14ac:dyDescent="0.15">
      <c r="A2419" s="27" t="s">
        <v>75</v>
      </c>
      <c r="B2419" s="27" t="s">
        <v>8146</v>
      </c>
      <c r="C2419" s="27" t="s">
        <v>569</v>
      </c>
      <c r="D2419" s="27" t="s">
        <v>735</v>
      </c>
      <c r="I2419" s="28">
        <v>43423.574942129628</v>
      </c>
      <c r="J2419" s="28">
        <v>43423.575532407405</v>
      </c>
      <c r="K2419" s="203">
        <v>5.9027777777777778E-4</v>
      </c>
      <c r="L2419" s="29" t="s">
        <v>210</v>
      </c>
      <c r="M2419" s="71" t="s">
        <v>211</v>
      </c>
      <c r="N2419" s="71" t="s">
        <v>215</v>
      </c>
      <c r="O2419" s="71" t="s">
        <v>736</v>
      </c>
      <c r="R2419" s="71">
        <v>0</v>
      </c>
      <c r="U2419" s="27" t="s">
        <v>8147</v>
      </c>
    </row>
    <row r="2420" spans="1:21" x14ac:dyDescent="0.15">
      <c r="A2420" s="27" t="s">
        <v>75</v>
      </c>
      <c r="B2420" s="27" t="s">
        <v>8148</v>
      </c>
      <c r="C2420" s="27" t="s">
        <v>569</v>
      </c>
      <c r="D2420" s="27" t="s">
        <v>735</v>
      </c>
      <c r="I2420" s="28">
        <v>43423.579224537039</v>
      </c>
      <c r="J2420" s="28">
        <v>43423.581585648149</v>
      </c>
      <c r="K2420" s="203">
        <v>2.3611111111111111E-3</v>
      </c>
      <c r="L2420" s="29" t="s">
        <v>210</v>
      </c>
      <c r="M2420" s="71" t="s">
        <v>210</v>
      </c>
      <c r="N2420" s="71" t="s">
        <v>215</v>
      </c>
      <c r="O2420" s="71" t="s">
        <v>736</v>
      </c>
      <c r="R2420" s="71">
        <v>0</v>
      </c>
      <c r="U2420" s="27" t="s">
        <v>8149</v>
      </c>
    </row>
    <row r="2421" spans="1:21" x14ac:dyDescent="0.15">
      <c r="A2421" s="27" t="s">
        <v>75</v>
      </c>
      <c r="B2421" s="27" t="s">
        <v>8150</v>
      </c>
      <c r="C2421" s="27" t="s">
        <v>569</v>
      </c>
      <c r="D2421" s="27" t="s">
        <v>735</v>
      </c>
      <c r="I2421" s="28">
        <v>43423.583541666667</v>
      </c>
      <c r="J2421" s="28">
        <v>43423.584513888891</v>
      </c>
      <c r="K2421" s="203">
        <v>9.7222222222222209E-4</v>
      </c>
      <c r="L2421" s="29" t="s">
        <v>210</v>
      </c>
      <c r="M2421" s="71" t="s">
        <v>211</v>
      </c>
      <c r="N2421" s="71" t="s">
        <v>215</v>
      </c>
      <c r="O2421" s="71" t="s">
        <v>736</v>
      </c>
      <c r="R2421" s="71">
        <v>0</v>
      </c>
      <c r="U2421" s="27" t="s">
        <v>8151</v>
      </c>
    </row>
    <row r="2422" spans="1:21" x14ac:dyDescent="0.15">
      <c r="A2422" s="27" t="s">
        <v>75</v>
      </c>
      <c r="B2422" s="27" t="s">
        <v>8152</v>
      </c>
      <c r="C2422" s="27" t="s">
        <v>569</v>
      </c>
      <c r="D2422" s="27" t="s">
        <v>735</v>
      </c>
      <c r="I2422" s="28">
        <v>43423.588738425926</v>
      </c>
      <c r="J2422" s="28">
        <v>43423.595219907409</v>
      </c>
      <c r="K2422" s="203">
        <v>6.4814814814814813E-3</v>
      </c>
      <c r="L2422" s="29" t="s">
        <v>210</v>
      </c>
      <c r="M2422" s="71" t="s">
        <v>210</v>
      </c>
      <c r="N2422" s="71" t="s">
        <v>215</v>
      </c>
      <c r="O2422" s="71" t="s">
        <v>736</v>
      </c>
      <c r="R2422" s="71">
        <v>0</v>
      </c>
      <c r="U2422" s="27" t="s">
        <v>8153</v>
      </c>
    </row>
    <row r="2423" spans="1:21" x14ac:dyDescent="0.15">
      <c r="A2423" s="27" t="s">
        <v>75</v>
      </c>
      <c r="B2423" s="27" t="s">
        <v>8154</v>
      </c>
      <c r="C2423" s="27" t="s">
        <v>569</v>
      </c>
      <c r="D2423" s="27" t="s">
        <v>735</v>
      </c>
      <c r="I2423" s="28">
        <v>43423.600648148145</v>
      </c>
      <c r="J2423" s="28">
        <v>43423.601539351854</v>
      </c>
      <c r="K2423" s="203">
        <v>8.9120370370370362E-4</v>
      </c>
      <c r="L2423" s="29" t="s">
        <v>210</v>
      </c>
      <c r="M2423" s="71" t="s">
        <v>211</v>
      </c>
      <c r="N2423" s="71" t="s">
        <v>215</v>
      </c>
      <c r="O2423" s="71" t="s">
        <v>736</v>
      </c>
      <c r="R2423" s="71">
        <v>0</v>
      </c>
      <c r="U2423" s="27" t="s">
        <v>8155</v>
      </c>
    </row>
    <row r="2424" spans="1:21" x14ac:dyDescent="0.15">
      <c r="A2424" s="27" t="s">
        <v>75</v>
      </c>
      <c r="B2424" s="27" t="s">
        <v>8156</v>
      </c>
      <c r="C2424" s="27" t="s">
        <v>569</v>
      </c>
      <c r="D2424" s="27" t="s">
        <v>735</v>
      </c>
      <c r="I2424" s="28">
        <v>43423.604548611111</v>
      </c>
      <c r="J2424" s="28">
        <v>43423.605995370373</v>
      </c>
      <c r="K2424" s="203">
        <v>1.4467592592592594E-3</v>
      </c>
      <c r="L2424" s="29" t="s">
        <v>210</v>
      </c>
      <c r="M2424" s="71" t="s">
        <v>211</v>
      </c>
      <c r="N2424" s="71" t="s">
        <v>215</v>
      </c>
      <c r="O2424" s="71" t="s">
        <v>736</v>
      </c>
      <c r="R2424" s="71">
        <v>0</v>
      </c>
      <c r="U2424" s="27" t="s">
        <v>8157</v>
      </c>
    </row>
    <row r="2425" spans="1:21" x14ac:dyDescent="0.15">
      <c r="A2425" s="27" t="s">
        <v>75</v>
      </c>
      <c r="B2425" s="27" t="s">
        <v>8158</v>
      </c>
      <c r="C2425" s="27" t="s">
        <v>569</v>
      </c>
      <c r="D2425" s="27" t="s">
        <v>735</v>
      </c>
      <c r="I2425" s="28">
        <v>43423.623888888891</v>
      </c>
      <c r="J2425" s="28">
        <v>43423.629004629627</v>
      </c>
      <c r="K2425" s="203">
        <v>5.115740740740741E-3</v>
      </c>
      <c r="L2425" s="29" t="s">
        <v>210</v>
      </c>
      <c r="M2425" s="71" t="s">
        <v>210</v>
      </c>
      <c r="N2425" s="71" t="s">
        <v>215</v>
      </c>
      <c r="O2425" s="71" t="s">
        <v>736</v>
      </c>
      <c r="R2425" s="71">
        <v>0</v>
      </c>
      <c r="U2425" s="27" t="s">
        <v>8159</v>
      </c>
    </row>
    <row r="2426" spans="1:21" x14ac:dyDescent="0.15">
      <c r="A2426" s="27" t="s">
        <v>75</v>
      </c>
      <c r="B2426" s="27" t="s">
        <v>8160</v>
      </c>
      <c r="C2426" s="27" t="s">
        <v>569</v>
      </c>
      <c r="D2426" s="27" t="s">
        <v>735</v>
      </c>
      <c r="I2426" s="28">
        <v>43423.63453703704</v>
      </c>
      <c r="J2426" s="28">
        <v>43423.636203703703</v>
      </c>
      <c r="K2426" s="203">
        <v>1.6666666666666668E-3</v>
      </c>
      <c r="L2426" s="29" t="s">
        <v>210</v>
      </c>
      <c r="M2426" s="71" t="s">
        <v>211</v>
      </c>
      <c r="N2426" s="71" t="s">
        <v>215</v>
      </c>
      <c r="O2426" s="71" t="s">
        <v>736</v>
      </c>
      <c r="R2426" s="71">
        <v>0</v>
      </c>
      <c r="U2426" s="27" t="s">
        <v>8161</v>
      </c>
    </row>
    <row r="2427" spans="1:21" x14ac:dyDescent="0.15">
      <c r="A2427" s="27" t="s">
        <v>75</v>
      </c>
      <c r="B2427" s="27" t="s">
        <v>8162</v>
      </c>
      <c r="C2427" s="27" t="s">
        <v>569</v>
      </c>
      <c r="D2427" s="27" t="s">
        <v>735</v>
      </c>
      <c r="I2427" s="28">
        <v>43423.63689814815</v>
      </c>
      <c r="J2427" s="28">
        <v>43423.637083333335</v>
      </c>
      <c r="K2427" s="203">
        <v>1.8518518518518518E-4</v>
      </c>
      <c r="L2427" s="29" t="s">
        <v>210</v>
      </c>
      <c r="M2427" s="71" t="s">
        <v>211</v>
      </c>
      <c r="N2427" s="71" t="s">
        <v>215</v>
      </c>
      <c r="O2427" s="71" t="s">
        <v>736</v>
      </c>
      <c r="R2427" s="71">
        <v>0</v>
      </c>
      <c r="U2427" s="27" t="s">
        <v>583</v>
      </c>
    </row>
    <row r="2428" spans="1:21" x14ac:dyDescent="0.15">
      <c r="A2428" s="27" t="s">
        <v>75</v>
      </c>
      <c r="B2428" s="27" t="s">
        <v>8163</v>
      </c>
      <c r="C2428" s="27" t="s">
        <v>569</v>
      </c>
      <c r="D2428" s="27" t="s">
        <v>735</v>
      </c>
      <c r="I2428" s="28">
        <v>43423.641250000001</v>
      </c>
      <c r="J2428" s="28">
        <v>43423.642094907409</v>
      </c>
      <c r="K2428" s="203">
        <v>8.449074074074075E-4</v>
      </c>
      <c r="L2428" s="29" t="s">
        <v>210</v>
      </c>
      <c r="M2428" s="71" t="s">
        <v>211</v>
      </c>
      <c r="N2428" s="71" t="s">
        <v>215</v>
      </c>
      <c r="O2428" s="71" t="s">
        <v>736</v>
      </c>
      <c r="R2428" s="71">
        <v>0</v>
      </c>
      <c r="U2428" s="27" t="s">
        <v>8164</v>
      </c>
    </row>
    <row r="2429" spans="1:21" x14ac:dyDescent="0.15">
      <c r="A2429" s="27" t="s">
        <v>75</v>
      </c>
      <c r="B2429" s="27" t="s">
        <v>8165</v>
      </c>
      <c r="C2429" s="27" t="s">
        <v>569</v>
      </c>
      <c r="D2429" s="27" t="s">
        <v>735</v>
      </c>
      <c r="I2429" s="28">
        <v>43423.644074074073</v>
      </c>
      <c r="J2429" s="28">
        <v>43423.649502314816</v>
      </c>
      <c r="K2429" s="203">
        <v>5.4282407407407404E-3</v>
      </c>
      <c r="L2429" s="29" t="s">
        <v>210</v>
      </c>
      <c r="M2429" s="71" t="s">
        <v>210</v>
      </c>
      <c r="N2429" s="71" t="s">
        <v>215</v>
      </c>
      <c r="O2429" s="71" t="s">
        <v>736</v>
      </c>
      <c r="R2429" s="71">
        <v>0</v>
      </c>
      <c r="U2429" s="27" t="s">
        <v>8166</v>
      </c>
    </row>
    <row r="2430" spans="1:21" x14ac:dyDescent="0.15">
      <c r="A2430" s="27" t="s">
        <v>75</v>
      </c>
      <c r="B2430" s="27" t="s">
        <v>8167</v>
      </c>
      <c r="C2430" s="27" t="s">
        <v>569</v>
      </c>
      <c r="D2430" s="27" t="s">
        <v>735</v>
      </c>
      <c r="I2430" s="28">
        <v>43423.656064814815</v>
      </c>
      <c r="J2430" s="28">
        <v>43423.659513888888</v>
      </c>
      <c r="K2430" s="203">
        <v>3.4490740740740745E-3</v>
      </c>
      <c r="L2430" s="29" t="s">
        <v>210</v>
      </c>
      <c r="M2430" s="71" t="s">
        <v>210</v>
      </c>
      <c r="N2430" s="71" t="s">
        <v>215</v>
      </c>
      <c r="O2430" s="71" t="s">
        <v>736</v>
      </c>
      <c r="R2430" s="71">
        <v>0</v>
      </c>
      <c r="U2430" s="27" t="s">
        <v>8168</v>
      </c>
    </row>
    <row r="2431" spans="1:21" x14ac:dyDescent="0.15">
      <c r="A2431" s="27" t="s">
        <v>75</v>
      </c>
      <c r="B2431" s="27" t="s">
        <v>8169</v>
      </c>
      <c r="C2431" s="27" t="s">
        <v>569</v>
      </c>
      <c r="D2431" s="27" t="s">
        <v>735</v>
      </c>
      <c r="I2431" s="28">
        <v>43423.6640625</v>
      </c>
      <c r="J2431" s="28">
        <v>43423.665995370371</v>
      </c>
      <c r="K2431" s="203">
        <v>1.9328703703703704E-3</v>
      </c>
      <c r="L2431" s="29" t="s">
        <v>210</v>
      </c>
      <c r="M2431" s="71" t="s">
        <v>211</v>
      </c>
      <c r="N2431" s="71" t="s">
        <v>215</v>
      </c>
      <c r="O2431" s="71" t="s">
        <v>736</v>
      </c>
      <c r="R2431" s="71">
        <v>0</v>
      </c>
      <c r="U2431" s="27" t="s">
        <v>8170</v>
      </c>
    </row>
    <row r="2432" spans="1:21" x14ac:dyDescent="0.15">
      <c r="A2432" s="27" t="s">
        <v>75</v>
      </c>
      <c r="B2432" s="27" t="s">
        <v>8171</v>
      </c>
      <c r="C2432" s="27" t="s">
        <v>569</v>
      </c>
      <c r="D2432" s="27" t="s">
        <v>735</v>
      </c>
      <c r="I2432" s="28">
        <v>43423.671076388891</v>
      </c>
      <c r="J2432" s="28">
        <v>43423.671446759261</v>
      </c>
      <c r="K2432" s="203">
        <v>3.7037037037037035E-4</v>
      </c>
      <c r="L2432" s="29" t="s">
        <v>210</v>
      </c>
      <c r="M2432" s="71" t="s">
        <v>211</v>
      </c>
      <c r="N2432" s="71" t="s">
        <v>215</v>
      </c>
      <c r="O2432" s="71" t="s">
        <v>736</v>
      </c>
      <c r="R2432" s="71">
        <v>0</v>
      </c>
      <c r="U2432" s="27" t="s">
        <v>8172</v>
      </c>
    </row>
    <row r="2433" spans="1:21" x14ac:dyDescent="0.15">
      <c r="A2433" s="27" t="s">
        <v>75</v>
      </c>
      <c r="B2433" s="27" t="s">
        <v>8173</v>
      </c>
      <c r="C2433" s="27" t="s">
        <v>569</v>
      </c>
      <c r="D2433" s="27" t="s">
        <v>735</v>
      </c>
      <c r="I2433" s="28">
        <v>43423.676226851851</v>
      </c>
      <c r="J2433" s="28">
        <v>43423.676585648151</v>
      </c>
      <c r="K2433" s="203">
        <v>3.5879629629629635E-4</v>
      </c>
      <c r="L2433" s="29" t="s">
        <v>210</v>
      </c>
      <c r="M2433" s="71" t="s">
        <v>211</v>
      </c>
      <c r="N2433" s="71" t="s">
        <v>215</v>
      </c>
      <c r="O2433" s="71" t="s">
        <v>736</v>
      </c>
      <c r="R2433" s="71">
        <v>0</v>
      </c>
      <c r="U2433" s="27" t="s">
        <v>8174</v>
      </c>
    </row>
    <row r="2434" spans="1:21" x14ac:dyDescent="0.15">
      <c r="A2434" s="27" t="s">
        <v>75</v>
      </c>
      <c r="B2434" s="27" t="s">
        <v>8175</v>
      </c>
      <c r="C2434" s="27" t="s">
        <v>569</v>
      </c>
      <c r="D2434" s="27" t="s">
        <v>735</v>
      </c>
      <c r="I2434" s="28">
        <v>43423.677210648151</v>
      </c>
      <c r="J2434" s="28">
        <v>43423.678206018521</v>
      </c>
      <c r="K2434" s="203">
        <v>9.9537037037037042E-4</v>
      </c>
      <c r="L2434" s="29" t="s">
        <v>210</v>
      </c>
      <c r="M2434" s="71" t="s">
        <v>211</v>
      </c>
      <c r="N2434" s="71" t="s">
        <v>215</v>
      </c>
      <c r="O2434" s="71" t="s">
        <v>736</v>
      </c>
      <c r="R2434" s="71">
        <v>0</v>
      </c>
      <c r="U2434" s="27" t="s">
        <v>8176</v>
      </c>
    </row>
    <row r="2435" spans="1:21" x14ac:dyDescent="0.15">
      <c r="A2435" s="27" t="s">
        <v>75</v>
      </c>
      <c r="B2435" s="27" t="s">
        <v>8177</v>
      </c>
      <c r="C2435" s="27" t="s">
        <v>569</v>
      </c>
      <c r="D2435" s="27" t="s">
        <v>735</v>
      </c>
      <c r="I2435" s="28">
        <v>43423.694791666669</v>
      </c>
      <c r="J2435" s="28">
        <v>43423.69494212963</v>
      </c>
      <c r="K2435" s="203">
        <v>1.5046296296296297E-4</v>
      </c>
      <c r="L2435" s="29" t="s">
        <v>210</v>
      </c>
      <c r="M2435" s="71" t="s">
        <v>211</v>
      </c>
      <c r="N2435" s="71" t="s">
        <v>215</v>
      </c>
      <c r="O2435" s="71" t="s">
        <v>736</v>
      </c>
      <c r="R2435" s="71">
        <v>0</v>
      </c>
      <c r="U2435" s="27" t="s">
        <v>8178</v>
      </c>
    </row>
    <row r="2436" spans="1:21" x14ac:dyDescent="0.15">
      <c r="A2436" s="27" t="s">
        <v>75</v>
      </c>
      <c r="B2436" s="27" t="s">
        <v>8179</v>
      </c>
      <c r="C2436" s="27" t="s">
        <v>569</v>
      </c>
      <c r="D2436" s="27" t="s">
        <v>735</v>
      </c>
      <c r="I2436" s="28">
        <v>43423.696527777778</v>
      </c>
      <c r="J2436" s="28">
        <v>43423.697337962964</v>
      </c>
      <c r="K2436" s="203">
        <v>8.1018518518518516E-4</v>
      </c>
      <c r="L2436" s="29" t="s">
        <v>210</v>
      </c>
      <c r="M2436" s="71" t="s">
        <v>211</v>
      </c>
      <c r="N2436" s="71" t="s">
        <v>215</v>
      </c>
      <c r="O2436" s="71" t="s">
        <v>736</v>
      </c>
      <c r="R2436" s="71">
        <v>0</v>
      </c>
      <c r="U2436" s="27" t="s">
        <v>8180</v>
      </c>
    </row>
    <row r="2437" spans="1:21" x14ac:dyDescent="0.15">
      <c r="A2437" s="27" t="s">
        <v>75</v>
      </c>
      <c r="B2437" s="27" t="s">
        <v>8181</v>
      </c>
      <c r="C2437" s="27" t="s">
        <v>569</v>
      </c>
      <c r="D2437" s="27" t="s">
        <v>735</v>
      </c>
      <c r="I2437" s="28">
        <v>43423.70417824074</v>
      </c>
      <c r="J2437" s="28">
        <v>43423.70480324074</v>
      </c>
      <c r="K2437" s="203">
        <v>6.2500000000000001E-4</v>
      </c>
      <c r="L2437" s="29" t="s">
        <v>210</v>
      </c>
      <c r="M2437" s="71" t="s">
        <v>211</v>
      </c>
      <c r="N2437" s="71" t="s">
        <v>215</v>
      </c>
      <c r="O2437" s="71" t="s">
        <v>736</v>
      </c>
      <c r="R2437" s="71">
        <v>0</v>
      </c>
      <c r="U2437" s="27" t="s">
        <v>8182</v>
      </c>
    </row>
    <row r="2438" spans="1:21" x14ac:dyDescent="0.15">
      <c r="A2438" s="27" t="s">
        <v>75</v>
      </c>
      <c r="B2438" s="27" t="s">
        <v>8183</v>
      </c>
      <c r="C2438" s="27" t="s">
        <v>569</v>
      </c>
      <c r="D2438" s="27" t="s">
        <v>735</v>
      </c>
      <c r="I2438" s="28">
        <v>43423.706747685188</v>
      </c>
      <c r="J2438" s="28">
        <v>43423.707766203705</v>
      </c>
      <c r="K2438" s="203">
        <v>1.0185185185185186E-3</v>
      </c>
      <c r="L2438" s="29" t="s">
        <v>210</v>
      </c>
      <c r="M2438" s="71" t="s">
        <v>211</v>
      </c>
      <c r="N2438" s="71" t="s">
        <v>215</v>
      </c>
      <c r="O2438" s="71" t="s">
        <v>736</v>
      </c>
      <c r="R2438" s="71">
        <v>0</v>
      </c>
      <c r="U2438" s="27" t="s">
        <v>8184</v>
      </c>
    </row>
    <row r="2439" spans="1:21" x14ac:dyDescent="0.15">
      <c r="A2439" s="27" t="s">
        <v>75</v>
      </c>
      <c r="B2439" s="27" t="s">
        <v>8185</v>
      </c>
      <c r="C2439" s="27" t="s">
        <v>569</v>
      </c>
      <c r="D2439" s="27" t="s">
        <v>735</v>
      </c>
      <c r="I2439" s="28">
        <v>43423.7109837963</v>
      </c>
      <c r="J2439" s="28">
        <v>43423.711284722223</v>
      </c>
      <c r="K2439" s="203">
        <v>3.0092592592592595E-4</v>
      </c>
      <c r="L2439" s="29" t="s">
        <v>210</v>
      </c>
      <c r="M2439" s="71" t="s">
        <v>211</v>
      </c>
      <c r="N2439" s="71" t="s">
        <v>215</v>
      </c>
      <c r="O2439" s="71" t="s">
        <v>736</v>
      </c>
      <c r="R2439" s="71">
        <v>0</v>
      </c>
      <c r="U2439" s="27" t="s">
        <v>8186</v>
      </c>
    </row>
    <row r="2440" spans="1:21" x14ac:dyDescent="0.15">
      <c r="A2440" s="27" t="s">
        <v>75</v>
      </c>
      <c r="B2440" s="27" t="s">
        <v>8187</v>
      </c>
      <c r="C2440" s="27" t="s">
        <v>569</v>
      </c>
      <c r="D2440" s="27" t="s">
        <v>735</v>
      </c>
      <c r="I2440" s="28">
        <v>43423.71303240741</v>
      </c>
      <c r="J2440" s="28">
        <v>43423.713993055557</v>
      </c>
      <c r="K2440" s="203">
        <v>9.6064814814814808E-4</v>
      </c>
      <c r="L2440" s="29" t="s">
        <v>210</v>
      </c>
      <c r="M2440" s="71" t="s">
        <v>211</v>
      </c>
      <c r="N2440" s="71" t="s">
        <v>215</v>
      </c>
      <c r="O2440" s="71" t="s">
        <v>736</v>
      </c>
      <c r="R2440" s="71">
        <v>0</v>
      </c>
      <c r="U2440" s="27" t="s">
        <v>8188</v>
      </c>
    </row>
    <row r="2441" spans="1:21" x14ac:dyDescent="0.15">
      <c r="A2441" s="27" t="s">
        <v>75</v>
      </c>
      <c r="B2441" s="27" t="s">
        <v>8189</v>
      </c>
      <c r="C2441" s="27" t="s">
        <v>569</v>
      </c>
      <c r="D2441" s="27" t="s">
        <v>735</v>
      </c>
      <c r="I2441" s="28">
        <v>43423.716377314813</v>
      </c>
      <c r="J2441" s="28">
        <v>43423.716458333336</v>
      </c>
      <c r="K2441" s="203">
        <v>8.1018518518518516E-5</v>
      </c>
      <c r="L2441" s="29" t="s">
        <v>210</v>
      </c>
      <c r="M2441" s="71" t="s">
        <v>211</v>
      </c>
      <c r="N2441" s="71" t="s">
        <v>215</v>
      </c>
      <c r="O2441" s="71" t="s">
        <v>736</v>
      </c>
      <c r="R2441" s="71">
        <v>0</v>
      </c>
      <c r="U2441" s="27" t="s">
        <v>8190</v>
      </c>
    </row>
    <row r="2442" spans="1:21" x14ac:dyDescent="0.15">
      <c r="A2442" s="27" t="s">
        <v>75</v>
      </c>
      <c r="B2442" s="27" t="s">
        <v>8191</v>
      </c>
      <c r="C2442" s="27" t="s">
        <v>569</v>
      </c>
      <c r="D2442" s="27" t="s">
        <v>735</v>
      </c>
      <c r="I2442" s="28">
        <v>43423.722314814811</v>
      </c>
      <c r="J2442" s="28">
        <v>43423.722604166665</v>
      </c>
      <c r="K2442" s="203">
        <v>2.8935185185185189E-4</v>
      </c>
      <c r="L2442" s="29" t="s">
        <v>210</v>
      </c>
      <c r="M2442" s="71" t="s">
        <v>211</v>
      </c>
      <c r="N2442" s="71" t="s">
        <v>216</v>
      </c>
      <c r="O2442" s="71" t="s">
        <v>736</v>
      </c>
      <c r="R2442" s="71">
        <v>0</v>
      </c>
      <c r="U2442" s="27" t="s">
        <v>8192</v>
      </c>
    </row>
    <row r="2443" spans="1:21" x14ac:dyDescent="0.15">
      <c r="A2443" s="27" t="s">
        <v>75</v>
      </c>
      <c r="B2443" s="27" t="s">
        <v>8193</v>
      </c>
      <c r="C2443" s="27" t="s">
        <v>569</v>
      </c>
      <c r="D2443" s="27" t="s">
        <v>735</v>
      </c>
      <c r="I2443" s="28">
        <v>43423.723611111112</v>
      </c>
      <c r="J2443" s="28">
        <v>43423.725254629629</v>
      </c>
      <c r="K2443" s="203">
        <v>1.6435185185185183E-3</v>
      </c>
      <c r="L2443" s="29" t="s">
        <v>210</v>
      </c>
      <c r="M2443" s="71" t="s">
        <v>211</v>
      </c>
      <c r="N2443" s="71" t="s">
        <v>215</v>
      </c>
      <c r="O2443" s="71" t="s">
        <v>736</v>
      </c>
      <c r="R2443" s="71">
        <v>0</v>
      </c>
      <c r="U2443" s="27" t="s">
        <v>8172</v>
      </c>
    </row>
    <row r="2444" spans="1:21" x14ac:dyDescent="0.15">
      <c r="A2444" s="27" t="s">
        <v>75</v>
      </c>
      <c r="B2444" s="27" t="s">
        <v>8194</v>
      </c>
      <c r="C2444" s="27" t="s">
        <v>569</v>
      </c>
      <c r="D2444" s="27" t="s">
        <v>735</v>
      </c>
      <c r="I2444" s="28">
        <v>43423.72928240741</v>
      </c>
      <c r="J2444" s="28">
        <v>43423.734861111108</v>
      </c>
      <c r="K2444" s="203">
        <v>5.5787037037037038E-3</v>
      </c>
      <c r="L2444" s="29" t="s">
        <v>210</v>
      </c>
      <c r="M2444" s="71" t="s">
        <v>210</v>
      </c>
      <c r="N2444" s="71" t="s">
        <v>215</v>
      </c>
      <c r="O2444" s="71" t="s">
        <v>736</v>
      </c>
      <c r="R2444" s="71">
        <v>0</v>
      </c>
      <c r="U2444" s="27" t="s">
        <v>8195</v>
      </c>
    </row>
    <row r="2445" spans="1:21" x14ac:dyDescent="0.15">
      <c r="A2445" s="27" t="s">
        <v>75</v>
      </c>
      <c r="B2445" s="27" t="s">
        <v>8196</v>
      </c>
      <c r="C2445" s="27" t="s">
        <v>194</v>
      </c>
      <c r="D2445" s="27" t="s">
        <v>827</v>
      </c>
      <c r="I2445" s="28">
        <v>43423.436168981483</v>
      </c>
      <c r="J2445" s="28">
        <v>43423.438506944447</v>
      </c>
      <c r="K2445" s="203">
        <v>2.3379629629629631E-3</v>
      </c>
      <c r="L2445" s="29" t="s">
        <v>210</v>
      </c>
      <c r="M2445" s="71" t="s">
        <v>210</v>
      </c>
      <c r="N2445" s="71" t="s">
        <v>215</v>
      </c>
      <c r="O2445" s="71" t="s">
        <v>828</v>
      </c>
      <c r="R2445" s="71">
        <v>0</v>
      </c>
      <c r="U2445" s="27" t="s">
        <v>1997</v>
      </c>
    </row>
    <row r="2446" spans="1:21" x14ac:dyDescent="0.15">
      <c r="A2446" s="27" t="s">
        <v>75</v>
      </c>
      <c r="B2446" s="27" t="s">
        <v>8197</v>
      </c>
      <c r="C2446" s="27" t="s">
        <v>194</v>
      </c>
      <c r="D2446" s="27" t="s">
        <v>827</v>
      </c>
      <c r="I2446" s="28">
        <v>43423.442939814813</v>
      </c>
      <c r="J2446" s="28">
        <v>43423.443599537037</v>
      </c>
      <c r="K2446" s="203">
        <v>6.5972222222222213E-4</v>
      </c>
      <c r="L2446" s="29" t="s">
        <v>210</v>
      </c>
      <c r="M2446" s="71" t="s">
        <v>211</v>
      </c>
      <c r="N2446" s="71" t="s">
        <v>215</v>
      </c>
      <c r="O2446" s="71" t="s">
        <v>828</v>
      </c>
      <c r="R2446" s="71">
        <v>0</v>
      </c>
      <c r="U2446" s="27" t="s">
        <v>1998</v>
      </c>
    </row>
    <row r="2447" spans="1:21" x14ac:dyDescent="0.15">
      <c r="A2447" s="27" t="s">
        <v>75</v>
      </c>
      <c r="B2447" s="27" t="s">
        <v>8198</v>
      </c>
      <c r="C2447" s="27" t="s">
        <v>194</v>
      </c>
      <c r="D2447" s="27" t="s">
        <v>827</v>
      </c>
      <c r="I2447" s="28">
        <v>43423.483518518522</v>
      </c>
      <c r="J2447" s="28">
        <v>43423.484131944446</v>
      </c>
      <c r="K2447" s="203">
        <v>6.134259259259259E-4</v>
      </c>
      <c r="L2447" s="29" t="s">
        <v>210</v>
      </c>
      <c r="M2447" s="71" t="s">
        <v>211</v>
      </c>
      <c r="N2447" s="71" t="s">
        <v>215</v>
      </c>
      <c r="O2447" s="71" t="s">
        <v>828</v>
      </c>
      <c r="R2447" s="71">
        <v>0</v>
      </c>
      <c r="U2447" s="27" t="s">
        <v>8199</v>
      </c>
    </row>
    <row r="2448" spans="1:21" x14ac:dyDescent="0.15">
      <c r="A2448" s="27" t="s">
        <v>75</v>
      </c>
      <c r="B2448" s="27" t="s">
        <v>8200</v>
      </c>
      <c r="C2448" s="27" t="s">
        <v>219</v>
      </c>
      <c r="D2448" s="27" t="s">
        <v>739</v>
      </c>
      <c r="I2448" s="28">
        <v>43423.449965277781</v>
      </c>
      <c r="J2448" s="28">
        <v>43423.450219907405</v>
      </c>
      <c r="K2448" s="203">
        <v>2.5462962962962961E-4</v>
      </c>
      <c r="L2448" s="29" t="s">
        <v>210</v>
      </c>
      <c r="M2448" s="71" t="s">
        <v>211</v>
      </c>
      <c r="N2448" s="71" t="s">
        <v>215</v>
      </c>
      <c r="O2448" s="71" t="s">
        <v>740</v>
      </c>
      <c r="R2448" s="71">
        <v>0</v>
      </c>
      <c r="U2448" s="27" t="s">
        <v>1076</v>
      </c>
    </row>
    <row r="2449" spans="1:21" x14ac:dyDescent="0.15">
      <c r="A2449" s="27" t="s">
        <v>75</v>
      </c>
      <c r="B2449" s="27" t="s">
        <v>8201</v>
      </c>
      <c r="C2449" s="27" t="s">
        <v>219</v>
      </c>
      <c r="D2449" s="27" t="s">
        <v>739</v>
      </c>
      <c r="I2449" s="28">
        <v>43423.463101851848</v>
      </c>
      <c r="J2449" s="28">
        <v>43423.464097222219</v>
      </c>
      <c r="K2449" s="203">
        <v>9.9537037037037042E-4</v>
      </c>
      <c r="L2449" s="29" t="s">
        <v>210</v>
      </c>
      <c r="M2449" s="71" t="s">
        <v>211</v>
      </c>
      <c r="N2449" s="71" t="s">
        <v>215</v>
      </c>
      <c r="O2449" s="71" t="s">
        <v>740</v>
      </c>
      <c r="R2449" s="71">
        <v>0</v>
      </c>
      <c r="U2449" s="27" t="s">
        <v>1999</v>
      </c>
    </row>
    <row r="2450" spans="1:21" x14ac:dyDescent="0.15">
      <c r="A2450" s="27" t="s">
        <v>75</v>
      </c>
      <c r="B2450" s="27" t="s">
        <v>8202</v>
      </c>
      <c r="C2450" s="27" t="s">
        <v>219</v>
      </c>
      <c r="D2450" s="27" t="s">
        <v>739</v>
      </c>
      <c r="I2450" s="28">
        <v>43423.477743055555</v>
      </c>
      <c r="J2450" s="28">
        <v>43423.47797453704</v>
      </c>
      <c r="K2450" s="203">
        <v>2.3148148148148146E-4</v>
      </c>
      <c r="L2450" s="29" t="s">
        <v>210</v>
      </c>
      <c r="M2450" s="71" t="s">
        <v>211</v>
      </c>
      <c r="N2450" s="71" t="s">
        <v>215</v>
      </c>
      <c r="O2450" s="71" t="s">
        <v>740</v>
      </c>
      <c r="R2450" s="71">
        <v>0</v>
      </c>
      <c r="U2450" s="27" t="s">
        <v>1079</v>
      </c>
    </row>
    <row r="2451" spans="1:21" x14ac:dyDescent="0.15">
      <c r="A2451" s="27" t="s">
        <v>75</v>
      </c>
      <c r="B2451" s="27" t="s">
        <v>8203</v>
      </c>
      <c r="C2451" s="27" t="s">
        <v>219</v>
      </c>
      <c r="D2451" s="27" t="s">
        <v>739</v>
      </c>
      <c r="I2451" s="28">
        <v>43423.479456018518</v>
      </c>
      <c r="J2451" s="28">
        <v>43423.480370370373</v>
      </c>
      <c r="K2451" s="203">
        <v>9.1435185185185185E-4</v>
      </c>
      <c r="L2451" s="29" t="s">
        <v>210</v>
      </c>
      <c r="M2451" s="71" t="s">
        <v>211</v>
      </c>
      <c r="N2451" s="71" t="s">
        <v>215</v>
      </c>
      <c r="O2451" s="71" t="s">
        <v>740</v>
      </c>
      <c r="R2451" s="71">
        <v>0</v>
      </c>
      <c r="U2451" s="27" t="s">
        <v>4946</v>
      </c>
    </row>
    <row r="2452" spans="1:21" x14ac:dyDescent="0.15">
      <c r="A2452" s="27" t="s">
        <v>75</v>
      </c>
      <c r="B2452" s="27" t="s">
        <v>8204</v>
      </c>
      <c r="C2452" s="27" t="s">
        <v>219</v>
      </c>
      <c r="D2452" s="27" t="s">
        <v>739</v>
      </c>
      <c r="I2452" s="28">
        <v>43423.481747685182</v>
      </c>
      <c r="J2452" s="28">
        <v>43423.482187499998</v>
      </c>
      <c r="K2452" s="203">
        <v>4.3981481481481481E-4</v>
      </c>
      <c r="L2452" s="29" t="s">
        <v>210</v>
      </c>
      <c r="M2452" s="71" t="s">
        <v>211</v>
      </c>
      <c r="N2452" s="71" t="s">
        <v>215</v>
      </c>
      <c r="O2452" s="71" t="s">
        <v>740</v>
      </c>
      <c r="R2452" s="71">
        <v>0</v>
      </c>
      <c r="U2452" s="27" t="s">
        <v>8205</v>
      </c>
    </row>
    <row r="2453" spans="1:21" x14ac:dyDescent="0.15">
      <c r="A2453" s="27" t="s">
        <v>75</v>
      </c>
      <c r="B2453" s="27" t="s">
        <v>8206</v>
      </c>
      <c r="C2453" s="27" t="s">
        <v>219</v>
      </c>
      <c r="D2453" s="27" t="s">
        <v>739</v>
      </c>
      <c r="I2453" s="28">
        <v>43423.487488425926</v>
      </c>
      <c r="J2453" s="28">
        <v>43423.487939814811</v>
      </c>
      <c r="K2453" s="203">
        <v>4.5138888888888892E-4</v>
      </c>
      <c r="L2453" s="29" t="s">
        <v>210</v>
      </c>
      <c r="M2453" s="71" t="s">
        <v>211</v>
      </c>
      <c r="N2453" s="71" t="s">
        <v>215</v>
      </c>
      <c r="O2453" s="71" t="s">
        <v>740</v>
      </c>
      <c r="R2453" s="71">
        <v>0</v>
      </c>
      <c r="U2453" s="27" t="s">
        <v>2000</v>
      </c>
    </row>
    <row r="2454" spans="1:21" x14ac:dyDescent="0.15">
      <c r="A2454" s="27" t="s">
        <v>75</v>
      </c>
      <c r="B2454" s="27" t="s">
        <v>8207</v>
      </c>
      <c r="C2454" s="27" t="s">
        <v>219</v>
      </c>
      <c r="D2454" s="27" t="s">
        <v>739</v>
      </c>
      <c r="I2454" s="28">
        <v>43423.490069444444</v>
      </c>
      <c r="J2454" s="28">
        <v>43423.490393518521</v>
      </c>
      <c r="K2454" s="203">
        <v>3.2407407407407406E-4</v>
      </c>
      <c r="L2454" s="29" t="s">
        <v>210</v>
      </c>
      <c r="M2454" s="71" t="s">
        <v>211</v>
      </c>
      <c r="N2454" s="71" t="s">
        <v>215</v>
      </c>
      <c r="O2454" s="71" t="s">
        <v>740</v>
      </c>
      <c r="R2454" s="71">
        <v>0</v>
      </c>
      <c r="U2454" s="27" t="s">
        <v>1088</v>
      </c>
    </row>
    <row r="2455" spans="1:21" x14ac:dyDescent="0.15">
      <c r="A2455" s="27" t="s">
        <v>75</v>
      </c>
      <c r="B2455" s="27" t="s">
        <v>8208</v>
      </c>
      <c r="C2455" s="27" t="s">
        <v>219</v>
      </c>
      <c r="D2455" s="27" t="s">
        <v>739</v>
      </c>
      <c r="I2455" s="28">
        <v>43423.623564814814</v>
      </c>
      <c r="J2455" s="28">
        <v>43423.624016203707</v>
      </c>
      <c r="K2455" s="203">
        <v>4.5138888888888892E-4</v>
      </c>
      <c r="L2455" s="29" t="s">
        <v>210</v>
      </c>
      <c r="M2455" s="71" t="s">
        <v>211</v>
      </c>
      <c r="N2455" s="71" t="s">
        <v>215</v>
      </c>
      <c r="O2455" s="71" t="s">
        <v>740</v>
      </c>
      <c r="R2455" s="71">
        <v>0</v>
      </c>
      <c r="U2455" s="27" t="s">
        <v>2002</v>
      </c>
    </row>
    <row r="2456" spans="1:21" x14ac:dyDescent="0.15">
      <c r="A2456" s="27" t="s">
        <v>75</v>
      </c>
      <c r="B2456" s="27" t="s">
        <v>8209</v>
      </c>
      <c r="C2456" s="27" t="s">
        <v>219</v>
      </c>
      <c r="D2456" s="27" t="s">
        <v>739</v>
      </c>
      <c r="I2456" s="28">
        <v>43423.674305555556</v>
      </c>
      <c r="J2456" s="28">
        <v>43423.675543981481</v>
      </c>
      <c r="K2456" s="203">
        <v>1.2384259259259258E-3</v>
      </c>
      <c r="L2456" s="29" t="s">
        <v>210</v>
      </c>
      <c r="M2456" s="71" t="s">
        <v>211</v>
      </c>
      <c r="N2456" s="71" t="s">
        <v>215</v>
      </c>
      <c r="O2456" s="71" t="s">
        <v>740</v>
      </c>
      <c r="R2456" s="71">
        <v>0</v>
      </c>
      <c r="U2456" s="27" t="s">
        <v>8210</v>
      </c>
    </row>
    <row r="2457" spans="1:21" x14ac:dyDescent="0.15">
      <c r="A2457" s="27" t="s">
        <v>75</v>
      </c>
      <c r="B2457" s="27" t="s">
        <v>8211</v>
      </c>
      <c r="C2457" s="27" t="s">
        <v>219</v>
      </c>
      <c r="D2457" s="27" t="s">
        <v>739</v>
      </c>
      <c r="I2457" s="28">
        <v>43423.677708333336</v>
      </c>
      <c r="J2457" s="28">
        <v>43423.677986111114</v>
      </c>
      <c r="K2457" s="203">
        <v>2.7777777777777778E-4</v>
      </c>
      <c r="L2457" s="29" t="s">
        <v>210</v>
      </c>
      <c r="M2457" s="71" t="s">
        <v>211</v>
      </c>
      <c r="N2457" s="71" t="s">
        <v>215</v>
      </c>
      <c r="O2457" s="71" t="s">
        <v>740</v>
      </c>
      <c r="R2457" s="71">
        <v>0</v>
      </c>
      <c r="U2457" s="27" t="s">
        <v>2003</v>
      </c>
    </row>
    <row r="2458" spans="1:21" x14ac:dyDescent="0.15">
      <c r="A2458" s="27" t="s">
        <v>75</v>
      </c>
      <c r="B2458" s="27" t="s">
        <v>8212</v>
      </c>
      <c r="C2458" s="27" t="s">
        <v>219</v>
      </c>
      <c r="D2458" s="27" t="s">
        <v>739</v>
      </c>
      <c r="I2458" s="28">
        <v>43423.745127314818</v>
      </c>
      <c r="J2458" s="28">
        <v>43423.745324074072</v>
      </c>
      <c r="K2458" s="203">
        <v>1.9675925925925926E-4</v>
      </c>
      <c r="L2458" s="29" t="s">
        <v>210</v>
      </c>
      <c r="M2458" s="71" t="s">
        <v>211</v>
      </c>
      <c r="N2458" s="71" t="s">
        <v>215</v>
      </c>
      <c r="O2458" s="71" t="s">
        <v>740</v>
      </c>
      <c r="R2458" s="71">
        <v>0</v>
      </c>
      <c r="U2458" s="27" t="s">
        <v>8213</v>
      </c>
    </row>
    <row r="2459" spans="1:21" x14ac:dyDescent="0.15">
      <c r="A2459" s="27" t="s">
        <v>75</v>
      </c>
      <c r="B2459" s="27" t="s">
        <v>8214</v>
      </c>
      <c r="C2459" s="27" t="s">
        <v>219</v>
      </c>
      <c r="D2459" s="27" t="s">
        <v>741</v>
      </c>
      <c r="I2459" s="28">
        <v>43423.446053240739</v>
      </c>
      <c r="J2459" s="28">
        <v>43423.447395833333</v>
      </c>
      <c r="K2459" s="203">
        <v>1.3425925925925925E-3</v>
      </c>
      <c r="L2459" s="29" t="s">
        <v>210</v>
      </c>
      <c r="M2459" s="71" t="s">
        <v>211</v>
      </c>
      <c r="N2459" s="71" t="s">
        <v>215</v>
      </c>
      <c r="O2459" s="71" t="s">
        <v>742</v>
      </c>
      <c r="R2459" s="71">
        <v>0</v>
      </c>
      <c r="U2459" s="27" t="s">
        <v>8215</v>
      </c>
    </row>
    <row r="2460" spans="1:21" x14ac:dyDescent="0.15">
      <c r="A2460" s="27" t="s">
        <v>75</v>
      </c>
      <c r="B2460" s="27" t="s">
        <v>8216</v>
      </c>
      <c r="C2460" s="27" t="s">
        <v>219</v>
      </c>
      <c r="D2460" s="27" t="s">
        <v>741</v>
      </c>
      <c r="I2460" s="28">
        <v>43423.601111111115</v>
      </c>
      <c r="J2460" s="28">
        <v>43423.60260416667</v>
      </c>
      <c r="K2460" s="203">
        <v>1.4930555555555556E-3</v>
      </c>
      <c r="L2460" s="29" t="s">
        <v>210</v>
      </c>
      <c r="M2460" s="71" t="s">
        <v>211</v>
      </c>
      <c r="N2460" s="71" t="s">
        <v>215</v>
      </c>
      <c r="O2460" s="71" t="s">
        <v>742</v>
      </c>
      <c r="R2460" s="71">
        <v>0</v>
      </c>
      <c r="U2460" s="27" t="s">
        <v>8217</v>
      </c>
    </row>
    <row r="2461" spans="1:21" x14ac:dyDescent="0.15">
      <c r="A2461" s="27" t="s">
        <v>75</v>
      </c>
      <c r="B2461" s="27" t="s">
        <v>8218</v>
      </c>
      <c r="C2461" s="27" t="s">
        <v>219</v>
      </c>
      <c r="D2461" s="27" t="s">
        <v>741</v>
      </c>
      <c r="I2461" s="28">
        <v>43423.612222222226</v>
      </c>
      <c r="J2461" s="28">
        <v>43423.612453703703</v>
      </c>
      <c r="K2461" s="203">
        <v>2.3148148148148146E-4</v>
      </c>
      <c r="L2461" s="29" t="s">
        <v>210</v>
      </c>
      <c r="M2461" s="71" t="s">
        <v>211</v>
      </c>
      <c r="N2461" s="71" t="s">
        <v>215</v>
      </c>
      <c r="O2461" s="71" t="s">
        <v>742</v>
      </c>
      <c r="R2461" s="71">
        <v>0</v>
      </c>
      <c r="U2461" s="27" t="s">
        <v>2005</v>
      </c>
    </row>
    <row r="2462" spans="1:21" x14ac:dyDescent="0.15">
      <c r="A2462" s="27" t="s">
        <v>75</v>
      </c>
      <c r="B2462" s="27" t="s">
        <v>8219</v>
      </c>
      <c r="C2462" s="27" t="s">
        <v>219</v>
      </c>
      <c r="D2462" s="27" t="s">
        <v>741</v>
      </c>
      <c r="I2462" s="28">
        <v>43423.62128472222</v>
      </c>
      <c r="J2462" s="28">
        <v>43423.621481481481</v>
      </c>
      <c r="K2462" s="203">
        <v>1.9675925925925926E-4</v>
      </c>
      <c r="L2462" s="29" t="s">
        <v>210</v>
      </c>
      <c r="M2462" s="71" t="s">
        <v>211</v>
      </c>
      <c r="N2462" s="71" t="s">
        <v>215</v>
      </c>
      <c r="O2462" s="71" t="s">
        <v>742</v>
      </c>
      <c r="R2462" s="71">
        <v>0</v>
      </c>
      <c r="U2462" s="27" t="s">
        <v>8220</v>
      </c>
    </row>
    <row r="2463" spans="1:21" x14ac:dyDescent="0.15">
      <c r="A2463" s="27" t="s">
        <v>75</v>
      </c>
      <c r="B2463" s="27" t="s">
        <v>8221</v>
      </c>
      <c r="C2463" s="27" t="s">
        <v>219</v>
      </c>
      <c r="D2463" s="27" t="s">
        <v>741</v>
      </c>
      <c r="I2463" s="28">
        <v>43423.64</v>
      </c>
      <c r="J2463" s="28">
        <v>43423.640243055554</v>
      </c>
      <c r="K2463" s="203">
        <v>2.4305555555555552E-4</v>
      </c>
      <c r="L2463" s="29" t="s">
        <v>210</v>
      </c>
      <c r="M2463" s="71" t="s">
        <v>211</v>
      </c>
      <c r="N2463" s="71" t="s">
        <v>215</v>
      </c>
      <c r="O2463" s="71" t="s">
        <v>742</v>
      </c>
      <c r="R2463" s="71">
        <v>0</v>
      </c>
      <c r="U2463" s="27" t="s">
        <v>8222</v>
      </c>
    </row>
    <row r="2464" spans="1:21" x14ac:dyDescent="0.15">
      <c r="A2464" s="27" t="s">
        <v>75</v>
      </c>
      <c r="B2464" s="27" t="s">
        <v>8223</v>
      </c>
      <c r="C2464" s="27" t="s">
        <v>219</v>
      </c>
      <c r="D2464" s="27" t="s">
        <v>741</v>
      </c>
      <c r="I2464" s="28">
        <v>43423.732638888891</v>
      </c>
      <c r="J2464" s="28">
        <v>43423.733518518522</v>
      </c>
      <c r="K2464" s="203">
        <v>8.7962962962962962E-4</v>
      </c>
      <c r="L2464" s="29" t="s">
        <v>210</v>
      </c>
      <c r="M2464" s="71" t="s">
        <v>211</v>
      </c>
      <c r="N2464" s="71" t="s">
        <v>215</v>
      </c>
      <c r="O2464" s="71" t="s">
        <v>742</v>
      </c>
      <c r="R2464" s="71">
        <v>0</v>
      </c>
      <c r="U2464" s="27" t="s">
        <v>8224</v>
      </c>
    </row>
    <row r="2465" spans="1:21" x14ac:dyDescent="0.15">
      <c r="A2465" s="27" t="s">
        <v>75</v>
      </c>
      <c r="B2465" s="27" t="s">
        <v>8225</v>
      </c>
      <c r="C2465" s="27" t="s">
        <v>190</v>
      </c>
      <c r="D2465" s="27" t="s">
        <v>853</v>
      </c>
      <c r="I2465" s="28">
        <v>43423.434803240743</v>
      </c>
      <c r="J2465" s="28">
        <v>43423.436180555553</v>
      </c>
      <c r="K2465" s="203">
        <v>1.3773148148148147E-3</v>
      </c>
      <c r="L2465" s="29" t="s">
        <v>210</v>
      </c>
      <c r="M2465" s="71" t="s">
        <v>211</v>
      </c>
      <c r="N2465" s="71" t="s">
        <v>215</v>
      </c>
      <c r="O2465" s="71" t="s">
        <v>854</v>
      </c>
      <c r="R2465" s="71">
        <v>0</v>
      </c>
      <c r="U2465" s="27" t="s">
        <v>8226</v>
      </c>
    </row>
    <row r="2466" spans="1:21" x14ac:dyDescent="0.15">
      <c r="A2466" s="27" t="s">
        <v>75</v>
      </c>
      <c r="B2466" s="27" t="s">
        <v>8227</v>
      </c>
      <c r="C2466" s="27" t="s">
        <v>190</v>
      </c>
      <c r="D2466" s="27" t="s">
        <v>853</v>
      </c>
      <c r="I2466" s="28">
        <v>43423.436296296299</v>
      </c>
      <c r="J2466" s="28">
        <v>43423.436967592592</v>
      </c>
      <c r="K2466" s="203">
        <v>6.7129629629629625E-4</v>
      </c>
      <c r="L2466" s="29" t="s">
        <v>210</v>
      </c>
      <c r="M2466" s="71" t="s">
        <v>211</v>
      </c>
      <c r="N2466" s="71" t="s">
        <v>215</v>
      </c>
      <c r="O2466" s="71" t="s">
        <v>854</v>
      </c>
      <c r="R2466" s="71">
        <v>0</v>
      </c>
      <c r="U2466" s="27" t="s">
        <v>8226</v>
      </c>
    </row>
    <row r="2467" spans="1:21" x14ac:dyDescent="0.15">
      <c r="A2467" s="27" t="s">
        <v>75</v>
      </c>
      <c r="B2467" s="27" t="s">
        <v>8228</v>
      </c>
      <c r="C2467" s="27" t="s">
        <v>190</v>
      </c>
      <c r="D2467" s="27" t="s">
        <v>853</v>
      </c>
      <c r="I2467" s="28">
        <v>43423.43787037037</v>
      </c>
      <c r="J2467" s="28">
        <v>43423.442430555559</v>
      </c>
      <c r="K2467" s="203">
        <v>4.5601851851851853E-3</v>
      </c>
      <c r="L2467" s="29" t="s">
        <v>210</v>
      </c>
      <c r="M2467" s="71" t="s">
        <v>210</v>
      </c>
      <c r="N2467" s="71" t="s">
        <v>215</v>
      </c>
      <c r="O2467" s="71" t="s">
        <v>854</v>
      </c>
      <c r="R2467" s="71">
        <v>0</v>
      </c>
      <c r="U2467" s="27" t="s">
        <v>8229</v>
      </c>
    </row>
    <row r="2468" spans="1:21" x14ac:dyDescent="0.15">
      <c r="A2468" s="27" t="s">
        <v>75</v>
      </c>
      <c r="B2468" s="27" t="s">
        <v>8230</v>
      </c>
      <c r="C2468" s="27" t="s">
        <v>190</v>
      </c>
      <c r="D2468" s="27" t="s">
        <v>853</v>
      </c>
      <c r="I2468" s="28">
        <v>43423.44803240741</v>
      </c>
      <c r="J2468" s="28">
        <v>43423.449502314812</v>
      </c>
      <c r="K2468" s="203">
        <v>1.4699074074074074E-3</v>
      </c>
      <c r="L2468" s="29" t="s">
        <v>210</v>
      </c>
      <c r="M2468" s="71" t="s">
        <v>211</v>
      </c>
      <c r="N2468" s="71" t="s">
        <v>215</v>
      </c>
      <c r="O2468" s="71" t="s">
        <v>854</v>
      </c>
      <c r="R2468" s="71">
        <v>0</v>
      </c>
      <c r="U2468" s="27" t="s">
        <v>8231</v>
      </c>
    </row>
    <row r="2469" spans="1:21" x14ac:dyDescent="0.15">
      <c r="A2469" s="27" t="s">
        <v>75</v>
      </c>
      <c r="B2469" s="27" t="s">
        <v>8232</v>
      </c>
      <c r="C2469" s="27" t="s">
        <v>190</v>
      </c>
      <c r="D2469" s="27" t="s">
        <v>853</v>
      </c>
      <c r="I2469" s="28">
        <v>43423.579907407409</v>
      </c>
      <c r="J2469" s="28">
        <v>43423.581122685187</v>
      </c>
      <c r="K2469" s="203">
        <v>1.2152777777777778E-3</v>
      </c>
      <c r="L2469" s="29" t="s">
        <v>210</v>
      </c>
      <c r="M2469" s="71" t="s">
        <v>211</v>
      </c>
      <c r="N2469" s="71" t="s">
        <v>215</v>
      </c>
      <c r="O2469" s="71" t="s">
        <v>854</v>
      </c>
      <c r="R2469" s="71">
        <v>0</v>
      </c>
      <c r="U2469" s="27" t="s">
        <v>8233</v>
      </c>
    </row>
    <row r="2470" spans="1:21" x14ac:dyDescent="0.15">
      <c r="A2470" s="27" t="s">
        <v>75</v>
      </c>
      <c r="B2470" s="27" t="s">
        <v>8234</v>
      </c>
      <c r="C2470" s="27" t="s">
        <v>190</v>
      </c>
      <c r="D2470" s="27" t="s">
        <v>853</v>
      </c>
      <c r="I2470" s="28">
        <v>43423.582719907405</v>
      </c>
      <c r="J2470" s="28">
        <v>43423.58452546296</v>
      </c>
      <c r="K2470" s="203">
        <v>1.8055555555555557E-3</v>
      </c>
      <c r="L2470" s="29" t="s">
        <v>210</v>
      </c>
      <c r="M2470" s="71" t="s">
        <v>211</v>
      </c>
      <c r="N2470" s="71" t="s">
        <v>215</v>
      </c>
      <c r="O2470" s="71" t="s">
        <v>854</v>
      </c>
      <c r="R2470" s="71">
        <v>0</v>
      </c>
      <c r="U2470" s="27" t="s">
        <v>8235</v>
      </c>
    </row>
    <row r="2471" spans="1:21" x14ac:dyDescent="0.15">
      <c r="A2471" s="27" t="s">
        <v>75</v>
      </c>
      <c r="B2471" s="27" t="s">
        <v>8236</v>
      </c>
      <c r="C2471" s="27" t="s">
        <v>190</v>
      </c>
      <c r="D2471" s="27" t="s">
        <v>853</v>
      </c>
      <c r="I2471" s="28">
        <v>43423.598749999997</v>
      </c>
      <c r="J2471" s="28">
        <v>43423.59920138889</v>
      </c>
      <c r="K2471" s="203">
        <v>4.5138888888888892E-4</v>
      </c>
      <c r="L2471" s="29" t="s">
        <v>210</v>
      </c>
      <c r="M2471" s="71" t="s">
        <v>211</v>
      </c>
      <c r="N2471" s="71" t="s">
        <v>215</v>
      </c>
      <c r="O2471" s="71" t="s">
        <v>854</v>
      </c>
      <c r="R2471" s="71">
        <v>0</v>
      </c>
      <c r="U2471" s="27" t="s">
        <v>8237</v>
      </c>
    </row>
    <row r="2472" spans="1:21" x14ac:dyDescent="0.15">
      <c r="A2472" s="27" t="s">
        <v>75</v>
      </c>
      <c r="B2472" s="27" t="s">
        <v>8238</v>
      </c>
      <c r="C2472" s="27" t="s">
        <v>190</v>
      </c>
      <c r="D2472" s="27" t="s">
        <v>853</v>
      </c>
      <c r="I2472" s="28">
        <v>43423.602025462962</v>
      </c>
      <c r="J2472" s="28">
        <v>43423.602881944447</v>
      </c>
      <c r="K2472" s="203">
        <v>8.564814814814815E-4</v>
      </c>
      <c r="L2472" s="29" t="s">
        <v>210</v>
      </c>
      <c r="M2472" s="71" t="s">
        <v>211</v>
      </c>
      <c r="N2472" s="71" t="s">
        <v>215</v>
      </c>
      <c r="O2472" s="71" t="s">
        <v>854</v>
      </c>
      <c r="R2472" s="71">
        <v>0</v>
      </c>
      <c r="U2472" s="27" t="s">
        <v>8239</v>
      </c>
    </row>
    <row r="2473" spans="1:21" x14ac:dyDescent="0.15">
      <c r="A2473" s="27" t="s">
        <v>75</v>
      </c>
      <c r="B2473" s="27" t="s">
        <v>8240</v>
      </c>
      <c r="C2473" s="27" t="s">
        <v>190</v>
      </c>
      <c r="D2473" s="27" t="s">
        <v>853</v>
      </c>
      <c r="I2473" s="28">
        <v>43423.606319444443</v>
      </c>
      <c r="J2473" s="28">
        <v>43423.608124999999</v>
      </c>
      <c r="K2473" s="203">
        <v>1.8055555555555557E-3</v>
      </c>
      <c r="L2473" s="29" t="s">
        <v>210</v>
      </c>
      <c r="M2473" s="71" t="s">
        <v>211</v>
      </c>
      <c r="N2473" s="71" t="s">
        <v>215</v>
      </c>
      <c r="O2473" s="71" t="s">
        <v>854</v>
      </c>
      <c r="R2473" s="71">
        <v>0</v>
      </c>
      <c r="U2473" s="27" t="s">
        <v>8241</v>
      </c>
    </row>
    <row r="2474" spans="1:21" x14ac:dyDescent="0.15">
      <c r="A2474" s="27" t="s">
        <v>75</v>
      </c>
      <c r="B2474" s="27" t="s">
        <v>8242</v>
      </c>
      <c r="C2474" s="27" t="s">
        <v>190</v>
      </c>
      <c r="D2474" s="27" t="s">
        <v>853</v>
      </c>
      <c r="I2474" s="28">
        <v>43423.612268518518</v>
      </c>
      <c r="J2474" s="28">
        <v>43423.614768518521</v>
      </c>
      <c r="K2474" s="203">
        <v>2.5000000000000001E-3</v>
      </c>
      <c r="L2474" s="29" t="s">
        <v>210</v>
      </c>
      <c r="M2474" s="71" t="s">
        <v>210</v>
      </c>
      <c r="N2474" s="71" t="s">
        <v>215</v>
      </c>
      <c r="O2474" s="71" t="s">
        <v>854</v>
      </c>
      <c r="R2474" s="71">
        <v>0</v>
      </c>
      <c r="U2474" s="27" t="s">
        <v>1728</v>
      </c>
    </row>
    <row r="2475" spans="1:21" x14ac:dyDescent="0.15">
      <c r="A2475" s="27" t="s">
        <v>75</v>
      </c>
      <c r="B2475" s="27" t="s">
        <v>8243</v>
      </c>
      <c r="C2475" s="27" t="s">
        <v>190</v>
      </c>
      <c r="D2475" s="27" t="s">
        <v>853</v>
      </c>
      <c r="I2475" s="28">
        <v>43423.617638888885</v>
      </c>
      <c r="J2475" s="28">
        <v>43423.618807870371</v>
      </c>
      <c r="K2475" s="203">
        <v>1.1689814814814816E-3</v>
      </c>
      <c r="L2475" s="29" t="s">
        <v>210</v>
      </c>
      <c r="M2475" s="71" t="s">
        <v>211</v>
      </c>
      <c r="N2475" s="71" t="s">
        <v>215</v>
      </c>
      <c r="O2475" s="71" t="s">
        <v>854</v>
      </c>
      <c r="R2475" s="71">
        <v>0</v>
      </c>
      <c r="U2475" s="27" t="s">
        <v>8244</v>
      </c>
    </row>
    <row r="2476" spans="1:21" x14ac:dyDescent="0.15">
      <c r="A2476" s="27" t="s">
        <v>75</v>
      </c>
      <c r="B2476" s="27" t="s">
        <v>8245</v>
      </c>
      <c r="C2476" s="27" t="s">
        <v>190</v>
      </c>
      <c r="D2476" s="27" t="s">
        <v>853</v>
      </c>
      <c r="I2476" s="28">
        <v>43423.620555555557</v>
      </c>
      <c r="J2476" s="28">
        <v>43423.620752314811</v>
      </c>
      <c r="K2476" s="203">
        <v>1.9675925925925926E-4</v>
      </c>
      <c r="L2476" s="29" t="s">
        <v>210</v>
      </c>
      <c r="M2476" s="71" t="s">
        <v>211</v>
      </c>
      <c r="N2476" s="71" t="s">
        <v>215</v>
      </c>
      <c r="O2476" s="71" t="s">
        <v>854</v>
      </c>
      <c r="R2476" s="71">
        <v>0</v>
      </c>
      <c r="U2476" s="27" t="s">
        <v>1575</v>
      </c>
    </row>
    <row r="2477" spans="1:21" x14ac:dyDescent="0.15">
      <c r="A2477" s="27" t="s">
        <v>75</v>
      </c>
      <c r="B2477" s="27" t="s">
        <v>8246</v>
      </c>
      <c r="C2477" s="27" t="s">
        <v>190</v>
      </c>
      <c r="D2477" s="27" t="s">
        <v>853</v>
      </c>
      <c r="I2477" s="28">
        <v>43423.624722222223</v>
      </c>
      <c r="J2477" s="28">
        <v>43423.625011574077</v>
      </c>
      <c r="K2477" s="203">
        <v>2.8935185185185189E-4</v>
      </c>
      <c r="L2477" s="29" t="s">
        <v>210</v>
      </c>
      <c r="M2477" s="71" t="s">
        <v>211</v>
      </c>
      <c r="N2477" s="71" t="s">
        <v>215</v>
      </c>
      <c r="O2477" s="71" t="s">
        <v>854</v>
      </c>
      <c r="R2477" s="71">
        <v>0</v>
      </c>
      <c r="U2477" s="27" t="s">
        <v>2007</v>
      </c>
    </row>
    <row r="2478" spans="1:21" x14ac:dyDescent="0.15">
      <c r="A2478" s="27" t="s">
        <v>75</v>
      </c>
      <c r="B2478" s="27" t="s">
        <v>8247</v>
      </c>
      <c r="C2478" s="27" t="s">
        <v>190</v>
      </c>
      <c r="D2478" s="27" t="s">
        <v>853</v>
      </c>
      <c r="I2478" s="28">
        <v>43423.627546296295</v>
      </c>
      <c r="J2478" s="28">
        <v>43423.62767361111</v>
      </c>
      <c r="K2478" s="203">
        <v>1.273148148148148E-4</v>
      </c>
      <c r="L2478" s="29" t="s">
        <v>210</v>
      </c>
      <c r="M2478" s="71" t="s">
        <v>211</v>
      </c>
      <c r="N2478" s="71" t="s">
        <v>215</v>
      </c>
      <c r="O2478" s="71" t="s">
        <v>854</v>
      </c>
      <c r="R2478" s="71">
        <v>0</v>
      </c>
      <c r="U2478" s="27" t="s">
        <v>1576</v>
      </c>
    </row>
    <row r="2479" spans="1:21" x14ac:dyDescent="0.15">
      <c r="A2479" s="27" t="s">
        <v>75</v>
      </c>
      <c r="B2479" s="27" t="s">
        <v>8248</v>
      </c>
      <c r="C2479" s="27" t="s">
        <v>190</v>
      </c>
      <c r="D2479" s="27" t="s">
        <v>853</v>
      </c>
      <c r="I2479" s="28">
        <v>43423.628564814811</v>
      </c>
      <c r="J2479" s="28">
        <v>43423.628807870373</v>
      </c>
      <c r="K2479" s="203">
        <v>2.4305555555555552E-4</v>
      </c>
      <c r="L2479" s="29" t="s">
        <v>210</v>
      </c>
      <c r="M2479" s="71" t="s">
        <v>211</v>
      </c>
      <c r="N2479" s="71" t="s">
        <v>215</v>
      </c>
      <c r="O2479" s="71" t="s">
        <v>854</v>
      </c>
      <c r="R2479" s="71">
        <v>0</v>
      </c>
      <c r="U2479" s="27" t="s">
        <v>1577</v>
      </c>
    </row>
    <row r="2480" spans="1:21" x14ac:dyDescent="0.15">
      <c r="A2480" s="27" t="s">
        <v>75</v>
      </c>
      <c r="B2480" s="27" t="s">
        <v>8249</v>
      </c>
      <c r="C2480" s="27" t="s">
        <v>190</v>
      </c>
      <c r="D2480" s="27" t="s">
        <v>853</v>
      </c>
      <c r="I2480" s="28">
        <v>43423.629907407405</v>
      </c>
      <c r="J2480" s="28">
        <v>43423.630254629628</v>
      </c>
      <c r="K2480" s="203">
        <v>3.4722222222222224E-4</v>
      </c>
      <c r="L2480" s="29" t="s">
        <v>210</v>
      </c>
      <c r="M2480" s="71" t="s">
        <v>211</v>
      </c>
      <c r="N2480" s="71" t="s">
        <v>215</v>
      </c>
      <c r="O2480" s="71" t="s">
        <v>854</v>
      </c>
      <c r="R2480" s="71">
        <v>0</v>
      </c>
      <c r="U2480" s="27" t="s">
        <v>1578</v>
      </c>
    </row>
    <row r="2481" spans="1:21" x14ac:dyDescent="0.15">
      <c r="A2481" s="27" t="s">
        <v>75</v>
      </c>
      <c r="B2481" s="27" t="s">
        <v>8250</v>
      </c>
      <c r="C2481" s="27" t="s">
        <v>190</v>
      </c>
      <c r="D2481" s="27" t="s">
        <v>853</v>
      </c>
      <c r="I2481" s="28">
        <v>43423.638668981483</v>
      </c>
      <c r="J2481" s="28">
        <v>43423.638923611114</v>
      </c>
      <c r="K2481" s="203">
        <v>2.5462962962962961E-4</v>
      </c>
      <c r="L2481" s="29" t="s">
        <v>210</v>
      </c>
      <c r="M2481" s="71" t="s">
        <v>211</v>
      </c>
      <c r="N2481" s="71" t="s">
        <v>215</v>
      </c>
      <c r="O2481" s="71" t="s">
        <v>854</v>
      </c>
      <c r="R2481" s="71">
        <v>0</v>
      </c>
      <c r="U2481" s="27" t="s">
        <v>8251</v>
      </c>
    </row>
    <row r="2482" spans="1:21" x14ac:dyDescent="0.15">
      <c r="A2482" s="27" t="s">
        <v>75</v>
      </c>
      <c r="B2482" s="27" t="s">
        <v>8252</v>
      </c>
      <c r="C2482" s="27" t="s">
        <v>190</v>
      </c>
      <c r="D2482" s="27" t="s">
        <v>853</v>
      </c>
      <c r="I2482" s="28">
        <v>43423.645416666666</v>
      </c>
      <c r="J2482" s="28">
        <v>43423.645428240743</v>
      </c>
      <c r="K2482" s="203">
        <v>1.1574074074074073E-5</v>
      </c>
      <c r="L2482" s="29" t="s">
        <v>210</v>
      </c>
      <c r="M2482" s="71" t="s">
        <v>211</v>
      </c>
      <c r="N2482" s="71" t="s">
        <v>215</v>
      </c>
      <c r="O2482" s="71" t="s">
        <v>854</v>
      </c>
      <c r="R2482" s="71">
        <v>0</v>
      </c>
      <c r="U2482" s="27" t="s">
        <v>1089</v>
      </c>
    </row>
    <row r="2483" spans="1:21" x14ac:dyDescent="0.15">
      <c r="A2483" s="27" t="s">
        <v>75</v>
      </c>
      <c r="B2483" s="27" t="s">
        <v>8253</v>
      </c>
      <c r="C2483" s="27" t="s">
        <v>190</v>
      </c>
      <c r="D2483" s="27" t="s">
        <v>853</v>
      </c>
      <c r="I2483" s="28">
        <v>43423.666365740741</v>
      </c>
      <c r="J2483" s="28">
        <v>43423.673229166663</v>
      </c>
      <c r="K2483" s="203">
        <v>6.8634259259259256E-3</v>
      </c>
      <c r="L2483" s="29" t="s">
        <v>210</v>
      </c>
      <c r="M2483" s="71" t="s">
        <v>210</v>
      </c>
      <c r="N2483" s="71" t="s">
        <v>215</v>
      </c>
      <c r="O2483" s="71" t="s">
        <v>854</v>
      </c>
      <c r="R2483" s="71">
        <v>0</v>
      </c>
      <c r="U2483" s="27" t="s">
        <v>1671</v>
      </c>
    </row>
    <row r="2484" spans="1:21" x14ac:dyDescent="0.15">
      <c r="A2484" s="27" t="s">
        <v>75</v>
      </c>
      <c r="B2484" s="27" t="s">
        <v>8254</v>
      </c>
      <c r="C2484" s="27" t="s">
        <v>190</v>
      </c>
      <c r="D2484" s="27" t="s">
        <v>853</v>
      </c>
      <c r="I2484" s="28">
        <v>43423.683969907404</v>
      </c>
      <c r="J2484" s="28">
        <v>43423.689421296294</v>
      </c>
      <c r="K2484" s="203">
        <v>5.4513888888888884E-3</v>
      </c>
      <c r="L2484" s="29" t="s">
        <v>210</v>
      </c>
      <c r="M2484" s="71" t="s">
        <v>210</v>
      </c>
      <c r="N2484" s="71" t="s">
        <v>215</v>
      </c>
      <c r="O2484" s="71" t="s">
        <v>854</v>
      </c>
      <c r="R2484" s="71">
        <v>0</v>
      </c>
      <c r="U2484" s="27" t="s">
        <v>2007</v>
      </c>
    </row>
    <row r="2485" spans="1:21" x14ac:dyDescent="0.15">
      <c r="A2485" s="27" t="s">
        <v>75</v>
      </c>
      <c r="B2485" s="27" t="s">
        <v>8255</v>
      </c>
      <c r="C2485" s="27" t="s">
        <v>190</v>
      </c>
      <c r="D2485" s="27" t="s">
        <v>853</v>
      </c>
      <c r="I2485" s="28">
        <v>43423.695208333331</v>
      </c>
      <c r="J2485" s="28">
        <v>43423.695300925923</v>
      </c>
      <c r="K2485" s="203">
        <v>9.2592592592592588E-5</v>
      </c>
      <c r="L2485" s="29" t="s">
        <v>210</v>
      </c>
      <c r="M2485" s="71" t="s">
        <v>211</v>
      </c>
      <c r="N2485" s="71" t="s">
        <v>215</v>
      </c>
      <c r="O2485" s="71" t="s">
        <v>854</v>
      </c>
      <c r="R2485" s="71">
        <v>0</v>
      </c>
      <c r="U2485" s="27" t="s">
        <v>8256</v>
      </c>
    </row>
    <row r="2486" spans="1:21" x14ac:dyDescent="0.15">
      <c r="A2486" s="27" t="s">
        <v>75</v>
      </c>
      <c r="B2486" s="27" t="s">
        <v>8257</v>
      </c>
      <c r="C2486" s="27" t="s">
        <v>190</v>
      </c>
      <c r="D2486" s="27" t="s">
        <v>853</v>
      </c>
      <c r="I2486" s="28">
        <v>43423.703518518516</v>
      </c>
      <c r="J2486" s="28">
        <v>43423.705347222225</v>
      </c>
      <c r="K2486" s="203">
        <v>1.8287037037037037E-3</v>
      </c>
      <c r="L2486" s="29" t="s">
        <v>210</v>
      </c>
      <c r="M2486" s="71" t="s">
        <v>211</v>
      </c>
      <c r="N2486" s="71" t="s">
        <v>215</v>
      </c>
      <c r="O2486" s="71" t="s">
        <v>854</v>
      </c>
      <c r="R2486" s="71">
        <v>0</v>
      </c>
      <c r="U2486" s="27" t="s">
        <v>8258</v>
      </c>
    </row>
    <row r="2487" spans="1:21" x14ac:dyDescent="0.15">
      <c r="A2487" s="27" t="s">
        <v>75</v>
      </c>
      <c r="B2487" s="27" t="s">
        <v>8259</v>
      </c>
      <c r="C2487" s="27" t="s">
        <v>190</v>
      </c>
      <c r="D2487" s="27" t="s">
        <v>743</v>
      </c>
      <c r="I2487" s="28">
        <v>43423.433240740742</v>
      </c>
      <c r="J2487" s="28">
        <v>43423.433425925927</v>
      </c>
      <c r="K2487" s="203">
        <v>1.8518518518518518E-4</v>
      </c>
      <c r="L2487" s="29" t="s">
        <v>210</v>
      </c>
      <c r="M2487" s="71" t="s">
        <v>211</v>
      </c>
      <c r="N2487" s="71" t="s">
        <v>215</v>
      </c>
      <c r="O2487" s="71" t="s">
        <v>744</v>
      </c>
      <c r="R2487" s="71">
        <v>0</v>
      </c>
      <c r="U2487" s="27" t="s">
        <v>1325</v>
      </c>
    </row>
    <row r="2488" spans="1:21" x14ac:dyDescent="0.15">
      <c r="A2488" s="27" t="s">
        <v>75</v>
      </c>
      <c r="B2488" s="27" t="s">
        <v>8260</v>
      </c>
      <c r="C2488" s="27" t="s">
        <v>190</v>
      </c>
      <c r="D2488" s="27" t="s">
        <v>743</v>
      </c>
      <c r="I2488" s="28">
        <v>43423.449282407404</v>
      </c>
      <c r="J2488" s="28">
        <v>43423.450173611112</v>
      </c>
      <c r="K2488" s="203">
        <v>8.9120370370370362E-4</v>
      </c>
      <c r="L2488" s="29" t="s">
        <v>210</v>
      </c>
      <c r="M2488" s="71" t="s">
        <v>211</v>
      </c>
      <c r="N2488" s="71" t="s">
        <v>215</v>
      </c>
      <c r="O2488" s="71" t="s">
        <v>744</v>
      </c>
      <c r="R2488" s="71">
        <v>0</v>
      </c>
      <c r="U2488" s="27" t="s">
        <v>8261</v>
      </c>
    </row>
    <row r="2489" spans="1:21" x14ac:dyDescent="0.15">
      <c r="A2489" s="27" t="s">
        <v>75</v>
      </c>
      <c r="B2489" s="27" t="s">
        <v>8262</v>
      </c>
      <c r="C2489" s="27" t="s">
        <v>190</v>
      </c>
      <c r="D2489" s="27" t="s">
        <v>743</v>
      </c>
      <c r="I2489" s="28">
        <v>43423.456388888888</v>
      </c>
      <c r="J2489" s="28">
        <v>43423.457407407404</v>
      </c>
      <c r="K2489" s="203">
        <v>1.0185185185185186E-3</v>
      </c>
      <c r="L2489" s="29" t="s">
        <v>210</v>
      </c>
      <c r="M2489" s="71" t="s">
        <v>211</v>
      </c>
      <c r="N2489" s="71" t="s">
        <v>215</v>
      </c>
      <c r="O2489" s="71" t="s">
        <v>744</v>
      </c>
      <c r="R2489" s="71">
        <v>0</v>
      </c>
      <c r="U2489" s="27" t="s">
        <v>1091</v>
      </c>
    </row>
    <row r="2490" spans="1:21" x14ac:dyDescent="0.15">
      <c r="A2490" s="27" t="s">
        <v>75</v>
      </c>
      <c r="B2490" s="27" t="s">
        <v>8263</v>
      </c>
      <c r="C2490" s="27" t="s">
        <v>190</v>
      </c>
      <c r="D2490" s="27" t="s">
        <v>743</v>
      </c>
      <c r="I2490" s="28">
        <v>43423.488321759258</v>
      </c>
      <c r="J2490" s="28">
        <v>43423.488958333335</v>
      </c>
      <c r="K2490" s="203">
        <v>6.3657407407407402E-4</v>
      </c>
      <c r="L2490" s="29" t="s">
        <v>210</v>
      </c>
      <c r="M2490" s="71" t="s">
        <v>211</v>
      </c>
      <c r="N2490" s="71" t="s">
        <v>215</v>
      </c>
      <c r="O2490" s="71" t="s">
        <v>744</v>
      </c>
      <c r="R2490" s="71">
        <v>0</v>
      </c>
      <c r="U2490" s="27" t="s">
        <v>8264</v>
      </c>
    </row>
    <row r="2491" spans="1:21" x14ac:dyDescent="0.15">
      <c r="A2491" s="27" t="s">
        <v>75</v>
      </c>
      <c r="B2491" s="27" t="s">
        <v>8265</v>
      </c>
      <c r="C2491" s="27" t="s">
        <v>190</v>
      </c>
      <c r="D2491" s="27" t="s">
        <v>743</v>
      </c>
      <c r="I2491" s="28">
        <v>43423.490636574075</v>
      </c>
      <c r="J2491" s="28">
        <v>43423.493483796294</v>
      </c>
      <c r="K2491" s="203">
        <v>2.8472222222222219E-3</v>
      </c>
      <c r="L2491" s="29" t="s">
        <v>210</v>
      </c>
      <c r="M2491" s="71" t="s">
        <v>210</v>
      </c>
      <c r="N2491" s="71" t="s">
        <v>215</v>
      </c>
      <c r="O2491" s="71" t="s">
        <v>744</v>
      </c>
      <c r="R2491" s="71">
        <v>0</v>
      </c>
      <c r="U2491" s="27" t="s">
        <v>8266</v>
      </c>
    </row>
    <row r="2492" spans="1:21" x14ac:dyDescent="0.15">
      <c r="A2492" s="27" t="s">
        <v>75</v>
      </c>
      <c r="B2492" s="27" t="s">
        <v>8267</v>
      </c>
      <c r="C2492" s="27" t="s">
        <v>190</v>
      </c>
      <c r="D2492" s="27" t="s">
        <v>743</v>
      </c>
      <c r="I2492" s="28">
        <v>43423.566481481481</v>
      </c>
      <c r="J2492" s="28">
        <v>43423.568599537037</v>
      </c>
      <c r="K2492" s="203">
        <v>2.1180555555555553E-3</v>
      </c>
      <c r="L2492" s="29" t="s">
        <v>210</v>
      </c>
      <c r="M2492" s="71" t="s">
        <v>210</v>
      </c>
      <c r="N2492" s="71" t="s">
        <v>215</v>
      </c>
      <c r="O2492" s="71" t="s">
        <v>744</v>
      </c>
      <c r="R2492" s="71">
        <v>0</v>
      </c>
      <c r="U2492" s="27" t="s">
        <v>8268</v>
      </c>
    </row>
    <row r="2493" spans="1:21" x14ac:dyDescent="0.15">
      <c r="A2493" s="27" t="s">
        <v>75</v>
      </c>
      <c r="B2493" s="27" t="s">
        <v>8269</v>
      </c>
      <c r="C2493" s="27" t="s">
        <v>190</v>
      </c>
      <c r="D2493" s="27" t="s">
        <v>743</v>
      </c>
      <c r="I2493" s="28">
        <v>43423.578252314815</v>
      </c>
      <c r="J2493" s="28">
        <v>43423.578379629631</v>
      </c>
      <c r="K2493" s="203">
        <v>1.273148148148148E-4</v>
      </c>
      <c r="L2493" s="29" t="s">
        <v>210</v>
      </c>
      <c r="M2493" s="71" t="s">
        <v>211</v>
      </c>
      <c r="N2493" s="71" t="s">
        <v>215</v>
      </c>
      <c r="O2493" s="71" t="s">
        <v>744</v>
      </c>
      <c r="R2493" s="71">
        <v>0</v>
      </c>
      <c r="U2493" s="27" t="s">
        <v>8270</v>
      </c>
    </row>
    <row r="2494" spans="1:21" x14ac:dyDescent="0.15">
      <c r="A2494" s="27" t="s">
        <v>75</v>
      </c>
      <c r="B2494" s="27" t="s">
        <v>8271</v>
      </c>
      <c r="C2494" s="27" t="s">
        <v>190</v>
      </c>
      <c r="D2494" s="27" t="s">
        <v>743</v>
      </c>
      <c r="I2494" s="28">
        <v>43423.580578703702</v>
      </c>
      <c r="J2494" s="28">
        <v>43423.593171296299</v>
      </c>
      <c r="K2494" s="203">
        <v>1.2592592592592593E-2</v>
      </c>
      <c r="L2494" s="29" t="s">
        <v>210</v>
      </c>
      <c r="M2494" s="71" t="s">
        <v>210</v>
      </c>
      <c r="N2494" s="71" t="s">
        <v>215</v>
      </c>
      <c r="O2494" s="71" t="s">
        <v>744</v>
      </c>
      <c r="R2494" s="71">
        <v>0</v>
      </c>
      <c r="U2494" s="27" t="s">
        <v>1067</v>
      </c>
    </row>
    <row r="2495" spans="1:21" x14ac:dyDescent="0.15">
      <c r="A2495" s="27" t="s">
        <v>75</v>
      </c>
      <c r="B2495" s="27" t="s">
        <v>8272</v>
      </c>
      <c r="C2495" s="27" t="s">
        <v>190</v>
      </c>
      <c r="D2495" s="27" t="s">
        <v>743</v>
      </c>
      <c r="I2495" s="28">
        <v>43423.600960648146</v>
      </c>
      <c r="J2495" s="28">
        <v>43423.601886574077</v>
      </c>
      <c r="K2495" s="203">
        <v>9.2592592592592585E-4</v>
      </c>
      <c r="L2495" s="29" t="s">
        <v>210</v>
      </c>
      <c r="M2495" s="71" t="s">
        <v>211</v>
      </c>
      <c r="N2495" s="71" t="s">
        <v>215</v>
      </c>
      <c r="O2495" s="71" t="s">
        <v>744</v>
      </c>
      <c r="R2495" s="71">
        <v>0</v>
      </c>
      <c r="U2495" s="27" t="s">
        <v>1069</v>
      </c>
    </row>
    <row r="2496" spans="1:21" x14ac:dyDescent="0.15">
      <c r="A2496" s="27" t="s">
        <v>75</v>
      </c>
      <c r="B2496" s="27" t="s">
        <v>8273</v>
      </c>
      <c r="C2496" s="27" t="s">
        <v>190</v>
      </c>
      <c r="D2496" s="27" t="s">
        <v>743</v>
      </c>
      <c r="I2496" s="28">
        <v>43423.615983796299</v>
      </c>
      <c r="J2496" s="28">
        <v>43423.61818287037</v>
      </c>
      <c r="K2496" s="203">
        <v>2.1990740740740742E-3</v>
      </c>
      <c r="L2496" s="29" t="s">
        <v>210</v>
      </c>
      <c r="M2496" s="71" t="s">
        <v>210</v>
      </c>
      <c r="N2496" s="71" t="s">
        <v>215</v>
      </c>
      <c r="O2496" s="71" t="s">
        <v>744</v>
      </c>
      <c r="R2496" s="71">
        <v>0</v>
      </c>
      <c r="U2496" s="27" t="s">
        <v>1313</v>
      </c>
    </row>
    <row r="2497" spans="1:21" x14ac:dyDescent="0.15">
      <c r="A2497" s="27" t="s">
        <v>75</v>
      </c>
      <c r="B2497" s="27" t="s">
        <v>8274</v>
      </c>
      <c r="C2497" s="27" t="s">
        <v>190</v>
      </c>
      <c r="D2497" s="27" t="s">
        <v>743</v>
      </c>
      <c r="I2497" s="28">
        <v>43423.621388888889</v>
      </c>
      <c r="J2497" s="28">
        <v>43423.622025462966</v>
      </c>
      <c r="K2497" s="203">
        <v>6.3657407407407402E-4</v>
      </c>
      <c r="L2497" s="29" t="s">
        <v>210</v>
      </c>
      <c r="M2497" s="71" t="s">
        <v>211</v>
      </c>
      <c r="N2497" s="71" t="s">
        <v>215</v>
      </c>
      <c r="O2497" s="71" t="s">
        <v>744</v>
      </c>
      <c r="R2497" s="71">
        <v>0</v>
      </c>
      <c r="U2497" s="27" t="s">
        <v>8275</v>
      </c>
    </row>
    <row r="2498" spans="1:21" x14ac:dyDescent="0.15">
      <c r="A2498" s="27" t="s">
        <v>75</v>
      </c>
      <c r="B2498" s="27" t="s">
        <v>8276</v>
      </c>
      <c r="C2498" s="27" t="s">
        <v>190</v>
      </c>
      <c r="D2498" s="27" t="s">
        <v>743</v>
      </c>
      <c r="I2498" s="28">
        <v>43423.623078703706</v>
      </c>
      <c r="J2498" s="28">
        <v>43423.623159722221</v>
      </c>
      <c r="K2498" s="203">
        <v>8.1018518518518516E-5</v>
      </c>
      <c r="L2498" s="29" t="s">
        <v>210</v>
      </c>
      <c r="M2498" s="71" t="s">
        <v>211</v>
      </c>
      <c r="N2498" s="71" t="s">
        <v>215</v>
      </c>
      <c r="O2498" s="71" t="s">
        <v>744</v>
      </c>
      <c r="R2498" s="71">
        <v>0</v>
      </c>
      <c r="U2498" s="27" t="s">
        <v>1314</v>
      </c>
    </row>
    <row r="2499" spans="1:21" x14ac:dyDescent="0.15">
      <c r="A2499" s="27" t="s">
        <v>75</v>
      </c>
      <c r="B2499" s="27" t="s">
        <v>8277</v>
      </c>
      <c r="C2499" s="27" t="s">
        <v>190</v>
      </c>
      <c r="D2499" s="27" t="s">
        <v>743</v>
      </c>
      <c r="I2499" s="28">
        <v>43423.624039351853</v>
      </c>
      <c r="J2499" s="28">
        <v>43423.624247685184</v>
      </c>
      <c r="K2499" s="203">
        <v>2.0833333333333335E-4</v>
      </c>
      <c r="L2499" s="29" t="s">
        <v>210</v>
      </c>
      <c r="M2499" s="71" t="s">
        <v>211</v>
      </c>
      <c r="N2499" s="71" t="s">
        <v>215</v>
      </c>
      <c r="O2499" s="71" t="s">
        <v>744</v>
      </c>
      <c r="R2499" s="71">
        <v>0</v>
      </c>
      <c r="U2499" s="27" t="s">
        <v>8278</v>
      </c>
    </row>
    <row r="2500" spans="1:21" x14ac:dyDescent="0.15">
      <c r="A2500" s="27" t="s">
        <v>75</v>
      </c>
      <c r="B2500" s="27" t="s">
        <v>8279</v>
      </c>
      <c r="C2500" s="27" t="s">
        <v>190</v>
      </c>
      <c r="D2500" s="27" t="s">
        <v>743</v>
      </c>
      <c r="I2500" s="28">
        <v>43423.625092592592</v>
      </c>
      <c r="J2500" s="28">
        <v>43423.625231481485</v>
      </c>
      <c r="K2500" s="203">
        <v>1.3888888888888889E-4</v>
      </c>
      <c r="L2500" s="29" t="s">
        <v>210</v>
      </c>
      <c r="M2500" s="71" t="s">
        <v>211</v>
      </c>
      <c r="N2500" s="71" t="s">
        <v>215</v>
      </c>
      <c r="O2500" s="71" t="s">
        <v>744</v>
      </c>
      <c r="R2500" s="71">
        <v>0</v>
      </c>
      <c r="U2500" s="27" t="s">
        <v>8280</v>
      </c>
    </row>
    <row r="2501" spans="1:21" x14ac:dyDescent="0.15">
      <c r="A2501" s="27" t="s">
        <v>75</v>
      </c>
      <c r="B2501" s="27" t="s">
        <v>8281</v>
      </c>
      <c r="C2501" s="27" t="s">
        <v>190</v>
      </c>
      <c r="D2501" s="27" t="s">
        <v>743</v>
      </c>
      <c r="I2501" s="28">
        <v>43423.625486111108</v>
      </c>
      <c r="J2501" s="28">
        <v>43423.626493055555</v>
      </c>
      <c r="K2501" s="203">
        <v>1.0069444444444444E-3</v>
      </c>
      <c r="L2501" s="29" t="s">
        <v>210</v>
      </c>
      <c r="M2501" s="71" t="s">
        <v>211</v>
      </c>
      <c r="N2501" s="71" t="s">
        <v>215</v>
      </c>
      <c r="O2501" s="71" t="s">
        <v>744</v>
      </c>
      <c r="R2501" s="71">
        <v>0</v>
      </c>
      <c r="U2501" s="27" t="s">
        <v>8280</v>
      </c>
    </row>
    <row r="2502" spans="1:21" x14ac:dyDescent="0.15">
      <c r="A2502" s="27" t="s">
        <v>75</v>
      </c>
      <c r="B2502" s="27" t="s">
        <v>8282</v>
      </c>
      <c r="C2502" s="27" t="s">
        <v>190</v>
      </c>
      <c r="D2502" s="27" t="s">
        <v>743</v>
      </c>
      <c r="I2502" s="28">
        <v>43423.627986111111</v>
      </c>
      <c r="J2502" s="28">
        <v>43423.628495370373</v>
      </c>
      <c r="K2502" s="203">
        <v>5.0925925925925921E-4</v>
      </c>
      <c r="L2502" s="29" t="s">
        <v>210</v>
      </c>
      <c r="M2502" s="71" t="s">
        <v>211</v>
      </c>
      <c r="N2502" s="71" t="s">
        <v>215</v>
      </c>
      <c r="O2502" s="71" t="s">
        <v>744</v>
      </c>
      <c r="R2502" s="71">
        <v>0</v>
      </c>
      <c r="U2502" s="27" t="s">
        <v>8283</v>
      </c>
    </row>
    <row r="2503" spans="1:21" x14ac:dyDescent="0.15">
      <c r="A2503" s="27" t="s">
        <v>75</v>
      </c>
      <c r="B2503" s="27" t="s">
        <v>8284</v>
      </c>
      <c r="C2503" s="27" t="s">
        <v>190</v>
      </c>
      <c r="D2503" s="27" t="s">
        <v>743</v>
      </c>
      <c r="I2503" s="28">
        <v>43423.688923611109</v>
      </c>
      <c r="J2503" s="28">
        <v>43423.69059027778</v>
      </c>
      <c r="K2503" s="203">
        <v>1.6666666666666668E-3</v>
      </c>
      <c r="L2503" s="29" t="s">
        <v>210</v>
      </c>
      <c r="M2503" s="71" t="s">
        <v>211</v>
      </c>
      <c r="N2503" s="71" t="s">
        <v>215</v>
      </c>
      <c r="O2503" s="71" t="s">
        <v>744</v>
      </c>
      <c r="R2503" s="71">
        <v>0</v>
      </c>
      <c r="U2503" s="27" t="s">
        <v>1091</v>
      </c>
    </row>
    <row r="2504" spans="1:21" x14ac:dyDescent="0.15">
      <c r="A2504" s="27" t="s">
        <v>75</v>
      </c>
      <c r="B2504" s="27" t="s">
        <v>8285</v>
      </c>
      <c r="C2504" s="27" t="s">
        <v>190</v>
      </c>
      <c r="D2504" s="27" t="s">
        <v>743</v>
      </c>
      <c r="I2504" s="28">
        <v>43423.700138888889</v>
      </c>
      <c r="J2504" s="28">
        <v>43423.702534722222</v>
      </c>
      <c r="K2504" s="203">
        <v>2.3958333333333336E-3</v>
      </c>
      <c r="L2504" s="29" t="s">
        <v>210</v>
      </c>
      <c r="M2504" s="71" t="s">
        <v>210</v>
      </c>
      <c r="N2504" s="71" t="s">
        <v>215</v>
      </c>
      <c r="O2504" s="71" t="s">
        <v>744</v>
      </c>
      <c r="R2504" s="71">
        <v>0</v>
      </c>
      <c r="U2504" s="27" t="s">
        <v>8286</v>
      </c>
    </row>
    <row r="2505" spans="1:21" x14ac:dyDescent="0.15">
      <c r="A2505" s="27" t="s">
        <v>75</v>
      </c>
      <c r="B2505" s="27" t="s">
        <v>8287</v>
      </c>
      <c r="C2505" s="27" t="s">
        <v>190</v>
      </c>
      <c r="D2505" s="27" t="s">
        <v>743</v>
      </c>
      <c r="I2505" s="28">
        <v>43423.717268518521</v>
      </c>
      <c r="J2505" s="28">
        <v>43423.718356481484</v>
      </c>
      <c r="K2505" s="203">
        <v>1.0879629629629629E-3</v>
      </c>
      <c r="L2505" s="29" t="s">
        <v>210</v>
      </c>
      <c r="M2505" s="71" t="s">
        <v>211</v>
      </c>
      <c r="N2505" s="71" t="s">
        <v>215</v>
      </c>
      <c r="O2505" s="71" t="s">
        <v>744</v>
      </c>
      <c r="R2505" s="71">
        <v>0</v>
      </c>
      <c r="U2505" s="27" t="s">
        <v>1310</v>
      </c>
    </row>
    <row r="2506" spans="1:21" x14ac:dyDescent="0.15">
      <c r="A2506" s="27" t="s">
        <v>75</v>
      </c>
      <c r="B2506" s="27" t="s">
        <v>8288</v>
      </c>
      <c r="C2506" s="27" t="s">
        <v>190</v>
      </c>
      <c r="D2506" s="27" t="s">
        <v>743</v>
      </c>
      <c r="I2506" s="28">
        <v>43423.722986111112</v>
      </c>
      <c r="J2506" s="28">
        <v>43423.724050925928</v>
      </c>
      <c r="K2506" s="203">
        <v>1.0648148148148147E-3</v>
      </c>
      <c r="L2506" s="29" t="s">
        <v>210</v>
      </c>
      <c r="M2506" s="71" t="s">
        <v>211</v>
      </c>
      <c r="N2506" s="71" t="s">
        <v>215</v>
      </c>
      <c r="O2506" s="71" t="s">
        <v>744</v>
      </c>
      <c r="R2506" s="71">
        <v>0</v>
      </c>
      <c r="U2506" s="27" t="s">
        <v>8289</v>
      </c>
    </row>
    <row r="2507" spans="1:21" x14ac:dyDescent="0.15">
      <c r="A2507" s="27" t="s">
        <v>75</v>
      </c>
      <c r="B2507" s="27" t="s">
        <v>8290</v>
      </c>
      <c r="C2507" s="27" t="s">
        <v>190</v>
      </c>
      <c r="D2507" s="27" t="s">
        <v>743</v>
      </c>
      <c r="I2507" s="28">
        <v>43423.729884259257</v>
      </c>
      <c r="J2507" s="28">
        <v>43423.734791666669</v>
      </c>
      <c r="K2507" s="203">
        <v>4.9074074074074072E-3</v>
      </c>
      <c r="L2507" s="29" t="s">
        <v>210</v>
      </c>
      <c r="M2507" s="71" t="s">
        <v>210</v>
      </c>
      <c r="N2507" s="71" t="s">
        <v>215</v>
      </c>
      <c r="O2507" s="71" t="s">
        <v>744</v>
      </c>
      <c r="R2507" s="71">
        <v>0</v>
      </c>
      <c r="U2507" s="27" t="s">
        <v>1312</v>
      </c>
    </row>
    <row r="2508" spans="1:21" x14ac:dyDescent="0.15">
      <c r="A2508" s="27" t="s">
        <v>75</v>
      </c>
      <c r="B2508" s="27" t="s">
        <v>8291</v>
      </c>
      <c r="C2508" s="27" t="s">
        <v>190</v>
      </c>
      <c r="D2508" s="27" t="s">
        <v>743</v>
      </c>
      <c r="I2508" s="28">
        <v>43423.740925925929</v>
      </c>
      <c r="J2508" s="28">
        <v>43423.741111111114</v>
      </c>
      <c r="K2508" s="203">
        <v>1.8518518518518518E-4</v>
      </c>
      <c r="L2508" s="29" t="s">
        <v>210</v>
      </c>
      <c r="M2508" s="71" t="s">
        <v>211</v>
      </c>
      <c r="N2508" s="71" t="s">
        <v>215</v>
      </c>
      <c r="O2508" s="71" t="s">
        <v>744</v>
      </c>
      <c r="R2508" s="71">
        <v>0</v>
      </c>
      <c r="U2508" s="27" t="s">
        <v>8292</v>
      </c>
    </row>
    <row r="2509" spans="1:21" x14ac:dyDescent="0.15">
      <c r="A2509" s="27" t="s">
        <v>75</v>
      </c>
      <c r="B2509" s="27" t="s">
        <v>8293</v>
      </c>
      <c r="C2509" s="27" t="s">
        <v>190</v>
      </c>
      <c r="D2509" s="27" t="s">
        <v>743</v>
      </c>
      <c r="I2509" s="28">
        <v>43423.743784722225</v>
      </c>
      <c r="J2509" s="28">
        <v>43423.747673611113</v>
      </c>
      <c r="K2509" s="203">
        <v>3.8888888888888883E-3</v>
      </c>
      <c r="L2509" s="29" t="s">
        <v>210</v>
      </c>
      <c r="M2509" s="71" t="s">
        <v>210</v>
      </c>
      <c r="N2509" s="71" t="s">
        <v>215</v>
      </c>
      <c r="O2509" s="71" t="s">
        <v>744</v>
      </c>
      <c r="R2509" s="71">
        <v>0</v>
      </c>
      <c r="U2509" s="27" t="s">
        <v>8294</v>
      </c>
    </row>
    <row r="2510" spans="1:21" x14ac:dyDescent="0.15">
      <c r="A2510" s="27" t="s">
        <v>75</v>
      </c>
      <c r="B2510" s="27" t="s">
        <v>8295</v>
      </c>
      <c r="C2510" s="27" t="s">
        <v>190</v>
      </c>
      <c r="D2510" s="27" t="s">
        <v>855</v>
      </c>
      <c r="I2510" s="28">
        <v>43423.425682870373</v>
      </c>
      <c r="J2510" s="28">
        <v>43423.425775462965</v>
      </c>
      <c r="K2510" s="203">
        <v>9.2592592592592588E-5</v>
      </c>
      <c r="L2510" s="29" t="s">
        <v>210</v>
      </c>
      <c r="M2510" s="71" t="s">
        <v>211</v>
      </c>
      <c r="N2510" s="71" t="s">
        <v>215</v>
      </c>
      <c r="O2510" s="71" t="s">
        <v>856</v>
      </c>
      <c r="R2510" s="71">
        <v>0</v>
      </c>
      <c r="U2510" s="27" t="s">
        <v>8296</v>
      </c>
    </row>
    <row r="2511" spans="1:21" x14ac:dyDescent="0.15">
      <c r="A2511" s="27" t="s">
        <v>75</v>
      </c>
      <c r="B2511" s="27" t="s">
        <v>8297</v>
      </c>
      <c r="C2511" s="27" t="s">
        <v>190</v>
      </c>
      <c r="D2511" s="27" t="s">
        <v>855</v>
      </c>
      <c r="I2511" s="28">
        <v>43423.425891203704</v>
      </c>
      <c r="J2511" s="28">
        <v>43423.426759259259</v>
      </c>
      <c r="K2511" s="203">
        <v>8.6805555555555551E-4</v>
      </c>
      <c r="L2511" s="29" t="s">
        <v>210</v>
      </c>
      <c r="M2511" s="71" t="s">
        <v>211</v>
      </c>
      <c r="N2511" s="71" t="s">
        <v>215</v>
      </c>
      <c r="O2511" s="71" t="s">
        <v>856</v>
      </c>
      <c r="R2511" s="71">
        <v>0</v>
      </c>
      <c r="U2511" s="27" t="s">
        <v>8296</v>
      </c>
    </row>
    <row r="2512" spans="1:21" x14ac:dyDescent="0.15">
      <c r="A2512" s="27" t="s">
        <v>75</v>
      </c>
      <c r="B2512" s="27" t="s">
        <v>8298</v>
      </c>
      <c r="C2512" s="27" t="s">
        <v>190</v>
      </c>
      <c r="D2512" s="27" t="s">
        <v>855</v>
      </c>
      <c r="I2512" s="28">
        <v>43423.431145833332</v>
      </c>
      <c r="J2512" s="28">
        <v>43423.431446759256</v>
      </c>
      <c r="K2512" s="203">
        <v>3.0092592592592595E-4</v>
      </c>
      <c r="L2512" s="29" t="s">
        <v>210</v>
      </c>
      <c r="M2512" s="71" t="s">
        <v>211</v>
      </c>
      <c r="N2512" s="71" t="s">
        <v>215</v>
      </c>
      <c r="O2512" s="71" t="s">
        <v>856</v>
      </c>
      <c r="R2512" s="71">
        <v>0</v>
      </c>
      <c r="U2512" s="27" t="s">
        <v>8299</v>
      </c>
    </row>
    <row r="2513" spans="1:21" x14ac:dyDescent="0.15">
      <c r="A2513" s="27" t="s">
        <v>75</v>
      </c>
      <c r="B2513" s="27" t="s">
        <v>8300</v>
      </c>
      <c r="C2513" s="27" t="s">
        <v>190</v>
      </c>
      <c r="D2513" s="27" t="s">
        <v>855</v>
      </c>
      <c r="I2513" s="28">
        <v>43423.438425925924</v>
      </c>
      <c r="J2513" s="28">
        <v>43423.448530092595</v>
      </c>
      <c r="K2513" s="203">
        <v>1.0104166666666668E-2</v>
      </c>
      <c r="L2513" s="29" t="s">
        <v>210</v>
      </c>
      <c r="M2513" s="71" t="s">
        <v>210</v>
      </c>
      <c r="N2513" s="71" t="s">
        <v>215</v>
      </c>
      <c r="O2513" s="71" t="s">
        <v>856</v>
      </c>
      <c r="R2513" s="71">
        <v>0</v>
      </c>
      <c r="U2513" s="27" t="s">
        <v>8301</v>
      </c>
    </row>
    <row r="2514" spans="1:21" x14ac:dyDescent="0.15">
      <c r="A2514" s="27" t="s">
        <v>75</v>
      </c>
      <c r="B2514" s="27" t="s">
        <v>8302</v>
      </c>
      <c r="C2514" s="27" t="s">
        <v>190</v>
      </c>
      <c r="D2514" s="27" t="s">
        <v>855</v>
      </c>
      <c r="I2514" s="28">
        <v>43423.452800925923</v>
      </c>
      <c r="J2514" s="28">
        <v>43423.452928240738</v>
      </c>
      <c r="K2514" s="203">
        <v>1.273148148148148E-4</v>
      </c>
      <c r="L2514" s="29" t="s">
        <v>210</v>
      </c>
      <c r="M2514" s="71" t="s">
        <v>211</v>
      </c>
      <c r="N2514" s="71" t="s">
        <v>215</v>
      </c>
      <c r="O2514" s="71" t="s">
        <v>856</v>
      </c>
      <c r="R2514" s="71">
        <v>0</v>
      </c>
      <c r="U2514" s="27" t="s">
        <v>8303</v>
      </c>
    </row>
    <row r="2515" spans="1:21" x14ac:dyDescent="0.15">
      <c r="A2515" s="27" t="s">
        <v>75</v>
      </c>
      <c r="B2515" s="27" t="s">
        <v>8304</v>
      </c>
      <c r="C2515" s="27" t="s">
        <v>190</v>
      </c>
      <c r="D2515" s="27" t="s">
        <v>855</v>
      </c>
      <c r="I2515" s="28">
        <v>43423.454687500001</v>
      </c>
      <c r="J2515" s="28">
        <v>43423.455104166664</v>
      </c>
      <c r="K2515" s="203">
        <v>4.1666666666666669E-4</v>
      </c>
      <c r="L2515" s="29" t="s">
        <v>210</v>
      </c>
      <c r="M2515" s="71" t="s">
        <v>211</v>
      </c>
      <c r="N2515" s="71" t="s">
        <v>215</v>
      </c>
      <c r="O2515" s="71" t="s">
        <v>856</v>
      </c>
      <c r="R2515" s="71">
        <v>0</v>
      </c>
      <c r="U2515" s="27" t="s">
        <v>8305</v>
      </c>
    </row>
    <row r="2516" spans="1:21" x14ac:dyDescent="0.15">
      <c r="A2516" s="27" t="s">
        <v>75</v>
      </c>
      <c r="B2516" s="27" t="s">
        <v>8306</v>
      </c>
      <c r="C2516" s="27" t="s">
        <v>190</v>
      </c>
      <c r="D2516" s="27" t="s">
        <v>855</v>
      </c>
      <c r="I2516" s="28">
        <v>43423.45653935185</v>
      </c>
      <c r="J2516" s="28">
        <v>43423.45684027778</v>
      </c>
      <c r="K2516" s="203">
        <v>3.0092592592592595E-4</v>
      </c>
      <c r="L2516" s="29" t="s">
        <v>210</v>
      </c>
      <c r="M2516" s="71" t="s">
        <v>211</v>
      </c>
      <c r="N2516" s="71" t="s">
        <v>215</v>
      </c>
      <c r="O2516" s="71" t="s">
        <v>856</v>
      </c>
      <c r="R2516" s="71">
        <v>0</v>
      </c>
      <c r="U2516" s="27" t="s">
        <v>8307</v>
      </c>
    </row>
    <row r="2517" spans="1:21" x14ac:dyDescent="0.15">
      <c r="A2517" s="27" t="s">
        <v>75</v>
      </c>
      <c r="B2517" s="27" t="s">
        <v>8308</v>
      </c>
      <c r="C2517" s="27" t="s">
        <v>190</v>
      </c>
      <c r="D2517" s="27" t="s">
        <v>855</v>
      </c>
      <c r="I2517" s="28">
        <v>43423.457048611112</v>
      </c>
      <c r="J2517" s="28">
        <v>43423.457361111112</v>
      </c>
      <c r="K2517" s="203">
        <v>3.1250000000000001E-4</v>
      </c>
      <c r="L2517" s="29" t="s">
        <v>210</v>
      </c>
      <c r="M2517" s="71" t="s">
        <v>211</v>
      </c>
      <c r="N2517" s="71" t="s">
        <v>215</v>
      </c>
      <c r="O2517" s="71" t="s">
        <v>856</v>
      </c>
      <c r="R2517" s="71">
        <v>0</v>
      </c>
      <c r="U2517" s="27" t="s">
        <v>8307</v>
      </c>
    </row>
    <row r="2518" spans="1:21" x14ac:dyDescent="0.15">
      <c r="A2518" s="27" t="s">
        <v>75</v>
      </c>
      <c r="B2518" s="27" t="s">
        <v>8309</v>
      </c>
      <c r="C2518" s="27" t="s">
        <v>190</v>
      </c>
      <c r="D2518" s="27" t="s">
        <v>855</v>
      </c>
      <c r="I2518" s="28">
        <v>43423.459814814814</v>
      </c>
      <c r="J2518" s="28">
        <v>43423.460023148145</v>
      </c>
      <c r="K2518" s="203">
        <v>2.0833333333333335E-4</v>
      </c>
      <c r="L2518" s="29" t="s">
        <v>210</v>
      </c>
      <c r="M2518" s="71" t="s">
        <v>211</v>
      </c>
      <c r="N2518" s="71" t="s">
        <v>215</v>
      </c>
      <c r="O2518" s="71" t="s">
        <v>856</v>
      </c>
      <c r="R2518" s="71">
        <v>0</v>
      </c>
      <c r="U2518" s="27" t="s">
        <v>8310</v>
      </c>
    </row>
    <row r="2519" spans="1:21" x14ac:dyDescent="0.15">
      <c r="A2519" s="27" t="s">
        <v>75</v>
      </c>
      <c r="B2519" s="27" t="s">
        <v>8311</v>
      </c>
      <c r="C2519" s="27" t="s">
        <v>190</v>
      </c>
      <c r="D2519" s="27" t="s">
        <v>855</v>
      </c>
      <c r="I2519" s="28">
        <v>43423.460138888891</v>
      </c>
      <c r="J2519" s="28">
        <v>43423.464178240742</v>
      </c>
      <c r="K2519" s="203">
        <v>4.0393518518518521E-3</v>
      </c>
      <c r="L2519" s="29" t="s">
        <v>210</v>
      </c>
      <c r="M2519" s="71" t="s">
        <v>210</v>
      </c>
      <c r="N2519" s="71" t="s">
        <v>215</v>
      </c>
      <c r="O2519" s="71" t="s">
        <v>856</v>
      </c>
      <c r="R2519" s="71">
        <v>0</v>
      </c>
      <c r="U2519" s="27" t="s">
        <v>8312</v>
      </c>
    </row>
    <row r="2520" spans="1:21" x14ac:dyDescent="0.15">
      <c r="A2520" s="27" t="s">
        <v>75</v>
      </c>
      <c r="B2520" s="27" t="s">
        <v>8313</v>
      </c>
      <c r="C2520" s="27" t="s">
        <v>190</v>
      </c>
      <c r="D2520" s="27" t="s">
        <v>855</v>
      </c>
      <c r="I2520" s="28">
        <v>43423.466493055559</v>
      </c>
      <c r="J2520" s="28">
        <v>43423.46675925926</v>
      </c>
      <c r="K2520" s="203">
        <v>2.6620370370370372E-4</v>
      </c>
      <c r="L2520" s="29" t="s">
        <v>210</v>
      </c>
      <c r="M2520" s="71" t="s">
        <v>211</v>
      </c>
      <c r="N2520" s="71" t="s">
        <v>215</v>
      </c>
      <c r="O2520" s="71" t="s">
        <v>856</v>
      </c>
      <c r="R2520" s="71">
        <v>0</v>
      </c>
      <c r="U2520" s="27" t="s">
        <v>8314</v>
      </c>
    </row>
    <row r="2521" spans="1:21" x14ac:dyDescent="0.15">
      <c r="A2521" s="27" t="s">
        <v>75</v>
      </c>
      <c r="B2521" s="27" t="s">
        <v>8315</v>
      </c>
      <c r="C2521" s="27" t="s">
        <v>190</v>
      </c>
      <c r="D2521" s="27" t="s">
        <v>855</v>
      </c>
      <c r="I2521" s="28">
        <v>43423.469872685186</v>
      </c>
      <c r="J2521" s="28">
        <v>43423.47246527778</v>
      </c>
      <c r="K2521" s="203">
        <v>2.5925925925925925E-3</v>
      </c>
      <c r="L2521" s="29" t="s">
        <v>210</v>
      </c>
      <c r="M2521" s="71" t="s">
        <v>210</v>
      </c>
      <c r="N2521" s="71" t="s">
        <v>215</v>
      </c>
      <c r="O2521" s="71" t="s">
        <v>856</v>
      </c>
      <c r="R2521" s="71">
        <v>0</v>
      </c>
      <c r="U2521" s="27" t="s">
        <v>8316</v>
      </c>
    </row>
    <row r="2522" spans="1:21" x14ac:dyDescent="0.15">
      <c r="A2522" s="27" t="s">
        <v>75</v>
      </c>
      <c r="B2522" s="27" t="s">
        <v>8317</v>
      </c>
      <c r="C2522" s="27" t="s">
        <v>190</v>
      </c>
      <c r="D2522" s="27" t="s">
        <v>855</v>
      </c>
      <c r="I2522" s="28">
        <v>43423.48128472222</v>
      </c>
      <c r="J2522" s="28">
        <v>43423.481840277775</v>
      </c>
      <c r="K2522" s="203">
        <v>5.5555555555555556E-4</v>
      </c>
      <c r="L2522" s="29" t="s">
        <v>210</v>
      </c>
      <c r="M2522" s="71" t="s">
        <v>211</v>
      </c>
      <c r="N2522" s="71" t="s">
        <v>215</v>
      </c>
      <c r="O2522" s="71" t="s">
        <v>856</v>
      </c>
      <c r="R2522" s="71">
        <v>0</v>
      </c>
      <c r="U2522" s="27" t="s">
        <v>8318</v>
      </c>
    </row>
    <row r="2523" spans="1:21" x14ac:dyDescent="0.15">
      <c r="A2523" s="27" t="s">
        <v>75</v>
      </c>
      <c r="B2523" s="27" t="s">
        <v>8319</v>
      </c>
      <c r="C2523" s="27" t="s">
        <v>190</v>
      </c>
      <c r="D2523" s="27" t="s">
        <v>855</v>
      </c>
      <c r="I2523" s="28">
        <v>43423.571331018517</v>
      </c>
      <c r="J2523" s="28">
        <v>43423.571736111109</v>
      </c>
      <c r="K2523" s="203">
        <v>4.0509259259259258E-4</v>
      </c>
      <c r="L2523" s="29" t="s">
        <v>210</v>
      </c>
      <c r="M2523" s="71" t="s">
        <v>211</v>
      </c>
      <c r="N2523" s="71" t="s">
        <v>215</v>
      </c>
      <c r="O2523" s="71" t="s">
        <v>856</v>
      </c>
      <c r="R2523" s="71">
        <v>0</v>
      </c>
      <c r="U2523" s="27" t="s">
        <v>8320</v>
      </c>
    </row>
    <row r="2524" spans="1:21" x14ac:dyDescent="0.15">
      <c r="A2524" s="27" t="s">
        <v>75</v>
      </c>
      <c r="B2524" s="27" t="s">
        <v>8321</v>
      </c>
      <c r="C2524" s="27" t="s">
        <v>190</v>
      </c>
      <c r="D2524" s="27" t="s">
        <v>855</v>
      </c>
      <c r="I2524" s="28">
        <v>43423.573634259257</v>
      </c>
      <c r="J2524" s="28">
        <v>43423.574953703705</v>
      </c>
      <c r="K2524" s="203">
        <v>1.3194444444444443E-3</v>
      </c>
      <c r="L2524" s="29" t="s">
        <v>210</v>
      </c>
      <c r="M2524" s="71" t="s">
        <v>211</v>
      </c>
      <c r="N2524" s="71" t="s">
        <v>215</v>
      </c>
      <c r="O2524" s="71" t="s">
        <v>856</v>
      </c>
      <c r="R2524" s="71">
        <v>0</v>
      </c>
      <c r="U2524" s="27" t="s">
        <v>8314</v>
      </c>
    </row>
    <row r="2525" spans="1:21" x14ac:dyDescent="0.15">
      <c r="A2525" s="27" t="s">
        <v>75</v>
      </c>
      <c r="B2525" s="27" t="s">
        <v>8322</v>
      </c>
      <c r="C2525" s="27" t="s">
        <v>190</v>
      </c>
      <c r="D2525" s="27" t="s">
        <v>855</v>
      </c>
      <c r="I2525" s="28">
        <v>43423.575902777775</v>
      </c>
      <c r="J2525" s="28">
        <v>43423.579675925925</v>
      </c>
      <c r="K2525" s="203">
        <v>3.7731481481481483E-3</v>
      </c>
      <c r="L2525" s="29" t="s">
        <v>210</v>
      </c>
      <c r="M2525" s="71" t="s">
        <v>210</v>
      </c>
      <c r="N2525" s="71" t="s">
        <v>215</v>
      </c>
      <c r="O2525" s="71" t="s">
        <v>856</v>
      </c>
      <c r="R2525" s="71">
        <v>0</v>
      </c>
      <c r="U2525" s="27" t="s">
        <v>8305</v>
      </c>
    </row>
    <row r="2526" spans="1:21" x14ac:dyDescent="0.15">
      <c r="A2526" s="27" t="s">
        <v>75</v>
      </c>
      <c r="B2526" s="27" t="s">
        <v>8323</v>
      </c>
      <c r="C2526" s="27" t="s">
        <v>190</v>
      </c>
      <c r="D2526" s="27" t="s">
        <v>855</v>
      </c>
      <c r="I2526" s="28">
        <v>43423.580520833333</v>
      </c>
      <c r="J2526" s="28">
        <v>43423.581412037034</v>
      </c>
      <c r="K2526" s="203">
        <v>8.9120370370370362E-4</v>
      </c>
      <c r="L2526" s="29" t="s">
        <v>210</v>
      </c>
      <c r="M2526" s="71" t="s">
        <v>211</v>
      </c>
      <c r="N2526" s="71" t="s">
        <v>215</v>
      </c>
      <c r="O2526" s="71" t="s">
        <v>856</v>
      </c>
      <c r="R2526" s="71">
        <v>0</v>
      </c>
      <c r="U2526" s="27" t="s">
        <v>8316</v>
      </c>
    </row>
    <row r="2527" spans="1:21" x14ac:dyDescent="0.15">
      <c r="A2527" s="27" t="s">
        <v>75</v>
      </c>
      <c r="B2527" s="27" t="s">
        <v>8324</v>
      </c>
      <c r="C2527" s="27" t="s">
        <v>190</v>
      </c>
      <c r="D2527" s="27" t="s">
        <v>855</v>
      </c>
      <c r="I2527" s="28">
        <v>43423.586423611108</v>
      </c>
      <c r="J2527" s="28">
        <v>43423.587280092594</v>
      </c>
      <c r="K2527" s="203">
        <v>8.564814814814815E-4</v>
      </c>
      <c r="L2527" s="29" t="s">
        <v>210</v>
      </c>
      <c r="M2527" s="71" t="s">
        <v>211</v>
      </c>
      <c r="N2527" s="71" t="s">
        <v>215</v>
      </c>
      <c r="O2527" s="71" t="s">
        <v>856</v>
      </c>
      <c r="R2527" s="71">
        <v>0</v>
      </c>
      <c r="U2527" s="27" t="s">
        <v>2008</v>
      </c>
    </row>
    <row r="2528" spans="1:21" x14ac:dyDescent="0.15">
      <c r="A2528" s="27" t="s">
        <v>75</v>
      </c>
      <c r="B2528" s="27" t="s">
        <v>8325</v>
      </c>
      <c r="C2528" s="27" t="s">
        <v>190</v>
      </c>
      <c r="D2528" s="27" t="s">
        <v>855</v>
      </c>
      <c r="I2528" s="28">
        <v>43423.5940162037</v>
      </c>
      <c r="J2528" s="28">
        <v>43423.597650462965</v>
      </c>
      <c r="K2528" s="203">
        <v>3.6342592592592594E-3</v>
      </c>
      <c r="L2528" s="29" t="s">
        <v>210</v>
      </c>
      <c r="M2528" s="71" t="s">
        <v>210</v>
      </c>
      <c r="N2528" s="71" t="s">
        <v>215</v>
      </c>
      <c r="O2528" s="71" t="s">
        <v>856</v>
      </c>
      <c r="R2528" s="71">
        <v>0</v>
      </c>
      <c r="U2528" s="27" t="s">
        <v>8326</v>
      </c>
    </row>
    <row r="2529" spans="1:21" x14ac:dyDescent="0.15">
      <c r="A2529" s="27" t="s">
        <v>75</v>
      </c>
      <c r="B2529" s="27" t="s">
        <v>8327</v>
      </c>
      <c r="C2529" s="27" t="s">
        <v>190</v>
      </c>
      <c r="D2529" s="27" t="s">
        <v>855</v>
      </c>
      <c r="I2529" s="28">
        <v>43423.604120370372</v>
      </c>
      <c r="J2529" s="28">
        <v>43423.606724537036</v>
      </c>
      <c r="K2529" s="203">
        <v>2.6041666666666665E-3</v>
      </c>
      <c r="L2529" s="29" t="s">
        <v>210</v>
      </c>
      <c r="M2529" s="71" t="s">
        <v>210</v>
      </c>
      <c r="N2529" s="71" t="s">
        <v>215</v>
      </c>
      <c r="O2529" s="71" t="s">
        <v>856</v>
      </c>
      <c r="R2529" s="71">
        <v>0</v>
      </c>
      <c r="U2529" s="27" t="s">
        <v>8328</v>
      </c>
    </row>
    <row r="2530" spans="1:21" x14ac:dyDescent="0.15">
      <c r="A2530" s="27" t="s">
        <v>75</v>
      </c>
      <c r="B2530" s="27" t="s">
        <v>8329</v>
      </c>
      <c r="C2530" s="27" t="s">
        <v>190</v>
      </c>
      <c r="D2530" s="27" t="s">
        <v>855</v>
      </c>
      <c r="I2530" s="28">
        <v>43423.612847222219</v>
      </c>
      <c r="J2530" s="28">
        <v>43423.613449074073</v>
      </c>
      <c r="K2530" s="203">
        <v>6.018518518518519E-4</v>
      </c>
      <c r="L2530" s="29" t="s">
        <v>210</v>
      </c>
      <c r="M2530" s="71" t="s">
        <v>211</v>
      </c>
      <c r="N2530" s="71" t="s">
        <v>215</v>
      </c>
      <c r="O2530" s="71" t="s">
        <v>856</v>
      </c>
      <c r="R2530" s="71">
        <v>0</v>
      </c>
      <c r="U2530" s="27" t="s">
        <v>8330</v>
      </c>
    </row>
    <row r="2531" spans="1:21" x14ac:dyDescent="0.15">
      <c r="A2531" s="27" t="s">
        <v>75</v>
      </c>
      <c r="B2531" s="27" t="s">
        <v>8331</v>
      </c>
      <c r="C2531" s="27" t="s">
        <v>190</v>
      </c>
      <c r="D2531" s="27" t="s">
        <v>855</v>
      </c>
      <c r="I2531" s="28">
        <v>43423.618078703701</v>
      </c>
      <c r="J2531" s="28">
        <v>43423.618657407409</v>
      </c>
      <c r="K2531" s="203">
        <v>5.7870370370370378E-4</v>
      </c>
      <c r="L2531" s="29" t="s">
        <v>210</v>
      </c>
      <c r="M2531" s="71" t="s">
        <v>211</v>
      </c>
      <c r="N2531" s="71" t="s">
        <v>215</v>
      </c>
      <c r="O2531" s="71" t="s">
        <v>856</v>
      </c>
      <c r="R2531" s="71">
        <v>0</v>
      </c>
      <c r="U2531" s="27" t="s">
        <v>8332</v>
      </c>
    </row>
    <row r="2532" spans="1:21" x14ac:dyDescent="0.15">
      <c r="A2532" s="27" t="s">
        <v>75</v>
      </c>
      <c r="B2532" s="27" t="s">
        <v>8333</v>
      </c>
      <c r="C2532" s="27" t="s">
        <v>190</v>
      </c>
      <c r="D2532" s="27" t="s">
        <v>855</v>
      </c>
      <c r="I2532" s="28">
        <v>43423.619942129626</v>
      </c>
      <c r="J2532" s="28">
        <v>43423.623043981483</v>
      </c>
      <c r="K2532" s="203">
        <v>3.1018518518518522E-3</v>
      </c>
      <c r="L2532" s="29" t="s">
        <v>210</v>
      </c>
      <c r="M2532" s="71" t="s">
        <v>210</v>
      </c>
      <c r="N2532" s="71" t="s">
        <v>215</v>
      </c>
      <c r="O2532" s="71" t="s">
        <v>856</v>
      </c>
      <c r="R2532" s="71">
        <v>0</v>
      </c>
      <c r="U2532" s="27" t="s">
        <v>8334</v>
      </c>
    </row>
    <row r="2533" spans="1:21" x14ac:dyDescent="0.15">
      <c r="A2533" s="27" t="s">
        <v>75</v>
      </c>
      <c r="B2533" s="27" t="s">
        <v>8335</v>
      </c>
      <c r="C2533" s="27" t="s">
        <v>190</v>
      </c>
      <c r="D2533" s="27" t="s">
        <v>855</v>
      </c>
      <c r="I2533" s="28">
        <v>43423.626979166664</v>
      </c>
      <c r="J2533" s="28">
        <v>43423.628333333334</v>
      </c>
      <c r="K2533" s="203">
        <v>1.3541666666666667E-3</v>
      </c>
      <c r="L2533" s="29" t="s">
        <v>210</v>
      </c>
      <c r="M2533" s="71" t="s">
        <v>211</v>
      </c>
      <c r="N2533" s="71" t="s">
        <v>215</v>
      </c>
      <c r="O2533" s="71" t="s">
        <v>856</v>
      </c>
      <c r="R2533" s="71">
        <v>0</v>
      </c>
      <c r="U2533" s="27" t="s">
        <v>8336</v>
      </c>
    </row>
    <row r="2534" spans="1:21" x14ac:dyDescent="0.15">
      <c r="A2534" s="27" t="s">
        <v>75</v>
      </c>
      <c r="B2534" s="27" t="s">
        <v>8337</v>
      </c>
      <c r="C2534" s="27" t="s">
        <v>190</v>
      </c>
      <c r="D2534" s="27" t="s">
        <v>855</v>
      </c>
      <c r="I2534" s="28">
        <v>43423.633935185186</v>
      </c>
      <c r="J2534" s="28">
        <v>43423.634884259256</v>
      </c>
      <c r="K2534" s="203">
        <v>9.4907407407407408E-4</v>
      </c>
      <c r="L2534" s="29" t="s">
        <v>210</v>
      </c>
      <c r="M2534" s="71" t="s">
        <v>211</v>
      </c>
      <c r="N2534" s="71" t="s">
        <v>215</v>
      </c>
      <c r="O2534" s="71" t="s">
        <v>856</v>
      </c>
      <c r="R2534" s="71">
        <v>0</v>
      </c>
      <c r="U2534" s="27" t="s">
        <v>8338</v>
      </c>
    </row>
    <row r="2535" spans="1:21" x14ac:dyDescent="0.15">
      <c r="A2535" s="27" t="s">
        <v>75</v>
      </c>
      <c r="B2535" s="27" t="s">
        <v>8339</v>
      </c>
      <c r="C2535" s="27" t="s">
        <v>190</v>
      </c>
      <c r="D2535" s="27" t="s">
        <v>855</v>
      </c>
      <c r="I2535" s="28">
        <v>43423.645173611112</v>
      </c>
      <c r="J2535" s="28">
        <v>43423.645949074074</v>
      </c>
      <c r="K2535" s="203">
        <v>7.7546296296296304E-4</v>
      </c>
      <c r="L2535" s="29" t="s">
        <v>210</v>
      </c>
      <c r="M2535" s="71" t="s">
        <v>211</v>
      </c>
      <c r="N2535" s="71" t="s">
        <v>215</v>
      </c>
      <c r="O2535" s="71" t="s">
        <v>856</v>
      </c>
      <c r="R2535" s="71">
        <v>0</v>
      </c>
      <c r="U2535" s="27" t="s">
        <v>8340</v>
      </c>
    </row>
    <row r="2536" spans="1:21" x14ac:dyDescent="0.15">
      <c r="A2536" s="27" t="s">
        <v>75</v>
      </c>
      <c r="B2536" s="27" t="s">
        <v>8341</v>
      </c>
      <c r="C2536" s="27" t="s">
        <v>190</v>
      </c>
      <c r="D2536" s="27" t="s">
        <v>855</v>
      </c>
      <c r="I2536" s="28">
        <v>43423.646805555552</v>
      </c>
      <c r="J2536" s="28">
        <v>43423.651192129626</v>
      </c>
      <c r="K2536" s="203">
        <v>4.386574074074074E-3</v>
      </c>
      <c r="L2536" s="29" t="s">
        <v>210</v>
      </c>
      <c r="M2536" s="71" t="s">
        <v>210</v>
      </c>
      <c r="N2536" s="71" t="s">
        <v>215</v>
      </c>
      <c r="O2536" s="71" t="s">
        <v>856</v>
      </c>
      <c r="R2536" s="71">
        <v>0</v>
      </c>
      <c r="U2536" s="27" t="s">
        <v>8342</v>
      </c>
    </row>
    <row r="2537" spans="1:21" x14ac:dyDescent="0.15">
      <c r="A2537" s="27" t="s">
        <v>75</v>
      </c>
      <c r="B2537" s="27" t="s">
        <v>8343</v>
      </c>
      <c r="C2537" s="27" t="s">
        <v>190</v>
      </c>
      <c r="D2537" s="27" t="s">
        <v>855</v>
      </c>
      <c r="I2537" s="28">
        <v>43423.655717592592</v>
      </c>
      <c r="J2537" s="28">
        <v>43423.660370370373</v>
      </c>
      <c r="K2537" s="203">
        <v>4.6527777777777774E-3</v>
      </c>
      <c r="L2537" s="29" t="s">
        <v>210</v>
      </c>
      <c r="M2537" s="71" t="s">
        <v>210</v>
      </c>
      <c r="N2537" s="71" t="s">
        <v>215</v>
      </c>
      <c r="O2537" s="71" t="s">
        <v>856</v>
      </c>
      <c r="R2537" s="71">
        <v>0</v>
      </c>
      <c r="U2537" s="27" t="s">
        <v>8344</v>
      </c>
    </row>
    <row r="2538" spans="1:21" x14ac:dyDescent="0.15">
      <c r="A2538" s="27" t="s">
        <v>75</v>
      </c>
      <c r="B2538" s="27" t="s">
        <v>8345</v>
      </c>
      <c r="C2538" s="27" t="s">
        <v>190</v>
      </c>
      <c r="D2538" s="27" t="s">
        <v>855</v>
      </c>
      <c r="I2538" s="28">
        <v>43423.676562499997</v>
      </c>
      <c r="J2538" s="28">
        <v>43423.676921296297</v>
      </c>
      <c r="K2538" s="203">
        <v>3.5879629629629635E-4</v>
      </c>
      <c r="L2538" s="29" t="s">
        <v>210</v>
      </c>
      <c r="M2538" s="71" t="s">
        <v>211</v>
      </c>
      <c r="N2538" s="71" t="s">
        <v>215</v>
      </c>
      <c r="O2538" s="71" t="s">
        <v>856</v>
      </c>
      <c r="R2538" s="71">
        <v>0</v>
      </c>
      <c r="U2538" s="27" t="s">
        <v>8346</v>
      </c>
    </row>
    <row r="2539" spans="1:21" x14ac:dyDescent="0.15">
      <c r="A2539" s="27" t="s">
        <v>75</v>
      </c>
      <c r="B2539" s="27" t="s">
        <v>8347</v>
      </c>
      <c r="C2539" s="27" t="s">
        <v>190</v>
      </c>
      <c r="D2539" s="27" t="s">
        <v>855</v>
      </c>
      <c r="I2539" s="28">
        <v>43423.680856481478</v>
      </c>
      <c r="J2539" s="28">
        <v>43423.683888888889</v>
      </c>
      <c r="K2539" s="203">
        <v>3.0324074074074073E-3</v>
      </c>
      <c r="L2539" s="29" t="s">
        <v>210</v>
      </c>
      <c r="M2539" s="71" t="s">
        <v>210</v>
      </c>
      <c r="N2539" s="71" t="s">
        <v>215</v>
      </c>
      <c r="O2539" s="71" t="s">
        <v>856</v>
      </c>
      <c r="R2539" s="71">
        <v>0</v>
      </c>
      <c r="U2539" s="27" t="s">
        <v>8348</v>
      </c>
    </row>
    <row r="2540" spans="1:21" x14ac:dyDescent="0.15">
      <c r="A2540" s="27" t="s">
        <v>75</v>
      </c>
      <c r="B2540" s="27" t="s">
        <v>8349</v>
      </c>
      <c r="C2540" s="27" t="s">
        <v>190</v>
      </c>
      <c r="D2540" s="27" t="s">
        <v>855</v>
      </c>
      <c r="I2540" s="28">
        <v>43423.688981481479</v>
      </c>
      <c r="J2540" s="28">
        <v>43423.689363425925</v>
      </c>
      <c r="K2540" s="203">
        <v>3.8194444444444446E-4</v>
      </c>
      <c r="L2540" s="29" t="s">
        <v>210</v>
      </c>
      <c r="M2540" s="71" t="s">
        <v>211</v>
      </c>
      <c r="N2540" s="71" t="s">
        <v>215</v>
      </c>
      <c r="O2540" s="71" t="s">
        <v>856</v>
      </c>
      <c r="R2540" s="71">
        <v>0</v>
      </c>
      <c r="U2540" s="27" t="s">
        <v>8350</v>
      </c>
    </row>
    <row r="2541" spans="1:21" x14ac:dyDescent="0.15">
      <c r="A2541" s="27" t="s">
        <v>75</v>
      </c>
      <c r="B2541" s="27" t="s">
        <v>8351</v>
      </c>
      <c r="C2541" s="27" t="s">
        <v>190</v>
      </c>
      <c r="D2541" s="27" t="s">
        <v>855</v>
      </c>
      <c r="I2541" s="28">
        <v>43423.689664351848</v>
      </c>
      <c r="J2541" s="28">
        <v>43423.690497685187</v>
      </c>
      <c r="K2541" s="203">
        <v>8.3333333333333339E-4</v>
      </c>
      <c r="L2541" s="29" t="s">
        <v>210</v>
      </c>
      <c r="M2541" s="71" t="s">
        <v>211</v>
      </c>
      <c r="N2541" s="71" t="s">
        <v>215</v>
      </c>
      <c r="O2541" s="71" t="s">
        <v>856</v>
      </c>
      <c r="R2541" s="71">
        <v>0</v>
      </c>
      <c r="U2541" s="27" t="s">
        <v>8352</v>
      </c>
    </row>
    <row r="2542" spans="1:21" x14ac:dyDescent="0.15">
      <c r="A2542" s="27" t="s">
        <v>75</v>
      </c>
      <c r="B2542" s="27" t="s">
        <v>8353</v>
      </c>
      <c r="C2542" s="27" t="s">
        <v>190</v>
      </c>
      <c r="D2542" s="27" t="s">
        <v>855</v>
      </c>
      <c r="I2542" s="28">
        <v>43423.698460648149</v>
      </c>
      <c r="J2542" s="28">
        <v>43423.698784722219</v>
      </c>
      <c r="K2542" s="203">
        <v>3.2407407407407406E-4</v>
      </c>
      <c r="L2542" s="29" t="s">
        <v>210</v>
      </c>
      <c r="M2542" s="71" t="s">
        <v>211</v>
      </c>
      <c r="N2542" s="71" t="s">
        <v>215</v>
      </c>
      <c r="O2542" s="71" t="s">
        <v>856</v>
      </c>
      <c r="R2542" s="71">
        <v>0</v>
      </c>
      <c r="U2542" s="27" t="s">
        <v>8354</v>
      </c>
    </row>
    <row r="2543" spans="1:21" x14ac:dyDescent="0.15">
      <c r="A2543" s="27" t="s">
        <v>75</v>
      </c>
      <c r="B2543" s="27" t="s">
        <v>8355</v>
      </c>
      <c r="C2543" s="27" t="s">
        <v>190</v>
      </c>
      <c r="D2543" s="27" t="s">
        <v>855</v>
      </c>
      <c r="I2543" s="28">
        <v>43423.700949074075</v>
      </c>
      <c r="J2543" s="28">
        <v>43423.701435185183</v>
      </c>
      <c r="K2543" s="203">
        <v>4.8611111111111104E-4</v>
      </c>
      <c r="L2543" s="29" t="s">
        <v>210</v>
      </c>
      <c r="M2543" s="71" t="s">
        <v>211</v>
      </c>
      <c r="N2543" s="71" t="s">
        <v>215</v>
      </c>
      <c r="O2543" s="71" t="s">
        <v>856</v>
      </c>
      <c r="R2543" s="71">
        <v>0</v>
      </c>
      <c r="U2543" s="27" t="s">
        <v>8356</v>
      </c>
    </row>
    <row r="2544" spans="1:21" x14ac:dyDescent="0.15">
      <c r="A2544" s="27" t="s">
        <v>75</v>
      </c>
      <c r="B2544" s="27" t="s">
        <v>8357</v>
      </c>
      <c r="C2544" s="27" t="s">
        <v>190</v>
      </c>
      <c r="D2544" s="27" t="s">
        <v>855</v>
      </c>
      <c r="I2544" s="28">
        <v>43423.703541666669</v>
      </c>
      <c r="J2544" s="28">
        <v>43423.704618055555</v>
      </c>
      <c r="K2544" s="203">
        <v>1.0763888888888889E-3</v>
      </c>
      <c r="L2544" s="29" t="s">
        <v>210</v>
      </c>
      <c r="M2544" s="71" t="s">
        <v>211</v>
      </c>
      <c r="N2544" s="71" t="s">
        <v>215</v>
      </c>
      <c r="O2544" s="71" t="s">
        <v>856</v>
      </c>
      <c r="R2544" s="71">
        <v>0</v>
      </c>
      <c r="U2544" s="27" t="s">
        <v>8358</v>
      </c>
    </row>
    <row r="2545" spans="1:21" x14ac:dyDescent="0.15">
      <c r="A2545" s="27" t="s">
        <v>75</v>
      </c>
      <c r="B2545" s="27" t="s">
        <v>8359</v>
      </c>
      <c r="C2545" s="27" t="s">
        <v>190</v>
      </c>
      <c r="D2545" s="27" t="s">
        <v>855</v>
      </c>
      <c r="I2545" s="28">
        <v>43423.707002314812</v>
      </c>
      <c r="J2545" s="28">
        <v>43423.714155092595</v>
      </c>
      <c r="K2545" s="203">
        <v>7.1527777777777787E-3</v>
      </c>
      <c r="L2545" s="29" t="s">
        <v>210</v>
      </c>
      <c r="M2545" s="71" t="s">
        <v>210</v>
      </c>
      <c r="N2545" s="71" t="s">
        <v>215</v>
      </c>
      <c r="O2545" s="71" t="s">
        <v>856</v>
      </c>
      <c r="R2545" s="71">
        <v>0</v>
      </c>
      <c r="U2545" s="27" t="s">
        <v>8318</v>
      </c>
    </row>
    <row r="2546" spans="1:21" x14ac:dyDescent="0.15">
      <c r="A2546" s="27" t="s">
        <v>75</v>
      </c>
      <c r="B2546" s="27" t="s">
        <v>8360</v>
      </c>
      <c r="C2546" s="27" t="s">
        <v>190</v>
      </c>
      <c r="D2546" s="27" t="s">
        <v>855</v>
      </c>
      <c r="I2546" s="28">
        <v>43423.725208333337</v>
      </c>
      <c r="J2546" s="28">
        <v>43423.725613425922</v>
      </c>
      <c r="K2546" s="203">
        <v>4.0509259259259258E-4</v>
      </c>
      <c r="L2546" s="29" t="s">
        <v>210</v>
      </c>
      <c r="M2546" s="71" t="s">
        <v>211</v>
      </c>
      <c r="N2546" s="71" t="s">
        <v>215</v>
      </c>
      <c r="O2546" s="71" t="s">
        <v>856</v>
      </c>
      <c r="R2546" s="71">
        <v>0</v>
      </c>
      <c r="U2546" s="27" t="s">
        <v>8338</v>
      </c>
    </row>
    <row r="2547" spans="1:21" x14ac:dyDescent="0.15">
      <c r="A2547" s="27" t="s">
        <v>75</v>
      </c>
      <c r="B2547" s="27" t="s">
        <v>8361</v>
      </c>
      <c r="C2547" s="27" t="s">
        <v>218</v>
      </c>
      <c r="D2547" s="27" t="s">
        <v>761</v>
      </c>
      <c r="I2547" s="28">
        <v>43423.430312500001</v>
      </c>
      <c r="J2547" s="28">
        <v>43423.430520833332</v>
      </c>
      <c r="K2547" s="203">
        <v>2.0833333333333335E-4</v>
      </c>
      <c r="L2547" s="29" t="s">
        <v>210</v>
      </c>
      <c r="M2547" s="71" t="s">
        <v>211</v>
      </c>
      <c r="N2547" s="71" t="s">
        <v>215</v>
      </c>
      <c r="O2547" s="71" t="s">
        <v>762</v>
      </c>
      <c r="R2547" s="71">
        <v>0</v>
      </c>
      <c r="U2547" s="27" t="s">
        <v>8362</v>
      </c>
    </row>
    <row r="2548" spans="1:21" x14ac:dyDescent="0.15">
      <c r="A2548" s="27" t="s">
        <v>75</v>
      </c>
      <c r="B2548" s="27" t="s">
        <v>8363</v>
      </c>
      <c r="C2548" s="27" t="s">
        <v>218</v>
      </c>
      <c r="D2548" s="27" t="s">
        <v>761</v>
      </c>
      <c r="I2548" s="28">
        <v>43423.43608796296</v>
      </c>
      <c r="J2548" s="28">
        <v>43423.437141203707</v>
      </c>
      <c r="K2548" s="203">
        <v>1.0532407407407407E-3</v>
      </c>
      <c r="L2548" s="29" t="s">
        <v>210</v>
      </c>
      <c r="M2548" s="71" t="s">
        <v>211</v>
      </c>
      <c r="N2548" s="71" t="s">
        <v>215</v>
      </c>
      <c r="O2548" s="71" t="s">
        <v>762</v>
      </c>
      <c r="R2548" s="71">
        <v>0</v>
      </c>
      <c r="U2548" s="27" t="s">
        <v>8364</v>
      </c>
    </row>
    <row r="2549" spans="1:21" x14ac:dyDescent="0.15">
      <c r="A2549" s="27" t="s">
        <v>75</v>
      </c>
      <c r="B2549" s="27" t="s">
        <v>8365</v>
      </c>
      <c r="C2549" s="27" t="s">
        <v>218</v>
      </c>
      <c r="D2549" s="27" t="s">
        <v>761</v>
      </c>
      <c r="I2549" s="28">
        <v>43423.442256944443</v>
      </c>
      <c r="J2549" s="28">
        <v>43423.443379629629</v>
      </c>
      <c r="K2549" s="203">
        <v>1.1226851851851851E-3</v>
      </c>
      <c r="L2549" s="29" t="s">
        <v>210</v>
      </c>
      <c r="M2549" s="71" t="s">
        <v>211</v>
      </c>
      <c r="N2549" s="71" t="s">
        <v>215</v>
      </c>
      <c r="O2549" s="71" t="s">
        <v>762</v>
      </c>
      <c r="R2549" s="71">
        <v>0</v>
      </c>
      <c r="U2549" s="27" t="s">
        <v>8366</v>
      </c>
    </row>
    <row r="2550" spans="1:21" x14ac:dyDescent="0.15">
      <c r="A2550" s="27" t="s">
        <v>75</v>
      </c>
      <c r="B2550" s="27" t="s">
        <v>8367</v>
      </c>
      <c r="C2550" s="27" t="s">
        <v>218</v>
      </c>
      <c r="D2550" s="27" t="s">
        <v>761</v>
      </c>
      <c r="I2550" s="28">
        <v>43423.443958333337</v>
      </c>
      <c r="J2550" s="28">
        <v>43423.447824074072</v>
      </c>
      <c r="K2550" s="203">
        <v>3.8657407407407408E-3</v>
      </c>
      <c r="L2550" s="29" t="s">
        <v>210</v>
      </c>
      <c r="M2550" s="71" t="s">
        <v>210</v>
      </c>
      <c r="N2550" s="71" t="s">
        <v>215</v>
      </c>
      <c r="O2550" s="71" t="s">
        <v>762</v>
      </c>
      <c r="R2550" s="71">
        <v>0</v>
      </c>
      <c r="U2550" s="27" t="s">
        <v>8366</v>
      </c>
    </row>
    <row r="2551" spans="1:21" x14ac:dyDescent="0.15">
      <c r="A2551" s="27" t="s">
        <v>75</v>
      </c>
      <c r="B2551" s="27" t="s">
        <v>8368</v>
      </c>
      <c r="C2551" s="27" t="s">
        <v>218</v>
      </c>
      <c r="D2551" s="27" t="s">
        <v>761</v>
      </c>
      <c r="I2551" s="28">
        <v>43423.451979166668</v>
      </c>
      <c r="J2551" s="28">
        <v>43423.453449074077</v>
      </c>
      <c r="K2551" s="203">
        <v>1.4699074074074074E-3</v>
      </c>
      <c r="L2551" s="29" t="s">
        <v>210</v>
      </c>
      <c r="M2551" s="71" t="s">
        <v>211</v>
      </c>
      <c r="N2551" s="71" t="s">
        <v>215</v>
      </c>
      <c r="O2551" s="71" t="s">
        <v>762</v>
      </c>
      <c r="R2551" s="71">
        <v>0</v>
      </c>
      <c r="U2551" s="27" t="s">
        <v>8369</v>
      </c>
    </row>
    <row r="2552" spans="1:21" x14ac:dyDescent="0.15">
      <c r="A2552" s="27" t="s">
        <v>75</v>
      </c>
      <c r="B2552" s="27" t="s">
        <v>8370</v>
      </c>
      <c r="C2552" s="27" t="s">
        <v>218</v>
      </c>
      <c r="D2552" s="27" t="s">
        <v>761</v>
      </c>
      <c r="I2552" s="28">
        <v>43423.470949074072</v>
      </c>
      <c r="J2552" s="28">
        <v>43423.474988425929</v>
      </c>
      <c r="K2552" s="203">
        <v>4.0393518518518521E-3</v>
      </c>
      <c r="L2552" s="29" t="s">
        <v>210</v>
      </c>
      <c r="M2552" s="71" t="s">
        <v>210</v>
      </c>
      <c r="N2552" s="71" t="s">
        <v>215</v>
      </c>
      <c r="O2552" s="71" t="s">
        <v>762</v>
      </c>
      <c r="R2552" s="71">
        <v>0</v>
      </c>
      <c r="U2552" s="27" t="s">
        <v>8371</v>
      </c>
    </row>
    <row r="2553" spans="1:21" x14ac:dyDescent="0.15">
      <c r="A2553" s="27" t="s">
        <v>75</v>
      </c>
      <c r="B2553" s="27" t="s">
        <v>8372</v>
      </c>
      <c r="C2553" s="27" t="s">
        <v>218</v>
      </c>
      <c r="D2553" s="27" t="s">
        <v>761</v>
      </c>
      <c r="I2553" s="28">
        <v>43423.4846875</v>
      </c>
      <c r="J2553" s="28">
        <v>43423.484884259262</v>
      </c>
      <c r="K2553" s="203">
        <v>1.9675925925925926E-4</v>
      </c>
      <c r="L2553" s="29" t="s">
        <v>210</v>
      </c>
      <c r="M2553" s="71" t="s">
        <v>211</v>
      </c>
      <c r="N2553" s="71" t="s">
        <v>215</v>
      </c>
      <c r="O2553" s="71" t="s">
        <v>762</v>
      </c>
      <c r="R2553" s="71">
        <v>0</v>
      </c>
      <c r="U2553" s="27" t="s">
        <v>8373</v>
      </c>
    </row>
    <row r="2554" spans="1:21" x14ac:dyDescent="0.15">
      <c r="A2554" s="27" t="s">
        <v>75</v>
      </c>
      <c r="B2554" s="27" t="s">
        <v>8374</v>
      </c>
      <c r="C2554" s="27" t="s">
        <v>218</v>
      </c>
      <c r="D2554" s="27" t="s">
        <v>761</v>
      </c>
      <c r="I2554" s="28">
        <v>43423.486712962964</v>
      </c>
      <c r="J2554" s="28">
        <v>43423.48704861111</v>
      </c>
      <c r="K2554" s="203">
        <v>3.3564814814814812E-4</v>
      </c>
      <c r="L2554" s="29" t="s">
        <v>210</v>
      </c>
      <c r="M2554" s="71" t="s">
        <v>211</v>
      </c>
      <c r="N2554" s="71" t="s">
        <v>215</v>
      </c>
      <c r="O2554" s="71" t="s">
        <v>762</v>
      </c>
      <c r="R2554" s="71">
        <v>0</v>
      </c>
      <c r="U2554" s="27" t="s">
        <v>1095</v>
      </c>
    </row>
    <row r="2555" spans="1:21" x14ac:dyDescent="0.15">
      <c r="A2555" s="27" t="s">
        <v>75</v>
      </c>
      <c r="B2555" s="27" t="s">
        <v>8375</v>
      </c>
      <c r="C2555" s="27" t="s">
        <v>218</v>
      </c>
      <c r="D2555" s="27" t="s">
        <v>761</v>
      </c>
      <c r="I2555" s="28">
        <v>43423.490925925929</v>
      </c>
      <c r="J2555" s="28">
        <v>43423.491249999999</v>
      </c>
      <c r="K2555" s="203">
        <v>3.2407407407407406E-4</v>
      </c>
      <c r="L2555" s="29" t="s">
        <v>210</v>
      </c>
      <c r="M2555" s="71" t="s">
        <v>211</v>
      </c>
      <c r="N2555" s="71" t="s">
        <v>215</v>
      </c>
      <c r="O2555" s="71" t="s">
        <v>762</v>
      </c>
      <c r="R2555" s="71">
        <v>0</v>
      </c>
      <c r="U2555" s="27" t="s">
        <v>8376</v>
      </c>
    </row>
    <row r="2556" spans="1:21" x14ac:dyDescent="0.15">
      <c r="A2556" s="27" t="s">
        <v>75</v>
      </c>
      <c r="B2556" s="27" t="s">
        <v>8377</v>
      </c>
      <c r="C2556" s="27" t="s">
        <v>218</v>
      </c>
      <c r="D2556" s="27" t="s">
        <v>761</v>
      </c>
      <c r="I2556" s="28">
        <v>43423.493518518517</v>
      </c>
      <c r="J2556" s="28">
        <v>43423.493923611109</v>
      </c>
      <c r="K2556" s="203">
        <v>4.0509259259259258E-4</v>
      </c>
      <c r="L2556" s="29" t="s">
        <v>210</v>
      </c>
      <c r="M2556" s="71" t="s">
        <v>211</v>
      </c>
      <c r="N2556" s="71" t="s">
        <v>215</v>
      </c>
      <c r="O2556" s="71" t="s">
        <v>762</v>
      </c>
      <c r="R2556" s="71">
        <v>0</v>
      </c>
      <c r="U2556" s="27" t="s">
        <v>8378</v>
      </c>
    </row>
    <row r="2557" spans="1:21" x14ac:dyDescent="0.15">
      <c r="A2557" s="27" t="s">
        <v>75</v>
      </c>
      <c r="B2557" s="27" t="s">
        <v>8379</v>
      </c>
      <c r="C2557" s="27" t="s">
        <v>218</v>
      </c>
      <c r="D2557" s="27" t="s">
        <v>761</v>
      </c>
      <c r="I2557" s="28">
        <v>43423.602708333332</v>
      </c>
      <c r="J2557" s="28">
        <v>43423.604108796295</v>
      </c>
      <c r="K2557" s="203">
        <v>1.4004629629629629E-3</v>
      </c>
      <c r="L2557" s="29" t="s">
        <v>210</v>
      </c>
      <c r="M2557" s="71" t="s">
        <v>211</v>
      </c>
      <c r="N2557" s="71" t="s">
        <v>215</v>
      </c>
      <c r="O2557" s="71" t="s">
        <v>762</v>
      </c>
      <c r="R2557" s="71">
        <v>0</v>
      </c>
      <c r="U2557" s="27" t="s">
        <v>8380</v>
      </c>
    </row>
    <row r="2558" spans="1:21" x14ac:dyDescent="0.15">
      <c r="A2558" s="27" t="s">
        <v>75</v>
      </c>
      <c r="B2558" s="27" t="s">
        <v>8381</v>
      </c>
      <c r="C2558" s="27" t="s">
        <v>218</v>
      </c>
      <c r="D2558" s="27" t="s">
        <v>761</v>
      </c>
      <c r="I2558" s="28">
        <v>43423.617175925923</v>
      </c>
      <c r="J2558" s="28">
        <v>43423.619027777779</v>
      </c>
      <c r="K2558" s="203">
        <v>1.8518518518518517E-3</v>
      </c>
      <c r="L2558" s="29" t="s">
        <v>210</v>
      </c>
      <c r="M2558" s="71" t="s">
        <v>211</v>
      </c>
      <c r="N2558" s="71" t="s">
        <v>215</v>
      </c>
      <c r="O2558" s="71" t="s">
        <v>762</v>
      </c>
      <c r="R2558" s="71">
        <v>0</v>
      </c>
      <c r="U2558" s="27" t="s">
        <v>8382</v>
      </c>
    </row>
    <row r="2559" spans="1:21" x14ac:dyDescent="0.15">
      <c r="A2559" s="27" t="s">
        <v>75</v>
      </c>
      <c r="B2559" s="27" t="s">
        <v>8383</v>
      </c>
      <c r="C2559" s="27" t="s">
        <v>218</v>
      </c>
      <c r="D2559" s="27" t="s">
        <v>761</v>
      </c>
      <c r="I2559" s="28">
        <v>43423.626770833333</v>
      </c>
      <c r="J2559" s="28">
        <v>43423.629884259259</v>
      </c>
      <c r="K2559" s="203">
        <v>3.1134259259259257E-3</v>
      </c>
      <c r="L2559" s="29" t="s">
        <v>210</v>
      </c>
      <c r="M2559" s="71" t="s">
        <v>210</v>
      </c>
      <c r="N2559" s="71" t="s">
        <v>215</v>
      </c>
      <c r="O2559" s="71" t="s">
        <v>762</v>
      </c>
      <c r="R2559" s="71">
        <v>0</v>
      </c>
      <c r="U2559" s="27" t="s">
        <v>8384</v>
      </c>
    </row>
    <row r="2560" spans="1:21" x14ac:dyDescent="0.15">
      <c r="A2560" s="27" t="s">
        <v>75</v>
      </c>
      <c r="B2560" s="27" t="s">
        <v>8385</v>
      </c>
      <c r="C2560" s="27" t="s">
        <v>218</v>
      </c>
      <c r="D2560" s="27" t="s">
        <v>761</v>
      </c>
      <c r="I2560" s="28">
        <v>43423.666539351849</v>
      </c>
      <c r="J2560" s="28">
        <v>43423.66710648148</v>
      </c>
      <c r="K2560" s="203">
        <v>5.6712962962962956E-4</v>
      </c>
      <c r="L2560" s="29" t="s">
        <v>210</v>
      </c>
      <c r="M2560" s="71" t="s">
        <v>211</v>
      </c>
      <c r="N2560" s="71" t="s">
        <v>215</v>
      </c>
      <c r="O2560" s="71" t="s">
        <v>762</v>
      </c>
      <c r="R2560" s="71">
        <v>0</v>
      </c>
      <c r="U2560" s="27" t="s">
        <v>8386</v>
      </c>
    </row>
    <row r="2561" spans="1:21" x14ac:dyDescent="0.15">
      <c r="A2561" s="27" t="s">
        <v>75</v>
      </c>
      <c r="B2561" s="27" t="s">
        <v>8387</v>
      </c>
      <c r="C2561" s="27" t="s">
        <v>218</v>
      </c>
      <c r="D2561" s="27" t="s">
        <v>761</v>
      </c>
      <c r="I2561" s="28">
        <v>43423.681631944448</v>
      </c>
      <c r="J2561" s="28">
        <v>43423.682881944442</v>
      </c>
      <c r="K2561" s="203">
        <v>1.25E-3</v>
      </c>
      <c r="L2561" s="29" t="s">
        <v>210</v>
      </c>
      <c r="M2561" s="71" t="s">
        <v>211</v>
      </c>
      <c r="N2561" s="71" t="s">
        <v>215</v>
      </c>
      <c r="O2561" s="71" t="s">
        <v>762</v>
      </c>
      <c r="R2561" s="71">
        <v>0</v>
      </c>
      <c r="U2561" s="27" t="s">
        <v>8388</v>
      </c>
    </row>
    <row r="2562" spans="1:21" x14ac:dyDescent="0.15">
      <c r="A2562" s="27" t="s">
        <v>75</v>
      </c>
      <c r="B2562" s="27" t="s">
        <v>8389</v>
      </c>
      <c r="C2562" s="27" t="s">
        <v>218</v>
      </c>
      <c r="D2562" s="27" t="s">
        <v>761</v>
      </c>
      <c r="I2562" s="28">
        <v>43423.708043981482</v>
      </c>
      <c r="J2562" s="28">
        <v>43423.708703703705</v>
      </c>
      <c r="K2562" s="203">
        <v>6.5972222222222213E-4</v>
      </c>
      <c r="L2562" s="29" t="s">
        <v>210</v>
      </c>
      <c r="M2562" s="71" t="s">
        <v>211</v>
      </c>
      <c r="N2562" s="71" t="s">
        <v>215</v>
      </c>
      <c r="O2562" s="71" t="s">
        <v>762</v>
      </c>
      <c r="R2562" s="71">
        <v>0</v>
      </c>
      <c r="U2562" s="27" t="s">
        <v>8390</v>
      </c>
    </row>
    <row r="2563" spans="1:21" x14ac:dyDescent="0.15">
      <c r="A2563" s="27" t="s">
        <v>75</v>
      </c>
      <c r="B2563" s="27" t="s">
        <v>8391</v>
      </c>
      <c r="C2563" s="27" t="s">
        <v>218</v>
      </c>
      <c r="D2563" s="27" t="s">
        <v>761</v>
      </c>
      <c r="I2563" s="28">
        <v>43423.729571759257</v>
      </c>
      <c r="J2563" s="28">
        <v>43423.730046296296</v>
      </c>
      <c r="K2563" s="203">
        <v>4.7453703703703704E-4</v>
      </c>
      <c r="L2563" s="29" t="s">
        <v>210</v>
      </c>
      <c r="M2563" s="71" t="s">
        <v>211</v>
      </c>
      <c r="N2563" s="71" t="s">
        <v>215</v>
      </c>
      <c r="O2563" s="71" t="s">
        <v>762</v>
      </c>
      <c r="R2563" s="71">
        <v>0</v>
      </c>
      <c r="U2563" s="27" t="s">
        <v>8392</v>
      </c>
    </row>
    <row r="2564" spans="1:21" x14ac:dyDescent="0.15">
      <c r="A2564" s="27" t="s">
        <v>75</v>
      </c>
      <c r="B2564" s="27" t="s">
        <v>8393</v>
      </c>
      <c r="C2564" s="27" t="s">
        <v>218</v>
      </c>
      <c r="D2564" s="27" t="s">
        <v>761</v>
      </c>
      <c r="I2564" s="28">
        <v>43423.750590277778</v>
      </c>
      <c r="J2564" s="28">
        <v>43423.754583333335</v>
      </c>
      <c r="K2564" s="203">
        <v>3.9930555555555561E-3</v>
      </c>
      <c r="L2564" s="29" t="s">
        <v>210</v>
      </c>
      <c r="M2564" s="71" t="s">
        <v>210</v>
      </c>
      <c r="N2564" s="71" t="s">
        <v>215</v>
      </c>
      <c r="O2564" s="71" t="s">
        <v>762</v>
      </c>
      <c r="R2564" s="71">
        <v>0</v>
      </c>
      <c r="U2564" s="27" t="s">
        <v>304</v>
      </c>
    </row>
    <row r="2565" spans="1:21" x14ac:dyDescent="0.15">
      <c r="A2565" s="27" t="s">
        <v>75</v>
      </c>
      <c r="B2565" s="27" t="s">
        <v>8394</v>
      </c>
      <c r="C2565" s="27" t="s">
        <v>218</v>
      </c>
      <c r="D2565" s="27" t="s">
        <v>567</v>
      </c>
      <c r="I2565" s="28">
        <v>43423.439155092594</v>
      </c>
      <c r="J2565" s="28">
        <v>43423.440868055557</v>
      </c>
      <c r="K2565" s="203">
        <v>1.712962962962963E-3</v>
      </c>
      <c r="L2565" s="29" t="s">
        <v>210</v>
      </c>
      <c r="M2565" s="71" t="s">
        <v>211</v>
      </c>
      <c r="N2565" s="71" t="s">
        <v>215</v>
      </c>
      <c r="O2565" s="71" t="s">
        <v>568</v>
      </c>
      <c r="R2565" s="71">
        <v>0</v>
      </c>
      <c r="U2565" s="27" t="s">
        <v>2011</v>
      </c>
    </row>
    <row r="2566" spans="1:21" x14ac:dyDescent="0.15">
      <c r="A2566" s="27" t="s">
        <v>75</v>
      </c>
      <c r="B2566" s="27" t="s">
        <v>8395</v>
      </c>
      <c r="C2566" s="27" t="s">
        <v>218</v>
      </c>
      <c r="D2566" s="27" t="s">
        <v>567</v>
      </c>
      <c r="I2566" s="28">
        <v>43423.453379629631</v>
      </c>
      <c r="J2566" s="28">
        <v>43423.45380787037</v>
      </c>
      <c r="K2566" s="203">
        <v>4.2824074074074075E-4</v>
      </c>
      <c r="L2566" s="29" t="s">
        <v>210</v>
      </c>
      <c r="M2566" s="71" t="s">
        <v>211</v>
      </c>
      <c r="N2566" s="71" t="s">
        <v>215</v>
      </c>
      <c r="O2566" s="71" t="s">
        <v>568</v>
      </c>
      <c r="R2566" s="71">
        <v>0</v>
      </c>
      <c r="U2566" s="27" t="s">
        <v>2014</v>
      </c>
    </row>
    <row r="2567" spans="1:21" x14ac:dyDescent="0.15">
      <c r="A2567" s="27" t="s">
        <v>75</v>
      </c>
      <c r="B2567" s="27" t="s">
        <v>8396</v>
      </c>
      <c r="C2567" s="27" t="s">
        <v>218</v>
      </c>
      <c r="D2567" s="27" t="s">
        <v>567</v>
      </c>
      <c r="I2567" s="28">
        <v>43423.455659722225</v>
      </c>
      <c r="J2567" s="28">
        <v>43423.459282407406</v>
      </c>
      <c r="K2567" s="203">
        <v>3.6226851851851854E-3</v>
      </c>
      <c r="L2567" s="29" t="s">
        <v>210</v>
      </c>
      <c r="M2567" s="71" t="s">
        <v>210</v>
      </c>
      <c r="N2567" s="71" t="s">
        <v>215</v>
      </c>
      <c r="O2567" s="71" t="s">
        <v>568</v>
      </c>
      <c r="R2567" s="71">
        <v>0</v>
      </c>
      <c r="U2567" s="27" t="s">
        <v>8397</v>
      </c>
    </row>
    <row r="2568" spans="1:21" x14ac:dyDescent="0.15">
      <c r="A2568" s="27" t="s">
        <v>75</v>
      </c>
      <c r="B2568" s="27" t="s">
        <v>8398</v>
      </c>
      <c r="C2568" s="27" t="s">
        <v>218</v>
      </c>
      <c r="D2568" s="27" t="s">
        <v>567</v>
      </c>
      <c r="I2568" s="28">
        <v>43423.464583333334</v>
      </c>
      <c r="J2568" s="28">
        <v>43423.466562499998</v>
      </c>
      <c r="K2568" s="203">
        <v>1.9791666666666668E-3</v>
      </c>
      <c r="L2568" s="29" t="s">
        <v>210</v>
      </c>
      <c r="M2568" s="71" t="s">
        <v>211</v>
      </c>
      <c r="N2568" s="71" t="s">
        <v>215</v>
      </c>
      <c r="O2568" s="71" t="s">
        <v>568</v>
      </c>
      <c r="R2568" s="71">
        <v>0</v>
      </c>
      <c r="U2568" s="27" t="s">
        <v>8399</v>
      </c>
    </row>
    <row r="2569" spans="1:21" x14ac:dyDescent="0.15">
      <c r="A2569" s="27" t="s">
        <v>75</v>
      </c>
      <c r="B2569" s="27" t="s">
        <v>8400</v>
      </c>
      <c r="C2569" s="27" t="s">
        <v>218</v>
      </c>
      <c r="D2569" s="27" t="s">
        <v>567</v>
      </c>
      <c r="I2569" s="28">
        <v>43423.473321759258</v>
      </c>
      <c r="J2569" s="28">
        <v>43423.4765162037</v>
      </c>
      <c r="K2569" s="203">
        <v>3.1944444444444442E-3</v>
      </c>
      <c r="L2569" s="29" t="s">
        <v>210</v>
      </c>
      <c r="M2569" s="71" t="s">
        <v>210</v>
      </c>
      <c r="N2569" s="71" t="s">
        <v>215</v>
      </c>
      <c r="O2569" s="71" t="s">
        <v>568</v>
      </c>
      <c r="R2569" s="71">
        <v>0</v>
      </c>
      <c r="U2569" s="27" t="s">
        <v>8401</v>
      </c>
    </row>
    <row r="2570" spans="1:21" x14ac:dyDescent="0.15">
      <c r="A2570" s="27" t="s">
        <v>75</v>
      </c>
      <c r="B2570" s="27" t="s">
        <v>8402</v>
      </c>
      <c r="C2570" s="27" t="s">
        <v>218</v>
      </c>
      <c r="D2570" s="27" t="s">
        <v>567</v>
      </c>
      <c r="I2570" s="28">
        <v>43423.479467592595</v>
      </c>
      <c r="J2570" s="28">
        <v>43423.48238425926</v>
      </c>
      <c r="K2570" s="203">
        <v>2.9166666666666668E-3</v>
      </c>
      <c r="L2570" s="29" t="s">
        <v>210</v>
      </c>
      <c r="M2570" s="71" t="s">
        <v>210</v>
      </c>
      <c r="N2570" s="71" t="s">
        <v>215</v>
      </c>
      <c r="O2570" s="71" t="s">
        <v>568</v>
      </c>
      <c r="R2570" s="71">
        <v>0</v>
      </c>
      <c r="U2570" s="27" t="s">
        <v>8403</v>
      </c>
    </row>
    <row r="2571" spans="1:21" x14ac:dyDescent="0.15">
      <c r="A2571" s="27" t="s">
        <v>75</v>
      </c>
      <c r="B2571" s="27" t="s">
        <v>8404</v>
      </c>
      <c r="C2571" s="27" t="s">
        <v>218</v>
      </c>
      <c r="D2571" s="27" t="s">
        <v>567</v>
      </c>
      <c r="I2571" s="28">
        <v>43423.48678240741</v>
      </c>
      <c r="J2571" s="28">
        <v>43423.488807870373</v>
      </c>
      <c r="K2571" s="203">
        <v>2.0254629629629629E-3</v>
      </c>
      <c r="L2571" s="29" t="s">
        <v>210</v>
      </c>
      <c r="M2571" s="71" t="s">
        <v>211</v>
      </c>
      <c r="N2571" s="71" t="s">
        <v>215</v>
      </c>
      <c r="O2571" s="71" t="s">
        <v>568</v>
      </c>
      <c r="R2571" s="71">
        <v>0</v>
      </c>
      <c r="U2571" s="27" t="s">
        <v>8405</v>
      </c>
    </row>
    <row r="2572" spans="1:21" x14ac:dyDescent="0.15">
      <c r="A2572" s="27" t="s">
        <v>75</v>
      </c>
      <c r="B2572" s="27" t="s">
        <v>8406</v>
      </c>
      <c r="C2572" s="27" t="s">
        <v>218</v>
      </c>
      <c r="D2572" s="27" t="s">
        <v>567</v>
      </c>
      <c r="I2572" s="28">
        <v>43423.584826388891</v>
      </c>
      <c r="J2572" s="28">
        <v>43423.589699074073</v>
      </c>
      <c r="K2572" s="203">
        <v>4.8726851851851856E-3</v>
      </c>
      <c r="L2572" s="29" t="s">
        <v>210</v>
      </c>
      <c r="M2572" s="71" t="s">
        <v>210</v>
      </c>
      <c r="N2572" s="71" t="s">
        <v>215</v>
      </c>
      <c r="O2572" s="71" t="s">
        <v>568</v>
      </c>
      <c r="R2572" s="71">
        <v>0</v>
      </c>
      <c r="U2572" s="27" t="s">
        <v>8407</v>
      </c>
    </row>
    <row r="2573" spans="1:21" x14ac:dyDescent="0.15">
      <c r="A2573" s="27" t="s">
        <v>75</v>
      </c>
      <c r="B2573" s="27" t="s">
        <v>8408</v>
      </c>
      <c r="C2573" s="27" t="s">
        <v>218</v>
      </c>
      <c r="D2573" s="27" t="s">
        <v>567</v>
      </c>
      <c r="I2573" s="28">
        <v>43423.590543981481</v>
      </c>
      <c r="J2573" s="28">
        <v>43423.595590277779</v>
      </c>
      <c r="K2573" s="203">
        <v>5.0462962962962961E-3</v>
      </c>
      <c r="L2573" s="29" t="s">
        <v>210</v>
      </c>
      <c r="M2573" s="71" t="s">
        <v>210</v>
      </c>
      <c r="N2573" s="71" t="s">
        <v>215</v>
      </c>
      <c r="O2573" s="71" t="s">
        <v>568</v>
      </c>
      <c r="R2573" s="71">
        <v>0</v>
      </c>
      <c r="U2573" s="27" t="s">
        <v>8409</v>
      </c>
    </row>
    <row r="2574" spans="1:21" x14ac:dyDescent="0.15">
      <c r="A2574" s="27" t="s">
        <v>75</v>
      </c>
      <c r="B2574" s="27" t="s">
        <v>8410</v>
      </c>
      <c r="C2574" s="27" t="s">
        <v>218</v>
      </c>
      <c r="D2574" s="27" t="s">
        <v>567</v>
      </c>
      <c r="I2574" s="28">
        <v>43423.603217592594</v>
      </c>
      <c r="J2574" s="28">
        <v>43423.604178240741</v>
      </c>
      <c r="K2574" s="203">
        <v>9.6064814814814808E-4</v>
      </c>
      <c r="L2574" s="29" t="s">
        <v>210</v>
      </c>
      <c r="M2574" s="71" t="s">
        <v>211</v>
      </c>
      <c r="N2574" s="71" t="s">
        <v>215</v>
      </c>
      <c r="O2574" s="71" t="s">
        <v>568</v>
      </c>
      <c r="R2574" s="71">
        <v>0</v>
      </c>
      <c r="U2574" s="27" t="s">
        <v>8411</v>
      </c>
    </row>
    <row r="2575" spans="1:21" x14ac:dyDescent="0.15">
      <c r="A2575" s="27" t="s">
        <v>75</v>
      </c>
      <c r="B2575" s="27" t="s">
        <v>8412</v>
      </c>
      <c r="C2575" s="27" t="s">
        <v>218</v>
      </c>
      <c r="D2575" s="27" t="s">
        <v>567</v>
      </c>
      <c r="I2575" s="28">
        <v>43423.608599537038</v>
      </c>
      <c r="J2575" s="28">
        <v>43423.608784722222</v>
      </c>
      <c r="K2575" s="203">
        <v>1.8518518518518518E-4</v>
      </c>
      <c r="L2575" s="29" t="s">
        <v>210</v>
      </c>
      <c r="M2575" s="71" t="s">
        <v>211</v>
      </c>
      <c r="N2575" s="71" t="s">
        <v>215</v>
      </c>
      <c r="O2575" s="71" t="s">
        <v>568</v>
      </c>
      <c r="R2575" s="71">
        <v>0</v>
      </c>
      <c r="U2575" s="27" t="s">
        <v>8413</v>
      </c>
    </row>
    <row r="2576" spans="1:21" x14ac:dyDescent="0.15">
      <c r="A2576" s="27" t="s">
        <v>75</v>
      </c>
      <c r="B2576" s="27" t="s">
        <v>8414</v>
      </c>
      <c r="C2576" s="27" t="s">
        <v>218</v>
      </c>
      <c r="D2576" s="27" t="s">
        <v>567</v>
      </c>
      <c r="I2576" s="28">
        <v>43423.612870370373</v>
      </c>
      <c r="J2576" s="28">
        <v>43423.612986111111</v>
      </c>
      <c r="K2576" s="203">
        <v>1.1574074074074073E-4</v>
      </c>
      <c r="L2576" s="29" t="s">
        <v>210</v>
      </c>
      <c r="M2576" s="71" t="s">
        <v>211</v>
      </c>
      <c r="N2576" s="71" t="s">
        <v>215</v>
      </c>
      <c r="O2576" s="71" t="s">
        <v>568</v>
      </c>
      <c r="R2576" s="71">
        <v>0</v>
      </c>
      <c r="U2576" s="27" t="s">
        <v>8415</v>
      </c>
    </row>
    <row r="2577" spans="1:21" x14ac:dyDescent="0.15">
      <c r="A2577" s="27" t="s">
        <v>75</v>
      </c>
      <c r="B2577" s="27" t="s">
        <v>8416</v>
      </c>
      <c r="C2577" s="27" t="s">
        <v>218</v>
      </c>
      <c r="D2577" s="27" t="s">
        <v>567</v>
      </c>
      <c r="I2577" s="28">
        <v>43423.614340277774</v>
      </c>
      <c r="J2577" s="28">
        <v>43423.61445601852</v>
      </c>
      <c r="K2577" s="203">
        <v>1.1574074074074073E-4</v>
      </c>
      <c r="L2577" s="29" t="s">
        <v>210</v>
      </c>
      <c r="M2577" s="71" t="s">
        <v>211</v>
      </c>
      <c r="N2577" s="71" t="s">
        <v>215</v>
      </c>
      <c r="O2577" s="71" t="s">
        <v>568</v>
      </c>
      <c r="U2577" s="27" t="s">
        <v>8417</v>
      </c>
    </row>
    <row r="2578" spans="1:21" x14ac:dyDescent="0.15">
      <c r="A2578" s="27" t="s">
        <v>75</v>
      </c>
      <c r="B2578" s="27" t="s">
        <v>8418</v>
      </c>
      <c r="C2578" s="27" t="s">
        <v>218</v>
      </c>
      <c r="D2578" s="27" t="s">
        <v>567</v>
      </c>
      <c r="I2578" s="28">
        <v>43423.619131944448</v>
      </c>
      <c r="J2578" s="28">
        <v>43423.619421296295</v>
      </c>
      <c r="K2578" s="203">
        <v>2.8935185185185189E-4</v>
      </c>
      <c r="L2578" s="29" t="s">
        <v>210</v>
      </c>
      <c r="M2578" s="71" t="s">
        <v>211</v>
      </c>
      <c r="N2578" s="71" t="s">
        <v>215</v>
      </c>
      <c r="O2578" s="71" t="s">
        <v>568</v>
      </c>
      <c r="R2578" s="71">
        <v>0</v>
      </c>
      <c r="U2578" s="27" t="s">
        <v>8419</v>
      </c>
    </row>
    <row r="2579" spans="1:21" x14ac:dyDescent="0.15">
      <c r="A2579" s="27" t="s">
        <v>75</v>
      </c>
      <c r="B2579" s="27" t="s">
        <v>8420</v>
      </c>
      <c r="C2579" s="27" t="s">
        <v>218</v>
      </c>
      <c r="D2579" s="27" t="s">
        <v>567</v>
      </c>
      <c r="I2579" s="28">
        <v>43423.620405092595</v>
      </c>
      <c r="J2579" s="28">
        <v>43423.621840277781</v>
      </c>
      <c r="K2579" s="203">
        <v>1.4351851851851854E-3</v>
      </c>
      <c r="L2579" s="29" t="s">
        <v>210</v>
      </c>
      <c r="M2579" s="71" t="s">
        <v>211</v>
      </c>
      <c r="N2579" s="71" t="s">
        <v>215</v>
      </c>
      <c r="O2579" s="71" t="s">
        <v>568</v>
      </c>
      <c r="R2579" s="71">
        <v>0</v>
      </c>
      <c r="U2579" s="27" t="s">
        <v>8421</v>
      </c>
    </row>
    <row r="2580" spans="1:21" x14ac:dyDescent="0.15">
      <c r="A2580" s="27" t="s">
        <v>75</v>
      </c>
      <c r="B2580" s="27" t="s">
        <v>8422</v>
      </c>
      <c r="C2580" s="27" t="s">
        <v>218</v>
      </c>
      <c r="D2580" s="27" t="s">
        <v>567</v>
      </c>
      <c r="I2580" s="28">
        <v>43423.623935185184</v>
      </c>
      <c r="J2580" s="28">
        <v>43423.624791666669</v>
      </c>
      <c r="K2580" s="203">
        <v>8.564814814814815E-4</v>
      </c>
      <c r="L2580" s="29" t="s">
        <v>210</v>
      </c>
      <c r="M2580" s="71" t="s">
        <v>211</v>
      </c>
      <c r="N2580" s="71" t="s">
        <v>215</v>
      </c>
      <c r="O2580" s="71" t="s">
        <v>568</v>
      </c>
      <c r="R2580" s="71">
        <v>0</v>
      </c>
      <c r="U2580" s="27" t="s">
        <v>8423</v>
      </c>
    </row>
    <row r="2581" spans="1:21" x14ac:dyDescent="0.15">
      <c r="A2581" s="27" t="s">
        <v>75</v>
      </c>
      <c r="B2581" s="27" t="s">
        <v>8424</v>
      </c>
      <c r="C2581" s="27" t="s">
        <v>218</v>
      </c>
      <c r="D2581" s="27" t="s">
        <v>567</v>
      </c>
      <c r="I2581" s="28">
        <v>43423.645891203705</v>
      </c>
      <c r="J2581" s="28">
        <v>43423.645983796298</v>
      </c>
      <c r="K2581" s="203">
        <v>9.2592592592592588E-5</v>
      </c>
      <c r="L2581" s="29" t="s">
        <v>210</v>
      </c>
      <c r="M2581" s="71" t="s">
        <v>211</v>
      </c>
      <c r="N2581" s="71" t="s">
        <v>215</v>
      </c>
      <c r="O2581" s="71" t="s">
        <v>568</v>
      </c>
      <c r="R2581" s="71">
        <v>0</v>
      </c>
      <c r="U2581" s="27" t="s">
        <v>8425</v>
      </c>
    </row>
    <row r="2582" spans="1:21" x14ac:dyDescent="0.15">
      <c r="A2582" s="27" t="s">
        <v>75</v>
      </c>
      <c r="B2582" s="27" t="s">
        <v>8426</v>
      </c>
      <c r="C2582" s="27" t="s">
        <v>218</v>
      </c>
      <c r="D2582" s="27" t="s">
        <v>567</v>
      </c>
      <c r="I2582" s="28">
        <v>43423.647303240738</v>
      </c>
      <c r="J2582" s="28">
        <v>43423.647812499999</v>
      </c>
      <c r="K2582" s="203">
        <v>5.0925925925925921E-4</v>
      </c>
      <c r="L2582" s="29" t="s">
        <v>210</v>
      </c>
      <c r="M2582" s="71" t="s">
        <v>211</v>
      </c>
      <c r="N2582" s="71" t="s">
        <v>215</v>
      </c>
      <c r="O2582" s="71" t="s">
        <v>568</v>
      </c>
      <c r="R2582" s="71">
        <v>0</v>
      </c>
      <c r="U2582" s="27" t="s">
        <v>1584</v>
      </c>
    </row>
    <row r="2583" spans="1:21" x14ac:dyDescent="0.15">
      <c r="A2583" s="27" t="s">
        <v>75</v>
      </c>
      <c r="B2583" s="27" t="s">
        <v>8427</v>
      </c>
      <c r="C2583" s="27" t="s">
        <v>218</v>
      </c>
      <c r="D2583" s="27" t="s">
        <v>567</v>
      </c>
      <c r="I2583" s="28">
        <v>43423.651516203703</v>
      </c>
      <c r="J2583" s="28">
        <v>43423.651759259257</v>
      </c>
      <c r="K2583" s="203">
        <v>2.4305555555555552E-4</v>
      </c>
      <c r="L2583" s="29" t="s">
        <v>210</v>
      </c>
      <c r="M2583" s="71" t="s">
        <v>211</v>
      </c>
      <c r="N2583" s="71" t="s">
        <v>215</v>
      </c>
      <c r="O2583" s="71" t="s">
        <v>568</v>
      </c>
      <c r="R2583" s="71">
        <v>0</v>
      </c>
      <c r="U2583" s="27" t="s">
        <v>8428</v>
      </c>
    </row>
    <row r="2584" spans="1:21" x14ac:dyDescent="0.15">
      <c r="A2584" s="27" t="s">
        <v>75</v>
      </c>
      <c r="B2584" s="27" t="s">
        <v>8429</v>
      </c>
      <c r="C2584" s="27" t="s">
        <v>218</v>
      </c>
      <c r="D2584" s="27" t="s">
        <v>567</v>
      </c>
      <c r="I2584" s="28">
        <v>43423.652384259258</v>
      </c>
      <c r="J2584" s="28">
        <v>43423.655335648145</v>
      </c>
      <c r="K2584" s="203">
        <v>2.9513888888888888E-3</v>
      </c>
      <c r="L2584" s="29" t="s">
        <v>210</v>
      </c>
      <c r="M2584" s="71" t="s">
        <v>210</v>
      </c>
      <c r="N2584" s="71" t="s">
        <v>215</v>
      </c>
      <c r="O2584" s="71" t="s">
        <v>568</v>
      </c>
      <c r="R2584" s="71">
        <v>0</v>
      </c>
      <c r="U2584" s="27" t="s">
        <v>8430</v>
      </c>
    </row>
    <row r="2585" spans="1:21" x14ac:dyDescent="0.15">
      <c r="A2585" s="27" t="s">
        <v>75</v>
      </c>
      <c r="B2585" s="27" t="s">
        <v>8431</v>
      </c>
      <c r="C2585" s="27" t="s">
        <v>218</v>
      </c>
      <c r="D2585" s="27" t="s">
        <v>567</v>
      </c>
      <c r="I2585" s="28">
        <v>43423.688969907409</v>
      </c>
      <c r="J2585" s="28">
        <v>43423.689930555556</v>
      </c>
      <c r="K2585" s="203">
        <v>9.6064814814814808E-4</v>
      </c>
      <c r="L2585" s="29" t="s">
        <v>210</v>
      </c>
      <c r="M2585" s="71" t="s">
        <v>211</v>
      </c>
      <c r="N2585" s="71" t="s">
        <v>215</v>
      </c>
      <c r="O2585" s="71" t="s">
        <v>568</v>
      </c>
      <c r="R2585" s="71">
        <v>0</v>
      </c>
      <c r="U2585" s="27" t="s">
        <v>8432</v>
      </c>
    </row>
    <row r="2586" spans="1:21" x14ac:dyDescent="0.15">
      <c r="A2586" s="27" t="s">
        <v>75</v>
      </c>
      <c r="B2586" s="27" t="s">
        <v>8433</v>
      </c>
      <c r="C2586" s="27" t="s">
        <v>218</v>
      </c>
      <c r="D2586" s="27" t="s">
        <v>567</v>
      </c>
      <c r="I2586" s="28">
        <v>43423.709305555552</v>
      </c>
      <c r="J2586" s="28">
        <v>43423.709710648145</v>
      </c>
      <c r="K2586" s="203">
        <v>4.0509259259259258E-4</v>
      </c>
      <c r="L2586" s="29" t="s">
        <v>210</v>
      </c>
      <c r="M2586" s="71" t="s">
        <v>211</v>
      </c>
      <c r="N2586" s="71" t="s">
        <v>215</v>
      </c>
      <c r="O2586" s="71" t="s">
        <v>568</v>
      </c>
      <c r="R2586" s="71">
        <v>0</v>
      </c>
      <c r="U2586" s="27" t="s">
        <v>1593</v>
      </c>
    </row>
    <row r="2587" spans="1:21" x14ac:dyDescent="0.15">
      <c r="A2587" s="27" t="s">
        <v>75</v>
      </c>
      <c r="B2587" s="27" t="s">
        <v>8434</v>
      </c>
      <c r="C2587" s="27" t="s">
        <v>218</v>
      </c>
      <c r="D2587" s="27" t="s">
        <v>567</v>
      </c>
      <c r="I2587" s="28">
        <v>43423.710625</v>
      </c>
      <c r="J2587" s="28">
        <v>43423.710729166669</v>
      </c>
      <c r="K2587" s="203">
        <v>1.0416666666666667E-4</v>
      </c>
      <c r="L2587" s="29" t="s">
        <v>210</v>
      </c>
      <c r="M2587" s="71" t="s">
        <v>211</v>
      </c>
      <c r="N2587" s="71" t="s">
        <v>215</v>
      </c>
      <c r="O2587" s="71" t="s">
        <v>568</v>
      </c>
      <c r="R2587" s="71">
        <v>0</v>
      </c>
      <c r="U2587" s="27" t="s">
        <v>8435</v>
      </c>
    </row>
    <row r="2588" spans="1:21" x14ac:dyDescent="0.15">
      <c r="A2588" s="27" t="s">
        <v>75</v>
      </c>
      <c r="B2588" s="27" t="s">
        <v>8436</v>
      </c>
      <c r="C2588" s="27" t="s">
        <v>218</v>
      </c>
      <c r="D2588" s="27" t="s">
        <v>567</v>
      </c>
      <c r="I2588" s="28">
        <v>43423.712222222224</v>
      </c>
      <c r="J2588" s="28">
        <v>43423.712719907409</v>
      </c>
      <c r="K2588" s="203">
        <v>4.9768518518518521E-4</v>
      </c>
      <c r="L2588" s="29" t="s">
        <v>210</v>
      </c>
      <c r="M2588" s="71" t="s">
        <v>211</v>
      </c>
      <c r="N2588" s="71" t="s">
        <v>215</v>
      </c>
      <c r="O2588" s="71" t="s">
        <v>568</v>
      </c>
      <c r="R2588" s="71">
        <v>0</v>
      </c>
      <c r="U2588" s="27" t="s">
        <v>5555</v>
      </c>
    </row>
    <row r="2589" spans="1:21" x14ac:dyDescent="0.15">
      <c r="A2589" s="27" t="s">
        <v>75</v>
      </c>
      <c r="B2589" s="27" t="s">
        <v>8437</v>
      </c>
      <c r="C2589" s="27" t="s">
        <v>218</v>
      </c>
      <c r="D2589" s="27" t="s">
        <v>567</v>
      </c>
      <c r="I2589" s="28">
        <v>43423.728414351855</v>
      </c>
      <c r="J2589" s="28">
        <v>43423.729398148149</v>
      </c>
      <c r="K2589" s="203">
        <v>9.8379629629629642E-4</v>
      </c>
      <c r="L2589" s="29" t="s">
        <v>210</v>
      </c>
      <c r="M2589" s="71" t="s">
        <v>211</v>
      </c>
      <c r="N2589" s="71" t="s">
        <v>215</v>
      </c>
      <c r="O2589" s="71" t="s">
        <v>568</v>
      </c>
      <c r="R2589" s="71">
        <v>0</v>
      </c>
      <c r="U2589" s="27" t="s">
        <v>2012</v>
      </c>
    </row>
    <row r="2590" spans="1:21" x14ac:dyDescent="0.15">
      <c r="A2590" s="27" t="s">
        <v>75</v>
      </c>
      <c r="B2590" s="27" t="s">
        <v>8438</v>
      </c>
      <c r="C2590" s="27" t="s">
        <v>218</v>
      </c>
      <c r="D2590" s="27" t="s">
        <v>567</v>
      </c>
      <c r="I2590" s="28">
        <v>43423.730162037034</v>
      </c>
      <c r="J2590" s="28">
        <v>43423.734629629631</v>
      </c>
      <c r="K2590" s="203">
        <v>4.4675925925925933E-3</v>
      </c>
      <c r="L2590" s="29" t="s">
        <v>210</v>
      </c>
      <c r="M2590" s="71" t="s">
        <v>210</v>
      </c>
      <c r="N2590" s="71" t="s">
        <v>215</v>
      </c>
      <c r="O2590" s="71" t="s">
        <v>568</v>
      </c>
      <c r="R2590" s="71">
        <v>0</v>
      </c>
      <c r="U2590" s="27" t="s">
        <v>8439</v>
      </c>
    </row>
    <row r="2591" spans="1:21" x14ac:dyDescent="0.15">
      <c r="A2591" s="27" t="s">
        <v>75</v>
      </c>
      <c r="B2591" s="27" t="s">
        <v>8440</v>
      </c>
      <c r="C2591" s="27" t="s">
        <v>244</v>
      </c>
      <c r="D2591" s="27" t="s">
        <v>829</v>
      </c>
      <c r="I2591" s="28">
        <v>43423.583599537036</v>
      </c>
      <c r="J2591" s="28">
        <v>43423.583807870367</v>
      </c>
      <c r="K2591" s="203">
        <v>2.0833333333333335E-4</v>
      </c>
      <c r="L2591" s="29" t="s">
        <v>210</v>
      </c>
      <c r="M2591" s="71" t="s">
        <v>211</v>
      </c>
      <c r="N2591" s="71" t="s">
        <v>215</v>
      </c>
      <c r="O2591" s="71" t="s">
        <v>830</v>
      </c>
      <c r="R2591" s="71">
        <v>0</v>
      </c>
      <c r="U2591" s="27" t="s">
        <v>2017</v>
      </c>
    </row>
    <row r="2592" spans="1:21" x14ac:dyDescent="0.15">
      <c r="A2592" s="27" t="s">
        <v>75</v>
      </c>
      <c r="B2592" s="27" t="s">
        <v>8441</v>
      </c>
      <c r="C2592" s="27" t="s">
        <v>244</v>
      </c>
      <c r="D2592" s="27" t="s">
        <v>829</v>
      </c>
      <c r="I2592" s="28">
        <v>43423.584664351853</v>
      </c>
      <c r="J2592" s="28">
        <v>43423.584837962961</v>
      </c>
      <c r="K2592" s="203">
        <v>1.7361111111111112E-4</v>
      </c>
      <c r="L2592" s="29" t="s">
        <v>210</v>
      </c>
      <c r="M2592" s="71" t="s">
        <v>211</v>
      </c>
      <c r="N2592" s="71" t="s">
        <v>215</v>
      </c>
      <c r="O2592" s="71" t="s">
        <v>830</v>
      </c>
      <c r="R2592" s="71">
        <v>0</v>
      </c>
      <c r="U2592" s="27" t="s">
        <v>8442</v>
      </c>
    </row>
    <row r="2593" spans="1:21" x14ac:dyDescent="0.15">
      <c r="A2593" s="27" t="s">
        <v>75</v>
      </c>
      <c r="B2593" s="27" t="s">
        <v>8443</v>
      </c>
      <c r="C2593" s="27" t="s">
        <v>244</v>
      </c>
      <c r="D2593" s="27" t="s">
        <v>829</v>
      </c>
      <c r="I2593" s="28">
        <v>43423.585104166668</v>
      </c>
      <c r="J2593" s="28">
        <v>43423.585439814815</v>
      </c>
      <c r="K2593" s="203">
        <v>3.3564814814814812E-4</v>
      </c>
      <c r="L2593" s="29" t="s">
        <v>210</v>
      </c>
      <c r="M2593" s="71" t="s">
        <v>211</v>
      </c>
      <c r="N2593" s="71" t="s">
        <v>215</v>
      </c>
      <c r="O2593" s="71" t="s">
        <v>830</v>
      </c>
      <c r="R2593" s="71">
        <v>0</v>
      </c>
      <c r="U2593" s="27" t="s">
        <v>8442</v>
      </c>
    </row>
    <row r="2594" spans="1:21" x14ac:dyDescent="0.15">
      <c r="A2594" s="27" t="s">
        <v>75</v>
      </c>
      <c r="B2594" s="27" t="s">
        <v>8444</v>
      </c>
      <c r="C2594" s="27" t="s">
        <v>244</v>
      </c>
      <c r="D2594" s="27" t="s">
        <v>829</v>
      </c>
      <c r="I2594" s="28">
        <v>43423.585775462961</v>
      </c>
      <c r="J2594" s="28">
        <v>43423.586134259262</v>
      </c>
      <c r="K2594" s="203">
        <v>3.5879629629629635E-4</v>
      </c>
      <c r="L2594" s="29" t="s">
        <v>210</v>
      </c>
      <c r="M2594" s="71" t="s">
        <v>211</v>
      </c>
      <c r="N2594" s="71" t="s">
        <v>215</v>
      </c>
      <c r="O2594" s="71" t="s">
        <v>830</v>
      </c>
      <c r="R2594" s="71">
        <v>0</v>
      </c>
      <c r="U2594" s="27" t="s">
        <v>8442</v>
      </c>
    </row>
    <row r="2595" spans="1:21" x14ac:dyDescent="0.15">
      <c r="A2595" s="27" t="s">
        <v>75</v>
      </c>
      <c r="B2595" s="27" t="s">
        <v>8445</v>
      </c>
      <c r="C2595" s="27" t="s">
        <v>244</v>
      </c>
      <c r="D2595" s="27" t="s">
        <v>829</v>
      </c>
      <c r="I2595" s="28">
        <v>43423.586759259262</v>
      </c>
      <c r="J2595" s="28">
        <v>43423.587164351855</v>
      </c>
      <c r="K2595" s="203">
        <v>4.0509259259259258E-4</v>
      </c>
      <c r="L2595" s="29" t="s">
        <v>210</v>
      </c>
      <c r="M2595" s="71" t="s">
        <v>211</v>
      </c>
      <c r="N2595" s="71" t="s">
        <v>215</v>
      </c>
      <c r="O2595" s="71" t="s">
        <v>830</v>
      </c>
      <c r="R2595" s="71">
        <v>0</v>
      </c>
      <c r="U2595" s="27" t="s">
        <v>8446</v>
      </c>
    </row>
    <row r="2596" spans="1:21" x14ac:dyDescent="0.15">
      <c r="A2596" s="27" t="s">
        <v>75</v>
      </c>
      <c r="B2596" s="27" t="s">
        <v>8447</v>
      </c>
      <c r="C2596" s="27" t="s">
        <v>244</v>
      </c>
      <c r="D2596" s="27" t="s">
        <v>829</v>
      </c>
      <c r="I2596" s="28">
        <v>43423.590185185189</v>
      </c>
      <c r="J2596" s="28">
        <v>43423.592534722222</v>
      </c>
      <c r="K2596" s="203">
        <v>2.3495370370370371E-3</v>
      </c>
      <c r="L2596" s="29" t="s">
        <v>210</v>
      </c>
      <c r="M2596" s="71" t="s">
        <v>210</v>
      </c>
      <c r="N2596" s="71" t="s">
        <v>215</v>
      </c>
      <c r="O2596" s="71" t="s">
        <v>830</v>
      </c>
      <c r="R2596" s="71">
        <v>0</v>
      </c>
      <c r="U2596" s="27" t="s">
        <v>8448</v>
      </c>
    </row>
    <row r="2597" spans="1:21" x14ac:dyDescent="0.15">
      <c r="A2597" s="27" t="s">
        <v>75</v>
      </c>
      <c r="B2597" s="27" t="s">
        <v>8449</v>
      </c>
      <c r="C2597" s="27" t="s">
        <v>244</v>
      </c>
      <c r="D2597" s="27" t="s">
        <v>829</v>
      </c>
      <c r="I2597" s="28">
        <v>43423.59516203704</v>
      </c>
      <c r="J2597" s="28">
        <v>43423.597442129627</v>
      </c>
      <c r="K2597" s="203">
        <v>2.2800925925925927E-3</v>
      </c>
      <c r="L2597" s="29" t="s">
        <v>210</v>
      </c>
      <c r="M2597" s="71" t="s">
        <v>210</v>
      </c>
      <c r="N2597" s="71" t="s">
        <v>215</v>
      </c>
      <c r="O2597" s="71" t="s">
        <v>830</v>
      </c>
      <c r="R2597" s="71">
        <v>0</v>
      </c>
      <c r="U2597" s="27" t="s">
        <v>1730</v>
      </c>
    </row>
    <row r="2598" spans="1:21" x14ac:dyDescent="0.15">
      <c r="A2598" s="27" t="s">
        <v>75</v>
      </c>
      <c r="B2598" s="27" t="s">
        <v>8450</v>
      </c>
      <c r="C2598" s="27" t="s">
        <v>244</v>
      </c>
      <c r="D2598" s="27" t="s">
        <v>829</v>
      </c>
      <c r="I2598" s="28">
        <v>43423.604861111111</v>
      </c>
      <c r="J2598" s="28">
        <v>43423.606793981482</v>
      </c>
      <c r="K2598" s="203">
        <v>1.9328703703703704E-3</v>
      </c>
      <c r="L2598" s="29" t="s">
        <v>210</v>
      </c>
      <c r="M2598" s="71" t="s">
        <v>211</v>
      </c>
      <c r="N2598" s="71" t="s">
        <v>215</v>
      </c>
      <c r="O2598" s="71" t="s">
        <v>830</v>
      </c>
      <c r="R2598" s="71">
        <v>0</v>
      </c>
      <c r="U2598" s="27" t="s">
        <v>8451</v>
      </c>
    </row>
    <row r="2599" spans="1:21" x14ac:dyDescent="0.15">
      <c r="A2599" s="27" t="s">
        <v>75</v>
      </c>
      <c r="B2599" s="27" t="s">
        <v>8452</v>
      </c>
      <c r="C2599" s="27" t="s">
        <v>244</v>
      </c>
      <c r="D2599" s="27" t="s">
        <v>829</v>
      </c>
      <c r="I2599" s="28">
        <v>43423.610439814816</v>
      </c>
      <c r="J2599" s="28">
        <v>43423.610937500001</v>
      </c>
      <c r="K2599" s="203">
        <v>4.9768518518518521E-4</v>
      </c>
      <c r="L2599" s="29" t="s">
        <v>210</v>
      </c>
      <c r="M2599" s="71" t="s">
        <v>211</v>
      </c>
      <c r="N2599" s="71" t="s">
        <v>215</v>
      </c>
      <c r="O2599" s="71" t="s">
        <v>830</v>
      </c>
      <c r="R2599" s="71">
        <v>0</v>
      </c>
      <c r="U2599" s="27" t="s">
        <v>8453</v>
      </c>
    </row>
    <row r="2600" spans="1:21" x14ac:dyDescent="0.15">
      <c r="A2600" s="27" t="s">
        <v>75</v>
      </c>
      <c r="B2600" s="27" t="s">
        <v>8454</v>
      </c>
      <c r="C2600" s="27" t="s">
        <v>244</v>
      </c>
      <c r="D2600" s="27" t="s">
        <v>829</v>
      </c>
      <c r="I2600" s="28">
        <v>43423.612569444442</v>
      </c>
      <c r="J2600" s="28">
        <v>43423.612905092596</v>
      </c>
      <c r="K2600" s="203">
        <v>3.3564814814814812E-4</v>
      </c>
      <c r="L2600" s="29" t="s">
        <v>210</v>
      </c>
      <c r="M2600" s="71" t="s">
        <v>211</v>
      </c>
      <c r="N2600" s="71" t="s">
        <v>215</v>
      </c>
      <c r="O2600" s="71" t="s">
        <v>830</v>
      </c>
      <c r="R2600" s="71">
        <v>0</v>
      </c>
      <c r="U2600" s="27" t="s">
        <v>8455</v>
      </c>
    </row>
    <row r="2601" spans="1:21" x14ac:dyDescent="0.15">
      <c r="A2601" s="27" t="s">
        <v>75</v>
      </c>
      <c r="B2601" s="27" t="s">
        <v>8456</v>
      </c>
      <c r="C2601" s="27" t="s">
        <v>244</v>
      </c>
      <c r="D2601" s="27" t="s">
        <v>829</v>
      </c>
      <c r="I2601" s="28">
        <v>43423.614942129629</v>
      </c>
      <c r="J2601" s="28">
        <v>43423.617303240739</v>
      </c>
      <c r="K2601" s="203">
        <v>2.3611111111111111E-3</v>
      </c>
      <c r="L2601" s="29" t="s">
        <v>210</v>
      </c>
      <c r="M2601" s="71" t="s">
        <v>210</v>
      </c>
      <c r="N2601" s="71" t="s">
        <v>215</v>
      </c>
      <c r="O2601" s="71" t="s">
        <v>830</v>
      </c>
      <c r="R2601" s="71">
        <v>0</v>
      </c>
      <c r="U2601" s="27" t="s">
        <v>8457</v>
      </c>
    </row>
    <row r="2602" spans="1:21" x14ac:dyDescent="0.15">
      <c r="A2602" s="27" t="s">
        <v>75</v>
      </c>
      <c r="B2602" s="27" t="s">
        <v>8458</v>
      </c>
      <c r="C2602" s="27" t="s">
        <v>244</v>
      </c>
      <c r="D2602" s="27" t="s">
        <v>829</v>
      </c>
      <c r="I2602" s="28">
        <v>43423.61986111111</v>
      </c>
      <c r="J2602" s="28">
        <v>43423.628460648149</v>
      </c>
      <c r="K2602" s="203">
        <v>8.5995370370370357E-3</v>
      </c>
      <c r="L2602" s="29" t="s">
        <v>210</v>
      </c>
      <c r="M2602" s="71" t="s">
        <v>210</v>
      </c>
      <c r="N2602" s="71" t="s">
        <v>215</v>
      </c>
      <c r="O2602" s="71" t="s">
        <v>830</v>
      </c>
      <c r="R2602" s="71">
        <v>0</v>
      </c>
      <c r="U2602" s="27" t="s">
        <v>8459</v>
      </c>
    </row>
    <row r="2603" spans="1:21" x14ac:dyDescent="0.15">
      <c r="A2603" s="27" t="s">
        <v>75</v>
      </c>
      <c r="B2603" s="27" t="s">
        <v>8460</v>
      </c>
      <c r="C2603" s="27" t="s">
        <v>244</v>
      </c>
      <c r="D2603" s="27" t="s">
        <v>829</v>
      </c>
      <c r="I2603" s="28">
        <v>43423.668726851851</v>
      </c>
      <c r="J2603" s="28">
        <v>43423.669074074074</v>
      </c>
      <c r="K2603" s="203">
        <v>3.4722222222222224E-4</v>
      </c>
      <c r="L2603" s="29" t="s">
        <v>210</v>
      </c>
      <c r="M2603" s="71" t="s">
        <v>211</v>
      </c>
      <c r="N2603" s="71" t="s">
        <v>215</v>
      </c>
      <c r="O2603" s="71" t="s">
        <v>830</v>
      </c>
      <c r="R2603" s="71">
        <v>0</v>
      </c>
      <c r="U2603" s="27" t="s">
        <v>8461</v>
      </c>
    </row>
    <row r="2604" spans="1:21" x14ac:dyDescent="0.15">
      <c r="A2604" s="27" t="s">
        <v>75</v>
      </c>
      <c r="B2604" s="27" t="s">
        <v>8462</v>
      </c>
      <c r="C2604" s="27" t="s">
        <v>244</v>
      </c>
      <c r="D2604" s="27" t="s">
        <v>829</v>
      </c>
      <c r="I2604" s="28">
        <v>43423.670011574075</v>
      </c>
      <c r="J2604" s="28">
        <v>43423.670312499999</v>
      </c>
      <c r="K2604" s="203">
        <v>3.0092592592592595E-4</v>
      </c>
      <c r="L2604" s="29" t="s">
        <v>210</v>
      </c>
      <c r="M2604" s="71" t="s">
        <v>211</v>
      </c>
      <c r="N2604" s="71" t="s">
        <v>215</v>
      </c>
      <c r="O2604" s="71" t="s">
        <v>830</v>
      </c>
      <c r="R2604" s="71">
        <v>0</v>
      </c>
      <c r="U2604" s="27" t="s">
        <v>8463</v>
      </c>
    </row>
    <row r="2605" spans="1:21" x14ac:dyDescent="0.15">
      <c r="A2605" s="27" t="s">
        <v>75</v>
      </c>
      <c r="B2605" s="27" t="s">
        <v>8464</v>
      </c>
      <c r="C2605" s="27" t="s">
        <v>244</v>
      </c>
      <c r="D2605" s="27" t="s">
        <v>829</v>
      </c>
      <c r="I2605" s="28">
        <v>43423.672118055554</v>
      </c>
      <c r="J2605" s="28">
        <v>43423.672372685185</v>
      </c>
      <c r="K2605" s="203">
        <v>2.5462962962962961E-4</v>
      </c>
      <c r="L2605" s="29" t="s">
        <v>210</v>
      </c>
      <c r="M2605" s="71" t="s">
        <v>211</v>
      </c>
      <c r="N2605" s="71" t="s">
        <v>215</v>
      </c>
      <c r="O2605" s="71" t="s">
        <v>830</v>
      </c>
      <c r="R2605" s="71">
        <v>0</v>
      </c>
      <c r="U2605" s="27" t="s">
        <v>8465</v>
      </c>
    </row>
    <row r="2606" spans="1:21" x14ac:dyDescent="0.15">
      <c r="A2606" s="27" t="s">
        <v>75</v>
      </c>
      <c r="B2606" s="27" t="s">
        <v>8466</v>
      </c>
      <c r="C2606" s="27" t="s">
        <v>244</v>
      </c>
      <c r="D2606" s="27" t="s">
        <v>829</v>
      </c>
      <c r="I2606" s="28">
        <v>43423.673252314817</v>
      </c>
      <c r="J2606" s="28">
        <v>43423.674722222226</v>
      </c>
      <c r="K2606" s="203">
        <v>1.4699074074074074E-3</v>
      </c>
      <c r="L2606" s="29" t="s">
        <v>210</v>
      </c>
      <c r="M2606" s="71" t="s">
        <v>211</v>
      </c>
      <c r="N2606" s="71" t="s">
        <v>215</v>
      </c>
      <c r="O2606" s="71" t="s">
        <v>830</v>
      </c>
      <c r="R2606" s="71">
        <v>0</v>
      </c>
      <c r="U2606" s="27" t="s">
        <v>8467</v>
      </c>
    </row>
    <row r="2607" spans="1:21" x14ac:dyDescent="0.15">
      <c r="A2607" s="27" t="s">
        <v>75</v>
      </c>
      <c r="B2607" s="27" t="s">
        <v>8468</v>
      </c>
      <c r="C2607" s="27" t="s">
        <v>244</v>
      </c>
      <c r="D2607" s="27" t="s">
        <v>829</v>
      </c>
      <c r="I2607" s="28">
        <v>43423.679293981484</v>
      </c>
      <c r="J2607" s="28">
        <v>43423.686284722222</v>
      </c>
      <c r="K2607" s="203">
        <v>6.9907407407407409E-3</v>
      </c>
      <c r="L2607" s="29" t="s">
        <v>210</v>
      </c>
      <c r="M2607" s="71" t="s">
        <v>210</v>
      </c>
      <c r="N2607" s="71" t="s">
        <v>215</v>
      </c>
      <c r="O2607" s="71" t="s">
        <v>830</v>
      </c>
      <c r="R2607" s="71">
        <v>0</v>
      </c>
      <c r="U2607" s="27" t="s">
        <v>2016</v>
      </c>
    </row>
    <row r="2608" spans="1:21" x14ac:dyDescent="0.15">
      <c r="A2608" s="27" t="s">
        <v>75</v>
      </c>
      <c r="B2608" s="27" t="s">
        <v>8469</v>
      </c>
      <c r="C2608" s="27" t="s">
        <v>244</v>
      </c>
      <c r="D2608" s="27" t="s">
        <v>829</v>
      </c>
      <c r="I2608" s="28">
        <v>43423.695162037038</v>
      </c>
      <c r="J2608" s="28">
        <v>43423.695254629631</v>
      </c>
      <c r="K2608" s="203">
        <v>9.2592592592592588E-5</v>
      </c>
      <c r="L2608" s="29" t="s">
        <v>210</v>
      </c>
      <c r="M2608" s="71" t="s">
        <v>211</v>
      </c>
      <c r="N2608" s="71" t="s">
        <v>215</v>
      </c>
      <c r="O2608" s="71" t="s">
        <v>830</v>
      </c>
      <c r="R2608" s="71">
        <v>0</v>
      </c>
      <c r="U2608" s="27" t="s">
        <v>8470</v>
      </c>
    </row>
    <row r="2609" spans="1:21" x14ac:dyDescent="0.15">
      <c r="A2609" s="27" t="s">
        <v>75</v>
      </c>
      <c r="B2609" s="27" t="s">
        <v>8471</v>
      </c>
      <c r="C2609" s="27" t="s">
        <v>244</v>
      </c>
      <c r="D2609" s="27" t="s">
        <v>829</v>
      </c>
      <c r="I2609" s="28">
        <v>43423.69736111111</v>
      </c>
      <c r="J2609" s="28">
        <v>43423.698344907411</v>
      </c>
      <c r="K2609" s="203">
        <v>9.8379629629629642E-4</v>
      </c>
      <c r="L2609" s="29" t="s">
        <v>210</v>
      </c>
      <c r="M2609" s="71" t="s">
        <v>211</v>
      </c>
      <c r="N2609" s="71" t="s">
        <v>216</v>
      </c>
      <c r="O2609" s="71" t="s">
        <v>830</v>
      </c>
      <c r="R2609" s="71">
        <v>0</v>
      </c>
      <c r="U2609" s="27" t="s">
        <v>8472</v>
      </c>
    </row>
    <row r="2610" spans="1:21" x14ac:dyDescent="0.15">
      <c r="A2610" s="27" t="s">
        <v>75</v>
      </c>
      <c r="B2610" s="27" t="s">
        <v>8473</v>
      </c>
      <c r="C2610" s="27" t="s">
        <v>244</v>
      </c>
      <c r="D2610" s="27" t="s">
        <v>829</v>
      </c>
      <c r="I2610" s="28">
        <v>43423.699097222219</v>
      </c>
      <c r="J2610" s="28">
        <v>43423.708020833335</v>
      </c>
      <c r="K2610" s="203">
        <v>8.9236111111111113E-3</v>
      </c>
      <c r="L2610" s="29" t="s">
        <v>210</v>
      </c>
      <c r="M2610" s="71" t="s">
        <v>210</v>
      </c>
      <c r="N2610" s="71" t="s">
        <v>215</v>
      </c>
      <c r="O2610" s="71" t="s">
        <v>830</v>
      </c>
      <c r="R2610" s="71">
        <v>0</v>
      </c>
      <c r="U2610" s="27" t="s">
        <v>8459</v>
      </c>
    </row>
    <row r="2611" spans="1:21" x14ac:dyDescent="0.15">
      <c r="A2611" s="27" t="s">
        <v>75</v>
      </c>
      <c r="B2611" s="27" t="s">
        <v>8474</v>
      </c>
      <c r="C2611" s="27" t="s">
        <v>244</v>
      </c>
      <c r="D2611" s="27" t="s">
        <v>829</v>
      </c>
      <c r="I2611" s="28">
        <v>43423.710069444445</v>
      </c>
      <c r="J2611" s="28">
        <v>43423.710451388892</v>
      </c>
      <c r="K2611" s="203">
        <v>3.8194444444444446E-4</v>
      </c>
      <c r="L2611" s="29" t="s">
        <v>210</v>
      </c>
      <c r="M2611" s="71" t="s">
        <v>211</v>
      </c>
      <c r="N2611" s="71" t="s">
        <v>215</v>
      </c>
      <c r="O2611" s="71" t="s">
        <v>830</v>
      </c>
      <c r="R2611" s="71">
        <v>0</v>
      </c>
      <c r="U2611" s="27" t="s">
        <v>2016</v>
      </c>
    </row>
    <row r="2612" spans="1:21" x14ac:dyDescent="0.15">
      <c r="A2612" s="27" t="s">
        <v>75</v>
      </c>
      <c r="B2612" s="27" t="s">
        <v>8475</v>
      </c>
      <c r="C2612" s="27" t="s">
        <v>244</v>
      </c>
      <c r="D2612" s="27" t="s">
        <v>831</v>
      </c>
      <c r="I2612" s="28">
        <v>43423.609247685185</v>
      </c>
      <c r="J2612" s="28">
        <v>43423.609467592592</v>
      </c>
      <c r="K2612" s="203">
        <v>2.199074074074074E-4</v>
      </c>
      <c r="L2612" s="29" t="s">
        <v>210</v>
      </c>
      <c r="M2612" s="71" t="s">
        <v>211</v>
      </c>
      <c r="N2612" s="71" t="s">
        <v>215</v>
      </c>
      <c r="O2612" s="71" t="s">
        <v>832</v>
      </c>
      <c r="R2612" s="71">
        <v>0</v>
      </c>
      <c r="U2612" s="27" t="s">
        <v>8476</v>
      </c>
    </row>
    <row r="2613" spans="1:21" x14ac:dyDescent="0.15">
      <c r="A2613" s="27" t="s">
        <v>75</v>
      </c>
      <c r="B2613" s="27" t="s">
        <v>8477</v>
      </c>
      <c r="C2613" s="27" t="s">
        <v>244</v>
      </c>
      <c r="D2613" s="27" t="s">
        <v>831</v>
      </c>
      <c r="I2613" s="28">
        <v>43423.610011574077</v>
      </c>
      <c r="J2613" s="28">
        <v>43423.610578703701</v>
      </c>
      <c r="K2613" s="203">
        <v>5.6712962962962956E-4</v>
      </c>
      <c r="L2613" s="29" t="s">
        <v>210</v>
      </c>
      <c r="M2613" s="71" t="s">
        <v>211</v>
      </c>
      <c r="N2613" s="71" t="s">
        <v>215</v>
      </c>
      <c r="O2613" s="71" t="s">
        <v>832</v>
      </c>
      <c r="R2613" s="71">
        <v>0</v>
      </c>
      <c r="U2613" s="27" t="s">
        <v>8478</v>
      </c>
    </row>
    <row r="2614" spans="1:21" x14ac:dyDescent="0.15">
      <c r="A2614" s="27" t="s">
        <v>75</v>
      </c>
      <c r="B2614" s="27" t="s">
        <v>8479</v>
      </c>
      <c r="C2614" s="27" t="s">
        <v>244</v>
      </c>
      <c r="D2614" s="27" t="s">
        <v>831</v>
      </c>
      <c r="I2614" s="28">
        <v>43423.611238425925</v>
      </c>
      <c r="J2614" s="28">
        <v>43423.611631944441</v>
      </c>
      <c r="K2614" s="203">
        <v>3.9351851851851852E-4</v>
      </c>
      <c r="L2614" s="29" t="s">
        <v>210</v>
      </c>
      <c r="M2614" s="71" t="s">
        <v>211</v>
      </c>
      <c r="N2614" s="71" t="s">
        <v>215</v>
      </c>
      <c r="O2614" s="71" t="s">
        <v>832</v>
      </c>
      <c r="R2614" s="71">
        <v>0</v>
      </c>
      <c r="U2614" s="27" t="s">
        <v>8480</v>
      </c>
    </row>
    <row r="2615" spans="1:21" x14ac:dyDescent="0.15">
      <c r="A2615" s="27" t="s">
        <v>75</v>
      </c>
      <c r="B2615" s="27" t="s">
        <v>8481</v>
      </c>
      <c r="C2615" s="27" t="s">
        <v>244</v>
      </c>
      <c r="D2615" s="27" t="s">
        <v>831</v>
      </c>
      <c r="I2615" s="28">
        <v>43423.612453703703</v>
      </c>
      <c r="J2615" s="28">
        <v>43423.61278935185</v>
      </c>
      <c r="K2615" s="203">
        <v>3.3564814814814812E-4</v>
      </c>
      <c r="L2615" s="29" t="s">
        <v>210</v>
      </c>
      <c r="M2615" s="71" t="s">
        <v>211</v>
      </c>
      <c r="N2615" s="71" t="s">
        <v>215</v>
      </c>
      <c r="O2615" s="71" t="s">
        <v>832</v>
      </c>
      <c r="R2615" s="71">
        <v>0</v>
      </c>
      <c r="U2615" s="27" t="s">
        <v>8482</v>
      </c>
    </row>
    <row r="2616" spans="1:21" x14ac:dyDescent="0.15">
      <c r="A2616" s="27" t="s">
        <v>75</v>
      </c>
      <c r="B2616" s="27" t="s">
        <v>8483</v>
      </c>
      <c r="C2616" s="27" t="s">
        <v>244</v>
      </c>
      <c r="D2616" s="27" t="s">
        <v>831</v>
      </c>
      <c r="I2616" s="28">
        <v>43423.615590277775</v>
      </c>
      <c r="J2616" s="28">
        <v>43423.616064814814</v>
      </c>
      <c r="K2616" s="203">
        <v>4.7453703703703704E-4</v>
      </c>
      <c r="L2616" s="29" t="s">
        <v>210</v>
      </c>
      <c r="M2616" s="71" t="s">
        <v>211</v>
      </c>
      <c r="N2616" s="71" t="s">
        <v>215</v>
      </c>
      <c r="O2616" s="71" t="s">
        <v>832</v>
      </c>
      <c r="R2616" s="71">
        <v>0</v>
      </c>
      <c r="U2616" s="27" t="s">
        <v>8484</v>
      </c>
    </row>
    <row r="2617" spans="1:21" x14ac:dyDescent="0.15">
      <c r="A2617" s="27" t="s">
        <v>75</v>
      </c>
      <c r="B2617" s="27" t="s">
        <v>8485</v>
      </c>
      <c r="C2617" s="27" t="s">
        <v>244</v>
      </c>
      <c r="D2617" s="27" t="s">
        <v>831</v>
      </c>
      <c r="I2617" s="28">
        <v>43423.61645833333</v>
      </c>
      <c r="J2617" s="28">
        <v>43423.616574074076</v>
      </c>
      <c r="K2617" s="203">
        <v>1.1574074074074073E-4</v>
      </c>
      <c r="L2617" s="29" t="s">
        <v>210</v>
      </c>
      <c r="M2617" s="71" t="s">
        <v>211</v>
      </c>
      <c r="N2617" s="71" t="s">
        <v>215</v>
      </c>
      <c r="O2617" s="71" t="s">
        <v>832</v>
      </c>
      <c r="R2617" s="71">
        <v>0</v>
      </c>
      <c r="U2617" s="27" t="s">
        <v>8486</v>
      </c>
    </row>
    <row r="2618" spans="1:21" x14ac:dyDescent="0.15">
      <c r="A2618" s="27" t="s">
        <v>75</v>
      </c>
      <c r="B2618" s="27" t="s">
        <v>8487</v>
      </c>
      <c r="C2618" s="27" t="s">
        <v>244</v>
      </c>
      <c r="D2618" s="27" t="s">
        <v>831</v>
      </c>
      <c r="I2618" s="28">
        <v>43423.633287037039</v>
      </c>
      <c r="J2618" s="28">
        <v>43423.635428240741</v>
      </c>
      <c r="K2618" s="203">
        <v>2.1412037037037038E-3</v>
      </c>
      <c r="L2618" s="29" t="s">
        <v>210</v>
      </c>
      <c r="M2618" s="71" t="s">
        <v>210</v>
      </c>
      <c r="N2618" s="71" t="s">
        <v>215</v>
      </c>
      <c r="O2618" s="71" t="s">
        <v>832</v>
      </c>
      <c r="R2618" s="71">
        <v>0</v>
      </c>
      <c r="U2618" s="27" t="s">
        <v>8488</v>
      </c>
    </row>
    <row r="2619" spans="1:21" x14ac:dyDescent="0.15">
      <c r="A2619" s="27" t="s">
        <v>75</v>
      </c>
      <c r="B2619" s="27" t="s">
        <v>8489</v>
      </c>
      <c r="C2619" s="27" t="s">
        <v>244</v>
      </c>
      <c r="D2619" s="27" t="s">
        <v>831</v>
      </c>
      <c r="I2619" s="28">
        <v>43423.640972222223</v>
      </c>
      <c r="J2619" s="28">
        <v>43423.641527777778</v>
      </c>
      <c r="K2619" s="203">
        <v>5.5555555555555556E-4</v>
      </c>
      <c r="L2619" s="29" t="s">
        <v>210</v>
      </c>
      <c r="M2619" s="71" t="s">
        <v>211</v>
      </c>
      <c r="N2619" s="71" t="s">
        <v>215</v>
      </c>
      <c r="O2619" s="71" t="s">
        <v>832</v>
      </c>
      <c r="R2619" s="71">
        <v>0</v>
      </c>
      <c r="U2619" s="27" t="s">
        <v>8490</v>
      </c>
    </row>
    <row r="2620" spans="1:21" x14ac:dyDescent="0.15">
      <c r="A2620" s="27" t="s">
        <v>75</v>
      </c>
      <c r="B2620" s="27" t="s">
        <v>8491</v>
      </c>
      <c r="C2620" s="27" t="s">
        <v>244</v>
      </c>
      <c r="D2620" s="27" t="s">
        <v>831</v>
      </c>
      <c r="I2620" s="28">
        <v>43423.646747685183</v>
      </c>
      <c r="J2620" s="28">
        <v>43423.646921296298</v>
      </c>
      <c r="K2620" s="203">
        <v>1.7361111111111112E-4</v>
      </c>
      <c r="L2620" s="29" t="s">
        <v>210</v>
      </c>
      <c r="M2620" s="71" t="s">
        <v>211</v>
      </c>
      <c r="N2620" s="71" t="s">
        <v>215</v>
      </c>
      <c r="O2620" s="71" t="s">
        <v>832</v>
      </c>
      <c r="R2620" s="71">
        <v>0</v>
      </c>
      <c r="U2620" s="27" t="s">
        <v>8492</v>
      </c>
    </row>
    <row r="2621" spans="1:21" x14ac:dyDescent="0.15">
      <c r="A2621" s="27" t="s">
        <v>75</v>
      </c>
      <c r="B2621" s="27" t="s">
        <v>8493</v>
      </c>
      <c r="C2621" s="27" t="s">
        <v>244</v>
      </c>
      <c r="D2621" s="27" t="s">
        <v>831</v>
      </c>
      <c r="I2621" s="28">
        <v>43423.688020833331</v>
      </c>
      <c r="J2621" s="28">
        <v>43423.688611111109</v>
      </c>
      <c r="K2621" s="203">
        <v>5.9027777777777778E-4</v>
      </c>
      <c r="L2621" s="29" t="s">
        <v>210</v>
      </c>
      <c r="M2621" s="71" t="s">
        <v>211</v>
      </c>
      <c r="N2621" s="71" t="s">
        <v>216</v>
      </c>
      <c r="O2621" s="71" t="s">
        <v>832</v>
      </c>
      <c r="R2621" s="71">
        <v>0</v>
      </c>
      <c r="U2621" s="27" t="s">
        <v>8494</v>
      </c>
    </row>
    <row r="2622" spans="1:21" x14ac:dyDescent="0.15">
      <c r="A2622" s="27" t="s">
        <v>75</v>
      </c>
      <c r="B2622" s="27" t="s">
        <v>8495</v>
      </c>
      <c r="C2622" s="27" t="s">
        <v>252</v>
      </c>
      <c r="D2622" s="27" t="s">
        <v>763</v>
      </c>
      <c r="I2622" s="28">
        <v>43423.586539351854</v>
      </c>
      <c r="J2622" s="28">
        <v>43423.587627314817</v>
      </c>
      <c r="K2622" s="203">
        <v>1.0879629629629629E-3</v>
      </c>
      <c r="L2622" s="29" t="s">
        <v>210</v>
      </c>
      <c r="M2622" s="71" t="s">
        <v>211</v>
      </c>
      <c r="N2622" s="71" t="s">
        <v>215</v>
      </c>
      <c r="O2622" s="71" t="s">
        <v>764</v>
      </c>
      <c r="R2622" s="71">
        <v>0</v>
      </c>
      <c r="U2622" s="27" t="s">
        <v>1596</v>
      </c>
    </row>
    <row r="2623" spans="1:21" x14ac:dyDescent="0.15">
      <c r="A2623" s="27" t="s">
        <v>75</v>
      </c>
      <c r="B2623" s="27" t="s">
        <v>8496</v>
      </c>
      <c r="C2623" s="27" t="s">
        <v>252</v>
      </c>
      <c r="D2623" s="27" t="s">
        <v>763</v>
      </c>
      <c r="I2623" s="28">
        <v>43423.589490740742</v>
      </c>
      <c r="J2623" s="28">
        <v>43423.589699074073</v>
      </c>
      <c r="K2623" s="203">
        <v>2.0833333333333335E-4</v>
      </c>
      <c r="L2623" s="29" t="s">
        <v>210</v>
      </c>
      <c r="M2623" s="71" t="s">
        <v>211</v>
      </c>
      <c r="N2623" s="71" t="s">
        <v>215</v>
      </c>
      <c r="O2623" s="71" t="s">
        <v>764</v>
      </c>
      <c r="R2623" s="71">
        <v>0</v>
      </c>
      <c r="U2623" s="27" t="s">
        <v>8497</v>
      </c>
    </row>
    <row r="2624" spans="1:21" x14ac:dyDescent="0.15">
      <c r="A2624" s="27" t="s">
        <v>75</v>
      </c>
      <c r="B2624" s="27" t="s">
        <v>8498</v>
      </c>
      <c r="C2624" s="27" t="s">
        <v>252</v>
      </c>
      <c r="D2624" s="27" t="s">
        <v>763</v>
      </c>
      <c r="I2624" s="28">
        <v>43423.631111111114</v>
      </c>
      <c r="J2624" s="28">
        <v>43423.632349537038</v>
      </c>
      <c r="K2624" s="203">
        <v>1.2384259259259258E-3</v>
      </c>
      <c r="L2624" s="29" t="s">
        <v>210</v>
      </c>
      <c r="M2624" s="71" t="s">
        <v>211</v>
      </c>
      <c r="N2624" s="71" t="s">
        <v>215</v>
      </c>
      <c r="O2624" s="71" t="s">
        <v>764</v>
      </c>
      <c r="R2624" s="71">
        <v>0</v>
      </c>
      <c r="U2624" s="27" t="s">
        <v>8499</v>
      </c>
    </row>
    <row r="2625" spans="1:21" x14ac:dyDescent="0.15">
      <c r="A2625" s="27" t="s">
        <v>75</v>
      </c>
      <c r="B2625" s="27" t="s">
        <v>8500</v>
      </c>
      <c r="C2625" s="27" t="s">
        <v>252</v>
      </c>
      <c r="D2625" s="27" t="s">
        <v>763</v>
      </c>
      <c r="I2625" s="28">
        <v>43423.633715277778</v>
      </c>
      <c r="J2625" s="28">
        <v>43423.635138888887</v>
      </c>
      <c r="K2625" s="203">
        <v>1.423611111111111E-3</v>
      </c>
      <c r="L2625" s="29" t="s">
        <v>210</v>
      </c>
      <c r="M2625" s="71" t="s">
        <v>211</v>
      </c>
      <c r="N2625" s="71" t="s">
        <v>215</v>
      </c>
      <c r="O2625" s="71" t="s">
        <v>764</v>
      </c>
      <c r="R2625" s="71">
        <v>0</v>
      </c>
      <c r="U2625" s="27" t="s">
        <v>8501</v>
      </c>
    </row>
    <row r="2626" spans="1:21" x14ac:dyDescent="0.15">
      <c r="A2626" s="27" t="s">
        <v>75</v>
      </c>
      <c r="B2626" s="27" t="s">
        <v>8502</v>
      </c>
      <c r="C2626" s="27" t="s">
        <v>252</v>
      </c>
      <c r="D2626" s="27" t="s">
        <v>763</v>
      </c>
      <c r="I2626" s="28">
        <v>43423.635381944441</v>
      </c>
      <c r="J2626" s="28">
        <v>43423.638645833336</v>
      </c>
      <c r="K2626" s="203">
        <v>3.2638888888888891E-3</v>
      </c>
      <c r="L2626" s="29" t="s">
        <v>210</v>
      </c>
      <c r="M2626" s="71" t="s">
        <v>210</v>
      </c>
      <c r="N2626" s="71" t="s">
        <v>215</v>
      </c>
      <c r="O2626" s="71" t="s">
        <v>764</v>
      </c>
      <c r="R2626" s="71">
        <v>0</v>
      </c>
      <c r="U2626" s="27" t="s">
        <v>8503</v>
      </c>
    </row>
    <row r="2627" spans="1:21" x14ac:dyDescent="0.15">
      <c r="A2627" s="27" t="s">
        <v>75</v>
      </c>
      <c r="B2627" s="27" t="s">
        <v>8504</v>
      </c>
      <c r="C2627" s="27" t="s">
        <v>252</v>
      </c>
      <c r="D2627" s="27" t="s">
        <v>763</v>
      </c>
      <c r="I2627" s="28">
        <v>43423.641643518517</v>
      </c>
      <c r="J2627" s="28">
        <v>43423.641805555555</v>
      </c>
      <c r="K2627" s="203">
        <v>1.6203703703703703E-4</v>
      </c>
      <c r="L2627" s="29" t="s">
        <v>210</v>
      </c>
      <c r="M2627" s="71" t="s">
        <v>211</v>
      </c>
      <c r="N2627" s="71" t="s">
        <v>215</v>
      </c>
      <c r="O2627" s="71" t="s">
        <v>764</v>
      </c>
      <c r="R2627" s="71">
        <v>0</v>
      </c>
      <c r="U2627" s="27" t="s">
        <v>8505</v>
      </c>
    </row>
    <row r="2628" spans="1:21" x14ac:dyDescent="0.15">
      <c r="A2628" s="27" t="s">
        <v>75</v>
      </c>
      <c r="B2628" s="27" t="s">
        <v>8506</v>
      </c>
      <c r="C2628" s="27" t="s">
        <v>252</v>
      </c>
      <c r="D2628" s="27" t="s">
        <v>763</v>
      </c>
      <c r="I2628" s="28">
        <v>43423.65724537037</v>
      </c>
      <c r="J2628" s="28">
        <v>43423.658472222225</v>
      </c>
      <c r="K2628" s="203">
        <v>1.2268518518518518E-3</v>
      </c>
      <c r="L2628" s="29" t="s">
        <v>210</v>
      </c>
      <c r="M2628" s="71" t="s">
        <v>211</v>
      </c>
      <c r="N2628" s="71" t="s">
        <v>215</v>
      </c>
      <c r="O2628" s="71" t="s">
        <v>764</v>
      </c>
      <c r="R2628" s="71">
        <v>0</v>
      </c>
      <c r="U2628" s="27" t="s">
        <v>861</v>
      </c>
    </row>
    <row r="2629" spans="1:21" x14ac:dyDescent="0.15">
      <c r="A2629" s="27" t="s">
        <v>75</v>
      </c>
      <c r="B2629" s="27" t="s">
        <v>8507</v>
      </c>
      <c r="C2629" s="27" t="s">
        <v>252</v>
      </c>
      <c r="D2629" s="27" t="s">
        <v>763</v>
      </c>
      <c r="I2629" s="28">
        <v>43423.658761574072</v>
      </c>
      <c r="J2629" s="28">
        <v>43423.661006944443</v>
      </c>
      <c r="K2629" s="203">
        <v>2.2453703703703702E-3</v>
      </c>
      <c r="L2629" s="29" t="s">
        <v>210</v>
      </c>
      <c r="M2629" s="71" t="s">
        <v>210</v>
      </c>
      <c r="N2629" s="71" t="s">
        <v>215</v>
      </c>
      <c r="O2629" s="71" t="s">
        <v>764</v>
      </c>
      <c r="R2629" s="71">
        <v>0</v>
      </c>
      <c r="U2629" s="27" t="s">
        <v>1731</v>
      </c>
    </row>
    <row r="2630" spans="1:21" x14ac:dyDescent="0.15">
      <c r="A2630" s="27" t="s">
        <v>75</v>
      </c>
      <c r="B2630" s="27" t="s">
        <v>8508</v>
      </c>
      <c r="C2630" s="27" t="s">
        <v>252</v>
      </c>
      <c r="D2630" s="27" t="s">
        <v>763</v>
      </c>
      <c r="I2630" s="28">
        <v>43423.669421296298</v>
      </c>
      <c r="J2630" s="28">
        <v>43423.670428240737</v>
      </c>
      <c r="K2630" s="203">
        <v>1.0069444444444444E-3</v>
      </c>
      <c r="L2630" s="29" t="s">
        <v>210</v>
      </c>
      <c r="M2630" s="71" t="s">
        <v>211</v>
      </c>
      <c r="N2630" s="71" t="s">
        <v>215</v>
      </c>
      <c r="O2630" s="71" t="s">
        <v>764</v>
      </c>
      <c r="R2630" s="71">
        <v>0</v>
      </c>
      <c r="U2630" s="27" t="s">
        <v>1803</v>
      </c>
    </row>
    <row r="2631" spans="1:21" x14ac:dyDescent="0.15">
      <c r="A2631" s="27" t="s">
        <v>75</v>
      </c>
      <c r="B2631" s="27" t="s">
        <v>8509</v>
      </c>
      <c r="C2631" s="27" t="s">
        <v>252</v>
      </c>
      <c r="D2631" s="27" t="s">
        <v>763</v>
      </c>
      <c r="I2631" s="28">
        <v>43423.671365740738</v>
      </c>
      <c r="J2631" s="28">
        <v>43423.67528935185</v>
      </c>
      <c r="K2631" s="203">
        <v>3.9236111111111112E-3</v>
      </c>
      <c r="L2631" s="29" t="s">
        <v>210</v>
      </c>
      <c r="M2631" s="71" t="s">
        <v>210</v>
      </c>
      <c r="N2631" s="71" t="s">
        <v>215</v>
      </c>
      <c r="O2631" s="71" t="s">
        <v>764</v>
      </c>
      <c r="R2631" s="71">
        <v>0</v>
      </c>
      <c r="U2631" s="27" t="s">
        <v>1102</v>
      </c>
    </row>
    <row r="2632" spans="1:21" x14ac:dyDescent="0.15">
      <c r="A2632" s="27" t="s">
        <v>75</v>
      </c>
      <c r="B2632" s="27" t="s">
        <v>8510</v>
      </c>
      <c r="C2632" s="27" t="s">
        <v>252</v>
      </c>
      <c r="D2632" s="27" t="s">
        <v>763</v>
      </c>
      <c r="I2632" s="28">
        <v>43423.677002314813</v>
      </c>
      <c r="J2632" s="28">
        <v>43423.679722222223</v>
      </c>
      <c r="K2632" s="203">
        <v>2.7199074074074074E-3</v>
      </c>
      <c r="L2632" s="29" t="s">
        <v>210</v>
      </c>
      <c r="M2632" s="71" t="s">
        <v>210</v>
      </c>
      <c r="N2632" s="71" t="s">
        <v>215</v>
      </c>
      <c r="O2632" s="71" t="s">
        <v>764</v>
      </c>
      <c r="R2632" s="71">
        <v>0</v>
      </c>
      <c r="U2632" s="27" t="s">
        <v>8511</v>
      </c>
    </row>
    <row r="2633" spans="1:21" x14ac:dyDescent="0.15">
      <c r="A2633" s="27" t="s">
        <v>75</v>
      </c>
      <c r="B2633" s="27" t="s">
        <v>8512</v>
      </c>
      <c r="C2633" s="27" t="s">
        <v>252</v>
      </c>
      <c r="D2633" s="27" t="s">
        <v>763</v>
      </c>
      <c r="I2633" s="28">
        <v>43423.680601851855</v>
      </c>
      <c r="J2633" s="28">
        <v>43423.681203703702</v>
      </c>
      <c r="K2633" s="203">
        <v>6.018518518518519E-4</v>
      </c>
      <c r="L2633" s="29" t="s">
        <v>210</v>
      </c>
      <c r="M2633" s="71" t="s">
        <v>211</v>
      </c>
      <c r="N2633" s="71" t="s">
        <v>215</v>
      </c>
      <c r="O2633" s="71" t="s">
        <v>764</v>
      </c>
      <c r="R2633" s="71">
        <v>0</v>
      </c>
      <c r="U2633" s="27" t="s">
        <v>8513</v>
      </c>
    </row>
    <row r="2634" spans="1:21" x14ac:dyDescent="0.15">
      <c r="A2634" s="27" t="s">
        <v>75</v>
      </c>
      <c r="B2634" s="27" t="s">
        <v>8514</v>
      </c>
      <c r="C2634" s="27" t="s">
        <v>252</v>
      </c>
      <c r="D2634" s="27" t="s">
        <v>763</v>
      </c>
      <c r="I2634" s="28">
        <v>43423.682199074072</v>
      </c>
      <c r="J2634" s="28">
        <v>43423.683206018519</v>
      </c>
      <c r="K2634" s="203">
        <v>1.0069444444444444E-3</v>
      </c>
      <c r="L2634" s="29" t="s">
        <v>210</v>
      </c>
      <c r="M2634" s="71" t="s">
        <v>211</v>
      </c>
      <c r="N2634" s="71" t="s">
        <v>215</v>
      </c>
      <c r="O2634" s="71" t="s">
        <v>764</v>
      </c>
      <c r="R2634" s="71">
        <v>0</v>
      </c>
      <c r="U2634" s="27" t="s">
        <v>1329</v>
      </c>
    </row>
    <row r="2635" spans="1:21" x14ac:dyDescent="0.15">
      <c r="A2635" s="27" t="s">
        <v>75</v>
      </c>
      <c r="B2635" s="27" t="s">
        <v>8515</v>
      </c>
      <c r="C2635" s="27" t="s">
        <v>252</v>
      </c>
      <c r="D2635" s="27" t="s">
        <v>763</v>
      </c>
      <c r="I2635" s="28">
        <v>43423.695381944446</v>
      </c>
      <c r="J2635" s="28">
        <v>43423.696122685185</v>
      </c>
      <c r="K2635" s="203">
        <v>7.407407407407407E-4</v>
      </c>
      <c r="L2635" s="29" t="s">
        <v>210</v>
      </c>
      <c r="M2635" s="71" t="s">
        <v>211</v>
      </c>
      <c r="N2635" s="71" t="s">
        <v>215</v>
      </c>
      <c r="O2635" s="71" t="s">
        <v>764</v>
      </c>
      <c r="R2635" s="71">
        <v>0</v>
      </c>
      <c r="U2635" s="27" t="s">
        <v>8516</v>
      </c>
    </row>
    <row r="2636" spans="1:21" x14ac:dyDescent="0.15">
      <c r="A2636" s="27" t="s">
        <v>75</v>
      </c>
      <c r="B2636" s="27" t="s">
        <v>8517</v>
      </c>
      <c r="C2636" s="27" t="s">
        <v>252</v>
      </c>
      <c r="D2636" s="27" t="s">
        <v>763</v>
      </c>
      <c r="I2636" s="28">
        <v>43423.70039351852</v>
      </c>
      <c r="J2636" s="28">
        <v>43423.700543981482</v>
      </c>
      <c r="K2636" s="203">
        <v>1.5046296296296297E-4</v>
      </c>
      <c r="L2636" s="29" t="s">
        <v>210</v>
      </c>
      <c r="M2636" s="71" t="s">
        <v>211</v>
      </c>
      <c r="N2636" s="71" t="s">
        <v>215</v>
      </c>
      <c r="O2636" s="71" t="s">
        <v>764</v>
      </c>
      <c r="R2636" s="71">
        <v>0</v>
      </c>
      <c r="U2636" s="27" t="s">
        <v>8518</v>
      </c>
    </row>
    <row r="2637" spans="1:21" x14ac:dyDescent="0.15">
      <c r="A2637" s="27" t="s">
        <v>75</v>
      </c>
      <c r="B2637" s="27" t="s">
        <v>8519</v>
      </c>
      <c r="C2637" s="27" t="s">
        <v>252</v>
      </c>
      <c r="D2637" s="27" t="s">
        <v>763</v>
      </c>
      <c r="I2637" s="28">
        <v>43423.701412037037</v>
      </c>
      <c r="J2637" s="28">
        <v>43423.701689814814</v>
      </c>
      <c r="K2637" s="203">
        <v>2.7777777777777778E-4</v>
      </c>
      <c r="L2637" s="29" t="s">
        <v>210</v>
      </c>
      <c r="M2637" s="71" t="s">
        <v>211</v>
      </c>
      <c r="N2637" s="71" t="s">
        <v>215</v>
      </c>
      <c r="O2637" s="71" t="s">
        <v>764</v>
      </c>
      <c r="R2637" s="71">
        <v>0</v>
      </c>
      <c r="U2637" s="27" t="s">
        <v>8520</v>
      </c>
    </row>
    <row r="2638" spans="1:21" x14ac:dyDescent="0.15">
      <c r="A2638" s="27" t="s">
        <v>75</v>
      </c>
      <c r="B2638" s="27" t="s">
        <v>8521</v>
      </c>
      <c r="C2638" s="27" t="s">
        <v>252</v>
      </c>
      <c r="D2638" s="27" t="s">
        <v>763</v>
      </c>
      <c r="I2638" s="28">
        <v>43423.70212962963</v>
      </c>
      <c r="J2638" s="28">
        <v>43423.70244212963</v>
      </c>
      <c r="K2638" s="203">
        <v>3.1250000000000001E-4</v>
      </c>
      <c r="L2638" s="29" t="s">
        <v>210</v>
      </c>
      <c r="M2638" s="71" t="s">
        <v>211</v>
      </c>
      <c r="N2638" s="71" t="s">
        <v>215</v>
      </c>
      <c r="O2638" s="71" t="s">
        <v>764</v>
      </c>
      <c r="R2638" s="71">
        <v>0</v>
      </c>
      <c r="U2638" s="27" t="s">
        <v>8522</v>
      </c>
    </row>
    <row r="2639" spans="1:21" x14ac:dyDescent="0.15">
      <c r="A2639" s="27" t="s">
        <v>75</v>
      </c>
      <c r="B2639" s="27" t="s">
        <v>8523</v>
      </c>
      <c r="C2639" s="27" t="s">
        <v>252</v>
      </c>
      <c r="D2639" s="27" t="s">
        <v>763</v>
      </c>
      <c r="I2639" s="28">
        <v>43423.706446759257</v>
      </c>
      <c r="J2639" s="28">
        <v>43423.709976851853</v>
      </c>
      <c r="K2639" s="203">
        <v>3.530092592592592E-3</v>
      </c>
      <c r="L2639" s="29" t="s">
        <v>210</v>
      </c>
      <c r="M2639" s="71" t="s">
        <v>210</v>
      </c>
      <c r="N2639" s="71" t="s">
        <v>215</v>
      </c>
      <c r="O2639" s="71" t="s">
        <v>764</v>
      </c>
      <c r="R2639" s="71">
        <v>0</v>
      </c>
      <c r="U2639" s="27" t="s">
        <v>8524</v>
      </c>
    </row>
    <row r="2640" spans="1:21" x14ac:dyDescent="0.15">
      <c r="A2640" s="27" t="s">
        <v>75</v>
      </c>
      <c r="B2640" s="27" t="s">
        <v>8525</v>
      </c>
      <c r="C2640" s="27" t="s">
        <v>252</v>
      </c>
      <c r="D2640" s="27" t="s">
        <v>763</v>
      </c>
      <c r="I2640" s="28">
        <v>43423.712326388886</v>
      </c>
      <c r="J2640" s="28">
        <v>43423.712731481479</v>
      </c>
      <c r="K2640" s="203">
        <v>4.0509259259259258E-4</v>
      </c>
      <c r="L2640" s="29" t="s">
        <v>210</v>
      </c>
      <c r="M2640" s="71" t="s">
        <v>211</v>
      </c>
      <c r="N2640" s="71" t="s">
        <v>215</v>
      </c>
      <c r="O2640" s="71" t="s">
        <v>764</v>
      </c>
      <c r="R2640" s="71">
        <v>0</v>
      </c>
      <c r="U2640" s="27" t="s">
        <v>8526</v>
      </c>
    </row>
    <row r="2641" spans="1:21" x14ac:dyDescent="0.15">
      <c r="A2641" s="27" t="s">
        <v>75</v>
      </c>
      <c r="B2641" s="27" t="s">
        <v>8527</v>
      </c>
      <c r="C2641" s="27" t="s">
        <v>252</v>
      </c>
      <c r="D2641" s="27" t="s">
        <v>763</v>
      </c>
      <c r="I2641" s="28">
        <v>43423.717291666668</v>
      </c>
      <c r="J2641" s="28">
        <v>43423.717638888891</v>
      </c>
      <c r="K2641" s="203">
        <v>3.4722222222222224E-4</v>
      </c>
      <c r="L2641" s="29" t="s">
        <v>210</v>
      </c>
      <c r="M2641" s="71" t="s">
        <v>211</v>
      </c>
      <c r="N2641" s="71" t="s">
        <v>215</v>
      </c>
      <c r="O2641" s="71" t="s">
        <v>764</v>
      </c>
      <c r="R2641" s="71">
        <v>0</v>
      </c>
      <c r="U2641" s="27" t="s">
        <v>8528</v>
      </c>
    </row>
    <row r="2642" spans="1:21" x14ac:dyDescent="0.15">
      <c r="A2642" s="27" t="s">
        <v>75</v>
      </c>
      <c r="B2642" s="27" t="s">
        <v>8529</v>
      </c>
      <c r="C2642" s="27" t="s">
        <v>252</v>
      </c>
      <c r="D2642" s="27" t="s">
        <v>763</v>
      </c>
      <c r="I2642" s="28">
        <v>43423.73096064815</v>
      </c>
      <c r="J2642" s="28">
        <v>43423.733553240738</v>
      </c>
      <c r="K2642" s="203">
        <v>2.5925925925925925E-3</v>
      </c>
      <c r="L2642" s="29" t="s">
        <v>210</v>
      </c>
      <c r="M2642" s="71" t="s">
        <v>210</v>
      </c>
      <c r="N2642" s="71" t="s">
        <v>215</v>
      </c>
      <c r="O2642" s="71" t="s">
        <v>764</v>
      </c>
      <c r="R2642" s="71">
        <v>0</v>
      </c>
      <c r="U2642" s="27" t="s">
        <v>8530</v>
      </c>
    </row>
    <row r="2643" spans="1:21" x14ac:dyDescent="0.15">
      <c r="A2643" s="27" t="s">
        <v>75</v>
      </c>
      <c r="B2643" s="27" t="s">
        <v>8531</v>
      </c>
      <c r="C2643" s="27" t="s">
        <v>248</v>
      </c>
      <c r="D2643" s="27" t="s">
        <v>768</v>
      </c>
      <c r="I2643" s="28">
        <v>43423.482303240744</v>
      </c>
      <c r="J2643" s="28">
        <v>43423.483773148146</v>
      </c>
      <c r="K2643" s="203">
        <v>1.4699074074074074E-3</v>
      </c>
      <c r="L2643" s="29" t="s">
        <v>210</v>
      </c>
      <c r="M2643" s="71" t="s">
        <v>211</v>
      </c>
      <c r="N2643" s="71" t="s">
        <v>215</v>
      </c>
      <c r="O2643" s="71" t="s">
        <v>769</v>
      </c>
      <c r="R2643" s="71">
        <v>0</v>
      </c>
      <c r="U2643" s="27" t="s">
        <v>8532</v>
      </c>
    </row>
    <row r="2644" spans="1:21" x14ac:dyDescent="0.15">
      <c r="A2644" s="27" t="s">
        <v>75</v>
      </c>
      <c r="B2644" s="27" t="s">
        <v>8533</v>
      </c>
      <c r="C2644" s="27" t="s">
        <v>248</v>
      </c>
      <c r="D2644" s="27" t="s">
        <v>768</v>
      </c>
      <c r="I2644" s="28">
        <v>43423.484027777777</v>
      </c>
      <c r="J2644" s="28">
        <v>43423.486712962964</v>
      </c>
      <c r="K2644" s="203">
        <v>2.685185185185185E-3</v>
      </c>
      <c r="L2644" s="29" t="s">
        <v>210</v>
      </c>
      <c r="M2644" s="71" t="s">
        <v>210</v>
      </c>
      <c r="N2644" s="71" t="s">
        <v>215</v>
      </c>
      <c r="O2644" s="71" t="s">
        <v>769</v>
      </c>
      <c r="R2644" s="71">
        <v>0</v>
      </c>
      <c r="U2644" s="27" t="s">
        <v>8534</v>
      </c>
    </row>
    <row r="2645" spans="1:21" x14ac:dyDescent="0.15">
      <c r="A2645" s="27" t="s">
        <v>75</v>
      </c>
      <c r="B2645" s="27" t="s">
        <v>8535</v>
      </c>
      <c r="C2645" s="27" t="s">
        <v>248</v>
      </c>
      <c r="D2645" s="27" t="s">
        <v>768</v>
      </c>
      <c r="I2645" s="28">
        <v>43423.491099537037</v>
      </c>
      <c r="J2645" s="28">
        <v>43423.492430555554</v>
      </c>
      <c r="K2645" s="203">
        <v>1.3310185185185185E-3</v>
      </c>
      <c r="L2645" s="29" t="s">
        <v>210</v>
      </c>
      <c r="M2645" s="71" t="s">
        <v>211</v>
      </c>
      <c r="N2645" s="71" t="s">
        <v>215</v>
      </c>
      <c r="O2645" s="71" t="s">
        <v>769</v>
      </c>
      <c r="R2645" s="71">
        <v>0</v>
      </c>
      <c r="U2645" s="27" t="s">
        <v>8536</v>
      </c>
    </row>
    <row r="2646" spans="1:21" x14ac:dyDescent="0.15">
      <c r="A2646" s="27" t="s">
        <v>75</v>
      </c>
      <c r="B2646" s="27" t="s">
        <v>8537</v>
      </c>
      <c r="C2646" s="27" t="s">
        <v>248</v>
      </c>
      <c r="D2646" s="27" t="s">
        <v>768</v>
      </c>
      <c r="I2646" s="28">
        <v>43423.582546296297</v>
      </c>
      <c r="J2646" s="28">
        <v>43423.583877314813</v>
      </c>
      <c r="K2646" s="203">
        <v>1.3310185185185185E-3</v>
      </c>
      <c r="L2646" s="29" t="s">
        <v>210</v>
      </c>
      <c r="M2646" s="71" t="s">
        <v>211</v>
      </c>
      <c r="N2646" s="71" t="s">
        <v>215</v>
      </c>
      <c r="O2646" s="71" t="s">
        <v>769</v>
      </c>
      <c r="R2646" s="71">
        <v>0</v>
      </c>
      <c r="U2646" s="27" t="s">
        <v>8538</v>
      </c>
    </row>
    <row r="2647" spans="1:21" x14ac:dyDescent="0.15">
      <c r="A2647" s="27" t="s">
        <v>75</v>
      </c>
      <c r="B2647" s="27" t="s">
        <v>8539</v>
      </c>
      <c r="C2647" s="27" t="s">
        <v>248</v>
      </c>
      <c r="D2647" s="27" t="s">
        <v>768</v>
      </c>
      <c r="I2647" s="28">
        <v>43423.585949074077</v>
      </c>
      <c r="J2647" s="28">
        <v>43423.586238425924</v>
      </c>
      <c r="K2647" s="203">
        <v>2.8935185185185189E-4</v>
      </c>
      <c r="L2647" s="29" t="s">
        <v>210</v>
      </c>
      <c r="M2647" s="71" t="s">
        <v>211</v>
      </c>
      <c r="N2647" s="71" t="s">
        <v>215</v>
      </c>
      <c r="O2647" s="71" t="s">
        <v>769</v>
      </c>
      <c r="R2647" s="71">
        <v>0</v>
      </c>
      <c r="U2647" s="27" t="s">
        <v>8540</v>
      </c>
    </row>
    <row r="2648" spans="1:21" x14ac:dyDescent="0.15">
      <c r="A2648" s="27" t="s">
        <v>75</v>
      </c>
      <c r="B2648" s="27" t="s">
        <v>8541</v>
      </c>
      <c r="C2648" s="27" t="s">
        <v>248</v>
      </c>
      <c r="D2648" s="27" t="s">
        <v>768</v>
      </c>
      <c r="I2648" s="28">
        <v>43423.586631944447</v>
      </c>
      <c r="J2648" s="28">
        <v>43423.587326388886</v>
      </c>
      <c r="K2648" s="203">
        <v>6.9444444444444447E-4</v>
      </c>
      <c r="L2648" s="29" t="s">
        <v>210</v>
      </c>
      <c r="M2648" s="71" t="s">
        <v>211</v>
      </c>
      <c r="N2648" s="71" t="s">
        <v>215</v>
      </c>
      <c r="O2648" s="71" t="s">
        <v>769</v>
      </c>
      <c r="R2648" s="71">
        <v>0</v>
      </c>
      <c r="U2648" s="27" t="s">
        <v>2019</v>
      </c>
    </row>
    <row r="2649" spans="1:21" x14ac:dyDescent="0.15">
      <c r="A2649" s="27" t="s">
        <v>75</v>
      </c>
      <c r="B2649" s="27" t="s">
        <v>8542</v>
      </c>
      <c r="C2649" s="27" t="s">
        <v>248</v>
      </c>
      <c r="D2649" s="27" t="s">
        <v>768</v>
      </c>
      <c r="I2649" s="28">
        <v>43423.587638888886</v>
      </c>
      <c r="J2649" s="28">
        <v>43423.588159722225</v>
      </c>
      <c r="K2649" s="203">
        <v>5.2083333333333333E-4</v>
      </c>
      <c r="L2649" s="29" t="s">
        <v>210</v>
      </c>
      <c r="M2649" s="71" t="s">
        <v>211</v>
      </c>
      <c r="N2649" s="71" t="s">
        <v>215</v>
      </c>
      <c r="O2649" s="71" t="s">
        <v>769</v>
      </c>
      <c r="R2649" s="71">
        <v>0</v>
      </c>
      <c r="U2649" s="27" t="s">
        <v>1736</v>
      </c>
    </row>
    <row r="2650" spans="1:21" x14ac:dyDescent="0.15">
      <c r="A2650" s="27" t="s">
        <v>75</v>
      </c>
      <c r="B2650" s="27" t="s">
        <v>8543</v>
      </c>
      <c r="C2650" s="27" t="s">
        <v>248</v>
      </c>
      <c r="D2650" s="27" t="s">
        <v>768</v>
      </c>
      <c r="I2650" s="28">
        <v>43423.590196759258</v>
      </c>
      <c r="J2650" s="28">
        <v>43423.592939814815</v>
      </c>
      <c r="K2650" s="203">
        <v>2.7430555555555559E-3</v>
      </c>
      <c r="L2650" s="29" t="s">
        <v>210</v>
      </c>
      <c r="M2650" s="71" t="s">
        <v>210</v>
      </c>
      <c r="N2650" s="71" t="s">
        <v>215</v>
      </c>
      <c r="O2650" s="71" t="s">
        <v>769</v>
      </c>
      <c r="R2650" s="71">
        <v>0</v>
      </c>
      <c r="U2650" s="27" t="s">
        <v>8544</v>
      </c>
    </row>
    <row r="2651" spans="1:21" x14ac:dyDescent="0.15">
      <c r="A2651" s="27" t="s">
        <v>75</v>
      </c>
      <c r="B2651" s="27" t="s">
        <v>8545</v>
      </c>
      <c r="C2651" s="27" t="s">
        <v>248</v>
      </c>
      <c r="D2651" s="27" t="s">
        <v>768</v>
      </c>
      <c r="I2651" s="28">
        <v>43423.594930555555</v>
      </c>
      <c r="J2651" s="28">
        <v>43423.595381944448</v>
      </c>
      <c r="K2651" s="203">
        <v>4.5138888888888892E-4</v>
      </c>
      <c r="L2651" s="29" t="s">
        <v>210</v>
      </c>
      <c r="M2651" s="71" t="s">
        <v>211</v>
      </c>
      <c r="N2651" s="71" t="s">
        <v>215</v>
      </c>
      <c r="O2651" s="71" t="s">
        <v>769</v>
      </c>
      <c r="R2651" s="71">
        <v>0</v>
      </c>
      <c r="U2651" s="27" t="s">
        <v>8546</v>
      </c>
    </row>
    <row r="2652" spans="1:21" x14ac:dyDescent="0.15">
      <c r="A2652" s="27" t="s">
        <v>75</v>
      </c>
      <c r="B2652" s="27" t="s">
        <v>8547</v>
      </c>
      <c r="C2652" s="27" t="s">
        <v>248</v>
      </c>
      <c r="D2652" s="27" t="s">
        <v>768</v>
      </c>
      <c r="I2652" s="28">
        <v>43423.597233796296</v>
      </c>
      <c r="J2652" s="28">
        <v>43423.59815972222</v>
      </c>
      <c r="K2652" s="203">
        <v>9.2592592592592585E-4</v>
      </c>
      <c r="L2652" s="29" t="s">
        <v>210</v>
      </c>
      <c r="M2652" s="71" t="s">
        <v>211</v>
      </c>
      <c r="N2652" s="71" t="s">
        <v>215</v>
      </c>
      <c r="O2652" s="71" t="s">
        <v>769</v>
      </c>
      <c r="R2652" s="71">
        <v>0</v>
      </c>
      <c r="U2652" s="27" t="s">
        <v>8548</v>
      </c>
    </row>
    <row r="2653" spans="1:21" x14ac:dyDescent="0.15">
      <c r="A2653" s="27" t="s">
        <v>75</v>
      </c>
      <c r="B2653" s="27" t="s">
        <v>8549</v>
      </c>
      <c r="C2653" s="27" t="s">
        <v>248</v>
      </c>
      <c r="D2653" s="27" t="s">
        <v>768</v>
      </c>
      <c r="I2653" s="28">
        <v>43423.599791666667</v>
      </c>
      <c r="J2653" s="28">
        <v>43423.601365740738</v>
      </c>
      <c r="K2653" s="203">
        <v>1.5740740740740741E-3</v>
      </c>
      <c r="L2653" s="29" t="s">
        <v>210</v>
      </c>
      <c r="M2653" s="71" t="s">
        <v>211</v>
      </c>
      <c r="N2653" s="71" t="s">
        <v>215</v>
      </c>
      <c r="O2653" s="71" t="s">
        <v>769</v>
      </c>
      <c r="R2653" s="71">
        <v>0</v>
      </c>
      <c r="U2653" s="27" t="s">
        <v>8550</v>
      </c>
    </row>
    <row r="2654" spans="1:21" x14ac:dyDescent="0.15">
      <c r="A2654" s="27" t="s">
        <v>75</v>
      </c>
      <c r="B2654" s="27" t="s">
        <v>8551</v>
      </c>
      <c r="C2654" s="27" t="s">
        <v>248</v>
      </c>
      <c r="D2654" s="27" t="s">
        <v>768</v>
      </c>
      <c r="I2654" s="28">
        <v>43423.602997685186</v>
      </c>
      <c r="J2654" s="28">
        <v>43423.603449074071</v>
      </c>
      <c r="K2654" s="203">
        <v>4.5138888888888892E-4</v>
      </c>
      <c r="L2654" s="29" t="s">
        <v>210</v>
      </c>
      <c r="M2654" s="71" t="s">
        <v>211</v>
      </c>
      <c r="N2654" s="71" t="s">
        <v>215</v>
      </c>
      <c r="O2654" s="71" t="s">
        <v>769</v>
      </c>
      <c r="R2654" s="71">
        <v>0</v>
      </c>
      <c r="U2654" s="27" t="s">
        <v>8552</v>
      </c>
    </row>
    <row r="2655" spans="1:21" x14ac:dyDescent="0.15">
      <c r="A2655" s="27" t="s">
        <v>75</v>
      </c>
      <c r="B2655" s="27" t="s">
        <v>8553</v>
      </c>
      <c r="C2655" s="27" t="s">
        <v>248</v>
      </c>
      <c r="D2655" s="27" t="s">
        <v>768</v>
      </c>
      <c r="I2655" s="28">
        <v>43423.605393518519</v>
      </c>
      <c r="J2655" s="28">
        <v>43423.605856481481</v>
      </c>
      <c r="K2655" s="203">
        <v>4.6296296296296293E-4</v>
      </c>
      <c r="L2655" s="29" t="s">
        <v>210</v>
      </c>
      <c r="M2655" s="71" t="s">
        <v>211</v>
      </c>
      <c r="N2655" s="71" t="s">
        <v>215</v>
      </c>
      <c r="O2655" s="71" t="s">
        <v>769</v>
      </c>
      <c r="R2655" s="71">
        <v>0</v>
      </c>
      <c r="U2655" s="27" t="s">
        <v>8554</v>
      </c>
    </row>
    <row r="2656" spans="1:21" x14ac:dyDescent="0.15">
      <c r="A2656" s="27" t="s">
        <v>75</v>
      </c>
      <c r="B2656" s="27" t="s">
        <v>8555</v>
      </c>
      <c r="C2656" s="27" t="s">
        <v>248</v>
      </c>
      <c r="D2656" s="27" t="s">
        <v>768</v>
      </c>
      <c r="I2656" s="28">
        <v>43423.60864583333</v>
      </c>
      <c r="J2656" s="28">
        <v>43423.612453703703</v>
      </c>
      <c r="K2656" s="203">
        <v>3.8078703703703707E-3</v>
      </c>
      <c r="L2656" s="29" t="s">
        <v>210</v>
      </c>
      <c r="M2656" s="71" t="s">
        <v>210</v>
      </c>
      <c r="N2656" s="71" t="s">
        <v>215</v>
      </c>
      <c r="O2656" s="71" t="s">
        <v>769</v>
      </c>
      <c r="R2656" s="71">
        <v>0</v>
      </c>
      <c r="U2656" s="27" t="s">
        <v>8556</v>
      </c>
    </row>
    <row r="2657" spans="1:21" x14ac:dyDescent="0.15">
      <c r="A2657" s="27" t="s">
        <v>75</v>
      </c>
      <c r="B2657" s="27" t="s">
        <v>8557</v>
      </c>
      <c r="C2657" s="27" t="s">
        <v>248</v>
      </c>
      <c r="D2657" s="27" t="s">
        <v>768</v>
      </c>
      <c r="I2657" s="28">
        <v>43423.615312499998</v>
      </c>
      <c r="J2657" s="28">
        <v>43423.615937499999</v>
      </c>
      <c r="K2657" s="203">
        <v>6.2500000000000001E-4</v>
      </c>
      <c r="L2657" s="29" t="s">
        <v>210</v>
      </c>
      <c r="M2657" s="71" t="s">
        <v>211</v>
      </c>
      <c r="N2657" s="71" t="s">
        <v>215</v>
      </c>
      <c r="O2657" s="71" t="s">
        <v>769</v>
      </c>
      <c r="R2657" s="71">
        <v>0</v>
      </c>
      <c r="U2657" s="27" t="s">
        <v>1597</v>
      </c>
    </row>
    <row r="2658" spans="1:21" x14ac:dyDescent="0.15">
      <c r="A2658" s="27" t="s">
        <v>75</v>
      </c>
      <c r="B2658" s="27" t="s">
        <v>8558</v>
      </c>
      <c r="C2658" s="27" t="s">
        <v>248</v>
      </c>
      <c r="D2658" s="27" t="s">
        <v>768</v>
      </c>
      <c r="I2658" s="28">
        <v>43423.615995370368</v>
      </c>
      <c r="J2658" s="28">
        <v>43423.61645833333</v>
      </c>
      <c r="K2658" s="203">
        <v>4.6296296296296293E-4</v>
      </c>
      <c r="L2658" s="29" t="s">
        <v>210</v>
      </c>
      <c r="M2658" s="71" t="s">
        <v>211</v>
      </c>
      <c r="N2658" s="71" t="s">
        <v>215</v>
      </c>
      <c r="O2658" s="71" t="s">
        <v>769</v>
      </c>
      <c r="R2658" s="71">
        <v>0</v>
      </c>
      <c r="U2658" s="27" t="s">
        <v>1597</v>
      </c>
    </row>
    <row r="2659" spans="1:21" x14ac:dyDescent="0.15">
      <c r="A2659" s="27" t="s">
        <v>75</v>
      </c>
      <c r="B2659" s="27" t="s">
        <v>8559</v>
      </c>
      <c r="C2659" s="27" t="s">
        <v>248</v>
      </c>
      <c r="D2659" s="27" t="s">
        <v>768</v>
      </c>
      <c r="I2659" s="28">
        <v>43423.61855324074</v>
      </c>
      <c r="J2659" s="28">
        <v>43423.619143518517</v>
      </c>
      <c r="K2659" s="203">
        <v>5.9027777777777778E-4</v>
      </c>
      <c r="L2659" s="29" t="s">
        <v>210</v>
      </c>
      <c r="M2659" s="71" t="s">
        <v>211</v>
      </c>
      <c r="N2659" s="71" t="s">
        <v>215</v>
      </c>
      <c r="O2659" s="71" t="s">
        <v>769</v>
      </c>
      <c r="R2659" s="71">
        <v>0</v>
      </c>
      <c r="U2659" s="27" t="s">
        <v>8560</v>
      </c>
    </row>
    <row r="2660" spans="1:21" x14ac:dyDescent="0.15">
      <c r="A2660" s="27" t="s">
        <v>75</v>
      </c>
      <c r="B2660" s="27" t="s">
        <v>8561</v>
      </c>
      <c r="C2660" s="27" t="s">
        <v>248</v>
      </c>
      <c r="D2660" s="27" t="s">
        <v>768</v>
      </c>
      <c r="I2660" s="28">
        <v>43423.621504629627</v>
      </c>
      <c r="J2660" s="28">
        <v>43423.622523148151</v>
      </c>
      <c r="K2660" s="203">
        <v>1.0185185185185186E-3</v>
      </c>
      <c r="L2660" s="29" t="s">
        <v>210</v>
      </c>
      <c r="M2660" s="71" t="s">
        <v>211</v>
      </c>
      <c r="N2660" s="71" t="s">
        <v>215</v>
      </c>
      <c r="O2660" s="71" t="s">
        <v>769</v>
      </c>
      <c r="R2660" s="71">
        <v>0</v>
      </c>
      <c r="U2660" s="27" t="s">
        <v>8562</v>
      </c>
    </row>
    <row r="2661" spans="1:21" x14ac:dyDescent="0.15">
      <c r="A2661" s="27" t="s">
        <v>75</v>
      </c>
      <c r="B2661" s="27" t="s">
        <v>8563</v>
      </c>
      <c r="C2661" s="27" t="s">
        <v>248</v>
      </c>
      <c r="D2661" s="27" t="s">
        <v>768</v>
      </c>
      <c r="I2661" s="28">
        <v>43423.625034722223</v>
      </c>
      <c r="J2661" s="28">
        <v>43423.6253125</v>
      </c>
      <c r="K2661" s="203">
        <v>2.7777777777777778E-4</v>
      </c>
      <c r="L2661" s="29" t="s">
        <v>210</v>
      </c>
      <c r="M2661" s="71" t="s">
        <v>211</v>
      </c>
      <c r="N2661" s="71" t="s">
        <v>215</v>
      </c>
      <c r="O2661" s="71" t="s">
        <v>769</v>
      </c>
      <c r="R2661" s="71">
        <v>0</v>
      </c>
      <c r="U2661" s="27" t="s">
        <v>8564</v>
      </c>
    </row>
    <row r="2662" spans="1:21" x14ac:dyDescent="0.15">
      <c r="A2662" s="27" t="s">
        <v>75</v>
      </c>
      <c r="B2662" s="27" t="s">
        <v>8565</v>
      </c>
      <c r="C2662" s="27" t="s">
        <v>248</v>
      </c>
      <c r="D2662" s="27" t="s">
        <v>768</v>
      </c>
      <c r="I2662" s="28">
        <v>43423.626689814817</v>
      </c>
      <c r="J2662" s="28">
        <v>43423.627013888887</v>
      </c>
      <c r="K2662" s="203">
        <v>3.2407407407407406E-4</v>
      </c>
      <c r="L2662" s="29" t="s">
        <v>210</v>
      </c>
      <c r="M2662" s="71" t="s">
        <v>211</v>
      </c>
      <c r="N2662" s="71" t="s">
        <v>215</v>
      </c>
      <c r="O2662" s="71" t="s">
        <v>769</v>
      </c>
      <c r="R2662" s="71">
        <v>0</v>
      </c>
      <c r="U2662" s="27" t="s">
        <v>1598</v>
      </c>
    </row>
    <row r="2663" spans="1:21" x14ac:dyDescent="0.15">
      <c r="A2663" s="27" t="s">
        <v>75</v>
      </c>
      <c r="B2663" s="27" t="s">
        <v>8566</v>
      </c>
      <c r="C2663" s="27" t="s">
        <v>248</v>
      </c>
      <c r="D2663" s="27" t="s">
        <v>768</v>
      </c>
      <c r="I2663" s="28">
        <v>43423.62736111111</v>
      </c>
      <c r="J2663" s="28">
        <v>43423.628460648149</v>
      </c>
      <c r="K2663" s="203">
        <v>1.0995370370370371E-3</v>
      </c>
      <c r="L2663" s="29" t="s">
        <v>210</v>
      </c>
      <c r="M2663" s="71" t="s">
        <v>211</v>
      </c>
      <c r="N2663" s="71" t="s">
        <v>215</v>
      </c>
      <c r="O2663" s="71" t="s">
        <v>769</v>
      </c>
      <c r="R2663" s="71">
        <v>0</v>
      </c>
      <c r="U2663" s="27" t="s">
        <v>1599</v>
      </c>
    </row>
    <row r="2664" spans="1:21" x14ac:dyDescent="0.15">
      <c r="A2664" s="27" t="s">
        <v>75</v>
      </c>
      <c r="B2664" s="27" t="s">
        <v>8567</v>
      </c>
      <c r="C2664" s="27" t="s">
        <v>248</v>
      </c>
      <c r="D2664" s="27" t="s">
        <v>768</v>
      </c>
      <c r="I2664" s="28">
        <v>43423.62872685185</v>
      </c>
      <c r="J2664" s="28">
        <v>43423.630324074074</v>
      </c>
      <c r="K2664" s="203">
        <v>1.5972222222222221E-3</v>
      </c>
      <c r="L2664" s="29" t="s">
        <v>210</v>
      </c>
      <c r="M2664" s="71" t="s">
        <v>211</v>
      </c>
      <c r="N2664" s="71" t="s">
        <v>215</v>
      </c>
      <c r="O2664" s="71" t="s">
        <v>769</v>
      </c>
      <c r="R2664" s="71">
        <v>0</v>
      </c>
      <c r="U2664" s="27" t="s">
        <v>1600</v>
      </c>
    </row>
    <row r="2665" spans="1:21" x14ac:dyDescent="0.15">
      <c r="A2665" s="27" t="s">
        <v>75</v>
      </c>
      <c r="B2665" s="27" t="s">
        <v>8568</v>
      </c>
      <c r="C2665" s="27" t="s">
        <v>248</v>
      </c>
      <c r="D2665" s="27" t="s">
        <v>768</v>
      </c>
      <c r="I2665" s="28">
        <v>43423.631331018521</v>
      </c>
      <c r="J2665" s="28">
        <v>43423.633703703701</v>
      </c>
      <c r="K2665" s="203">
        <v>2.3726851851851851E-3</v>
      </c>
      <c r="L2665" s="29" t="s">
        <v>210</v>
      </c>
      <c r="M2665" s="71" t="s">
        <v>210</v>
      </c>
      <c r="N2665" s="71" t="s">
        <v>215</v>
      </c>
      <c r="O2665" s="71" t="s">
        <v>769</v>
      </c>
      <c r="R2665" s="71">
        <v>0</v>
      </c>
      <c r="U2665" s="27" t="s">
        <v>1733</v>
      </c>
    </row>
    <row r="2666" spans="1:21" x14ac:dyDescent="0.15">
      <c r="A2666" s="27" t="s">
        <v>75</v>
      </c>
      <c r="B2666" s="27" t="s">
        <v>8569</v>
      </c>
      <c r="C2666" s="27" t="s">
        <v>248</v>
      </c>
      <c r="D2666" s="27" t="s">
        <v>768</v>
      </c>
      <c r="I2666" s="28">
        <v>43423.634826388887</v>
      </c>
      <c r="J2666" s="28">
        <v>43423.63894675926</v>
      </c>
      <c r="K2666" s="203">
        <v>4.1203703703703706E-3</v>
      </c>
      <c r="L2666" s="29" t="s">
        <v>210</v>
      </c>
      <c r="M2666" s="71" t="s">
        <v>210</v>
      </c>
      <c r="N2666" s="71" t="s">
        <v>215</v>
      </c>
      <c r="O2666" s="71" t="s">
        <v>769</v>
      </c>
      <c r="R2666" s="71">
        <v>0</v>
      </c>
      <c r="U2666" s="27" t="s">
        <v>8570</v>
      </c>
    </row>
    <row r="2667" spans="1:21" x14ac:dyDescent="0.15">
      <c r="A2667" s="27" t="s">
        <v>75</v>
      </c>
      <c r="B2667" s="27" t="s">
        <v>8571</v>
      </c>
      <c r="C2667" s="27" t="s">
        <v>248</v>
      </c>
      <c r="D2667" s="27" t="s">
        <v>768</v>
      </c>
      <c r="I2667" s="28">
        <v>43423.648125</v>
      </c>
      <c r="J2667" s="28">
        <v>43423.648773148147</v>
      </c>
      <c r="K2667" s="203">
        <v>6.4814814814814813E-4</v>
      </c>
      <c r="L2667" s="29" t="s">
        <v>210</v>
      </c>
      <c r="M2667" s="71" t="s">
        <v>211</v>
      </c>
      <c r="N2667" s="71" t="s">
        <v>215</v>
      </c>
      <c r="O2667" s="71" t="s">
        <v>769</v>
      </c>
      <c r="R2667" s="71">
        <v>0</v>
      </c>
      <c r="U2667" s="27" t="s">
        <v>1734</v>
      </c>
    </row>
    <row r="2668" spans="1:21" x14ac:dyDescent="0.15">
      <c r="A2668" s="27" t="s">
        <v>75</v>
      </c>
      <c r="B2668" s="27" t="s">
        <v>8572</v>
      </c>
      <c r="C2668" s="27" t="s">
        <v>248</v>
      </c>
      <c r="D2668" s="27" t="s">
        <v>768</v>
      </c>
      <c r="I2668" s="28">
        <v>43423.649178240739</v>
      </c>
      <c r="J2668" s="28">
        <v>43423.649618055555</v>
      </c>
      <c r="K2668" s="203">
        <v>4.3981481481481481E-4</v>
      </c>
      <c r="L2668" s="29" t="s">
        <v>210</v>
      </c>
      <c r="M2668" s="71" t="s">
        <v>211</v>
      </c>
      <c r="N2668" s="71" t="s">
        <v>215</v>
      </c>
      <c r="O2668" s="71" t="s">
        <v>769</v>
      </c>
      <c r="R2668" s="71">
        <v>0</v>
      </c>
      <c r="U2668" s="27" t="s">
        <v>1735</v>
      </c>
    </row>
    <row r="2669" spans="1:21" x14ac:dyDescent="0.15">
      <c r="A2669" s="27" t="s">
        <v>75</v>
      </c>
      <c r="B2669" s="27" t="s">
        <v>8573</v>
      </c>
      <c r="C2669" s="27" t="s">
        <v>248</v>
      </c>
      <c r="D2669" s="27" t="s">
        <v>768</v>
      </c>
      <c r="I2669" s="28">
        <v>43423.65148148148</v>
      </c>
      <c r="J2669" s="28">
        <v>43423.653668981482</v>
      </c>
      <c r="K2669" s="203">
        <v>2.1874999999999998E-3</v>
      </c>
      <c r="L2669" s="29" t="s">
        <v>210</v>
      </c>
      <c r="M2669" s="71" t="s">
        <v>210</v>
      </c>
      <c r="N2669" s="71" t="s">
        <v>215</v>
      </c>
      <c r="O2669" s="71" t="s">
        <v>769</v>
      </c>
      <c r="R2669" s="71">
        <v>0</v>
      </c>
      <c r="U2669" s="27" t="s">
        <v>8574</v>
      </c>
    </row>
    <row r="2670" spans="1:21" x14ac:dyDescent="0.15">
      <c r="A2670" s="27" t="s">
        <v>75</v>
      </c>
      <c r="B2670" s="27" t="s">
        <v>8575</v>
      </c>
      <c r="C2670" s="27" t="s">
        <v>248</v>
      </c>
      <c r="D2670" s="27" t="s">
        <v>768</v>
      </c>
      <c r="I2670" s="28">
        <v>43423.654374999998</v>
      </c>
      <c r="J2670" s="28">
        <v>43423.661249999997</v>
      </c>
      <c r="K2670" s="203">
        <v>6.875E-3</v>
      </c>
      <c r="L2670" s="29" t="s">
        <v>210</v>
      </c>
      <c r="M2670" s="71" t="s">
        <v>210</v>
      </c>
      <c r="N2670" s="71" t="s">
        <v>215</v>
      </c>
      <c r="O2670" s="71" t="s">
        <v>769</v>
      </c>
      <c r="R2670" s="71">
        <v>0</v>
      </c>
      <c r="U2670" s="27" t="s">
        <v>8576</v>
      </c>
    </row>
    <row r="2671" spans="1:21" x14ac:dyDescent="0.15">
      <c r="A2671" s="27" t="s">
        <v>75</v>
      </c>
      <c r="B2671" s="27" t="s">
        <v>8577</v>
      </c>
      <c r="C2671" s="27" t="s">
        <v>248</v>
      </c>
      <c r="D2671" s="27" t="s">
        <v>768</v>
      </c>
      <c r="I2671" s="28">
        <v>43423.664317129631</v>
      </c>
      <c r="J2671" s="28">
        <v>43423.664733796293</v>
      </c>
      <c r="K2671" s="203">
        <v>4.1666666666666669E-4</v>
      </c>
      <c r="L2671" s="29" t="s">
        <v>210</v>
      </c>
      <c r="M2671" s="71" t="s">
        <v>211</v>
      </c>
      <c r="N2671" s="71" t="s">
        <v>215</v>
      </c>
      <c r="O2671" s="71" t="s">
        <v>769</v>
      </c>
      <c r="R2671" s="71">
        <v>0</v>
      </c>
      <c r="U2671" s="27" t="s">
        <v>8578</v>
      </c>
    </row>
    <row r="2672" spans="1:21" x14ac:dyDescent="0.15">
      <c r="A2672" s="27" t="s">
        <v>75</v>
      </c>
      <c r="B2672" s="27" t="s">
        <v>8579</v>
      </c>
      <c r="C2672" s="27" t="s">
        <v>248</v>
      </c>
      <c r="D2672" s="27" t="s">
        <v>768</v>
      </c>
      <c r="I2672" s="28">
        <v>43423.665439814817</v>
      </c>
      <c r="J2672" s="28">
        <v>43423.666435185187</v>
      </c>
      <c r="K2672" s="203">
        <v>9.9537037037037042E-4</v>
      </c>
      <c r="L2672" s="29" t="s">
        <v>210</v>
      </c>
      <c r="M2672" s="71" t="s">
        <v>211</v>
      </c>
      <c r="N2672" s="71" t="s">
        <v>215</v>
      </c>
      <c r="O2672" s="71" t="s">
        <v>769</v>
      </c>
      <c r="R2672" s="71">
        <v>0</v>
      </c>
      <c r="U2672" s="27" t="s">
        <v>8580</v>
      </c>
    </row>
    <row r="2673" spans="1:21" x14ac:dyDescent="0.15">
      <c r="A2673" s="27" t="s">
        <v>75</v>
      </c>
      <c r="B2673" s="27" t="s">
        <v>8581</v>
      </c>
      <c r="C2673" s="27" t="s">
        <v>248</v>
      </c>
      <c r="D2673" s="27" t="s">
        <v>768</v>
      </c>
      <c r="I2673" s="28">
        <v>43423.66684027778</v>
      </c>
      <c r="J2673" s="28">
        <v>43423.667361111111</v>
      </c>
      <c r="K2673" s="203">
        <v>5.2083333333333333E-4</v>
      </c>
      <c r="L2673" s="29" t="s">
        <v>210</v>
      </c>
      <c r="M2673" s="71" t="s">
        <v>211</v>
      </c>
      <c r="N2673" s="71" t="s">
        <v>215</v>
      </c>
      <c r="O2673" s="71" t="s">
        <v>769</v>
      </c>
      <c r="R2673" s="71">
        <v>0</v>
      </c>
      <c r="U2673" s="27" t="s">
        <v>8582</v>
      </c>
    </row>
    <row r="2674" spans="1:21" x14ac:dyDescent="0.15">
      <c r="A2674" s="27" t="s">
        <v>75</v>
      </c>
      <c r="B2674" s="27" t="s">
        <v>8583</v>
      </c>
      <c r="C2674" s="27" t="s">
        <v>248</v>
      </c>
      <c r="D2674" s="27" t="s">
        <v>768</v>
      </c>
      <c r="I2674" s="28">
        <v>43423.667708333334</v>
      </c>
      <c r="J2674" s="28">
        <v>43423.670891203707</v>
      </c>
      <c r="K2674" s="203">
        <v>3.1828703703703702E-3</v>
      </c>
      <c r="L2674" s="29" t="s">
        <v>210</v>
      </c>
      <c r="M2674" s="71" t="s">
        <v>210</v>
      </c>
      <c r="N2674" s="71" t="s">
        <v>215</v>
      </c>
      <c r="O2674" s="71" t="s">
        <v>769</v>
      </c>
      <c r="R2674" s="71">
        <v>0</v>
      </c>
      <c r="U2674" s="27" t="s">
        <v>8584</v>
      </c>
    </row>
    <row r="2675" spans="1:21" x14ac:dyDescent="0.15">
      <c r="A2675" s="27" t="s">
        <v>75</v>
      </c>
      <c r="B2675" s="27" t="s">
        <v>8585</v>
      </c>
      <c r="C2675" s="27" t="s">
        <v>248</v>
      </c>
      <c r="D2675" s="27" t="s">
        <v>768</v>
      </c>
      <c r="I2675" s="28">
        <v>43423.678159722222</v>
      </c>
      <c r="J2675" s="28">
        <v>43423.681400462963</v>
      </c>
      <c r="K2675" s="203">
        <v>3.2407407407407406E-3</v>
      </c>
      <c r="L2675" s="29" t="s">
        <v>210</v>
      </c>
      <c r="M2675" s="71" t="s">
        <v>210</v>
      </c>
      <c r="N2675" s="71" t="s">
        <v>215</v>
      </c>
      <c r="O2675" s="71" t="s">
        <v>769</v>
      </c>
      <c r="R2675" s="71">
        <v>0</v>
      </c>
      <c r="U2675" s="27" t="s">
        <v>8586</v>
      </c>
    </row>
    <row r="2676" spans="1:21" x14ac:dyDescent="0.15">
      <c r="A2676" s="27" t="s">
        <v>75</v>
      </c>
      <c r="B2676" s="27" t="s">
        <v>8587</v>
      </c>
      <c r="C2676" s="27" t="s">
        <v>248</v>
      </c>
      <c r="D2676" s="27" t="s">
        <v>768</v>
      </c>
      <c r="I2676" s="28">
        <v>43423.685729166667</v>
      </c>
      <c r="J2676" s="28">
        <v>43423.688576388886</v>
      </c>
      <c r="K2676" s="203">
        <v>2.8472222222222219E-3</v>
      </c>
      <c r="L2676" s="29" t="s">
        <v>210</v>
      </c>
      <c r="M2676" s="71" t="s">
        <v>210</v>
      </c>
      <c r="N2676" s="71" t="s">
        <v>215</v>
      </c>
      <c r="O2676" s="71" t="s">
        <v>769</v>
      </c>
      <c r="R2676" s="71">
        <v>0</v>
      </c>
      <c r="U2676" s="27" t="s">
        <v>8588</v>
      </c>
    </row>
    <row r="2677" spans="1:21" x14ac:dyDescent="0.15">
      <c r="A2677" s="27" t="s">
        <v>75</v>
      </c>
      <c r="B2677" s="27" t="s">
        <v>8589</v>
      </c>
      <c r="C2677" s="27" t="s">
        <v>248</v>
      </c>
      <c r="D2677" s="27" t="s">
        <v>768</v>
      </c>
      <c r="I2677" s="28">
        <v>43423.692870370367</v>
      </c>
      <c r="J2677" s="28">
        <v>43423.692997685182</v>
      </c>
      <c r="K2677" s="203">
        <v>1.273148148148148E-4</v>
      </c>
      <c r="L2677" s="29" t="s">
        <v>210</v>
      </c>
      <c r="M2677" s="71" t="s">
        <v>211</v>
      </c>
      <c r="N2677" s="71" t="s">
        <v>215</v>
      </c>
      <c r="O2677" s="71" t="s">
        <v>769</v>
      </c>
      <c r="R2677" s="71">
        <v>0</v>
      </c>
      <c r="U2677" s="27" t="s">
        <v>8588</v>
      </c>
    </row>
    <row r="2678" spans="1:21" x14ac:dyDescent="0.15">
      <c r="A2678" s="27" t="s">
        <v>75</v>
      </c>
      <c r="B2678" s="27" t="s">
        <v>8590</v>
      </c>
      <c r="C2678" s="27" t="s">
        <v>248</v>
      </c>
      <c r="D2678" s="27" t="s">
        <v>768</v>
      </c>
      <c r="I2678" s="28">
        <v>43423.693368055552</v>
      </c>
      <c r="J2678" s="28">
        <v>43423.693773148145</v>
      </c>
      <c r="K2678" s="203">
        <v>4.0509259259259258E-4</v>
      </c>
      <c r="L2678" s="29" t="s">
        <v>210</v>
      </c>
      <c r="M2678" s="71" t="s">
        <v>211</v>
      </c>
      <c r="N2678" s="71" t="s">
        <v>215</v>
      </c>
      <c r="O2678" s="71" t="s">
        <v>769</v>
      </c>
      <c r="R2678" s="71">
        <v>0</v>
      </c>
      <c r="U2678" s="27" t="s">
        <v>8591</v>
      </c>
    </row>
    <row r="2679" spans="1:21" x14ac:dyDescent="0.15">
      <c r="A2679" s="27" t="s">
        <v>75</v>
      </c>
      <c r="B2679" s="27" t="s">
        <v>8592</v>
      </c>
      <c r="C2679" s="27" t="s">
        <v>248</v>
      </c>
      <c r="D2679" s="27" t="s">
        <v>768</v>
      </c>
      <c r="I2679" s="28">
        <v>43423.694490740738</v>
      </c>
      <c r="J2679" s="28">
        <v>43423.695</v>
      </c>
      <c r="K2679" s="203">
        <v>5.0925925925925921E-4</v>
      </c>
      <c r="L2679" s="29" t="s">
        <v>210</v>
      </c>
      <c r="M2679" s="71" t="s">
        <v>211</v>
      </c>
      <c r="N2679" s="71" t="s">
        <v>215</v>
      </c>
      <c r="O2679" s="71" t="s">
        <v>769</v>
      </c>
      <c r="R2679" s="71">
        <v>0</v>
      </c>
      <c r="U2679" s="27" t="s">
        <v>8593</v>
      </c>
    </row>
    <row r="2680" spans="1:21" x14ac:dyDescent="0.15">
      <c r="A2680" s="27" t="s">
        <v>75</v>
      </c>
      <c r="B2680" s="27" t="s">
        <v>8594</v>
      </c>
      <c r="C2680" s="27" t="s">
        <v>248</v>
      </c>
      <c r="D2680" s="27" t="s">
        <v>768</v>
      </c>
      <c r="I2680" s="28">
        <v>43423.695763888885</v>
      </c>
      <c r="J2680" s="28">
        <v>43423.696574074071</v>
      </c>
      <c r="K2680" s="203">
        <v>8.1018518518518516E-4</v>
      </c>
      <c r="L2680" s="29" t="s">
        <v>210</v>
      </c>
      <c r="M2680" s="71" t="s">
        <v>211</v>
      </c>
      <c r="N2680" s="71" t="s">
        <v>215</v>
      </c>
      <c r="O2680" s="71" t="s">
        <v>769</v>
      </c>
      <c r="R2680" s="71">
        <v>0</v>
      </c>
      <c r="U2680" s="27" t="s">
        <v>8595</v>
      </c>
    </row>
    <row r="2681" spans="1:21" x14ac:dyDescent="0.15">
      <c r="A2681" s="27" t="s">
        <v>75</v>
      </c>
      <c r="B2681" s="27" t="s">
        <v>8596</v>
      </c>
      <c r="C2681" s="27" t="s">
        <v>248</v>
      </c>
      <c r="D2681" s="27" t="s">
        <v>768</v>
      </c>
      <c r="I2681" s="28">
        <v>43423.697696759256</v>
      </c>
      <c r="J2681" s="28">
        <v>43423.698425925926</v>
      </c>
      <c r="K2681" s="203">
        <v>7.291666666666667E-4</v>
      </c>
      <c r="L2681" s="29" t="s">
        <v>210</v>
      </c>
      <c r="M2681" s="71" t="s">
        <v>211</v>
      </c>
      <c r="N2681" s="71" t="s">
        <v>215</v>
      </c>
      <c r="O2681" s="71" t="s">
        <v>769</v>
      </c>
      <c r="R2681" s="71">
        <v>0</v>
      </c>
      <c r="U2681" s="27" t="s">
        <v>8597</v>
      </c>
    </row>
    <row r="2682" spans="1:21" x14ac:dyDescent="0.15">
      <c r="A2682" s="27" t="s">
        <v>75</v>
      </c>
      <c r="B2682" s="27" t="s">
        <v>8598</v>
      </c>
      <c r="C2682" s="27" t="s">
        <v>248</v>
      </c>
      <c r="D2682" s="27" t="s">
        <v>768</v>
      </c>
      <c r="I2682" s="28">
        <v>43423.702696759261</v>
      </c>
      <c r="J2682" s="28">
        <v>43423.702881944446</v>
      </c>
      <c r="K2682" s="203">
        <v>1.8518518518518518E-4</v>
      </c>
      <c r="L2682" s="29" t="s">
        <v>210</v>
      </c>
      <c r="M2682" s="71" t="s">
        <v>211</v>
      </c>
      <c r="N2682" s="71" t="s">
        <v>215</v>
      </c>
      <c r="O2682" s="71" t="s">
        <v>769</v>
      </c>
      <c r="R2682" s="71">
        <v>0</v>
      </c>
      <c r="U2682" s="27" t="s">
        <v>8599</v>
      </c>
    </row>
    <row r="2683" spans="1:21" x14ac:dyDescent="0.15">
      <c r="A2683" s="27" t="s">
        <v>75</v>
      </c>
      <c r="B2683" s="27" t="s">
        <v>8600</v>
      </c>
      <c r="C2683" s="27" t="s">
        <v>248</v>
      </c>
      <c r="D2683" s="27" t="s">
        <v>768</v>
      </c>
      <c r="I2683" s="28">
        <v>43423.706122685187</v>
      </c>
      <c r="J2683" s="28">
        <v>43423.707499999997</v>
      </c>
      <c r="K2683" s="203">
        <v>1.3773148148148147E-3</v>
      </c>
      <c r="L2683" s="29" t="s">
        <v>210</v>
      </c>
      <c r="M2683" s="71" t="s">
        <v>211</v>
      </c>
      <c r="N2683" s="71" t="s">
        <v>215</v>
      </c>
      <c r="O2683" s="71" t="s">
        <v>769</v>
      </c>
      <c r="R2683" s="71">
        <v>0</v>
      </c>
      <c r="U2683" s="27" t="s">
        <v>8601</v>
      </c>
    </row>
    <row r="2684" spans="1:21" x14ac:dyDescent="0.15">
      <c r="A2684" s="27" t="s">
        <v>75</v>
      </c>
      <c r="B2684" s="27" t="s">
        <v>8602</v>
      </c>
      <c r="C2684" s="27" t="s">
        <v>248</v>
      </c>
      <c r="D2684" s="27" t="s">
        <v>768</v>
      </c>
      <c r="I2684" s="28">
        <v>43423.711747685185</v>
      </c>
      <c r="J2684" s="28">
        <v>43423.712500000001</v>
      </c>
      <c r="K2684" s="203">
        <v>7.5231481481481471E-4</v>
      </c>
      <c r="L2684" s="29" t="s">
        <v>210</v>
      </c>
      <c r="M2684" s="71" t="s">
        <v>211</v>
      </c>
      <c r="N2684" s="71" t="s">
        <v>215</v>
      </c>
      <c r="O2684" s="71" t="s">
        <v>769</v>
      </c>
      <c r="R2684" s="71">
        <v>0</v>
      </c>
      <c r="U2684" s="27" t="s">
        <v>8603</v>
      </c>
    </row>
    <row r="2685" spans="1:21" x14ac:dyDescent="0.15">
      <c r="A2685" s="27" t="s">
        <v>75</v>
      </c>
      <c r="B2685" s="27" t="s">
        <v>8604</v>
      </c>
      <c r="C2685" s="27" t="s">
        <v>248</v>
      </c>
      <c r="D2685" s="27" t="s">
        <v>768</v>
      </c>
      <c r="I2685" s="28">
        <v>43423.714155092595</v>
      </c>
      <c r="J2685" s="28">
        <v>43423.716006944444</v>
      </c>
      <c r="K2685" s="203">
        <v>1.8518518518518517E-3</v>
      </c>
      <c r="L2685" s="29" t="s">
        <v>210</v>
      </c>
      <c r="M2685" s="71" t="s">
        <v>211</v>
      </c>
      <c r="N2685" s="71" t="s">
        <v>215</v>
      </c>
      <c r="O2685" s="71" t="s">
        <v>769</v>
      </c>
      <c r="R2685" s="71">
        <v>0</v>
      </c>
      <c r="U2685" s="27" t="s">
        <v>8605</v>
      </c>
    </row>
    <row r="2686" spans="1:21" x14ac:dyDescent="0.15">
      <c r="A2686" s="27" t="s">
        <v>75</v>
      </c>
      <c r="B2686" s="27" t="s">
        <v>8606</v>
      </c>
      <c r="C2686" s="27" t="s">
        <v>248</v>
      </c>
      <c r="D2686" s="27" t="s">
        <v>768</v>
      </c>
      <c r="I2686" s="28">
        <v>43423.729513888888</v>
      </c>
      <c r="J2686" s="28">
        <v>43423.73028935185</v>
      </c>
      <c r="K2686" s="203">
        <v>7.7546296296296304E-4</v>
      </c>
      <c r="L2686" s="29" t="s">
        <v>210</v>
      </c>
      <c r="M2686" s="71" t="s">
        <v>211</v>
      </c>
      <c r="N2686" s="71" t="s">
        <v>215</v>
      </c>
      <c r="O2686" s="71" t="s">
        <v>769</v>
      </c>
      <c r="R2686" s="71">
        <v>0</v>
      </c>
      <c r="U2686" s="27" t="s">
        <v>2030</v>
      </c>
    </row>
    <row r="2687" spans="1:21" x14ac:dyDescent="0.15">
      <c r="A2687" s="27" t="s">
        <v>75</v>
      </c>
      <c r="B2687" s="27" t="s">
        <v>8607</v>
      </c>
      <c r="C2687" s="27" t="s">
        <v>248</v>
      </c>
      <c r="D2687" s="27" t="s">
        <v>768</v>
      </c>
      <c r="I2687" s="28">
        <v>43423.734803240739</v>
      </c>
      <c r="J2687" s="28">
        <v>43423.735833333332</v>
      </c>
      <c r="K2687" s="203">
        <v>1.0300925925925926E-3</v>
      </c>
      <c r="L2687" s="29" t="s">
        <v>210</v>
      </c>
      <c r="M2687" s="71" t="s">
        <v>211</v>
      </c>
      <c r="N2687" s="71" t="s">
        <v>215</v>
      </c>
      <c r="O2687" s="71" t="s">
        <v>769</v>
      </c>
      <c r="R2687" s="71">
        <v>0</v>
      </c>
      <c r="U2687" s="27" t="s">
        <v>1599</v>
      </c>
    </row>
    <row r="2688" spans="1:21" x14ac:dyDescent="0.15">
      <c r="A2688" s="27" t="s">
        <v>75</v>
      </c>
      <c r="B2688" s="27" t="s">
        <v>8608</v>
      </c>
      <c r="C2688" s="27" t="s">
        <v>248</v>
      </c>
      <c r="D2688" s="27" t="s">
        <v>770</v>
      </c>
      <c r="I2688" s="28">
        <v>43423.481828703705</v>
      </c>
      <c r="J2688" s="28">
        <v>43423.482569444444</v>
      </c>
      <c r="K2688" s="203">
        <v>7.407407407407407E-4</v>
      </c>
      <c r="L2688" s="29" t="s">
        <v>210</v>
      </c>
      <c r="M2688" s="71" t="s">
        <v>211</v>
      </c>
      <c r="N2688" s="71" t="s">
        <v>215</v>
      </c>
      <c r="O2688" s="71" t="s">
        <v>771</v>
      </c>
      <c r="R2688" s="71">
        <v>0</v>
      </c>
      <c r="U2688" s="27" t="s">
        <v>8609</v>
      </c>
    </row>
    <row r="2689" spans="1:21" x14ac:dyDescent="0.15">
      <c r="A2689" s="27" t="s">
        <v>75</v>
      </c>
      <c r="B2689" s="27" t="s">
        <v>8610</v>
      </c>
      <c r="C2689" s="27" t="s">
        <v>248</v>
      </c>
      <c r="D2689" s="27" t="s">
        <v>770</v>
      </c>
      <c r="I2689" s="28">
        <v>43423.484016203707</v>
      </c>
      <c r="J2689" s="28">
        <v>43423.485381944447</v>
      </c>
      <c r="K2689" s="203">
        <v>1.3657407407407409E-3</v>
      </c>
      <c r="L2689" s="29" t="s">
        <v>210</v>
      </c>
      <c r="M2689" s="71" t="s">
        <v>211</v>
      </c>
      <c r="N2689" s="71" t="s">
        <v>215</v>
      </c>
      <c r="O2689" s="71" t="s">
        <v>771</v>
      </c>
      <c r="R2689" s="71">
        <v>0</v>
      </c>
      <c r="U2689" s="27" t="s">
        <v>8611</v>
      </c>
    </row>
    <row r="2690" spans="1:21" x14ac:dyDescent="0.15">
      <c r="A2690" s="27" t="s">
        <v>75</v>
      </c>
      <c r="B2690" s="27" t="s">
        <v>8612</v>
      </c>
      <c r="C2690" s="27" t="s">
        <v>248</v>
      </c>
      <c r="D2690" s="27" t="s">
        <v>770</v>
      </c>
      <c r="I2690" s="28">
        <v>43423.493645833332</v>
      </c>
      <c r="J2690" s="28">
        <v>43423.49690972222</v>
      </c>
      <c r="K2690" s="203">
        <v>3.2638888888888891E-3</v>
      </c>
      <c r="L2690" s="29" t="s">
        <v>210</v>
      </c>
      <c r="M2690" s="71" t="s">
        <v>210</v>
      </c>
      <c r="N2690" s="71" t="s">
        <v>215</v>
      </c>
      <c r="O2690" s="71" t="s">
        <v>771</v>
      </c>
      <c r="R2690" s="71">
        <v>0</v>
      </c>
      <c r="U2690" s="27" t="s">
        <v>8613</v>
      </c>
    </row>
    <row r="2691" spans="1:21" x14ac:dyDescent="0.15">
      <c r="A2691" s="27" t="s">
        <v>75</v>
      </c>
      <c r="B2691" s="27" t="s">
        <v>8614</v>
      </c>
      <c r="C2691" s="27" t="s">
        <v>248</v>
      </c>
      <c r="D2691" s="27" t="s">
        <v>770</v>
      </c>
      <c r="I2691" s="28">
        <v>43423.581203703703</v>
      </c>
      <c r="J2691" s="28">
        <v>43423.585138888891</v>
      </c>
      <c r="K2691" s="203">
        <v>3.9351851851851857E-3</v>
      </c>
      <c r="L2691" s="29" t="s">
        <v>210</v>
      </c>
      <c r="M2691" s="71" t="s">
        <v>210</v>
      </c>
      <c r="N2691" s="71" t="s">
        <v>215</v>
      </c>
      <c r="O2691" s="71" t="s">
        <v>771</v>
      </c>
      <c r="R2691" s="71">
        <v>0</v>
      </c>
      <c r="U2691" s="27" t="s">
        <v>8615</v>
      </c>
    </row>
    <row r="2692" spans="1:21" x14ac:dyDescent="0.15">
      <c r="A2692" s="27" t="s">
        <v>75</v>
      </c>
      <c r="B2692" s="27" t="s">
        <v>8616</v>
      </c>
      <c r="C2692" s="27" t="s">
        <v>248</v>
      </c>
      <c r="D2692" s="27" t="s">
        <v>770</v>
      </c>
      <c r="I2692" s="28">
        <v>43423.592997685184</v>
      </c>
      <c r="J2692" s="28">
        <v>43423.594467592593</v>
      </c>
      <c r="K2692" s="203">
        <v>1.4699074074074074E-3</v>
      </c>
      <c r="L2692" s="29" t="s">
        <v>210</v>
      </c>
      <c r="M2692" s="71" t="s">
        <v>211</v>
      </c>
      <c r="N2692" s="71" t="s">
        <v>215</v>
      </c>
      <c r="O2692" s="71" t="s">
        <v>771</v>
      </c>
      <c r="R2692" s="71">
        <v>0</v>
      </c>
      <c r="U2692" s="27" t="s">
        <v>8617</v>
      </c>
    </row>
    <row r="2693" spans="1:21" x14ac:dyDescent="0.15">
      <c r="A2693" s="27" t="s">
        <v>75</v>
      </c>
      <c r="B2693" s="27" t="s">
        <v>8618</v>
      </c>
      <c r="C2693" s="27" t="s">
        <v>248</v>
      </c>
      <c r="D2693" s="27" t="s">
        <v>770</v>
      </c>
      <c r="I2693" s="28">
        <v>43423.595324074071</v>
      </c>
      <c r="J2693" s="28">
        <v>43423.596643518518</v>
      </c>
      <c r="K2693" s="203">
        <v>1.3194444444444443E-3</v>
      </c>
      <c r="L2693" s="29" t="s">
        <v>210</v>
      </c>
      <c r="M2693" s="71" t="s">
        <v>211</v>
      </c>
      <c r="N2693" s="71" t="s">
        <v>215</v>
      </c>
      <c r="O2693" s="71" t="s">
        <v>771</v>
      </c>
      <c r="R2693" s="71">
        <v>0</v>
      </c>
      <c r="U2693" s="27" t="s">
        <v>8619</v>
      </c>
    </row>
    <row r="2694" spans="1:21" x14ac:dyDescent="0.15">
      <c r="A2694" s="27" t="s">
        <v>75</v>
      </c>
      <c r="B2694" s="27" t="s">
        <v>8620</v>
      </c>
      <c r="C2694" s="27" t="s">
        <v>248</v>
      </c>
      <c r="D2694" s="27" t="s">
        <v>770</v>
      </c>
      <c r="I2694" s="28">
        <v>43423.597083333334</v>
      </c>
      <c r="J2694" s="28">
        <v>43423.598217592589</v>
      </c>
      <c r="K2694" s="203">
        <v>1.1342592592592591E-3</v>
      </c>
      <c r="L2694" s="29" t="s">
        <v>210</v>
      </c>
      <c r="M2694" s="71" t="s">
        <v>211</v>
      </c>
      <c r="N2694" s="71" t="s">
        <v>215</v>
      </c>
      <c r="O2694" s="71" t="s">
        <v>771</v>
      </c>
      <c r="R2694" s="71">
        <v>0</v>
      </c>
      <c r="U2694" s="27" t="s">
        <v>8621</v>
      </c>
    </row>
    <row r="2695" spans="1:21" x14ac:dyDescent="0.15">
      <c r="A2695" s="27" t="s">
        <v>75</v>
      </c>
      <c r="B2695" s="27" t="s">
        <v>8622</v>
      </c>
      <c r="C2695" s="27" t="s">
        <v>248</v>
      </c>
      <c r="D2695" s="27" t="s">
        <v>770</v>
      </c>
      <c r="I2695" s="28">
        <v>43423.598703703705</v>
      </c>
      <c r="J2695" s="28">
        <v>43423.599733796298</v>
      </c>
      <c r="K2695" s="203">
        <v>1.0300925925925926E-3</v>
      </c>
      <c r="L2695" s="29" t="s">
        <v>210</v>
      </c>
      <c r="M2695" s="71" t="s">
        <v>211</v>
      </c>
      <c r="N2695" s="71" t="s">
        <v>215</v>
      </c>
      <c r="O2695" s="71" t="s">
        <v>771</v>
      </c>
      <c r="R2695" s="71">
        <v>0</v>
      </c>
      <c r="U2695" s="27" t="s">
        <v>8623</v>
      </c>
    </row>
    <row r="2696" spans="1:21" x14ac:dyDescent="0.15">
      <c r="A2696" s="27" t="s">
        <v>75</v>
      </c>
      <c r="B2696" s="27" t="s">
        <v>8624</v>
      </c>
      <c r="C2696" s="27" t="s">
        <v>248</v>
      </c>
      <c r="D2696" s="27" t="s">
        <v>770</v>
      </c>
      <c r="I2696" s="28">
        <v>43423.60050925926</v>
      </c>
      <c r="J2696" s="28">
        <v>43423.600798611114</v>
      </c>
      <c r="K2696" s="203">
        <v>2.8935185185185189E-4</v>
      </c>
      <c r="L2696" s="29" t="s">
        <v>210</v>
      </c>
      <c r="M2696" s="71" t="s">
        <v>211</v>
      </c>
      <c r="N2696" s="71" t="s">
        <v>215</v>
      </c>
      <c r="O2696" s="71" t="s">
        <v>771</v>
      </c>
      <c r="R2696" s="71">
        <v>0</v>
      </c>
      <c r="U2696" s="27" t="s">
        <v>8625</v>
      </c>
    </row>
    <row r="2697" spans="1:21" x14ac:dyDescent="0.15">
      <c r="A2697" s="27" t="s">
        <v>75</v>
      </c>
      <c r="B2697" s="27" t="s">
        <v>8626</v>
      </c>
      <c r="C2697" s="27" t="s">
        <v>248</v>
      </c>
      <c r="D2697" s="27" t="s">
        <v>770</v>
      </c>
      <c r="I2697" s="28">
        <v>43423.602696759262</v>
      </c>
      <c r="J2697" s="28">
        <v>43423.605694444443</v>
      </c>
      <c r="K2697" s="203">
        <v>2.9976851851851848E-3</v>
      </c>
      <c r="L2697" s="29" t="s">
        <v>210</v>
      </c>
      <c r="M2697" s="71" t="s">
        <v>210</v>
      </c>
      <c r="N2697" s="71" t="s">
        <v>215</v>
      </c>
      <c r="O2697" s="71" t="s">
        <v>771</v>
      </c>
      <c r="R2697" s="71">
        <v>0</v>
      </c>
      <c r="U2697" s="27" t="s">
        <v>8627</v>
      </c>
    </row>
    <row r="2698" spans="1:21" x14ac:dyDescent="0.15">
      <c r="A2698" s="27" t="s">
        <v>75</v>
      </c>
      <c r="B2698" s="27" t="s">
        <v>8628</v>
      </c>
      <c r="C2698" s="27" t="s">
        <v>248</v>
      </c>
      <c r="D2698" s="27" t="s">
        <v>770</v>
      </c>
      <c r="I2698" s="28">
        <v>43423.613206018519</v>
      </c>
      <c r="J2698" s="28">
        <v>43423.614768518521</v>
      </c>
      <c r="K2698" s="203">
        <v>1.5624999999999999E-3</v>
      </c>
      <c r="L2698" s="29" t="s">
        <v>210</v>
      </c>
      <c r="M2698" s="71" t="s">
        <v>211</v>
      </c>
      <c r="N2698" s="71" t="s">
        <v>215</v>
      </c>
      <c r="O2698" s="71" t="s">
        <v>771</v>
      </c>
      <c r="R2698" s="71">
        <v>0</v>
      </c>
      <c r="U2698" s="27" t="s">
        <v>8629</v>
      </c>
    </row>
    <row r="2699" spans="1:21" x14ac:dyDescent="0.15">
      <c r="A2699" s="27" t="s">
        <v>75</v>
      </c>
      <c r="B2699" s="27" t="s">
        <v>8630</v>
      </c>
      <c r="C2699" s="27" t="s">
        <v>248</v>
      </c>
      <c r="D2699" s="27" t="s">
        <v>770</v>
      </c>
      <c r="I2699" s="28">
        <v>43423.615405092591</v>
      </c>
      <c r="J2699" s="28">
        <v>43423.616041666668</v>
      </c>
      <c r="K2699" s="203">
        <v>6.3657407407407402E-4</v>
      </c>
      <c r="L2699" s="29" t="s">
        <v>210</v>
      </c>
      <c r="M2699" s="71" t="s">
        <v>211</v>
      </c>
      <c r="N2699" s="71" t="s">
        <v>215</v>
      </c>
      <c r="O2699" s="71" t="s">
        <v>771</v>
      </c>
      <c r="R2699" s="71">
        <v>0</v>
      </c>
      <c r="U2699" s="27" t="s">
        <v>8631</v>
      </c>
    </row>
    <row r="2700" spans="1:21" x14ac:dyDescent="0.15">
      <c r="A2700" s="27" t="s">
        <v>75</v>
      </c>
      <c r="B2700" s="27" t="s">
        <v>8632</v>
      </c>
      <c r="C2700" s="27" t="s">
        <v>248</v>
      </c>
      <c r="D2700" s="27" t="s">
        <v>770</v>
      </c>
      <c r="I2700" s="28">
        <v>43423.616388888891</v>
      </c>
      <c r="J2700" s="28">
        <v>43423.618379629632</v>
      </c>
      <c r="K2700" s="203">
        <v>1.9907407407407408E-3</v>
      </c>
      <c r="L2700" s="29" t="s">
        <v>210</v>
      </c>
      <c r="M2700" s="71" t="s">
        <v>211</v>
      </c>
      <c r="N2700" s="71" t="s">
        <v>215</v>
      </c>
      <c r="O2700" s="71" t="s">
        <v>771</v>
      </c>
      <c r="R2700" s="71">
        <v>0</v>
      </c>
      <c r="U2700" s="27" t="s">
        <v>8633</v>
      </c>
    </row>
    <row r="2701" spans="1:21" x14ac:dyDescent="0.15">
      <c r="A2701" s="27" t="s">
        <v>75</v>
      </c>
      <c r="B2701" s="27" t="s">
        <v>8634</v>
      </c>
      <c r="C2701" s="27" t="s">
        <v>248</v>
      </c>
      <c r="D2701" s="27" t="s">
        <v>770</v>
      </c>
      <c r="I2701" s="28">
        <v>43423.619791666664</v>
      </c>
      <c r="J2701" s="28">
        <v>43423.62164351852</v>
      </c>
      <c r="K2701" s="203">
        <v>1.8518518518518517E-3</v>
      </c>
      <c r="L2701" s="29" t="s">
        <v>210</v>
      </c>
      <c r="M2701" s="71" t="s">
        <v>211</v>
      </c>
      <c r="N2701" s="71" t="s">
        <v>215</v>
      </c>
      <c r="O2701" s="71" t="s">
        <v>771</v>
      </c>
      <c r="R2701" s="71">
        <v>0</v>
      </c>
      <c r="U2701" s="27" t="s">
        <v>8635</v>
      </c>
    </row>
    <row r="2702" spans="1:21" x14ac:dyDescent="0.15">
      <c r="A2702" s="27" t="s">
        <v>75</v>
      </c>
      <c r="B2702" s="27" t="s">
        <v>8636</v>
      </c>
      <c r="C2702" s="27" t="s">
        <v>248</v>
      </c>
      <c r="D2702" s="27" t="s">
        <v>770</v>
      </c>
      <c r="I2702" s="28">
        <v>43423.623483796298</v>
      </c>
      <c r="J2702" s="28">
        <v>43423.623993055553</v>
      </c>
      <c r="K2702" s="203">
        <v>5.0925925925925921E-4</v>
      </c>
      <c r="L2702" s="29" t="s">
        <v>210</v>
      </c>
      <c r="M2702" s="71" t="s">
        <v>211</v>
      </c>
      <c r="N2702" s="71" t="s">
        <v>215</v>
      </c>
      <c r="O2702" s="71" t="s">
        <v>771</v>
      </c>
      <c r="R2702" s="71">
        <v>0</v>
      </c>
      <c r="U2702" s="27" t="s">
        <v>8637</v>
      </c>
    </row>
    <row r="2703" spans="1:21" x14ac:dyDescent="0.15">
      <c r="A2703" s="27" t="s">
        <v>75</v>
      </c>
      <c r="B2703" s="27" t="s">
        <v>8638</v>
      </c>
      <c r="C2703" s="27" t="s">
        <v>248</v>
      </c>
      <c r="D2703" s="27" t="s">
        <v>770</v>
      </c>
      <c r="I2703" s="28">
        <v>43423.625439814816</v>
      </c>
      <c r="J2703" s="28">
        <v>43423.626203703701</v>
      </c>
      <c r="K2703" s="203">
        <v>7.6388888888888893E-4</v>
      </c>
      <c r="L2703" s="29" t="s">
        <v>210</v>
      </c>
      <c r="M2703" s="71" t="s">
        <v>211</v>
      </c>
      <c r="N2703" s="71" t="s">
        <v>215</v>
      </c>
      <c r="O2703" s="71" t="s">
        <v>771</v>
      </c>
      <c r="R2703" s="71">
        <v>0</v>
      </c>
      <c r="U2703" s="27" t="s">
        <v>8639</v>
      </c>
    </row>
    <row r="2704" spans="1:21" x14ac:dyDescent="0.15">
      <c r="A2704" s="27" t="s">
        <v>75</v>
      </c>
      <c r="B2704" s="27" t="s">
        <v>8640</v>
      </c>
      <c r="C2704" s="27" t="s">
        <v>248</v>
      </c>
      <c r="D2704" s="27" t="s">
        <v>770</v>
      </c>
      <c r="I2704" s="28">
        <v>43423.626597222225</v>
      </c>
      <c r="J2704" s="28">
        <v>43423.628321759257</v>
      </c>
      <c r="K2704" s="203">
        <v>1.7245370370370372E-3</v>
      </c>
      <c r="L2704" s="29" t="s">
        <v>210</v>
      </c>
      <c r="M2704" s="71" t="s">
        <v>211</v>
      </c>
      <c r="N2704" s="71" t="s">
        <v>215</v>
      </c>
      <c r="O2704" s="71" t="s">
        <v>771</v>
      </c>
      <c r="R2704" s="71">
        <v>0</v>
      </c>
      <c r="U2704" s="27" t="s">
        <v>8641</v>
      </c>
    </row>
    <row r="2705" spans="1:21" x14ac:dyDescent="0.15">
      <c r="A2705" s="27" t="s">
        <v>75</v>
      </c>
      <c r="B2705" s="27" t="s">
        <v>8642</v>
      </c>
      <c r="C2705" s="27" t="s">
        <v>248</v>
      </c>
      <c r="D2705" s="27" t="s">
        <v>770</v>
      </c>
      <c r="I2705" s="28">
        <v>43423.630196759259</v>
      </c>
      <c r="J2705" s="28">
        <v>43423.632106481484</v>
      </c>
      <c r="K2705" s="203">
        <v>1.9097222222222222E-3</v>
      </c>
      <c r="L2705" s="29" t="s">
        <v>210</v>
      </c>
      <c r="M2705" s="71" t="s">
        <v>211</v>
      </c>
      <c r="N2705" s="71" t="s">
        <v>215</v>
      </c>
      <c r="O2705" s="71" t="s">
        <v>771</v>
      </c>
      <c r="R2705" s="71">
        <v>0</v>
      </c>
      <c r="U2705" s="27" t="s">
        <v>8643</v>
      </c>
    </row>
    <row r="2706" spans="1:21" x14ac:dyDescent="0.15">
      <c r="A2706" s="27" t="s">
        <v>75</v>
      </c>
      <c r="B2706" s="27" t="s">
        <v>8644</v>
      </c>
      <c r="C2706" s="27" t="s">
        <v>248</v>
      </c>
      <c r="D2706" s="27" t="s">
        <v>770</v>
      </c>
      <c r="I2706" s="28">
        <v>43423.632418981484</v>
      </c>
      <c r="J2706" s="28">
        <v>43423.634282407409</v>
      </c>
      <c r="K2706" s="203">
        <v>1.8634259259259261E-3</v>
      </c>
      <c r="L2706" s="29" t="s">
        <v>210</v>
      </c>
      <c r="M2706" s="71" t="s">
        <v>211</v>
      </c>
      <c r="N2706" s="71" t="s">
        <v>215</v>
      </c>
      <c r="O2706" s="71" t="s">
        <v>771</v>
      </c>
      <c r="R2706" s="71">
        <v>0</v>
      </c>
      <c r="U2706" s="27" t="s">
        <v>8645</v>
      </c>
    </row>
    <row r="2707" spans="1:21" x14ac:dyDescent="0.15">
      <c r="A2707" s="27" t="s">
        <v>75</v>
      </c>
      <c r="B2707" s="27" t="s">
        <v>8646</v>
      </c>
      <c r="C2707" s="27" t="s">
        <v>248</v>
      </c>
      <c r="D2707" s="27" t="s">
        <v>770</v>
      </c>
      <c r="I2707" s="28">
        <v>43423.647465277776</v>
      </c>
      <c r="J2707" s="28">
        <v>43423.647592592592</v>
      </c>
      <c r="K2707" s="203">
        <v>1.273148148148148E-4</v>
      </c>
      <c r="L2707" s="29" t="s">
        <v>210</v>
      </c>
      <c r="M2707" s="71" t="s">
        <v>211</v>
      </c>
      <c r="N2707" s="71" t="s">
        <v>215</v>
      </c>
      <c r="O2707" s="71" t="s">
        <v>771</v>
      </c>
      <c r="R2707" s="71">
        <v>0</v>
      </c>
      <c r="U2707" s="27" t="s">
        <v>8647</v>
      </c>
    </row>
    <row r="2708" spans="1:21" x14ac:dyDescent="0.15">
      <c r="A2708" s="27" t="s">
        <v>75</v>
      </c>
      <c r="B2708" s="27" t="s">
        <v>8648</v>
      </c>
      <c r="C2708" s="27" t="s">
        <v>248</v>
      </c>
      <c r="D2708" s="27" t="s">
        <v>770</v>
      </c>
      <c r="I2708" s="28">
        <v>43423.648194444446</v>
      </c>
      <c r="J2708" s="28">
        <v>43423.65048611111</v>
      </c>
      <c r="K2708" s="203">
        <v>2.2916666666666667E-3</v>
      </c>
      <c r="L2708" s="29" t="s">
        <v>210</v>
      </c>
      <c r="M2708" s="71" t="s">
        <v>210</v>
      </c>
      <c r="N2708" s="71" t="s">
        <v>215</v>
      </c>
      <c r="O2708" s="71" t="s">
        <v>771</v>
      </c>
      <c r="R2708" s="71">
        <v>0</v>
      </c>
      <c r="U2708" s="27" t="s">
        <v>8649</v>
      </c>
    </row>
    <row r="2709" spans="1:21" x14ac:dyDescent="0.15">
      <c r="A2709" s="27" t="s">
        <v>75</v>
      </c>
      <c r="B2709" s="27" t="s">
        <v>8650</v>
      </c>
      <c r="C2709" s="27" t="s">
        <v>248</v>
      </c>
      <c r="D2709" s="27" t="s">
        <v>770</v>
      </c>
      <c r="I2709" s="28">
        <v>43423.651388888888</v>
      </c>
      <c r="J2709" s="28">
        <v>43423.654247685183</v>
      </c>
      <c r="K2709" s="203">
        <v>2.8587962962962963E-3</v>
      </c>
      <c r="L2709" s="29" t="s">
        <v>210</v>
      </c>
      <c r="M2709" s="71" t="s">
        <v>210</v>
      </c>
      <c r="N2709" s="71" t="s">
        <v>215</v>
      </c>
      <c r="O2709" s="71" t="s">
        <v>771</v>
      </c>
      <c r="R2709" s="71">
        <v>0</v>
      </c>
      <c r="U2709" s="27" t="s">
        <v>8651</v>
      </c>
    </row>
    <row r="2710" spans="1:21" x14ac:dyDescent="0.15">
      <c r="A2710" s="27" t="s">
        <v>75</v>
      </c>
      <c r="B2710" s="27" t="s">
        <v>8652</v>
      </c>
      <c r="C2710" s="27" t="s">
        <v>248</v>
      </c>
      <c r="D2710" s="27" t="s">
        <v>770</v>
      </c>
      <c r="I2710" s="28">
        <v>43423.655243055553</v>
      </c>
      <c r="J2710" s="28">
        <v>43423.657638888886</v>
      </c>
      <c r="K2710" s="203">
        <v>2.3958333333333336E-3</v>
      </c>
      <c r="L2710" s="29" t="s">
        <v>210</v>
      </c>
      <c r="M2710" s="71" t="s">
        <v>210</v>
      </c>
      <c r="N2710" s="71" t="s">
        <v>215</v>
      </c>
      <c r="O2710" s="71" t="s">
        <v>771</v>
      </c>
      <c r="R2710" s="71">
        <v>0</v>
      </c>
      <c r="U2710" s="27" t="s">
        <v>8653</v>
      </c>
    </row>
    <row r="2711" spans="1:21" x14ac:dyDescent="0.15">
      <c r="A2711" s="27" t="s">
        <v>75</v>
      </c>
      <c r="B2711" s="27" t="s">
        <v>8654</v>
      </c>
      <c r="C2711" s="27" t="s">
        <v>248</v>
      </c>
      <c r="D2711" s="27" t="s">
        <v>770</v>
      </c>
      <c r="I2711" s="28">
        <v>43423.663344907407</v>
      </c>
      <c r="J2711" s="28">
        <v>43423.664398148147</v>
      </c>
      <c r="K2711" s="203">
        <v>1.0532407407407407E-3</v>
      </c>
      <c r="L2711" s="29" t="s">
        <v>210</v>
      </c>
      <c r="M2711" s="71" t="s">
        <v>211</v>
      </c>
      <c r="N2711" s="71" t="s">
        <v>215</v>
      </c>
      <c r="O2711" s="71" t="s">
        <v>771</v>
      </c>
      <c r="R2711" s="71">
        <v>0</v>
      </c>
      <c r="U2711" s="27" t="s">
        <v>8655</v>
      </c>
    </row>
    <row r="2712" spans="1:21" x14ac:dyDescent="0.15">
      <c r="A2712" s="27" t="s">
        <v>75</v>
      </c>
      <c r="B2712" s="27" t="s">
        <v>8656</v>
      </c>
      <c r="C2712" s="27" t="s">
        <v>248</v>
      </c>
      <c r="D2712" s="27" t="s">
        <v>770</v>
      </c>
      <c r="I2712" s="28">
        <v>43423.672847222224</v>
      </c>
      <c r="J2712" s="28">
        <v>43423.673194444447</v>
      </c>
      <c r="K2712" s="203">
        <v>3.4722222222222224E-4</v>
      </c>
      <c r="L2712" s="29" t="s">
        <v>210</v>
      </c>
      <c r="M2712" s="71" t="s">
        <v>211</v>
      </c>
      <c r="N2712" s="71" t="s">
        <v>215</v>
      </c>
      <c r="O2712" s="71" t="s">
        <v>771</v>
      </c>
      <c r="R2712" s="71">
        <v>0</v>
      </c>
      <c r="U2712" s="27" t="s">
        <v>8657</v>
      </c>
    </row>
    <row r="2713" spans="1:21" x14ac:dyDescent="0.15">
      <c r="A2713" s="27" t="s">
        <v>75</v>
      </c>
      <c r="B2713" s="27" t="s">
        <v>8658</v>
      </c>
      <c r="C2713" s="27" t="s">
        <v>248</v>
      </c>
      <c r="D2713" s="27" t="s">
        <v>770</v>
      </c>
      <c r="I2713" s="28">
        <v>43423.674756944441</v>
      </c>
      <c r="J2713" s="28">
        <v>43423.675486111111</v>
      </c>
      <c r="K2713" s="203">
        <v>7.291666666666667E-4</v>
      </c>
      <c r="L2713" s="29" t="s">
        <v>210</v>
      </c>
      <c r="M2713" s="71" t="s">
        <v>211</v>
      </c>
      <c r="N2713" s="71" t="s">
        <v>215</v>
      </c>
      <c r="O2713" s="71" t="s">
        <v>771</v>
      </c>
      <c r="R2713" s="71">
        <v>0</v>
      </c>
      <c r="U2713" s="27" t="s">
        <v>4909</v>
      </c>
    </row>
    <row r="2714" spans="1:21" x14ac:dyDescent="0.15">
      <c r="A2714" s="27" t="s">
        <v>75</v>
      </c>
      <c r="B2714" s="27" t="s">
        <v>8659</v>
      </c>
      <c r="C2714" s="27" t="s">
        <v>248</v>
      </c>
      <c r="D2714" s="27" t="s">
        <v>770</v>
      </c>
      <c r="I2714" s="28">
        <v>43423.675717592596</v>
      </c>
      <c r="J2714" s="28">
        <v>43423.678113425929</v>
      </c>
      <c r="K2714" s="203">
        <v>2.3958333333333336E-3</v>
      </c>
      <c r="L2714" s="29" t="s">
        <v>210</v>
      </c>
      <c r="M2714" s="71" t="s">
        <v>210</v>
      </c>
      <c r="N2714" s="71" t="s">
        <v>215</v>
      </c>
      <c r="O2714" s="71" t="s">
        <v>771</v>
      </c>
      <c r="R2714" s="71">
        <v>0</v>
      </c>
      <c r="U2714" s="27" t="s">
        <v>8660</v>
      </c>
    </row>
    <row r="2715" spans="1:21" x14ac:dyDescent="0.15">
      <c r="A2715" s="27" t="s">
        <v>75</v>
      </c>
      <c r="B2715" s="27" t="s">
        <v>8661</v>
      </c>
      <c r="C2715" s="27" t="s">
        <v>248</v>
      </c>
      <c r="D2715" s="27" t="s">
        <v>770</v>
      </c>
      <c r="I2715" s="28">
        <v>43423.685104166667</v>
      </c>
      <c r="J2715" s="28">
        <v>43423.686956018515</v>
      </c>
      <c r="K2715" s="203">
        <v>1.8518518518518517E-3</v>
      </c>
      <c r="L2715" s="29" t="s">
        <v>210</v>
      </c>
      <c r="M2715" s="71" t="s">
        <v>211</v>
      </c>
      <c r="N2715" s="71" t="s">
        <v>215</v>
      </c>
      <c r="O2715" s="71" t="s">
        <v>771</v>
      </c>
      <c r="R2715" s="71">
        <v>0</v>
      </c>
      <c r="U2715" s="27" t="s">
        <v>8662</v>
      </c>
    </row>
    <row r="2716" spans="1:21" x14ac:dyDescent="0.15">
      <c r="A2716" s="27" t="s">
        <v>75</v>
      </c>
      <c r="B2716" s="27" t="s">
        <v>8663</v>
      </c>
      <c r="C2716" s="27" t="s">
        <v>248</v>
      </c>
      <c r="D2716" s="27" t="s">
        <v>770</v>
      </c>
      <c r="I2716" s="28">
        <v>43423.687037037038</v>
      </c>
      <c r="J2716" s="28">
        <v>43423.689212962963</v>
      </c>
      <c r="K2716" s="203">
        <v>2.1759259259259258E-3</v>
      </c>
      <c r="L2716" s="29" t="s">
        <v>210</v>
      </c>
      <c r="M2716" s="71" t="s">
        <v>210</v>
      </c>
      <c r="N2716" s="71" t="s">
        <v>215</v>
      </c>
      <c r="O2716" s="71" t="s">
        <v>771</v>
      </c>
      <c r="R2716" s="71">
        <v>0</v>
      </c>
      <c r="U2716" s="27" t="s">
        <v>8662</v>
      </c>
    </row>
    <row r="2717" spans="1:21" x14ac:dyDescent="0.15">
      <c r="A2717" s="27" t="s">
        <v>75</v>
      </c>
      <c r="B2717" s="27" t="s">
        <v>8664</v>
      </c>
      <c r="C2717" s="27" t="s">
        <v>248</v>
      </c>
      <c r="D2717" s="27" t="s">
        <v>770</v>
      </c>
      <c r="I2717" s="28">
        <v>43423.689409722225</v>
      </c>
      <c r="J2717" s="28">
        <v>43423.691076388888</v>
      </c>
      <c r="K2717" s="203">
        <v>1.6666666666666668E-3</v>
      </c>
      <c r="L2717" s="29" t="s">
        <v>210</v>
      </c>
      <c r="M2717" s="71" t="s">
        <v>211</v>
      </c>
      <c r="N2717" s="71" t="s">
        <v>215</v>
      </c>
      <c r="O2717" s="71" t="s">
        <v>771</v>
      </c>
      <c r="R2717" s="71">
        <v>0</v>
      </c>
      <c r="U2717" s="27" t="s">
        <v>8665</v>
      </c>
    </row>
    <row r="2718" spans="1:21" x14ac:dyDescent="0.15">
      <c r="A2718" s="27" t="s">
        <v>75</v>
      </c>
      <c r="B2718" s="27" t="s">
        <v>8666</v>
      </c>
      <c r="C2718" s="27" t="s">
        <v>248</v>
      </c>
      <c r="D2718" s="27" t="s">
        <v>770</v>
      </c>
      <c r="I2718" s="28">
        <v>43423.706782407404</v>
      </c>
      <c r="J2718" s="28">
        <v>43423.709513888891</v>
      </c>
      <c r="K2718" s="203">
        <v>2.7314814814814819E-3</v>
      </c>
      <c r="L2718" s="29" t="s">
        <v>210</v>
      </c>
      <c r="M2718" s="71" t="s">
        <v>210</v>
      </c>
      <c r="N2718" s="71" t="s">
        <v>215</v>
      </c>
      <c r="O2718" s="71" t="s">
        <v>771</v>
      </c>
      <c r="R2718" s="71">
        <v>0</v>
      </c>
      <c r="U2718" s="27" t="s">
        <v>8667</v>
      </c>
    </row>
    <row r="2719" spans="1:21" x14ac:dyDescent="0.15">
      <c r="A2719" s="27" t="s">
        <v>75</v>
      </c>
      <c r="B2719" s="27" t="s">
        <v>8668</v>
      </c>
      <c r="C2719" s="27" t="s">
        <v>248</v>
      </c>
      <c r="D2719" s="27" t="s">
        <v>770</v>
      </c>
      <c r="I2719" s="28">
        <v>43423.719652777778</v>
      </c>
      <c r="J2719" s="28">
        <v>43423.720578703702</v>
      </c>
      <c r="K2719" s="203">
        <v>9.2592592592592585E-4</v>
      </c>
      <c r="L2719" s="29" t="s">
        <v>210</v>
      </c>
      <c r="M2719" s="71" t="s">
        <v>211</v>
      </c>
      <c r="N2719" s="71" t="s">
        <v>215</v>
      </c>
      <c r="O2719" s="71" t="s">
        <v>771</v>
      </c>
      <c r="R2719" s="71">
        <v>0</v>
      </c>
      <c r="U2719" s="27" t="s">
        <v>8669</v>
      </c>
    </row>
    <row r="2720" spans="1:21" x14ac:dyDescent="0.15">
      <c r="A2720" s="27" t="s">
        <v>75</v>
      </c>
      <c r="B2720" s="27" t="s">
        <v>8670</v>
      </c>
      <c r="C2720" s="27" t="s">
        <v>248</v>
      </c>
      <c r="D2720" s="27" t="s">
        <v>770</v>
      </c>
      <c r="I2720" s="28">
        <v>43423.726990740739</v>
      </c>
      <c r="J2720" s="28">
        <v>43423.728333333333</v>
      </c>
      <c r="K2720" s="203">
        <v>1.3425925925925925E-3</v>
      </c>
      <c r="L2720" s="29" t="s">
        <v>210</v>
      </c>
      <c r="M2720" s="71" t="s">
        <v>211</v>
      </c>
      <c r="N2720" s="71" t="s">
        <v>215</v>
      </c>
      <c r="O2720" s="71" t="s">
        <v>771</v>
      </c>
      <c r="R2720" s="71">
        <v>0</v>
      </c>
      <c r="U2720" s="27" t="s">
        <v>8671</v>
      </c>
    </row>
    <row r="2721" spans="1:21" x14ac:dyDescent="0.15">
      <c r="A2721" s="27" t="s">
        <v>75</v>
      </c>
      <c r="B2721" s="27" t="s">
        <v>8672</v>
      </c>
      <c r="C2721" s="27" t="s">
        <v>248</v>
      </c>
      <c r="D2721" s="27" t="s">
        <v>772</v>
      </c>
      <c r="I2721" s="28">
        <v>43423.48060185185</v>
      </c>
      <c r="J2721" s="28">
        <v>43423.480821759258</v>
      </c>
      <c r="K2721" s="203">
        <v>2.199074074074074E-4</v>
      </c>
      <c r="L2721" s="29" t="s">
        <v>210</v>
      </c>
      <c r="M2721" s="71" t="s">
        <v>211</v>
      </c>
      <c r="N2721" s="71" t="s">
        <v>215</v>
      </c>
      <c r="O2721" s="71" t="s">
        <v>773</v>
      </c>
      <c r="R2721" s="71">
        <v>0</v>
      </c>
      <c r="U2721" s="27" t="s">
        <v>1681</v>
      </c>
    </row>
    <row r="2722" spans="1:21" x14ac:dyDescent="0.15">
      <c r="A2722" s="27" t="s">
        <v>75</v>
      </c>
      <c r="B2722" s="27" t="s">
        <v>8673</v>
      </c>
      <c r="C2722" s="27" t="s">
        <v>248</v>
      </c>
      <c r="D2722" s="27" t="s">
        <v>772</v>
      </c>
      <c r="I2722" s="28">
        <v>43423.483206018522</v>
      </c>
      <c r="J2722" s="28">
        <v>43423.483680555553</v>
      </c>
      <c r="K2722" s="203">
        <v>4.7453703703703704E-4</v>
      </c>
      <c r="L2722" s="29" t="s">
        <v>210</v>
      </c>
      <c r="M2722" s="71" t="s">
        <v>211</v>
      </c>
      <c r="N2722" s="71" t="s">
        <v>215</v>
      </c>
      <c r="O2722" s="71" t="s">
        <v>773</v>
      </c>
      <c r="R2722" s="71">
        <v>0</v>
      </c>
      <c r="U2722" s="27" t="s">
        <v>8674</v>
      </c>
    </row>
    <row r="2723" spans="1:21" x14ac:dyDescent="0.15">
      <c r="A2723" s="27" t="s">
        <v>75</v>
      </c>
      <c r="B2723" s="27" t="s">
        <v>8675</v>
      </c>
      <c r="C2723" s="27" t="s">
        <v>248</v>
      </c>
      <c r="D2723" s="27" t="s">
        <v>772</v>
      </c>
      <c r="I2723" s="28">
        <v>43423.488541666666</v>
      </c>
      <c r="J2723" s="28">
        <v>43423.488865740743</v>
      </c>
      <c r="K2723" s="203">
        <v>3.2407407407407406E-4</v>
      </c>
      <c r="L2723" s="29" t="s">
        <v>210</v>
      </c>
      <c r="M2723" s="71" t="s">
        <v>211</v>
      </c>
      <c r="N2723" s="71" t="s">
        <v>215</v>
      </c>
      <c r="O2723" s="71" t="s">
        <v>773</v>
      </c>
      <c r="R2723" s="71">
        <v>0</v>
      </c>
      <c r="U2723" s="27" t="s">
        <v>8676</v>
      </c>
    </row>
    <row r="2724" spans="1:21" x14ac:dyDescent="0.15">
      <c r="A2724" s="27" t="s">
        <v>75</v>
      </c>
      <c r="B2724" s="27" t="s">
        <v>8677</v>
      </c>
      <c r="C2724" s="27" t="s">
        <v>248</v>
      </c>
      <c r="D2724" s="27" t="s">
        <v>772</v>
      </c>
      <c r="I2724" s="28">
        <v>43423.489907407406</v>
      </c>
      <c r="J2724" s="28">
        <v>43423.490034722221</v>
      </c>
      <c r="K2724" s="203">
        <v>1.273148148148148E-4</v>
      </c>
      <c r="L2724" s="29" t="s">
        <v>210</v>
      </c>
      <c r="M2724" s="71" t="s">
        <v>211</v>
      </c>
      <c r="N2724" s="71" t="s">
        <v>215</v>
      </c>
      <c r="O2724" s="71" t="s">
        <v>773</v>
      </c>
      <c r="R2724" s="71">
        <v>0</v>
      </c>
      <c r="U2724" s="27" t="s">
        <v>1809</v>
      </c>
    </row>
    <row r="2725" spans="1:21" x14ac:dyDescent="0.15">
      <c r="A2725" s="27" t="s">
        <v>75</v>
      </c>
      <c r="B2725" s="27" t="s">
        <v>8678</v>
      </c>
      <c r="C2725" s="27" t="s">
        <v>248</v>
      </c>
      <c r="D2725" s="27" t="s">
        <v>772</v>
      </c>
      <c r="I2725" s="28">
        <v>43423.491412037038</v>
      </c>
      <c r="J2725" s="28">
        <v>43423.491643518515</v>
      </c>
      <c r="K2725" s="203">
        <v>2.3148148148148146E-4</v>
      </c>
      <c r="L2725" s="29" t="s">
        <v>210</v>
      </c>
      <c r="M2725" s="71" t="s">
        <v>211</v>
      </c>
      <c r="N2725" s="71" t="s">
        <v>215</v>
      </c>
      <c r="O2725" s="71" t="s">
        <v>773</v>
      </c>
      <c r="R2725" s="71">
        <v>0</v>
      </c>
      <c r="U2725" s="27" t="s">
        <v>1738</v>
      </c>
    </row>
    <row r="2726" spans="1:21" x14ac:dyDescent="0.15">
      <c r="A2726" s="27" t="s">
        <v>75</v>
      </c>
      <c r="B2726" s="27" t="s">
        <v>8679</v>
      </c>
      <c r="C2726" s="27" t="s">
        <v>248</v>
      </c>
      <c r="D2726" s="27" t="s">
        <v>772</v>
      </c>
      <c r="I2726" s="28">
        <v>43423.583298611113</v>
      </c>
      <c r="J2726" s="28">
        <v>43423.583611111113</v>
      </c>
      <c r="K2726" s="203">
        <v>3.1250000000000001E-4</v>
      </c>
      <c r="L2726" s="29" t="s">
        <v>210</v>
      </c>
      <c r="M2726" s="71" t="s">
        <v>211</v>
      </c>
      <c r="N2726" s="71" t="s">
        <v>215</v>
      </c>
      <c r="O2726" s="71" t="s">
        <v>773</v>
      </c>
      <c r="R2726" s="71">
        <v>0</v>
      </c>
      <c r="U2726" s="27" t="s">
        <v>1739</v>
      </c>
    </row>
    <row r="2727" spans="1:21" x14ac:dyDescent="0.15">
      <c r="A2727" s="27" t="s">
        <v>75</v>
      </c>
      <c r="B2727" s="27" t="s">
        <v>8680</v>
      </c>
      <c r="C2727" s="27" t="s">
        <v>248</v>
      </c>
      <c r="D2727" s="27" t="s">
        <v>772</v>
      </c>
      <c r="I2727" s="28">
        <v>43423.585486111115</v>
      </c>
      <c r="J2727" s="28">
        <v>43423.585636574076</v>
      </c>
      <c r="K2727" s="203">
        <v>1.5046296296296297E-4</v>
      </c>
      <c r="L2727" s="29" t="s">
        <v>210</v>
      </c>
      <c r="M2727" s="71" t="s">
        <v>211</v>
      </c>
      <c r="N2727" s="71" t="s">
        <v>215</v>
      </c>
      <c r="O2727" s="71" t="s">
        <v>773</v>
      </c>
      <c r="R2727" s="71">
        <v>0</v>
      </c>
      <c r="U2727" s="27" t="s">
        <v>1322</v>
      </c>
    </row>
    <row r="2728" spans="1:21" x14ac:dyDescent="0.15">
      <c r="A2728" s="27" t="s">
        <v>75</v>
      </c>
      <c r="B2728" s="27" t="s">
        <v>8681</v>
      </c>
      <c r="C2728" s="27" t="s">
        <v>248</v>
      </c>
      <c r="D2728" s="27" t="s">
        <v>772</v>
      </c>
      <c r="I2728" s="28">
        <v>43423.590127314812</v>
      </c>
      <c r="J2728" s="28">
        <v>43423.59103009259</v>
      </c>
      <c r="K2728" s="203">
        <v>9.0277777777777784E-4</v>
      </c>
      <c r="L2728" s="29" t="s">
        <v>210</v>
      </c>
      <c r="M2728" s="71" t="s">
        <v>211</v>
      </c>
      <c r="N2728" s="71" t="s">
        <v>215</v>
      </c>
      <c r="O2728" s="71" t="s">
        <v>773</v>
      </c>
      <c r="R2728" s="71">
        <v>0</v>
      </c>
      <c r="U2728" s="27" t="s">
        <v>8682</v>
      </c>
    </row>
    <row r="2729" spans="1:21" x14ac:dyDescent="0.15">
      <c r="A2729" s="27" t="s">
        <v>75</v>
      </c>
      <c r="B2729" s="27" t="s">
        <v>8683</v>
      </c>
      <c r="C2729" s="27" t="s">
        <v>248</v>
      </c>
      <c r="D2729" s="27" t="s">
        <v>772</v>
      </c>
      <c r="I2729" s="28">
        <v>43423.591458333336</v>
      </c>
      <c r="J2729" s="28">
        <v>43423.592083333337</v>
      </c>
      <c r="K2729" s="203">
        <v>6.2500000000000001E-4</v>
      </c>
      <c r="L2729" s="29" t="s">
        <v>210</v>
      </c>
      <c r="M2729" s="71" t="s">
        <v>211</v>
      </c>
      <c r="N2729" s="71" t="s">
        <v>215</v>
      </c>
      <c r="O2729" s="71" t="s">
        <v>773</v>
      </c>
      <c r="R2729" s="71">
        <v>0</v>
      </c>
      <c r="U2729" s="27" t="s">
        <v>1386</v>
      </c>
    </row>
    <row r="2730" spans="1:21" x14ac:dyDescent="0.15">
      <c r="A2730" s="27" t="s">
        <v>75</v>
      </c>
      <c r="B2730" s="27" t="s">
        <v>8684</v>
      </c>
      <c r="C2730" s="27" t="s">
        <v>248</v>
      </c>
      <c r="D2730" s="27" t="s">
        <v>772</v>
      </c>
      <c r="I2730" s="28">
        <v>43423.593078703707</v>
      </c>
      <c r="J2730" s="28">
        <v>43423.593252314815</v>
      </c>
      <c r="K2730" s="203">
        <v>1.7361111111111112E-4</v>
      </c>
      <c r="L2730" s="29" t="s">
        <v>210</v>
      </c>
      <c r="M2730" s="71" t="s">
        <v>211</v>
      </c>
      <c r="N2730" s="71" t="s">
        <v>215</v>
      </c>
      <c r="O2730" s="71" t="s">
        <v>773</v>
      </c>
      <c r="R2730" s="71">
        <v>0</v>
      </c>
      <c r="U2730" s="27" t="s">
        <v>8685</v>
      </c>
    </row>
    <row r="2731" spans="1:21" x14ac:dyDescent="0.15">
      <c r="A2731" s="27" t="s">
        <v>75</v>
      </c>
      <c r="B2731" s="27" t="s">
        <v>8686</v>
      </c>
      <c r="C2731" s="27" t="s">
        <v>248</v>
      </c>
      <c r="D2731" s="27" t="s">
        <v>772</v>
      </c>
      <c r="I2731" s="28">
        <v>43423.594027777777</v>
      </c>
      <c r="J2731" s="28">
        <v>43423.594386574077</v>
      </c>
      <c r="K2731" s="203">
        <v>3.5879629629629635E-4</v>
      </c>
      <c r="L2731" s="29" t="s">
        <v>210</v>
      </c>
      <c r="M2731" s="71" t="s">
        <v>211</v>
      </c>
      <c r="N2731" s="71" t="s">
        <v>215</v>
      </c>
      <c r="O2731" s="71" t="s">
        <v>773</v>
      </c>
      <c r="R2731" s="71">
        <v>0</v>
      </c>
      <c r="U2731" s="27" t="s">
        <v>8687</v>
      </c>
    </row>
    <row r="2732" spans="1:21" x14ac:dyDescent="0.15">
      <c r="A2732" s="27" t="s">
        <v>75</v>
      </c>
      <c r="B2732" s="27" t="s">
        <v>8688</v>
      </c>
      <c r="C2732" s="27" t="s">
        <v>248</v>
      </c>
      <c r="D2732" s="27" t="s">
        <v>772</v>
      </c>
      <c r="I2732" s="28">
        <v>43423.595046296294</v>
      </c>
      <c r="J2732" s="28">
        <v>43423.595555555556</v>
      </c>
      <c r="K2732" s="203">
        <v>5.0925925925925921E-4</v>
      </c>
      <c r="L2732" s="29" t="s">
        <v>210</v>
      </c>
      <c r="M2732" s="71" t="s">
        <v>211</v>
      </c>
      <c r="N2732" s="71" t="s">
        <v>215</v>
      </c>
      <c r="O2732" s="71" t="s">
        <v>773</v>
      </c>
      <c r="R2732" s="71">
        <v>0</v>
      </c>
      <c r="U2732" s="27" t="s">
        <v>8689</v>
      </c>
    </row>
    <row r="2733" spans="1:21" x14ac:dyDescent="0.15">
      <c r="A2733" s="27" t="s">
        <v>75</v>
      </c>
      <c r="B2733" s="27" t="s">
        <v>8690</v>
      </c>
      <c r="C2733" s="27" t="s">
        <v>248</v>
      </c>
      <c r="D2733" s="27" t="s">
        <v>772</v>
      </c>
      <c r="I2733" s="28">
        <v>43423.596261574072</v>
      </c>
      <c r="J2733" s="28">
        <v>43423.596875000003</v>
      </c>
      <c r="K2733" s="203">
        <v>6.134259259259259E-4</v>
      </c>
      <c r="L2733" s="29" t="s">
        <v>210</v>
      </c>
      <c r="M2733" s="71" t="s">
        <v>211</v>
      </c>
      <c r="N2733" s="71" t="s">
        <v>215</v>
      </c>
      <c r="O2733" s="71" t="s">
        <v>773</v>
      </c>
      <c r="R2733" s="71">
        <v>0</v>
      </c>
      <c r="U2733" s="27" t="s">
        <v>8691</v>
      </c>
    </row>
    <row r="2734" spans="1:21" x14ac:dyDescent="0.15">
      <c r="A2734" s="27" t="s">
        <v>75</v>
      </c>
      <c r="B2734" s="27" t="s">
        <v>8692</v>
      </c>
      <c r="C2734" s="27" t="s">
        <v>248</v>
      </c>
      <c r="D2734" s="27" t="s">
        <v>772</v>
      </c>
      <c r="I2734" s="28">
        <v>43423.597604166665</v>
      </c>
      <c r="J2734" s="28">
        <v>43423.598912037036</v>
      </c>
      <c r="K2734" s="203">
        <v>1.3078703703703705E-3</v>
      </c>
      <c r="L2734" s="29" t="s">
        <v>210</v>
      </c>
      <c r="M2734" s="71" t="s">
        <v>211</v>
      </c>
      <c r="N2734" s="71" t="s">
        <v>215</v>
      </c>
      <c r="O2734" s="71" t="s">
        <v>773</v>
      </c>
      <c r="R2734" s="71">
        <v>0</v>
      </c>
      <c r="U2734" s="27" t="s">
        <v>8693</v>
      </c>
    </row>
    <row r="2735" spans="1:21" x14ac:dyDescent="0.15">
      <c r="A2735" s="27" t="s">
        <v>75</v>
      </c>
      <c r="B2735" s="27" t="s">
        <v>8694</v>
      </c>
      <c r="C2735" s="27" t="s">
        <v>248</v>
      </c>
      <c r="D2735" s="27" t="s">
        <v>772</v>
      </c>
      <c r="I2735" s="28">
        <v>43423.601122685184</v>
      </c>
      <c r="J2735" s="28">
        <v>43423.602164351854</v>
      </c>
      <c r="K2735" s="203">
        <v>1.0416666666666667E-3</v>
      </c>
      <c r="L2735" s="29" t="s">
        <v>210</v>
      </c>
      <c r="M2735" s="71" t="s">
        <v>211</v>
      </c>
      <c r="N2735" s="71" t="s">
        <v>215</v>
      </c>
      <c r="O2735" s="71" t="s">
        <v>773</v>
      </c>
      <c r="R2735" s="71">
        <v>0</v>
      </c>
      <c r="U2735" s="27" t="s">
        <v>8695</v>
      </c>
    </row>
    <row r="2736" spans="1:21" x14ac:dyDescent="0.15">
      <c r="A2736" s="27" t="s">
        <v>75</v>
      </c>
      <c r="B2736" s="27" t="s">
        <v>8696</v>
      </c>
      <c r="C2736" s="27" t="s">
        <v>248</v>
      </c>
      <c r="D2736" s="27" t="s">
        <v>772</v>
      </c>
      <c r="I2736" s="28">
        <v>43423.610856481479</v>
      </c>
      <c r="J2736" s="28">
        <v>43423.614293981482</v>
      </c>
      <c r="K2736" s="203">
        <v>3.4375E-3</v>
      </c>
      <c r="L2736" s="29" t="s">
        <v>210</v>
      </c>
      <c r="M2736" s="71" t="s">
        <v>210</v>
      </c>
      <c r="N2736" s="71" t="s">
        <v>215</v>
      </c>
      <c r="O2736" s="71" t="s">
        <v>773</v>
      </c>
      <c r="R2736" s="71">
        <v>0</v>
      </c>
      <c r="U2736" s="27" t="s">
        <v>8697</v>
      </c>
    </row>
    <row r="2737" spans="1:21" x14ac:dyDescent="0.15">
      <c r="A2737" s="27" t="s">
        <v>75</v>
      </c>
      <c r="B2737" s="27" t="s">
        <v>8698</v>
      </c>
      <c r="C2737" s="27" t="s">
        <v>248</v>
      </c>
      <c r="D2737" s="27" t="s">
        <v>772</v>
      </c>
      <c r="I2737" s="28">
        <v>43423.623194444444</v>
      </c>
      <c r="J2737" s="28">
        <v>43423.624108796299</v>
      </c>
      <c r="K2737" s="203">
        <v>9.1435185185185185E-4</v>
      </c>
      <c r="L2737" s="29" t="s">
        <v>210</v>
      </c>
      <c r="M2737" s="71" t="s">
        <v>211</v>
      </c>
      <c r="N2737" s="71" t="s">
        <v>215</v>
      </c>
      <c r="O2737" s="71" t="s">
        <v>773</v>
      </c>
      <c r="R2737" s="71">
        <v>0</v>
      </c>
      <c r="U2737" s="27" t="s">
        <v>8699</v>
      </c>
    </row>
    <row r="2738" spans="1:21" x14ac:dyDescent="0.15">
      <c r="A2738" s="27" t="s">
        <v>75</v>
      </c>
      <c r="B2738" s="27" t="s">
        <v>8700</v>
      </c>
      <c r="C2738" s="27" t="s">
        <v>248</v>
      </c>
      <c r="D2738" s="27" t="s">
        <v>772</v>
      </c>
      <c r="I2738" s="28">
        <v>43423.6250462963</v>
      </c>
      <c r="J2738" s="28">
        <v>43423.62537037037</v>
      </c>
      <c r="K2738" s="203">
        <v>3.2407407407407406E-4</v>
      </c>
      <c r="L2738" s="29" t="s">
        <v>210</v>
      </c>
      <c r="M2738" s="71" t="s">
        <v>211</v>
      </c>
      <c r="N2738" s="71" t="s">
        <v>215</v>
      </c>
      <c r="O2738" s="71" t="s">
        <v>773</v>
      </c>
      <c r="R2738" s="71">
        <v>0</v>
      </c>
      <c r="U2738" s="27" t="s">
        <v>2031</v>
      </c>
    </row>
    <row r="2739" spans="1:21" x14ac:dyDescent="0.15">
      <c r="A2739" s="27" t="s">
        <v>75</v>
      </c>
      <c r="B2739" s="27" t="s">
        <v>8701</v>
      </c>
      <c r="C2739" s="27" t="s">
        <v>248</v>
      </c>
      <c r="D2739" s="27" t="s">
        <v>772</v>
      </c>
      <c r="I2739" s="28">
        <v>43423.627685185187</v>
      </c>
      <c r="J2739" s="28">
        <v>43423.627939814818</v>
      </c>
      <c r="K2739" s="203">
        <v>2.5462962962962961E-4</v>
      </c>
      <c r="L2739" s="29" t="s">
        <v>210</v>
      </c>
      <c r="M2739" s="71" t="s">
        <v>211</v>
      </c>
      <c r="N2739" s="71" t="s">
        <v>215</v>
      </c>
      <c r="O2739" s="71" t="s">
        <v>773</v>
      </c>
      <c r="R2739" s="71">
        <v>0</v>
      </c>
      <c r="U2739" s="27" t="s">
        <v>8702</v>
      </c>
    </row>
    <row r="2740" spans="1:21" x14ac:dyDescent="0.15">
      <c r="A2740" s="27" t="s">
        <v>75</v>
      </c>
      <c r="B2740" s="27" t="s">
        <v>8703</v>
      </c>
      <c r="C2740" s="27" t="s">
        <v>248</v>
      </c>
      <c r="D2740" s="27" t="s">
        <v>772</v>
      </c>
      <c r="I2740" s="28">
        <v>43423.631006944444</v>
      </c>
      <c r="J2740" s="28">
        <v>43423.63354166667</v>
      </c>
      <c r="K2740" s="203">
        <v>2.5347222222222221E-3</v>
      </c>
      <c r="L2740" s="29" t="s">
        <v>210</v>
      </c>
      <c r="M2740" s="71" t="s">
        <v>210</v>
      </c>
      <c r="N2740" s="71" t="s">
        <v>215</v>
      </c>
      <c r="O2740" s="71" t="s">
        <v>773</v>
      </c>
      <c r="R2740" s="71">
        <v>0</v>
      </c>
      <c r="U2740" s="27" t="s">
        <v>8704</v>
      </c>
    </row>
    <row r="2741" spans="1:21" x14ac:dyDescent="0.15">
      <c r="A2741" s="27" t="s">
        <v>75</v>
      </c>
      <c r="B2741" s="27" t="s">
        <v>8705</v>
      </c>
      <c r="C2741" s="27" t="s">
        <v>248</v>
      </c>
      <c r="D2741" s="27" t="s">
        <v>772</v>
      </c>
      <c r="I2741" s="28">
        <v>43423.635277777779</v>
      </c>
      <c r="J2741" s="28">
        <v>43423.638067129628</v>
      </c>
      <c r="K2741" s="203">
        <v>2.7893518518518519E-3</v>
      </c>
      <c r="L2741" s="29" t="s">
        <v>210</v>
      </c>
      <c r="M2741" s="71" t="s">
        <v>210</v>
      </c>
      <c r="N2741" s="71" t="s">
        <v>215</v>
      </c>
      <c r="O2741" s="71" t="s">
        <v>773</v>
      </c>
      <c r="R2741" s="71">
        <v>0</v>
      </c>
      <c r="U2741" s="27" t="s">
        <v>8706</v>
      </c>
    </row>
    <row r="2742" spans="1:21" x14ac:dyDescent="0.15">
      <c r="A2742" s="27" t="s">
        <v>75</v>
      </c>
      <c r="B2742" s="27" t="s">
        <v>8707</v>
      </c>
      <c r="C2742" s="27" t="s">
        <v>248</v>
      </c>
      <c r="D2742" s="27" t="s">
        <v>772</v>
      </c>
      <c r="I2742" s="28">
        <v>43423.64199074074</v>
      </c>
      <c r="J2742" s="28">
        <v>43423.642002314817</v>
      </c>
      <c r="K2742" s="203">
        <v>1.1574074074074073E-5</v>
      </c>
      <c r="L2742" s="29" t="s">
        <v>210</v>
      </c>
      <c r="M2742" s="71" t="s">
        <v>211</v>
      </c>
      <c r="N2742" s="71" t="s">
        <v>215</v>
      </c>
      <c r="O2742" s="71" t="s">
        <v>773</v>
      </c>
      <c r="R2742" s="71">
        <v>0</v>
      </c>
      <c r="U2742" s="27" t="s">
        <v>1567</v>
      </c>
    </row>
    <row r="2743" spans="1:21" x14ac:dyDescent="0.15">
      <c r="A2743" s="27" t="s">
        <v>75</v>
      </c>
      <c r="B2743" s="27" t="s">
        <v>8708</v>
      </c>
      <c r="C2743" s="27" t="s">
        <v>248</v>
      </c>
      <c r="D2743" s="27" t="s">
        <v>772</v>
      </c>
      <c r="I2743" s="28">
        <v>43423.644236111111</v>
      </c>
      <c r="J2743" s="28">
        <v>43423.644895833335</v>
      </c>
      <c r="K2743" s="203">
        <v>6.5972222222222213E-4</v>
      </c>
      <c r="L2743" s="29" t="s">
        <v>210</v>
      </c>
      <c r="M2743" s="71" t="s">
        <v>211</v>
      </c>
      <c r="N2743" s="71" t="s">
        <v>215</v>
      </c>
      <c r="O2743" s="71" t="s">
        <v>773</v>
      </c>
      <c r="R2743" s="71">
        <v>0</v>
      </c>
      <c r="U2743" s="27" t="s">
        <v>1569</v>
      </c>
    </row>
    <row r="2744" spans="1:21" x14ac:dyDescent="0.15">
      <c r="A2744" s="27" t="s">
        <v>75</v>
      </c>
      <c r="B2744" s="27" t="s">
        <v>8709</v>
      </c>
      <c r="C2744" s="27" t="s">
        <v>248</v>
      </c>
      <c r="D2744" s="27" t="s">
        <v>772</v>
      </c>
      <c r="I2744" s="28">
        <v>43423.646851851852</v>
      </c>
      <c r="J2744" s="28">
        <v>43423.647789351853</v>
      </c>
      <c r="K2744" s="203">
        <v>9.3750000000000007E-4</v>
      </c>
      <c r="L2744" s="29" t="s">
        <v>210</v>
      </c>
      <c r="M2744" s="71" t="s">
        <v>211</v>
      </c>
      <c r="N2744" s="71" t="s">
        <v>215</v>
      </c>
      <c r="O2744" s="71" t="s">
        <v>773</v>
      </c>
      <c r="R2744" s="71">
        <v>0</v>
      </c>
      <c r="U2744" s="27" t="s">
        <v>1324</v>
      </c>
    </row>
    <row r="2745" spans="1:21" x14ac:dyDescent="0.15">
      <c r="A2745" s="27" t="s">
        <v>75</v>
      </c>
      <c r="B2745" s="27" t="s">
        <v>8710</v>
      </c>
      <c r="C2745" s="27" t="s">
        <v>248</v>
      </c>
      <c r="D2745" s="27" t="s">
        <v>772</v>
      </c>
      <c r="I2745" s="28">
        <v>43423.651030092595</v>
      </c>
      <c r="J2745" s="28">
        <v>43423.651261574072</v>
      </c>
      <c r="K2745" s="203">
        <v>2.3148148148148146E-4</v>
      </c>
      <c r="L2745" s="29" t="s">
        <v>210</v>
      </c>
      <c r="M2745" s="71" t="s">
        <v>211</v>
      </c>
      <c r="N2745" s="71" t="s">
        <v>215</v>
      </c>
      <c r="O2745" s="71" t="s">
        <v>773</v>
      </c>
      <c r="R2745" s="71">
        <v>0</v>
      </c>
      <c r="U2745" s="27" t="s">
        <v>8711</v>
      </c>
    </row>
    <row r="2746" spans="1:21" x14ac:dyDescent="0.15">
      <c r="A2746" s="27" t="s">
        <v>75</v>
      </c>
      <c r="B2746" s="27" t="s">
        <v>8712</v>
      </c>
      <c r="C2746" s="27" t="s">
        <v>248</v>
      </c>
      <c r="D2746" s="27" t="s">
        <v>772</v>
      </c>
      <c r="I2746" s="28">
        <v>43423.652453703704</v>
      </c>
      <c r="J2746" s="28">
        <v>43423.656539351854</v>
      </c>
      <c r="K2746" s="203">
        <v>4.0856481481481481E-3</v>
      </c>
      <c r="L2746" s="29" t="s">
        <v>210</v>
      </c>
      <c r="M2746" s="71" t="s">
        <v>210</v>
      </c>
      <c r="N2746" s="71" t="s">
        <v>215</v>
      </c>
      <c r="O2746" s="71" t="s">
        <v>773</v>
      </c>
      <c r="R2746" s="71">
        <v>0</v>
      </c>
      <c r="U2746" s="27" t="s">
        <v>8713</v>
      </c>
    </row>
    <row r="2747" spans="1:21" x14ac:dyDescent="0.15">
      <c r="A2747" s="27" t="s">
        <v>75</v>
      </c>
      <c r="B2747" s="27" t="s">
        <v>8714</v>
      </c>
      <c r="C2747" s="27" t="s">
        <v>248</v>
      </c>
      <c r="D2747" s="27" t="s">
        <v>772</v>
      </c>
      <c r="I2747" s="28">
        <v>43423.657002314816</v>
      </c>
      <c r="J2747" s="28">
        <v>43423.65730324074</v>
      </c>
      <c r="K2747" s="203">
        <v>3.0092592592592595E-4</v>
      </c>
      <c r="L2747" s="29" t="s">
        <v>210</v>
      </c>
      <c r="M2747" s="71" t="s">
        <v>211</v>
      </c>
      <c r="N2747" s="71" t="s">
        <v>215</v>
      </c>
      <c r="O2747" s="71" t="s">
        <v>773</v>
      </c>
      <c r="R2747" s="71">
        <v>0</v>
      </c>
      <c r="U2747" s="27" t="s">
        <v>8715</v>
      </c>
    </row>
    <row r="2748" spans="1:21" x14ac:dyDescent="0.15">
      <c r="A2748" s="27" t="s">
        <v>75</v>
      </c>
      <c r="B2748" s="27" t="s">
        <v>8716</v>
      </c>
      <c r="C2748" s="27" t="s">
        <v>248</v>
      </c>
      <c r="D2748" s="27" t="s">
        <v>772</v>
      </c>
      <c r="I2748" s="28">
        <v>43423.658425925925</v>
      </c>
      <c r="J2748" s="28">
        <v>43423.658483796295</v>
      </c>
      <c r="K2748" s="203">
        <v>5.7870370370370366E-5</v>
      </c>
      <c r="L2748" s="29" t="s">
        <v>210</v>
      </c>
      <c r="M2748" s="71" t="s">
        <v>211</v>
      </c>
      <c r="N2748" s="71" t="s">
        <v>215</v>
      </c>
      <c r="O2748" s="71" t="s">
        <v>773</v>
      </c>
      <c r="R2748" s="71">
        <v>0</v>
      </c>
      <c r="U2748" s="27" t="s">
        <v>8717</v>
      </c>
    </row>
    <row r="2749" spans="1:21" x14ac:dyDescent="0.15">
      <c r="A2749" s="27" t="s">
        <v>75</v>
      </c>
      <c r="B2749" s="27" t="s">
        <v>8718</v>
      </c>
      <c r="C2749" s="27" t="s">
        <v>248</v>
      </c>
      <c r="D2749" s="27" t="s">
        <v>772</v>
      </c>
      <c r="I2749" s="28">
        <v>43423.658935185187</v>
      </c>
      <c r="J2749" s="28">
        <v>43423.659363425926</v>
      </c>
      <c r="K2749" s="203">
        <v>4.2824074074074075E-4</v>
      </c>
      <c r="L2749" s="29" t="s">
        <v>210</v>
      </c>
      <c r="M2749" s="71" t="s">
        <v>211</v>
      </c>
      <c r="N2749" s="71" t="s">
        <v>215</v>
      </c>
      <c r="O2749" s="71" t="s">
        <v>773</v>
      </c>
      <c r="R2749" s="71">
        <v>0</v>
      </c>
      <c r="U2749" s="27" t="s">
        <v>8719</v>
      </c>
    </row>
    <row r="2750" spans="1:21" x14ac:dyDescent="0.15">
      <c r="A2750" s="27" t="s">
        <v>75</v>
      </c>
      <c r="B2750" s="27" t="s">
        <v>8720</v>
      </c>
      <c r="C2750" s="27" t="s">
        <v>248</v>
      </c>
      <c r="D2750" s="27" t="s">
        <v>772</v>
      </c>
      <c r="I2750" s="28">
        <v>43423.66065972222</v>
      </c>
      <c r="J2750" s="28">
        <v>43423.661550925928</v>
      </c>
      <c r="K2750" s="203">
        <v>8.9120370370370362E-4</v>
      </c>
      <c r="L2750" s="29" t="s">
        <v>210</v>
      </c>
      <c r="M2750" s="71" t="s">
        <v>211</v>
      </c>
      <c r="N2750" s="71" t="s">
        <v>215</v>
      </c>
      <c r="O2750" s="71" t="s">
        <v>773</v>
      </c>
      <c r="R2750" s="71">
        <v>0</v>
      </c>
      <c r="U2750" s="27" t="s">
        <v>8721</v>
      </c>
    </row>
    <row r="2751" spans="1:21" x14ac:dyDescent="0.15">
      <c r="A2751" s="27" t="s">
        <v>75</v>
      </c>
      <c r="B2751" s="27" t="s">
        <v>8722</v>
      </c>
      <c r="C2751" s="27" t="s">
        <v>248</v>
      </c>
      <c r="D2751" s="27" t="s">
        <v>772</v>
      </c>
      <c r="I2751" s="28">
        <v>43423.663182870368</v>
      </c>
      <c r="J2751" s="28">
        <v>43423.663981481484</v>
      </c>
      <c r="K2751" s="203">
        <v>7.9861111111111105E-4</v>
      </c>
      <c r="L2751" s="29" t="s">
        <v>210</v>
      </c>
      <c r="M2751" s="71" t="s">
        <v>211</v>
      </c>
      <c r="N2751" s="71" t="s">
        <v>215</v>
      </c>
      <c r="O2751" s="71" t="s">
        <v>773</v>
      </c>
      <c r="R2751" s="71">
        <v>0</v>
      </c>
      <c r="U2751" s="27" t="s">
        <v>8723</v>
      </c>
    </row>
    <row r="2752" spans="1:21" x14ac:dyDescent="0.15">
      <c r="A2752" s="27" t="s">
        <v>75</v>
      </c>
      <c r="B2752" s="27" t="s">
        <v>8724</v>
      </c>
      <c r="C2752" s="27" t="s">
        <v>248</v>
      </c>
      <c r="D2752" s="27" t="s">
        <v>772</v>
      </c>
      <c r="I2752" s="28">
        <v>43423.664293981485</v>
      </c>
      <c r="J2752" s="28">
        <v>43423.666226851848</v>
      </c>
      <c r="K2752" s="203">
        <v>1.9328703703703704E-3</v>
      </c>
      <c r="L2752" s="29" t="s">
        <v>210</v>
      </c>
      <c r="M2752" s="71" t="s">
        <v>211</v>
      </c>
      <c r="N2752" s="71" t="s">
        <v>215</v>
      </c>
      <c r="O2752" s="71" t="s">
        <v>773</v>
      </c>
      <c r="R2752" s="71">
        <v>0</v>
      </c>
      <c r="U2752" s="27" t="s">
        <v>8725</v>
      </c>
    </row>
    <row r="2753" spans="1:21" x14ac:dyDescent="0.15">
      <c r="A2753" s="27" t="s">
        <v>75</v>
      </c>
      <c r="B2753" s="27" t="s">
        <v>8726</v>
      </c>
      <c r="C2753" s="27" t="s">
        <v>248</v>
      </c>
      <c r="D2753" s="27" t="s">
        <v>772</v>
      </c>
      <c r="I2753" s="28">
        <v>43423.666817129626</v>
      </c>
      <c r="J2753" s="28">
        <v>43423.668020833335</v>
      </c>
      <c r="K2753" s="203">
        <v>1.2037037037037038E-3</v>
      </c>
      <c r="L2753" s="29" t="s">
        <v>210</v>
      </c>
      <c r="M2753" s="71" t="s">
        <v>211</v>
      </c>
      <c r="N2753" s="71" t="s">
        <v>215</v>
      </c>
      <c r="O2753" s="71" t="s">
        <v>773</v>
      </c>
      <c r="R2753" s="71">
        <v>0</v>
      </c>
      <c r="U2753" s="27" t="s">
        <v>8727</v>
      </c>
    </row>
    <row r="2754" spans="1:21" x14ac:dyDescent="0.15">
      <c r="A2754" s="27" t="s">
        <v>75</v>
      </c>
      <c r="B2754" s="27" t="s">
        <v>8728</v>
      </c>
      <c r="C2754" s="27" t="s">
        <v>248</v>
      </c>
      <c r="D2754" s="27" t="s">
        <v>772</v>
      </c>
      <c r="I2754" s="28">
        <v>43423.670775462961</v>
      </c>
      <c r="J2754" s="28">
        <v>43423.671053240738</v>
      </c>
      <c r="K2754" s="203">
        <v>2.7777777777777778E-4</v>
      </c>
      <c r="L2754" s="29" t="s">
        <v>210</v>
      </c>
      <c r="M2754" s="71" t="s">
        <v>211</v>
      </c>
      <c r="N2754" s="71" t="s">
        <v>215</v>
      </c>
      <c r="O2754" s="71" t="s">
        <v>773</v>
      </c>
      <c r="R2754" s="71">
        <v>0</v>
      </c>
      <c r="U2754" s="27" t="s">
        <v>8729</v>
      </c>
    </row>
    <row r="2755" spans="1:21" x14ac:dyDescent="0.15">
      <c r="A2755" s="27" t="s">
        <v>75</v>
      </c>
      <c r="B2755" s="27" t="s">
        <v>8730</v>
      </c>
      <c r="C2755" s="27" t="s">
        <v>248</v>
      </c>
      <c r="D2755" s="27" t="s">
        <v>772</v>
      </c>
      <c r="I2755" s="28">
        <v>43423.676099537035</v>
      </c>
      <c r="J2755" s="28">
        <v>43423.676435185182</v>
      </c>
      <c r="K2755" s="203">
        <v>3.3564814814814812E-4</v>
      </c>
      <c r="L2755" s="29" t="s">
        <v>210</v>
      </c>
      <c r="M2755" s="71" t="s">
        <v>211</v>
      </c>
      <c r="N2755" s="71" t="s">
        <v>215</v>
      </c>
      <c r="O2755" s="71" t="s">
        <v>773</v>
      </c>
      <c r="R2755" s="71">
        <v>0</v>
      </c>
      <c r="U2755" s="27" t="s">
        <v>5696</v>
      </c>
    </row>
    <row r="2756" spans="1:21" x14ac:dyDescent="0.15">
      <c r="A2756" s="27" t="s">
        <v>75</v>
      </c>
      <c r="B2756" s="27" t="s">
        <v>8731</v>
      </c>
      <c r="C2756" s="27" t="s">
        <v>248</v>
      </c>
      <c r="D2756" s="27" t="s">
        <v>772</v>
      </c>
      <c r="I2756" s="28">
        <v>43423.677754629629</v>
      </c>
      <c r="J2756" s="28">
        <v>43423.677997685183</v>
      </c>
      <c r="K2756" s="203">
        <v>2.4305555555555552E-4</v>
      </c>
      <c r="L2756" s="29" t="s">
        <v>210</v>
      </c>
      <c r="M2756" s="71" t="s">
        <v>211</v>
      </c>
      <c r="N2756" s="71" t="s">
        <v>215</v>
      </c>
      <c r="O2756" s="71" t="s">
        <v>773</v>
      </c>
      <c r="R2756" s="71">
        <v>0</v>
      </c>
      <c r="U2756" s="27" t="s">
        <v>1323</v>
      </c>
    </row>
    <row r="2757" spans="1:21" x14ac:dyDescent="0.15">
      <c r="A2757" s="27" t="s">
        <v>75</v>
      </c>
      <c r="B2757" s="27" t="s">
        <v>8732</v>
      </c>
      <c r="C2757" s="27" t="s">
        <v>248</v>
      </c>
      <c r="D2757" s="27" t="s">
        <v>772</v>
      </c>
      <c r="I2757" s="28">
        <v>43423.679328703707</v>
      </c>
      <c r="J2757" s="28">
        <v>43423.679571759261</v>
      </c>
      <c r="K2757" s="203">
        <v>2.4305555555555552E-4</v>
      </c>
      <c r="L2757" s="29" t="s">
        <v>210</v>
      </c>
      <c r="M2757" s="71" t="s">
        <v>211</v>
      </c>
      <c r="N2757" s="71" t="s">
        <v>215</v>
      </c>
      <c r="O2757" s="71" t="s">
        <v>773</v>
      </c>
      <c r="R2757" s="71">
        <v>0</v>
      </c>
      <c r="U2757" s="27" t="s">
        <v>8733</v>
      </c>
    </row>
    <row r="2758" spans="1:21" x14ac:dyDescent="0.15">
      <c r="A2758" s="27" t="s">
        <v>75</v>
      </c>
      <c r="B2758" s="27" t="s">
        <v>8734</v>
      </c>
      <c r="C2758" s="27" t="s">
        <v>248</v>
      </c>
      <c r="D2758" s="27" t="s">
        <v>772</v>
      </c>
      <c r="I2758" s="28">
        <v>43423.680254629631</v>
      </c>
      <c r="J2758" s="28">
        <v>43423.680567129632</v>
      </c>
      <c r="K2758" s="203">
        <v>3.1250000000000001E-4</v>
      </c>
      <c r="L2758" s="29" t="s">
        <v>210</v>
      </c>
      <c r="M2758" s="71" t="s">
        <v>211</v>
      </c>
      <c r="N2758" s="71" t="s">
        <v>215</v>
      </c>
      <c r="O2758" s="71" t="s">
        <v>773</v>
      </c>
      <c r="R2758" s="71">
        <v>0</v>
      </c>
      <c r="U2758" s="27" t="s">
        <v>8735</v>
      </c>
    </row>
    <row r="2759" spans="1:21" x14ac:dyDescent="0.15">
      <c r="A2759" s="27" t="s">
        <v>75</v>
      </c>
      <c r="B2759" s="27" t="s">
        <v>8736</v>
      </c>
      <c r="C2759" s="27" t="s">
        <v>248</v>
      </c>
      <c r="D2759" s="27" t="s">
        <v>772</v>
      </c>
      <c r="I2759" s="28">
        <v>43423.682627314818</v>
      </c>
      <c r="J2759" s="28">
        <v>43423.687615740739</v>
      </c>
      <c r="K2759" s="203">
        <v>4.9884259259259265E-3</v>
      </c>
      <c r="L2759" s="29" t="s">
        <v>210</v>
      </c>
      <c r="M2759" s="71" t="s">
        <v>210</v>
      </c>
      <c r="N2759" s="71" t="s">
        <v>215</v>
      </c>
      <c r="O2759" s="71" t="s">
        <v>773</v>
      </c>
      <c r="R2759" s="71">
        <v>0</v>
      </c>
      <c r="U2759" s="27" t="s">
        <v>8737</v>
      </c>
    </row>
    <row r="2760" spans="1:21" x14ac:dyDescent="0.15">
      <c r="A2760" s="27" t="s">
        <v>75</v>
      </c>
      <c r="B2760" s="27" t="s">
        <v>8738</v>
      </c>
      <c r="C2760" s="27" t="s">
        <v>248</v>
      </c>
      <c r="D2760" s="27" t="s">
        <v>772</v>
      </c>
      <c r="I2760" s="28">
        <v>43423.695706018516</v>
      </c>
      <c r="J2760" s="28">
        <v>43423.698425925926</v>
      </c>
      <c r="K2760" s="203">
        <v>2.7199074074074074E-3</v>
      </c>
      <c r="L2760" s="29" t="s">
        <v>210</v>
      </c>
      <c r="M2760" s="71" t="s">
        <v>210</v>
      </c>
      <c r="N2760" s="71" t="s">
        <v>215</v>
      </c>
      <c r="O2760" s="71" t="s">
        <v>773</v>
      </c>
      <c r="R2760" s="71">
        <v>0</v>
      </c>
      <c r="U2760" s="27" t="s">
        <v>8739</v>
      </c>
    </row>
    <row r="2761" spans="1:21" x14ac:dyDescent="0.15">
      <c r="A2761" s="27" t="s">
        <v>75</v>
      </c>
      <c r="B2761" s="27" t="s">
        <v>8740</v>
      </c>
      <c r="C2761" s="27" t="s">
        <v>248</v>
      </c>
      <c r="D2761" s="27" t="s">
        <v>772</v>
      </c>
      <c r="I2761" s="28">
        <v>43423.705057870371</v>
      </c>
      <c r="J2761" s="28">
        <v>43423.70516203704</v>
      </c>
      <c r="K2761" s="203">
        <v>1.0416666666666667E-4</v>
      </c>
      <c r="L2761" s="29" t="s">
        <v>210</v>
      </c>
      <c r="M2761" s="71" t="s">
        <v>211</v>
      </c>
      <c r="N2761" s="71" t="s">
        <v>215</v>
      </c>
      <c r="O2761" s="71" t="s">
        <v>773</v>
      </c>
      <c r="R2761" s="71">
        <v>0</v>
      </c>
      <c r="U2761" s="27" t="s">
        <v>8741</v>
      </c>
    </row>
    <row r="2762" spans="1:21" x14ac:dyDescent="0.15">
      <c r="A2762" s="27" t="s">
        <v>75</v>
      </c>
      <c r="B2762" s="27" t="s">
        <v>8742</v>
      </c>
      <c r="C2762" s="27" t="s">
        <v>248</v>
      </c>
      <c r="D2762" s="27" t="s">
        <v>772</v>
      </c>
      <c r="I2762" s="28">
        <v>43423.709560185183</v>
      </c>
      <c r="J2762" s="28">
        <v>43423.709780092591</v>
      </c>
      <c r="K2762" s="203">
        <v>2.199074074074074E-4</v>
      </c>
      <c r="L2762" s="29" t="s">
        <v>210</v>
      </c>
      <c r="M2762" s="71" t="s">
        <v>211</v>
      </c>
      <c r="N2762" s="71" t="s">
        <v>215</v>
      </c>
      <c r="O2762" s="71" t="s">
        <v>773</v>
      </c>
      <c r="R2762" s="71">
        <v>0</v>
      </c>
      <c r="U2762" s="27" t="s">
        <v>8743</v>
      </c>
    </row>
    <row r="2763" spans="1:21" x14ac:dyDescent="0.15">
      <c r="A2763" s="27" t="s">
        <v>75</v>
      </c>
      <c r="B2763" s="27" t="s">
        <v>8744</v>
      </c>
      <c r="C2763" s="27" t="s">
        <v>248</v>
      </c>
      <c r="D2763" s="27" t="s">
        <v>772</v>
      </c>
      <c r="I2763" s="28">
        <v>43423.711481481485</v>
      </c>
      <c r="J2763" s="28">
        <v>43423.711828703701</v>
      </c>
      <c r="K2763" s="203">
        <v>3.4722222222222224E-4</v>
      </c>
      <c r="L2763" s="29" t="s">
        <v>210</v>
      </c>
      <c r="M2763" s="71" t="s">
        <v>211</v>
      </c>
      <c r="N2763" s="71" t="s">
        <v>215</v>
      </c>
      <c r="O2763" s="71" t="s">
        <v>773</v>
      </c>
      <c r="R2763" s="71">
        <v>0</v>
      </c>
      <c r="U2763" s="27" t="s">
        <v>8745</v>
      </c>
    </row>
    <row r="2764" spans="1:21" x14ac:dyDescent="0.15">
      <c r="A2764" s="27" t="s">
        <v>75</v>
      </c>
      <c r="B2764" s="27" t="s">
        <v>8746</v>
      </c>
      <c r="C2764" s="27" t="s">
        <v>248</v>
      </c>
      <c r="D2764" s="27" t="s">
        <v>772</v>
      </c>
      <c r="I2764" s="28">
        <v>43423.713854166665</v>
      </c>
      <c r="J2764" s="28">
        <v>43423.714074074072</v>
      </c>
      <c r="K2764" s="203">
        <v>2.199074074074074E-4</v>
      </c>
      <c r="L2764" s="29" t="s">
        <v>210</v>
      </c>
      <c r="M2764" s="71" t="s">
        <v>211</v>
      </c>
      <c r="N2764" s="71" t="s">
        <v>215</v>
      </c>
      <c r="O2764" s="71" t="s">
        <v>773</v>
      </c>
      <c r="R2764" s="71">
        <v>0</v>
      </c>
      <c r="U2764" s="27" t="s">
        <v>8747</v>
      </c>
    </row>
    <row r="2765" spans="1:21" x14ac:dyDescent="0.15">
      <c r="A2765" s="27" t="s">
        <v>75</v>
      </c>
      <c r="B2765" s="27" t="s">
        <v>8748</v>
      </c>
      <c r="C2765" s="27" t="s">
        <v>248</v>
      </c>
      <c r="D2765" s="27" t="s">
        <v>772</v>
      </c>
      <c r="I2765" s="28">
        <v>43423.714733796296</v>
      </c>
      <c r="J2765" s="28">
        <v>43423.715937499997</v>
      </c>
      <c r="K2765" s="203">
        <v>1.2037037037037038E-3</v>
      </c>
      <c r="L2765" s="29" t="s">
        <v>210</v>
      </c>
      <c r="M2765" s="71" t="s">
        <v>211</v>
      </c>
      <c r="N2765" s="71" t="s">
        <v>215</v>
      </c>
      <c r="O2765" s="71" t="s">
        <v>773</v>
      </c>
      <c r="R2765" s="71">
        <v>0</v>
      </c>
      <c r="U2765" s="27" t="s">
        <v>1570</v>
      </c>
    </row>
    <row r="2766" spans="1:21" x14ac:dyDescent="0.15">
      <c r="A2766" s="27" t="s">
        <v>75</v>
      </c>
      <c r="B2766" s="27" t="s">
        <v>8749</v>
      </c>
      <c r="C2766" s="27" t="s">
        <v>248</v>
      </c>
      <c r="D2766" s="27" t="s">
        <v>772</v>
      </c>
      <c r="I2766" s="28">
        <v>43423.716527777775</v>
      </c>
      <c r="J2766" s="28">
        <v>43423.716678240744</v>
      </c>
      <c r="K2766" s="203">
        <v>1.5046296296296297E-4</v>
      </c>
      <c r="L2766" s="29" t="s">
        <v>210</v>
      </c>
      <c r="M2766" s="71" t="s">
        <v>211</v>
      </c>
      <c r="N2766" s="71" t="s">
        <v>215</v>
      </c>
      <c r="O2766" s="71" t="s">
        <v>773</v>
      </c>
      <c r="R2766" s="71">
        <v>0</v>
      </c>
      <c r="U2766" s="27" t="s">
        <v>8750</v>
      </c>
    </row>
    <row r="2767" spans="1:21" x14ac:dyDescent="0.15">
      <c r="A2767" s="27" t="s">
        <v>75</v>
      </c>
      <c r="B2767" s="27" t="s">
        <v>8751</v>
      </c>
      <c r="C2767" s="27" t="s">
        <v>248</v>
      </c>
      <c r="D2767" s="27" t="s">
        <v>772</v>
      </c>
      <c r="I2767" s="28">
        <v>43423.716990740744</v>
      </c>
      <c r="J2767" s="28">
        <v>43423.71738425926</v>
      </c>
      <c r="K2767" s="203">
        <v>3.9351851851851852E-4</v>
      </c>
      <c r="L2767" s="29" t="s">
        <v>210</v>
      </c>
      <c r="M2767" s="71" t="s">
        <v>211</v>
      </c>
      <c r="N2767" s="71" t="s">
        <v>215</v>
      </c>
      <c r="O2767" s="71" t="s">
        <v>773</v>
      </c>
      <c r="R2767" s="71">
        <v>0</v>
      </c>
      <c r="U2767" s="27" t="s">
        <v>8752</v>
      </c>
    </row>
    <row r="2768" spans="1:21" x14ac:dyDescent="0.15">
      <c r="A2768" s="27" t="s">
        <v>75</v>
      </c>
      <c r="B2768" s="27" t="s">
        <v>8753</v>
      </c>
      <c r="C2768" s="27" t="s">
        <v>248</v>
      </c>
      <c r="D2768" s="27" t="s">
        <v>772</v>
      </c>
      <c r="I2768" s="28">
        <v>43423.718680555554</v>
      </c>
      <c r="J2768" s="28">
        <v>43423.719259259262</v>
      </c>
      <c r="K2768" s="203">
        <v>5.7870370370370378E-4</v>
      </c>
      <c r="L2768" s="29" t="s">
        <v>210</v>
      </c>
      <c r="M2768" s="71" t="s">
        <v>211</v>
      </c>
      <c r="N2768" s="71" t="s">
        <v>215</v>
      </c>
      <c r="O2768" s="71" t="s">
        <v>773</v>
      </c>
      <c r="R2768" s="71">
        <v>0</v>
      </c>
      <c r="U2768" s="27" t="s">
        <v>8754</v>
      </c>
    </row>
    <row r="2769" spans="1:21" x14ac:dyDescent="0.15">
      <c r="A2769" s="27" t="s">
        <v>75</v>
      </c>
      <c r="B2769" s="27" t="s">
        <v>8755</v>
      </c>
      <c r="C2769" s="27" t="s">
        <v>248</v>
      </c>
      <c r="D2769" s="27" t="s">
        <v>772</v>
      </c>
      <c r="I2769" s="28">
        <v>43423.720775462964</v>
      </c>
      <c r="J2769" s="28">
        <v>43423.723877314813</v>
      </c>
      <c r="K2769" s="203">
        <v>3.1018518518518522E-3</v>
      </c>
      <c r="L2769" s="29" t="s">
        <v>210</v>
      </c>
      <c r="M2769" s="71" t="s">
        <v>210</v>
      </c>
      <c r="N2769" s="71" t="s">
        <v>215</v>
      </c>
      <c r="O2769" s="71" t="s">
        <v>773</v>
      </c>
      <c r="R2769" s="71">
        <v>0</v>
      </c>
      <c r="U2769" s="27" t="s">
        <v>8756</v>
      </c>
    </row>
    <row r="2770" spans="1:21" x14ac:dyDescent="0.15">
      <c r="A2770" s="27" t="s">
        <v>75</v>
      </c>
      <c r="B2770" s="27" t="s">
        <v>8757</v>
      </c>
      <c r="C2770" s="27" t="s">
        <v>248</v>
      </c>
      <c r="D2770" s="27" t="s">
        <v>772</v>
      </c>
      <c r="I2770" s="28">
        <v>43423.741030092591</v>
      </c>
      <c r="J2770" s="28">
        <v>43423.741481481484</v>
      </c>
      <c r="K2770" s="203">
        <v>4.5138888888888892E-4</v>
      </c>
      <c r="L2770" s="29" t="s">
        <v>210</v>
      </c>
      <c r="M2770" s="71" t="s">
        <v>211</v>
      </c>
      <c r="N2770" s="71" t="s">
        <v>215</v>
      </c>
      <c r="O2770" s="71" t="s">
        <v>773</v>
      </c>
      <c r="R2770" s="71">
        <v>0</v>
      </c>
      <c r="U2770" s="27" t="s">
        <v>8758</v>
      </c>
    </row>
    <row r="2771" spans="1:21" x14ac:dyDescent="0.15">
      <c r="A2771" s="27" t="s">
        <v>75</v>
      </c>
      <c r="B2771" s="27" t="s">
        <v>8759</v>
      </c>
      <c r="C2771" s="27" t="s">
        <v>774</v>
      </c>
      <c r="D2771" s="27" t="s">
        <v>862</v>
      </c>
      <c r="I2771" s="28">
        <v>43423.585405092592</v>
      </c>
      <c r="J2771" s="28">
        <v>43423.589641203704</v>
      </c>
      <c r="K2771" s="203">
        <v>4.2361111111111106E-3</v>
      </c>
      <c r="L2771" s="29" t="s">
        <v>210</v>
      </c>
      <c r="M2771" s="71" t="s">
        <v>210</v>
      </c>
      <c r="N2771" s="71" t="s">
        <v>215</v>
      </c>
      <c r="O2771" s="71" t="s">
        <v>863</v>
      </c>
      <c r="R2771" s="71">
        <v>0</v>
      </c>
      <c r="U2771" s="27" t="s">
        <v>2034</v>
      </c>
    </row>
    <row r="2772" spans="1:21" x14ac:dyDescent="0.15">
      <c r="A2772" s="27" t="s">
        <v>75</v>
      </c>
      <c r="B2772" s="27" t="s">
        <v>8760</v>
      </c>
      <c r="C2772" s="27" t="s">
        <v>774</v>
      </c>
      <c r="D2772" s="27" t="s">
        <v>862</v>
      </c>
      <c r="I2772" s="28">
        <v>43423.604456018518</v>
      </c>
      <c r="J2772" s="28">
        <v>43423.607418981483</v>
      </c>
      <c r="K2772" s="203">
        <v>2.9629629629629628E-3</v>
      </c>
      <c r="L2772" s="29" t="s">
        <v>210</v>
      </c>
      <c r="M2772" s="71" t="s">
        <v>210</v>
      </c>
      <c r="N2772" s="71" t="s">
        <v>215</v>
      </c>
      <c r="O2772" s="71" t="s">
        <v>863</v>
      </c>
      <c r="R2772" s="71">
        <v>0</v>
      </c>
      <c r="U2772" s="27" t="s">
        <v>8761</v>
      </c>
    </row>
    <row r="2773" spans="1:21" x14ac:dyDescent="0.15">
      <c r="A2773" s="27" t="s">
        <v>75</v>
      </c>
      <c r="B2773" s="27" t="s">
        <v>8762</v>
      </c>
      <c r="C2773" s="27" t="s">
        <v>774</v>
      </c>
      <c r="D2773" s="27" t="s">
        <v>862</v>
      </c>
      <c r="I2773" s="28">
        <v>43423.610543981478</v>
      </c>
      <c r="J2773" s="28">
        <v>43423.611076388886</v>
      </c>
      <c r="K2773" s="203">
        <v>5.3240740740740744E-4</v>
      </c>
      <c r="L2773" s="29" t="s">
        <v>210</v>
      </c>
      <c r="M2773" s="71" t="s">
        <v>211</v>
      </c>
      <c r="N2773" s="71" t="s">
        <v>215</v>
      </c>
      <c r="O2773" s="71" t="s">
        <v>863</v>
      </c>
      <c r="R2773" s="71">
        <v>0</v>
      </c>
      <c r="U2773" s="27" t="s">
        <v>8763</v>
      </c>
    </row>
    <row r="2774" spans="1:21" x14ac:dyDescent="0.15">
      <c r="A2774" s="27" t="s">
        <v>75</v>
      </c>
      <c r="B2774" s="27" t="s">
        <v>8764</v>
      </c>
      <c r="C2774" s="27" t="s">
        <v>774</v>
      </c>
      <c r="D2774" s="27" t="s">
        <v>862</v>
      </c>
      <c r="I2774" s="28">
        <v>43423.611817129633</v>
      </c>
      <c r="J2774" s="28">
        <v>43423.612673611111</v>
      </c>
      <c r="K2774" s="203">
        <v>8.564814814814815E-4</v>
      </c>
      <c r="L2774" s="29" t="s">
        <v>210</v>
      </c>
      <c r="M2774" s="71" t="s">
        <v>211</v>
      </c>
      <c r="N2774" s="71" t="s">
        <v>215</v>
      </c>
      <c r="O2774" s="71" t="s">
        <v>863</v>
      </c>
      <c r="R2774" s="71">
        <v>0</v>
      </c>
      <c r="U2774" s="27" t="s">
        <v>8765</v>
      </c>
    </row>
    <row r="2775" spans="1:21" x14ac:dyDescent="0.15">
      <c r="A2775" s="27" t="s">
        <v>75</v>
      </c>
      <c r="B2775" s="27" t="s">
        <v>8766</v>
      </c>
      <c r="C2775" s="27" t="s">
        <v>774</v>
      </c>
      <c r="D2775" s="27" t="s">
        <v>862</v>
      </c>
      <c r="I2775" s="28">
        <v>43423.613993055558</v>
      </c>
      <c r="J2775" s="28">
        <v>43423.614965277775</v>
      </c>
      <c r="K2775" s="203">
        <v>9.7222222222222209E-4</v>
      </c>
      <c r="L2775" s="29" t="s">
        <v>210</v>
      </c>
      <c r="M2775" s="71" t="s">
        <v>211</v>
      </c>
      <c r="N2775" s="71" t="s">
        <v>215</v>
      </c>
      <c r="O2775" s="71" t="s">
        <v>863</v>
      </c>
      <c r="R2775" s="71">
        <v>0</v>
      </c>
      <c r="U2775" s="27" t="s">
        <v>8767</v>
      </c>
    </row>
    <row r="2776" spans="1:21" x14ac:dyDescent="0.15">
      <c r="A2776" s="27" t="s">
        <v>75</v>
      </c>
      <c r="B2776" s="27" t="s">
        <v>8768</v>
      </c>
      <c r="C2776" s="27" t="s">
        <v>774</v>
      </c>
      <c r="D2776" s="27" t="s">
        <v>862</v>
      </c>
      <c r="I2776" s="28">
        <v>43423.618668981479</v>
      </c>
      <c r="J2776" s="28">
        <v>43423.61922453704</v>
      </c>
      <c r="K2776" s="203">
        <v>5.5555555555555556E-4</v>
      </c>
      <c r="L2776" s="29" t="s">
        <v>210</v>
      </c>
      <c r="M2776" s="71" t="s">
        <v>211</v>
      </c>
      <c r="N2776" s="71" t="s">
        <v>215</v>
      </c>
      <c r="O2776" s="71" t="s">
        <v>863</v>
      </c>
      <c r="R2776" s="71">
        <v>0</v>
      </c>
      <c r="U2776" s="27" t="s">
        <v>8769</v>
      </c>
    </row>
    <row r="2777" spans="1:21" x14ac:dyDescent="0.15">
      <c r="A2777" s="27" t="s">
        <v>75</v>
      </c>
      <c r="B2777" s="27" t="s">
        <v>8770</v>
      </c>
      <c r="C2777" s="27" t="s">
        <v>774</v>
      </c>
      <c r="D2777" s="27" t="s">
        <v>862</v>
      </c>
      <c r="I2777" s="28">
        <v>43423.623217592591</v>
      </c>
      <c r="J2777" s="28">
        <v>43423.62327546296</v>
      </c>
      <c r="K2777" s="203">
        <v>5.7870370370370366E-5</v>
      </c>
      <c r="L2777" s="29" t="s">
        <v>210</v>
      </c>
      <c r="M2777" s="71" t="s">
        <v>211</v>
      </c>
      <c r="N2777" s="71" t="s">
        <v>215</v>
      </c>
      <c r="O2777" s="71" t="s">
        <v>863</v>
      </c>
      <c r="R2777" s="71">
        <v>0</v>
      </c>
      <c r="U2777" s="27" t="s">
        <v>8771</v>
      </c>
    </row>
    <row r="2778" spans="1:21" x14ac:dyDescent="0.15">
      <c r="A2778" s="27" t="s">
        <v>75</v>
      </c>
      <c r="B2778" s="27" t="s">
        <v>8772</v>
      </c>
      <c r="C2778" s="27" t="s">
        <v>774</v>
      </c>
      <c r="D2778" s="27" t="s">
        <v>862</v>
      </c>
      <c r="I2778" s="28">
        <v>43423.623749999999</v>
      </c>
      <c r="J2778" s="28">
        <v>43423.623819444445</v>
      </c>
      <c r="K2778" s="203">
        <v>6.9444444444444444E-5</v>
      </c>
      <c r="L2778" s="29" t="s">
        <v>210</v>
      </c>
      <c r="M2778" s="71" t="s">
        <v>211</v>
      </c>
      <c r="N2778" s="71" t="s">
        <v>215</v>
      </c>
      <c r="O2778" s="71" t="s">
        <v>863</v>
      </c>
      <c r="R2778" s="71">
        <v>0</v>
      </c>
      <c r="U2778" s="27" t="s">
        <v>8773</v>
      </c>
    </row>
    <row r="2779" spans="1:21" x14ac:dyDescent="0.15">
      <c r="A2779" s="27" t="s">
        <v>75</v>
      </c>
      <c r="B2779" s="27" t="s">
        <v>8774</v>
      </c>
      <c r="C2779" s="27" t="s">
        <v>774</v>
      </c>
      <c r="D2779" s="27" t="s">
        <v>862</v>
      </c>
      <c r="I2779" s="28">
        <v>43423.62840277778</v>
      </c>
      <c r="J2779" s="28">
        <v>43423.628819444442</v>
      </c>
      <c r="K2779" s="203">
        <v>4.1666666666666669E-4</v>
      </c>
      <c r="L2779" s="29" t="s">
        <v>210</v>
      </c>
      <c r="M2779" s="71" t="s">
        <v>211</v>
      </c>
      <c r="N2779" s="71" t="s">
        <v>215</v>
      </c>
      <c r="O2779" s="71" t="s">
        <v>863</v>
      </c>
      <c r="R2779" s="71">
        <v>0</v>
      </c>
      <c r="U2779" s="27" t="s">
        <v>8775</v>
      </c>
    </row>
    <row r="2780" spans="1:21" x14ac:dyDescent="0.15">
      <c r="A2780" s="27" t="s">
        <v>75</v>
      </c>
      <c r="B2780" s="27" t="s">
        <v>8776</v>
      </c>
      <c r="C2780" s="27" t="s">
        <v>774</v>
      </c>
      <c r="D2780" s="27" t="s">
        <v>862</v>
      </c>
      <c r="I2780" s="28">
        <v>43423.632939814815</v>
      </c>
      <c r="J2780" s="28">
        <v>43423.633240740739</v>
      </c>
      <c r="K2780" s="203">
        <v>3.0092592592592595E-4</v>
      </c>
      <c r="L2780" s="29" t="s">
        <v>210</v>
      </c>
      <c r="M2780" s="71" t="s">
        <v>211</v>
      </c>
      <c r="N2780" s="71" t="s">
        <v>215</v>
      </c>
      <c r="O2780" s="71" t="s">
        <v>863</v>
      </c>
      <c r="R2780" s="71">
        <v>0</v>
      </c>
      <c r="U2780" s="27" t="s">
        <v>8777</v>
      </c>
    </row>
    <row r="2781" spans="1:21" x14ac:dyDescent="0.15">
      <c r="A2781" s="27" t="s">
        <v>75</v>
      </c>
      <c r="B2781" s="27" t="s">
        <v>8778</v>
      </c>
      <c r="C2781" s="27" t="s">
        <v>774</v>
      </c>
      <c r="D2781" s="27" t="s">
        <v>862</v>
      </c>
      <c r="I2781" s="28">
        <v>43423.638622685183</v>
      </c>
      <c r="J2781" s="28">
        <v>43423.639374999999</v>
      </c>
      <c r="K2781" s="203">
        <v>7.5231481481481471E-4</v>
      </c>
      <c r="L2781" s="29" t="s">
        <v>210</v>
      </c>
      <c r="M2781" s="71" t="s">
        <v>211</v>
      </c>
      <c r="N2781" s="71" t="s">
        <v>215</v>
      </c>
      <c r="O2781" s="71" t="s">
        <v>863</v>
      </c>
      <c r="R2781" s="71">
        <v>0</v>
      </c>
      <c r="U2781" s="27" t="s">
        <v>8779</v>
      </c>
    </row>
    <row r="2782" spans="1:21" x14ac:dyDescent="0.15">
      <c r="A2782" s="27" t="s">
        <v>75</v>
      </c>
      <c r="B2782" s="27" t="s">
        <v>8780</v>
      </c>
      <c r="C2782" s="27" t="s">
        <v>774</v>
      </c>
      <c r="D2782" s="27" t="s">
        <v>862</v>
      </c>
      <c r="I2782" s="28">
        <v>43423.644236111111</v>
      </c>
      <c r="J2782" s="28">
        <v>43423.644525462965</v>
      </c>
      <c r="K2782" s="203">
        <v>2.8935185185185189E-4</v>
      </c>
      <c r="L2782" s="29" t="s">
        <v>210</v>
      </c>
      <c r="M2782" s="71" t="s">
        <v>211</v>
      </c>
      <c r="N2782" s="71" t="s">
        <v>215</v>
      </c>
      <c r="O2782" s="71" t="s">
        <v>863</v>
      </c>
      <c r="R2782" s="71">
        <v>0</v>
      </c>
      <c r="U2782" s="27" t="s">
        <v>8781</v>
      </c>
    </row>
    <row r="2783" spans="1:21" x14ac:dyDescent="0.15">
      <c r="A2783" s="27" t="s">
        <v>75</v>
      </c>
      <c r="B2783" s="27" t="s">
        <v>8782</v>
      </c>
      <c r="C2783" s="27" t="s">
        <v>774</v>
      </c>
      <c r="D2783" s="27" t="s">
        <v>862</v>
      </c>
      <c r="I2783" s="28">
        <v>43423.64570601852</v>
      </c>
      <c r="J2783" s="28">
        <v>43423.645949074074</v>
      </c>
      <c r="K2783" s="203">
        <v>2.4305555555555552E-4</v>
      </c>
      <c r="L2783" s="29" t="s">
        <v>210</v>
      </c>
      <c r="M2783" s="71" t="s">
        <v>211</v>
      </c>
      <c r="N2783" s="71" t="s">
        <v>215</v>
      </c>
      <c r="O2783" s="71" t="s">
        <v>863</v>
      </c>
      <c r="R2783" s="71">
        <v>0</v>
      </c>
      <c r="U2783" s="27" t="s">
        <v>8783</v>
      </c>
    </row>
    <row r="2784" spans="1:21" x14ac:dyDescent="0.15">
      <c r="A2784" s="27" t="s">
        <v>75</v>
      </c>
      <c r="B2784" s="27" t="s">
        <v>8784</v>
      </c>
      <c r="C2784" s="27" t="s">
        <v>774</v>
      </c>
      <c r="D2784" s="27" t="s">
        <v>862</v>
      </c>
      <c r="I2784" s="28">
        <v>43423.647349537037</v>
      </c>
      <c r="J2784" s="28">
        <v>43423.648194444446</v>
      </c>
      <c r="K2784" s="203">
        <v>8.449074074074075E-4</v>
      </c>
      <c r="L2784" s="29" t="s">
        <v>210</v>
      </c>
      <c r="M2784" s="71" t="s">
        <v>211</v>
      </c>
      <c r="N2784" s="71" t="s">
        <v>215</v>
      </c>
      <c r="O2784" s="71" t="s">
        <v>863</v>
      </c>
      <c r="R2784" s="71">
        <v>0</v>
      </c>
      <c r="U2784" s="27" t="s">
        <v>8785</v>
      </c>
    </row>
    <row r="2785" spans="1:21" x14ac:dyDescent="0.15">
      <c r="A2785" s="27" t="s">
        <v>75</v>
      </c>
      <c r="B2785" s="27" t="s">
        <v>8786</v>
      </c>
      <c r="C2785" s="27" t="s">
        <v>774</v>
      </c>
      <c r="D2785" s="27" t="s">
        <v>862</v>
      </c>
      <c r="I2785" s="28">
        <v>43423.648518518516</v>
      </c>
      <c r="J2785" s="28">
        <v>43423.648657407408</v>
      </c>
      <c r="K2785" s="203">
        <v>1.3888888888888889E-4</v>
      </c>
      <c r="L2785" s="29" t="s">
        <v>210</v>
      </c>
      <c r="M2785" s="71" t="s">
        <v>211</v>
      </c>
      <c r="N2785" s="71" t="s">
        <v>215</v>
      </c>
      <c r="O2785" s="71" t="s">
        <v>863</v>
      </c>
      <c r="R2785" s="71">
        <v>0</v>
      </c>
      <c r="U2785" s="27" t="s">
        <v>8763</v>
      </c>
    </row>
    <row r="2786" spans="1:21" x14ac:dyDescent="0.15">
      <c r="A2786" s="27" t="s">
        <v>75</v>
      </c>
      <c r="B2786" s="27" t="s">
        <v>8787</v>
      </c>
      <c r="C2786" s="27" t="s">
        <v>774</v>
      </c>
      <c r="D2786" s="27" t="s">
        <v>862</v>
      </c>
      <c r="I2786" s="28">
        <v>43423.651203703703</v>
      </c>
      <c r="J2786" s="28">
        <v>43423.651689814818</v>
      </c>
      <c r="K2786" s="203">
        <v>4.8611111111111104E-4</v>
      </c>
      <c r="L2786" s="29" t="s">
        <v>210</v>
      </c>
      <c r="M2786" s="71" t="s">
        <v>211</v>
      </c>
      <c r="N2786" s="71" t="s">
        <v>215</v>
      </c>
      <c r="O2786" s="71" t="s">
        <v>863</v>
      </c>
      <c r="R2786" s="71">
        <v>0</v>
      </c>
      <c r="U2786" s="27" t="s">
        <v>8788</v>
      </c>
    </row>
    <row r="2787" spans="1:21" x14ac:dyDescent="0.15">
      <c r="A2787" s="27" t="s">
        <v>75</v>
      </c>
      <c r="B2787" s="27" t="s">
        <v>8789</v>
      </c>
      <c r="C2787" s="27" t="s">
        <v>774</v>
      </c>
      <c r="D2787" s="27" t="s">
        <v>862</v>
      </c>
      <c r="I2787" s="28">
        <v>43423.659768518519</v>
      </c>
      <c r="J2787" s="28">
        <v>43423.660243055558</v>
      </c>
      <c r="K2787" s="203">
        <v>4.7453703703703704E-4</v>
      </c>
      <c r="L2787" s="29" t="s">
        <v>210</v>
      </c>
      <c r="M2787" s="71" t="s">
        <v>211</v>
      </c>
      <c r="N2787" s="71" t="s">
        <v>215</v>
      </c>
      <c r="O2787" s="71" t="s">
        <v>863</v>
      </c>
      <c r="R2787" s="71">
        <v>0</v>
      </c>
      <c r="U2787" s="27" t="s">
        <v>8790</v>
      </c>
    </row>
    <row r="2788" spans="1:21" x14ac:dyDescent="0.15">
      <c r="A2788" s="27" t="s">
        <v>75</v>
      </c>
      <c r="B2788" s="27" t="s">
        <v>8791</v>
      </c>
      <c r="C2788" s="27" t="s">
        <v>774</v>
      </c>
      <c r="D2788" s="27" t="s">
        <v>862</v>
      </c>
      <c r="I2788" s="28">
        <v>43423.66065972222</v>
      </c>
      <c r="J2788" s="28">
        <v>43423.661168981482</v>
      </c>
      <c r="K2788" s="203">
        <v>5.0925925925925921E-4</v>
      </c>
      <c r="L2788" s="29" t="s">
        <v>210</v>
      </c>
      <c r="M2788" s="71" t="s">
        <v>211</v>
      </c>
      <c r="N2788" s="71" t="s">
        <v>215</v>
      </c>
      <c r="O2788" s="71" t="s">
        <v>863</v>
      </c>
      <c r="R2788" s="71">
        <v>0</v>
      </c>
      <c r="U2788" s="27" t="s">
        <v>8792</v>
      </c>
    </row>
    <row r="2789" spans="1:21" x14ac:dyDescent="0.15">
      <c r="A2789" s="27" t="s">
        <v>75</v>
      </c>
      <c r="B2789" s="27" t="s">
        <v>8793</v>
      </c>
      <c r="C2789" s="27" t="s">
        <v>774</v>
      </c>
      <c r="D2789" s="27" t="s">
        <v>862</v>
      </c>
      <c r="I2789" s="28">
        <v>43423.661724537036</v>
      </c>
      <c r="J2789" s="28">
        <v>43423.66238425926</v>
      </c>
      <c r="K2789" s="203">
        <v>6.5972222222222213E-4</v>
      </c>
      <c r="L2789" s="29" t="s">
        <v>210</v>
      </c>
      <c r="M2789" s="71" t="s">
        <v>211</v>
      </c>
      <c r="N2789" s="71" t="s">
        <v>215</v>
      </c>
      <c r="O2789" s="71" t="s">
        <v>863</v>
      </c>
      <c r="R2789" s="71">
        <v>0</v>
      </c>
      <c r="U2789" s="27" t="s">
        <v>8794</v>
      </c>
    </row>
    <row r="2790" spans="1:21" x14ac:dyDescent="0.15">
      <c r="A2790" s="27" t="s">
        <v>75</v>
      </c>
      <c r="B2790" s="27" t="s">
        <v>8795</v>
      </c>
      <c r="C2790" s="27" t="s">
        <v>774</v>
      </c>
      <c r="D2790" s="27" t="s">
        <v>862</v>
      </c>
      <c r="I2790" s="28">
        <v>43423.665011574078</v>
      </c>
      <c r="J2790" s="28">
        <v>43423.666655092595</v>
      </c>
      <c r="K2790" s="203">
        <v>1.6435185185185183E-3</v>
      </c>
      <c r="L2790" s="29" t="s">
        <v>210</v>
      </c>
      <c r="M2790" s="71" t="s">
        <v>211</v>
      </c>
      <c r="N2790" s="71" t="s">
        <v>215</v>
      </c>
      <c r="O2790" s="71" t="s">
        <v>863</v>
      </c>
      <c r="R2790" s="71">
        <v>0</v>
      </c>
      <c r="U2790" s="27" t="s">
        <v>8796</v>
      </c>
    </row>
    <row r="2791" spans="1:21" x14ac:dyDescent="0.15">
      <c r="A2791" s="27" t="s">
        <v>75</v>
      </c>
      <c r="B2791" s="27" t="s">
        <v>8797</v>
      </c>
      <c r="C2791" s="27" t="s">
        <v>774</v>
      </c>
      <c r="D2791" s="27" t="s">
        <v>862</v>
      </c>
      <c r="I2791" s="28">
        <v>43423.681226851855</v>
      </c>
      <c r="J2791" s="28">
        <v>43423.683645833335</v>
      </c>
      <c r="K2791" s="203">
        <v>2.4189814814814816E-3</v>
      </c>
      <c r="L2791" s="29" t="s">
        <v>210</v>
      </c>
      <c r="M2791" s="71" t="s">
        <v>210</v>
      </c>
      <c r="N2791" s="71" t="s">
        <v>215</v>
      </c>
      <c r="O2791" s="71" t="s">
        <v>863</v>
      </c>
      <c r="R2791" s="71">
        <v>0</v>
      </c>
      <c r="U2791" s="27" t="s">
        <v>8798</v>
      </c>
    </row>
    <row r="2792" spans="1:21" x14ac:dyDescent="0.15">
      <c r="A2792" s="27" t="s">
        <v>75</v>
      </c>
      <c r="B2792" s="27" t="s">
        <v>8799</v>
      </c>
      <c r="C2792" s="27" t="s">
        <v>774</v>
      </c>
      <c r="D2792" s="27" t="s">
        <v>862</v>
      </c>
      <c r="I2792" s="28">
        <v>43423.694432870368</v>
      </c>
      <c r="J2792" s="28">
        <v>43423.695729166669</v>
      </c>
      <c r="K2792" s="203">
        <v>1.2962962962962963E-3</v>
      </c>
      <c r="L2792" s="29" t="s">
        <v>210</v>
      </c>
      <c r="M2792" s="71" t="s">
        <v>211</v>
      </c>
      <c r="N2792" s="71" t="s">
        <v>215</v>
      </c>
      <c r="O2792" s="71" t="s">
        <v>863</v>
      </c>
      <c r="R2792" s="71">
        <v>0</v>
      </c>
      <c r="U2792" s="27" t="s">
        <v>8800</v>
      </c>
    </row>
    <row r="2793" spans="1:21" x14ac:dyDescent="0.15">
      <c r="A2793" s="27" t="s">
        <v>75</v>
      </c>
      <c r="B2793" s="27" t="s">
        <v>8801</v>
      </c>
      <c r="C2793" s="27" t="s">
        <v>774</v>
      </c>
      <c r="D2793" s="27" t="s">
        <v>862</v>
      </c>
      <c r="I2793" s="28">
        <v>43423.696574074071</v>
      </c>
      <c r="J2793" s="28">
        <v>43423.700046296297</v>
      </c>
      <c r="K2793" s="203">
        <v>3.472222222222222E-3</v>
      </c>
      <c r="L2793" s="29" t="s">
        <v>210</v>
      </c>
      <c r="M2793" s="71" t="s">
        <v>210</v>
      </c>
      <c r="N2793" s="71" t="s">
        <v>215</v>
      </c>
      <c r="O2793" s="71" t="s">
        <v>863</v>
      </c>
      <c r="R2793" s="71">
        <v>0</v>
      </c>
      <c r="U2793" s="27" t="s">
        <v>2034</v>
      </c>
    </row>
    <row r="2794" spans="1:21" x14ac:dyDescent="0.15">
      <c r="A2794" s="27" t="s">
        <v>75</v>
      </c>
      <c r="B2794" s="27" t="s">
        <v>8802</v>
      </c>
      <c r="C2794" s="27" t="s">
        <v>774</v>
      </c>
      <c r="D2794" s="27" t="s">
        <v>864</v>
      </c>
      <c r="I2794" s="28">
        <v>43423.586631944447</v>
      </c>
      <c r="J2794" s="28">
        <v>43423.587939814817</v>
      </c>
      <c r="K2794" s="203">
        <v>1.3078703703703705E-3</v>
      </c>
      <c r="L2794" s="29" t="s">
        <v>210</v>
      </c>
      <c r="M2794" s="71" t="s">
        <v>211</v>
      </c>
      <c r="N2794" s="71" t="s">
        <v>215</v>
      </c>
      <c r="O2794" s="71" t="s">
        <v>865</v>
      </c>
      <c r="R2794" s="71">
        <v>0</v>
      </c>
      <c r="U2794" s="27" t="s">
        <v>8803</v>
      </c>
    </row>
    <row r="2795" spans="1:21" x14ac:dyDescent="0.15">
      <c r="A2795" s="27" t="s">
        <v>75</v>
      </c>
      <c r="B2795" s="27" t="s">
        <v>8804</v>
      </c>
      <c r="C2795" s="27" t="s">
        <v>774</v>
      </c>
      <c r="D2795" s="27" t="s">
        <v>864</v>
      </c>
      <c r="I2795" s="28">
        <v>43423.59034722222</v>
      </c>
      <c r="J2795" s="28">
        <v>43423.592488425929</v>
      </c>
      <c r="K2795" s="203">
        <v>2.1412037037037038E-3</v>
      </c>
      <c r="L2795" s="29" t="s">
        <v>210</v>
      </c>
      <c r="M2795" s="71" t="s">
        <v>210</v>
      </c>
      <c r="N2795" s="71" t="s">
        <v>215</v>
      </c>
      <c r="O2795" s="71" t="s">
        <v>865</v>
      </c>
      <c r="R2795" s="71">
        <v>0</v>
      </c>
      <c r="U2795" s="27" t="s">
        <v>8805</v>
      </c>
    </row>
    <row r="2796" spans="1:21" x14ac:dyDescent="0.15">
      <c r="A2796" s="27" t="s">
        <v>75</v>
      </c>
      <c r="B2796" s="27" t="s">
        <v>8806</v>
      </c>
      <c r="C2796" s="27" t="s">
        <v>774</v>
      </c>
      <c r="D2796" s="27" t="s">
        <v>864</v>
      </c>
      <c r="I2796" s="28">
        <v>43423.600821759261</v>
      </c>
      <c r="J2796" s="28">
        <v>43423.601701388892</v>
      </c>
      <c r="K2796" s="203">
        <v>8.7962962962962962E-4</v>
      </c>
      <c r="L2796" s="29" t="s">
        <v>210</v>
      </c>
      <c r="M2796" s="71" t="s">
        <v>211</v>
      </c>
      <c r="N2796" s="71" t="s">
        <v>215</v>
      </c>
      <c r="O2796" s="71" t="s">
        <v>865</v>
      </c>
      <c r="R2796" s="71">
        <v>0</v>
      </c>
      <c r="U2796" s="27" t="s">
        <v>1601</v>
      </c>
    </row>
    <row r="2797" spans="1:21" x14ac:dyDescent="0.15">
      <c r="A2797" s="27" t="s">
        <v>75</v>
      </c>
      <c r="B2797" s="27" t="s">
        <v>8807</v>
      </c>
      <c r="C2797" s="27" t="s">
        <v>774</v>
      </c>
      <c r="D2797" s="27" t="s">
        <v>864</v>
      </c>
      <c r="I2797" s="28">
        <v>43423.60361111111</v>
      </c>
      <c r="J2797" s="28">
        <v>43423.604432870372</v>
      </c>
      <c r="K2797" s="203">
        <v>8.2175925925925917E-4</v>
      </c>
      <c r="L2797" s="29" t="s">
        <v>210</v>
      </c>
      <c r="M2797" s="71" t="s">
        <v>211</v>
      </c>
      <c r="N2797" s="71" t="s">
        <v>215</v>
      </c>
      <c r="O2797" s="71" t="s">
        <v>865</v>
      </c>
      <c r="R2797" s="71">
        <v>0</v>
      </c>
      <c r="U2797" s="27" t="s">
        <v>8808</v>
      </c>
    </row>
    <row r="2798" spans="1:21" x14ac:dyDescent="0.15">
      <c r="A2798" s="27" t="s">
        <v>75</v>
      </c>
      <c r="B2798" s="27" t="s">
        <v>8809</v>
      </c>
      <c r="C2798" s="27" t="s">
        <v>774</v>
      </c>
      <c r="D2798" s="27" t="s">
        <v>864</v>
      </c>
      <c r="I2798" s="28">
        <v>43423.608657407407</v>
      </c>
      <c r="J2798" s="28">
        <v>43423.608854166669</v>
      </c>
      <c r="K2798" s="203">
        <v>1.9675925925925926E-4</v>
      </c>
      <c r="L2798" s="29" t="s">
        <v>210</v>
      </c>
      <c r="M2798" s="71" t="s">
        <v>211</v>
      </c>
      <c r="N2798" s="71" t="s">
        <v>215</v>
      </c>
      <c r="O2798" s="71" t="s">
        <v>865</v>
      </c>
      <c r="R2798" s="71">
        <v>0</v>
      </c>
      <c r="U2798" s="27" t="s">
        <v>8810</v>
      </c>
    </row>
    <row r="2799" spans="1:21" x14ac:dyDescent="0.15">
      <c r="A2799" s="27" t="s">
        <v>75</v>
      </c>
      <c r="B2799" s="27" t="s">
        <v>8811</v>
      </c>
      <c r="C2799" s="27" t="s">
        <v>774</v>
      </c>
      <c r="D2799" s="27" t="s">
        <v>864</v>
      </c>
      <c r="I2799" s="28">
        <v>43423.610231481478</v>
      </c>
      <c r="J2799" s="28">
        <v>43423.610520833332</v>
      </c>
      <c r="K2799" s="203">
        <v>2.8935185185185189E-4</v>
      </c>
      <c r="L2799" s="29" t="s">
        <v>210</v>
      </c>
      <c r="M2799" s="71" t="s">
        <v>211</v>
      </c>
      <c r="N2799" s="71" t="s">
        <v>215</v>
      </c>
      <c r="O2799" s="71" t="s">
        <v>865</v>
      </c>
      <c r="R2799" s="71">
        <v>0</v>
      </c>
      <c r="U2799" s="27" t="s">
        <v>8812</v>
      </c>
    </row>
    <row r="2800" spans="1:21" x14ac:dyDescent="0.15">
      <c r="A2800" s="27" t="s">
        <v>75</v>
      </c>
      <c r="B2800" s="27" t="s">
        <v>8813</v>
      </c>
      <c r="C2800" s="27" t="s">
        <v>774</v>
      </c>
      <c r="D2800" s="27" t="s">
        <v>864</v>
      </c>
      <c r="I2800" s="28">
        <v>43423.612349537034</v>
      </c>
      <c r="J2800" s="28">
        <v>43423.61440972222</v>
      </c>
      <c r="K2800" s="203">
        <v>2.0601851851851853E-3</v>
      </c>
      <c r="L2800" s="29" t="s">
        <v>210</v>
      </c>
      <c r="M2800" s="71" t="s">
        <v>211</v>
      </c>
      <c r="N2800" s="71" t="s">
        <v>215</v>
      </c>
      <c r="O2800" s="71" t="s">
        <v>865</v>
      </c>
      <c r="R2800" s="71">
        <v>0</v>
      </c>
      <c r="U2800" s="27" t="s">
        <v>8814</v>
      </c>
    </row>
    <row r="2801" spans="1:21" x14ac:dyDescent="0.15">
      <c r="A2801" s="27" t="s">
        <v>75</v>
      </c>
      <c r="B2801" s="27" t="s">
        <v>8815</v>
      </c>
      <c r="C2801" s="27" t="s">
        <v>774</v>
      </c>
      <c r="D2801" s="27" t="s">
        <v>864</v>
      </c>
      <c r="I2801" s="28">
        <v>43423.625208333331</v>
      </c>
      <c r="J2801" s="28">
        <v>43423.626076388886</v>
      </c>
      <c r="K2801" s="203">
        <v>8.6805555555555551E-4</v>
      </c>
      <c r="L2801" s="29" t="s">
        <v>210</v>
      </c>
      <c r="M2801" s="71" t="s">
        <v>211</v>
      </c>
      <c r="N2801" s="71" t="s">
        <v>215</v>
      </c>
      <c r="O2801" s="71" t="s">
        <v>865</v>
      </c>
      <c r="R2801" s="71">
        <v>0</v>
      </c>
      <c r="U2801" s="27" t="s">
        <v>1601</v>
      </c>
    </row>
    <row r="2802" spans="1:21" x14ac:dyDescent="0.15">
      <c r="A2802" s="27" t="s">
        <v>75</v>
      </c>
      <c r="B2802" s="27" t="s">
        <v>8816</v>
      </c>
      <c r="C2802" s="27" t="s">
        <v>774</v>
      </c>
      <c r="D2802" s="27" t="s">
        <v>864</v>
      </c>
      <c r="I2802" s="28">
        <v>43423.62767361111</v>
      </c>
      <c r="J2802" s="28">
        <v>43423.629814814813</v>
      </c>
      <c r="K2802" s="203">
        <v>2.1412037037037038E-3</v>
      </c>
      <c r="L2802" s="29" t="s">
        <v>210</v>
      </c>
      <c r="M2802" s="71" t="s">
        <v>210</v>
      </c>
      <c r="N2802" s="71" t="s">
        <v>215</v>
      </c>
      <c r="O2802" s="71" t="s">
        <v>865</v>
      </c>
      <c r="R2802" s="71">
        <v>0</v>
      </c>
      <c r="U2802" s="27" t="s">
        <v>8817</v>
      </c>
    </row>
    <row r="2803" spans="1:21" x14ac:dyDescent="0.15">
      <c r="A2803" s="27" t="s">
        <v>75</v>
      </c>
      <c r="B2803" s="27" t="s">
        <v>8818</v>
      </c>
      <c r="C2803" s="27" t="s">
        <v>774</v>
      </c>
      <c r="D2803" s="27" t="s">
        <v>864</v>
      </c>
      <c r="I2803" s="28">
        <v>43423.635162037041</v>
      </c>
      <c r="J2803" s="28">
        <v>43423.635567129626</v>
      </c>
      <c r="K2803" s="203">
        <v>4.0509259259259258E-4</v>
      </c>
      <c r="L2803" s="29" t="s">
        <v>210</v>
      </c>
      <c r="M2803" s="71" t="s">
        <v>211</v>
      </c>
      <c r="N2803" s="71" t="s">
        <v>215</v>
      </c>
      <c r="O2803" s="71" t="s">
        <v>865</v>
      </c>
      <c r="R2803" s="71">
        <v>0</v>
      </c>
      <c r="U2803" s="27" t="s">
        <v>8819</v>
      </c>
    </row>
    <row r="2804" spans="1:21" x14ac:dyDescent="0.15">
      <c r="A2804" s="27" t="s">
        <v>75</v>
      </c>
      <c r="B2804" s="27" t="s">
        <v>8820</v>
      </c>
      <c r="C2804" s="27" t="s">
        <v>774</v>
      </c>
      <c r="D2804" s="27" t="s">
        <v>864</v>
      </c>
      <c r="I2804" s="28">
        <v>43423.639699074076</v>
      </c>
      <c r="J2804" s="28">
        <v>43423.640069444446</v>
      </c>
      <c r="K2804" s="203">
        <v>3.7037037037037035E-4</v>
      </c>
      <c r="L2804" s="29" t="s">
        <v>210</v>
      </c>
      <c r="M2804" s="71" t="s">
        <v>211</v>
      </c>
      <c r="N2804" s="71" t="s">
        <v>215</v>
      </c>
      <c r="O2804" s="71" t="s">
        <v>865</v>
      </c>
      <c r="R2804" s="71">
        <v>0</v>
      </c>
      <c r="U2804" s="27" t="s">
        <v>8821</v>
      </c>
    </row>
    <row r="2805" spans="1:21" x14ac:dyDescent="0.15">
      <c r="A2805" s="27" t="s">
        <v>75</v>
      </c>
      <c r="B2805" s="27" t="s">
        <v>8822</v>
      </c>
      <c r="C2805" s="27" t="s">
        <v>774</v>
      </c>
      <c r="D2805" s="27" t="s">
        <v>864</v>
      </c>
      <c r="I2805" s="28">
        <v>43423.64472222222</v>
      </c>
      <c r="J2805" s="28">
        <v>43423.645601851851</v>
      </c>
      <c r="K2805" s="203">
        <v>8.7962962962962962E-4</v>
      </c>
      <c r="L2805" s="29" t="s">
        <v>210</v>
      </c>
      <c r="M2805" s="71" t="s">
        <v>211</v>
      </c>
      <c r="N2805" s="71" t="s">
        <v>215</v>
      </c>
      <c r="O2805" s="71" t="s">
        <v>865</v>
      </c>
      <c r="R2805" s="71">
        <v>0</v>
      </c>
      <c r="U2805" s="27" t="s">
        <v>1601</v>
      </c>
    </row>
    <row r="2806" spans="1:21" x14ac:dyDescent="0.15">
      <c r="A2806" s="27" t="s">
        <v>75</v>
      </c>
      <c r="B2806" s="27" t="s">
        <v>8823</v>
      </c>
      <c r="C2806" s="27" t="s">
        <v>774</v>
      </c>
      <c r="D2806" s="27" t="s">
        <v>864</v>
      </c>
      <c r="I2806" s="28">
        <v>43423.646597222221</v>
      </c>
      <c r="J2806" s="28">
        <v>43423.649143518516</v>
      </c>
      <c r="K2806" s="203">
        <v>2.5462962962962961E-3</v>
      </c>
      <c r="L2806" s="29" t="s">
        <v>210</v>
      </c>
      <c r="M2806" s="71" t="s">
        <v>210</v>
      </c>
      <c r="N2806" s="71" t="s">
        <v>215</v>
      </c>
      <c r="O2806" s="71" t="s">
        <v>865</v>
      </c>
      <c r="R2806" s="71">
        <v>0</v>
      </c>
      <c r="U2806" s="27" t="s">
        <v>8824</v>
      </c>
    </row>
    <row r="2807" spans="1:21" x14ac:dyDescent="0.15">
      <c r="A2807" s="27" t="s">
        <v>75</v>
      </c>
      <c r="B2807" s="27" t="s">
        <v>8825</v>
      </c>
      <c r="C2807" s="27" t="s">
        <v>774</v>
      </c>
      <c r="D2807" s="27" t="s">
        <v>864</v>
      </c>
      <c r="I2807" s="28">
        <v>43423.655810185184</v>
      </c>
      <c r="J2807" s="28">
        <v>43423.656180555554</v>
      </c>
      <c r="K2807" s="203">
        <v>3.7037037037037035E-4</v>
      </c>
      <c r="L2807" s="29" t="s">
        <v>210</v>
      </c>
      <c r="M2807" s="71" t="s">
        <v>211</v>
      </c>
      <c r="N2807" s="71" t="s">
        <v>215</v>
      </c>
      <c r="O2807" s="71" t="s">
        <v>865</v>
      </c>
      <c r="R2807" s="71">
        <v>0</v>
      </c>
      <c r="U2807" s="27" t="s">
        <v>8826</v>
      </c>
    </row>
    <row r="2808" spans="1:21" x14ac:dyDescent="0.15">
      <c r="A2808" s="27" t="s">
        <v>75</v>
      </c>
      <c r="B2808" s="27" t="s">
        <v>8827</v>
      </c>
      <c r="C2808" s="27" t="s">
        <v>774</v>
      </c>
      <c r="D2808" s="27" t="s">
        <v>864</v>
      </c>
      <c r="I2808" s="28">
        <v>43423.665162037039</v>
      </c>
      <c r="J2808" s="28">
        <v>43423.665625000001</v>
      </c>
      <c r="K2808" s="203">
        <v>4.6296296296296293E-4</v>
      </c>
      <c r="L2808" s="29" t="s">
        <v>210</v>
      </c>
      <c r="M2808" s="71" t="s">
        <v>211</v>
      </c>
      <c r="N2808" s="71" t="s">
        <v>215</v>
      </c>
      <c r="O2808" s="71" t="s">
        <v>865</v>
      </c>
      <c r="R2808" s="71">
        <v>0</v>
      </c>
      <c r="U2808" s="27" t="s">
        <v>8828</v>
      </c>
    </row>
    <row r="2809" spans="1:21" x14ac:dyDescent="0.15">
      <c r="A2809" s="27" t="s">
        <v>75</v>
      </c>
      <c r="B2809" s="27" t="s">
        <v>8829</v>
      </c>
      <c r="C2809" s="27" t="s">
        <v>774</v>
      </c>
      <c r="D2809" s="27" t="s">
        <v>864</v>
      </c>
      <c r="I2809" s="28">
        <v>43423.674537037034</v>
      </c>
      <c r="J2809" s="28">
        <v>43423.680381944447</v>
      </c>
      <c r="K2809" s="203">
        <v>5.8449074074074072E-3</v>
      </c>
      <c r="L2809" s="29" t="s">
        <v>210</v>
      </c>
      <c r="M2809" s="71" t="s">
        <v>210</v>
      </c>
      <c r="N2809" s="71" t="s">
        <v>215</v>
      </c>
      <c r="O2809" s="71" t="s">
        <v>865</v>
      </c>
      <c r="R2809" s="71">
        <v>0</v>
      </c>
      <c r="U2809" s="27" t="s">
        <v>8830</v>
      </c>
    </row>
    <row r="2810" spans="1:21" x14ac:dyDescent="0.15">
      <c r="A2810" s="27" t="s">
        <v>75</v>
      </c>
      <c r="B2810" s="27" t="s">
        <v>8831</v>
      </c>
      <c r="C2810" s="27" t="s">
        <v>774</v>
      </c>
      <c r="D2810" s="27" t="s">
        <v>864</v>
      </c>
      <c r="I2810" s="28">
        <v>43423.693657407406</v>
      </c>
      <c r="J2810" s="28">
        <v>43423.694467592592</v>
      </c>
      <c r="K2810" s="203">
        <v>8.1018518518518516E-4</v>
      </c>
      <c r="L2810" s="29" t="s">
        <v>210</v>
      </c>
      <c r="M2810" s="71" t="s">
        <v>211</v>
      </c>
      <c r="N2810" s="71" t="s">
        <v>215</v>
      </c>
      <c r="O2810" s="71" t="s">
        <v>865</v>
      </c>
      <c r="R2810" s="71">
        <v>0</v>
      </c>
      <c r="U2810" s="27" t="s">
        <v>8832</v>
      </c>
    </row>
    <row r="2811" spans="1:21" x14ac:dyDescent="0.15">
      <c r="A2811" s="27" t="s">
        <v>75</v>
      </c>
      <c r="B2811" s="27" t="s">
        <v>8833</v>
      </c>
      <c r="C2811" s="27" t="s">
        <v>774</v>
      </c>
      <c r="D2811" s="27" t="s">
        <v>864</v>
      </c>
      <c r="I2811" s="28">
        <v>43423.70275462963</v>
      </c>
      <c r="J2811" s="28">
        <v>43423.703055555554</v>
      </c>
      <c r="K2811" s="203">
        <v>3.0092592592592595E-4</v>
      </c>
      <c r="L2811" s="29" t="s">
        <v>210</v>
      </c>
      <c r="M2811" s="71" t="s">
        <v>211</v>
      </c>
      <c r="N2811" s="71" t="s">
        <v>215</v>
      </c>
      <c r="O2811" s="71" t="s">
        <v>865</v>
      </c>
      <c r="R2811" s="71">
        <v>0</v>
      </c>
      <c r="U2811" s="27" t="s">
        <v>8834</v>
      </c>
    </row>
    <row r="2812" spans="1:21" x14ac:dyDescent="0.15">
      <c r="A2812" s="27" t="s">
        <v>75</v>
      </c>
      <c r="B2812" s="27" t="s">
        <v>8835</v>
      </c>
      <c r="C2812" s="27" t="s">
        <v>774</v>
      </c>
      <c r="D2812" s="27" t="s">
        <v>864</v>
      </c>
      <c r="I2812" s="28">
        <v>43423.71775462963</v>
      </c>
      <c r="J2812" s="28">
        <v>43423.718645833331</v>
      </c>
      <c r="K2812" s="203">
        <v>8.9120370370370362E-4</v>
      </c>
      <c r="L2812" s="29" t="s">
        <v>210</v>
      </c>
      <c r="M2812" s="71" t="s">
        <v>211</v>
      </c>
      <c r="N2812" s="71" t="s">
        <v>215</v>
      </c>
      <c r="O2812" s="71" t="s">
        <v>865</v>
      </c>
      <c r="R2812" s="71">
        <v>0</v>
      </c>
      <c r="U2812" s="27" t="s">
        <v>1601</v>
      </c>
    </row>
    <row r="2813" spans="1:21" x14ac:dyDescent="0.15">
      <c r="A2813" s="27" t="s">
        <v>75</v>
      </c>
      <c r="B2813" s="27" t="s">
        <v>8836</v>
      </c>
      <c r="C2813" s="27" t="s">
        <v>774</v>
      </c>
      <c r="D2813" s="27" t="s">
        <v>864</v>
      </c>
      <c r="I2813" s="28">
        <v>43423.724687499998</v>
      </c>
      <c r="J2813" s="28">
        <v>43423.725578703707</v>
      </c>
      <c r="K2813" s="203">
        <v>8.9120370370370362E-4</v>
      </c>
      <c r="L2813" s="29" t="s">
        <v>210</v>
      </c>
      <c r="M2813" s="71" t="s">
        <v>211</v>
      </c>
      <c r="N2813" s="71" t="s">
        <v>215</v>
      </c>
      <c r="O2813" s="71" t="s">
        <v>865</v>
      </c>
      <c r="R2813" s="71">
        <v>0</v>
      </c>
      <c r="U2813" s="27" t="s">
        <v>1601</v>
      </c>
    </row>
    <row r="2814" spans="1:21" x14ac:dyDescent="0.15">
      <c r="A2814" s="27" t="s">
        <v>75</v>
      </c>
      <c r="B2814" s="27" t="s">
        <v>8837</v>
      </c>
      <c r="D2814" s="27" t="s">
        <v>1387</v>
      </c>
      <c r="I2814" s="28">
        <v>43423.590266203704</v>
      </c>
      <c r="J2814" s="28">
        <v>43423.590439814812</v>
      </c>
      <c r="K2814" s="203">
        <v>1.7361111111111112E-4</v>
      </c>
      <c r="L2814" s="29" t="s">
        <v>210</v>
      </c>
      <c r="M2814" s="71" t="s">
        <v>211</v>
      </c>
      <c r="N2814" s="71" t="s">
        <v>215</v>
      </c>
      <c r="O2814" s="71" t="s">
        <v>1388</v>
      </c>
      <c r="R2814" s="71">
        <v>0</v>
      </c>
      <c r="U2814" s="27" t="s">
        <v>8838</v>
      </c>
    </row>
    <row r="2815" spans="1:21" x14ac:dyDescent="0.15">
      <c r="A2815" s="27" t="s">
        <v>75</v>
      </c>
      <c r="B2815" s="27" t="s">
        <v>8839</v>
      </c>
      <c r="D2815" s="27" t="s">
        <v>1387</v>
      </c>
      <c r="I2815" s="28">
        <v>43423.591666666667</v>
      </c>
      <c r="J2815" s="28">
        <v>43423.592002314814</v>
      </c>
      <c r="K2815" s="203">
        <v>3.3564814814814812E-4</v>
      </c>
      <c r="L2815" s="29" t="s">
        <v>210</v>
      </c>
      <c r="M2815" s="71" t="s">
        <v>211</v>
      </c>
      <c r="N2815" s="71" t="s">
        <v>215</v>
      </c>
      <c r="O2815" s="71" t="s">
        <v>1388</v>
      </c>
      <c r="R2815" s="71">
        <v>0</v>
      </c>
      <c r="U2815" s="27" t="s">
        <v>8840</v>
      </c>
    </row>
    <row r="2816" spans="1:21" x14ac:dyDescent="0.15">
      <c r="A2816" s="27" t="s">
        <v>75</v>
      </c>
      <c r="B2816" s="27" t="s">
        <v>8841</v>
      </c>
      <c r="D2816" s="27" t="s">
        <v>1387</v>
      </c>
      <c r="I2816" s="28">
        <v>43423.592314814814</v>
      </c>
      <c r="J2816" s="28">
        <v>43423.593993055554</v>
      </c>
      <c r="K2816" s="203">
        <v>1.6782407407407406E-3</v>
      </c>
      <c r="L2816" s="29" t="s">
        <v>210</v>
      </c>
      <c r="M2816" s="71" t="s">
        <v>211</v>
      </c>
      <c r="N2816" s="71" t="s">
        <v>215</v>
      </c>
      <c r="O2816" s="71" t="s">
        <v>1388</v>
      </c>
      <c r="R2816" s="71">
        <v>0</v>
      </c>
      <c r="U2816" s="27" t="s">
        <v>8842</v>
      </c>
    </row>
    <row r="2817" spans="1:21" x14ac:dyDescent="0.15">
      <c r="A2817" s="27" t="s">
        <v>75</v>
      </c>
      <c r="B2817" s="27" t="s">
        <v>8843</v>
      </c>
      <c r="D2817" s="27" t="s">
        <v>1387</v>
      </c>
      <c r="I2817" s="28">
        <v>43423.665567129632</v>
      </c>
      <c r="J2817" s="28">
        <v>43423.665891203702</v>
      </c>
      <c r="K2817" s="203">
        <v>3.2407407407407406E-4</v>
      </c>
      <c r="L2817" s="29" t="s">
        <v>210</v>
      </c>
      <c r="M2817" s="71" t="s">
        <v>211</v>
      </c>
      <c r="N2817" s="71" t="s">
        <v>215</v>
      </c>
      <c r="O2817" s="71" t="s">
        <v>1388</v>
      </c>
      <c r="R2817" s="71">
        <v>0</v>
      </c>
      <c r="U2817" s="27" t="s">
        <v>8844</v>
      </c>
    </row>
    <row r="2818" spans="1:21" x14ac:dyDescent="0.15">
      <c r="A2818" s="27" t="s">
        <v>75</v>
      </c>
      <c r="B2818" s="27" t="s">
        <v>8845</v>
      </c>
      <c r="D2818" s="27" t="s">
        <v>1387</v>
      </c>
      <c r="I2818" s="28">
        <v>43423.668298611112</v>
      </c>
      <c r="J2818" s="28">
        <v>43423.66883101852</v>
      </c>
      <c r="K2818" s="203">
        <v>5.3240740740740744E-4</v>
      </c>
      <c r="L2818" s="29" t="s">
        <v>210</v>
      </c>
      <c r="M2818" s="71" t="s">
        <v>211</v>
      </c>
      <c r="N2818" s="71" t="s">
        <v>215</v>
      </c>
      <c r="O2818" s="71" t="s">
        <v>1388</v>
      </c>
      <c r="R2818" s="71">
        <v>0</v>
      </c>
      <c r="U2818" s="27" t="s">
        <v>8846</v>
      </c>
    </row>
    <row r="2819" spans="1:21" x14ac:dyDescent="0.15">
      <c r="A2819" s="27" t="s">
        <v>75</v>
      </c>
      <c r="B2819" s="27" t="s">
        <v>8847</v>
      </c>
      <c r="D2819" s="27" t="s">
        <v>1387</v>
      </c>
      <c r="I2819" s="28">
        <v>43423.669537037036</v>
      </c>
      <c r="J2819" s="28">
        <v>43423.669942129629</v>
      </c>
      <c r="K2819" s="203">
        <v>4.0509259259259258E-4</v>
      </c>
      <c r="L2819" s="29" t="s">
        <v>210</v>
      </c>
      <c r="M2819" s="71" t="s">
        <v>211</v>
      </c>
      <c r="N2819" s="71" t="s">
        <v>215</v>
      </c>
      <c r="O2819" s="71" t="s">
        <v>1388</v>
      </c>
      <c r="R2819" s="71">
        <v>0</v>
      </c>
      <c r="U2819" s="27" t="s">
        <v>8848</v>
      </c>
    </row>
    <row r="2820" spans="1:21" x14ac:dyDescent="0.15">
      <c r="A2820" s="27" t="s">
        <v>75</v>
      </c>
      <c r="B2820" s="27" t="s">
        <v>8849</v>
      </c>
      <c r="D2820" s="27" t="s">
        <v>1387</v>
      </c>
      <c r="I2820" s="28">
        <v>43423.676168981481</v>
      </c>
      <c r="J2820" s="28">
        <v>43423.67800925926</v>
      </c>
      <c r="K2820" s="203">
        <v>1.8402777777777777E-3</v>
      </c>
      <c r="L2820" s="29" t="s">
        <v>210</v>
      </c>
      <c r="M2820" s="71" t="s">
        <v>211</v>
      </c>
      <c r="N2820" s="71" t="s">
        <v>215</v>
      </c>
      <c r="O2820" s="71" t="s">
        <v>1388</v>
      </c>
      <c r="R2820" s="71">
        <v>0</v>
      </c>
      <c r="U2820" s="27" t="s">
        <v>8850</v>
      </c>
    </row>
    <row r="2821" spans="1:21" x14ac:dyDescent="0.15">
      <c r="A2821" s="27" t="s">
        <v>75</v>
      </c>
      <c r="B2821" s="27" t="s">
        <v>8851</v>
      </c>
      <c r="D2821" s="27" t="s">
        <v>1387</v>
      </c>
      <c r="I2821" s="28">
        <v>43423.681770833333</v>
      </c>
      <c r="J2821" s="28">
        <v>43423.684259259258</v>
      </c>
      <c r="K2821" s="203">
        <v>2.488425925925926E-3</v>
      </c>
      <c r="L2821" s="29" t="s">
        <v>210</v>
      </c>
      <c r="M2821" s="71" t="s">
        <v>210</v>
      </c>
      <c r="N2821" s="71" t="s">
        <v>215</v>
      </c>
      <c r="O2821" s="71" t="s">
        <v>1388</v>
      </c>
      <c r="R2821" s="71">
        <v>0</v>
      </c>
      <c r="U2821" s="27" t="s">
        <v>1430</v>
      </c>
    </row>
    <row r="2822" spans="1:21" x14ac:dyDescent="0.15">
      <c r="A2822" s="27" t="s">
        <v>75</v>
      </c>
      <c r="B2822" s="27" t="s">
        <v>8852</v>
      </c>
      <c r="D2822" s="27" t="s">
        <v>1387</v>
      </c>
      <c r="I2822" s="28">
        <v>43423.691412037035</v>
      </c>
      <c r="J2822" s="28">
        <v>43423.696226851855</v>
      </c>
      <c r="K2822" s="203">
        <v>4.8148148148148152E-3</v>
      </c>
      <c r="L2822" s="29" t="s">
        <v>210</v>
      </c>
      <c r="M2822" s="71" t="s">
        <v>210</v>
      </c>
      <c r="N2822" s="71" t="s">
        <v>215</v>
      </c>
      <c r="O2822" s="71" t="s">
        <v>1388</v>
      </c>
      <c r="R2822" s="71">
        <v>0</v>
      </c>
      <c r="U2822" s="27" t="s">
        <v>8853</v>
      </c>
    </row>
    <row r="2823" spans="1:21" x14ac:dyDescent="0.15">
      <c r="A2823" s="27" t="s">
        <v>75</v>
      </c>
      <c r="B2823" s="27" t="s">
        <v>8854</v>
      </c>
      <c r="D2823" s="27" t="s">
        <v>1387</v>
      </c>
      <c r="I2823" s="28">
        <v>43423.712962962964</v>
      </c>
      <c r="J2823" s="28">
        <v>43423.715648148151</v>
      </c>
      <c r="K2823" s="203">
        <v>2.685185185185185E-3</v>
      </c>
      <c r="L2823" s="29" t="s">
        <v>210</v>
      </c>
      <c r="M2823" s="71" t="s">
        <v>210</v>
      </c>
      <c r="N2823" s="71" t="s">
        <v>215</v>
      </c>
      <c r="O2823" s="71" t="s">
        <v>1388</v>
      </c>
      <c r="R2823" s="71">
        <v>0</v>
      </c>
      <c r="U2823" s="27" t="s">
        <v>1743</v>
      </c>
    </row>
  </sheetData>
  <autoFilter ref="A1:U15907"/>
  <phoneticPr fontId="2" type="noConversion"/>
  <conditionalFormatting sqref="F848:F889">
    <cfRule type="duplicateValues" dxfId="43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26"/>
  <sheetViews>
    <sheetView showGridLines="0" workbookViewId="0">
      <pane ySplit="1" topLeftCell="A2" activePane="bottomLeft" state="frozen"/>
      <selection pane="bottomLeft" activeCell="E5832" sqref="E5832"/>
    </sheetView>
  </sheetViews>
  <sheetFormatPr defaultRowHeight="14.25" x14ac:dyDescent="0.15"/>
  <cols>
    <col min="1" max="8" width="9" style="27"/>
    <col min="9" max="10" width="12.5" style="28" bestFit="1" customWidth="1"/>
    <col min="11" max="17" width="9" style="27"/>
    <col min="18" max="18" width="9.25" style="27" bestFit="1" customWidth="1"/>
    <col min="19" max="16384" width="9" style="27"/>
  </cols>
  <sheetData>
    <row r="1" spans="1:21" x14ac:dyDescent="0.15">
      <c r="A1" s="170" t="s">
        <v>446</v>
      </c>
      <c r="B1" s="171" t="s">
        <v>345</v>
      </c>
      <c r="C1" s="171" t="s">
        <v>346</v>
      </c>
      <c r="D1" s="171" t="s">
        <v>11</v>
      </c>
      <c r="E1" s="171" t="s">
        <v>206</v>
      </c>
      <c r="F1" s="171" t="s">
        <v>13</v>
      </c>
      <c r="G1" s="170" t="s">
        <v>480</v>
      </c>
      <c r="H1" s="171" t="s">
        <v>207</v>
      </c>
      <c r="I1" s="172" t="s">
        <v>14</v>
      </c>
      <c r="J1" s="172" t="s">
        <v>15</v>
      </c>
      <c r="K1" s="171" t="s">
        <v>208</v>
      </c>
      <c r="L1" s="171" t="s">
        <v>347</v>
      </c>
      <c r="M1" s="171" t="s">
        <v>209</v>
      </c>
      <c r="N1" s="171" t="s">
        <v>12</v>
      </c>
      <c r="O1" s="171" t="s">
        <v>212</v>
      </c>
      <c r="P1" s="171" t="s">
        <v>348</v>
      </c>
      <c r="Q1" s="171" t="s">
        <v>349</v>
      </c>
      <c r="R1" s="171" t="s">
        <v>350</v>
      </c>
      <c r="S1" s="171" t="s">
        <v>351</v>
      </c>
      <c r="T1" s="171" t="s">
        <v>352</v>
      </c>
      <c r="U1" s="171" t="s">
        <v>303</v>
      </c>
    </row>
    <row r="2" spans="1:21" x14ac:dyDescent="0.15">
      <c r="A2" s="27" t="s">
        <v>75</v>
      </c>
      <c r="B2" s="27" t="s">
        <v>2035</v>
      </c>
      <c r="C2" s="27" t="s">
        <v>77</v>
      </c>
      <c r="D2" s="27" t="s">
        <v>135</v>
      </c>
      <c r="E2" s="27" t="s">
        <v>1116</v>
      </c>
      <c r="F2" s="27" t="s">
        <v>1117</v>
      </c>
      <c r="G2" s="27" t="s">
        <v>78</v>
      </c>
      <c r="H2" s="27" t="s">
        <v>1118</v>
      </c>
      <c r="I2" s="28">
        <v>43423.473645833335</v>
      </c>
      <c r="J2" s="28">
        <v>43423.47488425926</v>
      </c>
      <c r="K2" s="27">
        <v>1.2384259259259258E-3</v>
      </c>
      <c r="L2" s="27" t="s">
        <v>210</v>
      </c>
      <c r="M2" s="27" t="s">
        <v>211</v>
      </c>
      <c r="N2" s="27" t="s">
        <v>215</v>
      </c>
      <c r="O2" s="27" t="s">
        <v>134</v>
      </c>
      <c r="P2" s="27" t="s">
        <v>170</v>
      </c>
      <c r="R2" s="27">
        <v>0</v>
      </c>
      <c r="S2" s="27" t="s">
        <v>484</v>
      </c>
      <c r="T2" s="27" t="s">
        <v>354</v>
      </c>
      <c r="U2" s="27" t="s">
        <v>1120</v>
      </c>
    </row>
    <row r="3" spans="1:21" x14ac:dyDescent="0.15">
      <c r="A3" s="27" t="s">
        <v>75</v>
      </c>
      <c r="B3" s="27" t="s">
        <v>2036</v>
      </c>
      <c r="C3" s="27" t="s">
        <v>189</v>
      </c>
      <c r="D3" s="27" t="s">
        <v>141</v>
      </c>
      <c r="E3" s="27" t="s">
        <v>2037</v>
      </c>
      <c r="F3" s="27" t="s">
        <v>2038</v>
      </c>
      <c r="G3" s="27" t="s">
        <v>78</v>
      </c>
      <c r="H3" s="27" t="s">
        <v>2039</v>
      </c>
      <c r="I3" s="28">
        <v>43423.604027777779</v>
      </c>
      <c r="J3" s="28">
        <v>43423.604849537034</v>
      </c>
      <c r="K3" s="27">
        <v>8.2175925925925917E-4</v>
      </c>
      <c r="L3" s="27" t="s">
        <v>210</v>
      </c>
      <c r="M3" s="27" t="s">
        <v>211</v>
      </c>
      <c r="N3" s="27" t="s">
        <v>215</v>
      </c>
      <c r="O3" s="27" t="s">
        <v>140</v>
      </c>
      <c r="P3" s="27" t="s">
        <v>170</v>
      </c>
      <c r="R3" s="27">
        <v>0</v>
      </c>
      <c r="S3" s="27" t="s">
        <v>353</v>
      </c>
      <c r="T3" s="27" t="s">
        <v>354</v>
      </c>
      <c r="U3" s="27" t="s">
        <v>2040</v>
      </c>
    </row>
    <row r="4" spans="1:21" x14ac:dyDescent="0.15">
      <c r="A4" s="27" t="s">
        <v>75</v>
      </c>
      <c r="B4" s="27" t="s">
        <v>8855</v>
      </c>
      <c r="C4" s="27" t="s">
        <v>190</v>
      </c>
      <c r="D4" s="27" t="s">
        <v>143</v>
      </c>
      <c r="E4" s="27" t="s">
        <v>8856</v>
      </c>
      <c r="F4" s="27" t="s">
        <v>8857</v>
      </c>
      <c r="G4" s="27" t="s">
        <v>78</v>
      </c>
      <c r="H4" s="27" t="s">
        <v>8858</v>
      </c>
      <c r="I4" s="28">
        <v>43423.460358796299</v>
      </c>
      <c r="J4" s="28">
        <v>43423.460358796299</v>
      </c>
      <c r="K4" s="27">
        <v>0</v>
      </c>
      <c r="L4" s="27" t="s">
        <v>211</v>
      </c>
      <c r="M4" s="27" t="s">
        <v>211</v>
      </c>
      <c r="N4" s="27" t="s">
        <v>215</v>
      </c>
      <c r="O4" s="27" t="s">
        <v>142</v>
      </c>
      <c r="P4" s="27" t="s">
        <v>170</v>
      </c>
      <c r="R4" s="27">
        <v>0</v>
      </c>
      <c r="S4" s="27" t="s">
        <v>354</v>
      </c>
      <c r="T4" s="27" t="s">
        <v>354</v>
      </c>
      <c r="U4" s="27" t="s">
        <v>8859</v>
      </c>
    </row>
    <row r="5" spans="1:21" x14ac:dyDescent="0.15">
      <c r="A5" s="27" t="s">
        <v>75</v>
      </c>
      <c r="B5" s="27" t="s">
        <v>8860</v>
      </c>
      <c r="C5" s="27" t="s">
        <v>190</v>
      </c>
      <c r="D5" s="27" t="s">
        <v>143</v>
      </c>
      <c r="E5" s="27" t="s">
        <v>2042</v>
      </c>
      <c r="F5" s="27" t="s">
        <v>2043</v>
      </c>
      <c r="G5" s="27" t="s">
        <v>78</v>
      </c>
      <c r="H5" s="27" t="s">
        <v>2044</v>
      </c>
      <c r="I5" s="28">
        <v>43423.602199074077</v>
      </c>
      <c r="J5" s="28">
        <v>43423.602199074077</v>
      </c>
      <c r="K5" s="27">
        <v>0</v>
      </c>
      <c r="L5" s="27" t="s">
        <v>211</v>
      </c>
      <c r="M5" s="27" t="s">
        <v>211</v>
      </c>
      <c r="N5" s="27" t="s">
        <v>215</v>
      </c>
      <c r="O5" s="27" t="s">
        <v>142</v>
      </c>
      <c r="P5" s="27" t="s">
        <v>170</v>
      </c>
      <c r="R5" s="27">
        <v>0</v>
      </c>
      <c r="S5" s="27" t="s">
        <v>354</v>
      </c>
      <c r="T5" s="27" t="s">
        <v>354</v>
      </c>
      <c r="U5" s="27" t="s">
        <v>8861</v>
      </c>
    </row>
    <row r="6" spans="1:21" x14ac:dyDescent="0.15">
      <c r="A6" s="27" t="s">
        <v>75</v>
      </c>
      <c r="B6" s="27" t="s">
        <v>2041</v>
      </c>
      <c r="C6" s="27" t="s">
        <v>190</v>
      </c>
      <c r="D6" s="27" t="s">
        <v>143</v>
      </c>
      <c r="E6" s="27" t="s">
        <v>2042</v>
      </c>
      <c r="F6" s="27" t="s">
        <v>2043</v>
      </c>
      <c r="G6" s="27" t="s">
        <v>78</v>
      </c>
      <c r="H6" s="27" t="s">
        <v>2044</v>
      </c>
      <c r="I6" s="28">
        <v>43423.602256944447</v>
      </c>
      <c r="J6" s="28">
        <v>43423.604027777779</v>
      </c>
      <c r="K6" s="27">
        <v>1.7708333333333332E-3</v>
      </c>
      <c r="L6" s="27" t="s">
        <v>210</v>
      </c>
      <c r="M6" s="27" t="s">
        <v>211</v>
      </c>
      <c r="N6" s="27" t="s">
        <v>215</v>
      </c>
      <c r="O6" s="27" t="s">
        <v>142</v>
      </c>
      <c r="P6" s="27" t="s">
        <v>170</v>
      </c>
      <c r="R6" s="27">
        <v>0</v>
      </c>
      <c r="S6" s="27" t="s">
        <v>720</v>
      </c>
      <c r="T6" s="27" t="s">
        <v>354</v>
      </c>
      <c r="U6" s="27" t="s">
        <v>2045</v>
      </c>
    </row>
    <row r="7" spans="1:21" x14ac:dyDescent="0.15">
      <c r="A7" s="27" t="s">
        <v>75</v>
      </c>
      <c r="B7" s="27" t="s">
        <v>2046</v>
      </c>
      <c r="C7" s="27" t="s">
        <v>190</v>
      </c>
      <c r="D7" s="27" t="s">
        <v>143</v>
      </c>
      <c r="E7" s="27" t="s">
        <v>2047</v>
      </c>
      <c r="F7" s="27" t="s">
        <v>2048</v>
      </c>
      <c r="G7" s="27" t="s">
        <v>78</v>
      </c>
      <c r="H7" s="27" t="s">
        <v>2049</v>
      </c>
      <c r="I7" s="28">
        <v>43423.612581018519</v>
      </c>
      <c r="J7" s="28">
        <v>43423.614791666667</v>
      </c>
      <c r="K7" s="27">
        <v>2.2106481481481478E-3</v>
      </c>
      <c r="L7" s="27" t="s">
        <v>210</v>
      </c>
      <c r="M7" s="27" t="s">
        <v>210</v>
      </c>
      <c r="N7" s="27" t="s">
        <v>215</v>
      </c>
      <c r="O7" s="27" t="s">
        <v>142</v>
      </c>
      <c r="P7" s="27" t="s">
        <v>169</v>
      </c>
      <c r="R7" s="27">
        <v>0</v>
      </c>
      <c r="S7" s="27" t="s">
        <v>1200</v>
      </c>
      <c r="T7" s="27" t="s">
        <v>1200</v>
      </c>
      <c r="U7" s="27" t="s">
        <v>2050</v>
      </c>
    </row>
    <row r="8" spans="1:21" x14ac:dyDescent="0.15">
      <c r="A8" s="27" t="s">
        <v>75</v>
      </c>
      <c r="B8" s="27" t="s">
        <v>2051</v>
      </c>
      <c r="C8" s="27" t="s">
        <v>190</v>
      </c>
      <c r="D8" s="27" t="s">
        <v>143</v>
      </c>
      <c r="E8" s="27" t="s">
        <v>2052</v>
      </c>
      <c r="F8" s="27" t="s">
        <v>2053</v>
      </c>
      <c r="G8" s="27" t="s">
        <v>78</v>
      </c>
      <c r="H8" s="27" t="s">
        <v>2054</v>
      </c>
      <c r="I8" s="28">
        <v>43423.623252314814</v>
      </c>
      <c r="J8" s="28">
        <v>43423.623460648145</v>
      </c>
      <c r="K8" s="27">
        <v>2.0833333333333335E-4</v>
      </c>
      <c r="L8" s="27" t="s">
        <v>210</v>
      </c>
      <c r="M8" s="27" t="s">
        <v>211</v>
      </c>
      <c r="N8" s="27" t="s">
        <v>215</v>
      </c>
      <c r="O8" s="27" t="s">
        <v>142</v>
      </c>
      <c r="P8" s="27" t="s">
        <v>170</v>
      </c>
      <c r="R8" s="27">
        <v>0</v>
      </c>
      <c r="S8" s="27" t="s">
        <v>405</v>
      </c>
      <c r="T8" s="27" t="s">
        <v>354</v>
      </c>
      <c r="U8" s="27" t="s">
        <v>2055</v>
      </c>
    </row>
    <row r="9" spans="1:21" x14ac:dyDescent="0.15">
      <c r="A9" s="27" t="s">
        <v>75</v>
      </c>
      <c r="B9" s="27" t="s">
        <v>8862</v>
      </c>
      <c r="C9" s="27" t="s">
        <v>190</v>
      </c>
      <c r="D9" s="27" t="s">
        <v>143</v>
      </c>
      <c r="E9" s="27" t="s">
        <v>2052</v>
      </c>
      <c r="F9" s="27" t="s">
        <v>2053</v>
      </c>
      <c r="G9" s="27" t="s">
        <v>78</v>
      </c>
      <c r="H9" s="27" t="s">
        <v>2054</v>
      </c>
      <c r="I9" s="28">
        <v>43423.623553240737</v>
      </c>
      <c r="J9" s="28">
        <v>43423.623553240737</v>
      </c>
      <c r="K9" s="27">
        <v>0</v>
      </c>
      <c r="L9" s="27" t="s">
        <v>211</v>
      </c>
      <c r="M9" s="27" t="s">
        <v>211</v>
      </c>
      <c r="N9" s="27" t="s">
        <v>215</v>
      </c>
      <c r="O9" s="27" t="s">
        <v>142</v>
      </c>
      <c r="P9" s="27" t="s">
        <v>170</v>
      </c>
      <c r="R9" s="27">
        <v>0</v>
      </c>
      <c r="S9" s="27" t="s">
        <v>354</v>
      </c>
      <c r="T9" s="27" t="s">
        <v>354</v>
      </c>
      <c r="U9" s="27" t="s">
        <v>2055</v>
      </c>
    </row>
    <row r="10" spans="1:21" x14ac:dyDescent="0.15">
      <c r="A10" s="27" t="s">
        <v>75</v>
      </c>
      <c r="B10" s="27" t="s">
        <v>2056</v>
      </c>
      <c r="C10" s="27" t="s">
        <v>190</v>
      </c>
      <c r="D10" s="27" t="s">
        <v>143</v>
      </c>
      <c r="E10" s="27" t="s">
        <v>2052</v>
      </c>
      <c r="F10" s="27" t="s">
        <v>2053</v>
      </c>
      <c r="G10" s="27" t="s">
        <v>78</v>
      </c>
      <c r="H10" s="27" t="s">
        <v>2054</v>
      </c>
      <c r="I10" s="28">
        <v>43423.623773148145</v>
      </c>
      <c r="J10" s="28">
        <v>43423.623888888891</v>
      </c>
      <c r="K10" s="27">
        <v>1.1574074074074073E-4</v>
      </c>
      <c r="L10" s="27" t="s">
        <v>210</v>
      </c>
      <c r="M10" s="27" t="s">
        <v>211</v>
      </c>
      <c r="N10" s="27" t="s">
        <v>215</v>
      </c>
      <c r="O10" s="27" t="s">
        <v>142</v>
      </c>
      <c r="P10" s="27" t="s">
        <v>170</v>
      </c>
      <c r="R10" s="27">
        <v>0</v>
      </c>
      <c r="S10" s="27" t="s">
        <v>441</v>
      </c>
      <c r="T10" s="27" t="s">
        <v>354</v>
      </c>
      <c r="U10" s="27" t="s">
        <v>2055</v>
      </c>
    </row>
    <row r="11" spans="1:21" x14ac:dyDescent="0.15">
      <c r="A11" s="27" t="s">
        <v>75</v>
      </c>
      <c r="B11" s="27" t="s">
        <v>2057</v>
      </c>
      <c r="C11" s="27" t="s">
        <v>190</v>
      </c>
      <c r="D11" s="27" t="s">
        <v>143</v>
      </c>
      <c r="E11" s="27" t="s">
        <v>2058</v>
      </c>
      <c r="F11" s="27" t="s">
        <v>2059</v>
      </c>
      <c r="G11" s="27" t="s">
        <v>78</v>
      </c>
      <c r="H11" s="27" t="s">
        <v>2060</v>
      </c>
      <c r="I11" s="28">
        <v>43423.625069444446</v>
      </c>
      <c r="J11" s="28">
        <v>43423.625833333332</v>
      </c>
      <c r="K11" s="27">
        <v>7.6388888888888893E-4</v>
      </c>
      <c r="L11" s="27" t="s">
        <v>210</v>
      </c>
      <c r="M11" s="27" t="s">
        <v>211</v>
      </c>
      <c r="N11" s="27" t="s">
        <v>215</v>
      </c>
      <c r="O11" s="27" t="s">
        <v>142</v>
      </c>
      <c r="P11" s="27" t="s">
        <v>170</v>
      </c>
      <c r="R11" s="27">
        <v>0</v>
      </c>
      <c r="S11" s="27" t="s">
        <v>394</v>
      </c>
      <c r="T11" s="27" t="s">
        <v>354</v>
      </c>
      <c r="U11" s="27" t="s">
        <v>2061</v>
      </c>
    </row>
    <row r="12" spans="1:21" x14ac:dyDescent="0.15">
      <c r="A12" s="27" t="s">
        <v>75</v>
      </c>
      <c r="B12" s="27" t="s">
        <v>8863</v>
      </c>
      <c r="C12" s="27" t="s">
        <v>190</v>
      </c>
      <c r="D12" s="27" t="s">
        <v>143</v>
      </c>
      <c r="E12" s="27" t="s">
        <v>8864</v>
      </c>
      <c r="F12" s="27" t="s">
        <v>8865</v>
      </c>
      <c r="G12" s="27" t="s">
        <v>78</v>
      </c>
      <c r="H12" s="27" t="s">
        <v>8866</v>
      </c>
      <c r="I12" s="28">
        <v>43423.626446759263</v>
      </c>
      <c r="J12" s="28">
        <v>43423.626446759263</v>
      </c>
      <c r="K12" s="27">
        <v>0</v>
      </c>
      <c r="L12" s="27" t="s">
        <v>211</v>
      </c>
      <c r="M12" s="27" t="s">
        <v>211</v>
      </c>
      <c r="N12" s="27" t="s">
        <v>215</v>
      </c>
      <c r="O12" s="27" t="s">
        <v>142</v>
      </c>
      <c r="P12" s="27" t="s">
        <v>170</v>
      </c>
      <c r="R12" s="27">
        <v>0</v>
      </c>
      <c r="S12" s="27" t="s">
        <v>354</v>
      </c>
      <c r="T12" s="27" t="s">
        <v>354</v>
      </c>
      <c r="U12" s="27" t="s">
        <v>8867</v>
      </c>
    </row>
    <row r="13" spans="1:21" x14ac:dyDescent="0.15">
      <c r="A13" s="27" t="s">
        <v>75</v>
      </c>
      <c r="B13" s="27" t="s">
        <v>2062</v>
      </c>
      <c r="C13" s="27" t="s">
        <v>190</v>
      </c>
      <c r="D13" s="27" t="s">
        <v>143</v>
      </c>
      <c r="E13" s="27" t="s">
        <v>2063</v>
      </c>
      <c r="F13" s="27" t="s">
        <v>2064</v>
      </c>
      <c r="G13" s="27" t="s">
        <v>78</v>
      </c>
      <c r="H13" s="27" t="s">
        <v>1223</v>
      </c>
      <c r="I13" s="28">
        <v>43423.628958333335</v>
      </c>
      <c r="J13" s="28">
        <v>43423.629710648151</v>
      </c>
      <c r="K13" s="27">
        <v>7.5231481481481471E-4</v>
      </c>
      <c r="L13" s="27" t="s">
        <v>210</v>
      </c>
      <c r="M13" s="27" t="s">
        <v>211</v>
      </c>
      <c r="N13" s="27" t="s">
        <v>215</v>
      </c>
      <c r="O13" s="27" t="s">
        <v>142</v>
      </c>
      <c r="P13" s="27" t="s">
        <v>170</v>
      </c>
      <c r="R13" s="27">
        <v>0</v>
      </c>
      <c r="S13" s="27" t="s">
        <v>712</v>
      </c>
      <c r="T13" s="27" t="s">
        <v>354</v>
      </c>
      <c r="U13" s="27" t="s">
        <v>2065</v>
      </c>
    </row>
    <row r="14" spans="1:21" x14ac:dyDescent="0.15">
      <c r="A14" s="27" t="s">
        <v>75</v>
      </c>
      <c r="B14" s="27" t="s">
        <v>2066</v>
      </c>
      <c r="C14" s="27" t="s">
        <v>190</v>
      </c>
      <c r="D14" s="27" t="s">
        <v>143</v>
      </c>
      <c r="E14" s="27" t="s">
        <v>2067</v>
      </c>
      <c r="F14" s="27" t="s">
        <v>2068</v>
      </c>
      <c r="G14" s="27" t="s">
        <v>78</v>
      </c>
      <c r="H14" s="27" t="s">
        <v>2069</v>
      </c>
      <c r="I14" s="28">
        <v>43423.631203703706</v>
      </c>
      <c r="J14" s="28">
        <v>43423.631458333337</v>
      </c>
      <c r="K14" s="27">
        <v>2.5462962962962961E-4</v>
      </c>
      <c r="L14" s="27" t="s">
        <v>210</v>
      </c>
      <c r="M14" s="27" t="s">
        <v>211</v>
      </c>
      <c r="N14" s="27" t="s">
        <v>215</v>
      </c>
      <c r="O14" s="27" t="s">
        <v>142</v>
      </c>
      <c r="P14" s="27" t="s">
        <v>170</v>
      </c>
      <c r="R14" s="27">
        <v>0</v>
      </c>
      <c r="S14" s="27" t="s">
        <v>425</v>
      </c>
      <c r="T14" s="27" t="s">
        <v>354</v>
      </c>
      <c r="U14" s="27" t="s">
        <v>2070</v>
      </c>
    </row>
    <row r="15" spans="1:21" x14ac:dyDescent="0.15">
      <c r="A15" s="27" t="s">
        <v>75</v>
      </c>
      <c r="B15" s="27" t="s">
        <v>8868</v>
      </c>
      <c r="C15" s="27" t="s">
        <v>190</v>
      </c>
      <c r="D15" s="27" t="s">
        <v>143</v>
      </c>
      <c r="E15" s="27" t="s">
        <v>8869</v>
      </c>
      <c r="F15" s="27" t="s">
        <v>8870</v>
      </c>
      <c r="G15" s="27" t="s">
        <v>78</v>
      </c>
      <c r="H15" s="27" t="s">
        <v>8871</v>
      </c>
      <c r="I15" s="28">
        <v>43423.637372685182</v>
      </c>
      <c r="J15" s="28">
        <v>43423.637372685182</v>
      </c>
      <c r="K15" s="27">
        <v>0</v>
      </c>
      <c r="L15" s="27" t="s">
        <v>211</v>
      </c>
      <c r="M15" s="27" t="s">
        <v>211</v>
      </c>
      <c r="N15" s="27" t="s">
        <v>215</v>
      </c>
      <c r="O15" s="27" t="s">
        <v>142</v>
      </c>
      <c r="P15" s="27" t="s">
        <v>170</v>
      </c>
      <c r="R15" s="27">
        <v>0</v>
      </c>
      <c r="U15" s="27" t="s">
        <v>8872</v>
      </c>
    </row>
    <row r="16" spans="1:21" x14ac:dyDescent="0.15">
      <c r="A16" s="27" t="s">
        <v>75</v>
      </c>
      <c r="B16" s="27" t="s">
        <v>8873</v>
      </c>
      <c r="C16" s="27" t="s">
        <v>190</v>
      </c>
      <c r="D16" s="27" t="s">
        <v>143</v>
      </c>
      <c r="E16" s="27" t="s">
        <v>8874</v>
      </c>
      <c r="F16" s="27" t="s">
        <v>8875</v>
      </c>
      <c r="G16" s="27" t="s">
        <v>78</v>
      </c>
      <c r="H16" s="27" t="s">
        <v>1607</v>
      </c>
      <c r="I16" s="28">
        <v>43423.642442129632</v>
      </c>
      <c r="J16" s="28">
        <v>43423.642442129632</v>
      </c>
      <c r="K16" s="27">
        <v>0</v>
      </c>
      <c r="L16" s="27" t="s">
        <v>211</v>
      </c>
      <c r="M16" s="27" t="s">
        <v>211</v>
      </c>
      <c r="N16" s="27" t="s">
        <v>215</v>
      </c>
      <c r="O16" s="27" t="s">
        <v>142</v>
      </c>
      <c r="P16" s="27" t="s">
        <v>170</v>
      </c>
      <c r="R16" s="27">
        <v>0</v>
      </c>
      <c r="S16" s="27" t="s">
        <v>354</v>
      </c>
      <c r="T16" s="27" t="s">
        <v>354</v>
      </c>
      <c r="U16" s="27" t="s">
        <v>8876</v>
      </c>
    </row>
    <row r="17" spans="1:21" x14ac:dyDescent="0.15">
      <c r="A17" s="27" t="s">
        <v>75</v>
      </c>
      <c r="B17" s="27" t="s">
        <v>2071</v>
      </c>
      <c r="C17" s="27" t="s">
        <v>190</v>
      </c>
      <c r="D17" s="27" t="s">
        <v>143</v>
      </c>
      <c r="E17" s="27" t="s">
        <v>2072</v>
      </c>
      <c r="F17" s="27" t="s">
        <v>2073</v>
      </c>
      <c r="G17" s="27" t="s">
        <v>78</v>
      </c>
      <c r="H17" s="27" t="s">
        <v>1607</v>
      </c>
      <c r="I17" s="28">
        <v>43423.645300925928</v>
      </c>
      <c r="J17" s="28">
        <v>43423.645682870374</v>
      </c>
      <c r="K17" s="27">
        <v>3.8194444444444446E-4</v>
      </c>
      <c r="L17" s="27" t="s">
        <v>210</v>
      </c>
      <c r="M17" s="27" t="s">
        <v>211</v>
      </c>
      <c r="N17" s="27" t="s">
        <v>215</v>
      </c>
      <c r="O17" s="27" t="s">
        <v>142</v>
      </c>
      <c r="P17" s="27" t="s">
        <v>170</v>
      </c>
      <c r="R17" s="27">
        <v>0</v>
      </c>
      <c r="S17" s="27" t="s">
        <v>361</v>
      </c>
      <c r="T17" s="27" t="s">
        <v>354</v>
      </c>
      <c r="U17" s="27" t="s">
        <v>2074</v>
      </c>
    </row>
    <row r="18" spans="1:21" x14ac:dyDescent="0.15">
      <c r="A18" s="27" t="s">
        <v>75</v>
      </c>
      <c r="B18" s="27" t="s">
        <v>8877</v>
      </c>
      <c r="C18" s="27" t="s">
        <v>190</v>
      </c>
      <c r="D18" s="27" t="s">
        <v>143</v>
      </c>
      <c r="E18" s="27" t="s">
        <v>8878</v>
      </c>
      <c r="F18" s="27" t="s">
        <v>8879</v>
      </c>
      <c r="G18" s="27" t="s">
        <v>78</v>
      </c>
      <c r="H18" s="27" t="s">
        <v>8880</v>
      </c>
      <c r="I18" s="28">
        <v>43423.645937499998</v>
      </c>
      <c r="J18" s="28">
        <v>43423.645937499998</v>
      </c>
      <c r="K18" s="27">
        <v>0</v>
      </c>
      <c r="L18" s="27" t="s">
        <v>211</v>
      </c>
      <c r="M18" s="27" t="s">
        <v>211</v>
      </c>
      <c r="N18" s="27" t="s">
        <v>215</v>
      </c>
      <c r="O18" s="27" t="s">
        <v>142</v>
      </c>
      <c r="P18" s="27" t="s">
        <v>170</v>
      </c>
      <c r="R18" s="27">
        <v>0</v>
      </c>
      <c r="S18" s="27" t="s">
        <v>354</v>
      </c>
      <c r="T18" s="27" t="s">
        <v>354</v>
      </c>
      <c r="U18" s="27" t="s">
        <v>8881</v>
      </c>
    </row>
    <row r="19" spans="1:21" x14ac:dyDescent="0.15">
      <c r="A19" s="27" t="s">
        <v>75</v>
      </c>
      <c r="B19" s="27" t="s">
        <v>2075</v>
      </c>
      <c r="C19" s="27" t="s">
        <v>190</v>
      </c>
      <c r="D19" s="27" t="s">
        <v>143</v>
      </c>
      <c r="E19" s="27" t="s">
        <v>2076</v>
      </c>
      <c r="F19" s="27" t="s">
        <v>2077</v>
      </c>
      <c r="G19" s="27" t="s">
        <v>78</v>
      </c>
      <c r="H19" s="27" t="s">
        <v>2078</v>
      </c>
      <c r="I19" s="28">
        <v>43423.647326388891</v>
      </c>
      <c r="J19" s="28">
        <v>43423.647997685184</v>
      </c>
      <c r="K19" s="27">
        <v>6.7129629629629625E-4</v>
      </c>
      <c r="L19" s="27" t="s">
        <v>210</v>
      </c>
      <c r="M19" s="27" t="s">
        <v>211</v>
      </c>
      <c r="N19" s="27" t="s">
        <v>215</v>
      </c>
      <c r="O19" s="27" t="s">
        <v>142</v>
      </c>
      <c r="P19" s="27" t="s">
        <v>170</v>
      </c>
      <c r="R19" s="27">
        <v>0</v>
      </c>
      <c r="S19" s="27" t="s">
        <v>357</v>
      </c>
      <c r="T19" s="27" t="s">
        <v>354</v>
      </c>
      <c r="U19" s="27" t="s">
        <v>2079</v>
      </c>
    </row>
    <row r="20" spans="1:21" x14ac:dyDescent="0.15">
      <c r="A20" s="27" t="s">
        <v>75</v>
      </c>
      <c r="B20" s="27" t="s">
        <v>8882</v>
      </c>
      <c r="C20" s="27" t="s">
        <v>190</v>
      </c>
      <c r="D20" s="27" t="s">
        <v>143</v>
      </c>
      <c r="E20" s="27" t="s">
        <v>2076</v>
      </c>
      <c r="F20" s="27" t="s">
        <v>2077</v>
      </c>
      <c r="G20" s="27" t="s">
        <v>78</v>
      </c>
      <c r="H20" s="27" t="s">
        <v>2078</v>
      </c>
      <c r="I20" s="28">
        <v>43423.65384259259</v>
      </c>
      <c r="J20" s="28">
        <v>43423.65384259259</v>
      </c>
      <c r="K20" s="27">
        <v>0</v>
      </c>
      <c r="L20" s="27" t="s">
        <v>211</v>
      </c>
      <c r="M20" s="27" t="s">
        <v>211</v>
      </c>
      <c r="N20" s="27" t="s">
        <v>215</v>
      </c>
      <c r="O20" s="27" t="s">
        <v>142</v>
      </c>
      <c r="P20" s="27" t="s">
        <v>170</v>
      </c>
      <c r="R20" s="27">
        <v>0</v>
      </c>
      <c r="U20" s="27" t="s">
        <v>2079</v>
      </c>
    </row>
    <row r="21" spans="1:21" x14ac:dyDescent="0.15">
      <c r="A21" s="27" t="s">
        <v>75</v>
      </c>
      <c r="B21" s="27" t="s">
        <v>2080</v>
      </c>
      <c r="C21" s="27" t="s">
        <v>190</v>
      </c>
      <c r="D21" s="27" t="s">
        <v>143</v>
      </c>
      <c r="E21" s="27" t="s">
        <v>2081</v>
      </c>
      <c r="F21" s="27" t="s">
        <v>2082</v>
      </c>
      <c r="G21" s="27" t="s">
        <v>78</v>
      </c>
      <c r="H21" s="27" t="s">
        <v>2083</v>
      </c>
      <c r="I21" s="28">
        <v>43423.660405092596</v>
      </c>
      <c r="J21" s="28">
        <v>43423.660983796297</v>
      </c>
      <c r="K21" s="27">
        <v>5.7870370370370378E-4</v>
      </c>
      <c r="L21" s="27" t="s">
        <v>210</v>
      </c>
      <c r="M21" s="27" t="s">
        <v>211</v>
      </c>
      <c r="N21" s="27" t="s">
        <v>215</v>
      </c>
      <c r="O21" s="27" t="s">
        <v>142</v>
      </c>
      <c r="P21" s="27" t="s">
        <v>170</v>
      </c>
      <c r="R21" s="27">
        <v>0</v>
      </c>
      <c r="S21" s="27" t="s">
        <v>383</v>
      </c>
      <c r="T21" s="27" t="s">
        <v>354</v>
      </c>
      <c r="U21" s="27" t="s">
        <v>2084</v>
      </c>
    </row>
    <row r="22" spans="1:21" x14ac:dyDescent="0.15">
      <c r="A22" s="27" t="s">
        <v>75</v>
      </c>
      <c r="B22" s="27" t="s">
        <v>2085</v>
      </c>
      <c r="C22" s="27" t="s">
        <v>190</v>
      </c>
      <c r="D22" s="27" t="s">
        <v>143</v>
      </c>
      <c r="E22" s="27" t="s">
        <v>2086</v>
      </c>
      <c r="F22" s="27" t="s">
        <v>2087</v>
      </c>
      <c r="G22" s="27" t="s">
        <v>78</v>
      </c>
      <c r="H22" s="27" t="s">
        <v>2088</v>
      </c>
      <c r="I22" s="28">
        <v>43423.66207175926</v>
      </c>
      <c r="J22" s="28">
        <v>43423.663298611114</v>
      </c>
      <c r="K22" s="27">
        <v>1.2268518518518518E-3</v>
      </c>
      <c r="L22" s="27" t="s">
        <v>210</v>
      </c>
      <c r="M22" s="27" t="s">
        <v>211</v>
      </c>
      <c r="N22" s="27" t="s">
        <v>215</v>
      </c>
      <c r="O22" s="27" t="s">
        <v>142</v>
      </c>
      <c r="P22" s="27" t="s">
        <v>170</v>
      </c>
      <c r="R22" s="27">
        <v>0</v>
      </c>
      <c r="S22" s="27" t="s">
        <v>365</v>
      </c>
      <c r="T22" s="27" t="s">
        <v>354</v>
      </c>
      <c r="U22" s="27" t="s">
        <v>2089</v>
      </c>
    </row>
    <row r="23" spans="1:21" x14ac:dyDescent="0.15">
      <c r="A23" s="27" t="s">
        <v>75</v>
      </c>
      <c r="B23" s="27" t="s">
        <v>8883</v>
      </c>
      <c r="C23" s="27" t="s">
        <v>190</v>
      </c>
      <c r="D23" s="27" t="s">
        <v>143</v>
      </c>
      <c r="E23" s="27" t="s">
        <v>8884</v>
      </c>
      <c r="F23" s="27" t="s">
        <v>8885</v>
      </c>
      <c r="G23" s="27" t="s">
        <v>78</v>
      </c>
      <c r="H23" s="27" t="s">
        <v>217</v>
      </c>
      <c r="I23" s="28">
        <v>43423.664305555554</v>
      </c>
      <c r="J23" s="28">
        <v>43423.664305555554</v>
      </c>
      <c r="K23" s="27">
        <v>0</v>
      </c>
      <c r="L23" s="27" t="s">
        <v>211</v>
      </c>
      <c r="M23" s="27" t="s">
        <v>211</v>
      </c>
      <c r="N23" s="27" t="s">
        <v>215</v>
      </c>
      <c r="O23" s="27" t="s">
        <v>142</v>
      </c>
      <c r="P23" s="27" t="s">
        <v>170</v>
      </c>
      <c r="R23" s="27">
        <v>0</v>
      </c>
      <c r="S23" s="27" t="s">
        <v>354</v>
      </c>
      <c r="T23" s="27" t="s">
        <v>354</v>
      </c>
      <c r="U23" s="27" t="s">
        <v>8886</v>
      </c>
    </row>
    <row r="24" spans="1:21" x14ac:dyDescent="0.15">
      <c r="A24" s="27" t="s">
        <v>75</v>
      </c>
      <c r="B24" s="27" t="s">
        <v>8887</v>
      </c>
      <c r="C24" s="27" t="s">
        <v>190</v>
      </c>
      <c r="D24" s="27" t="s">
        <v>143</v>
      </c>
      <c r="E24" s="27" t="s">
        <v>8884</v>
      </c>
      <c r="F24" s="27" t="s">
        <v>8885</v>
      </c>
      <c r="G24" s="27" t="s">
        <v>78</v>
      </c>
      <c r="H24" s="27" t="s">
        <v>217</v>
      </c>
      <c r="I24" s="28">
        <v>43423.664351851854</v>
      </c>
      <c r="J24" s="28">
        <v>43423.664351851854</v>
      </c>
      <c r="K24" s="27">
        <v>0</v>
      </c>
      <c r="L24" s="27" t="s">
        <v>211</v>
      </c>
      <c r="M24" s="27" t="s">
        <v>211</v>
      </c>
      <c r="N24" s="27" t="s">
        <v>215</v>
      </c>
      <c r="O24" s="27" t="s">
        <v>142</v>
      </c>
      <c r="P24" s="27" t="s">
        <v>170</v>
      </c>
      <c r="R24" s="27">
        <v>0</v>
      </c>
      <c r="S24" s="27" t="s">
        <v>354</v>
      </c>
      <c r="T24" s="27" t="s">
        <v>354</v>
      </c>
      <c r="U24" s="27" t="s">
        <v>8888</v>
      </c>
    </row>
    <row r="25" spans="1:21" x14ac:dyDescent="0.15">
      <c r="A25" s="27" t="s">
        <v>75</v>
      </c>
      <c r="B25" s="27" t="s">
        <v>2090</v>
      </c>
      <c r="C25" s="27" t="s">
        <v>190</v>
      </c>
      <c r="D25" s="27" t="s">
        <v>143</v>
      </c>
      <c r="E25" s="27" t="s">
        <v>617</v>
      </c>
      <c r="F25" s="27" t="s">
        <v>618</v>
      </c>
      <c r="G25" s="27" t="s">
        <v>78</v>
      </c>
      <c r="H25" s="27" t="s">
        <v>619</v>
      </c>
      <c r="I25" s="28">
        <v>43423.66783564815</v>
      </c>
      <c r="J25" s="28">
        <v>43423.668877314813</v>
      </c>
      <c r="K25" s="27">
        <v>1.0416666666666667E-3</v>
      </c>
      <c r="L25" s="27" t="s">
        <v>210</v>
      </c>
      <c r="M25" s="27" t="s">
        <v>211</v>
      </c>
      <c r="N25" s="27" t="s">
        <v>215</v>
      </c>
      <c r="O25" s="27" t="s">
        <v>142</v>
      </c>
      <c r="P25" s="27" t="s">
        <v>170</v>
      </c>
      <c r="R25" s="27">
        <v>0</v>
      </c>
      <c r="S25" s="27" t="s">
        <v>504</v>
      </c>
      <c r="T25" s="27" t="s">
        <v>354</v>
      </c>
      <c r="U25" s="27" t="s">
        <v>620</v>
      </c>
    </row>
    <row r="26" spans="1:21" x14ac:dyDescent="0.15">
      <c r="A26" s="27" t="s">
        <v>75</v>
      </c>
      <c r="B26" s="27" t="s">
        <v>8889</v>
      </c>
      <c r="C26" s="27" t="s">
        <v>190</v>
      </c>
      <c r="D26" s="27" t="s">
        <v>143</v>
      </c>
      <c r="E26" s="27" t="s">
        <v>1744</v>
      </c>
      <c r="F26" s="27" t="s">
        <v>1745</v>
      </c>
      <c r="G26" s="27" t="s">
        <v>78</v>
      </c>
      <c r="H26" s="27" t="s">
        <v>1229</v>
      </c>
      <c r="I26" s="28">
        <v>43423.678032407406</v>
      </c>
      <c r="J26" s="28">
        <v>43423.678032407406</v>
      </c>
      <c r="K26" s="27">
        <v>0</v>
      </c>
      <c r="L26" s="27" t="s">
        <v>211</v>
      </c>
      <c r="M26" s="27" t="s">
        <v>211</v>
      </c>
      <c r="N26" s="27" t="s">
        <v>215</v>
      </c>
      <c r="O26" s="27" t="s">
        <v>142</v>
      </c>
      <c r="P26" s="27" t="s">
        <v>170</v>
      </c>
      <c r="R26" s="27">
        <v>0</v>
      </c>
      <c r="S26" s="27" t="s">
        <v>354</v>
      </c>
      <c r="T26" s="27" t="s">
        <v>354</v>
      </c>
      <c r="U26" s="27" t="s">
        <v>1746</v>
      </c>
    </row>
    <row r="27" spans="1:21" x14ac:dyDescent="0.15">
      <c r="A27" s="27" t="s">
        <v>75</v>
      </c>
      <c r="B27" s="27" t="s">
        <v>8890</v>
      </c>
      <c r="C27" s="27" t="s">
        <v>190</v>
      </c>
      <c r="D27" s="27" t="s">
        <v>143</v>
      </c>
      <c r="E27" s="27" t="s">
        <v>1744</v>
      </c>
      <c r="F27" s="27" t="s">
        <v>1745</v>
      </c>
      <c r="G27" s="27" t="s">
        <v>78</v>
      </c>
      <c r="H27" s="27" t="s">
        <v>1229</v>
      </c>
      <c r="I27" s="28">
        <v>43423.678240740737</v>
      </c>
      <c r="J27" s="28">
        <v>43423.678240740737</v>
      </c>
      <c r="K27" s="27">
        <v>0</v>
      </c>
      <c r="L27" s="27" t="s">
        <v>211</v>
      </c>
      <c r="M27" s="27" t="s">
        <v>211</v>
      </c>
      <c r="N27" s="27" t="s">
        <v>215</v>
      </c>
      <c r="O27" s="27" t="s">
        <v>142</v>
      </c>
      <c r="P27" s="27" t="s">
        <v>170</v>
      </c>
      <c r="R27" s="27">
        <v>0</v>
      </c>
      <c r="S27" s="27" t="s">
        <v>354</v>
      </c>
      <c r="T27" s="27" t="s">
        <v>354</v>
      </c>
      <c r="U27" s="27" t="s">
        <v>1746</v>
      </c>
    </row>
    <row r="28" spans="1:21" x14ac:dyDescent="0.15">
      <c r="A28" s="27" t="s">
        <v>75</v>
      </c>
      <c r="B28" s="27" t="s">
        <v>8891</v>
      </c>
      <c r="C28" s="27" t="s">
        <v>190</v>
      </c>
      <c r="D28" s="27" t="s">
        <v>143</v>
      </c>
      <c r="E28" s="27" t="s">
        <v>1744</v>
      </c>
      <c r="F28" s="27" t="s">
        <v>1745</v>
      </c>
      <c r="G28" s="27" t="s">
        <v>78</v>
      </c>
      <c r="H28" s="27" t="s">
        <v>1229</v>
      </c>
      <c r="I28" s="28">
        <v>43423.678449074076</v>
      </c>
      <c r="J28" s="28">
        <v>43423.678449074076</v>
      </c>
      <c r="K28" s="27">
        <v>0</v>
      </c>
      <c r="L28" s="27" t="s">
        <v>211</v>
      </c>
      <c r="M28" s="27" t="s">
        <v>211</v>
      </c>
      <c r="N28" s="27" t="s">
        <v>215</v>
      </c>
      <c r="O28" s="27" t="s">
        <v>142</v>
      </c>
      <c r="P28" s="27" t="s">
        <v>170</v>
      </c>
      <c r="R28" s="27">
        <v>0</v>
      </c>
      <c r="S28" s="27" t="s">
        <v>354</v>
      </c>
      <c r="T28" s="27" t="s">
        <v>354</v>
      </c>
      <c r="U28" s="27" t="s">
        <v>1746</v>
      </c>
    </row>
    <row r="29" spans="1:21" x14ac:dyDescent="0.15">
      <c r="A29" s="27" t="s">
        <v>75</v>
      </c>
      <c r="B29" s="27" t="s">
        <v>8892</v>
      </c>
      <c r="C29" s="27" t="s">
        <v>190</v>
      </c>
      <c r="D29" s="27" t="s">
        <v>143</v>
      </c>
      <c r="E29" s="27" t="s">
        <v>1744</v>
      </c>
      <c r="F29" s="27" t="s">
        <v>1745</v>
      </c>
      <c r="G29" s="27" t="s">
        <v>78</v>
      </c>
      <c r="H29" s="27" t="s">
        <v>1229</v>
      </c>
      <c r="I29" s="28">
        <v>43423.678506944445</v>
      </c>
      <c r="J29" s="28">
        <v>43423.678506944445</v>
      </c>
      <c r="K29" s="27">
        <v>0</v>
      </c>
      <c r="L29" s="27" t="s">
        <v>211</v>
      </c>
      <c r="M29" s="27" t="s">
        <v>211</v>
      </c>
      <c r="N29" s="27" t="s">
        <v>215</v>
      </c>
      <c r="O29" s="27" t="s">
        <v>142</v>
      </c>
      <c r="P29" s="27" t="s">
        <v>170</v>
      </c>
      <c r="R29" s="27">
        <v>0</v>
      </c>
      <c r="S29" s="27" t="s">
        <v>354</v>
      </c>
      <c r="T29" s="27" t="s">
        <v>354</v>
      </c>
      <c r="U29" s="27" t="s">
        <v>1746</v>
      </c>
    </row>
    <row r="30" spans="1:21" x14ac:dyDescent="0.15">
      <c r="A30" s="27" t="s">
        <v>75</v>
      </c>
      <c r="B30" s="27" t="s">
        <v>8893</v>
      </c>
      <c r="C30" s="27" t="s">
        <v>190</v>
      </c>
      <c r="D30" s="27" t="s">
        <v>143</v>
      </c>
      <c r="E30" s="27" t="s">
        <v>1744</v>
      </c>
      <c r="F30" s="27" t="s">
        <v>1745</v>
      </c>
      <c r="G30" s="27" t="s">
        <v>78</v>
      </c>
      <c r="H30" s="27" t="s">
        <v>1229</v>
      </c>
      <c r="I30" s="28">
        <v>43423.678657407407</v>
      </c>
      <c r="J30" s="28">
        <v>43423.678657407407</v>
      </c>
      <c r="K30" s="27">
        <v>0</v>
      </c>
      <c r="L30" s="27" t="s">
        <v>211</v>
      </c>
      <c r="M30" s="27" t="s">
        <v>211</v>
      </c>
      <c r="N30" s="27" t="s">
        <v>215</v>
      </c>
      <c r="O30" s="27" t="s">
        <v>142</v>
      </c>
      <c r="P30" s="27" t="s">
        <v>170</v>
      </c>
      <c r="R30" s="27">
        <v>0</v>
      </c>
      <c r="S30" s="27" t="s">
        <v>354</v>
      </c>
      <c r="T30" s="27" t="s">
        <v>354</v>
      </c>
      <c r="U30" s="27" t="s">
        <v>1746</v>
      </c>
    </row>
    <row r="31" spans="1:21" x14ac:dyDescent="0.15">
      <c r="A31" s="27" t="s">
        <v>75</v>
      </c>
      <c r="B31" s="27" t="s">
        <v>2091</v>
      </c>
      <c r="C31" s="27" t="s">
        <v>190</v>
      </c>
      <c r="D31" s="27" t="s">
        <v>143</v>
      </c>
      <c r="E31" s="27" t="s">
        <v>2092</v>
      </c>
      <c r="F31" s="27" t="s">
        <v>2093</v>
      </c>
      <c r="G31" s="27" t="s">
        <v>78</v>
      </c>
      <c r="H31" s="27" t="s">
        <v>966</v>
      </c>
      <c r="I31" s="28">
        <v>43423.679409722223</v>
      </c>
      <c r="J31" s="28">
        <v>43423.680497685185</v>
      </c>
      <c r="K31" s="27">
        <v>1.0879629629629629E-3</v>
      </c>
      <c r="L31" s="27" t="s">
        <v>210</v>
      </c>
      <c r="M31" s="27" t="s">
        <v>211</v>
      </c>
      <c r="N31" s="27" t="s">
        <v>215</v>
      </c>
      <c r="O31" s="27" t="s">
        <v>142</v>
      </c>
      <c r="P31" s="27" t="s">
        <v>170</v>
      </c>
      <c r="R31" s="27">
        <v>0</v>
      </c>
      <c r="S31" s="27" t="s">
        <v>415</v>
      </c>
      <c r="T31" s="27" t="s">
        <v>354</v>
      </c>
      <c r="U31" s="27" t="s">
        <v>2094</v>
      </c>
    </row>
    <row r="32" spans="1:21" x14ac:dyDescent="0.15">
      <c r="A32" s="27" t="s">
        <v>75</v>
      </c>
      <c r="B32" s="27" t="s">
        <v>2095</v>
      </c>
      <c r="C32" s="27" t="s">
        <v>190</v>
      </c>
      <c r="D32" s="27" t="s">
        <v>143</v>
      </c>
      <c r="E32" s="27" t="s">
        <v>2096</v>
      </c>
      <c r="F32" s="27" t="s">
        <v>2097</v>
      </c>
      <c r="G32" s="27" t="s">
        <v>78</v>
      </c>
      <c r="H32" s="27" t="s">
        <v>520</v>
      </c>
      <c r="I32" s="28">
        <v>43423.682199074072</v>
      </c>
      <c r="J32" s="28">
        <v>43423.683668981481</v>
      </c>
      <c r="K32" s="27">
        <v>1.4699074074074074E-3</v>
      </c>
      <c r="L32" s="27" t="s">
        <v>210</v>
      </c>
      <c r="M32" s="27" t="s">
        <v>211</v>
      </c>
      <c r="N32" s="27" t="s">
        <v>215</v>
      </c>
      <c r="O32" s="27" t="s">
        <v>142</v>
      </c>
      <c r="P32" s="27" t="s">
        <v>170</v>
      </c>
      <c r="R32" s="27">
        <v>0</v>
      </c>
      <c r="S32" s="27" t="s">
        <v>727</v>
      </c>
      <c r="T32" s="27" t="s">
        <v>354</v>
      </c>
      <c r="U32" s="27" t="s">
        <v>2098</v>
      </c>
    </row>
    <row r="33" spans="1:21" x14ac:dyDescent="0.15">
      <c r="A33" s="27" t="s">
        <v>75</v>
      </c>
      <c r="B33" s="27" t="s">
        <v>8894</v>
      </c>
      <c r="C33" s="27" t="s">
        <v>190</v>
      </c>
      <c r="D33" s="27" t="s">
        <v>143</v>
      </c>
      <c r="E33" s="27" t="s">
        <v>8895</v>
      </c>
      <c r="F33" s="27" t="s">
        <v>8896</v>
      </c>
      <c r="G33" s="27" t="s">
        <v>78</v>
      </c>
      <c r="H33" s="27" t="s">
        <v>8897</v>
      </c>
      <c r="I33" s="28">
        <v>43423.687152777777</v>
      </c>
      <c r="J33" s="28">
        <v>43423.687152777777</v>
      </c>
      <c r="K33" s="27">
        <v>0</v>
      </c>
      <c r="L33" s="27" t="s">
        <v>211</v>
      </c>
      <c r="M33" s="27" t="s">
        <v>211</v>
      </c>
      <c r="N33" s="27" t="s">
        <v>215</v>
      </c>
      <c r="O33" s="27" t="s">
        <v>142</v>
      </c>
      <c r="P33" s="27" t="s">
        <v>170</v>
      </c>
      <c r="R33" s="27">
        <v>0</v>
      </c>
      <c r="S33" s="27" t="s">
        <v>354</v>
      </c>
      <c r="T33" s="27" t="s">
        <v>354</v>
      </c>
      <c r="U33" s="27" t="s">
        <v>8898</v>
      </c>
    </row>
    <row r="34" spans="1:21" x14ac:dyDescent="0.15">
      <c r="A34" s="27" t="s">
        <v>75</v>
      </c>
      <c r="B34" s="27" t="s">
        <v>8899</v>
      </c>
      <c r="C34" s="27" t="s">
        <v>190</v>
      </c>
      <c r="D34" s="27" t="s">
        <v>143</v>
      </c>
      <c r="E34" s="27" t="s">
        <v>8900</v>
      </c>
      <c r="F34" s="27" t="s">
        <v>8901</v>
      </c>
      <c r="G34" s="27" t="s">
        <v>78</v>
      </c>
      <c r="H34" s="27" t="s">
        <v>8902</v>
      </c>
      <c r="I34" s="28">
        <v>43423.690509259257</v>
      </c>
      <c r="J34" s="28">
        <v>43423.690509259257</v>
      </c>
      <c r="K34" s="27">
        <v>0</v>
      </c>
      <c r="L34" s="27" t="s">
        <v>211</v>
      </c>
      <c r="M34" s="27" t="s">
        <v>211</v>
      </c>
      <c r="N34" s="27" t="s">
        <v>215</v>
      </c>
      <c r="O34" s="27" t="s">
        <v>142</v>
      </c>
      <c r="P34" s="27" t="s">
        <v>170</v>
      </c>
      <c r="R34" s="27">
        <v>0</v>
      </c>
      <c r="S34" s="27" t="s">
        <v>354</v>
      </c>
      <c r="T34" s="27" t="s">
        <v>354</v>
      </c>
      <c r="U34" s="27" t="s">
        <v>8903</v>
      </c>
    </row>
    <row r="35" spans="1:21" x14ac:dyDescent="0.15">
      <c r="A35" s="27" t="s">
        <v>75</v>
      </c>
      <c r="B35" s="27" t="s">
        <v>2099</v>
      </c>
      <c r="C35" s="27" t="s">
        <v>190</v>
      </c>
      <c r="D35" s="27" t="s">
        <v>143</v>
      </c>
      <c r="E35" s="27" t="s">
        <v>2100</v>
      </c>
      <c r="F35" s="27" t="s">
        <v>2101</v>
      </c>
      <c r="G35" s="27" t="s">
        <v>78</v>
      </c>
      <c r="H35" s="27" t="s">
        <v>2102</v>
      </c>
      <c r="I35" s="28">
        <v>43423.695428240739</v>
      </c>
      <c r="J35" s="28">
        <v>43423.696504629632</v>
      </c>
      <c r="K35" s="27">
        <v>1.0763888888888889E-3</v>
      </c>
      <c r="L35" s="27" t="s">
        <v>210</v>
      </c>
      <c r="M35" s="27" t="s">
        <v>211</v>
      </c>
      <c r="N35" s="27" t="s">
        <v>215</v>
      </c>
      <c r="O35" s="27" t="s">
        <v>142</v>
      </c>
      <c r="P35" s="27" t="s">
        <v>170</v>
      </c>
      <c r="R35" s="27">
        <v>0</v>
      </c>
      <c r="S35" s="27" t="s">
        <v>427</v>
      </c>
      <c r="T35" s="27" t="s">
        <v>354</v>
      </c>
      <c r="U35" s="27" t="s">
        <v>2103</v>
      </c>
    </row>
    <row r="36" spans="1:21" x14ac:dyDescent="0.15">
      <c r="A36" s="27" t="s">
        <v>75</v>
      </c>
      <c r="B36" s="27" t="s">
        <v>8904</v>
      </c>
      <c r="C36" s="27" t="s">
        <v>190</v>
      </c>
      <c r="D36" s="27" t="s">
        <v>143</v>
      </c>
      <c r="E36" s="27" t="s">
        <v>8905</v>
      </c>
      <c r="F36" s="27" t="s">
        <v>8906</v>
      </c>
      <c r="G36" s="27" t="s">
        <v>78</v>
      </c>
      <c r="H36" s="27" t="s">
        <v>8907</v>
      </c>
      <c r="I36" s="28">
        <v>43423.697662037041</v>
      </c>
      <c r="J36" s="28">
        <v>43423.697662037041</v>
      </c>
      <c r="K36" s="27">
        <v>0</v>
      </c>
      <c r="L36" s="27" t="s">
        <v>211</v>
      </c>
      <c r="M36" s="27" t="s">
        <v>211</v>
      </c>
      <c r="N36" s="27" t="s">
        <v>215</v>
      </c>
      <c r="O36" s="27" t="s">
        <v>142</v>
      </c>
      <c r="P36" s="27" t="s">
        <v>170</v>
      </c>
      <c r="R36" s="27">
        <v>0</v>
      </c>
      <c r="S36" s="27" t="s">
        <v>354</v>
      </c>
      <c r="T36" s="27" t="s">
        <v>354</v>
      </c>
      <c r="U36" s="27" t="s">
        <v>8908</v>
      </c>
    </row>
    <row r="37" spans="1:21" x14ac:dyDescent="0.15">
      <c r="A37" s="27" t="s">
        <v>75</v>
      </c>
      <c r="B37" s="27" t="s">
        <v>2104</v>
      </c>
      <c r="C37" s="27" t="s">
        <v>190</v>
      </c>
      <c r="D37" s="27" t="s">
        <v>143</v>
      </c>
      <c r="E37" s="27" t="s">
        <v>2105</v>
      </c>
      <c r="F37" s="27" t="s">
        <v>2106</v>
      </c>
      <c r="G37" s="27" t="s">
        <v>78</v>
      </c>
      <c r="H37" s="27" t="s">
        <v>2107</v>
      </c>
      <c r="I37" s="28">
        <v>43423.699930555558</v>
      </c>
      <c r="J37" s="28">
        <v>43423.70039351852</v>
      </c>
      <c r="K37" s="27">
        <v>4.6296296296296293E-4</v>
      </c>
      <c r="L37" s="27" t="s">
        <v>210</v>
      </c>
      <c r="M37" s="27" t="s">
        <v>211</v>
      </c>
      <c r="N37" s="27" t="s">
        <v>215</v>
      </c>
      <c r="O37" s="27" t="s">
        <v>142</v>
      </c>
      <c r="P37" s="27" t="s">
        <v>170</v>
      </c>
      <c r="R37" s="27">
        <v>0</v>
      </c>
      <c r="S37" s="27" t="s">
        <v>418</v>
      </c>
      <c r="T37" s="27" t="s">
        <v>354</v>
      </c>
      <c r="U37" s="27" t="s">
        <v>2108</v>
      </c>
    </row>
    <row r="38" spans="1:21" x14ac:dyDescent="0.15">
      <c r="A38" s="27" t="s">
        <v>75</v>
      </c>
      <c r="B38" s="27" t="s">
        <v>2109</v>
      </c>
      <c r="C38" s="27" t="s">
        <v>190</v>
      </c>
      <c r="D38" s="27" t="s">
        <v>143</v>
      </c>
      <c r="E38" s="27" t="s">
        <v>2110</v>
      </c>
      <c r="F38" s="27" t="s">
        <v>2111</v>
      </c>
      <c r="G38" s="27" t="s">
        <v>78</v>
      </c>
      <c r="H38" s="27" t="s">
        <v>2112</v>
      </c>
      <c r="I38" s="28">
        <v>43423.709629629629</v>
      </c>
      <c r="J38" s="28">
        <v>43423.710289351853</v>
      </c>
      <c r="K38" s="27">
        <v>6.5972222222222213E-4</v>
      </c>
      <c r="L38" s="27" t="s">
        <v>210</v>
      </c>
      <c r="M38" s="27" t="s">
        <v>211</v>
      </c>
      <c r="N38" s="27" t="s">
        <v>215</v>
      </c>
      <c r="O38" s="27" t="s">
        <v>142</v>
      </c>
      <c r="P38" s="27" t="s">
        <v>170</v>
      </c>
      <c r="R38" s="27">
        <v>0</v>
      </c>
      <c r="S38" s="27" t="s">
        <v>420</v>
      </c>
      <c r="T38" s="27" t="s">
        <v>354</v>
      </c>
      <c r="U38" s="27" t="s">
        <v>2113</v>
      </c>
    </row>
    <row r="39" spans="1:21" x14ac:dyDescent="0.15">
      <c r="A39" s="27" t="s">
        <v>75</v>
      </c>
      <c r="B39" s="27" t="s">
        <v>8909</v>
      </c>
      <c r="C39" s="27" t="s">
        <v>190</v>
      </c>
      <c r="D39" s="27" t="s">
        <v>143</v>
      </c>
      <c r="E39" s="27" t="s">
        <v>8910</v>
      </c>
      <c r="F39" s="27" t="s">
        <v>8911</v>
      </c>
      <c r="G39" s="27" t="s">
        <v>78</v>
      </c>
      <c r="H39" s="27" t="s">
        <v>970</v>
      </c>
      <c r="I39" s="28">
        <v>43423.716041666667</v>
      </c>
      <c r="J39" s="28">
        <v>43423.716041666667</v>
      </c>
      <c r="K39" s="27">
        <v>0</v>
      </c>
      <c r="L39" s="27" t="s">
        <v>211</v>
      </c>
      <c r="M39" s="27" t="s">
        <v>211</v>
      </c>
      <c r="N39" s="27" t="s">
        <v>215</v>
      </c>
      <c r="O39" s="27" t="s">
        <v>142</v>
      </c>
      <c r="P39" s="27" t="s">
        <v>170</v>
      </c>
      <c r="R39" s="27">
        <v>0</v>
      </c>
      <c r="U39" s="27" t="s">
        <v>8912</v>
      </c>
    </row>
    <row r="40" spans="1:21" x14ac:dyDescent="0.15">
      <c r="A40" s="27" t="s">
        <v>75</v>
      </c>
      <c r="B40" s="27" t="s">
        <v>2114</v>
      </c>
      <c r="C40" s="27" t="s">
        <v>190</v>
      </c>
      <c r="D40" s="27" t="s">
        <v>143</v>
      </c>
      <c r="E40" s="27" t="s">
        <v>2115</v>
      </c>
      <c r="F40" s="27" t="s">
        <v>2116</v>
      </c>
      <c r="G40" s="27" t="s">
        <v>78</v>
      </c>
      <c r="H40" s="27" t="s">
        <v>669</v>
      </c>
      <c r="I40" s="28">
        <v>43423.727500000001</v>
      </c>
      <c r="J40" s="28">
        <v>43423.728680555556</v>
      </c>
      <c r="K40" s="27">
        <v>1.1805555555555556E-3</v>
      </c>
      <c r="L40" s="27" t="s">
        <v>210</v>
      </c>
      <c r="M40" s="27" t="s">
        <v>211</v>
      </c>
      <c r="N40" s="27" t="s">
        <v>215</v>
      </c>
      <c r="O40" s="27" t="s">
        <v>142</v>
      </c>
      <c r="P40" s="27" t="s">
        <v>170</v>
      </c>
      <c r="R40" s="27">
        <v>0</v>
      </c>
      <c r="S40" s="27" t="s">
        <v>437</v>
      </c>
      <c r="T40" s="27" t="s">
        <v>354</v>
      </c>
      <c r="U40" s="27" t="s">
        <v>2117</v>
      </c>
    </row>
    <row r="41" spans="1:21" x14ac:dyDescent="0.15">
      <c r="A41" s="27" t="s">
        <v>75</v>
      </c>
      <c r="B41" s="27" t="s">
        <v>2118</v>
      </c>
      <c r="C41" s="27" t="s">
        <v>190</v>
      </c>
      <c r="D41" s="27" t="s">
        <v>143</v>
      </c>
      <c r="E41" s="27" t="s">
        <v>2119</v>
      </c>
      <c r="F41" s="27" t="s">
        <v>2120</v>
      </c>
      <c r="G41" s="27" t="s">
        <v>78</v>
      </c>
      <c r="H41" s="27" t="s">
        <v>2121</v>
      </c>
      <c r="I41" s="28">
        <v>43423.732546296298</v>
      </c>
      <c r="J41" s="28">
        <v>43423.733761574076</v>
      </c>
      <c r="K41" s="27">
        <v>1.2152777777777778E-3</v>
      </c>
      <c r="L41" s="27" t="s">
        <v>210</v>
      </c>
      <c r="M41" s="27" t="s">
        <v>211</v>
      </c>
      <c r="N41" s="27" t="s">
        <v>215</v>
      </c>
      <c r="O41" s="27" t="s">
        <v>142</v>
      </c>
      <c r="P41" s="27" t="s">
        <v>170</v>
      </c>
      <c r="R41" s="27">
        <v>0</v>
      </c>
      <c r="S41" s="27" t="s">
        <v>485</v>
      </c>
      <c r="T41" s="27" t="s">
        <v>354</v>
      </c>
      <c r="U41" s="27" t="s">
        <v>2122</v>
      </c>
    </row>
    <row r="42" spans="1:21" x14ac:dyDescent="0.15">
      <c r="A42" s="27" t="s">
        <v>75</v>
      </c>
      <c r="B42" s="27" t="s">
        <v>8913</v>
      </c>
      <c r="C42" s="27" t="s">
        <v>190</v>
      </c>
      <c r="D42" s="27" t="s">
        <v>143</v>
      </c>
      <c r="E42" s="27" t="s">
        <v>8914</v>
      </c>
      <c r="F42" s="27" t="s">
        <v>8915</v>
      </c>
      <c r="G42" s="27" t="s">
        <v>78</v>
      </c>
      <c r="H42" s="27" t="s">
        <v>8916</v>
      </c>
      <c r="I42" s="28">
        <v>43423.735127314816</v>
      </c>
      <c r="J42" s="28">
        <v>43423.735127314816</v>
      </c>
      <c r="K42" s="27">
        <v>0</v>
      </c>
      <c r="L42" s="27" t="s">
        <v>211</v>
      </c>
      <c r="M42" s="27" t="s">
        <v>211</v>
      </c>
      <c r="N42" s="27" t="s">
        <v>215</v>
      </c>
      <c r="O42" s="27" t="s">
        <v>142</v>
      </c>
      <c r="P42" s="27" t="s">
        <v>170</v>
      </c>
      <c r="R42" s="27">
        <v>0</v>
      </c>
      <c r="S42" s="27" t="s">
        <v>354</v>
      </c>
      <c r="T42" s="27" t="s">
        <v>354</v>
      </c>
      <c r="U42" s="27" t="s">
        <v>8917</v>
      </c>
    </row>
    <row r="43" spans="1:21" x14ac:dyDescent="0.15">
      <c r="A43" s="27" t="s">
        <v>75</v>
      </c>
      <c r="B43" s="27" t="s">
        <v>8918</v>
      </c>
      <c r="C43" s="27" t="s">
        <v>190</v>
      </c>
      <c r="D43" s="27" t="s">
        <v>143</v>
      </c>
      <c r="E43" s="27" t="s">
        <v>8914</v>
      </c>
      <c r="F43" s="27" t="s">
        <v>8915</v>
      </c>
      <c r="G43" s="27" t="s">
        <v>78</v>
      </c>
      <c r="H43" s="27" t="s">
        <v>8916</v>
      </c>
      <c r="I43" s="28">
        <v>43423.735486111109</v>
      </c>
      <c r="J43" s="28">
        <v>43423.735486111109</v>
      </c>
      <c r="K43" s="27">
        <v>0</v>
      </c>
      <c r="L43" s="27" t="s">
        <v>211</v>
      </c>
      <c r="M43" s="27" t="s">
        <v>211</v>
      </c>
      <c r="N43" s="27" t="s">
        <v>215</v>
      </c>
      <c r="O43" s="27" t="s">
        <v>142</v>
      </c>
      <c r="P43" s="27" t="s">
        <v>170</v>
      </c>
      <c r="R43" s="27">
        <v>0</v>
      </c>
      <c r="S43" s="27" t="s">
        <v>354</v>
      </c>
      <c r="T43" s="27" t="s">
        <v>354</v>
      </c>
      <c r="U43" s="27" t="s">
        <v>8917</v>
      </c>
    </row>
    <row r="44" spans="1:21" x14ac:dyDescent="0.15">
      <c r="A44" s="27" t="s">
        <v>75</v>
      </c>
      <c r="B44" s="27" t="s">
        <v>8919</v>
      </c>
      <c r="C44" s="27" t="s">
        <v>569</v>
      </c>
      <c r="D44" s="27" t="s">
        <v>147</v>
      </c>
      <c r="E44" s="27" t="s">
        <v>1122</v>
      </c>
      <c r="F44" s="27" t="s">
        <v>1123</v>
      </c>
      <c r="G44" s="27" t="s">
        <v>78</v>
      </c>
      <c r="H44" s="27" t="s">
        <v>1124</v>
      </c>
      <c r="I44" s="28">
        <v>43423.433749999997</v>
      </c>
      <c r="J44" s="28">
        <v>43423.433749999997</v>
      </c>
      <c r="K44" s="27">
        <v>0</v>
      </c>
      <c r="L44" s="27" t="s">
        <v>211</v>
      </c>
      <c r="M44" s="27" t="s">
        <v>211</v>
      </c>
      <c r="N44" s="27" t="s">
        <v>215</v>
      </c>
      <c r="O44" s="27" t="s">
        <v>146</v>
      </c>
      <c r="P44" s="27" t="s">
        <v>170</v>
      </c>
      <c r="R44" s="27">
        <v>0</v>
      </c>
      <c r="S44" s="27" t="s">
        <v>354</v>
      </c>
      <c r="T44" s="27" t="s">
        <v>354</v>
      </c>
      <c r="U44" s="27" t="s">
        <v>1125</v>
      </c>
    </row>
    <row r="45" spans="1:21" x14ac:dyDescent="0.15">
      <c r="A45" s="27" t="s">
        <v>75</v>
      </c>
      <c r="B45" s="27" t="s">
        <v>2123</v>
      </c>
      <c r="C45" s="27" t="s">
        <v>569</v>
      </c>
      <c r="D45" s="27" t="s">
        <v>147</v>
      </c>
      <c r="E45" s="27" t="s">
        <v>2124</v>
      </c>
      <c r="F45" s="27" t="s">
        <v>1123</v>
      </c>
      <c r="G45" s="27" t="s">
        <v>78</v>
      </c>
      <c r="H45" s="27" t="s">
        <v>1465</v>
      </c>
      <c r="I45" s="28">
        <v>43423.444930555554</v>
      </c>
      <c r="J45" s="28">
        <v>43423.446377314816</v>
      </c>
      <c r="K45" s="27">
        <v>1.4467592592592594E-3</v>
      </c>
      <c r="L45" s="27" t="s">
        <v>210</v>
      </c>
      <c r="M45" s="27" t="s">
        <v>211</v>
      </c>
      <c r="N45" s="27" t="s">
        <v>215</v>
      </c>
      <c r="O45" s="27" t="s">
        <v>146</v>
      </c>
      <c r="P45" s="27" t="s">
        <v>214</v>
      </c>
      <c r="R45" s="27">
        <v>0</v>
      </c>
      <c r="S45" s="27" t="s">
        <v>526</v>
      </c>
      <c r="T45" s="27" t="s">
        <v>354</v>
      </c>
      <c r="U45" s="27" t="s">
        <v>2125</v>
      </c>
    </row>
    <row r="46" spans="1:21" x14ac:dyDescent="0.15">
      <c r="A46" s="27" t="s">
        <v>75</v>
      </c>
      <c r="B46" s="27" t="s">
        <v>8920</v>
      </c>
      <c r="C46" s="27" t="s">
        <v>569</v>
      </c>
      <c r="D46" s="27" t="s">
        <v>147</v>
      </c>
      <c r="E46" s="27" t="s">
        <v>890</v>
      </c>
      <c r="F46" s="27" t="s">
        <v>891</v>
      </c>
      <c r="G46" s="27" t="s">
        <v>78</v>
      </c>
      <c r="H46" s="27" t="s">
        <v>892</v>
      </c>
      <c r="I46" s="28">
        <v>43423.46769675926</v>
      </c>
      <c r="J46" s="28">
        <v>43423.46769675926</v>
      </c>
      <c r="K46" s="27">
        <v>0</v>
      </c>
      <c r="L46" s="27" t="s">
        <v>211</v>
      </c>
      <c r="M46" s="27" t="s">
        <v>211</v>
      </c>
      <c r="N46" s="27" t="s">
        <v>215</v>
      </c>
      <c r="O46" s="27" t="s">
        <v>146</v>
      </c>
      <c r="P46" s="27" t="s">
        <v>170</v>
      </c>
      <c r="R46" s="27">
        <v>0</v>
      </c>
      <c r="S46" s="27" t="s">
        <v>354</v>
      </c>
      <c r="T46" s="27" t="s">
        <v>354</v>
      </c>
      <c r="U46" s="27" t="s">
        <v>893</v>
      </c>
    </row>
    <row r="47" spans="1:21" x14ac:dyDescent="0.15">
      <c r="A47" s="27" t="s">
        <v>75</v>
      </c>
      <c r="B47" s="27" t="s">
        <v>8921</v>
      </c>
      <c r="C47" s="27" t="s">
        <v>569</v>
      </c>
      <c r="D47" s="27" t="s">
        <v>147</v>
      </c>
      <c r="E47" s="27" t="s">
        <v>890</v>
      </c>
      <c r="F47" s="27" t="s">
        <v>891</v>
      </c>
      <c r="G47" s="27" t="s">
        <v>78</v>
      </c>
      <c r="H47" s="27" t="s">
        <v>892</v>
      </c>
      <c r="I47" s="28">
        <v>43423.467800925922</v>
      </c>
      <c r="J47" s="28">
        <v>43423.467800925922</v>
      </c>
      <c r="K47" s="27">
        <v>0</v>
      </c>
      <c r="L47" s="27" t="s">
        <v>211</v>
      </c>
      <c r="M47" s="27" t="s">
        <v>211</v>
      </c>
      <c r="N47" s="27" t="s">
        <v>215</v>
      </c>
      <c r="O47" s="27" t="s">
        <v>146</v>
      </c>
      <c r="P47" s="27" t="s">
        <v>170</v>
      </c>
      <c r="R47" s="27">
        <v>0</v>
      </c>
      <c r="S47" s="27" t="s">
        <v>354</v>
      </c>
      <c r="T47" s="27" t="s">
        <v>354</v>
      </c>
      <c r="U47" s="27" t="s">
        <v>893</v>
      </c>
    </row>
    <row r="48" spans="1:21" x14ac:dyDescent="0.15">
      <c r="A48" s="27" t="s">
        <v>75</v>
      </c>
      <c r="B48" s="27" t="s">
        <v>8922</v>
      </c>
      <c r="C48" s="27" t="s">
        <v>569</v>
      </c>
      <c r="D48" s="27" t="s">
        <v>147</v>
      </c>
      <c r="E48" s="27" t="s">
        <v>890</v>
      </c>
      <c r="F48" s="27" t="s">
        <v>891</v>
      </c>
      <c r="G48" s="27" t="s">
        <v>78</v>
      </c>
      <c r="H48" s="27" t="s">
        <v>892</v>
      </c>
      <c r="I48" s="28">
        <v>43423.471168981479</v>
      </c>
      <c r="J48" s="28">
        <v>43423.471168981479</v>
      </c>
      <c r="K48" s="27">
        <v>0</v>
      </c>
      <c r="L48" s="27" t="s">
        <v>211</v>
      </c>
      <c r="M48" s="27" t="s">
        <v>211</v>
      </c>
      <c r="N48" s="27" t="s">
        <v>215</v>
      </c>
      <c r="O48" s="27" t="s">
        <v>146</v>
      </c>
      <c r="P48" s="27" t="s">
        <v>170</v>
      </c>
      <c r="R48" s="27">
        <v>0</v>
      </c>
      <c r="U48" s="27" t="s">
        <v>893</v>
      </c>
    </row>
    <row r="49" spans="1:21" x14ac:dyDescent="0.15">
      <c r="A49" s="27" t="s">
        <v>75</v>
      </c>
      <c r="B49" s="27" t="s">
        <v>8923</v>
      </c>
      <c r="C49" s="27" t="s">
        <v>569</v>
      </c>
      <c r="D49" s="27" t="s">
        <v>147</v>
      </c>
      <c r="E49" s="27" t="s">
        <v>890</v>
      </c>
      <c r="F49" s="27" t="s">
        <v>891</v>
      </c>
      <c r="G49" s="27" t="s">
        <v>78</v>
      </c>
      <c r="H49" s="27" t="s">
        <v>892</v>
      </c>
      <c r="I49" s="28">
        <v>43423.471377314818</v>
      </c>
      <c r="J49" s="28">
        <v>43423.471377314818</v>
      </c>
      <c r="K49" s="27">
        <v>0</v>
      </c>
      <c r="L49" s="27" t="s">
        <v>211</v>
      </c>
      <c r="M49" s="27" t="s">
        <v>211</v>
      </c>
      <c r="N49" s="27" t="s">
        <v>215</v>
      </c>
      <c r="O49" s="27" t="s">
        <v>146</v>
      </c>
      <c r="P49" s="27" t="s">
        <v>170</v>
      </c>
      <c r="R49" s="27">
        <v>0</v>
      </c>
      <c r="S49" s="27" t="s">
        <v>354</v>
      </c>
      <c r="T49" s="27" t="s">
        <v>354</v>
      </c>
      <c r="U49" s="27" t="s">
        <v>893</v>
      </c>
    </row>
    <row r="50" spans="1:21" x14ac:dyDescent="0.15">
      <c r="A50" s="27" t="s">
        <v>75</v>
      </c>
      <c r="B50" s="27" t="s">
        <v>2126</v>
      </c>
      <c r="C50" s="27" t="s">
        <v>569</v>
      </c>
      <c r="D50" s="27" t="s">
        <v>147</v>
      </c>
      <c r="E50" s="27" t="s">
        <v>2127</v>
      </c>
      <c r="F50" s="27" t="s">
        <v>2128</v>
      </c>
      <c r="G50" s="27" t="s">
        <v>78</v>
      </c>
      <c r="H50" s="27" t="s">
        <v>2129</v>
      </c>
      <c r="I50" s="28">
        <v>43423.471377314818</v>
      </c>
      <c r="J50" s="28">
        <v>43423.481192129628</v>
      </c>
      <c r="K50" s="27">
        <v>9.8148148148148144E-3</v>
      </c>
      <c r="L50" s="27" t="s">
        <v>210</v>
      </c>
      <c r="M50" s="27" t="s">
        <v>210</v>
      </c>
      <c r="N50" s="27" t="s">
        <v>215</v>
      </c>
      <c r="O50" s="27" t="s">
        <v>146</v>
      </c>
      <c r="P50" s="27" t="s">
        <v>170</v>
      </c>
      <c r="R50" s="27">
        <v>0</v>
      </c>
      <c r="S50" s="27" t="s">
        <v>2130</v>
      </c>
      <c r="T50" s="27" t="s">
        <v>2130</v>
      </c>
      <c r="U50" s="27" t="s">
        <v>2131</v>
      </c>
    </row>
    <row r="51" spans="1:21" x14ac:dyDescent="0.15">
      <c r="A51" s="27" t="s">
        <v>75</v>
      </c>
      <c r="B51" s="27" t="s">
        <v>2132</v>
      </c>
      <c r="C51" s="27" t="s">
        <v>569</v>
      </c>
      <c r="D51" s="27" t="s">
        <v>147</v>
      </c>
      <c r="E51" s="27" t="s">
        <v>549</v>
      </c>
      <c r="F51" s="27" t="s">
        <v>550</v>
      </c>
      <c r="G51" s="27" t="s">
        <v>78</v>
      </c>
      <c r="H51" s="27" t="s">
        <v>551</v>
      </c>
      <c r="I51" s="28">
        <v>43423.517916666664</v>
      </c>
      <c r="J51" s="28">
        <v>43423.51835648148</v>
      </c>
      <c r="K51" s="27">
        <v>4.3981481481481481E-4</v>
      </c>
      <c r="L51" s="27" t="s">
        <v>210</v>
      </c>
      <c r="M51" s="27" t="s">
        <v>211</v>
      </c>
      <c r="N51" s="27" t="s">
        <v>215</v>
      </c>
      <c r="O51" s="27" t="s">
        <v>146</v>
      </c>
      <c r="P51" s="27" t="s">
        <v>169</v>
      </c>
      <c r="R51" s="27">
        <v>0</v>
      </c>
      <c r="S51" s="27" t="s">
        <v>388</v>
      </c>
      <c r="T51" s="27" t="s">
        <v>354</v>
      </c>
      <c r="U51" s="27" t="s">
        <v>304</v>
      </c>
    </row>
    <row r="52" spans="1:21" x14ac:dyDescent="0.15">
      <c r="A52" s="27" t="s">
        <v>75</v>
      </c>
      <c r="B52" s="27" t="s">
        <v>8924</v>
      </c>
      <c r="C52" s="27" t="s">
        <v>569</v>
      </c>
      <c r="D52" s="27" t="s">
        <v>147</v>
      </c>
      <c r="E52" s="27" t="s">
        <v>549</v>
      </c>
      <c r="F52" s="27" t="s">
        <v>550</v>
      </c>
      <c r="G52" s="27" t="s">
        <v>78</v>
      </c>
      <c r="H52" s="27" t="s">
        <v>551</v>
      </c>
      <c r="I52" s="28">
        <v>43423.521666666667</v>
      </c>
      <c r="J52" s="28">
        <v>43423.521666666667</v>
      </c>
      <c r="K52" s="27">
        <v>0</v>
      </c>
      <c r="L52" s="27" t="s">
        <v>211</v>
      </c>
      <c r="M52" s="27" t="s">
        <v>211</v>
      </c>
      <c r="N52" s="27" t="s">
        <v>215</v>
      </c>
      <c r="O52" s="27" t="s">
        <v>146</v>
      </c>
      <c r="P52" s="27" t="s">
        <v>169</v>
      </c>
      <c r="R52" s="27">
        <v>0</v>
      </c>
      <c r="S52" s="27" t="s">
        <v>354</v>
      </c>
      <c r="T52" s="27" t="s">
        <v>354</v>
      </c>
      <c r="U52" s="27" t="s">
        <v>305</v>
      </c>
    </row>
    <row r="53" spans="1:21" x14ac:dyDescent="0.15">
      <c r="A53" s="27" t="s">
        <v>75</v>
      </c>
      <c r="B53" s="27" t="s">
        <v>2133</v>
      </c>
      <c r="C53" s="27" t="s">
        <v>569</v>
      </c>
      <c r="D53" s="27" t="s">
        <v>147</v>
      </c>
      <c r="E53" s="27" t="s">
        <v>549</v>
      </c>
      <c r="F53" s="27" t="s">
        <v>550</v>
      </c>
      <c r="G53" s="27" t="s">
        <v>78</v>
      </c>
      <c r="H53" s="27" t="s">
        <v>551</v>
      </c>
      <c r="I53" s="28">
        <v>43423.568113425928</v>
      </c>
      <c r="J53" s="28">
        <v>43423.569421296299</v>
      </c>
      <c r="K53" s="27">
        <v>1.2962962962962963E-3</v>
      </c>
      <c r="L53" s="27" t="s">
        <v>210</v>
      </c>
      <c r="M53" s="27" t="s">
        <v>211</v>
      </c>
      <c r="N53" s="27" t="s">
        <v>216</v>
      </c>
      <c r="O53" s="27" t="s">
        <v>146</v>
      </c>
      <c r="P53" s="27" t="s">
        <v>169</v>
      </c>
      <c r="R53" s="27">
        <v>0</v>
      </c>
      <c r="S53" s="27" t="s">
        <v>399</v>
      </c>
      <c r="T53" s="27" t="s">
        <v>354</v>
      </c>
      <c r="U53" s="27" t="s">
        <v>305</v>
      </c>
    </row>
    <row r="54" spans="1:21" x14ac:dyDescent="0.15">
      <c r="A54" s="27" t="s">
        <v>75</v>
      </c>
      <c r="B54" s="27" t="s">
        <v>2134</v>
      </c>
      <c r="C54" s="27" t="s">
        <v>569</v>
      </c>
      <c r="D54" s="27" t="s">
        <v>147</v>
      </c>
      <c r="E54" s="27" t="s">
        <v>549</v>
      </c>
      <c r="F54" s="27" t="s">
        <v>550</v>
      </c>
      <c r="G54" s="27" t="s">
        <v>78</v>
      </c>
      <c r="H54" s="27" t="s">
        <v>551</v>
      </c>
      <c r="I54" s="28">
        <v>43423.589548611111</v>
      </c>
      <c r="J54" s="28">
        <v>43423.593912037039</v>
      </c>
      <c r="K54" s="27">
        <v>4.363425925925926E-3</v>
      </c>
      <c r="L54" s="27" t="s">
        <v>210</v>
      </c>
      <c r="M54" s="27" t="s">
        <v>210</v>
      </c>
      <c r="N54" s="27" t="s">
        <v>215</v>
      </c>
      <c r="O54" s="27" t="s">
        <v>146</v>
      </c>
      <c r="P54" s="27" t="s">
        <v>169</v>
      </c>
      <c r="R54" s="27">
        <v>0</v>
      </c>
      <c r="S54" s="27" t="s">
        <v>1224</v>
      </c>
      <c r="T54" s="27" t="s">
        <v>1224</v>
      </c>
      <c r="U54" s="27" t="s">
        <v>304</v>
      </c>
    </row>
    <row r="55" spans="1:21" x14ac:dyDescent="0.15">
      <c r="A55" s="27" t="s">
        <v>75</v>
      </c>
      <c r="B55" s="27" t="s">
        <v>8925</v>
      </c>
      <c r="C55" s="27" t="s">
        <v>569</v>
      </c>
      <c r="D55" s="27" t="s">
        <v>147</v>
      </c>
      <c r="E55" s="27" t="s">
        <v>549</v>
      </c>
      <c r="F55" s="27" t="s">
        <v>550</v>
      </c>
      <c r="G55" s="27" t="s">
        <v>78</v>
      </c>
      <c r="H55" s="27" t="s">
        <v>551</v>
      </c>
      <c r="I55" s="28">
        <v>43423.593310185184</v>
      </c>
      <c r="J55" s="28">
        <v>43423.593310185184</v>
      </c>
      <c r="K55" s="27">
        <v>0</v>
      </c>
      <c r="L55" s="27" t="s">
        <v>211</v>
      </c>
      <c r="M55" s="27" t="s">
        <v>211</v>
      </c>
      <c r="N55" s="27" t="s">
        <v>215</v>
      </c>
      <c r="O55" s="27" t="s">
        <v>146</v>
      </c>
      <c r="P55" s="27" t="s">
        <v>169</v>
      </c>
      <c r="R55" s="27">
        <v>0</v>
      </c>
      <c r="U55" s="27" t="s">
        <v>305</v>
      </c>
    </row>
    <row r="56" spans="1:21" x14ac:dyDescent="0.15">
      <c r="A56" s="27" t="s">
        <v>75</v>
      </c>
      <c r="B56" s="27" t="s">
        <v>8926</v>
      </c>
      <c r="C56" s="27" t="s">
        <v>569</v>
      </c>
      <c r="D56" s="27" t="s">
        <v>147</v>
      </c>
      <c r="E56" s="27" t="s">
        <v>549</v>
      </c>
      <c r="F56" s="27" t="s">
        <v>550</v>
      </c>
      <c r="G56" s="27" t="s">
        <v>78</v>
      </c>
      <c r="H56" s="27" t="s">
        <v>551</v>
      </c>
      <c r="I56" s="28">
        <v>43423.603715277779</v>
      </c>
      <c r="J56" s="28">
        <v>43423.603715277779</v>
      </c>
      <c r="K56" s="27">
        <v>0</v>
      </c>
      <c r="L56" s="27" t="s">
        <v>211</v>
      </c>
      <c r="M56" s="27" t="s">
        <v>211</v>
      </c>
      <c r="N56" s="27" t="s">
        <v>216</v>
      </c>
      <c r="O56" s="27" t="s">
        <v>146</v>
      </c>
      <c r="P56" s="27" t="s">
        <v>169</v>
      </c>
      <c r="R56" s="27">
        <v>0</v>
      </c>
      <c r="S56" s="27" t="s">
        <v>354</v>
      </c>
      <c r="T56" s="27" t="s">
        <v>354</v>
      </c>
      <c r="U56" s="27" t="s">
        <v>305</v>
      </c>
    </row>
    <row r="57" spans="1:21" x14ac:dyDescent="0.15">
      <c r="A57" s="27" t="s">
        <v>75</v>
      </c>
      <c r="B57" s="27" t="s">
        <v>2135</v>
      </c>
      <c r="C57" s="27" t="s">
        <v>569</v>
      </c>
      <c r="D57" s="27" t="s">
        <v>147</v>
      </c>
      <c r="E57" s="27" t="s">
        <v>549</v>
      </c>
      <c r="F57" s="27" t="s">
        <v>550</v>
      </c>
      <c r="G57" s="27" t="s">
        <v>78</v>
      </c>
      <c r="H57" s="27" t="s">
        <v>551</v>
      </c>
      <c r="I57" s="28">
        <v>43423.605254629627</v>
      </c>
      <c r="J57" s="28">
        <v>43423.607499999998</v>
      </c>
      <c r="K57" s="27">
        <v>2.2453703703703702E-3</v>
      </c>
      <c r="L57" s="27" t="s">
        <v>210</v>
      </c>
      <c r="M57" s="27" t="s">
        <v>210</v>
      </c>
      <c r="N57" s="27" t="s">
        <v>215</v>
      </c>
      <c r="O57" s="27" t="s">
        <v>146</v>
      </c>
      <c r="P57" s="27" t="s">
        <v>169</v>
      </c>
      <c r="R57" s="27">
        <v>0</v>
      </c>
      <c r="S57" s="27" t="s">
        <v>515</v>
      </c>
      <c r="T57" s="27" t="s">
        <v>515</v>
      </c>
      <c r="U57" s="27" t="s">
        <v>304</v>
      </c>
    </row>
    <row r="58" spans="1:21" x14ac:dyDescent="0.15">
      <c r="A58" s="27" t="s">
        <v>75</v>
      </c>
      <c r="B58" s="27" t="s">
        <v>2136</v>
      </c>
      <c r="C58" s="27" t="s">
        <v>569</v>
      </c>
      <c r="D58" s="27" t="s">
        <v>147</v>
      </c>
      <c r="E58" s="27" t="s">
        <v>549</v>
      </c>
      <c r="F58" s="27" t="s">
        <v>550</v>
      </c>
      <c r="G58" s="27" t="s">
        <v>78</v>
      </c>
      <c r="H58" s="27" t="s">
        <v>551</v>
      </c>
      <c r="I58" s="28">
        <v>43423.61377314815</v>
      </c>
      <c r="J58" s="28">
        <v>43423.618275462963</v>
      </c>
      <c r="K58" s="27">
        <v>4.5023148148148149E-3</v>
      </c>
      <c r="L58" s="27" t="s">
        <v>210</v>
      </c>
      <c r="M58" s="27" t="s">
        <v>210</v>
      </c>
      <c r="N58" s="27" t="s">
        <v>215</v>
      </c>
      <c r="O58" s="27" t="s">
        <v>146</v>
      </c>
      <c r="P58" s="27" t="s">
        <v>169</v>
      </c>
      <c r="R58" s="27">
        <v>0</v>
      </c>
      <c r="S58" s="27" t="s">
        <v>1115</v>
      </c>
      <c r="T58" s="27" t="s">
        <v>1115</v>
      </c>
      <c r="U58" s="27" t="s">
        <v>304</v>
      </c>
    </row>
    <row r="59" spans="1:21" x14ac:dyDescent="0.15">
      <c r="A59" s="27" t="s">
        <v>75</v>
      </c>
      <c r="B59" s="27" t="s">
        <v>2137</v>
      </c>
      <c r="C59" s="27" t="s">
        <v>569</v>
      </c>
      <c r="D59" s="27" t="s">
        <v>147</v>
      </c>
      <c r="E59" s="27" t="s">
        <v>2124</v>
      </c>
      <c r="F59" s="27" t="s">
        <v>1123</v>
      </c>
      <c r="G59" s="27" t="s">
        <v>78</v>
      </c>
      <c r="H59" s="27" t="s">
        <v>1465</v>
      </c>
      <c r="I59" s="28">
        <v>43423.636192129627</v>
      </c>
      <c r="J59" s="28">
        <v>43423.637013888889</v>
      </c>
      <c r="K59" s="27">
        <v>8.2175925925925917E-4</v>
      </c>
      <c r="L59" s="27" t="s">
        <v>210</v>
      </c>
      <c r="M59" s="27" t="s">
        <v>211</v>
      </c>
      <c r="N59" s="27" t="s">
        <v>215</v>
      </c>
      <c r="O59" s="27" t="s">
        <v>146</v>
      </c>
      <c r="P59" s="27" t="s">
        <v>214</v>
      </c>
      <c r="R59" s="27">
        <v>0</v>
      </c>
      <c r="S59" s="27" t="s">
        <v>353</v>
      </c>
      <c r="T59" s="27" t="s">
        <v>354</v>
      </c>
      <c r="U59" s="27" t="s">
        <v>2125</v>
      </c>
    </row>
    <row r="60" spans="1:21" x14ac:dyDescent="0.15">
      <c r="A60" s="27" t="s">
        <v>75</v>
      </c>
      <c r="B60" s="27" t="s">
        <v>2138</v>
      </c>
      <c r="C60" s="27" t="s">
        <v>569</v>
      </c>
      <c r="D60" s="27" t="s">
        <v>147</v>
      </c>
      <c r="E60" s="27" t="s">
        <v>549</v>
      </c>
      <c r="F60" s="27" t="s">
        <v>550</v>
      </c>
      <c r="G60" s="27" t="s">
        <v>78</v>
      </c>
      <c r="H60" s="27" t="s">
        <v>551</v>
      </c>
      <c r="I60" s="28">
        <v>43423.641469907408</v>
      </c>
      <c r="J60" s="28">
        <v>43423.652291666665</v>
      </c>
      <c r="K60" s="27">
        <v>1.082175925925926E-2</v>
      </c>
      <c r="L60" s="27" t="s">
        <v>210</v>
      </c>
      <c r="M60" s="27" t="s">
        <v>210</v>
      </c>
      <c r="N60" s="27" t="s">
        <v>216</v>
      </c>
      <c r="O60" s="27" t="s">
        <v>146</v>
      </c>
      <c r="P60" s="27" t="s">
        <v>169</v>
      </c>
      <c r="R60" s="27">
        <v>0</v>
      </c>
      <c r="S60" s="27" t="s">
        <v>2139</v>
      </c>
      <c r="T60" s="27" t="s">
        <v>2139</v>
      </c>
      <c r="U60" s="27" t="s">
        <v>305</v>
      </c>
    </row>
    <row r="61" spans="1:21" x14ac:dyDescent="0.15">
      <c r="A61" s="27" t="s">
        <v>75</v>
      </c>
      <c r="B61" s="27" t="s">
        <v>2140</v>
      </c>
      <c r="C61" s="27" t="s">
        <v>569</v>
      </c>
      <c r="D61" s="27" t="s">
        <v>147</v>
      </c>
      <c r="E61" s="27" t="s">
        <v>1126</v>
      </c>
      <c r="F61" s="27" t="s">
        <v>1127</v>
      </c>
      <c r="G61" s="27" t="s">
        <v>78</v>
      </c>
      <c r="H61" s="27" t="s">
        <v>528</v>
      </c>
      <c r="I61" s="28">
        <v>43423.654675925929</v>
      </c>
      <c r="J61" s="28">
        <v>43423.662152777775</v>
      </c>
      <c r="K61" s="27">
        <v>7.4768518518518526E-3</v>
      </c>
      <c r="L61" s="27" t="s">
        <v>210</v>
      </c>
      <c r="M61" s="27" t="s">
        <v>210</v>
      </c>
      <c r="N61" s="27" t="s">
        <v>215</v>
      </c>
      <c r="O61" s="27" t="s">
        <v>146</v>
      </c>
      <c r="P61" s="27" t="s">
        <v>170</v>
      </c>
      <c r="R61" s="27">
        <v>0</v>
      </c>
      <c r="S61" s="27" t="s">
        <v>1630</v>
      </c>
      <c r="T61" s="27" t="s">
        <v>1630</v>
      </c>
      <c r="U61" s="27" t="s">
        <v>1128</v>
      </c>
    </row>
    <row r="62" spans="1:21" x14ac:dyDescent="0.15">
      <c r="A62" s="27" t="s">
        <v>75</v>
      </c>
      <c r="B62" s="27" t="s">
        <v>2141</v>
      </c>
      <c r="C62" s="27" t="s">
        <v>569</v>
      </c>
      <c r="D62" s="27" t="s">
        <v>147</v>
      </c>
      <c r="E62" s="27" t="s">
        <v>886</v>
      </c>
      <c r="F62" s="27" t="s">
        <v>887</v>
      </c>
      <c r="G62" s="27" t="s">
        <v>78</v>
      </c>
      <c r="H62" s="27" t="s">
        <v>888</v>
      </c>
      <c r="I62" s="28">
        <v>43423.669074074074</v>
      </c>
      <c r="J62" s="28">
        <v>43423.670937499999</v>
      </c>
      <c r="K62" s="27">
        <v>1.8634259259259261E-3</v>
      </c>
      <c r="L62" s="27" t="s">
        <v>210</v>
      </c>
      <c r="M62" s="27" t="s">
        <v>211</v>
      </c>
      <c r="N62" s="27" t="s">
        <v>215</v>
      </c>
      <c r="O62" s="27" t="s">
        <v>146</v>
      </c>
      <c r="P62" s="27" t="s">
        <v>170</v>
      </c>
      <c r="R62" s="27">
        <v>0</v>
      </c>
      <c r="S62" s="27" t="s">
        <v>675</v>
      </c>
      <c r="T62" s="27" t="s">
        <v>354</v>
      </c>
      <c r="U62" s="27" t="s">
        <v>889</v>
      </c>
    </row>
    <row r="63" spans="1:21" x14ac:dyDescent="0.15">
      <c r="A63" s="27" t="s">
        <v>75</v>
      </c>
      <c r="B63" s="27" t="s">
        <v>8927</v>
      </c>
      <c r="C63" s="27" t="s">
        <v>569</v>
      </c>
      <c r="D63" s="27" t="s">
        <v>147</v>
      </c>
      <c r="E63" s="27" t="s">
        <v>8928</v>
      </c>
      <c r="F63" s="27" t="s">
        <v>8929</v>
      </c>
      <c r="G63" s="27" t="s">
        <v>78</v>
      </c>
      <c r="H63" s="27" t="s">
        <v>8930</v>
      </c>
      <c r="I63" s="28">
        <v>43423.685520833336</v>
      </c>
      <c r="J63" s="28">
        <v>43423.685520833336</v>
      </c>
      <c r="K63" s="27">
        <v>0</v>
      </c>
      <c r="L63" s="27" t="s">
        <v>211</v>
      </c>
      <c r="M63" s="27" t="s">
        <v>211</v>
      </c>
      <c r="N63" s="27" t="s">
        <v>215</v>
      </c>
      <c r="O63" s="27" t="s">
        <v>146</v>
      </c>
      <c r="P63" s="27" t="s">
        <v>170</v>
      </c>
      <c r="R63" s="27">
        <v>0</v>
      </c>
      <c r="S63" s="27" t="s">
        <v>354</v>
      </c>
      <c r="T63" s="27" t="s">
        <v>354</v>
      </c>
      <c r="U63" s="27" t="s">
        <v>8931</v>
      </c>
    </row>
    <row r="64" spans="1:21" x14ac:dyDescent="0.15">
      <c r="A64" s="27" t="s">
        <v>75</v>
      </c>
      <c r="B64" s="27" t="s">
        <v>2142</v>
      </c>
      <c r="C64" s="27" t="s">
        <v>569</v>
      </c>
      <c r="D64" s="27" t="s">
        <v>147</v>
      </c>
      <c r="E64" s="27" t="s">
        <v>2124</v>
      </c>
      <c r="F64" s="27" t="s">
        <v>1123</v>
      </c>
      <c r="G64" s="27" t="s">
        <v>78</v>
      </c>
      <c r="H64" s="27" t="s">
        <v>1124</v>
      </c>
      <c r="I64" s="28">
        <v>43423.686041666668</v>
      </c>
      <c r="J64" s="28">
        <v>43423.687372685185</v>
      </c>
      <c r="K64" s="27">
        <v>1.3310185185185185E-3</v>
      </c>
      <c r="L64" s="27" t="s">
        <v>210</v>
      </c>
      <c r="M64" s="27" t="s">
        <v>211</v>
      </c>
      <c r="N64" s="27" t="s">
        <v>215</v>
      </c>
      <c r="O64" s="27" t="s">
        <v>146</v>
      </c>
      <c r="P64" s="27" t="s">
        <v>214</v>
      </c>
      <c r="R64" s="27">
        <v>0</v>
      </c>
      <c r="S64" s="27" t="s">
        <v>714</v>
      </c>
      <c r="T64" s="27" t="s">
        <v>354</v>
      </c>
      <c r="U64" s="27" t="s">
        <v>1125</v>
      </c>
    </row>
    <row r="65" spans="1:21" x14ac:dyDescent="0.15">
      <c r="A65" s="27" t="s">
        <v>75</v>
      </c>
      <c r="B65" s="27" t="s">
        <v>2143</v>
      </c>
      <c r="C65" s="27" t="s">
        <v>569</v>
      </c>
      <c r="D65" s="27" t="s">
        <v>147</v>
      </c>
      <c r="E65" s="27" t="s">
        <v>2144</v>
      </c>
      <c r="F65" s="27" t="s">
        <v>2145</v>
      </c>
      <c r="G65" s="27" t="s">
        <v>78</v>
      </c>
      <c r="H65" s="27" t="s">
        <v>2146</v>
      </c>
      <c r="I65" s="28">
        <v>43423.697696759256</v>
      </c>
      <c r="J65" s="28">
        <v>43423.704039351855</v>
      </c>
      <c r="K65" s="27">
        <v>6.3425925925925915E-3</v>
      </c>
      <c r="L65" s="27" t="s">
        <v>210</v>
      </c>
      <c r="M65" s="27" t="s">
        <v>210</v>
      </c>
      <c r="N65" s="27" t="s">
        <v>215</v>
      </c>
      <c r="O65" s="27" t="s">
        <v>146</v>
      </c>
      <c r="P65" s="27" t="s">
        <v>170</v>
      </c>
      <c r="R65" s="27">
        <v>0</v>
      </c>
      <c r="S65" s="27" t="s">
        <v>2147</v>
      </c>
      <c r="T65" s="27" t="s">
        <v>2147</v>
      </c>
      <c r="U65" s="27" t="s">
        <v>2148</v>
      </c>
    </row>
    <row r="66" spans="1:21" x14ac:dyDescent="0.15">
      <c r="A66" s="27" t="s">
        <v>75</v>
      </c>
      <c r="B66" s="27" t="s">
        <v>2149</v>
      </c>
      <c r="C66" s="27" t="s">
        <v>246</v>
      </c>
      <c r="D66" s="27" t="s">
        <v>227</v>
      </c>
      <c r="E66" s="27" t="s">
        <v>894</v>
      </c>
      <c r="F66" s="27" t="s">
        <v>895</v>
      </c>
      <c r="G66" s="27" t="s">
        <v>78</v>
      </c>
      <c r="H66" s="27" t="s">
        <v>896</v>
      </c>
      <c r="I66" s="28">
        <v>43423.759456018517</v>
      </c>
      <c r="J66" s="28">
        <v>43423.760034722225</v>
      </c>
      <c r="K66" s="27">
        <v>5.7870370370370378E-4</v>
      </c>
      <c r="L66" s="27" t="s">
        <v>210</v>
      </c>
      <c r="M66" s="27" t="s">
        <v>211</v>
      </c>
      <c r="N66" s="27" t="s">
        <v>215</v>
      </c>
      <c r="O66" s="27" t="s">
        <v>226</v>
      </c>
      <c r="P66" s="27" t="s">
        <v>897</v>
      </c>
      <c r="R66" s="27">
        <v>0</v>
      </c>
      <c r="S66" s="27" t="s">
        <v>383</v>
      </c>
      <c r="T66" s="27" t="s">
        <v>354</v>
      </c>
      <c r="U66" s="27" t="s">
        <v>585</v>
      </c>
    </row>
    <row r="67" spans="1:21" x14ac:dyDescent="0.15">
      <c r="A67" s="27" t="s">
        <v>75</v>
      </c>
      <c r="B67" s="27" t="s">
        <v>2150</v>
      </c>
      <c r="C67" s="27" t="s">
        <v>189</v>
      </c>
      <c r="D67" s="27" t="s">
        <v>149</v>
      </c>
      <c r="E67" s="27" t="s">
        <v>2151</v>
      </c>
      <c r="F67" s="27" t="s">
        <v>2152</v>
      </c>
      <c r="G67" s="27" t="s">
        <v>78</v>
      </c>
      <c r="H67" s="27" t="s">
        <v>963</v>
      </c>
      <c r="I67" s="28">
        <v>43423.469409722224</v>
      </c>
      <c r="J67" s="28">
        <v>43423.480949074074</v>
      </c>
      <c r="K67" s="27">
        <v>1.1539351851851851E-2</v>
      </c>
      <c r="L67" s="27" t="s">
        <v>210</v>
      </c>
      <c r="M67" s="27" t="s">
        <v>210</v>
      </c>
      <c r="N67" s="27" t="s">
        <v>215</v>
      </c>
      <c r="O67" s="27" t="s">
        <v>148</v>
      </c>
      <c r="P67" s="27" t="s">
        <v>170</v>
      </c>
      <c r="R67" s="27">
        <v>0</v>
      </c>
      <c r="S67" s="27" t="s">
        <v>2153</v>
      </c>
      <c r="T67" s="27" t="s">
        <v>2153</v>
      </c>
      <c r="U67" s="27" t="s">
        <v>2154</v>
      </c>
    </row>
    <row r="68" spans="1:21" x14ac:dyDescent="0.15">
      <c r="A68" s="27" t="s">
        <v>75</v>
      </c>
      <c r="B68" s="27" t="s">
        <v>2155</v>
      </c>
      <c r="C68" s="27" t="s">
        <v>189</v>
      </c>
      <c r="D68" s="27" t="s">
        <v>149</v>
      </c>
      <c r="E68" s="27" t="s">
        <v>2156</v>
      </c>
      <c r="F68" s="27" t="s">
        <v>2157</v>
      </c>
      <c r="G68" s="27" t="s">
        <v>78</v>
      </c>
      <c r="H68" s="27" t="s">
        <v>586</v>
      </c>
      <c r="I68" s="28">
        <v>43423.611967592595</v>
      </c>
      <c r="J68" s="28">
        <v>43423.612002314818</v>
      </c>
      <c r="K68" s="27">
        <v>3.4722222222222222E-5</v>
      </c>
      <c r="L68" s="27" t="s">
        <v>210</v>
      </c>
      <c r="M68" s="27" t="s">
        <v>211</v>
      </c>
      <c r="N68" s="27" t="s">
        <v>215</v>
      </c>
      <c r="O68" s="27" t="s">
        <v>148</v>
      </c>
      <c r="P68" s="27" t="s">
        <v>170</v>
      </c>
      <c r="R68" s="27">
        <v>0</v>
      </c>
      <c r="S68" s="27" t="s">
        <v>433</v>
      </c>
      <c r="T68" s="27" t="s">
        <v>354</v>
      </c>
      <c r="U68" s="27" t="s">
        <v>2158</v>
      </c>
    </row>
    <row r="69" spans="1:21" x14ac:dyDescent="0.15">
      <c r="A69" s="27" t="s">
        <v>75</v>
      </c>
      <c r="B69" s="27" t="s">
        <v>2159</v>
      </c>
      <c r="C69" s="27" t="s">
        <v>189</v>
      </c>
      <c r="D69" s="27" t="s">
        <v>151</v>
      </c>
      <c r="E69" s="27" t="s">
        <v>1820</v>
      </c>
      <c r="F69" s="27" t="s">
        <v>1821</v>
      </c>
      <c r="G69" s="27" t="s">
        <v>78</v>
      </c>
      <c r="H69" s="27" t="s">
        <v>1822</v>
      </c>
      <c r="I69" s="28">
        <v>43423.483969907407</v>
      </c>
      <c r="J69" s="28">
        <v>43423.486921296295</v>
      </c>
      <c r="K69" s="27">
        <v>2.9513888888888888E-3</v>
      </c>
      <c r="L69" s="27" t="s">
        <v>210</v>
      </c>
      <c r="M69" s="27" t="s">
        <v>210</v>
      </c>
      <c r="N69" s="27" t="s">
        <v>215</v>
      </c>
      <c r="O69" s="27" t="s">
        <v>150</v>
      </c>
      <c r="P69" s="27" t="s">
        <v>170</v>
      </c>
      <c r="R69" s="27">
        <v>0</v>
      </c>
      <c r="S69" s="27" t="s">
        <v>684</v>
      </c>
      <c r="T69" s="27" t="s">
        <v>684</v>
      </c>
      <c r="U69" s="27" t="s">
        <v>1823</v>
      </c>
    </row>
    <row r="70" spans="1:21" x14ac:dyDescent="0.15">
      <c r="A70" s="27" t="s">
        <v>75</v>
      </c>
      <c r="B70" s="27" t="s">
        <v>2160</v>
      </c>
      <c r="C70" s="27" t="s">
        <v>189</v>
      </c>
      <c r="D70" s="27" t="s">
        <v>151</v>
      </c>
      <c r="E70" s="27" t="s">
        <v>2161</v>
      </c>
      <c r="F70" s="27" t="s">
        <v>2162</v>
      </c>
      <c r="G70" s="27" t="s">
        <v>78</v>
      </c>
      <c r="H70" s="27" t="s">
        <v>1405</v>
      </c>
      <c r="I70" s="28">
        <v>43423.638483796298</v>
      </c>
      <c r="J70" s="28">
        <v>43423.639976851853</v>
      </c>
      <c r="K70" s="27">
        <v>1.4930555555555556E-3</v>
      </c>
      <c r="L70" s="27" t="s">
        <v>210</v>
      </c>
      <c r="M70" s="27" t="s">
        <v>211</v>
      </c>
      <c r="N70" s="27" t="s">
        <v>215</v>
      </c>
      <c r="O70" s="27" t="s">
        <v>150</v>
      </c>
      <c r="P70" s="27" t="s">
        <v>170</v>
      </c>
      <c r="R70" s="27">
        <v>0</v>
      </c>
      <c r="S70" s="27" t="s">
        <v>799</v>
      </c>
      <c r="T70" s="27" t="s">
        <v>354</v>
      </c>
      <c r="U70" s="27" t="s">
        <v>2163</v>
      </c>
    </row>
    <row r="71" spans="1:21" x14ac:dyDescent="0.15">
      <c r="A71" s="27" t="s">
        <v>75</v>
      </c>
      <c r="B71" s="27" t="s">
        <v>2164</v>
      </c>
      <c r="C71" s="27" t="s">
        <v>189</v>
      </c>
      <c r="D71" s="27" t="s">
        <v>151</v>
      </c>
      <c r="E71" s="27" t="s">
        <v>1394</v>
      </c>
      <c r="F71" s="27" t="s">
        <v>1395</v>
      </c>
      <c r="G71" s="27" t="s">
        <v>78</v>
      </c>
      <c r="H71" s="27" t="s">
        <v>1396</v>
      </c>
      <c r="I71" s="28">
        <v>43423.641863425924</v>
      </c>
      <c r="J71" s="28">
        <v>43423.645578703705</v>
      </c>
      <c r="K71" s="27">
        <v>3.7152777777777774E-3</v>
      </c>
      <c r="L71" s="27" t="s">
        <v>210</v>
      </c>
      <c r="M71" s="27" t="s">
        <v>210</v>
      </c>
      <c r="N71" s="27" t="s">
        <v>215</v>
      </c>
      <c r="O71" s="27" t="s">
        <v>150</v>
      </c>
      <c r="P71" s="27" t="s">
        <v>170</v>
      </c>
      <c r="R71" s="27">
        <v>0</v>
      </c>
      <c r="S71" s="27" t="s">
        <v>2165</v>
      </c>
      <c r="T71" s="27" t="s">
        <v>2165</v>
      </c>
      <c r="U71" s="27" t="s">
        <v>1397</v>
      </c>
    </row>
    <row r="72" spans="1:21" x14ac:dyDescent="0.15">
      <c r="A72" s="27" t="s">
        <v>75</v>
      </c>
      <c r="B72" s="27" t="s">
        <v>2166</v>
      </c>
      <c r="C72" s="27" t="s">
        <v>189</v>
      </c>
      <c r="D72" s="27" t="s">
        <v>151</v>
      </c>
      <c r="E72" s="27" t="s">
        <v>1332</v>
      </c>
      <c r="F72" s="27" t="s">
        <v>1333</v>
      </c>
      <c r="G72" s="27" t="s">
        <v>78</v>
      </c>
      <c r="H72" s="27" t="s">
        <v>825</v>
      </c>
      <c r="I72" s="28">
        <v>43423.6481712963</v>
      </c>
      <c r="J72" s="28">
        <v>43423.651631944442</v>
      </c>
      <c r="K72" s="27">
        <v>3.4606481481481485E-3</v>
      </c>
      <c r="L72" s="27" t="s">
        <v>210</v>
      </c>
      <c r="M72" s="27" t="s">
        <v>210</v>
      </c>
      <c r="N72" s="27" t="s">
        <v>215</v>
      </c>
      <c r="O72" s="27" t="s">
        <v>150</v>
      </c>
      <c r="P72" s="27" t="s">
        <v>170</v>
      </c>
      <c r="R72" s="27">
        <v>0</v>
      </c>
      <c r="S72" s="27" t="s">
        <v>1190</v>
      </c>
      <c r="T72" s="27" t="s">
        <v>1190</v>
      </c>
      <c r="U72" s="27" t="s">
        <v>1334</v>
      </c>
    </row>
    <row r="73" spans="1:21" x14ac:dyDescent="0.15">
      <c r="A73" s="27" t="s">
        <v>75</v>
      </c>
      <c r="B73" s="27" t="s">
        <v>8932</v>
      </c>
      <c r="C73" s="27" t="s">
        <v>189</v>
      </c>
      <c r="D73" s="27" t="s">
        <v>151</v>
      </c>
      <c r="E73" s="27" t="s">
        <v>8933</v>
      </c>
      <c r="F73" s="27" t="s">
        <v>8934</v>
      </c>
      <c r="G73" s="27" t="s">
        <v>78</v>
      </c>
      <c r="H73" s="27" t="s">
        <v>1457</v>
      </c>
      <c r="I73" s="28">
        <v>43423.692858796298</v>
      </c>
      <c r="J73" s="28">
        <v>43423.692858796298</v>
      </c>
      <c r="K73" s="27">
        <v>0</v>
      </c>
      <c r="L73" s="27" t="s">
        <v>211</v>
      </c>
      <c r="M73" s="27" t="s">
        <v>211</v>
      </c>
      <c r="N73" s="27" t="s">
        <v>215</v>
      </c>
      <c r="O73" s="27" t="s">
        <v>150</v>
      </c>
      <c r="P73" s="27" t="s">
        <v>170</v>
      </c>
      <c r="R73" s="27">
        <v>0</v>
      </c>
      <c r="U73" s="27" t="s">
        <v>8935</v>
      </c>
    </row>
    <row r="74" spans="1:21" x14ac:dyDescent="0.15">
      <c r="A74" s="27" t="s">
        <v>75</v>
      </c>
      <c r="B74" s="27" t="s">
        <v>8936</v>
      </c>
      <c r="C74" s="27" t="s">
        <v>189</v>
      </c>
      <c r="D74" s="27" t="s">
        <v>151</v>
      </c>
      <c r="E74" s="27" t="s">
        <v>8933</v>
      </c>
      <c r="F74" s="27" t="s">
        <v>8934</v>
      </c>
      <c r="G74" s="27" t="s">
        <v>78</v>
      </c>
      <c r="H74" s="27" t="s">
        <v>1457</v>
      </c>
      <c r="I74" s="28">
        <v>43423.693194444444</v>
      </c>
      <c r="J74" s="28">
        <v>43423.693194444444</v>
      </c>
      <c r="K74" s="27">
        <v>0</v>
      </c>
      <c r="L74" s="27" t="s">
        <v>211</v>
      </c>
      <c r="M74" s="27" t="s">
        <v>211</v>
      </c>
      <c r="N74" s="27" t="s">
        <v>215</v>
      </c>
      <c r="O74" s="27" t="s">
        <v>150</v>
      </c>
      <c r="P74" s="27" t="s">
        <v>170</v>
      </c>
      <c r="R74" s="27">
        <v>0</v>
      </c>
      <c r="S74" s="27" t="s">
        <v>354</v>
      </c>
      <c r="T74" s="27" t="s">
        <v>354</v>
      </c>
      <c r="U74" s="27" t="s">
        <v>8935</v>
      </c>
    </row>
    <row r="75" spans="1:21" x14ac:dyDescent="0.15">
      <c r="A75" s="27" t="s">
        <v>75</v>
      </c>
      <c r="B75" s="27" t="s">
        <v>2167</v>
      </c>
      <c r="C75" s="27" t="s">
        <v>192</v>
      </c>
      <c r="D75" s="27" t="s">
        <v>166</v>
      </c>
      <c r="E75" s="27" t="s">
        <v>658</v>
      </c>
      <c r="F75" s="27" t="s">
        <v>659</v>
      </c>
      <c r="G75" s="27" t="s">
        <v>78</v>
      </c>
      <c r="H75" s="27" t="s">
        <v>660</v>
      </c>
      <c r="I75" s="28">
        <v>43423.430914351855</v>
      </c>
      <c r="J75" s="28">
        <v>43423.437199074076</v>
      </c>
      <c r="K75" s="27">
        <v>6.2847222222222228E-3</v>
      </c>
      <c r="L75" s="27" t="s">
        <v>210</v>
      </c>
      <c r="M75" s="27" t="s">
        <v>210</v>
      </c>
      <c r="N75" s="27" t="s">
        <v>215</v>
      </c>
      <c r="O75" s="27" t="s">
        <v>165</v>
      </c>
      <c r="P75" s="27" t="s">
        <v>170</v>
      </c>
      <c r="R75" s="27">
        <v>0</v>
      </c>
      <c r="S75" s="27" t="s">
        <v>1466</v>
      </c>
      <c r="T75" s="27" t="s">
        <v>1466</v>
      </c>
      <c r="U75" s="27" t="s">
        <v>572</v>
      </c>
    </row>
    <row r="76" spans="1:21" x14ac:dyDescent="0.15">
      <c r="A76" s="27" t="s">
        <v>75</v>
      </c>
      <c r="B76" s="27" t="s">
        <v>2168</v>
      </c>
      <c r="C76" s="27" t="s">
        <v>192</v>
      </c>
      <c r="D76" s="27" t="s">
        <v>166</v>
      </c>
      <c r="E76" s="27" t="s">
        <v>658</v>
      </c>
      <c r="F76" s="27" t="s">
        <v>659</v>
      </c>
      <c r="G76" s="27" t="s">
        <v>78</v>
      </c>
      <c r="H76" s="27" t="s">
        <v>660</v>
      </c>
      <c r="I76" s="28">
        <v>43423.479791666665</v>
      </c>
      <c r="J76" s="28">
        <v>43423.497141203705</v>
      </c>
      <c r="K76" s="27">
        <v>1.7349537037037038E-2</v>
      </c>
      <c r="L76" s="27" t="s">
        <v>210</v>
      </c>
      <c r="M76" s="27" t="s">
        <v>210</v>
      </c>
      <c r="N76" s="27" t="s">
        <v>215</v>
      </c>
      <c r="O76" s="27" t="s">
        <v>165</v>
      </c>
      <c r="P76" s="27" t="s">
        <v>170</v>
      </c>
      <c r="R76" s="27">
        <v>0</v>
      </c>
      <c r="S76" s="27" t="s">
        <v>2169</v>
      </c>
      <c r="T76" s="27" t="s">
        <v>2169</v>
      </c>
      <c r="U76" s="27" t="s">
        <v>572</v>
      </c>
    </row>
    <row r="77" spans="1:21" x14ac:dyDescent="0.15">
      <c r="A77" s="27" t="s">
        <v>75</v>
      </c>
      <c r="B77" s="27" t="s">
        <v>2170</v>
      </c>
      <c r="C77" s="27" t="s">
        <v>192</v>
      </c>
      <c r="D77" s="27" t="s">
        <v>166</v>
      </c>
      <c r="E77" s="27" t="s">
        <v>658</v>
      </c>
      <c r="F77" s="27" t="s">
        <v>659</v>
      </c>
      <c r="G77" s="27" t="s">
        <v>78</v>
      </c>
      <c r="H77" s="27" t="s">
        <v>660</v>
      </c>
      <c r="I77" s="28">
        <v>43423.590902777774</v>
      </c>
      <c r="J77" s="28">
        <v>43423.597002314818</v>
      </c>
      <c r="K77" s="27">
        <v>6.0995370370370361E-3</v>
      </c>
      <c r="L77" s="27" t="s">
        <v>210</v>
      </c>
      <c r="M77" s="27" t="s">
        <v>210</v>
      </c>
      <c r="N77" s="27" t="s">
        <v>216</v>
      </c>
      <c r="O77" s="27" t="s">
        <v>165</v>
      </c>
      <c r="P77" s="27" t="s">
        <v>170</v>
      </c>
      <c r="R77" s="27">
        <v>0</v>
      </c>
      <c r="S77" s="27" t="s">
        <v>923</v>
      </c>
      <c r="T77" s="27" t="s">
        <v>923</v>
      </c>
      <c r="U77" s="27" t="s">
        <v>573</v>
      </c>
    </row>
    <row r="78" spans="1:21" x14ac:dyDescent="0.15">
      <c r="A78" s="27" t="s">
        <v>75</v>
      </c>
      <c r="B78" s="27" t="s">
        <v>8937</v>
      </c>
      <c r="C78" s="27" t="s">
        <v>192</v>
      </c>
      <c r="D78" s="27" t="s">
        <v>166</v>
      </c>
      <c r="E78" s="27" t="s">
        <v>8938</v>
      </c>
      <c r="F78" s="27" t="s">
        <v>8939</v>
      </c>
      <c r="G78" s="27" t="s">
        <v>78</v>
      </c>
      <c r="H78" s="27" t="s">
        <v>8940</v>
      </c>
      <c r="I78" s="28">
        <v>43423.648692129631</v>
      </c>
      <c r="J78" s="28">
        <v>43423.648692129631</v>
      </c>
      <c r="K78" s="27">
        <v>0</v>
      </c>
      <c r="L78" s="27" t="s">
        <v>211</v>
      </c>
      <c r="M78" s="27" t="s">
        <v>211</v>
      </c>
      <c r="N78" s="27" t="s">
        <v>215</v>
      </c>
      <c r="O78" s="27" t="s">
        <v>165</v>
      </c>
      <c r="P78" s="27" t="s">
        <v>170</v>
      </c>
      <c r="R78" s="27">
        <v>0</v>
      </c>
      <c r="S78" s="27" t="s">
        <v>354</v>
      </c>
      <c r="T78" s="27" t="s">
        <v>354</v>
      </c>
      <c r="U78" s="27" t="s">
        <v>8941</v>
      </c>
    </row>
    <row r="79" spans="1:21" x14ac:dyDescent="0.15">
      <c r="A79" s="27" t="s">
        <v>75</v>
      </c>
      <c r="B79" s="27" t="s">
        <v>8942</v>
      </c>
      <c r="C79" s="27" t="s">
        <v>192</v>
      </c>
      <c r="D79" s="27" t="s">
        <v>166</v>
      </c>
      <c r="E79" s="27" t="s">
        <v>8943</v>
      </c>
      <c r="F79" s="27" t="s">
        <v>8944</v>
      </c>
      <c r="G79" s="27" t="s">
        <v>78</v>
      </c>
      <c r="H79" s="27" t="s">
        <v>8945</v>
      </c>
      <c r="I79" s="28">
        <v>43423.651053240741</v>
      </c>
      <c r="J79" s="28">
        <v>43423.651053240741</v>
      </c>
      <c r="K79" s="27">
        <v>0</v>
      </c>
      <c r="L79" s="27" t="s">
        <v>211</v>
      </c>
      <c r="M79" s="27" t="s">
        <v>211</v>
      </c>
      <c r="N79" s="27" t="s">
        <v>215</v>
      </c>
      <c r="O79" s="27" t="s">
        <v>165</v>
      </c>
      <c r="P79" s="27" t="s">
        <v>170</v>
      </c>
      <c r="R79" s="27">
        <v>0</v>
      </c>
      <c r="S79" s="27" t="s">
        <v>354</v>
      </c>
      <c r="T79" s="27" t="s">
        <v>354</v>
      </c>
      <c r="U79" s="27" t="s">
        <v>8946</v>
      </c>
    </row>
    <row r="80" spans="1:21" x14ac:dyDescent="0.15">
      <c r="A80" s="27" t="s">
        <v>75</v>
      </c>
      <c r="B80" s="27" t="s">
        <v>2171</v>
      </c>
      <c r="C80" s="27" t="s">
        <v>192</v>
      </c>
      <c r="D80" s="27" t="s">
        <v>166</v>
      </c>
      <c r="E80" s="27" t="s">
        <v>2172</v>
      </c>
      <c r="F80" s="27" t="s">
        <v>2173</v>
      </c>
      <c r="G80" s="27" t="s">
        <v>78</v>
      </c>
      <c r="H80" s="27" t="s">
        <v>2174</v>
      </c>
      <c r="I80" s="28">
        <v>43423.676400462966</v>
      </c>
      <c r="J80" s="28">
        <v>43423.677905092591</v>
      </c>
      <c r="K80" s="27">
        <v>1.5046296296296294E-3</v>
      </c>
      <c r="L80" s="27" t="s">
        <v>210</v>
      </c>
      <c r="M80" s="27" t="s">
        <v>211</v>
      </c>
      <c r="N80" s="27" t="s">
        <v>215</v>
      </c>
      <c r="O80" s="27" t="s">
        <v>165</v>
      </c>
      <c r="P80" s="27" t="s">
        <v>170</v>
      </c>
      <c r="R80" s="27">
        <v>0</v>
      </c>
      <c r="S80" s="27" t="s">
        <v>711</v>
      </c>
      <c r="T80" s="27" t="s">
        <v>354</v>
      </c>
      <c r="U80" s="27" t="s">
        <v>2175</v>
      </c>
    </row>
    <row r="81" spans="1:21" x14ac:dyDescent="0.15">
      <c r="A81" s="27" t="s">
        <v>75</v>
      </c>
      <c r="B81" s="27" t="s">
        <v>2176</v>
      </c>
      <c r="C81" s="27" t="s">
        <v>192</v>
      </c>
      <c r="D81" s="27" t="s">
        <v>166</v>
      </c>
      <c r="E81" s="27" t="s">
        <v>2177</v>
      </c>
      <c r="F81" s="27" t="s">
        <v>2178</v>
      </c>
      <c r="G81" s="27" t="s">
        <v>78</v>
      </c>
      <c r="H81" s="27" t="s">
        <v>2179</v>
      </c>
      <c r="I81" s="28">
        <v>43423.690416666665</v>
      </c>
      <c r="J81" s="28">
        <v>43423.690567129626</v>
      </c>
      <c r="K81" s="27">
        <v>1.5046296296296297E-4</v>
      </c>
      <c r="L81" s="27" t="s">
        <v>210</v>
      </c>
      <c r="M81" s="27" t="s">
        <v>211</v>
      </c>
      <c r="N81" s="27" t="s">
        <v>215</v>
      </c>
      <c r="O81" s="27" t="s">
        <v>165</v>
      </c>
      <c r="P81" s="27" t="s">
        <v>170</v>
      </c>
      <c r="R81" s="27">
        <v>0</v>
      </c>
      <c r="S81" s="27" t="s">
        <v>377</v>
      </c>
      <c r="T81" s="27" t="s">
        <v>354</v>
      </c>
      <c r="U81" s="27" t="s">
        <v>2180</v>
      </c>
    </row>
    <row r="82" spans="1:21" x14ac:dyDescent="0.15">
      <c r="A82" s="27" t="s">
        <v>75</v>
      </c>
      <c r="B82" s="27" t="s">
        <v>2181</v>
      </c>
      <c r="C82" s="27" t="s">
        <v>192</v>
      </c>
      <c r="D82" s="27" t="s">
        <v>166</v>
      </c>
      <c r="E82" s="27" t="s">
        <v>2177</v>
      </c>
      <c r="F82" s="27" t="s">
        <v>2178</v>
      </c>
      <c r="G82" s="27" t="s">
        <v>78</v>
      </c>
      <c r="H82" s="27" t="s">
        <v>2179</v>
      </c>
      <c r="I82" s="28">
        <v>43423.692453703705</v>
      </c>
      <c r="J82" s="28">
        <v>43423.695219907408</v>
      </c>
      <c r="K82" s="27">
        <v>2.7662037037037034E-3</v>
      </c>
      <c r="L82" s="27" t="s">
        <v>210</v>
      </c>
      <c r="M82" s="27" t="s">
        <v>210</v>
      </c>
      <c r="N82" s="27" t="s">
        <v>215</v>
      </c>
      <c r="O82" s="27" t="s">
        <v>165</v>
      </c>
      <c r="P82" s="27" t="s">
        <v>170</v>
      </c>
      <c r="R82" s="27">
        <v>0</v>
      </c>
      <c r="S82" s="27" t="s">
        <v>1390</v>
      </c>
      <c r="T82" s="27" t="s">
        <v>1390</v>
      </c>
      <c r="U82" s="27" t="s">
        <v>2180</v>
      </c>
    </row>
    <row r="83" spans="1:21" x14ac:dyDescent="0.15">
      <c r="A83" s="27" t="s">
        <v>75</v>
      </c>
      <c r="B83" s="27" t="s">
        <v>8947</v>
      </c>
      <c r="C83" s="27" t="s">
        <v>192</v>
      </c>
      <c r="D83" s="27" t="s">
        <v>166</v>
      </c>
      <c r="E83" s="27" t="s">
        <v>2177</v>
      </c>
      <c r="F83" s="27" t="s">
        <v>2178</v>
      </c>
      <c r="G83" s="27" t="s">
        <v>78</v>
      </c>
      <c r="H83" s="27" t="s">
        <v>2179</v>
      </c>
      <c r="I83" s="28">
        <v>43423.694050925929</v>
      </c>
      <c r="J83" s="28">
        <v>43423.694050925929</v>
      </c>
      <c r="K83" s="27">
        <v>0</v>
      </c>
      <c r="L83" s="27" t="s">
        <v>211</v>
      </c>
      <c r="M83" s="27" t="s">
        <v>211</v>
      </c>
      <c r="N83" s="27" t="s">
        <v>215</v>
      </c>
      <c r="O83" s="27" t="s">
        <v>165</v>
      </c>
      <c r="P83" s="27" t="s">
        <v>170</v>
      </c>
      <c r="R83" s="27">
        <v>0</v>
      </c>
      <c r="S83" s="27" t="s">
        <v>354</v>
      </c>
      <c r="T83" s="27" t="s">
        <v>354</v>
      </c>
      <c r="U83" s="27" t="s">
        <v>2180</v>
      </c>
    </row>
    <row r="84" spans="1:21" x14ac:dyDescent="0.15">
      <c r="A84" s="27" t="s">
        <v>75</v>
      </c>
      <c r="B84" s="27" t="s">
        <v>8948</v>
      </c>
      <c r="C84" s="27" t="s">
        <v>192</v>
      </c>
      <c r="D84" s="27" t="s">
        <v>166</v>
      </c>
      <c r="E84" s="27" t="s">
        <v>2177</v>
      </c>
      <c r="F84" s="27" t="s">
        <v>2178</v>
      </c>
      <c r="G84" s="27" t="s">
        <v>78</v>
      </c>
      <c r="H84" s="27" t="s">
        <v>2179</v>
      </c>
      <c r="I84" s="28">
        <v>43423.694178240738</v>
      </c>
      <c r="J84" s="28">
        <v>43423.694178240738</v>
      </c>
      <c r="K84" s="27">
        <v>0</v>
      </c>
      <c r="L84" s="27" t="s">
        <v>211</v>
      </c>
      <c r="M84" s="27" t="s">
        <v>211</v>
      </c>
      <c r="N84" s="27" t="s">
        <v>215</v>
      </c>
      <c r="O84" s="27" t="s">
        <v>165</v>
      </c>
      <c r="P84" s="27" t="s">
        <v>170</v>
      </c>
      <c r="R84" s="27">
        <v>0</v>
      </c>
      <c r="U84" s="27" t="s">
        <v>2180</v>
      </c>
    </row>
    <row r="85" spans="1:21" x14ac:dyDescent="0.15">
      <c r="A85" s="27" t="s">
        <v>75</v>
      </c>
      <c r="B85" s="27" t="s">
        <v>2182</v>
      </c>
      <c r="C85" s="27" t="s">
        <v>192</v>
      </c>
      <c r="D85" s="27" t="s">
        <v>166</v>
      </c>
      <c r="E85" s="27" t="s">
        <v>658</v>
      </c>
      <c r="F85" s="27" t="s">
        <v>659</v>
      </c>
      <c r="G85" s="27" t="s">
        <v>78</v>
      </c>
      <c r="H85" s="27" t="s">
        <v>660</v>
      </c>
      <c r="I85" s="28">
        <v>43423.70826388889</v>
      </c>
      <c r="J85" s="28">
        <v>43423.721817129626</v>
      </c>
      <c r="K85" s="27">
        <v>1.3553240740740741E-2</v>
      </c>
      <c r="L85" s="27" t="s">
        <v>210</v>
      </c>
      <c r="M85" s="27" t="s">
        <v>210</v>
      </c>
      <c r="N85" s="27" t="s">
        <v>215</v>
      </c>
      <c r="O85" s="27" t="s">
        <v>165</v>
      </c>
      <c r="P85" s="27" t="s">
        <v>170</v>
      </c>
      <c r="R85" s="27">
        <v>0</v>
      </c>
      <c r="S85" s="27" t="s">
        <v>2183</v>
      </c>
      <c r="T85" s="27" t="s">
        <v>2183</v>
      </c>
      <c r="U85" s="27" t="s">
        <v>572</v>
      </c>
    </row>
    <row r="86" spans="1:21" x14ac:dyDescent="0.15">
      <c r="A86" s="27" t="s">
        <v>75</v>
      </c>
      <c r="B86" s="27" t="s">
        <v>8949</v>
      </c>
      <c r="C86" s="27" t="s">
        <v>192</v>
      </c>
      <c r="D86" s="27" t="s">
        <v>166</v>
      </c>
      <c r="E86" s="27" t="s">
        <v>658</v>
      </c>
      <c r="F86" s="27" t="s">
        <v>659</v>
      </c>
      <c r="G86" s="27" t="s">
        <v>78</v>
      </c>
      <c r="H86" s="27" t="s">
        <v>660</v>
      </c>
      <c r="I86" s="28">
        <v>43423.710787037038</v>
      </c>
      <c r="J86" s="28">
        <v>43423.710787037038</v>
      </c>
      <c r="K86" s="27">
        <v>0</v>
      </c>
      <c r="L86" s="27" t="s">
        <v>211</v>
      </c>
      <c r="M86" s="27" t="s">
        <v>211</v>
      </c>
      <c r="N86" s="27" t="s">
        <v>215</v>
      </c>
      <c r="O86" s="27" t="s">
        <v>165</v>
      </c>
      <c r="P86" s="27" t="s">
        <v>170</v>
      </c>
      <c r="R86" s="27">
        <v>0</v>
      </c>
      <c r="U86" s="27" t="s">
        <v>572</v>
      </c>
    </row>
    <row r="87" spans="1:21" x14ac:dyDescent="0.15">
      <c r="A87" s="27" t="s">
        <v>75</v>
      </c>
      <c r="B87" s="27" t="s">
        <v>8950</v>
      </c>
      <c r="C87" s="27" t="s">
        <v>194</v>
      </c>
      <c r="D87" s="27" t="s">
        <v>156</v>
      </c>
      <c r="E87" s="27" t="s">
        <v>1824</v>
      </c>
      <c r="F87" s="27" t="s">
        <v>1825</v>
      </c>
      <c r="G87" s="27" t="s">
        <v>78</v>
      </c>
      <c r="H87" s="27" t="s">
        <v>1826</v>
      </c>
      <c r="I87" s="28">
        <v>43423.579398148147</v>
      </c>
      <c r="J87" s="28">
        <v>43423.579398148147</v>
      </c>
      <c r="K87" s="27">
        <v>0</v>
      </c>
      <c r="L87" s="27" t="s">
        <v>211</v>
      </c>
      <c r="M87" s="27" t="s">
        <v>211</v>
      </c>
      <c r="N87" s="27" t="s">
        <v>215</v>
      </c>
      <c r="O87" s="27" t="s">
        <v>155</v>
      </c>
      <c r="P87" s="27" t="s">
        <v>170</v>
      </c>
      <c r="R87" s="27">
        <v>0</v>
      </c>
      <c r="S87" s="27" t="s">
        <v>354</v>
      </c>
      <c r="T87" s="27" t="s">
        <v>354</v>
      </c>
      <c r="U87" s="27" t="s">
        <v>1827</v>
      </c>
    </row>
    <row r="88" spans="1:21" x14ac:dyDescent="0.15">
      <c r="A88" s="27" t="s">
        <v>75</v>
      </c>
      <c r="B88" s="27" t="s">
        <v>2184</v>
      </c>
      <c r="C88" s="27" t="s">
        <v>194</v>
      </c>
      <c r="D88" s="27" t="s">
        <v>156</v>
      </c>
      <c r="E88" s="27" t="s">
        <v>1824</v>
      </c>
      <c r="F88" s="27" t="s">
        <v>1825</v>
      </c>
      <c r="G88" s="27" t="s">
        <v>78</v>
      </c>
      <c r="H88" s="27" t="s">
        <v>1826</v>
      </c>
      <c r="I88" s="28">
        <v>43423.579560185186</v>
      </c>
      <c r="J88" s="28">
        <v>43423.580925925926</v>
      </c>
      <c r="K88" s="27">
        <v>1.3657407407407409E-3</v>
      </c>
      <c r="L88" s="27" t="s">
        <v>210</v>
      </c>
      <c r="M88" s="27" t="s">
        <v>211</v>
      </c>
      <c r="N88" s="27" t="s">
        <v>215</v>
      </c>
      <c r="O88" s="27" t="s">
        <v>155</v>
      </c>
      <c r="P88" s="27" t="s">
        <v>170</v>
      </c>
      <c r="R88" s="27">
        <v>0</v>
      </c>
      <c r="S88" s="27" t="s">
        <v>374</v>
      </c>
      <c r="T88" s="27" t="s">
        <v>354</v>
      </c>
      <c r="U88" s="27" t="s">
        <v>1827</v>
      </c>
    </row>
    <row r="89" spans="1:21" x14ac:dyDescent="0.15">
      <c r="A89" s="27" t="s">
        <v>75</v>
      </c>
      <c r="B89" s="27" t="s">
        <v>2185</v>
      </c>
      <c r="C89" s="27" t="s">
        <v>194</v>
      </c>
      <c r="D89" s="27" t="s">
        <v>156</v>
      </c>
      <c r="E89" s="27" t="s">
        <v>612</v>
      </c>
      <c r="F89" s="27" t="s">
        <v>613</v>
      </c>
      <c r="G89" s="27" t="s">
        <v>78</v>
      </c>
      <c r="H89" s="27" t="s">
        <v>217</v>
      </c>
      <c r="I89" s="28">
        <v>43423.710879629631</v>
      </c>
      <c r="J89" s="28">
        <v>43423.712951388887</v>
      </c>
      <c r="K89" s="27">
        <v>2.0717592592592593E-3</v>
      </c>
      <c r="L89" s="27" t="s">
        <v>210</v>
      </c>
      <c r="M89" s="27" t="s">
        <v>211</v>
      </c>
      <c r="N89" s="27" t="s">
        <v>215</v>
      </c>
      <c r="O89" s="27" t="s">
        <v>155</v>
      </c>
      <c r="P89" s="27" t="s">
        <v>170</v>
      </c>
      <c r="R89" s="27">
        <v>0</v>
      </c>
      <c r="S89" s="27" t="s">
        <v>722</v>
      </c>
      <c r="T89" s="27" t="s">
        <v>354</v>
      </c>
      <c r="U89" s="27" t="s">
        <v>621</v>
      </c>
    </row>
    <row r="90" spans="1:21" x14ac:dyDescent="0.15">
      <c r="A90" s="27" t="s">
        <v>75</v>
      </c>
      <c r="B90" s="27" t="s">
        <v>8951</v>
      </c>
      <c r="C90" s="27" t="s">
        <v>194</v>
      </c>
      <c r="D90" s="27" t="s">
        <v>156</v>
      </c>
      <c r="E90" s="27" t="s">
        <v>612</v>
      </c>
      <c r="F90" s="27" t="s">
        <v>613</v>
      </c>
      <c r="G90" s="27" t="s">
        <v>78</v>
      </c>
      <c r="H90" s="27" t="s">
        <v>217</v>
      </c>
      <c r="I90" s="28">
        <v>43423.71329861111</v>
      </c>
      <c r="J90" s="28">
        <v>43423.71329861111</v>
      </c>
      <c r="K90" s="27">
        <v>0</v>
      </c>
      <c r="L90" s="27" t="s">
        <v>211</v>
      </c>
      <c r="M90" s="27" t="s">
        <v>211</v>
      </c>
      <c r="N90" s="27" t="s">
        <v>215</v>
      </c>
      <c r="O90" s="27" t="s">
        <v>155</v>
      </c>
      <c r="P90" s="27" t="s">
        <v>170</v>
      </c>
      <c r="R90" s="27">
        <v>0</v>
      </c>
      <c r="S90" s="27" t="s">
        <v>354</v>
      </c>
      <c r="T90" s="27" t="s">
        <v>354</v>
      </c>
      <c r="U90" s="27" t="s">
        <v>621</v>
      </c>
    </row>
    <row r="91" spans="1:21" x14ac:dyDescent="0.15">
      <c r="A91" s="27" t="s">
        <v>75</v>
      </c>
      <c r="B91" s="27" t="s">
        <v>2186</v>
      </c>
      <c r="C91" s="27" t="s">
        <v>194</v>
      </c>
      <c r="D91" s="27" t="s">
        <v>156</v>
      </c>
      <c r="E91" s="27" t="s">
        <v>612</v>
      </c>
      <c r="F91" s="27" t="s">
        <v>613</v>
      </c>
      <c r="G91" s="27" t="s">
        <v>78</v>
      </c>
      <c r="H91" s="27" t="s">
        <v>217</v>
      </c>
      <c r="I91" s="28">
        <v>43423.713368055556</v>
      </c>
      <c r="J91" s="28">
        <v>43423.724479166667</v>
      </c>
      <c r="K91" s="27">
        <v>1.1111111111111112E-2</v>
      </c>
      <c r="L91" s="27" t="s">
        <v>210</v>
      </c>
      <c r="M91" s="27" t="s">
        <v>210</v>
      </c>
      <c r="N91" s="27" t="s">
        <v>216</v>
      </c>
      <c r="O91" s="27" t="s">
        <v>155</v>
      </c>
      <c r="P91" s="27" t="s">
        <v>170</v>
      </c>
      <c r="R91" s="27">
        <v>0</v>
      </c>
      <c r="S91" s="27" t="s">
        <v>2187</v>
      </c>
      <c r="T91" s="27" t="s">
        <v>2187</v>
      </c>
      <c r="U91" s="27" t="s">
        <v>901</v>
      </c>
    </row>
    <row r="92" spans="1:21" x14ac:dyDescent="0.15">
      <c r="A92" s="27" t="s">
        <v>75</v>
      </c>
      <c r="B92" s="27" t="s">
        <v>2188</v>
      </c>
      <c r="C92" s="27" t="s">
        <v>194</v>
      </c>
      <c r="D92" s="27" t="s">
        <v>156</v>
      </c>
      <c r="E92" s="27" t="s">
        <v>2189</v>
      </c>
      <c r="F92" s="27" t="s">
        <v>2190</v>
      </c>
      <c r="G92" s="27" t="s">
        <v>78</v>
      </c>
      <c r="H92" s="27" t="s">
        <v>2191</v>
      </c>
      <c r="I92" s="28">
        <v>43423.728217592594</v>
      </c>
      <c r="J92" s="28">
        <v>43423.728819444441</v>
      </c>
      <c r="K92" s="27">
        <v>6.018518518518519E-4</v>
      </c>
      <c r="L92" s="27" t="s">
        <v>210</v>
      </c>
      <c r="M92" s="27" t="s">
        <v>211</v>
      </c>
      <c r="N92" s="27" t="s">
        <v>215</v>
      </c>
      <c r="O92" s="27" t="s">
        <v>155</v>
      </c>
      <c r="P92" s="27" t="s">
        <v>170</v>
      </c>
      <c r="R92" s="27">
        <v>0</v>
      </c>
      <c r="S92" s="27" t="s">
        <v>408</v>
      </c>
      <c r="T92" s="27" t="s">
        <v>354</v>
      </c>
      <c r="U92" s="27" t="s">
        <v>1268</v>
      </c>
    </row>
    <row r="93" spans="1:21" x14ac:dyDescent="0.15">
      <c r="A93" s="27" t="s">
        <v>75</v>
      </c>
      <c r="B93" s="27" t="s">
        <v>8952</v>
      </c>
      <c r="C93" s="27" t="s">
        <v>192</v>
      </c>
      <c r="D93" s="27" t="s">
        <v>160</v>
      </c>
      <c r="E93" s="27" t="s">
        <v>8953</v>
      </c>
      <c r="F93" s="27" t="s">
        <v>8954</v>
      </c>
      <c r="G93" s="27" t="s">
        <v>78</v>
      </c>
      <c r="H93" s="27" t="s">
        <v>1259</v>
      </c>
      <c r="I93" s="28">
        <v>43423.445069444446</v>
      </c>
      <c r="J93" s="28">
        <v>43423.445069444446</v>
      </c>
      <c r="K93" s="27">
        <v>0</v>
      </c>
      <c r="L93" s="27" t="s">
        <v>211</v>
      </c>
      <c r="M93" s="27" t="s">
        <v>211</v>
      </c>
      <c r="N93" s="27" t="s">
        <v>215</v>
      </c>
      <c r="O93" s="27" t="s">
        <v>159</v>
      </c>
      <c r="P93" s="27" t="s">
        <v>170</v>
      </c>
      <c r="R93" s="27">
        <v>0</v>
      </c>
      <c r="S93" s="27" t="s">
        <v>354</v>
      </c>
      <c r="T93" s="27" t="s">
        <v>354</v>
      </c>
      <c r="U93" s="27" t="s">
        <v>8955</v>
      </c>
    </row>
    <row r="94" spans="1:21" x14ac:dyDescent="0.15">
      <c r="A94" s="27" t="s">
        <v>75</v>
      </c>
      <c r="B94" s="27" t="s">
        <v>8956</v>
      </c>
      <c r="C94" s="27" t="s">
        <v>192</v>
      </c>
      <c r="D94" s="27" t="s">
        <v>160</v>
      </c>
      <c r="E94" s="27" t="s">
        <v>8957</v>
      </c>
      <c r="F94" s="27" t="s">
        <v>8958</v>
      </c>
      <c r="G94" s="27" t="s">
        <v>78</v>
      </c>
      <c r="H94" s="27" t="s">
        <v>8959</v>
      </c>
      <c r="I94" s="28">
        <v>43423.447175925925</v>
      </c>
      <c r="J94" s="28">
        <v>43423.447175925925</v>
      </c>
      <c r="K94" s="27">
        <v>0</v>
      </c>
      <c r="L94" s="27" t="s">
        <v>211</v>
      </c>
      <c r="M94" s="27" t="s">
        <v>211</v>
      </c>
      <c r="N94" s="27" t="s">
        <v>215</v>
      </c>
      <c r="O94" s="27" t="s">
        <v>159</v>
      </c>
      <c r="P94" s="27" t="s">
        <v>170</v>
      </c>
      <c r="R94" s="27">
        <v>0</v>
      </c>
      <c r="S94" s="27" t="s">
        <v>354</v>
      </c>
      <c r="T94" s="27" t="s">
        <v>354</v>
      </c>
      <c r="U94" s="27" t="s">
        <v>8960</v>
      </c>
    </row>
    <row r="95" spans="1:21" x14ac:dyDescent="0.15">
      <c r="A95" s="27" t="s">
        <v>75</v>
      </c>
      <c r="B95" s="27" t="s">
        <v>2192</v>
      </c>
      <c r="C95" s="27" t="s">
        <v>192</v>
      </c>
      <c r="D95" s="27" t="s">
        <v>160</v>
      </c>
      <c r="E95" s="27" t="s">
        <v>2193</v>
      </c>
      <c r="F95" s="27" t="s">
        <v>2194</v>
      </c>
      <c r="G95" s="27" t="s">
        <v>78</v>
      </c>
      <c r="H95" s="27" t="s">
        <v>2195</v>
      </c>
      <c r="I95" s="28">
        <v>43423.450949074075</v>
      </c>
      <c r="J95" s="28">
        <v>43423.451493055552</v>
      </c>
      <c r="K95" s="27">
        <v>5.4398148148148144E-4</v>
      </c>
      <c r="L95" s="27" t="s">
        <v>210</v>
      </c>
      <c r="M95" s="27" t="s">
        <v>211</v>
      </c>
      <c r="N95" s="27" t="s">
        <v>215</v>
      </c>
      <c r="O95" s="27" t="s">
        <v>159</v>
      </c>
      <c r="P95" s="27" t="s">
        <v>170</v>
      </c>
      <c r="R95" s="27">
        <v>0</v>
      </c>
      <c r="S95" s="27" t="s">
        <v>428</v>
      </c>
      <c r="T95" s="27" t="s">
        <v>354</v>
      </c>
      <c r="U95" s="27" t="s">
        <v>2196</v>
      </c>
    </row>
    <row r="96" spans="1:21" x14ac:dyDescent="0.15">
      <c r="A96" s="27" t="s">
        <v>75</v>
      </c>
      <c r="B96" s="27" t="s">
        <v>2197</v>
      </c>
      <c r="C96" s="27" t="s">
        <v>192</v>
      </c>
      <c r="D96" s="27" t="s">
        <v>160</v>
      </c>
      <c r="E96" s="27" t="s">
        <v>2193</v>
      </c>
      <c r="F96" s="27" t="s">
        <v>2194</v>
      </c>
      <c r="G96" s="27" t="s">
        <v>78</v>
      </c>
      <c r="H96" s="27" t="s">
        <v>2195</v>
      </c>
      <c r="I96" s="28">
        <v>43423.452430555553</v>
      </c>
      <c r="J96" s="28">
        <v>43423.454699074071</v>
      </c>
      <c r="K96" s="27">
        <v>2.2685185185185182E-3</v>
      </c>
      <c r="L96" s="27" t="s">
        <v>210</v>
      </c>
      <c r="M96" s="27" t="s">
        <v>210</v>
      </c>
      <c r="N96" s="27" t="s">
        <v>215</v>
      </c>
      <c r="O96" s="27" t="s">
        <v>159</v>
      </c>
      <c r="P96" s="27" t="s">
        <v>170</v>
      </c>
      <c r="R96" s="27">
        <v>0</v>
      </c>
      <c r="S96" s="27" t="s">
        <v>676</v>
      </c>
      <c r="T96" s="27" t="s">
        <v>676</v>
      </c>
      <c r="U96" s="27" t="s">
        <v>2198</v>
      </c>
    </row>
    <row r="97" spans="1:21" x14ac:dyDescent="0.15">
      <c r="A97" s="27" t="s">
        <v>75</v>
      </c>
      <c r="B97" s="27" t="s">
        <v>8961</v>
      </c>
      <c r="C97" s="27" t="s">
        <v>192</v>
      </c>
      <c r="D97" s="27" t="s">
        <v>160</v>
      </c>
      <c r="E97" s="27" t="s">
        <v>8962</v>
      </c>
      <c r="F97" s="27" t="s">
        <v>8963</v>
      </c>
      <c r="G97" s="27" t="s">
        <v>78</v>
      </c>
      <c r="H97" s="27" t="s">
        <v>817</v>
      </c>
      <c r="I97" s="28">
        <v>43423.457395833335</v>
      </c>
      <c r="J97" s="28">
        <v>43423.457395833335</v>
      </c>
      <c r="K97" s="27">
        <v>0</v>
      </c>
      <c r="L97" s="27" t="s">
        <v>211</v>
      </c>
      <c r="M97" s="27" t="s">
        <v>211</v>
      </c>
      <c r="N97" s="27" t="s">
        <v>215</v>
      </c>
      <c r="O97" s="27" t="s">
        <v>159</v>
      </c>
      <c r="P97" s="27" t="s">
        <v>170</v>
      </c>
      <c r="R97" s="27">
        <v>0</v>
      </c>
      <c r="S97" s="27" t="s">
        <v>354</v>
      </c>
      <c r="T97" s="27" t="s">
        <v>354</v>
      </c>
      <c r="U97" s="27" t="s">
        <v>8964</v>
      </c>
    </row>
    <row r="98" spans="1:21" x14ac:dyDescent="0.15">
      <c r="A98" s="27" t="s">
        <v>75</v>
      </c>
      <c r="B98" s="27" t="s">
        <v>8965</v>
      </c>
      <c r="C98" s="27" t="s">
        <v>192</v>
      </c>
      <c r="D98" s="27" t="s">
        <v>160</v>
      </c>
      <c r="E98" s="27" t="s">
        <v>8966</v>
      </c>
      <c r="F98" s="27" t="s">
        <v>8967</v>
      </c>
      <c r="G98" s="27" t="s">
        <v>78</v>
      </c>
      <c r="H98" s="27" t="s">
        <v>8968</v>
      </c>
      <c r="I98" s="28">
        <v>43423.469143518516</v>
      </c>
      <c r="J98" s="28">
        <v>43423.469143518516</v>
      </c>
      <c r="K98" s="27">
        <v>0</v>
      </c>
      <c r="L98" s="27" t="s">
        <v>211</v>
      </c>
      <c r="M98" s="27" t="s">
        <v>211</v>
      </c>
      <c r="N98" s="27" t="s">
        <v>215</v>
      </c>
      <c r="O98" s="27" t="s">
        <v>159</v>
      </c>
      <c r="P98" s="27" t="s">
        <v>170</v>
      </c>
      <c r="R98" s="27">
        <v>0</v>
      </c>
      <c r="S98" s="27" t="s">
        <v>354</v>
      </c>
      <c r="T98" s="27" t="s">
        <v>354</v>
      </c>
      <c r="U98" s="27" t="s">
        <v>8969</v>
      </c>
    </row>
    <row r="99" spans="1:21" x14ac:dyDescent="0.15">
      <c r="A99" s="27" t="s">
        <v>75</v>
      </c>
      <c r="B99" s="27" t="s">
        <v>8970</v>
      </c>
      <c r="C99" s="27" t="s">
        <v>192</v>
      </c>
      <c r="D99" s="27" t="s">
        <v>160</v>
      </c>
      <c r="E99" s="27" t="s">
        <v>8966</v>
      </c>
      <c r="F99" s="27" t="s">
        <v>8967</v>
      </c>
      <c r="G99" s="27" t="s">
        <v>78</v>
      </c>
      <c r="H99" s="27" t="s">
        <v>8968</v>
      </c>
      <c r="I99" s="28">
        <v>43423.583668981482</v>
      </c>
      <c r="J99" s="28">
        <v>43423.583668981482</v>
      </c>
      <c r="K99" s="27">
        <v>0</v>
      </c>
      <c r="L99" s="27" t="s">
        <v>211</v>
      </c>
      <c r="M99" s="27" t="s">
        <v>211</v>
      </c>
      <c r="N99" s="27" t="s">
        <v>215</v>
      </c>
      <c r="O99" s="27" t="s">
        <v>159</v>
      </c>
      <c r="P99" s="27" t="s">
        <v>170</v>
      </c>
      <c r="R99" s="27">
        <v>0</v>
      </c>
      <c r="S99" s="27" t="s">
        <v>354</v>
      </c>
      <c r="T99" s="27" t="s">
        <v>354</v>
      </c>
      <c r="U99" s="27" t="s">
        <v>8971</v>
      </c>
    </row>
    <row r="100" spans="1:21" x14ac:dyDescent="0.15">
      <c r="A100" s="27" t="s">
        <v>75</v>
      </c>
      <c r="B100" s="27" t="s">
        <v>8972</v>
      </c>
      <c r="C100" s="27" t="s">
        <v>192</v>
      </c>
      <c r="D100" s="27" t="s">
        <v>160</v>
      </c>
      <c r="E100" s="27" t="s">
        <v>8966</v>
      </c>
      <c r="F100" s="27" t="s">
        <v>8967</v>
      </c>
      <c r="G100" s="27" t="s">
        <v>78</v>
      </c>
      <c r="H100" s="27" t="s">
        <v>8968</v>
      </c>
      <c r="I100" s="28">
        <v>43423.586435185185</v>
      </c>
      <c r="J100" s="28">
        <v>43423.586435185185</v>
      </c>
      <c r="K100" s="27">
        <v>0</v>
      </c>
      <c r="L100" s="27" t="s">
        <v>211</v>
      </c>
      <c r="M100" s="27" t="s">
        <v>211</v>
      </c>
      <c r="N100" s="27" t="s">
        <v>215</v>
      </c>
      <c r="O100" s="27" t="s">
        <v>159</v>
      </c>
      <c r="P100" s="27" t="s">
        <v>170</v>
      </c>
      <c r="R100" s="27">
        <v>0</v>
      </c>
      <c r="S100" s="27" t="s">
        <v>354</v>
      </c>
      <c r="T100" s="27" t="s">
        <v>354</v>
      </c>
      <c r="U100" s="27" t="s">
        <v>8973</v>
      </c>
    </row>
    <row r="101" spans="1:21" x14ac:dyDescent="0.15">
      <c r="A101" s="27" t="s">
        <v>75</v>
      </c>
      <c r="B101" s="27" t="s">
        <v>8974</v>
      </c>
      <c r="C101" s="27" t="s">
        <v>192</v>
      </c>
      <c r="D101" s="27" t="s">
        <v>160</v>
      </c>
      <c r="E101" s="27" t="s">
        <v>8975</v>
      </c>
      <c r="F101" s="27" t="s">
        <v>8976</v>
      </c>
      <c r="G101" s="27" t="s">
        <v>78</v>
      </c>
      <c r="H101" s="27" t="s">
        <v>8977</v>
      </c>
      <c r="I101" s="28">
        <v>43423.58934027778</v>
      </c>
      <c r="J101" s="28">
        <v>43423.58934027778</v>
      </c>
      <c r="K101" s="27">
        <v>0</v>
      </c>
      <c r="L101" s="27" t="s">
        <v>211</v>
      </c>
      <c r="M101" s="27" t="s">
        <v>211</v>
      </c>
      <c r="N101" s="27" t="s">
        <v>215</v>
      </c>
      <c r="O101" s="27" t="s">
        <v>159</v>
      </c>
      <c r="P101" s="27" t="s">
        <v>170</v>
      </c>
      <c r="R101" s="27">
        <v>0</v>
      </c>
      <c r="S101" s="27" t="s">
        <v>354</v>
      </c>
      <c r="T101" s="27" t="s">
        <v>354</v>
      </c>
      <c r="U101" s="27" t="s">
        <v>8978</v>
      </c>
    </row>
    <row r="102" spans="1:21" x14ac:dyDescent="0.15">
      <c r="A102" s="27" t="s">
        <v>75</v>
      </c>
      <c r="B102" s="27" t="s">
        <v>2199</v>
      </c>
      <c r="C102" s="27" t="s">
        <v>192</v>
      </c>
      <c r="D102" s="27" t="s">
        <v>160</v>
      </c>
      <c r="E102" s="27" t="s">
        <v>2200</v>
      </c>
      <c r="F102" s="27" t="s">
        <v>2201</v>
      </c>
      <c r="G102" s="27" t="s">
        <v>78</v>
      </c>
      <c r="H102" s="27" t="s">
        <v>2202</v>
      </c>
      <c r="I102" s="28">
        <v>43423.593564814815</v>
      </c>
      <c r="J102" s="28">
        <v>43423.593715277777</v>
      </c>
      <c r="K102" s="27">
        <v>1.5046296296296297E-4</v>
      </c>
      <c r="L102" s="27" t="s">
        <v>210</v>
      </c>
      <c r="M102" s="27" t="s">
        <v>211</v>
      </c>
      <c r="N102" s="27" t="s">
        <v>215</v>
      </c>
      <c r="O102" s="27" t="s">
        <v>159</v>
      </c>
      <c r="P102" s="27" t="s">
        <v>170</v>
      </c>
      <c r="R102" s="27">
        <v>0</v>
      </c>
      <c r="S102" s="27" t="s">
        <v>377</v>
      </c>
      <c r="T102" s="27" t="s">
        <v>354</v>
      </c>
      <c r="U102" s="27" t="s">
        <v>2203</v>
      </c>
    </row>
    <row r="103" spans="1:21" x14ac:dyDescent="0.15">
      <c r="A103" s="27" t="s">
        <v>75</v>
      </c>
      <c r="B103" s="27" t="s">
        <v>8979</v>
      </c>
      <c r="C103" s="27" t="s">
        <v>192</v>
      </c>
      <c r="D103" s="27" t="s">
        <v>160</v>
      </c>
      <c r="E103" s="27" t="s">
        <v>8980</v>
      </c>
      <c r="F103" s="27" t="s">
        <v>8981</v>
      </c>
      <c r="G103" s="27" t="s">
        <v>78</v>
      </c>
      <c r="H103" s="27" t="s">
        <v>8982</v>
      </c>
      <c r="I103" s="28">
        <v>43423.595486111109</v>
      </c>
      <c r="J103" s="28">
        <v>43423.595486111109</v>
      </c>
      <c r="K103" s="27">
        <v>0</v>
      </c>
      <c r="L103" s="27" t="s">
        <v>211</v>
      </c>
      <c r="M103" s="27" t="s">
        <v>211</v>
      </c>
      <c r="N103" s="27" t="s">
        <v>215</v>
      </c>
      <c r="O103" s="27" t="s">
        <v>159</v>
      </c>
      <c r="P103" s="27" t="s">
        <v>170</v>
      </c>
      <c r="R103" s="27">
        <v>0</v>
      </c>
      <c r="S103" s="27" t="s">
        <v>354</v>
      </c>
      <c r="T103" s="27" t="s">
        <v>354</v>
      </c>
      <c r="U103" s="27" t="s">
        <v>8983</v>
      </c>
    </row>
    <row r="104" spans="1:21" x14ac:dyDescent="0.15">
      <c r="A104" s="27" t="s">
        <v>75</v>
      </c>
      <c r="B104" s="27" t="s">
        <v>8984</v>
      </c>
      <c r="C104" s="27" t="s">
        <v>192</v>
      </c>
      <c r="D104" s="27" t="s">
        <v>160</v>
      </c>
      <c r="E104" s="27" t="s">
        <v>2200</v>
      </c>
      <c r="F104" s="27" t="s">
        <v>2201</v>
      </c>
      <c r="G104" s="27" t="s">
        <v>78</v>
      </c>
      <c r="H104" s="27" t="s">
        <v>2202</v>
      </c>
      <c r="I104" s="28">
        <v>43423.597048611111</v>
      </c>
      <c r="J104" s="28">
        <v>43423.597048611111</v>
      </c>
      <c r="K104" s="27">
        <v>0</v>
      </c>
      <c r="L104" s="27" t="s">
        <v>211</v>
      </c>
      <c r="M104" s="27" t="s">
        <v>211</v>
      </c>
      <c r="N104" s="27" t="s">
        <v>215</v>
      </c>
      <c r="O104" s="27" t="s">
        <v>159</v>
      </c>
      <c r="P104" s="27" t="s">
        <v>170</v>
      </c>
      <c r="R104" s="27">
        <v>0</v>
      </c>
      <c r="U104" s="27" t="s">
        <v>8985</v>
      </c>
    </row>
    <row r="105" spans="1:21" x14ac:dyDescent="0.15">
      <c r="A105" s="27" t="s">
        <v>75</v>
      </c>
      <c r="B105" s="27" t="s">
        <v>8986</v>
      </c>
      <c r="C105" s="27" t="s">
        <v>192</v>
      </c>
      <c r="D105" s="27" t="s">
        <v>160</v>
      </c>
      <c r="E105" s="27" t="s">
        <v>2205</v>
      </c>
      <c r="F105" s="27" t="s">
        <v>2206</v>
      </c>
      <c r="G105" s="27" t="s">
        <v>78</v>
      </c>
      <c r="H105" s="27" t="s">
        <v>2207</v>
      </c>
      <c r="I105" s="28">
        <v>43423.598993055559</v>
      </c>
      <c r="J105" s="28">
        <v>43423.598993055559</v>
      </c>
      <c r="K105" s="27">
        <v>0</v>
      </c>
      <c r="L105" s="27" t="s">
        <v>211</v>
      </c>
      <c r="M105" s="27" t="s">
        <v>211</v>
      </c>
      <c r="N105" s="27" t="s">
        <v>215</v>
      </c>
      <c r="O105" s="27" t="s">
        <v>159</v>
      </c>
      <c r="P105" s="27" t="s">
        <v>170</v>
      </c>
      <c r="R105" s="27">
        <v>0</v>
      </c>
      <c r="S105" s="27" t="s">
        <v>354</v>
      </c>
      <c r="T105" s="27" t="s">
        <v>354</v>
      </c>
      <c r="U105" s="27" t="s">
        <v>8987</v>
      </c>
    </row>
    <row r="106" spans="1:21" x14ac:dyDescent="0.15">
      <c r="A106" s="27" t="s">
        <v>75</v>
      </c>
      <c r="B106" s="27" t="s">
        <v>2204</v>
      </c>
      <c r="C106" s="27" t="s">
        <v>192</v>
      </c>
      <c r="D106" s="27" t="s">
        <v>160</v>
      </c>
      <c r="E106" s="27" t="s">
        <v>2205</v>
      </c>
      <c r="F106" s="27" t="s">
        <v>2206</v>
      </c>
      <c r="G106" s="27" t="s">
        <v>78</v>
      </c>
      <c r="H106" s="27" t="s">
        <v>2207</v>
      </c>
      <c r="I106" s="28">
        <v>43423.599293981482</v>
      </c>
      <c r="J106" s="28">
        <v>43423.611655092594</v>
      </c>
      <c r="K106" s="27">
        <v>1.2361111111111113E-2</v>
      </c>
      <c r="L106" s="27" t="s">
        <v>210</v>
      </c>
      <c r="M106" s="27" t="s">
        <v>210</v>
      </c>
      <c r="N106" s="27" t="s">
        <v>215</v>
      </c>
      <c r="O106" s="27" t="s">
        <v>159</v>
      </c>
      <c r="P106" s="27" t="s">
        <v>170</v>
      </c>
      <c r="R106" s="27">
        <v>0</v>
      </c>
      <c r="S106" s="27" t="s">
        <v>2208</v>
      </c>
      <c r="T106" s="27" t="s">
        <v>2208</v>
      </c>
      <c r="U106" s="27" t="s">
        <v>2209</v>
      </c>
    </row>
    <row r="107" spans="1:21" x14ac:dyDescent="0.15">
      <c r="A107" s="27" t="s">
        <v>75</v>
      </c>
      <c r="B107" s="27" t="s">
        <v>8988</v>
      </c>
      <c r="C107" s="27" t="s">
        <v>192</v>
      </c>
      <c r="D107" s="27" t="s">
        <v>160</v>
      </c>
      <c r="E107" s="27" t="s">
        <v>8989</v>
      </c>
      <c r="F107" s="27" t="s">
        <v>8990</v>
      </c>
      <c r="G107" s="27" t="s">
        <v>78</v>
      </c>
      <c r="H107" s="27" t="s">
        <v>335</v>
      </c>
      <c r="I107" s="28">
        <v>43423.599791666667</v>
      </c>
      <c r="J107" s="28">
        <v>43423.599791666667</v>
      </c>
      <c r="K107" s="27">
        <v>0</v>
      </c>
      <c r="L107" s="27" t="s">
        <v>211</v>
      </c>
      <c r="M107" s="27" t="s">
        <v>211</v>
      </c>
      <c r="N107" s="27" t="s">
        <v>215</v>
      </c>
      <c r="O107" s="27" t="s">
        <v>159</v>
      </c>
      <c r="P107" s="27" t="s">
        <v>170</v>
      </c>
      <c r="R107" s="27">
        <v>0</v>
      </c>
      <c r="S107" s="27" t="s">
        <v>354</v>
      </c>
      <c r="T107" s="27" t="s">
        <v>354</v>
      </c>
      <c r="U107" s="27" t="s">
        <v>8991</v>
      </c>
    </row>
    <row r="108" spans="1:21" x14ac:dyDescent="0.15">
      <c r="A108" s="27" t="s">
        <v>75</v>
      </c>
      <c r="B108" s="27" t="s">
        <v>8992</v>
      </c>
      <c r="C108" s="27" t="s">
        <v>192</v>
      </c>
      <c r="D108" s="27" t="s">
        <v>160</v>
      </c>
      <c r="E108" s="27" t="s">
        <v>8989</v>
      </c>
      <c r="F108" s="27" t="s">
        <v>8990</v>
      </c>
      <c r="G108" s="27" t="s">
        <v>78</v>
      </c>
      <c r="H108" s="27" t="s">
        <v>335</v>
      </c>
      <c r="I108" s="28">
        <v>43423.600081018521</v>
      </c>
      <c r="J108" s="28">
        <v>43423.600081018521</v>
      </c>
      <c r="K108" s="27">
        <v>0</v>
      </c>
      <c r="L108" s="27" t="s">
        <v>211</v>
      </c>
      <c r="M108" s="27" t="s">
        <v>211</v>
      </c>
      <c r="N108" s="27" t="s">
        <v>215</v>
      </c>
      <c r="O108" s="27" t="s">
        <v>159</v>
      </c>
      <c r="P108" s="27" t="s">
        <v>170</v>
      </c>
      <c r="R108" s="27">
        <v>0</v>
      </c>
      <c r="S108" s="27" t="s">
        <v>354</v>
      </c>
      <c r="T108" s="27" t="s">
        <v>354</v>
      </c>
      <c r="U108" s="27" t="s">
        <v>8991</v>
      </c>
    </row>
    <row r="109" spans="1:21" x14ac:dyDescent="0.15">
      <c r="A109" s="27" t="s">
        <v>75</v>
      </c>
      <c r="B109" s="27" t="s">
        <v>8993</v>
      </c>
      <c r="C109" s="27" t="s">
        <v>192</v>
      </c>
      <c r="D109" s="27" t="s">
        <v>160</v>
      </c>
      <c r="E109" s="27" t="s">
        <v>8994</v>
      </c>
      <c r="F109" s="27" t="s">
        <v>8995</v>
      </c>
      <c r="G109" s="27" t="s">
        <v>78</v>
      </c>
      <c r="H109" s="27" t="s">
        <v>724</v>
      </c>
      <c r="I109" s="28">
        <v>43423.602175925924</v>
      </c>
      <c r="J109" s="28">
        <v>43423.602175925924</v>
      </c>
      <c r="K109" s="27">
        <v>0</v>
      </c>
      <c r="L109" s="27" t="s">
        <v>211</v>
      </c>
      <c r="M109" s="27" t="s">
        <v>211</v>
      </c>
      <c r="N109" s="27" t="s">
        <v>215</v>
      </c>
      <c r="O109" s="27" t="s">
        <v>159</v>
      </c>
      <c r="P109" s="27" t="s">
        <v>170</v>
      </c>
      <c r="R109" s="27">
        <v>0</v>
      </c>
      <c r="S109" s="27" t="s">
        <v>354</v>
      </c>
      <c r="T109" s="27" t="s">
        <v>354</v>
      </c>
      <c r="U109" s="27" t="s">
        <v>8996</v>
      </c>
    </row>
    <row r="110" spans="1:21" x14ac:dyDescent="0.15">
      <c r="A110" s="27" t="s">
        <v>75</v>
      </c>
      <c r="B110" s="27" t="s">
        <v>8997</v>
      </c>
      <c r="C110" s="27" t="s">
        <v>192</v>
      </c>
      <c r="D110" s="27" t="s">
        <v>160</v>
      </c>
      <c r="E110" s="27" t="s">
        <v>8998</v>
      </c>
      <c r="F110" s="27" t="s">
        <v>8999</v>
      </c>
      <c r="G110" s="27" t="s">
        <v>78</v>
      </c>
      <c r="H110" s="27" t="s">
        <v>9000</v>
      </c>
      <c r="I110" s="28">
        <v>43423.616423611114</v>
      </c>
      <c r="J110" s="28">
        <v>43423.616423611114</v>
      </c>
      <c r="K110" s="27">
        <v>0</v>
      </c>
      <c r="L110" s="27" t="s">
        <v>211</v>
      </c>
      <c r="M110" s="27" t="s">
        <v>211</v>
      </c>
      <c r="N110" s="27" t="s">
        <v>215</v>
      </c>
      <c r="O110" s="27" t="s">
        <v>159</v>
      </c>
      <c r="P110" s="27" t="s">
        <v>170</v>
      </c>
      <c r="R110" s="27">
        <v>0</v>
      </c>
      <c r="S110" s="27" t="s">
        <v>354</v>
      </c>
      <c r="T110" s="27" t="s">
        <v>354</v>
      </c>
      <c r="U110" s="27" t="s">
        <v>9001</v>
      </c>
    </row>
    <row r="111" spans="1:21" x14ac:dyDescent="0.15">
      <c r="A111" s="27" t="s">
        <v>75</v>
      </c>
      <c r="B111" s="27" t="s">
        <v>9002</v>
      </c>
      <c r="C111" s="27" t="s">
        <v>192</v>
      </c>
      <c r="D111" s="27" t="s">
        <v>160</v>
      </c>
      <c r="E111" s="27" t="s">
        <v>9003</v>
      </c>
      <c r="F111" s="27" t="s">
        <v>9004</v>
      </c>
      <c r="G111" s="27" t="s">
        <v>78</v>
      </c>
      <c r="H111" s="27" t="s">
        <v>632</v>
      </c>
      <c r="I111" s="28">
        <v>43423.617581018516</v>
      </c>
      <c r="J111" s="28">
        <v>43423.617581018516</v>
      </c>
      <c r="K111" s="27">
        <v>0</v>
      </c>
      <c r="L111" s="27" t="s">
        <v>211</v>
      </c>
      <c r="M111" s="27" t="s">
        <v>211</v>
      </c>
      <c r="N111" s="27" t="s">
        <v>215</v>
      </c>
      <c r="O111" s="27" t="s">
        <v>159</v>
      </c>
      <c r="P111" s="27" t="s">
        <v>170</v>
      </c>
      <c r="R111" s="27">
        <v>0</v>
      </c>
      <c r="S111" s="27" t="s">
        <v>354</v>
      </c>
      <c r="T111" s="27" t="s">
        <v>354</v>
      </c>
      <c r="U111" s="27" t="s">
        <v>9005</v>
      </c>
    </row>
    <row r="112" spans="1:21" x14ac:dyDescent="0.15">
      <c r="A112" s="27" t="s">
        <v>75</v>
      </c>
      <c r="B112" s="27" t="s">
        <v>9006</v>
      </c>
      <c r="C112" s="27" t="s">
        <v>192</v>
      </c>
      <c r="D112" s="27" t="s">
        <v>160</v>
      </c>
      <c r="E112" s="27" t="s">
        <v>2211</v>
      </c>
      <c r="F112" s="27" t="s">
        <v>2212</v>
      </c>
      <c r="G112" s="27" t="s">
        <v>78</v>
      </c>
      <c r="H112" s="27" t="s">
        <v>335</v>
      </c>
      <c r="I112" s="28">
        <v>43423.667129629626</v>
      </c>
      <c r="J112" s="28">
        <v>43423.667129629626</v>
      </c>
      <c r="K112" s="27">
        <v>0</v>
      </c>
      <c r="L112" s="27" t="s">
        <v>211</v>
      </c>
      <c r="M112" s="27" t="s">
        <v>211</v>
      </c>
      <c r="N112" s="27" t="s">
        <v>215</v>
      </c>
      <c r="O112" s="27" t="s">
        <v>159</v>
      </c>
      <c r="P112" s="27" t="s">
        <v>170</v>
      </c>
      <c r="R112" s="27">
        <v>0</v>
      </c>
      <c r="S112" s="27" t="s">
        <v>354</v>
      </c>
      <c r="T112" s="27" t="s">
        <v>354</v>
      </c>
      <c r="U112" s="27" t="s">
        <v>9007</v>
      </c>
    </row>
    <row r="113" spans="1:21" x14ac:dyDescent="0.15">
      <c r="A113" s="27" t="s">
        <v>75</v>
      </c>
      <c r="B113" s="27" t="s">
        <v>2210</v>
      </c>
      <c r="C113" s="27" t="s">
        <v>192</v>
      </c>
      <c r="D113" s="27" t="s">
        <v>160</v>
      </c>
      <c r="E113" s="27" t="s">
        <v>2211</v>
      </c>
      <c r="F113" s="27" t="s">
        <v>2212</v>
      </c>
      <c r="G113" s="27" t="s">
        <v>78</v>
      </c>
      <c r="H113" s="27" t="s">
        <v>335</v>
      </c>
      <c r="I113" s="28">
        <v>43423.66778935185</v>
      </c>
      <c r="J113" s="28">
        <v>43423.66920138889</v>
      </c>
      <c r="K113" s="27">
        <v>1.4120370370370369E-3</v>
      </c>
      <c r="L113" s="27" t="s">
        <v>210</v>
      </c>
      <c r="M113" s="27" t="s">
        <v>211</v>
      </c>
      <c r="N113" s="27" t="s">
        <v>215</v>
      </c>
      <c r="O113" s="27" t="s">
        <v>159</v>
      </c>
      <c r="P113" s="27" t="s">
        <v>170</v>
      </c>
      <c r="R113" s="27">
        <v>0</v>
      </c>
      <c r="S113" s="27" t="s">
        <v>518</v>
      </c>
      <c r="T113" s="27" t="s">
        <v>354</v>
      </c>
      <c r="U113" s="27" t="s">
        <v>2213</v>
      </c>
    </row>
    <row r="114" spans="1:21" x14ac:dyDescent="0.15">
      <c r="A114" s="27" t="s">
        <v>75</v>
      </c>
      <c r="B114" s="27" t="s">
        <v>9008</v>
      </c>
      <c r="C114" s="27" t="s">
        <v>192</v>
      </c>
      <c r="D114" s="27" t="s">
        <v>160</v>
      </c>
      <c r="E114" s="27" t="s">
        <v>2211</v>
      </c>
      <c r="F114" s="27" t="s">
        <v>2212</v>
      </c>
      <c r="G114" s="27" t="s">
        <v>78</v>
      </c>
      <c r="H114" s="27" t="s">
        <v>335</v>
      </c>
      <c r="I114" s="28">
        <v>43423.681898148148</v>
      </c>
      <c r="J114" s="28">
        <v>43423.681898148148</v>
      </c>
      <c r="K114" s="27">
        <v>0</v>
      </c>
      <c r="L114" s="27" t="s">
        <v>211</v>
      </c>
      <c r="M114" s="27" t="s">
        <v>211</v>
      </c>
      <c r="N114" s="27" t="s">
        <v>215</v>
      </c>
      <c r="O114" s="27" t="s">
        <v>159</v>
      </c>
      <c r="P114" s="27" t="s">
        <v>170</v>
      </c>
      <c r="R114" s="27">
        <v>0</v>
      </c>
      <c r="S114" s="27" t="s">
        <v>354</v>
      </c>
      <c r="T114" s="27" t="s">
        <v>354</v>
      </c>
      <c r="U114" s="27" t="s">
        <v>9007</v>
      </c>
    </row>
    <row r="115" spans="1:21" x14ac:dyDescent="0.15">
      <c r="A115" s="27" t="s">
        <v>75</v>
      </c>
      <c r="B115" s="27" t="s">
        <v>2214</v>
      </c>
      <c r="C115" s="27" t="s">
        <v>192</v>
      </c>
      <c r="D115" s="27" t="s">
        <v>160</v>
      </c>
      <c r="E115" s="27" t="s">
        <v>2215</v>
      </c>
      <c r="F115" s="27" t="s">
        <v>2216</v>
      </c>
      <c r="G115" s="27" t="s">
        <v>78</v>
      </c>
      <c r="H115" s="27" t="s">
        <v>231</v>
      </c>
      <c r="I115" s="28">
        <v>43423.68582175926</v>
      </c>
      <c r="J115" s="28">
        <v>43423.686122685183</v>
      </c>
      <c r="K115" s="27">
        <v>3.0092592592592595E-4</v>
      </c>
      <c r="L115" s="27" t="s">
        <v>210</v>
      </c>
      <c r="M115" s="27" t="s">
        <v>211</v>
      </c>
      <c r="N115" s="27" t="s">
        <v>215</v>
      </c>
      <c r="O115" s="27" t="s">
        <v>159</v>
      </c>
      <c r="P115" s="27" t="s">
        <v>170</v>
      </c>
      <c r="R115" s="27">
        <v>0</v>
      </c>
      <c r="S115" s="27" t="s">
        <v>493</v>
      </c>
      <c r="T115" s="27" t="s">
        <v>354</v>
      </c>
      <c r="U115" s="27" t="s">
        <v>2217</v>
      </c>
    </row>
    <row r="116" spans="1:21" x14ac:dyDescent="0.15">
      <c r="A116" s="27" t="s">
        <v>75</v>
      </c>
      <c r="B116" s="27" t="s">
        <v>9009</v>
      </c>
      <c r="C116" s="27" t="s">
        <v>192</v>
      </c>
      <c r="D116" s="27" t="s">
        <v>160</v>
      </c>
      <c r="E116" s="27" t="s">
        <v>2219</v>
      </c>
      <c r="F116" s="27" t="s">
        <v>2220</v>
      </c>
      <c r="G116" s="27" t="s">
        <v>78</v>
      </c>
      <c r="H116" s="27" t="s">
        <v>1404</v>
      </c>
      <c r="I116" s="28">
        <v>43423.687303240738</v>
      </c>
      <c r="J116" s="28">
        <v>43423.687303240738</v>
      </c>
      <c r="K116" s="27">
        <v>0</v>
      </c>
      <c r="L116" s="27" t="s">
        <v>211</v>
      </c>
      <c r="M116" s="27" t="s">
        <v>211</v>
      </c>
      <c r="N116" s="27" t="s">
        <v>215</v>
      </c>
      <c r="O116" s="27" t="s">
        <v>159</v>
      </c>
      <c r="P116" s="27" t="s">
        <v>170</v>
      </c>
      <c r="R116" s="27">
        <v>0</v>
      </c>
      <c r="S116" s="27" t="s">
        <v>354</v>
      </c>
      <c r="T116" s="27" t="s">
        <v>354</v>
      </c>
      <c r="U116" s="27" t="s">
        <v>9010</v>
      </c>
    </row>
    <row r="117" spans="1:21" x14ac:dyDescent="0.15">
      <c r="A117" s="27" t="s">
        <v>75</v>
      </c>
      <c r="B117" s="27" t="s">
        <v>2218</v>
      </c>
      <c r="C117" s="27" t="s">
        <v>192</v>
      </c>
      <c r="D117" s="27" t="s">
        <v>160</v>
      </c>
      <c r="E117" s="27" t="s">
        <v>2219</v>
      </c>
      <c r="F117" s="27" t="s">
        <v>2220</v>
      </c>
      <c r="G117" s="27" t="s">
        <v>78</v>
      </c>
      <c r="H117" s="27" t="s">
        <v>1404</v>
      </c>
      <c r="I117" s="28">
        <v>43423.688136574077</v>
      </c>
      <c r="J117" s="28">
        <v>43423.688206018516</v>
      </c>
      <c r="K117" s="27">
        <v>6.9444444444444444E-5</v>
      </c>
      <c r="L117" s="27" t="s">
        <v>210</v>
      </c>
      <c r="M117" s="27" t="s">
        <v>211</v>
      </c>
      <c r="N117" s="27" t="s">
        <v>215</v>
      </c>
      <c r="O117" s="27" t="s">
        <v>159</v>
      </c>
      <c r="P117" s="27" t="s">
        <v>170</v>
      </c>
      <c r="R117" s="27">
        <v>0</v>
      </c>
      <c r="S117" s="27" t="s">
        <v>483</v>
      </c>
      <c r="T117" s="27" t="s">
        <v>354</v>
      </c>
      <c r="U117" s="27" t="s">
        <v>2221</v>
      </c>
    </row>
    <row r="118" spans="1:21" x14ac:dyDescent="0.15">
      <c r="A118" s="27" t="s">
        <v>75</v>
      </c>
      <c r="B118" s="27" t="s">
        <v>2222</v>
      </c>
      <c r="C118" s="27" t="s">
        <v>192</v>
      </c>
      <c r="D118" s="27" t="s">
        <v>160</v>
      </c>
      <c r="E118" s="27" t="s">
        <v>2219</v>
      </c>
      <c r="F118" s="27" t="s">
        <v>2220</v>
      </c>
      <c r="G118" s="27" t="s">
        <v>78</v>
      </c>
      <c r="H118" s="27" t="s">
        <v>1404</v>
      </c>
      <c r="I118" s="28">
        <v>43423.688460648147</v>
      </c>
      <c r="J118" s="28">
        <v>43423.689189814817</v>
      </c>
      <c r="K118" s="27">
        <v>7.291666666666667E-4</v>
      </c>
      <c r="L118" s="27" t="s">
        <v>210</v>
      </c>
      <c r="M118" s="27" t="s">
        <v>211</v>
      </c>
      <c r="N118" s="27" t="s">
        <v>215</v>
      </c>
      <c r="O118" s="27" t="s">
        <v>159</v>
      </c>
      <c r="P118" s="27" t="s">
        <v>170</v>
      </c>
      <c r="R118" s="27">
        <v>0</v>
      </c>
      <c r="S118" s="27" t="s">
        <v>382</v>
      </c>
      <c r="T118" s="27" t="s">
        <v>354</v>
      </c>
      <c r="U118" s="27" t="s">
        <v>2221</v>
      </c>
    </row>
    <row r="119" spans="1:21" x14ac:dyDescent="0.15">
      <c r="A119" s="27" t="s">
        <v>75</v>
      </c>
      <c r="B119" s="27" t="s">
        <v>9011</v>
      </c>
      <c r="C119" s="27" t="s">
        <v>192</v>
      </c>
      <c r="D119" s="27" t="s">
        <v>160</v>
      </c>
      <c r="E119" s="27" t="s">
        <v>9012</v>
      </c>
      <c r="F119" s="27" t="s">
        <v>9013</v>
      </c>
      <c r="G119" s="27" t="s">
        <v>78</v>
      </c>
      <c r="H119" s="27" t="s">
        <v>9014</v>
      </c>
      <c r="I119" s="28">
        <v>43423.690601851849</v>
      </c>
      <c r="J119" s="28">
        <v>43423.690601851849</v>
      </c>
      <c r="K119" s="27">
        <v>0</v>
      </c>
      <c r="L119" s="27" t="s">
        <v>211</v>
      </c>
      <c r="M119" s="27" t="s">
        <v>211</v>
      </c>
      <c r="N119" s="27" t="s">
        <v>215</v>
      </c>
      <c r="O119" s="27" t="s">
        <v>159</v>
      </c>
      <c r="P119" s="27" t="s">
        <v>170</v>
      </c>
      <c r="R119" s="27">
        <v>0</v>
      </c>
      <c r="S119" s="27" t="s">
        <v>354</v>
      </c>
      <c r="T119" s="27" t="s">
        <v>354</v>
      </c>
      <c r="U119" s="27" t="s">
        <v>9015</v>
      </c>
    </row>
    <row r="120" spans="1:21" x14ac:dyDescent="0.15">
      <c r="A120" s="27" t="s">
        <v>75</v>
      </c>
      <c r="B120" s="27" t="s">
        <v>9016</v>
      </c>
      <c r="C120" s="27" t="s">
        <v>192</v>
      </c>
      <c r="D120" s="27" t="s">
        <v>160</v>
      </c>
      <c r="E120" s="27" t="s">
        <v>9012</v>
      </c>
      <c r="F120" s="27" t="s">
        <v>9013</v>
      </c>
      <c r="G120" s="27" t="s">
        <v>78</v>
      </c>
      <c r="H120" s="27" t="s">
        <v>9014</v>
      </c>
      <c r="I120" s="28">
        <v>43423.691099537034</v>
      </c>
      <c r="J120" s="28">
        <v>43423.691099537034</v>
      </c>
      <c r="K120" s="27">
        <v>0</v>
      </c>
      <c r="L120" s="27" t="s">
        <v>211</v>
      </c>
      <c r="M120" s="27" t="s">
        <v>211</v>
      </c>
      <c r="N120" s="27" t="s">
        <v>215</v>
      </c>
      <c r="O120" s="27" t="s">
        <v>159</v>
      </c>
      <c r="P120" s="27" t="s">
        <v>170</v>
      </c>
      <c r="R120" s="27">
        <v>0</v>
      </c>
      <c r="S120" s="27" t="s">
        <v>354</v>
      </c>
      <c r="T120" s="27" t="s">
        <v>354</v>
      </c>
      <c r="U120" s="27" t="s">
        <v>9015</v>
      </c>
    </row>
    <row r="121" spans="1:21" x14ac:dyDescent="0.15">
      <c r="A121" s="27" t="s">
        <v>75</v>
      </c>
      <c r="B121" s="27" t="s">
        <v>9017</v>
      </c>
      <c r="C121" s="27" t="s">
        <v>192</v>
      </c>
      <c r="D121" s="27" t="s">
        <v>160</v>
      </c>
      <c r="E121" s="27" t="s">
        <v>9012</v>
      </c>
      <c r="F121" s="27" t="s">
        <v>9013</v>
      </c>
      <c r="G121" s="27" t="s">
        <v>78</v>
      </c>
      <c r="H121" s="27" t="s">
        <v>9014</v>
      </c>
      <c r="I121" s="28">
        <v>43423.694641203707</v>
      </c>
      <c r="J121" s="28">
        <v>43423.694641203707</v>
      </c>
      <c r="K121" s="27">
        <v>0</v>
      </c>
      <c r="L121" s="27" t="s">
        <v>211</v>
      </c>
      <c r="M121" s="27" t="s">
        <v>211</v>
      </c>
      <c r="N121" s="27" t="s">
        <v>215</v>
      </c>
      <c r="O121" s="27" t="s">
        <v>159</v>
      </c>
      <c r="P121" s="27" t="s">
        <v>170</v>
      </c>
      <c r="R121" s="27">
        <v>0</v>
      </c>
      <c r="S121" s="27" t="s">
        <v>354</v>
      </c>
      <c r="T121" s="27" t="s">
        <v>354</v>
      </c>
      <c r="U121" s="27" t="s">
        <v>9015</v>
      </c>
    </row>
    <row r="122" spans="1:21" x14ac:dyDescent="0.15">
      <c r="A122" s="27" t="s">
        <v>75</v>
      </c>
      <c r="B122" s="27" t="s">
        <v>9018</v>
      </c>
      <c r="C122" s="27" t="s">
        <v>192</v>
      </c>
      <c r="D122" s="27" t="s">
        <v>160</v>
      </c>
      <c r="E122" s="27" t="s">
        <v>9019</v>
      </c>
      <c r="F122" s="27" t="s">
        <v>9020</v>
      </c>
      <c r="G122" s="27" t="s">
        <v>78</v>
      </c>
      <c r="H122" s="27" t="s">
        <v>9021</v>
      </c>
      <c r="I122" s="28">
        <v>43423.705740740741</v>
      </c>
      <c r="J122" s="28">
        <v>43423.705740740741</v>
      </c>
      <c r="K122" s="27">
        <v>0</v>
      </c>
      <c r="L122" s="27" t="s">
        <v>211</v>
      </c>
      <c r="M122" s="27" t="s">
        <v>211</v>
      </c>
      <c r="N122" s="27" t="s">
        <v>215</v>
      </c>
      <c r="O122" s="27" t="s">
        <v>159</v>
      </c>
      <c r="P122" s="27" t="s">
        <v>170</v>
      </c>
      <c r="R122" s="27">
        <v>0</v>
      </c>
      <c r="S122" s="27" t="s">
        <v>354</v>
      </c>
      <c r="T122" s="27" t="s">
        <v>354</v>
      </c>
      <c r="U122" s="27" t="s">
        <v>9022</v>
      </c>
    </row>
    <row r="123" spans="1:21" x14ac:dyDescent="0.15">
      <c r="A123" s="27" t="s">
        <v>75</v>
      </c>
      <c r="B123" s="27" t="s">
        <v>9023</v>
      </c>
      <c r="C123" s="27" t="s">
        <v>192</v>
      </c>
      <c r="D123" s="27" t="s">
        <v>160</v>
      </c>
      <c r="E123" s="27" t="s">
        <v>2224</v>
      </c>
      <c r="F123" s="27" t="s">
        <v>2225</v>
      </c>
      <c r="G123" s="27" t="s">
        <v>78</v>
      </c>
      <c r="H123" s="27" t="s">
        <v>1236</v>
      </c>
      <c r="I123" s="28">
        <v>43423.711446759262</v>
      </c>
      <c r="J123" s="28">
        <v>43423.711446759262</v>
      </c>
      <c r="K123" s="27">
        <v>0</v>
      </c>
      <c r="L123" s="27" t="s">
        <v>211</v>
      </c>
      <c r="M123" s="27" t="s">
        <v>211</v>
      </c>
      <c r="N123" s="27" t="s">
        <v>215</v>
      </c>
      <c r="O123" s="27" t="s">
        <v>159</v>
      </c>
      <c r="P123" s="27" t="s">
        <v>170</v>
      </c>
      <c r="R123" s="27">
        <v>0</v>
      </c>
      <c r="S123" s="27" t="s">
        <v>354</v>
      </c>
      <c r="T123" s="27" t="s">
        <v>354</v>
      </c>
      <c r="U123" s="27" t="s">
        <v>9024</v>
      </c>
    </row>
    <row r="124" spans="1:21" x14ac:dyDescent="0.15">
      <c r="A124" s="27" t="s">
        <v>75</v>
      </c>
      <c r="B124" s="27" t="s">
        <v>2223</v>
      </c>
      <c r="C124" s="27" t="s">
        <v>192</v>
      </c>
      <c r="D124" s="27" t="s">
        <v>160</v>
      </c>
      <c r="E124" s="27" t="s">
        <v>2224</v>
      </c>
      <c r="F124" s="27" t="s">
        <v>2225</v>
      </c>
      <c r="G124" s="27" t="s">
        <v>78</v>
      </c>
      <c r="H124" s="27" t="s">
        <v>1236</v>
      </c>
      <c r="I124" s="28">
        <v>43423.711539351854</v>
      </c>
      <c r="J124" s="28">
        <v>43423.711770833332</v>
      </c>
      <c r="K124" s="27">
        <v>2.3148148148148146E-4</v>
      </c>
      <c r="L124" s="27" t="s">
        <v>210</v>
      </c>
      <c r="M124" s="27" t="s">
        <v>211</v>
      </c>
      <c r="N124" s="27" t="s">
        <v>215</v>
      </c>
      <c r="O124" s="27" t="s">
        <v>159</v>
      </c>
      <c r="P124" s="27" t="s">
        <v>170</v>
      </c>
      <c r="R124" s="27">
        <v>0</v>
      </c>
      <c r="S124" s="27" t="s">
        <v>409</v>
      </c>
      <c r="T124" s="27" t="s">
        <v>354</v>
      </c>
      <c r="U124" s="27" t="s">
        <v>2226</v>
      </c>
    </row>
    <row r="125" spans="1:21" x14ac:dyDescent="0.15">
      <c r="A125" s="27" t="s">
        <v>75</v>
      </c>
      <c r="B125" s="27" t="s">
        <v>2227</v>
      </c>
      <c r="C125" s="27" t="s">
        <v>192</v>
      </c>
      <c r="D125" s="27" t="s">
        <v>160</v>
      </c>
      <c r="E125" s="27" t="s">
        <v>2228</v>
      </c>
      <c r="F125" s="27" t="s">
        <v>2229</v>
      </c>
      <c r="G125" s="27" t="s">
        <v>78</v>
      </c>
      <c r="H125" s="27" t="s">
        <v>2230</v>
      </c>
      <c r="I125" s="28">
        <v>43423.716874999998</v>
      </c>
      <c r="J125" s="28">
        <v>43423.717280092591</v>
      </c>
      <c r="K125" s="27">
        <v>4.0509259259259258E-4</v>
      </c>
      <c r="L125" s="27" t="s">
        <v>210</v>
      </c>
      <c r="M125" s="27" t="s">
        <v>211</v>
      </c>
      <c r="N125" s="27" t="s">
        <v>215</v>
      </c>
      <c r="O125" s="27" t="s">
        <v>159</v>
      </c>
      <c r="P125" s="27" t="s">
        <v>170</v>
      </c>
      <c r="R125" s="27">
        <v>0</v>
      </c>
      <c r="S125" s="27" t="s">
        <v>398</v>
      </c>
      <c r="T125" s="27" t="s">
        <v>354</v>
      </c>
      <c r="U125" s="27" t="s">
        <v>2231</v>
      </c>
    </row>
    <row r="126" spans="1:21" x14ac:dyDescent="0.15">
      <c r="A126" s="27" t="s">
        <v>75</v>
      </c>
      <c r="B126" s="27" t="s">
        <v>2232</v>
      </c>
      <c r="C126" s="27" t="s">
        <v>192</v>
      </c>
      <c r="D126" s="27" t="s">
        <v>160</v>
      </c>
      <c r="E126" s="27" t="s">
        <v>2228</v>
      </c>
      <c r="F126" s="27" t="s">
        <v>2229</v>
      </c>
      <c r="G126" s="27" t="s">
        <v>78</v>
      </c>
      <c r="H126" s="27" t="s">
        <v>2230</v>
      </c>
      <c r="I126" s="28">
        <v>43423.717743055553</v>
      </c>
      <c r="J126" s="28">
        <v>43423.718738425923</v>
      </c>
      <c r="K126" s="27">
        <v>9.9537037037037042E-4</v>
      </c>
      <c r="L126" s="27" t="s">
        <v>210</v>
      </c>
      <c r="M126" s="27" t="s">
        <v>211</v>
      </c>
      <c r="N126" s="27" t="s">
        <v>215</v>
      </c>
      <c r="O126" s="27" t="s">
        <v>159</v>
      </c>
      <c r="P126" s="27" t="s">
        <v>170</v>
      </c>
      <c r="R126" s="27">
        <v>0</v>
      </c>
      <c r="S126" s="27" t="s">
        <v>367</v>
      </c>
      <c r="T126" s="27" t="s">
        <v>354</v>
      </c>
      <c r="U126" s="27" t="s">
        <v>2233</v>
      </c>
    </row>
    <row r="127" spans="1:21" x14ac:dyDescent="0.15">
      <c r="A127" s="27" t="s">
        <v>75</v>
      </c>
      <c r="B127" s="27" t="s">
        <v>9025</v>
      </c>
      <c r="C127" s="27" t="s">
        <v>192</v>
      </c>
      <c r="D127" s="27" t="s">
        <v>160</v>
      </c>
      <c r="E127" s="27" t="s">
        <v>2228</v>
      </c>
      <c r="F127" s="27" t="s">
        <v>2229</v>
      </c>
      <c r="G127" s="27" t="s">
        <v>78</v>
      </c>
      <c r="H127" s="27" t="s">
        <v>2230</v>
      </c>
      <c r="I127" s="28">
        <v>43423.72047453704</v>
      </c>
      <c r="J127" s="28">
        <v>43423.72047453704</v>
      </c>
      <c r="K127" s="27">
        <v>0</v>
      </c>
      <c r="L127" s="27" t="s">
        <v>211</v>
      </c>
      <c r="M127" s="27" t="s">
        <v>211</v>
      </c>
      <c r="N127" s="27" t="s">
        <v>215</v>
      </c>
      <c r="O127" s="27" t="s">
        <v>159</v>
      </c>
      <c r="P127" s="27" t="s">
        <v>170</v>
      </c>
      <c r="R127" s="27">
        <v>0</v>
      </c>
      <c r="U127" s="27" t="s">
        <v>2231</v>
      </c>
    </row>
    <row r="128" spans="1:21" x14ac:dyDescent="0.15">
      <c r="A128" s="27" t="s">
        <v>75</v>
      </c>
      <c r="B128" s="27" t="s">
        <v>2234</v>
      </c>
      <c r="C128" s="27" t="s">
        <v>192</v>
      </c>
      <c r="D128" s="27" t="s">
        <v>160</v>
      </c>
      <c r="E128" s="27" t="s">
        <v>2235</v>
      </c>
      <c r="F128" s="27" t="s">
        <v>2236</v>
      </c>
      <c r="G128" s="27" t="s">
        <v>78</v>
      </c>
      <c r="H128" s="27" t="s">
        <v>2237</v>
      </c>
      <c r="I128" s="28">
        <v>43423.720694444448</v>
      </c>
      <c r="J128" s="28">
        <v>43423.721643518518</v>
      </c>
      <c r="K128" s="27">
        <v>9.4907407407407408E-4</v>
      </c>
      <c r="L128" s="27" t="s">
        <v>210</v>
      </c>
      <c r="M128" s="27" t="s">
        <v>211</v>
      </c>
      <c r="N128" s="27" t="s">
        <v>215</v>
      </c>
      <c r="O128" s="27" t="s">
        <v>159</v>
      </c>
      <c r="P128" s="27" t="s">
        <v>170</v>
      </c>
      <c r="R128" s="27">
        <v>0</v>
      </c>
      <c r="S128" s="27" t="s">
        <v>487</v>
      </c>
      <c r="T128" s="27" t="s">
        <v>354</v>
      </c>
      <c r="U128" s="27" t="s">
        <v>2238</v>
      </c>
    </row>
    <row r="129" spans="1:21" x14ac:dyDescent="0.15">
      <c r="A129" s="27" t="s">
        <v>75</v>
      </c>
      <c r="B129" s="27" t="s">
        <v>9026</v>
      </c>
      <c r="C129" s="27" t="s">
        <v>192</v>
      </c>
      <c r="D129" s="27" t="s">
        <v>160</v>
      </c>
      <c r="E129" s="27" t="s">
        <v>2228</v>
      </c>
      <c r="F129" s="27" t="s">
        <v>2229</v>
      </c>
      <c r="G129" s="27" t="s">
        <v>78</v>
      </c>
      <c r="H129" s="27" t="s">
        <v>2230</v>
      </c>
      <c r="I129" s="28">
        <v>43423.721400462964</v>
      </c>
      <c r="J129" s="28">
        <v>43423.721400462964</v>
      </c>
      <c r="K129" s="27">
        <v>0</v>
      </c>
      <c r="L129" s="27" t="s">
        <v>211</v>
      </c>
      <c r="M129" s="27" t="s">
        <v>211</v>
      </c>
      <c r="N129" s="27" t="s">
        <v>215</v>
      </c>
      <c r="O129" s="27" t="s">
        <v>159</v>
      </c>
      <c r="P129" s="27" t="s">
        <v>170</v>
      </c>
      <c r="R129" s="27">
        <v>0</v>
      </c>
      <c r="S129" s="27" t="s">
        <v>354</v>
      </c>
      <c r="T129" s="27" t="s">
        <v>354</v>
      </c>
      <c r="U129" s="27" t="s">
        <v>2231</v>
      </c>
    </row>
    <row r="130" spans="1:21" x14ac:dyDescent="0.15">
      <c r="A130" s="27" t="s">
        <v>75</v>
      </c>
      <c r="B130" s="27" t="s">
        <v>9027</v>
      </c>
      <c r="C130" s="27" t="s">
        <v>192</v>
      </c>
      <c r="D130" s="27" t="s">
        <v>160</v>
      </c>
      <c r="E130" s="27" t="s">
        <v>2235</v>
      </c>
      <c r="F130" s="27" t="s">
        <v>2236</v>
      </c>
      <c r="G130" s="27" t="s">
        <v>78</v>
      </c>
      <c r="H130" s="27" t="s">
        <v>2237</v>
      </c>
      <c r="I130" s="28">
        <v>43423.722280092596</v>
      </c>
      <c r="J130" s="28">
        <v>43423.722280092596</v>
      </c>
      <c r="K130" s="27">
        <v>0</v>
      </c>
      <c r="L130" s="27" t="s">
        <v>211</v>
      </c>
      <c r="M130" s="27" t="s">
        <v>211</v>
      </c>
      <c r="N130" s="27" t="s">
        <v>215</v>
      </c>
      <c r="O130" s="27" t="s">
        <v>159</v>
      </c>
      <c r="P130" s="27" t="s">
        <v>170</v>
      </c>
      <c r="R130" s="27">
        <v>0</v>
      </c>
      <c r="S130" s="27" t="s">
        <v>354</v>
      </c>
      <c r="T130" s="27" t="s">
        <v>354</v>
      </c>
      <c r="U130" s="27" t="s">
        <v>9028</v>
      </c>
    </row>
    <row r="131" spans="1:21" x14ac:dyDescent="0.15">
      <c r="A131" s="27" t="s">
        <v>75</v>
      </c>
      <c r="B131" s="27" t="s">
        <v>9029</v>
      </c>
      <c r="C131" s="27" t="s">
        <v>192</v>
      </c>
      <c r="D131" s="27" t="s">
        <v>160</v>
      </c>
      <c r="E131" s="27" t="s">
        <v>2235</v>
      </c>
      <c r="F131" s="27" t="s">
        <v>2236</v>
      </c>
      <c r="G131" s="27" t="s">
        <v>78</v>
      </c>
      <c r="H131" s="27" t="s">
        <v>2237</v>
      </c>
      <c r="I131" s="28">
        <v>43423.722546296296</v>
      </c>
      <c r="J131" s="28">
        <v>43423.722546296296</v>
      </c>
      <c r="K131" s="27">
        <v>0</v>
      </c>
      <c r="L131" s="27" t="s">
        <v>211</v>
      </c>
      <c r="M131" s="27" t="s">
        <v>211</v>
      </c>
      <c r="N131" s="27" t="s">
        <v>215</v>
      </c>
      <c r="O131" s="27" t="s">
        <v>159</v>
      </c>
      <c r="P131" s="27" t="s">
        <v>170</v>
      </c>
      <c r="R131" s="27">
        <v>0</v>
      </c>
      <c r="S131" s="27" t="s">
        <v>354</v>
      </c>
      <c r="T131" s="27" t="s">
        <v>354</v>
      </c>
      <c r="U131" s="27" t="s">
        <v>9028</v>
      </c>
    </row>
    <row r="132" spans="1:21" x14ac:dyDescent="0.15">
      <c r="A132" s="27" t="s">
        <v>75</v>
      </c>
      <c r="B132" s="27" t="s">
        <v>9030</v>
      </c>
      <c r="C132" s="27" t="s">
        <v>192</v>
      </c>
      <c r="D132" s="27" t="s">
        <v>160</v>
      </c>
      <c r="E132" s="27" t="s">
        <v>2235</v>
      </c>
      <c r="F132" s="27" t="s">
        <v>2236</v>
      </c>
      <c r="G132" s="27" t="s">
        <v>78</v>
      </c>
      <c r="H132" s="27" t="s">
        <v>2237</v>
      </c>
      <c r="I132" s="28">
        <v>43423.722824074073</v>
      </c>
      <c r="J132" s="28">
        <v>43423.722824074073</v>
      </c>
      <c r="K132" s="27">
        <v>0</v>
      </c>
      <c r="L132" s="27" t="s">
        <v>211</v>
      </c>
      <c r="M132" s="27" t="s">
        <v>211</v>
      </c>
      <c r="N132" s="27" t="s">
        <v>215</v>
      </c>
      <c r="O132" s="27" t="s">
        <v>159</v>
      </c>
      <c r="P132" s="27" t="s">
        <v>170</v>
      </c>
      <c r="R132" s="27">
        <v>0</v>
      </c>
      <c r="S132" s="27" t="s">
        <v>354</v>
      </c>
      <c r="T132" s="27" t="s">
        <v>354</v>
      </c>
      <c r="U132" s="27" t="s">
        <v>9028</v>
      </c>
    </row>
    <row r="133" spans="1:21" x14ac:dyDescent="0.15">
      <c r="A133" s="27" t="s">
        <v>75</v>
      </c>
      <c r="B133" s="27" t="s">
        <v>2239</v>
      </c>
      <c r="C133" s="27" t="s">
        <v>189</v>
      </c>
      <c r="D133" s="27" t="s">
        <v>164</v>
      </c>
      <c r="E133" s="27" t="s">
        <v>1398</v>
      </c>
      <c r="F133" s="27" t="s">
        <v>1399</v>
      </c>
      <c r="G133" s="27" t="s">
        <v>78</v>
      </c>
      <c r="H133" s="27" t="s">
        <v>231</v>
      </c>
      <c r="I133" s="28">
        <v>43423.615578703706</v>
      </c>
      <c r="J133" s="28">
        <v>43423.61855324074</v>
      </c>
      <c r="K133" s="27">
        <v>2.9745370370370373E-3</v>
      </c>
      <c r="L133" s="27" t="s">
        <v>210</v>
      </c>
      <c r="M133" s="27" t="s">
        <v>210</v>
      </c>
      <c r="N133" s="27" t="s">
        <v>215</v>
      </c>
      <c r="O133" s="27" t="s">
        <v>163</v>
      </c>
      <c r="P133" s="27" t="s">
        <v>170</v>
      </c>
      <c r="R133" s="27">
        <v>0</v>
      </c>
      <c r="S133" s="27" t="s">
        <v>707</v>
      </c>
      <c r="T133" s="27" t="s">
        <v>707</v>
      </c>
      <c r="U133" s="27" t="s">
        <v>1400</v>
      </c>
    </row>
    <row r="134" spans="1:21" x14ac:dyDescent="0.15">
      <c r="A134" s="27" t="s">
        <v>75</v>
      </c>
      <c r="B134" s="27" t="s">
        <v>2240</v>
      </c>
      <c r="C134" s="27" t="s">
        <v>663</v>
      </c>
      <c r="D134" s="27" t="s">
        <v>162</v>
      </c>
      <c r="E134" s="27" t="s">
        <v>1608</v>
      </c>
      <c r="F134" s="27" t="s">
        <v>1609</v>
      </c>
      <c r="G134" s="27" t="s">
        <v>78</v>
      </c>
      <c r="H134" s="27" t="s">
        <v>1610</v>
      </c>
      <c r="I134" s="28">
        <v>43423.437245370369</v>
      </c>
      <c r="J134" s="28">
        <v>43423.439780092594</v>
      </c>
      <c r="K134" s="27">
        <v>2.5347222222222221E-3</v>
      </c>
      <c r="L134" s="27" t="s">
        <v>210</v>
      </c>
      <c r="M134" s="27" t="s">
        <v>210</v>
      </c>
      <c r="N134" s="27" t="s">
        <v>215</v>
      </c>
      <c r="O134" s="27" t="s">
        <v>161</v>
      </c>
      <c r="P134" s="27" t="s">
        <v>170</v>
      </c>
      <c r="R134" s="27">
        <v>0</v>
      </c>
      <c r="S134" s="27" t="s">
        <v>1417</v>
      </c>
      <c r="T134" s="27" t="s">
        <v>1417</v>
      </c>
      <c r="U134" s="27" t="s">
        <v>1611</v>
      </c>
    </row>
    <row r="135" spans="1:21" x14ac:dyDescent="0.15">
      <c r="A135" s="27" t="s">
        <v>75</v>
      </c>
      <c r="B135" s="27" t="s">
        <v>2241</v>
      </c>
      <c r="C135" s="27" t="s">
        <v>663</v>
      </c>
      <c r="D135" s="27" t="s">
        <v>162</v>
      </c>
      <c r="E135" s="27" t="s">
        <v>1133</v>
      </c>
      <c r="F135" s="27" t="s">
        <v>1134</v>
      </c>
      <c r="G135" s="27" t="s">
        <v>78</v>
      </c>
      <c r="H135" s="27" t="s">
        <v>1135</v>
      </c>
      <c r="I135" s="28">
        <v>43423.450254629628</v>
      </c>
      <c r="J135" s="28">
        <v>43423.452094907407</v>
      </c>
      <c r="K135" s="27">
        <v>1.8402777777777777E-3</v>
      </c>
      <c r="L135" s="27" t="s">
        <v>210</v>
      </c>
      <c r="M135" s="27" t="s">
        <v>211</v>
      </c>
      <c r="N135" s="27" t="s">
        <v>215</v>
      </c>
      <c r="O135" s="27" t="s">
        <v>161</v>
      </c>
      <c r="P135" s="27" t="s">
        <v>170</v>
      </c>
      <c r="R135" s="27">
        <v>0</v>
      </c>
      <c r="S135" s="27" t="s">
        <v>701</v>
      </c>
      <c r="T135" s="27" t="s">
        <v>354</v>
      </c>
      <c r="U135" s="27" t="s">
        <v>1136</v>
      </c>
    </row>
    <row r="136" spans="1:21" x14ac:dyDescent="0.15">
      <c r="A136" s="27" t="s">
        <v>75</v>
      </c>
      <c r="B136" s="27" t="s">
        <v>2242</v>
      </c>
      <c r="C136" s="27" t="s">
        <v>663</v>
      </c>
      <c r="D136" s="27" t="s">
        <v>162</v>
      </c>
      <c r="E136" s="27" t="s">
        <v>1401</v>
      </c>
      <c r="F136" s="27" t="s">
        <v>1402</v>
      </c>
      <c r="G136" s="27" t="s">
        <v>78</v>
      </c>
      <c r="H136" s="27" t="s">
        <v>667</v>
      </c>
      <c r="I136" s="28">
        <v>43423.479189814818</v>
      </c>
      <c r="J136" s="28">
        <v>43423.47928240741</v>
      </c>
      <c r="K136" s="27">
        <v>9.2592592592592588E-5</v>
      </c>
      <c r="L136" s="27" t="s">
        <v>210</v>
      </c>
      <c r="M136" s="27" t="s">
        <v>211</v>
      </c>
      <c r="N136" s="27" t="s">
        <v>215</v>
      </c>
      <c r="O136" s="27" t="s">
        <v>161</v>
      </c>
      <c r="P136" s="27" t="s">
        <v>170</v>
      </c>
      <c r="R136" s="27">
        <v>0</v>
      </c>
      <c r="S136" s="27" t="s">
        <v>432</v>
      </c>
      <c r="T136" s="27" t="s">
        <v>354</v>
      </c>
      <c r="U136" s="27" t="s">
        <v>1403</v>
      </c>
    </row>
    <row r="137" spans="1:21" x14ac:dyDescent="0.15">
      <c r="A137" s="27" t="s">
        <v>75</v>
      </c>
      <c r="B137" s="27" t="s">
        <v>9031</v>
      </c>
      <c r="C137" s="27" t="s">
        <v>663</v>
      </c>
      <c r="D137" s="27" t="s">
        <v>162</v>
      </c>
      <c r="E137" s="27" t="s">
        <v>9032</v>
      </c>
      <c r="F137" s="27" t="s">
        <v>9033</v>
      </c>
      <c r="G137" s="27" t="s">
        <v>78</v>
      </c>
      <c r="H137" s="27" t="s">
        <v>9034</v>
      </c>
      <c r="I137" s="28">
        <v>43423.584351851852</v>
      </c>
      <c r="J137" s="28">
        <v>43423.584351851852</v>
      </c>
      <c r="K137" s="27">
        <v>0</v>
      </c>
      <c r="L137" s="27" t="s">
        <v>211</v>
      </c>
      <c r="M137" s="27" t="s">
        <v>211</v>
      </c>
      <c r="N137" s="27" t="s">
        <v>215</v>
      </c>
      <c r="O137" s="27" t="s">
        <v>161</v>
      </c>
      <c r="P137" s="27" t="s">
        <v>170</v>
      </c>
      <c r="R137" s="27">
        <v>0</v>
      </c>
      <c r="S137" s="27" t="s">
        <v>354</v>
      </c>
      <c r="T137" s="27" t="s">
        <v>354</v>
      </c>
      <c r="U137" s="27" t="s">
        <v>9035</v>
      </c>
    </row>
    <row r="138" spans="1:21" x14ac:dyDescent="0.15">
      <c r="A138" s="27" t="s">
        <v>75</v>
      </c>
      <c r="B138" s="27" t="s">
        <v>9036</v>
      </c>
      <c r="C138" s="27" t="s">
        <v>663</v>
      </c>
      <c r="D138" s="27" t="s">
        <v>162</v>
      </c>
      <c r="E138" s="27" t="s">
        <v>9037</v>
      </c>
      <c r="F138" s="27" t="s">
        <v>9038</v>
      </c>
      <c r="G138" s="27" t="s">
        <v>78</v>
      </c>
      <c r="H138" s="27" t="s">
        <v>9039</v>
      </c>
      <c r="I138" s="28">
        <v>43423.585578703707</v>
      </c>
      <c r="J138" s="28">
        <v>43423.585578703707</v>
      </c>
      <c r="K138" s="27">
        <v>0</v>
      </c>
      <c r="L138" s="27" t="s">
        <v>211</v>
      </c>
      <c r="M138" s="27" t="s">
        <v>211</v>
      </c>
      <c r="N138" s="27" t="s">
        <v>215</v>
      </c>
      <c r="O138" s="27" t="s">
        <v>161</v>
      </c>
      <c r="P138" s="27" t="s">
        <v>170</v>
      </c>
      <c r="R138" s="27">
        <v>0</v>
      </c>
      <c r="S138" s="27" t="s">
        <v>354</v>
      </c>
      <c r="T138" s="27" t="s">
        <v>354</v>
      </c>
      <c r="U138" s="27" t="s">
        <v>9040</v>
      </c>
    </row>
    <row r="139" spans="1:21" x14ac:dyDescent="0.15">
      <c r="A139" s="27" t="s">
        <v>75</v>
      </c>
      <c r="B139" s="27" t="s">
        <v>2243</v>
      </c>
      <c r="C139" s="27" t="s">
        <v>663</v>
      </c>
      <c r="D139" s="27" t="s">
        <v>162</v>
      </c>
      <c r="E139" s="27" t="s">
        <v>2244</v>
      </c>
      <c r="F139" s="27" t="s">
        <v>2245</v>
      </c>
      <c r="G139" s="27" t="s">
        <v>78</v>
      </c>
      <c r="H139" s="27" t="s">
        <v>2246</v>
      </c>
      <c r="I139" s="28">
        <v>43423.586458333331</v>
      </c>
      <c r="J139" s="28">
        <v>43423.587557870371</v>
      </c>
      <c r="K139" s="27">
        <v>1.0995370370370371E-3</v>
      </c>
      <c r="L139" s="27" t="s">
        <v>210</v>
      </c>
      <c r="M139" s="27" t="s">
        <v>211</v>
      </c>
      <c r="N139" s="27" t="s">
        <v>215</v>
      </c>
      <c r="O139" s="27" t="s">
        <v>161</v>
      </c>
      <c r="P139" s="27" t="s">
        <v>170</v>
      </c>
      <c r="R139" s="27">
        <v>0</v>
      </c>
      <c r="S139" s="27" t="s">
        <v>396</v>
      </c>
      <c r="T139" s="27" t="s">
        <v>354</v>
      </c>
      <c r="U139" s="27" t="s">
        <v>2247</v>
      </c>
    </row>
    <row r="140" spans="1:21" x14ac:dyDescent="0.15">
      <c r="A140" s="27" t="s">
        <v>75</v>
      </c>
      <c r="B140" s="27" t="s">
        <v>2248</v>
      </c>
      <c r="C140" s="27" t="s">
        <v>663</v>
      </c>
      <c r="D140" s="27" t="s">
        <v>162</v>
      </c>
      <c r="E140" s="27" t="s">
        <v>2249</v>
      </c>
      <c r="F140" s="27" t="s">
        <v>2250</v>
      </c>
      <c r="G140" s="27" t="s">
        <v>78</v>
      </c>
      <c r="H140" s="27" t="s">
        <v>2251</v>
      </c>
      <c r="I140" s="28">
        <v>43423.621736111112</v>
      </c>
      <c r="J140" s="28">
        <v>43423.630601851852</v>
      </c>
      <c r="K140" s="27">
        <v>8.8657407407407417E-3</v>
      </c>
      <c r="L140" s="27" t="s">
        <v>210</v>
      </c>
      <c r="M140" s="27" t="s">
        <v>210</v>
      </c>
      <c r="N140" s="27" t="s">
        <v>215</v>
      </c>
      <c r="O140" s="27" t="s">
        <v>161</v>
      </c>
      <c r="P140" s="27" t="s">
        <v>170</v>
      </c>
      <c r="R140" s="27">
        <v>0</v>
      </c>
      <c r="S140" s="27" t="s">
        <v>983</v>
      </c>
      <c r="T140" s="27" t="s">
        <v>983</v>
      </c>
      <c r="U140" s="27" t="s">
        <v>2252</v>
      </c>
    </row>
    <row r="141" spans="1:21" x14ac:dyDescent="0.15">
      <c r="A141" s="27" t="s">
        <v>75</v>
      </c>
      <c r="B141" s="27" t="s">
        <v>9041</v>
      </c>
      <c r="C141" s="27" t="s">
        <v>663</v>
      </c>
      <c r="D141" s="27" t="s">
        <v>162</v>
      </c>
      <c r="E141" s="27" t="s">
        <v>9042</v>
      </c>
      <c r="F141" s="27" t="s">
        <v>9043</v>
      </c>
      <c r="G141" s="27" t="s">
        <v>78</v>
      </c>
      <c r="H141" s="27" t="s">
        <v>669</v>
      </c>
      <c r="I141" s="28">
        <v>43423.637245370373</v>
      </c>
      <c r="J141" s="28">
        <v>43423.637245370373</v>
      </c>
      <c r="K141" s="27">
        <v>0</v>
      </c>
      <c r="L141" s="27" t="s">
        <v>211</v>
      </c>
      <c r="M141" s="27" t="s">
        <v>211</v>
      </c>
      <c r="N141" s="27" t="s">
        <v>215</v>
      </c>
      <c r="O141" s="27" t="s">
        <v>161</v>
      </c>
      <c r="P141" s="27" t="s">
        <v>170</v>
      </c>
      <c r="R141" s="27">
        <v>0</v>
      </c>
      <c r="S141" s="27" t="s">
        <v>354</v>
      </c>
      <c r="T141" s="27" t="s">
        <v>354</v>
      </c>
      <c r="U141" s="27" t="s">
        <v>9044</v>
      </c>
    </row>
    <row r="142" spans="1:21" x14ac:dyDescent="0.15">
      <c r="A142" s="27" t="s">
        <v>75</v>
      </c>
      <c r="B142" s="27" t="s">
        <v>9045</v>
      </c>
      <c r="C142" s="27" t="s">
        <v>663</v>
      </c>
      <c r="D142" s="27" t="s">
        <v>162</v>
      </c>
      <c r="E142" s="27" t="s">
        <v>9042</v>
      </c>
      <c r="F142" s="27" t="s">
        <v>9043</v>
      </c>
      <c r="G142" s="27" t="s">
        <v>78</v>
      </c>
      <c r="H142" s="27" t="s">
        <v>669</v>
      </c>
      <c r="I142" s="28">
        <v>43423.637476851851</v>
      </c>
      <c r="J142" s="28">
        <v>43423.637476851851</v>
      </c>
      <c r="K142" s="27">
        <v>0</v>
      </c>
      <c r="L142" s="27" t="s">
        <v>211</v>
      </c>
      <c r="M142" s="27" t="s">
        <v>211</v>
      </c>
      <c r="N142" s="27" t="s">
        <v>215</v>
      </c>
      <c r="O142" s="27" t="s">
        <v>161</v>
      </c>
      <c r="P142" s="27" t="s">
        <v>170</v>
      </c>
      <c r="R142" s="27">
        <v>0</v>
      </c>
      <c r="S142" s="27" t="s">
        <v>354</v>
      </c>
      <c r="T142" s="27" t="s">
        <v>354</v>
      </c>
      <c r="U142" s="27" t="s">
        <v>9044</v>
      </c>
    </row>
    <row r="143" spans="1:21" x14ac:dyDescent="0.15">
      <c r="A143" s="27" t="s">
        <v>75</v>
      </c>
      <c r="B143" s="27" t="s">
        <v>9046</v>
      </c>
      <c r="C143" s="27" t="s">
        <v>663</v>
      </c>
      <c r="D143" s="27" t="s">
        <v>162</v>
      </c>
      <c r="E143" s="27" t="s">
        <v>9047</v>
      </c>
      <c r="F143" s="27" t="s">
        <v>9048</v>
      </c>
      <c r="G143" s="27" t="s">
        <v>78</v>
      </c>
      <c r="H143" s="27" t="s">
        <v>9049</v>
      </c>
      <c r="I143" s="28">
        <v>43423.642627314817</v>
      </c>
      <c r="J143" s="28">
        <v>43423.642627314817</v>
      </c>
      <c r="K143" s="27">
        <v>0</v>
      </c>
      <c r="L143" s="27" t="s">
        <v>211</v>
      </c>
      <c r="M143" s="27" t="s">
        <v>211</v>
      </c>
      <c r="N143" s="27" t="s">
        <v>215</v>
      </c>
      <c r="O143" s="27" t="s">
        <v>161</v>
      </c>
      <c r="P143" s="27" t="s">
        <v>170</v>
      </c>
      <c r="R143" s="27">
        <v>0</v>
      </c>
      <c r="S143" s="27" t="s">
        <v>354</v>
      </c>
      <c r="T143" s="27" t="s">
        <v>354</v>
      </c>
      <c r="U143" s="27" t="s">
        <v>9050</v>
      </c>
    </row>
    <row r="144" spans="1:21" x14ac:dyDescent="0.15">
      <c r="A144" s="27" t="s">
        <v>75</v>
      </c>
      <c r="B144" s="27" t="s">
        <v>2253</v>
      </c>
      <c r="C144" s="27" t="s">
        <v>663</v>
      </c>
      <c r="D144" s="27" t="s">
        <v>162</v>
      </c>
      <c r="E144" s="27" t="s">
        <v>1828</v>
      </c>
      <c r="F144" s="27" t="s">
        <v>1829</v>
      </c>
      <c r="G144" s="27" t="s">
        <v>78</v>
      </c>
      <c r="H144" s="27" t="s">
        <v>1478</v>
      </c>
      <c r="I144" s="28">
        <v>43423.672800925924</v>
      </c>
      <c r="J144" s="28">
        <v>43423.673310185186</v>
      </c>
      <c r="K144" s="27">
        <v>5.0925925925925921E-4</v>
      </c>
      <c r="L144" s="27" t="s">
        <v>210</v>
      </c>
      <c r="M144" s="27" t="s">
        <v>211</v>
      </c>
      <c r="N144" s="27" t="s">
        <v>215</v>
      </c>
      <c r="O144" s="27" t="s">
        <v>161</v>
      </c>
      <c r="P144" s="27" t="s">
        <v>170</v>
      </c>
      <c r="R144" s="27">
        <v>0</v>
      </c>
      <c r="S144" s="27" t="s">
        <v>379</v>
      </c>
      <c r="T144" s="27" t="s">
        <v>354</v>
      </c>
      <c r="U144" s="27" t="s">
        <v>1830</v>
      </c>
    </row>
    <row r="145" spans="1:21" x14ac:dyDescent="0.15">
      <c r="A145" s="27" t="s">
        <v>75</v>
      </c>
      <c r="B145" s="27" t="s">
        <v>9051</v>
      </c>
      <c r="C145" s="27" t="s">
        <v>663</v>
      </c>
      <c r="D145" s="27" t="s">
        <v>162</v>
      </c>
      <c r="E145" s="27" t="s">
        <v>902</v>
      </c>
      <c r="F145" s="27" t="s">
        <v>903</v>
      </c>
      <c r="G145" s="27" t="s">
        <v>78</v>
      </c>
      <c r="H145" s="27" t="s">
        <v>904</v>
      </c>
      <c r="I145" s="28">
        <v>43423.681516203702</v>
      </c>
      <c r="J145" s="28">
        <v>43423.681516203702</v>
      </c>
      <c r="K145" s="27">
        <v>0</v>
      </c>
      <c r="L145" s="27" t="s">
        <v>211</v>
      </c>
      <c r="M145" s="27" t="s">
        <v>211</v>
      </c>
      <c r="N145" s="27" t="s">
        <v>215</v>
      </c>
      <c r="O145" s="27" t="s">
        <v>161</v>
      </c>
      <c r="P145" s="27" t="s">
        <v>170</v>
      </c>
      <c r="R145" s="27">
        <v>0</v>
      </c>
      <c r="S145" s="27" t="s">
        <v>354</v>
      </c>
      <c r="T145" s="27" t="s">
        <v>354</v>
      </c>
      <c r="U145" s="27" t="s">
        <v>905</v>
      </c>
    </row>
    <row r="146" spans="1:21" x14ac:dyDescent="0.15">
      <c r="A146" s="27" t="s">
        <v>75</v>
      </c>
      <c r="B146" s="27" t="s">
        <v>2254</v>
      </c>
      <c r="C146" s="27" t="s">
        <v>663</v>
      </c>
      <c r="D146" s="27" t="s">
        <v>162</v>
      </c>
      <c r="E146" s="27" t="s">
        <v>2255</v>
      </c>
      <c r="F146" s="27" t="s">
        <v>2256</v>
      </c>
      <c r="G146" s="27" t="s">
        <v>78</v>
      </c>
      <c r="H146" s="27" t="s">
        <v>2257</v>
      </c>
      <c r="I146" s="28">
        <v>43423.724583333336</v>
      </c>
      <c r="J146" s="28">
        <v>43423.724895833337</v>
      </c>
      <c r="K146" s="27">
        <v>3.1250000000000001E-4</v>
      </c>
      <c r="L146" s="27" t="s">
        <v>210</v>
      </c>
      <c r="M146" s="27" t="s">
        <v>211</v>
      </c>
      <c r="N146" s="27" t="s">
        <v>215</v>
      </c>
      <c r="O146" s="27" t="s">
        <v>161</v>
      </c>
      <c r="P146" s="27" t="s">
        <v>170</v>
      </c>
      <c r="R146" s="27">
        <v>0</v>
      </c>
      <c r="S146" s="27" t="s">
        <v>407</v>
      </c>
      <c r="T146" s="27" t="s">
        <v>354</v>
      </c>
      <c r="U146" s="27" t="s">
        <v>2258</v>
      </c>
    </row>
    <row r="147" spans="1:21" x14ac:dyDescent="0.15">
      <c r="A147" s="27" t="s">
        <v>75</v>
      </c>
      <c r="B147" s="27" t="s">
        <v>2259</v>
      </c>
      <c r="C147" s="27" t="s">
        <v>663</v>
      </c>
      <c r="D147" s="27" t="s">
        <v>162</v>
      </c>
      <c r="E147" s="27" t="s">
        <v>1401</v>
      </c>
      <c r="F147" s="27" t="s">
        <v>1402</v>
      </c>
      <c r="G147" s="27" t="s">
        <v>78</v>
      </c>
      <c r="H147" s="27" t="s">
        <v>667</v>
      </c>
      <c r="I147" s="28">
        <v>43423.72552083333</v>
      </c>
      <c r="J147" s="28">
        <v>43423.731064814812</v>
      </c>
      <c r="K147" s="27">
        <v>5.5439814814814822E-3</v>
      </c>
      <c r="L147" s="27" t="s">
        <v>210</v>
      </c>
      <c r="M147" s="27" t="s">
        <v>210</v>
      </c>
      <c r="N147" s="27" t="s">
        <v>215</v>
      </c>
      <c r="O147" s="27" t="s">
        <v>161</v>
      </c>
      <c r="P147" s="27" t="s">
        <v>170</v>
      </c>
      <c r="R147" s="27">
        <v>0</v>
      </c>
      <c r="S147" s="27" t="s">
        <v>1427</v>
      </c>
      <c r="T147" s="27" t="s">
        <v>1427</v>
      </c>
      <c r="U147" s="27" t="s">
        <v>1403</v>
      </c>
    </row>
    <row r="148" spans="1:21" x14ac:dyDescent="0.15">
      <c r="A148" s="27" t="s">
        <v>75</v>
      </c>
      <c r="B148" s="27" t="s">
        <v>2260</v>
      </c>
      <c r="C148" s="27" t="s">
        <v>569</v>
      </c>
      <c r="D148" s="27" t="s">
        <v>158</v>
      </c>
      <c r="E148" s="27" t="s">
        <v>906</v>
      </c>
      <c r="F148" s="27" t="s">
        <v>907</v>
      </c>
      <c r="G148" s="27" t="s">
        <v>78</v>
      </c>
      <c r="H148" s="27" t="s">
        <v>908</v>
      </c>
      <c r="I148" s="28">
        <v>43423.427939814814</v>
      </c>
      <c r="J148" s="28">
        <v>43423.428749999999</v>
      </c>
      <c r="K148" s="27">
        <v>8.1018518518518516E-4</v>
      </c>
      <c r="L148" s="27" t="s">
        <v>210</v>
      </c>
      <c r="M148" s="27" t="s">
        <v>211</v>
      </c>
      <c r="N148" s="27" t="s">
        <v>215</v>
      </c>
      <c r="O148" s="27" t="s">
        <v>157</v>
      </c>
      <c r="P148" s="27" t="s">
        <v>170</v>
      </c>
      <c r="R148" s="27">
        <v>0</v>
      </c>
      <c r="S148" s="27" t="s">
        <v>486</v>
      </c>
      <c r="T148" s="27" t="s">
        <v>354</v>
      </c>
      <c r="U148" s="27" t="s">
        <v>909</v>
      </c>
    </row>
    <row r="149" spans="1:21" x14ac:dyDescent="0.15">
      <c r="A149" s="27" t="s">
        <v>75</v>
      </c>
      <c r="B149" s="27" t="s">
        <v>9052</v>
      </c>
      <c r="C149" s="27" t="s">
        <v>569</v>
      </c>
      <c r="D149" s="27" t="s">
        <v>158</v>
      </c>
      <c r="E149" s="27" t="s">
        <v>9053</v>
      </c>
      <c r="F149" s="27" t="s">
        <v>9054</v>
      </c>
      <c r="G149" s="27" t="s">
        <v>78</v>
      </c>
      <c r="H149" s="27" t="s">
        <v>704</v>
      </c>
      <c r="I149" s="28">
        <v>43423.453923611109</v>
      </c>
      <c r="J149" s="28">
        <v>43423.453923611109</v>
      </c>
      <c r="K149" s="27">
        <v>0</v>
      </c>
      <c r="L149" s="27" t="s">
        <v>211</v>
      </c>
      <c r="M149" s="27" t="s">
        <v>211</v>
      </c>
      <c r="N149" s="27" t="s">
        <v>215</v>
      </c>
      <c r="O149" s="27" t="s">
        <v>157</v>
      </c>
      <c r="P149" s="27" t="s">
        <v>170</v>
      </c>
      <c r="R149" s="27">
        <v>0</v>
      </c>
      <c r="S149" s="27" t="s">
        <v>354</v>
      </c>
      <c r="T149" s="27" t="s">
        <v>354</v>
      </c>
      <c r="U149" s="27" t="s">
        <v>9055</v>
      </c>
    </row>
    <row r="150" spans="1:21" x14ac:dyDescent="0.15">
      <c r="A150" s="27" t="s">
        <v>75</v>
      </c>
      <c r="B150" s="27" t="s">
        <v>9056</v>
      </c>
      <c r="C150" s="27" t="s">
        <v>569</v>
      </c>
      <c r="D150" s="27" t="s">
        <v>158</v>
      </c>
      <c r="E150" s="27" t="s">
        <v>9053</v>
      </c>
      <c r="F150" s="27" t="s">
        <v>9054</v>
      </c>
      <c r="G150" s="27" t="s">
        <v>78</v>
      </c>
      <c r="H150" s="27" t="s">
        <v>704</v>
      </c>
      <c r="I150" s="28">
        <v>43423.454016203701</v>
      </c>
      <c r="J150" s="28">
        <v>43423.454016203701</v>
      </c>
      <c r="K150" s="27">
        <v>0</v>
      </c>
      <c r="L150" s="27" t="s">
        <v>211</v>
      </c>
      <c r="M150" s="27" t="s">
        <v>211</v>
      </c>
      <c r="N150" s="27" t="s">
        <v>215</v>
      </c>
      <c r="O150" s="27" t="s">
        <v>157</v>
      </c>
      <c r="P150" s="27" t="s">
        <v>170</v>
      </c>
      <c r="R150" s="27">
        <v>0</v>
      </c>
      <c r="S150" s="27" t="s">
        <v>354</v>
      </c>
      <c r="T150" s="27" t="s">
        <v>354</v>
      </c>
      <c r="U150" s="27" t="s">
        <v>9057</v>
      </c>
    </row>
    <row r="151" spans="1:21" x14ac:dyDescent="0.15">
      <c r="A151" s="27" t="s">
        <v>75</v>
      </c>
      <c r="B151" s="27" t="s">
        <v>2261</v>
      </c>
      <c r="C151" s="27" t="s">
        <v>569</v>
      </c>
      <c r="D151" s="27" t="s">
        <v>158</v>
      </c>
      <c r="E151" s="27" t="s">
        <v>2262</v>
      </c>
      <c r="F151" s="27" t="s">
        <v>2263</v>
      </c>
      <c r="G151" s="27" t="s">
        <v>78</v>
      </c>
      <c r="H151" s="27" t="s">
        <v>213</v>
      </c>
      <c r="I151" s="28">
        <v>43423.635243055556</v>
      </c>
      <c r="J151" s="28">
        <v>43423.636192129627</v>
      </c>
      <c r="K151" s="27">
        <v>9.4907407407407408E-4</v>
      </c>
      <c r="L151" s="27" t="s">
        <v>210</v>
      </c>
      <c r="M151" s="27" t="s">
        <v>211</v>
      </c>
      <c r="N151" s="27" t="s">
        <v>215</v>
      </c>
      <c r="O151" s="27" t="s">
        <v>157</v>
      </c>
      <c r="P151" s="27" t="s">
        <v>170</v>
      </c>
      <c r="R151" s="27">
        <v>0</v>
      </c>
      <c r="S151" s="27" t="s">
        <v>487</v>
      </c>
      <c r="T151" s="27" t="s">
        <v>354</v>
      </c>
      <c r="U151" s="27" t="s">
        <v>2264</v>
      </c>
    </row>
    <row r="152" spans="1:21" x14ac:dyDescent="0.15">
      <c r="A152" s="27" t="s">
        <v>75</v>
      </c>
      <c r="B152" s="27" t="s">
        <v>9058</v>
      </c>
      <c r="C152" s="27" t="s">
        <v>569</v>
      </c>
      <c r="D152" s="27" t="s">
        <v>158</v>
      </c>
      <c r="E152" s="27" t="s">
        <v>9059</v>
      </c>
      <c r="F152" s="27" t="s">
        <v>9060</v>
      </c>
      <c r="G152" s="27" t="s">
        <v>78</v>
      </c>
      <c r="H152" s="27" t="s">
        <v>915</v>
      </c>
      <c r="I152" s="28">
        <v>43423.638240740744</v>
      </c>
      <c r="J152" s="28">
        <v>43423.638240740744</v>
      </c>
      <c r="K152" s="27">
        <v>0</v>
      </c>
      <c r="L152" s="27" t="s">
        <v>211</v>
      </c>
      <c r="M152" s="27" t="s">
        <v>211</v>
      </c>
      <c r="N152" s="27" t="s">
        <v>215</v>
      </c>
      <c r="O152" s="27" t="s">
        <v>157</v>
      </c>
      <c r="P152" s="27" t="s">
        <v>170</v>
      </c>
      <c r="R152" s="27">
        <v>0</v>
      </c>
      <c r="S152" s="27" t="s">
        <v>354</v>
      </c>
      <c r="T152" s="27" t="s">
        <v>354</v>
      </c>
      <c r="U152" s="27" t="s">
        <v>9061</v>
      </c>
    </row>
    <row r="153" spans="1:21" x14ac:dyDescent="0.15">
      <c r="A153" s="27" t="s">
        <v>75</v>
      </c>
      <c r="B153" s="27" t="s">
        <v>2265</v>
      </c>
      <c r="C153" s="27" t="s">
        <v>569</v>
      </c>
      <c r="D153" s="27" t="s">
        <v>158</v>
      </c>
      <c r="E153" s="27" t="s">
        <v>2266</v>
      </c>
      <c r="F153" s="27" t="s">
        <v>2267</v>
      </c>
      <c r="G153" s="27" t="s">
        <v>78</v>
      </c>
      <c r="H153" s="27" t="s">
        <v>2268</v>
      </c>
      <c r="I153" s="28">
        <v>43423.687395833331</v>
      </c>
      <c r="J153" s="28">
        <v>43423.6877662037</v>
      </c>
      <c r="K153" s="27">
        <v>3.7037037037037035E-4</v>
      </c>
      <c r="L153" s="27" t="s">
        <v>210</v>
      </c>
      <c r="M153" s="27" t="s">
        <v>211</v>
      </c>
      <c r="N153" s="27" t="s">
        <v>215</v>
      </c>
      <c r="O153" s="27" t="s">
        <v>157</v>
      </c>
      <c r="P153" s="27" t="s">
        <v>170</v>
      </c>
      <c r="R153" s="27">
        <v>0</v>
      </c>
      <c r="S153" s="27" t="s">
        <v>691</v>
      </c>
      <c r="T153" s="27" t="s">
        <v>354</v>
      </c>
      <c r="U153" s="27" t="s">
        <v>2269</v>
      </c>
    </row>
    <row r="154" spans="1:21" x14ac:dyDescent="0.15">
      <c r="A154" s="27" t="s">
        <v>75</v>
      </c>
      <c r="B154" s="27" t="s">
        <v>2270</v>
      </c>
      <c r="C154" s="27" t="s">
        <v>569</v>
      </c>
      <c r="D154" s="27" t="s">
        <v>158</v>
      </c>
      <c r="E154" s="27" t="s">
        <v>2266</v>
      </c>
      <c r="F154" s="27" t="s">
        <v>2267</v>
      </c>
      <c r="G154" s="27" t="s">
        <v>78</v>
      </c>
      <c r="H154" s="27" t="s">
        <v>2268</v>
      </c>
      <c r="I154" s="28">
        <v>43423.68986111111</v>
      </c>
      <c r="J154" s="28">
        <v>43423.69027777778</v>
      </c>
      <c r="K154" s="27">
        <v>4.1666666666666669E-4</v>
      </c>
      <c r="L154" s="27" t="s">
        <v>210</v>
      </c>
      <c r="M154" s="27" t="s">
        <v>211</v>
      </c>
      <c r="N154" s="27" t="s">
        <v>215</v>
      </c>
      <c r="O154" s="27" t="s">
        <v>157</v>
      </c>
      <c r="P154" s="27" t="s">
        <v>170</v>
      </c>
      <c r="R154" s="27">
        <v>0</v>
      </c>
      <c r="S154" s="27" t="s">
        <v>366</v>
      </c>
      <c r="T154" s="27" t="s">
        <v>354</v>
      </c>
      <c r="U154" s="27" t="s">
        <v>2269</v>
      </c>
    </row>
    <row r="155" spans="1:21" x14ac:dyDescent="0.15">
      <c r="A155" s="27" t="s">
        <v>75</v>
      </c>
      <c r="B155" s="27" t="s">
        <v>9062</v>
      </c>
      <c r="C155" s="27" t="s">
        <v>252</v>
      </c>
      <c r="D155" s="27" t="s">
        <v>178</v>
      </c>
      <c r="E155" s="27" t="s">
        <v>2272</v>
      </c>
      <c r="F155" s="27" t="s">
        <v>2273</v>
      </c>
      <c r="G155" s="27" t="s">
        <v>78</v>
      </c>
      <c r="H155" s="27" t="s">
        <v>2274</v>
      </c>
      <c r="I155" s="28">
        <v>43423.574548611112</v>
      </c>
      <c r="J155" s="28">
        <v>43423.574548611112</v>
      </c>
      <c r="K155" s="27">
        <v>0</v>
      </c>
      <c r="L155" s="27" t="s">
        <v>211</v>
      </c>
      <c r="M155" s="27" t="s">
        <v>211</v>
      </c>
      <c r="N155" s="27" t="s">
        <v>215</v>
      </c>
      <c r="O155" s="27" t="s">
        <v>177</v>
      </c>
      <c r="P155" s="27" t="s">
        <v>170</v>
      </c>
      <c r="R155" s="27">
        <v>0</v>
      </c>
      <c r="S155" s="27" t="s">
        <v>354</v>
      </c>
      <c r="T155" s="27" t="s">
        <v>354</v>
      </c>
      <c r="U155" s="27" t="s">
        <v>9063</v>
      </c>
    </row>
    <row r="156" spans="1:21" x14ac:dyDescent="0.15">
      <c r="A156" s="27" t="s">
        <v>75</v>
      </c>
      <c r="B156" s="27" t="s">
        <v>2271</v>
      </c>
      <c r="C156" s="27" t="s">
        <v>252</v>
      </c>
      <c r="D156" s="27" t="s">
        <v>178</v>
      </c>
      <c r="E156" s="27" t="s">
        <v>2272</v>
      </c>
      <c r="F156" s="27" t="s">
        <v>2273</v>
      </c>
      <c r="G156" s="27" t="s">
        <v>78</v>
      </c>
      <c r="H156" s="27" t="s">
        <v>2274</v>
      </c>
      <c r="I156" s="28">
        <v>43423.574895833335</v>
      </c>
      <c r="J156" s="28">
        <v>43423.574930555558</v>
      </c>
      <c r="K156" s="27">
        <v>3.4722222222222222E-5</v>
      </c>
      <c r="L156" s="27" t="s">
        <v>210</v>
      </c>
      <c r="M156" s="27" t="s">
        <v>211</v>
      </c>
      <c r="N156" s="27" t="s">
        <v>215</v>
      </c>
      <c r="O156" s="27" t="s">
        <v>177</v>
      </c>
      <c r="P156" s="27" t="s">
        <v>170</v>
      </c>
      <c r="R156" s="27">
        <v>0</v>
      </c>
      <c r="S156" s="27" t="s">
        <v>433</v>
      </c>
      <c r="T156" s="27" t="s">
        <v>354</v>
      </c>
      <c r="U156" s="27" t="s">
        <v>2275</v>
      </c>
    </row>
    <row r="157" spans="1:21" x14ac:dyDescent="0.15">
      <c r="A157" s="27" t="s">
        <v>75</v>
      </c>
      <c r="B157" s="27" t="s">
        <v>2276</v>
      </c>
      <c r="C157" s="27" t="s">
        <v>252</v>
      </c>
      <c r="D157" s="27" t="s">
        <v>178</v>
      </c>
      <c r="E157" s="27" t="s">
        <v>2272</v>
      </c>
      <c r="F157" s="27" t="s">
        <v>2273</v>
      </c>
      <c r="G157" s="27" t="s">
        <v>78</v>
      </c>
      <c r="H157" s="27" t="s">
        <v>2274</v>
      </c>
      <c r="I157" s="28">
        <v>43423.575543981482</v>
      </c>
      <c r="J157" s="28">
        <v>43423.576967592591</v>
      </c>
      <c r="K157" s="27">
        <v>1.423611111111111E-3</v>
      </c>
      <c r="L157" s="27" t="s">
        <v>210</v>
      </c>
      <c r="M157" s="27" t="s">
        <v>211</v>
      </c>
      <c r="N157" s="27" t="s">
        <v>215</v>
      </c>
      <c r="O157" s="27" t="s">
        <v>177</v>
      </c>
      <c r="P157" s="27" t="s">
        <v>170</v>
      </c>
      <c r="R157" s="27">
        <v>0</v>
      </c>
      <c r="S157" s="27" t="s">
        <v>490</v>
      </c>
      <c r="T157" s="27" t="s">
        <v>354</v>
      </c>
      <c r="U157" s="27" t="s">
        <v>2277</v>
      </c>
    </row>
    <row r="158" spans="1:21" x14ac:dyDescent="0.15">
      <c r="A158" s="27" t="s">
        <v>75</v>
      </c>
      <c r="B158" s="27" t="s">
        <v>9064</v>
      </c>
      <c r="C158" s="27" t="s">
        <v>252</v>
      </c>
      <c r="D158" s="27" t="s">
        <v>178</v>
      </c>
      <c r="E158" s="27" t="s">
        <v>9065</v>
      </c>
      <c r="F158" s="27" t="s">
        <v>9066</v>
      </c>
      <c r="G158" s="27" t="s">
        <v>78</v>
      </c>
      <c r="H158" s="27" t="s">
        <v>9067</v>
      </c>
      <c r="I158" s="28">
        <v>43423.581655092596</v>
      </c>
      <c r="J158" s="28">
        <v>43423.581655092596</v>
      </c>
      <c r="K158" s="27">
        <v>0</v>
      </c>
      <c r="L158" s="27" t="s">
        <v>211</v>
      </c>
      <c r="M158" s="27" t="s">
        <v>211</v>
      </c>
      <c r="N158" s="27" t="s">
        <v>215</v>
      </c>
      <c r="O158" s="27" t="s">
        <v>177</v>
      </c>
      <c r="P158" s="27" t="s">
        <v>170</v>
      </c>
      <c r="R158" s="27">
        <v>0</v>
      </c>
      <c r="S158" s="27" t="s">
        <v>354</v>
      </c>
      <c r="T158" s="27" t="s">
        <v>354</v>
      </c>
      <c r="U158" s="27" t="s">
        <v>9068</v>
      </c>
    </row>
    <row r="159" spans="1:21" x14ac:dyDescent="0.15">
      <c r="A159" s="27" t="s">
        <v>75</v>
      </c>
      <c r="B159" s="27" t="s">
        <v>9069</v>
      </c>
      <c r="C159" s="27" t="s">
        <v>252</v>
      </c>
      <c r="D159" s="27" t="s">
        <v>178</v>
      </c>
      <c r="E159" s="27" t="s">
        <v>2279</v>
      </c>
      <c r="F159" s="27" t="s">
        <v>2280</v>
      </c>
      <c r="G159" s="27" t="s">
        <v>78</v>
      </c>
      <c r="H159" s="27" t="s">
        <v>2281</v>
      </c>
      <c r="I159" s="28">
        <v>43423.583634259259</v>
      </c>
      <c r="J159" s="28">
        <v>43423.583634259259</v>
      </c>
      <c r="K159" s="27">
        <v>0</v>
      </c>
      <c r="L159" s="27" t="s">
        <v>211</v>
      </c>
      <c r="M159" s="27" t="s">
        <v>211</v>
      </c>
      <c r="N159" s="27" t="s">
        <v>215</v>
      </c>
      <c r="O159" s="27" t="s">
        <v>177</v>
      </c>
      <c r="P159" s="27" t="s">
        <v>170</v>
      </c>
      <c r="R159" s="27">
        <v>0</v>
      </c>
      <c r="S159" s="27" t="s">
        <v>354</v>
      </c>
      <c r="T159" s="27" t="s">
        <v>354</v>
      </c>
      <c r="U159" s="27" t="s">
        <v>9070</v>
      </c>
    </row>
    <row r="160" spans="1:21" x14ac:dyDescent="0.15">
      <c r="A160" s="27" t="s">
        <v>75</v>
      </c>
      <c r="B160" s="27" t="s">
        <v>2278</v>
      </c>
      <c r="C160" s="27" t="s">
        <v>252</v>
      </c>
      <c r="D160" s="27" t="s">
        <v>178</v>
      </c>
      <c r="E160" s="27" t="s">
        <v>2279</v>
      </c>
      <c r="F160" s="27" t="s">
        <v>2280</v>
      </c>
      <c r="G160" s="27" t="s">
        <v>78</v>
      </c>
      <c r="H160" s="27" t="s">
        <v>2281</v>
      </c>
      <c r="I160" s="28">
        <v>43423.584178240744</v>
      </c>
      <c r="J160" s="28">
        <v>43423.584432870368</v>
      </c>
      <c r="K160" s="27">
        <v>2.5462962962962961E-4</v>
      </c>
      <c r="L160" s="27" t="s">
        <v>210</v>
      </c>
      <c r="M160" s="27" t="s">
        <v>211</v>
      </c>
      <c r="N160" s="27" t="s">
        <v>215</v>
      </c>
      <c r="O160" s="27" t="s">
        <v>177</v>
      </c>
      <c r="P160" s="27" t="s">
        <v>170</v>
      </c>
      <c r="R160" s="27">
        <v>0</v>
      </c>
      <c r="S160" s="27" t="s">
        <v>425</v>
      </c>
      <c r="T160" s="27" t="s">
        <v>354</v>
      </c>
      <c r="U160" s="27" t="s">
        <v>2282</v>
      </c>
    </row>
    <row r="161" spans="1:21" x14ac:dyDescent="0.15">
      <c r="A161" s="27" t="s">
        <v>75</v>
      </c>
      <c r="B161" s="27" t="s">
        <v>9071</v>
      </c>
      <c r="C161" s="27" t="s">
        <v>252</v>
      </c>
      <c r="D161" s="27" t="s">
        <v>178</v>
      </c>
      <c r="E161" s="27" t="s">
        <v>9072</v>
      </c>
      <c r="F161" s="27" t="s">
        <v>9073</v>
      </c>
      <c r="G161" s="27" t="s">
        <v>78</v>
      </c>
      <c r="H161" s="27" t="s">
        <v>9074</v>
      </c>
      <c r="I161" s="28">
        <v>43423.585370370369</v>
      </c>
      <c r="J161" s="28">
        <v>43423.585370370369</v>
      </c>
      <c r="K161" s="27">
        <v>0</v>
      </c>
      <c r="L161" s="27" t="s">
        <v>211</v>
      </c>
      <c r="M161" s="27" t="s">
        <v>211</v>
      </c>
      <c r="N161" s="27" t="s">
        <v>215</v>
      </c>
      <c r="O161" s="27" t="s">
        <v>177</v>
      </c>
      <c r="P161" s="27" t="s">
        <v>170</v>
      </c>
      <c r="R161" s="27">
        <v>0</v>
      </c>
      <c r="S161" s="27" t="s">
        <v>354</v>
      </c>
      <c r="T161" s="27" t="s">
        <v>354</v>
      </c>
      <c r="U161" s="27" t="s">
        <v>9075</v>
      </c>
    </row>
    <row r="162" spans="1:21" x14ac:dyDescent="0.15">
      <c r="A162" s="27" t="s">
        <v>75</v>
      </c>
      <c r="B162" s="27" t="s">
        <v>9076</v>
      </c>
      <c r="C162" s="27" t="s">
        <v>252</v>
      </c>
      <c r="D162" s="27" t="s">
        <v>178</v>
      </c>
      <c r="E162" s="27" t="s">
        <v>9072</v>
      </c>
      <c r="F162" s="27" t="s">
        <v>9073</v>
      </c>
      <c r="G162" s="27" t="s">
        <v>78</v>
      </c>
      <c r="H162" s="27" t="s">
        <v>9077</v>
      </c>
      <c r="I162" s="28">
        <v>43423.585694444446</v>
      </c>
      <c r="J162" s="28">
        <v>43423.585694444446</v>
      </c>
      <c r="K162" s="27">
        <v>0</v>
      </c>
      <c r="L162" s="27" t="s">
        <v>211</v>
      </c>
      <c r="M162" s="27" t="s">
        <v>211</v>
      </c>
      <c r="N162" s="27" t="s">
        <v>215</v>
      </c>
      <c r="O162" s="27" t="s">
        <v>177</v>
      </c>
      <c r="P162" s="27" t="s">
        <v>170</v>
      </c>
      <c r="R162" s="27">
        <v>0</v>
      </c>
      <c r="S162" s="27" t="s">
        <v>354</v>
      </c>
      <c r="T162" s="27" t="s">
        <v>354</v>
      </c>
      <c r="U162" s="27" t="s">
        <v>9078</v>
      </c>
    </row>
    <row r="163" spans="1:21" x14ac:dyDescent="0.15">
      <c r="A163" s="27" t="s">
        <v>75</v>
      </c>
      <c r="B163" s="27" t="s">
        <v>9079</v>
      </c>
      <c r="C163" s="27" t="s">
        <v>252</v>
      </c>
      <c r="D163" s="27" t="s">
        <v>178</v>
      </c>
      <c r="E163" s="27" t="s">
        <v>9072</v>
      </c>
      <c r="F163" s="27" t="s">
        <v>9073</v>
      </c>
      <c r="G163" s="27" t="s">
        <v>78</v>
      </c>
      <c r="H163" s="27" t="s">
        <v>9080</v>
      </c>
      <c r="I163" s="28">
        <v>43423.585914351854</v>
      </c>
      <c r="J163" s="28">
        <v>43423.585914351854</v>
      </c>
      <c r="K163" s="27">
        <v>0</v>
      </c>
      <c r="L163" s="27" t="s">
        <v>211</v>
      </c>
      <c r="M163" s="27" t="s">
        <v>211</v>
      </c>
      <c r="N163" s="27" t="s">
        <v>215</v>
      </c>
      <c r="O163" s="27" t="s">
        <v>177</v>
      </c>
      <c r="P163" s="27" t="s">
        <v>170</v>
      </c>
      <c r="R163" s="27">
        <v>0</v>
      </c>
      <c r="S163" s="27" t="s">
        <v>354</v>
      </c>
      <c r="T163" s="27" t="s">
        <v>354</v>
      </c>
      <c r="U163" s="27" t="s">
        <v>9081</v>
      </c>
    </row>
    <row r="164" spans="1:21" x14ac:dyDescent="0.15">
      <c r="A164" s="27" t="s">
        <v>75</v>
      </c>
      <c r="B164" s="27" t="s">
        <v>9082</v>
      </c>
      <c r="C164" s="27" t="s">
        <v>252</v>
      </c>
      <c r="D164" s="27" t="s">
        <v>178</v>
      </c>
      <c r="E164" s="27" t="s">
        <v>9072</v>
      </c>
      <c r="F164" s="27" t="s">
        <v>9073</v>
      </c>
      <c r="G164" s="27" t="s">
        <v>78</v>
      </c>
      <c r="H164" s="27" t="s">
        <v>9080</v>
      </c>
      <c r="I164" s="28">
        <v>43423.586284722223</v>
      </c>
      <c r="J164" s="28">
        <v>43423.586284722223</v>
      </c>
      <c r="K164" s="27">
        <v>0</v>
      </c>
      <c r="L164" s="27" t="s">
        <v>211</v>
      </c>
      <c r="M164" s="27" t="s">
        <v>211</v>
      </c>
      <c r="N164" s="27" t="s">
        <v>215</v>
      </c>
      <c r="O164" s="27" t="s">
        <v>177</v>
      </c>
      <c r="P164" s="27" t="s">
        <v>170</v>
      </c>
      <c r="R164" s="27">
        <v>0</v>
      </c>
      <c r="S164" s="27" t="s">
        <v>354</v>
      </c>
      <c r="T164" s="27" t="s">
        <v>354</v>
      </c>
      <c r="U164" s="27" t="s">
        <v>9083</v>
      </c>
    </row>
    <row r="165" spans="1:21" x14ac:dyDescent="0.15">
      <c r="A165" s="27" t="s">
        <v>75</v>
      </c>
      <c r="B165" s="27" t="s">
        <v>9084</v>
      </c>
      <c r="C165" s="27" t="s">
        <v>252</v>
      </c>
      <c r="D165" s="27" t="s">
        <v>178</v>
      </c>
      <c r="E165" s="27" t="s">
        <v>9085</v>
      </c>
      <c r="F165" s="27" t="s">
        <v>9086</v>
      </c>
      <c r="G165" s="27" t="s">
        <v>78</v>
      </c>
      <c r="H165" s="27" t="s">
        <v>9087</v>
      </c>
      <c r="I165" s="28">
        <v>43423.587268518517</v>
      </c>
      <c r="J165" s="28">
        <v>43423.587268518517</v>
      </c>
      <c r="K165" s="27">
        <v>0</v>
      </c>
      <c r="L165" s="27" t="s">
        <v>211</v>
      </c>
      <c r="M165" s="27" t="s">
        <v>211</v>
      </c>
      <c r="N165" s="27" t="s">
        <v>215</v>
      </c>
      <c r="O165" s="27" t="s">
        <v>177</v>
      </c>
      <c r="P165" s="27" t="s">
        <v>170</v>
      </c>
      <c r="R165" s="27">
        <v>0</v>
      </c>
      <c r="S165" s="27" t="s">
        <v>354</v>
      </c>
      <c r="T165" s="27" t="s">
        <v>354</v>
      </c>
      <c r="U165" s="27" t="s">
        <v>1503</v>
      </c>
    </row>
    <row r="166" spans="1:21" x14ac:dyDescent="0.15">
      <c r="A166" s="27" t="s">
        <v>75</v>
      </c>
      <c r="B166" s="27" t="s">
        <v>9088</v>
      </c>
      <c r="C166" s="27" t="s">
        <v>252</v>
      </c>
      <c r="D166" s="27" t="s">
        <v>178</v>
      </c>
      <c r="E166" s="27" t="s">
        <v>2284</v>
      </c>
      <c r="F166" s="27" t="s">
        <v>2285</v>
      </c>
      <c r="G166" s="27" t="s">
        <v>78</v>
      </c>
      <c r="H166" s="27" t="s">
        <v>2286</v>
      </c>
      <c r="I166" s="28">
        <v>43423.589074074072</v>
      </c>
      <c r="J166" s="28">
        <v>43423.589074074072</v>
      </c>
      <c r="K166" s="27">
        <v>0</v>
      </c>
      <c r="L166" s="27" t="s">
        <v>211</v>
      </c>
      <c r="M166" s="27" t="s">
        <v>211</v>
      </c>
      <c r="N166" s="27" t="s">
        <v>215</v>
      </c>
      <c r="O166" s="27" t="s">
        <v>177</v>
      </c>
      <c r="P166" s="27" t="s">
        <v>170</v>
      </c>
      <c r="R166" s="27">
        <v>0</v>
      </c>
      <c r="S166" s="27" t="s">
        <v>354</v>
      </c>
      <c r="T166" s="27" t="s">
        <v>354</v>
      </c>
      <c r="U166" s="27" t="s">
        <v>9089</v>
      </c>
    </row>
    <row r="167" spans="1:21" x14ac:dyDescent="0.15">
      <c r="A167" s="27" t="s">
        <v>75</v>
      </c>
      <c r="B167" s="27" t="s">
        <v>2283</v>
      </c>
      <c r="C167" s="27" t="s">
        <v>252</v>
      </c>
      <c r="D167" s="27" t="s">
        <v>178</v>
      </c>
      <c r="E167" s="27" t="s">
        <v>2284</v>
      </c>
      <c r="F167" s="27" t="s">
        <v>2285</v>
      </c>
      <c r="G167" s="27" t="s">
        <v>78</v>
      </c>
      <c r="H167" s="27" t="s">
        <v>2286</v>
      </c>
      <c r="I167" s="28">
        <v>43423.589641203704</v>
      </c>
      <c r="J167" s="28">
        <v>43423.590324074074</v>
      </c>
      <c r="K167" s="27">
        <v>6.8287037037037025E-4</v>
      </c>
      <c r="L167" s="27" t="s">
        <v>210</v>
      </c>
      <c r="M167" s="27" t="s">
        <v>211</v>
      </c>
      <c r="N167" s="27" t="s">
        <v>215</v>
      </c>
      <c r="O167" s="27" t="s">
        <v>177</v>
      </c>
      <c r="P167" s="27" t="s">
        <v>170</v>
      </c>
      <c r="R167" s="27">
        <v>0</v>
      </c>
      <c r="S167" s="27" t="s">
        <v>488</v>
      </c>
      <c r="T167" s="27" t="s">
        <v>354</v>
      </c>
      <c r="U167" s="27" t="s">
        <v>2287</v>
      </c>
    </row>
    <row r="168" spans="1:21" x14ac:dyDescent="0.15">
      <c r="A168" s="27" t="s">
        <v>75</v>
      </c>
      <c r="B168" s="27" t="s">
        <v>2288</v>
      </c>
      <c r="C168" s="27" t="s">
        <v>252</v>
      </c>
      <c r="D168" s="27" t="s">
        <v>178</v>
      </c>
      <c r="E168" s="27" t="s">
        <v>2289</v>
      </c>
      <c r="F168" s="27" t="s">
        <v>2290</v>
      </c>
      <c r="G168" s="27" t="s">
        <v>78</v>
      </c>
      <c r="H168" s="27" t="s">
        <v>2291</v>
      </c>
      <c r="I168" s="28">
        <v>43423.591967592591</v>
      </c>
      <c r="J168" s="28">
        <v>43423.593472222223</v>
      </c>
      <c r="K168" s="27">
        <v>1.5046296296296294E-3</v>
      </c>
      <c r="L168" s="27" t="s">
        <v>210</v>
      </c>
      <c r="M168" s="27" t="s">
        <v>211</v>
      </c>
      <c r="N168" s="27" t="s">
        <v>215</v>
      </c>
      <c r="O168" s="27" t="s">
        <v>177</v>
      </c>
      <c r="P168" s="27" t="s">
        <v>170</v>
      </c>
      <c r="R168" s="27">
        <v>0</v>
      </c>
      <c r="S168" s="27" t="s">
        <v>711</v>
      </c>
      <c r="T168" s="27" t="s">
        <v>354</v>
      </c>
      <c r="U168" s="27" t="s">
        <v>2292</v>
      </c>
    </row>
    <row r="169" spans="1:21" x14ac:dyDescent="0.15">
      <c r="A169" s="27" t="s">
        <v>75</v>
      </c>
      <c r="B169" s="27" t="s">
        <v>2293</v>
      </c>
      <c r="C169" s="27" t="s">
        <v>252</v>
      </c>
      <c r="D169" s="27" t="s">
        <v>178</v>
      </c>
      <c r="E169" s="27" t="s">
        <v>2294</v>
      </c>
      <c r="F169" s="27" t="s">
        <v>2295</v>
      </c>
      <c r="G169" s="27" t="s">
        <v>78</v>
      </c>
      <c r="H169" s="27" t="s">
        <v>669</v>
      </c>
      <c r="I169" s="28">
        <v>43423.598078703704</v>
      </c>
      <c r="J169" s="28">
        <v>43423.598749999997</v>
      </c>
      <c r="K169" s="27">
        <v>6.7129629629629625E-4</v>
      </c>
      <c r="L169" s="27" t="s">
        <v>210</v>
      </c>
      <c r="M169" s="27" t="s">
        <v>211</v>
      </c>
      <c r="N169" s="27" t="s">
        <v>215</v>
      </c>
      <c r="O169" s="27" t="s">
        <v>177</v>
      </c>
      <c r="P169" s="27" t="s">
        <v>170</v>
      </c>
      <c r="R169" s="27">
        <v>0</v>
      </c>
      <c r="S169" s="27" t="s">
        <v>357</v>
      </c>
      <c r="T169" s="27" t="s">
        <v>354</v>
      </c>
      <c r="U169" s="27" t="s">
        <v>2296</v>
      </c>
    </row>
    <row r="170" spans="1:21" x14ac:dyDescent="0.15">
      <c r="A170" s="27" t="s">
        <v>75</v>
      </c>
      <c r="B170" s="27" t="s">
        <v>2297</v>
      </c>
      <c r="C170" s="27" t="s">
        <v>252</v>
      </c>
      <c r="D170" s="27" t="s">
        <v>178</v>
      </c>
      <c r="E170" s="27" t="s">
        <v>2294</v>
      </c>
      <c r="F170" s="27" t="s">
        <v>2295</v>
      </c>
      <c r="G170" s="27" t="s">
        <v>78</v>
      </c>
      <c r="H170" s="27" t="s">
        <v>669</v>
      </c>
      <c r="I170" s="28">
        <v>43423.599236111113</v>
      </c>
      <c r="J170" s="28">
        <v>43423.599398148152</v>
      </c>
      <c r="K170" s="27">
        <v>1.6203703703703703E-4</v>
      </c>
      <c r="L170" s="27" t="s">
        <v>210</v>
      </c>
      <c r="M170" s="27" t="s">
        <v>211</v>
      </c>
      <c r="N170" s="27" t="s">
        <v>215</v>
      </c>
      <c r="O170" s="27" t="s">
        <v>177</v>
      </c>
      <c r="P170" s="27" t="s">
        <v>170</v>
      </c>
      <c r="R170" s="27">
        <v>0</v>
      </c>
      <c r="S170" s="27" t="s">
        <v>402</v>
      </c>
      <c r="T170" s="27" t="s">
        <v>354</v>
      </c>
      <c r="U170" s="27" t="s">
        <v>2298</v>
      </c>
    </row>
    <row r="171" spans="1:21" x14ac:dyDescent="0.15">
      <c r="A171" s="27" t="s">
        <v>75</v>
      </c>
      <c r="B171" s="27" t="s">
        <v>2299</v>
      </c>
      <c r="C171" s="27" t="s">
        <v>252</v>
      </c>
      <c r="D171" s="27" t="s">
        <v>178</v>
      </c>
      <c r="E171" s="27" t="s">
        <v>2300</v>
      </c>
      <c r="F171" s="27" t="s">
        <v>2301</v>
      </c>
      <c r="G171" s="27" t="s">
        <v>78</v>
      </c>
      <c r="H171" s="27" t="s">
        <v>2302</v>
      </c>
      <c r="I171" s="28">
        <v>43423.603217592594</v>
      </c>
      <c r="J171" s="28">
        <v>43423.603703703702</v>
      </c>
      <c r="K171" s="27">
        <v>4.8611111111111104E-4</v>
      </c>
      <c r="L171" s="27" t="s">
        <v>210</v>
      </c>
      <c r="M171" s="27" t="s">
        <v>211</v>
      </c>
      <c r="N171" s="27" t="s">
        <v>215</v>
      </c>
      <c r="O171" s="27" t="s">
        <v>177</v>
      </c>
      <c r="P171" s="27" t="s">
        <v>170</v>
      </c>
      <c r="R171" s="27">
        <v>0</v>
      </c>
      <c r="S171" s="27" t="s">
        <v>364</v>
      </c>
      <c r="T171" s="27" t="s">
        <v>354</v>
      </c>
      <c r="U171" s="27" t="s">
        <v>2303</v>
      </c>
    </row>
    <row r="172" spans="1:21" x14ac:dyDescent="0.15">
      <c r="A172" s="27" t="s">
        <v>75</v>
      </c>
      <c r="B172" s="27" t="s">
        <v>9090</v>
      </c>
      <c r="C172" s="27" t="s">
        <v>252</v>
      </c>
      <c r="D172" s="27" t="s">
        <v>178</v>
      </c>
      <c r="E172" s="27" t="s">
        <v>9091</v>
      </c>
      <c r="F172" s="27" t="s">
        <v>9092</v>
      </c>
      <c r="G172" s="27" t="s">
        <v>78</v>
      </c>
      <c r="H172" s="27" t="s">
        <v>1016</v>
      </c>
      <c r="I172" s="28">
        <v>43423.607835648145</v>
      </c>
      <c r="J172" s="28">
        <v>43423.607835648145</v>
      </c>
      <c r="K172" s="27">
        <v>0</v>
      </c>
      <c r="L172" s="27" t="s">
        <v>211</v>
      </c>
      <c r="M172" s="27" t="s">
        <v>211</v>
      </c>
      <c r="N172" s="27" t="s">
        <v>215</v>
      </c>
      <c r="O172" s="27" t="s">
        <v>177</v>
      </c>
      <c r="P172" s="27" t="s">
        <v>170</v>
      </c>
      <c r="R172" s="27">
        <v>0</v>
      </c>
      <c r="S172" s="27" t="s">
        <v>354</v>
      </c>
      <c r="T172" s="27" t="s">
        <v>354</v>
      </c>
      <c r="U172" s="27" t="s">
        <v>9093</v>
      </c>
    </row>
    <row r="173" spans="1:21" x14ac:dyDescent="0.15">
      <c r="A173" s="27" t="s">
        <v>75</v>
      </c>
      <c r="B173" s="27" t="s">
        <v>9094</v>
      </c>
      <c r="C173" s="27" t="s">
        <v>252</v>
      </c>
      <c r="D173" s="27" t="s">
        <v>178</v>
      </c>
      <c r="E173" s="27" t="s">
        <v>9091</v>
      </c>
      <c r="F173" s="27" t="s">
        <v>9092</v>
      </c>
      <c r="G173" s="27" t="s">
        <v>78</v>
      </c>
      <c r="H173" s="27" t="s">
        <v>1016</v>
      </c>
      <c r="I173" s="28">
        <v>43423.608298611114</v>
      </c>
      <c r="J173" s="28">
        <v>43423.608298611114</v>
      </c>
      <c r="K173" s="27">
        <v>0</v>
      </c>
      <c r="L173" s="27" t="s">
        <v>211</v>
      </c>
      <c r="M173" s="27" t="s">
        <v>211</v>
      </c>
      <c r="N173" s="27" t="s">
        <v>215</v>
      </c>
      <c r="O173" s="27" t="s">
        <v>177</v>
      </c>
      <c r="P173" s="27" t="s">
        <v>170</v>
      </c>
      <c r="R173" s="27">
        <v>0</v>
      </c>
      <c r="S173" s="27" t="s">
        <v>354</v>
      </c>
      <c r="T173" s="27" t="s">
        <v>354</v>
      </c>
      <c r="U173" s="27" t="s">
        <v>9093</v>
      </c>
    </row>
    <row r="174" spans="1:21" x14ac:dyDescent="0.15">
      <c r="A174" s="27" t="s">
        <v>75</v>
      </c>
      <c r="B174" s="27" t="s">
        <v>9095</v>
      </c>
      <c r="C174" s="27" t="s">
        <v>252</v>
      </c>
      <c r="D174" s="27" t="s">
        <v>178</v>
      </c>
      <c r="E174" s="27" t="s">
        <v>9096</v>
      </c>
      <c r="F174" s="27" t="s">
        <v>9097</v>
      </c>
      <c r="G174" s="27" t="s">
        <v>78</v>
      </c>
      <c r="H174" s="27" t="s">
        <v>9098</v>
      </c>
      <c r="I174" s="28">
        <v>43423.611273148148</v>
      </c>
      <c r="J174" s="28">
        <v>43423.611273148148</v>
      </c>
      <c r="K174" s="27">
        <v>0</v>
      </c>
      <c r="L174" s="27" t="s">
        <v>211</v>
      </c>
      <c r="M174" s="27" t="s">
        <v>211</v>
      </c>
      <c r="N174" s="27" t="s">
        <v>215</v>
      </c>
      <c r="O174" s="27" t="s">
        <v>177</v>
      </c>
      <c r="P174" s="27" t="s">
        <v>170</v>
      </c>
      <c r="R174" s="27">
        <v>0</v>
      </c>
      <c r="S174" s="27" t="s">
        <v>354</v>
      </c>
      <c r="T174" s="27" t="s">
        <v>354</v>
      </c>
      <c r="U174" s="27" t="s">
        <v>9099</v>
      </c>
    </row>
    <row r="175" spans="1:21" x14ac:dyDescent="0.15">
      <c r="A175" s="27" t="s">
        <v>75</v>
      </c>
      <c r="B175" s="27" t="s">
        <v>9100</v>
      </c>
      <c r="C175" s="27" t="s">
        <v>252</v>
      </c>
      <c r="D175" s="27" t="s">
        <v>178</v>
      </c>
      <c r="E175" s="27" t="s">
        <v>9096</v>
      </c>
      <c r="F175" s="27" t="s">
        <v>9097</v>
      </c>
      <c r="G175" s="27" t="s">
        <v>78</v>
      </c>
      <c r="H175" s="27" t="s">
        <v>9098</v>
      </c>
      <c r="I175" s="28">
        <v>43423.612187500003</v>
      </c>
      <c r="J175" s="28">
        <v>43423.612187500003</v>
      </c>
      <c r="K175" s="27">
        <v>0</v>
      </c>
      <c r="L175" s="27" t="s">
        <v>211</v>
      </c>
      <c r="M175" s="27" t="s">
        <v>211</v>
      </c>
      <c r="N175" s="27" t="s">
        <v>215</v>
      </c>
      <c r="O175" s="27" t="s">
        <v>177</v>
      </c>
      <c r="P175" s="27" t="s">
        <v>170</v>
      </c>
      <c r="R175" s="27">
        <v>0</v>
      </c>
      <c r="S175" s="27" t="s">
        <v>354</v>
      </c>
      <c r="T175" s="27" t="s">
        <v>354</v>
      </c>
      <c r="U175" s="27" t="s">
        <v>9101</v>
      </c>
    </row>
    <row r="176" spans="1:21" x14ac:dyDescent="0.15">
      <c r="A176" s="27" t="s">
        <v>75</v>
      </c>
      <c r="B176" s="27" t="s">
        <v>9102</v>
      </c>
      <c r="C176" s="27" t="s">
        <v>252</v>
      </c>
      <c r="D176" s="27" t="s">
        <v>178</v>
      </c>
      <c r="E176" s="27" t="s">
        <v>9103</v>
      </c>
      <c r="F176" s="27" t="s">
        <v>9104</v>
      </c>
      <c r="G176" s="27" t="s">
        <v>78</v>
      </c>
      <c r="H176" s="27" t="s">
        <v>1905</v>
      </c>
      <c r="I176" s="28">
        <v>43423.616365740738</v>
      </c>
      <c r="J176" s="28">
        <v>43423.616365740738</v>
      </c>
      <c r="K176" s="27">
        <v>0</v>
      </c>
      <c r="L176" s="27" t="s">
        <v>211</v>
      </c>
      <c r="M176" s="27" t="s">
        <v>211</v>
      </c>
      <c r="N176" s="27" t="s">
        <v>215</v>
      </c>
      <c r="O176" s="27" t="s">
        <v>177</v>
      </c>
      <c r="P176" s="27" t="s">
        <v>170</v>
      </c>
      <c r="R176" s="27">
        <v>0</v>
      </c>
      <c r="S176" s="27" t="s">
        <v>354</v>
      </c>
      <c r="T176" s="27" t="s">
        <v>354</v>
      </c>
      <c r="U176" s="27" t="s">
        <v>9105</v>
      </c>
    </row>
    <row r="177" spans="1:21" x14ac:dyDescent="0.15">
      <c r="A177" s="27" t="s">
        <v>75</v>
      </c>
      <c r="B177" s="27" t="s">
        <v>9106</v>
      </c>
      <c r="C177" s="27" t="s">
        <v>252</v>
      </c>
      <c r="D177" s="27" t="s">
        <v>178</v>
      </c>
      <c r="E177" s="27" t="s">
        <v>9103</v>
      </c>
      <c r="F177" s="27" t="s">
        <v>9104</v>
      </c>
      <c r="G177" s="27" t="s">
        <v>78</v>
      </c>
      <c r="H177" s="27" t="s">
        <v>1905</v>
      </c>
      <c r="I177" s="28">
        <v>43423.616805555554</v>
      </c>
      <c r="J177" s="28">
        <v>43423.616805555554</v>
      </c>
      <c r="K177" s="27">
        <v>0</v>
      </c>
      <c r="L177" s="27" t="s">
        <v>211</v>
      </c>
      <c r="M177" s="27" t="s">
        <v>211</v>
      </c>
      <c r="N177" s="27" t="s">
        <v>215</v>
      </c>
      <c r="O177" s="27" t="s">
        <v>177</v>
      </c>
      <c r="P177" s="27" t="s">
        <v>170</v>
      </c>
      <c r="R177" s="27">
        <v>0</v>
      </c>
      <c r="S177" s="27" t="s">
        <v>354</v>
      </c>
      <c r="T177" s="27" t="s">
        <v>354</v>
      </c>
      <c r="U177" s="27" t="s">
        <v>9107</v>
      </c>
    </row>
    <row r="178" spans="1:21" x14ac:dyDescent="0.15">
      <c r="A178" s="27" t="s">
        <v>75</v>
      </c>
      <c r="B178" s="27" t="s">
        <v>2304</v>
      </c>
      <c r="C178" s="27" t="s">
        <v>252</v>
      </c>
      <c r="D178" s="27" t="s">
        <v>178</v>
      </c>
      <c r="E178" s="27" t="s">
        <v>2305</v>
      </c>
      <c r="F178" s="27" t="s">
        <v>2306</v>
      </c>
      <c r="G178" s="27" t="s">
        <v>78</v>
      </c>
      <c r="H178" s="27" t="s">
        <v>2307</v>
      </c>
      <c r="I178" s="28">
        <v>43423.617685185185</v>
      </c>
      <c r="J178" s="28">
        <v>43423.618020833332</v>
      </c>
      <c r="K178" s="27">
        <v>3.3564814814814812E-4</v>
      </c>
      <c r="L178" s="27" t="s">
        <v>210</v>
      </c>
      <c r="M178" s="27" t="s">
        <v>211</v>
      </c>
      <c r="N178" s="27" t="s">
        <v>215</v>
      </c>
      <c r="O178" s="27" t="s">
        <v>177</v>
      </c>
      <c r="P178" s="27" t="s">
        <v>170</v>
      </c>
      <c r="R178" s="27">
        <v>0</v>
      </c>
      <c r="S178" s="27" t="s">
        <v>414</v>
      </c>
      <c r="T178" s="27" t="s">
        <v>354</v>
      </c>
      <c r="U178" s="27" t="s">
        <v>2308</v>
      </c>
    </row>
    <row r="179" spans="1:21" x14ac:dyDescent="0.15">
      <c r="A179" s="27" t="s">
        <v>75</v>
      </c>
      <c r="B179" s="27" t="s">
        <v>2309</v>
      </c>
      <c r="C179" s="27" t="s">
        <v>252</v>
      </c>
      <c r="D179" s="27" t="s">
        <v>178</v>
      </c>
      <c r="E179" s="27" t="s">
        <v>2305</v>
      </c>
      <c r="F179" s="27" t="s">
        <v>2306</v>
      </c>
      <c r="G179" s="27" t="s">
        <v>78</v>
      </c>
      <c r="H179" s="27" t="s">
        <v>2307</v>
      </c>
      <c r="I179" s="28">
        <v>43423.618472222224</v>
      </c>
      <c r="J179" s="28">
        <v>43423.62909722222</v>
      </c>
      <c r="K179" s="27">
        <v>1.0625000000000001E-2</v>
      </c>
      <c r="L179" s="27" t="s">
        <v>210</v>
      </c>
      <c r="M179" s="27" t="s">
        <v>210</v>
      </c>
      <c r="N179" s="27" t="s">
        <v>215</v>
      </c>
      <c r="O179" s="27" t="s">
        <v>177</v>
      </c>
      <c r="P179" s="27" t="s">
        <v>170</v>
      </c>
      <c r="R179" s="27">
        <v>0</v>
      </c>
      <c r="S179" s="27" t="s">
        <v>2310</v>
      </c>
      <c r="T179" s="27" t="s">
        <v>2310</v>
      </c>
      <c r="U179" s="27" t="s">
        <v>2311</v>
      </c>
    </row>
    <row r="180" spans="1:21" x14ac:dyDescent="0.15">
      <c r="A180" s="27" t="s">
        <v>75</v>
      </c>
      <c r="B180" s="27" t="s">
        <v>2312</v>
      </c>
      <c r="C180" s="27" t="s">
        <v>252</v>
      </c>
      <c r="D180" s="27" t="s">
        <v>178</v>
      </c>
      <c r="E180" s="27" t="s">
        <v>2313</v>
      </c>
      <c r="F180" s="27" t="s">
        <v>2314</v>
      </c>
      <c r="G180" s="27" t="s">
        <v>78</v>
      </c>
      <c r="H180" s="27" t="s">
        <v>1458</v>
      </c>
      <c r="I180" s="28">
        <v>43423.639479166668</v>
      </c>
      <c r="J180" s="28">
        <v>43423.640868055554</v>
      </c>
      <c r="K180" s="27">
        <v>1.3888888888888889E-3</v>
      </c>
      <c r="L180" s="27" t="s">
        <v>210</v>
      </c>
      <c r="M180" s="27" t="s">
        <v>211</v>
      </c>
      <c r="N180" s="27" t="s">
        <v>215</v>
      </c>
      <c r="O180" s="27" t="s">
        <v>177</v>
      </c>
      <c r="P180" s="27" t="s">
        <v>170</v>
      </c>
      <c r="R180" s="27">
        <v>0</v>
      </c>
      <c r="S180" s="27" t="s">
        <v>1155</v>
      </c>
      <c r="T180" s="27" t="s">
        <v>354</v>
      </c>
      <c r="U180" s="27" t="s">
        <v>2315</v>
      </c>
    </row>
    <row r="181" spans="1:21" x14ac:dyDescent="0.15">
      <c r="A181" s="27" t="s">
        <v>75</v>
      </c>
      <c r="B181" s="27" t="s">
        <v>2316</v>
      </c>
      <c r="C181" s="27" t="s">
        <v>252</v>
      </c>
      <c r="D181" s="27" t="s">
        <v>178</v>
      </c>
      <c r="E181" s="27" t="s">
        <v>2317</v>
      </c>
      <c r="F181" s="27" t="s">
        <v>2318</v>
      </c>
      <c r="G181" s="27" t="s">
        <v>78</v>
      </c>
      <c r="H181" s="27" t="s">
        <v>2319</v>
      </c>
      <c r="I181" s="28">
        <v>43423.651145833333</v>
      </c>
      <c r="J181" s="28">
        <v>43423.651712962965</v>
      </c>
      <c r="K181" s="27">
        <v>5.6712962962962956E-4</v>
      </c>
      <c r="L181" s="27" t="s">
        <v>210</v>
      </c>
      <c r="M181" s="27" t="s">
        <v>211</v>
      </c>
      <c r="N181" s="27" t="s">
        <v>215</v>
      </c>
      <c r="O181" s="27" t="s">
        <v>177</v>
      </c>
      <c r="P181" s="27" t="s">
        <v>170</v>
      </c>
      <c r="R181" s="27">
        <v>0</v>
      </c>
      <c r="S181" s="27" t="s">
        <v>355</v>
      </c>
      <c r="T181" s="27" t="s">
        <v>354</v>
      </c>
      <c r="U181" s="27" t="s">
        <v>2320</v>
      </c>
    </row>
    <row r="182" spans="1:21" x14ac:dyDescent="0.15">
      <c r="A182" s="27" t="s">
        <v>75</v>
      </c>
      <c r="B182" s="27" t="s">
        <v>9108</v>
      </c>
      <c r="C182" s="27" t="s">
        <v>252</v>
      </c>
      <c r="D182" s="27" t="s">
        <v>178</v>
      </c>
      <c r="E182" s="27" t="s">
        <v>2317</v>
      </c>
      <c r="F182" s="27" t="s">
        <v>2318</v>
      </c>
      <c r="G182" s="27" t="s">
        <v>78</v>
      </c>
      <c r="H182" s="27" t="s">
        <v>2319</v>
      </c>
      <c r="I182" s="28">
        <v>43423.652245370373</v>
      </c>
      <c r="J182" s="28">
        <v>43423.652245370373</v>
      </c>
      <c r="K182" s="27">
        <v>0</v>
      </c>
      <c r="L182" s="27" t="s">
        <v>211</v>
      </c>
      <c r="M182" s="27" t="s">
        <v>211</v>
      </c>
      <c r="N182" s="27" t="s">
        <v>215</v>
      </c>
      <c r="O182" s="27" t="s">
        <v>177</v>
      </c>
      <c r="P182" s="27" t="s">
        <v>170</v>
      </c>
      <c r="R182" s="27">
        <v>0</v>
      </c>
      <c r="S182" s="27" t="s">
        <v>354</v>
      </c>
      <c r="T182" s="27" t="s">
        <v>354</v>
      </c>
      <c r="U182" s="27" t="s">
        <v>9109</v>
      </c>
    </row>
    <row r="183" spans="1:21" x14ac:dyDescent="0.15">
      <c r="A183" s="27" t="s">
        <v>75</v>
      </c>
      <c r="B183" s="27" t="s">
        <v>2321</v>
      </c>
      <c r="C183" s="27" t="s">
        <v>252</v>
      </c>
      <c r="D183" s="27" t="s">
        <v>178</v>
      </c>
      <c r="E183" s="27" t="s">
        <v>2322</v>
      </c>
      <c r="F183" s="27" t="s">
        <v>2323</v>
      </c>
      <c r="G183" s="27" t="s">
        <v>78</v>
      </c>
      <c r="H183" s="27" t="s">
        <v>2324</v>
      </c>
      <c r="I183" s="28">
        <v>43423.667048611111</v>
      </c>
      <c r="J183" s="28">
        <v>43423.671863425923</v>
      </c>
      <c r="K183" s="27">
        <v>4.8148148148148152E-3</v>
      </c>
      <c r="L183" s="27" t="s">
        <v>210</v>
      </c>
      <c r="M183" s="27" t="s">
        <v>210</v>
      </c>
      <c r="N183" s="27" t="s">
        <v>215</v>
      </c>
      <c r="O183" s="27" t="s">
        <v>177</v>
      </c>
      <c r="P183" s="27" t="s">
        <v>170</v>
      </c>
      <c r="R183" s="27">
        <v>0</v>
      </c>
      <c r="S183" s="27" t="s">
        <v>1119</v>
      </c>
      <c r="T183" s="27" t="s">
        <v>1119</v>
      </c>
      <c r="U183" s="27" t="s">
        <v>2325</v>
      </c>
    </row>
    <row r="184" spans="1:21" x14ac:dyDescent="0.15">
      <c r="A184" s="27" t="s">
        <v>75</v>
      </c>
      <c r="B184" s="27" t="s">
        <v>2326</v>
      </c>
      <c r="C184" s="27" t="s">
        <v>252</v>
      </c>
      <c r="D184" s="27" t="s">
        <v>178</v>
      </c>
      <c r="E184" s="27" t="s">
        <v>2327</v>
      </c>
      <c r="F184" s="27" t="s">
        <v>2328</v>
      </c>
      <c r="G184" s="27" t="s">
        <v>78</v>
      </c>
      <c r="H184" s="27" t="s">
        <v>2329</v>
      </c>
      <c r="I184" s="28">
        <v>43423.685115740744</v>
      </c>
      <c r="J184" s="28">
        <v>43423.685312499998</v>
      </c>
      <c r="K184" s="27">
        <v>1.9675925925925926E-4</v>
      </c>
      <c r="L184" s="27" t="s">
        <v>210</v>
      </c>
      <c r="M184" s="27" t="s">
        <v>211</v>
      </c>
      <c r="N184" s="27" t="s">
        <v>215</v>
      </c>
      <c r="O184" s="27" t="s">
        <v>177</v>
      </c>
      <c r="P184" s="27" t="s">
        <v>170</v>
      </c>
      <c r="R184" s="27">
        <v>0</v>
      </c>
      <c r="S184" s="27" t="s">
        <v>401</v>
      </c>
      <c r="T184" s="27" t="s">
        <v>354</v>
      </c>
      <c r="U184" s="27" t="s">
        <v>2330</v>
      </c>
    </row>
    <row r="185" spans="1:21" x14ac:dyDescent="0.15">
      <c r="A185" s="27" t="s">
        <v>75</v>
      </c>
      <c r="B185" s="27" t="s">
        <v>2331</v>
      </c>
      <c r="C185" s="27" t="s">
        <v>252</v>
      </c>
      <c r="D185" s="27" t="s">
        <v>178</v>
      </c>
      <c r="E185" s="27" t="s">
        <v>2327</v>
      </c>
      <c r="F185" s="27" t="s">
        <v>2328</v>
      </c>
      <c r="G185" s="27" t="s">
        <v>78</v>
      </c>
      <c r="H185" s="27" t="s">
        <v>2329</v>
      </c>
      <c r="I185" s="28">
        <v>43423.686122685183</v>
      </c>
      <c r="J185" s="28">
        <v>43423.686539351853</v>
      </c>
      <c r="K185" s="27">
        <v>4.1666666666666669E-4</v>
      </c>
      <c r="L185" s="27" t="s">
        <v>210</v>
      </c>
      <c r="M185" s="27" t="s">
        <v>211</v>
      </c>
      <c r="N185" s="27" t="s">
        <v>215</v>
      </c>
      <c r="O185" s="27" t="s">
        <v>177</v>
      </c>
      <c r="P185" s="27" t="s">
        <v>170</v>
      </c>
      <c r="R185" s="27">
        <v>0</v>
      </c>
      <c r="S185" s="27" t="s">
        <v>366</v>
      </c>
      <c r="T185" s="27" t="s">
        <v>354</v>
      </c>
      <c r="U185" s="27" t="s">
        <v>2332</v>
      </c>
    </row>
    <row r="186" spans="1:21" x14ac:dyDescent="0.15">
      <c r="A186" s="27" t="s">
        <v>75</v>
      </c>
      <c r="B186" s="27" t="s">
        <v>9110</v>
      </c>
      <c r="C186" s="27" t="s">
        <v>252</v>
      </c>
      <c r="D186" s="27" t="s">
        <v>178</v>
      </c>
      <c r="E186" s="27" t="s">
        <v>2327</v>
      </c>
      <c r="F186" s="27" t="s">
        <v>2328</v>
      </c>
      <c r="G186" s="27" t="s">
        <v>78</v>
      </c>
      <c r="H186" s="27" t="s">
        <v>2329</v>
      </c>
      <c r="I186" s="28">
        <v>43423.688807870371</v>
      </c>
      <c r="J186" s="28">
        <v>43423.688807870371</v>
      </c>
      <c r="K186" s="27">
        <v>0</v>
      </c>
      <c r="L186" s="27" t="s">
        <v>211</v>
      </c>
      <c r="M186" s="27" t="s">
        <v>211</v>
      </c>
      <c r="N186" s="27" t="s">
        <v>215</v>
      </c>
      <c r="O186" s="27" t="s">
        <v>177</v>
      </c>
      <c r="P186" s="27" t="s">
        <v>170</v>
      </c>
      <c r="R186" s="27">
        <v>0</v>
      </c>
      <c r="S186" s="27" t="s">
        <v>354</v>
      </c>
      <c r="T186" s="27" t="s">
        <v>354</v>
      </c>
      <c r="U186" s="27" t="s">
        <v>2332</v>
      </c>
    </row>
    <row r="187" spans="1:21" x14ac:dyDescent="0.15">
      <c r="A187" s="27" t="s">
        <v>75</v>
      </c>
      <c r="B187" s="27" t="s">
        <v>9111</v>
      </c>
      <c r="C187" s="27" t="s">
        <v>252</v>
      </c>
      <c r="D187" s="27" t="s">
        <v>178</v>
      </c>
      <c r="E187" s="27" t="s">
        <v>2272</v>
      </c>
      <c r="F187" s="27" t="s">
        <v>2273</v>
      </c>
      <c r="G187" s="27" t="s">
        <v>78</v>
      </c>
      <c r="H187" s="27" t="s">
        <v>2274</v>
      </c>
      <c r="I187" s="28">
        <v>43423.688819444447</v>
      </c>
      <c r="J187" s="28">
        <v>43423.688819444447</v>
      </c>
      <c r="K187" s="27">
        <v>0</v>
      </c>
      <c r="L187" s="27" t="s">
        <v>211</v>
      </c>
      <c r="M187" s="27" t="s">
        <v>211</v>
      </c>
      <c r="N187" s="27" t="s">
        <v>215</v>
      </c>
      <c r="O187" s="27" t="s">
        <v>177</v>
      </c>
      <c r="P187" s="27" t="s">
        <v>170</v>
      </c>
      <c r="R187" s="27">
        <v>0</v>
      </c>
      <c r="S187" s="27" t="s">
        <v>354</v>
      </c>
      <c r="T187" s="27" t="s">
        <v>354</v>
      </c>
      <c r="U187" s="27" t="s">
        <v>9063</v>
      </c>
    </row>
    <row r="188" spans="1:21" x14ac:dyDescent="0.15">
      <c r="A188" s="27" t="s">
        <v>75</v>
      </c>
      <c r="B188" s="27" t="s">
        <v>9112</v>
      </c>
      <c r="C188" s="27" t="s">
        <v>252</v>
      </c>
      <c r="D188" s="27" t="s">
        <v>178</v>
      </c>
      <c r="E188" s="27" t="s">
        <v>2272</v>
      </c>
      <c r="F188" s="27" t="s">
        <v>2273</v>
      </c>
      <c r="G188" s="27" t="s">
        <v>78</v>
      </c>
      <c r="H188" s="27" t="s">
        <v>2274</v>
      </c>
      <c r="I188" s="28">
        <v>43423.689004629632</v>
      </c>
      <c r="J188" s="28">
        <v>43423.689004629632</v>
      </c>
      <c r="K188" s="27">
        <v>0</v>
      </c>
      <c r="L188" s="27" t="s">
        <v>211</v>
      </c>
      <c r="M188" s="27" t="s">
        <v>211</v>
      </c>
      <c r="N188" s="27" t="s">
        <v>215</v>
      </c>
      <c r="O188" s="27" t="s">
        <v>177</v>
      </c>
      <c r="P188" s="27" t="s">
        <v>170</v>
      </c>
      <c r="R188" s="27">
        <v>0</v>
      </c>
      <c r="S188" s="27" t="s">
        <v>354</v>
      </c>
      <c r="T188" s="27" t="s">
        <v>354</v>
      </c>
      <c r="U188" s="27" t="s">
        <v>9113</v>
      </c>
    </row>
    <row r="189" spans="1:21" x14ac:dyDescent="0.15">
      <c r="A189" s="27" t="s">
        <v>75</v>
      </c>
      <c r="B189" s="27" t="s">
        <v>9114</v>
      </c>
      <c r="C189" s="27" t="s">
        <v>252</v>
      </c>
      <c r="D189" s="27" t="s">
        <v>178</v>
      </c>
      <c r="E189" s="27" t="s">
        <v>9115</v>
      </c>
      <c r="F189" s="27" t="s">
        <v>9116</v>
      </c>
      <c r="G189" s="27" t="s">
        <v>78</v>
      </c>
      <c r="H189" s="27" t="s">
        <v>9117</v>
      </c>
      <c r="I189" s="28">
        <v>43423.691458333335</v>
      </c>
      <c r="J189" s="28">
        <v>43423.691458333335</v>
      </c>
      <c r="K189" s="27">
        <v>0</v>
      </c>
      <c r="L189" s="27" t="s">
        <v>211</v>
      </c>
      <c r="M189" s="27" t="s">
        <v>211</v>
      </c>
      <c r="N189" s="27" t="s">
        <v>215</v>
      </c>
      <c r="O189" s="27" t="s">
        <v>177</v>
      </c>
      <c r="P189" s="27" t="s">
        <v>170</v>
      </c>
      <c r="R189" s="27">
        <v>0</v>
      </c>
      <c r="S189" s="27" t="s">
        <v>354</v>
      </c>
      <c r="T189" s="27" t="s">
        <v>354</v>
      </c>
      <c r="U189" s="27" t="s">
        <v>9118</v>
      </c>
    </row>
    <row r="190" spans="1:21" x14ac:dyDescent="0.15">
      <c r="A190" s="27" t="s">
        <v>75</v>
      </c>
      <c r="B190" s="27" t="s">
        <v>2333</v>
      </c>
      <c r="C190" s="27" t="s">
        <v>252</v>
      </c>
      <c r="D190" s="27" t="s">
        <v>178</v>
      </c>
      <c r="E190" s="27" t="s">
        <v>2334</v>
      </c>
      <c r="F190" s="27" t="s">
        <v>2335</v>
      </c>
      <c r="G190" s="27" t="s">
        <v>78</v>
      </c>
      <c r="H190" s="27" t="s">
        <v>2336</v>
      </c>
      <c r="I190" s="28">
        <v>43423.694293981483</v>
      </c>
      <c r="J190" s="28">
        <v>43423.694548611114</v>
      </c>
      <c r="K190" s="27">
        <v>2.5462962962962961E-4</v>
      </c>
      <c r="L190" s="27" t="s">
        <v>210</v>
      </c>
      <c r="M190" s="27" t="s">
        <v>211</v>
      </c>
      <c r="N190" s="27" t="s">
        <v>215</v>
      </c>
      <c r="O190" s="27" t="s">
        <v>177</v>
      </c>
      <c r="P190" s="27" t="s">
        <v>170</v>
      </c>
      <c r="R190" s="27">
        <v>0</v>
      </c>
      <c r="S190" s="27" t="s">
        <v>425</v>
      </c>
      <c r="T190" s="27" t="s">
        <v>354</v>
      </c>
      <c r="U190" s="27" t="s">
        <v>2337</v>
      </c>
    </row>
    <row r="191" spans="1:21" x14ac:dyDescent="0.15">
      <c r="A191" s="27" t="s">
        <v>75</v>
      </c>
      <c r="B191" s="27" t="s">
        <v>2338</v>
      </c>
      <c r="C191" s="27" t="s">
        <v>252</v>
      </c>
      <c r="D191" s="27" t="s">
        <v>178</v>
      </c>
      <c r="E191" s="27" t="s">
        <v>2339</v>
      </c>
      <c r="F191" s="27" t="s">
        <v>2340</v>
      </c>
      <c r="G191" s="27" t="s">
        <v>78</v>
      </c>
      <c r="H191" s="27" t="s">
        <v>2341</v>
      </c>
      <c r="I191" s="28">
        <v>43423.696435185186</v>
      </c>
      <c r="J191" s="28">
        <v>43423.697824074072</v>
      </c>
      <c r="K191" s="27">
        <v>1.3888888888888889E-3</v>
      </c>
      <c r="L191" s="27" t="s">
        <v>210</v>
      </c>
      <c r="M191" s="27" t="s">
        <v>211</v>
      </c>
      <c r="N191" s="27" t="s">
        <v>215</v>
      </c>
      <c r="O191" s="27" t="s">
        <v>177</v>
      </c>
      <c r="P191" s="27" t="s">
        <v>170</v>
      </c>
      <c r="R191" s="27">
        <v>0</v>
      </c>
      <c r="S191" s="27" t="s">
        <v>1155</v>
      </c>
      <c r="T191" s="27" t="s">
        <v>354</v>
      </c>
      <c r="U191" s="27" t="s">
        <v>2342</v>
      </c>
    </row>
    <row r="192" spans="1:21" x14ac:dyDescent="0.15">
      <c r="A192" s="27" t="s">
        <v>75</v>
      </c>
      <c r="B192" s="27" t="s">
        <v>9119</v>
      </c>
      <c r="C192" s="27" t="s">
        <v>252</v>
      </c>
      <c r="D192" s="27" t="s">
        <v>178</v>
      </c>
      <c r="E192" s="27" t="s">
        <v>2344</v>
      </c>
      <c r="F192" s="27" t="s">
        <v>2345</v>
      </c>
      <c r="G192" s="27" t="s">
        <v>78</v>
      </c>
      <c r="H192" s="27" t="s">
        <v>2346</v>
      </c>
      <c r="I192" s="28">
        <v>43423.705335648148</v>
      </c>
      <c r="J192" s="28">
        <v>43423.705335648148</v>
      </c>
      <c r="K192" s="27">
        <v>0</v>
      </c>
      <c r="L192" s="27" t="s">
        <v>211</v>
      </c>
      <c r="M192" s="27" t="s">
        <v>211</v>
      </c>
      <c r="N192" s="27" t="s">
        <v>215</v>
      </c>
      <c r="O192" s="27" t="s">
        <v>177</v>
      </c>
      <c r="P192" s="27" t="s">
        <v>170</v>
      </c>
      <c r="R192" s="27">
        <v>0</v>
      </c>
      <c r="S192" s="27" t="s">
        <v>354</v>
      </c>
      <c r="T192" s="27" t="s">
        <v>354</v>
      </c>
      <c r="U192" s="27" t="s">
        <v>9120</v>
      </c>
    </row>
    <row r="193" spans="1:21" x14ac:dyDescent="0.15">
      <c r="A193" s="27" t="s">
        <v>75</v>
      </c>
      <c r="B193" s="27" t="s">
        <v>2343</v>
      </c>
      <c r="C193" s="27" t="s">
        <v>252</v>
      </c>
      <c r="D193" s="27" t="s">
        <v>178</v>
      </c>
      <c r="E193" s="27" t="s">
        <v>2344</v>
      </c>
      <c r="F193" s="27" t="s">
        <v>2345</v>
      </c>
      <c r="G193" s="27" t="s">
        <v>78</v>
      </c>
      <c r="H193" s="27" t="s">
        <v>2346</v>
      </c>
      <c r="I193" s="28">
        <v>43423.706076388888</v>
      </c>
      <c r="J193" s="28">
        <v>43423.706180555557</v>
      </c>
      <c r="K193" s="27">
        <v>1.0416666666666667E-4</v>
      </c>
      <c r="L193" s="27" t="s">
        <v>210</v>
      </c>
      <c r="M193" s="27" t="s">
        <v>211</v>
      </c>
      <c r="N193" s="27" t="s">
        <v>215</v>
      </c>
      <c r="O193" s="27" t="s">
        <v>177</v>
      </c>
      <c r="P193" s="27" t="s">
        <v>170</v>
      </c>
      <c r="R193" s="27">
        <v>0</v>
      </c>
      <c r="S193" s="27" t="s">
        <v>673</v>
      </c>
      <c r="T193" s="27" t="s">
        <v>354</v>
      </c>
      <c r="U193" s="27" t="s">
        <v>2347</v>
      </c>
    </row>
    <row r="194" spans="1:21" x14ac:dyDescent="0.15">
      <c r="A194" s="27" t="s">
        <v>75</v>
      </c>
      <c r="B194" s="27" t="s">
        <v>2348</v>
      </c>
      <c r="C194" s="27" t="s">
        <v>252</v>
      </c>
      <c r="D194" s="27" t="s">
        <v>178</v>
      </c>
      <c r="E194" s="27" t="s">
        <v>2349</v>
      </c>
      <c r="F194" s="27" t="s">
        <v>2350</v>
      </c>
      <c r="G194" s="27" t="s">
        <v>78</v>
      </c>
      <c r="H194" s="27" t="s">
        <v>2351</v>
      </c>
      <c r="I194" s="28">
        <v>43423.715069444443</v>
      </c>
      <c r="J194" s="28">
        <v>43423.715624999997</v>
      </c>
      <c r="K194" s="27">
        <v>5.5555555555555556E-4</v>
      </c>
      <c r="L194" s="27" t="s">
        <v>210</v>
      </c>
      <c r="M194" s="27" t="s">
        <v>211</v>
      </c>
      <c r="N194" s="27" t="s">
        <v>215</v>
      </c>
      <c r="O194" s="27" t="s">
        <v>177</v>
      </c>
      <c r="P194" s="27" t="s">
        <v>170</v>
      </c>
      <c r="R194" s="27">
        <v>0</v>
      </c>
      <c r="S194" s="27" t="s">
        <v>443</v>
      </c>
      <c r="T194" s="27" t="s">
        <v>354</v>
      </c>
      <c r="U194" s="27" t="s">
        <v>2352</v>
      </c>
    </row>
    <row r="195" spans="1:21" x14ac:dyDescent="0.15">
      <c r="A195" s="27" t="s">
        <v>75</v>
      </c>
      <c r="B195" s="27" t="s">
        <v>9121</v>
      </c>
      <c r="C195" s="27" t="s">
        <v>252</v>
      </c>
      <c r="D195" s="27" t="s">
        <v>178</v>
      </c>
      <c r="E195" s="27" t="s">
        <v>9122</v>
      </c>
      <c r="F195" s="27" t="s">
        <v>9123</v>
      </c>
      <c r="G195" s="27" t="s">
        <v>78</v>
      </c>
      <c r="H195" s="27" t="s">
        <v>9124</v>
      </c>
      <c r="I195" s="28">
        <v>43423.716793981483</v>
      </c>
      <c r="J195" s="28">
        <v>43423.716793981483</v>
      </c>
      <c r="K195" s="27">
        <v>0</v>
      </c>
      <c r="L195" s="27" t="s">
        <v>211</v>
      </c>
      <c r="M195" s="27" t="s">
        <v>211</v>
      </c>
      <c r="N195" s="27" t="s">
        <v>215</v>
      </c>
      <c r="O195" s="27" t="s">
        <v>177</v>
      </c>
      <c r="P195" s="27" t="s">
        <v>170</v>
      </c>
      <c r="R195" s="27">
        <v>0</v>
      </c>
      <c r="S195" s="27" t="s">
        <v>354</v>
      </c>
      <c r="T195" s="27" t="s">
        <v>354</v>
      </c>
      <c r="U195" s="27" t="s">
        <v>9125</v>
      </c>
    </row>
    <row r="196" spans="1:21" x14ac:dyDescent="0.15">
      <c r="A196" s="27" t="s">
        <v>75</v>
      </c>
      <c r="B196" s="27" t="s">
        <v>2353</v>
      </c>
      <c r="C196" s="27" t="s">
        <v>252</v>
      </c>
      <c r="D196" s="27" t="s">
        <v>178</v>
      </c>
      <c r="E196" s="27" t="s">
        <v>2354</v>
      </c>
      <c r="F196" s="27" t="s">
        <v>2355</v>
      </c>
      <c r="G196" s="27" t="s">
        <v>78</v>
      </c>
      <c r="H196" s="27" t="s">
        <v>971</v>
      </c>
      <c r="I196" s="28">
        <v>43423.717789351853</v>
      </c>
      <c r="J196" s="28">
        <v>43423.718726851854</v>
      </c>
      <c r="K196" s="27">
        <v>9.3750000000000007E-4</v>
      </c>
      <c r="L196" s="27" t="s">
        <v>210</v>
      </c>
      <c r="M196" s="27" t="s">
        <v>211</v>
      </c>
      <c r="N196" s="27" t="s">
        <v>215</v>
      </c>
      <c r="O196" s="27" t="s">
        <v>177</v>
      </c>
      <c r="P196" s="27" t="s">
        <v>170</v>
      </c>
      <c r="R196" s="27">
        <v>0</v>
      </c>
      <c r="S196" s="27" t="s">
        <v>431</v>
      </c>
      <c r="T196" s="27" t="s">
        <v>354</v>
      </c>
      <c r="U196" s="27" t="s">
        <v>2356</v>
      </c>
    </row>
    <row r="197" spans="1:21" x14ac:dyDescent="0.15">
      <c r="A197" s="27" t="s">
        <v>75</v>
      </c>
      <c r="B197" s="27" t="s">
        <v>2357</v>
      </c>
      <c r="C197" s="27" t="s">
        <v>252</v>
      </c>
      <c r="D197" s="27" t="s">
        <v>178</v>
      </c>
      <c r="E197" s="27" t="s">
        <v>2358</v>
      </c>
      <c r="F197" s="27" t="s">
        <v>2359</v>
      </c>
      <c r="G197" s="27" t="s">
        <v>78</v>
      </c>
      <c r="H197" s="27" t="s">
        <v>2360</v>
      </c>
      <c r="I197" s="28">
        <v>43423.721354166664</v>
      </c>
      <c r="J197" s="28">
        <v>43423.721666666665</v>
      </c>
      <c r="K197" s="27">
        <v>3.1250000000000001E-4</v>
      </c>
      <c r="L197" s="27" t="s">
        <v>210</v>
      </c>
      <c r="M197" s="27" t="s">
        <v>211</v>
      </c>
      <c r="N197" s="27" t="s">
        <v>215</v>
      </c>
      <c r="O197" s="27" t="s">
        <v>177</v>
      </c>
      <c r="P197" s="27" t="s">
        <v>170</v>
      </c>
      <c r="R197" s="27">
        <v>0</v>
      </c>
      <c r="S197" s="27" t="s">
        <v>407</v>
      </c>
      <c r="T197" s="27" t="s">
        <v>354</v>
      </c>
      <c r="U197" s="27" t="s">
        <v>2361</v>
      </c>
    </row>
    <row r="198" spans="1:21" x14ac:dyDescent="0.15">
      <c r="A198" s="27" t="s">
        <v>75</v>
      </c>
      <c r="B198" s="27" t="s">
        <v>2362</v>
      </c>
      <c r="C198" s="27" t="s">
        <v>252</v>
      </c>
      <c r="D198" s="27" t="s">
        <v>178</v>
      </c>
      <c r="E198" s="27" t="s">
        <v>2363</v>
      </c>
      <c r="F198" s="27" t="s">
        <v>2364</v>
      </c>
      <c r="G198" s="27" t="s">
        <v>78</v>
      </c>
      <c r="H198" s="27" t="s">
        <v>2365</v>
      </c>
      <c r="I198" s="28">
        <v>43423.724756944444</v>
      </c>
      <c r="J198" s="28">
        <v>43423.725451388891</v>
      </c>
      <c r="K198" s="27">
        <v>6.9444444444444447E-4</v>
      </c>
      <c r="L198" s="27" t="s">
        <v>210</v>
      </c>
      <c r="M198" s="27" t="s">
        <v>211</v>
      </c>
      <c r="N198" s="27" t="s">
        <v>215</v>
      </c>
      <c r="O198" s="27" t="s">
        <v>177</v>
      </c>
      <c r="P198" s="27" t="s">
        <v>170</v>
      </c>
      <c r="R198" s="27">
        <v>0</v>
      </c>
      <c r="S198" s="27" t="s">
        <v>386</v>
      </c>
      <c r="T198" s="27" t="s">
        <v>354</v>
      </c>
      <c r="U198" s="27" t="s">
        <v>2366</v>
      </c>
    </row>
    <row r="199" spans="1:21" x14ac:dyDescent="0.15">
      <c r="A199" s="27" t="s">
        <v>75</v>
      </c>
      <c r="B199" s="27" t="s">
        <v>9126</v>
      </c>
      <c r="C199" s="27" t="s">
        <v>252</v>
      </c>
      <c r="D199" s="27" t="s">
        <v>178</v>
      </c>
      <c r="E199" s="27" t="s">
        <v>2368</v>
      </c>
      <c r="F199" s="27" t="s">
        <v>2369</v>
      </c>
      <c r="G199" s="27" t="s">
        <v>78</v>
      </c>
      <c r="H199" s="27" t="s">
        <v>9127</v>
      </c>
      <c r="I199" s="28">
        <v>43423.727534722224</v>
      </c>
      <c r="J199" s="28">
        <v>43423.727534722224</v>
      </c>
      <c r="K199" s="27">
        <v>0</v>
      </c>
      <c r="L199" s="27" t="s">
        <v>211</v>
      </c>
      <c r="M199" s="27" t="s">
        <v>211</v>
      </c>
      <c r="N199" s="27" t="s">
        <v>215</v>
      </c>
      <c r="O199" s="27" t="s">
        <v>177</v>
      </c>
      <c r="P199" s="27" t="s">
        <v>170</v>
      </c>
      <c r="R199" s="27">
        <v>0</v>
      </c>
      <c r="S199" s="27" t="s">
        <v>354</v>
      </c>
      <c r="T199" s="27" t="s">
        <v>354</v>
      </c>
      <c r="U199" s="27" t="s">
        <v>9128</v>
      </c>
    </row>
    <row r="200" spans="1:21" x14ac:dyDescent="0.15">
      <c r="A200" s="27" t="s">
        <v>75</v>
      </c>
      <c r="B200" s="27" t="s">
        <v>2367</v>
      </c>
      <c r="C200" s="27" t="s">
        <v>252</v>
      </c>
      <c r="D200" s="27" t="s">
        <v>178</v>
      </c>
      <c r="E200" s="27" t="s">
        <v>2368</v>
      </c>
      <c r="F200" s="27" t="s">
        <v>2369</v>
      </c>
      <c r="G200" s="27" t="s">
        <v>78</v>
      </c>
      <c r="H200" s="27" t="s">
        <v>914</v>
      </c>
      <c r="I200" s="28">
        <v>43423.727893518517</v>
      </c>
      <c r="J200" s="28">
        <v>43423.728715277779</v>
      </c>
      <c r="K200" s="27">
        <v>8.2175925925925917E-4</v>
      </c>
      <c r="L200" s="27" t="s">
        <v>210</v>
      </c>
      <c r="M200" s="27" t="s">
        <v>211</v>
      </c>
      <c r="N200" s="27" t="s">
        <v>215</v>
      </c>
      <c r="O200" s="27" t="s">
        <v>177</v>
      </c>
      <c r="P200" s="27" t="s">
        <v>170</v>
      </c>
      <c r="R200" s="27">
        <v>0</v>
      </c>
      <c r="S200" s="27" t="s">
        <v>353</v>
      </c>
      <c r="T200" s="27" t="s">
        <v>354</v>
      </c>
      <c r="U200" s="27" t="s">
        <v>2370</v>
      </c>
    </row>
    <row r="201" spans="1:21" x14ac:dyDescent="0.15">
      <c r="A201" s="27" t="s">
        <v>75</v>
      </c>
      <c r="B201" s="27" t="s">
        <v>2371</v>
      </c>
      <c r="C201" s="27" t="s">
        <v>188</v>
      </c>
      <c r="D201" s="27" t="s">
        <v>176</v>
      </c>
      <c r="E201" s="27" t="s">
        <v>2372</v>
      </c>
      <c r="F201" s="27" t="s">
        <v>2373</v>
      </c>
      <c r="G201" s="27" t="s">
        <v>78</v>
      </c>
      <c r="H201" s="27" t="s">
        <v>2374</v>
      </c>
      <c r="I201" s="28">
        <v>43423.660775462966</v>
      </c>
      <c r="J201" s="28">
        <v>43423.661562499998</v>
      </c>
      <c r="K201" s="27">
        <v>7.8703703703703705E-4</v>
      </c>
      <c r="L201" s="27" t="s">
        <v>210</v>
      </c>
      <c r="M201" s="27" t="s">
        <v>211</v>
      </c>
      <c r="N201" s="27" t="s">
        <v>215</v>
      </c>
      <c r="O201" s="27" t="s">
        <v>175</v>
      </c>
      <c r="P201" s="27" t="s">
        <v>170</v>
      </c>
      <c r="R201" s="27">
        <v>0</v>
      </c>
      <c r="S201" s="27" t="s">
        <v>359</v>
      </c>
      <c r="T201" s="27" t="s">
        <v>354</v>
      </c>
      <c r="U201" s="27" t="s">
        <v>2375</v>
      </c>
    </row>
    <row r="202" spans="1:21" x14ac:dyDescent="0.15">
      <c r="A202" s="27" t="s">
        <v>75</v>
      </c>
      <c r="B202" s="27" t="s">
        <v>2376</v>
      </c>
      <c r="C202" s="27" t="s">
        <v>188</v>
      </c>
      <c r="D202" s="27" t="s">
        <v>176</v>
      </c>
      <c r="E202" s="27" t="s">
        <v>2377</v>
      </c>
      <c r="F202" s="27" t="s">
        <v>2378</v>
      </c>
      <c r="G202" s="27" t="s">
        <v>78</v>
      </c>
      <c r="H202" s="27" t="s">
        <v>2379</v>
      </c>
      <c r="I202" s="28">
        <v>43423.708634259259</v>
      </c>
      <c r="J202" s="28">
        <v>43423.709108796298</v>
      </c>
      <c r="K202" s="27">
        <v>4.7453703703703704E-4</v>
      </c>
      <c r="L202" s="27" t="s">
        <v>210</v>
      </c>
      <c r="M202" s="27" t="s">
        <v>211</v>
      </c>
      <c r="N202" s="27" t="s">
        <v>215</v>
      </c>
      <c r="O202" s="27" t="s">
        <v>175</v>
      </c>
      <c r="P202" s="27" t="s">
        <v>170</v>
      </c>
      <c r="R202" s="27">
        <v>0</v>
      </c>
      <c r="S202" s="27" t="s">
        <v>411</v>
      </c>
      <c r="T202" s="27" t="s">
        <v>354</v>
      </c>
      <c r="U202" s="27" t="s">
        <v>2380</v>
      </c>
    </row>
    <row r="203" spans="1:21" x14ac:dyDescent="0.15">
      <c r="A203" s="27" t="s">
        <v>75</v>
      </c>
      <c r="B203" s="27" t="s">
        <v>9129</v>
      </c>
      <c r="C203" s="27" t="s">
        <v>188</v>
      </c>
      <c r="D203" s="27" t="s">
        <v>176</v>
      </c>
      <c r="E203" s="27" t="s">
        <v>9130</v>
      </c>
      <c r="F203" s="27" t="s">
        <v>9131</v>
      </c>
      <c r="G203" s="27" t="s">
        <v>78</v>
      </c>
      <c r="H203" s="27" t="s">
        <v>9132</v>
      </c>
      <c r="I203" s="28">
        <v>43423.709594907406</v>
      </c>
      <c r="J203" s="28">
        <v>43423.709594907406</v>
      </c>
      <c r="K203" s="27">
        <v>0</v>
      </c>
      <c r="L203" s="27" t="s">
        <v>211</v>
      </c>
      <c r="M203" s="27" t="s">
        <v>211</v>
      </c>
      <c r="N203" s="27" t="s">
        <v>215</v>
      </c>
      <c r="O203" s="27" t="s">
        <v>175</v>
      </c>
      <c r="P203" s="27" t="s">
        <v>170</v>
      </c>
      <c r="R203" s="27">
        <v>0</v>
      </c>
      <c r="S203" s="27" t="s">
        <v>354</v>
      </c>
      <c r="T203" s="27" t="s">
        <v>354</v>
      </c>
      <c r="U203" s="27" t="s">
        <v>9133</v>
      </c>
    </row>
    <row r="204" spans="1:21" x14ac:dyDescent="0.15">
      <c r="A204" s="27" t="s">
        <v>75</v>
      </c>
      <c r="B204" s="27" t="s">
        <v>9134</v>
      </c>
      <c r="C204" s="27" t="s">
        <v>188</v>
      </c>
      <c r="D204" s="27" t="s">
        <v>176</v>
      </c>
      <c r="E204" s="27" t="s">
        <v>9135</v>
      </c>
      <c r="F204" s="27" t="s">
        <v>9136</v>
      </c>
      <c r="G204" s="27" t="s">
        <v>78</v>
      </c>
      <c r="H204" s="27" t="s">
        <v>709</v>
      </c>
      <c r="I204" s="28">
        <v>43423.710543981484</v>
      </c>
      <c r="J204" s="28">
        <v>43423.710543981484</v>
      </c>
      <c r="K204" s="27">
        <v>0</v>
      </c>
      <c r="L204" s="27" t="s">
        <v>211</v>
      </c>
      <c r="M204" s="27" t="s">
        <v>211</v>
      </c>
      <c r="N204" s="27" t="s">
        <v>215</v>
      </c>
      <c r="O204" s="27" t="s">
        <v>175</v>
      </c>
      <c r="P204" s="27" t="s">
        <v>170</v>
      </c>
      <c r="R204" s="27">
        <v>0</v>
      </c>
      <c r="S204" s="27" t="s">
        <v>354</v>
      </c>
      <c r="T204" s="27" t="s">
        <v>354</v>
      </c>
      <c r="U204" s="27" t="s">
        <v>9137</v>
      </c>
    </row>
    <row r="205" spans="1:21" x14ac:dyDescent="0.15">
      <c r="A205" s="27" t="s">
        <v>75</v>
      </c>
      <c r="B205" s="27" t="s">
        <v>2381</v>
      </c>
      <c r="C205" s="27" t="s">
        <v>188</v>
      </c>
      <c r="D205" s="27" t="s">
        <v>176</v>
      </c>
      <c r="E205" s="27" t="s">
        <v>2382</v>
      </c>
      <c r="F205" s="27" t="s">
        <v>2383</v>
      </c>
      <c r="G205" s="27" t="s">
        <v>78</v>
      </c>
      <c r="H205" s="27" t="s">
        <v>2384</v>
      </c>
      <c r="I205" s="28">
        <v>43423.711215277777</v>
      </c>
      <c r="J205" s="28">
        <v>43423.712037037039</v>
      </c>
      <c r="K205" s="27">
        <v>8.2175925925925917E-4</v>
      </c>
      <c r="L205" s="27" t="s">
        <v>210</v>
      </c>
      <c r="M205" s="27" t="s">
        <v>211</v>
      </c>
      <c r="N205" s="27" t="s">
        <v>215</v>
      </c>
      <c r="O205" s="27" t="s">
        <v>175</v>
      </c>
      <c r="P205" s="27" t="s">
        <v>170</v>
      </c>
      <c r="R205" s="27">
        <v>0</v>
      </c>
      <c r="S205" s="27" t="s">
        <v>353</v>
      </c>
      <c r="T205" s="27" t="s">
        <v>354</v>
      </c>
      <c r="U205" s="27" t="s">
        <v>2385</v>
      </c>
    </row>
    <row r="206" spans="1:21" x14ac:dyDescent="0.15">
      <c r="A206" s="27" t="s">
        <v>75</v>
      </c>
      <c r="B206" s="27" t="s">
        <v>9138</v>
      </c>
      <c r="C206" s="27" t="s">
        <v>188</v>
      </c>
      <c r="D206" s="27" t="s">
        <v>176</v>
      </c>
      <c r="E206" s="27" t="s">
        <v>9139</v>
      </c>
      <c r="F206" s="27" t="s">
        <v>9140</v>
      </c>
      <c r="G206" s="27" t="s">
        <v>78</v>
      </c>
      <c r="H206" s="27" t="s">
        <v>9141</v>
      </c>
      <c r="I206" s="28">
        <v>43423.715312499997</v>
      </c>
      <c r="J206" s="28">
        <v>43423.715312499997</v>
      </c>
      <c r="K206" s="27">
        <v>0</v>
      </c>
      <c r="L206" s="27" t="s">
        <v>211</v>
      </c>
      <c r="M206" s="27" t="s">
        <v>211</v>
      </c>
      <c r="N206" s="27" t="s">
        <v>215</v>
      </c>
      <c r="O206" s="27" t="s">
        <v>175</v>
      </c>
      <c r="P206" s="27" t="s">
        <v>170</v>
      </c>
      <c r="R206" s="27">
        <v>0</v>
      </c>
      <c r="S206" s="27" t="s">
        <v>354</v>
      </c>
      <c r="T206" s="27" t="s">
        <v>354</v>
      </c>
      <c r="U206" s="27" t="s">
        <v>9142</v>
      </c>
    </row>
    <row r="207" spans="1:21" x14ac:dyDescent="0.15">
      <c r="A207" s="27" t="s">
        <v>75</v>
      </c>
      <c r="B207" s="27" t="s">
        <v>9143</v>
      </c>
      <c r="C207" s="27" t="s">
        <v>188</v>
      </c>
      <c r="D207" s="27" t="s">
        <v>176</v>
      </c>
      <c r="E207" s="27" t="s">
        <v>9144</v>
      </c>
      <c r="F207" s="27" t="s">
        <v>9145</v>
      </c>
      <c r="G207" s="27" t="s">
        <v>78</v>
      </c>
      <c r="H207" s="27" t="s">
        <v>230</v>
      </c>
      <c r="I207" s="28">
        <v>43423.716435185182</v>
      </c>
      <c r="J207" s="28">
        <v>43423.716435185182</v>
      </c>
      <c r="K207" s="27">
        <v>0</v>
      </c>
      <c r="L207" s="27" t="s">
        <v>211</v>
      </c>
      <c r="M207" s="27" t="s">
        <v>211</v>
      </c>
      <c r="N207" s="27" t="s">
        <v>215</v>
      </c>
      <c r="O207" s="27" t="s">
        <v>175</v>
      </c>
      <c r="P207" s="27" t="s">
        <v>170</v>
      </c>
      <c r="R207" s="27">
        <v>0</v>
      </c>
      <c r="S207" s="27" t="s">
        <v>354</v>
      </c>
      <c r="T207" s="27" t="s">
        <v>354</v>
      </c>
      <c r="U207" s="27" t="s">
        <v>9146</v>
      </c>
    </row>
    <row r="208" spans="1:21" x14ac:dyDescent="0.15">
      <c r="A208" s="27" t="s">
        <v>75</v>
      </c>
      <c r="B208" s="27" t="s">
        <v>9147</v>
      </c>
      <c r="C208" s="27" t="s">
        <v>188</v>
      </c>
      <c r="D208" s="27" t="s">
        <v>176</v>
      </c>
      <c r="E208" s="27" t="s">
        <v>9148</v>
      </c>
      <c r="F208" s="27" t="s">
        <v>9149</v>
      </c>
      <c r="G208" s="27" t="s">
        <v>78</v>
      </c>
      <c r="H208" s="27" t="s">
        <v>9150</v>
      </c>
      <c r="I208" s="28">
        <v>43423.718344907407</v>
      </c>
      <c r="J208" s="28">
        <v>43423.718344907407</v>
      </c>
      <c r="K208" s="27">
        <v>0</v>
      </c>
      <c r="L208" s="27" t="s">
        <v>211</v>
      </c>
      <c r="M208" s="27" t="s">
        <v>211</v>
      </c>
      <c r="N208" s="27" t="s">
        <v>215</v>
      </c>
      <c r="O208" s="27" t="s">
        <v>175</v>
      </c>
      <c r="P208" s="27" t="s">
        <v>170</v>
      </c>
      <c r="R208" s="27">
        <v>0</v>
      </c>
      <c r="S208" s="27" t="s">
        <v>354</v>
      </c>
      <c r="T208" s="27" t="s">
        <v>354</v>
      </c>
      <c r="U208" s="27" t="s">
        <v>9151</v>
      </c>
    </row>
    <row r="209" spans="1:21" x14ac:dyDescent="0.15">
      <c r="A209" s="27" t="s">
        <v>75</v>
      </c>
      <c r="B209" s="27" t="s">
        <v>2386</v>
      </c>
      <c r="C209" s="27" t="s">
        <v>188</v>
      </c>
      <c r="D209" s="27" t="s">
        <v>176</v>
      </c>
      <c r="E209" s="27" t="s">
        <v>2387</v>
      </c>
      <c r="F209" s="27" t="s">
        <v>2388</v>
      </c>
      <c r="G209" s="27" t="s">
        <v>78</v>
      </c>
      <c r="H209" s="27" t="s">
        <v>2389</v>
      </c>
      <c r="I209" s="28">
        <v>43423.720902777779</v>
      </c>
      <c r="J209" s="28">
        <v>43423.721134259256</v>
      </c>
      <c r="K209" s="27">
        <v>2.3148148148148146E-4</v>
      </c>
      <c r="L209" s="27" t="s">
        <v>210</v>
      </c>
      <c r="M209" s="27" t="s">
        <v>211</v>
      </c>
      <c r="N209" s="27" t="s">
        <v>215</v>
      </c>
      <c r="O209" s="27" t="s">
        <v>175</v>
      </c>
      <c r="P209" s="27" t="s">
        <v>170</v>
      </c>
      <c r="R209" s="27">
        <v>0</v>
      </c>
      <c r="S209" s="27" t="s">
        <v>409</v>
      </c>
      <c r="T209" s="27" t="s">
        <v>354</v>
      </c>
      <c r="U209" s="27" t="s">
        <v>2390</v>
      </c>
    </row>
    <row r="210" spans="1:21" x14ac:dyDescent="0.15">
      <c r="A210" s="27" t="s">
        <v>75</v>
      </c>
      <c r="B210" s="27" t="s">
        <v>9152</v>
      </c>
      <c r="C210" s="27" t="s">
        <v>188</v>
      </c>
      <c r="D210" s="27" t="s">
        <v>176</v>
      </c>
      <c r="E210" s="27" t="s">
        <v>9153</v>
      </c>
      <c r="F210" s="27" t="s">
        <v>9154</v>
      </c>
      <c r="G210" s="27" t="s">
        <v>78</v>
      </c>
      <c r="H210" s="27" t="s">
        <v>9155</v>
      </c>
      <c r="I210" s="28">
        <v>43423.7268287037</v>
      </c>
      <c r="J210" s="28">
        <v>43423.7268287037</v>
      </c>
      <c r="K210" s="27">
        <v>0</v>
      </c>
      <c r="L210" s="27" t="s">
        <v>211</v>
      </c>
      <c r="M210" s="27" t="s">
        <v>211</v>
      </c>
      <c r="N210" s="27" t="s">
        <v>215</v>
      </c>
      <c r="O210" s="27" t="s">
        <v>175</v>
      </c>
      <c r="P210" s="27" t="s">
        <v>170</v>
      </c>
      <c r="R210" s="27">
        <v>0</v>
      </c>
      <c r="S210" s="27" t="s">
        <v>354</v>
      </c>
      <c r="T210" s="27" t="s">
        <v>354</v>
      </c>
      <c r="U210" s="27" t="s">
        <v>9156</v>
      </c>
    </row>
    <row r="211" spans="1:21" x14ac:dyDescent="0.15">
      <c r="A211" s="27" t="s">
        <v>75</v>
      </c>
      <c r="B211" s="27" t="s">
        <v>2391</v>
      </c>
      <c r="C211" s="27" t="s">
        <v>190</v>
      </c>
      <c r="D211" s="27" t="s">
        <v>180</v>
      </c>
      <c r="E211" s="27" t="s">
        <v>622</v>
      </c>
      <c r="F211" s="27" t="s">
        <v>623</v>
      </c>
      <c r="G211" s="27" t="s">
        <v>78</v>
      </c>
      <c r="H211" s="27" t="s">
        <v>624</v>
      </c>
      <c r="I211" s="28">
        <v>43423.442789351851</v>
      </c>
      <c r="J211" s="28">
        <v>43423.445474537039</v>
      </c>
      <c r="K211" s="27">
        <v>2.685185185185185E-3</v>
      </c>
      <c r="L211" s="27" t="s">
        <v>210</v>
      </c>
      <c r="M211" s="27" t="s">
        <v>210</v>
      </c>
      <c r="N211" s="27" t="s">
        <v>215</v>
      </c>
      <c r="O211" s="27" t="s">
        <v>179</v>
      </c>
      <c r="P211" s="27" t="s">
        <v>170</v>
      </c>
      <c r="R211" s="27">
        <v>0</v>
      </c>
      <c r="S211" s="27" t="s">
        <v>1258</v>
      </c>
      <c r="T211" s="27" t="s">
        <v>1258</v>
      </c>
      <c r="U211" s="27" t="s">
        <v>625</v>
      </c>
    </row>
    <row r="212" spans="1:21" x14ac:dyDescent="0.15">
      <c r="A212" s="27" t="s">
        <v>75</v>
      </c>
      <c r="B212" s="27" t="s">
        <v>2392</v>
      </c>
      <c r="C212" s="27" t="s">
        <v>190</v>
      </c>
      <c r="D212" s="27" t="s">
        <v>180</v>
      </c>
      <c r="E212" s="27" t="s">
        <v>2393</v>
      </c>
      <c r="F212" s="27" t="s">
        <v>2394</v>
      </c>
      <c r="G212" s="27" t="s">
        <v>78</v>
      </c>
      <c r="H212" s="27" t="s">
        <v>1456</v>
      </c>
      <c r="I212" s="28">
        <v>43423.454502314817</v>
      </c>
      <c r="J212" s="28">
        <v>43423.457499999997</v>
      </c>
      <c r="K212" s="27">
        <v>2.9976851851851848E-3</v>
      </c>
      <c r="L212" s="27" t="s">
        <v>210</v>
      </c>
      <c r="M212" s="27" t="s">
        <v>210</v>
      </c>
      <c r="N212" s="27" t="s">
        <v>215</v>
      </c>
      <c r="O212" s="27" t="s">
        <v>179</v>
      </c>
      <c r="P212" s="27" t="s">
        <v>169</v>
      </c>
      <c r="R212" s="27">
        <v>0</v>
      </c>
      <c r="S212" s="27" t="s">
        <v>582</v>
      </c>
      <c r="T212" s="27" t="s">
        <v>582</v>
      </c>
      <c r="U212" s="27" t="s">
        <v>1026</v>
      </c>
    </row>
    <row r="213" spans="1:21" x14ac:dyDescent="0.15">
      <c r="A213" s="27" t="s">
        <v>75</v>
      </c>
      <c r="B213" s="27" t="s">
        <v>2395</v>
      </c>
      <c r="C213" s="27" t="s">
        <v>190</v>
      </c>
      <c r="D213" s="27" t="s">
        <v>180</v>
      </c>
      <c r="E213" s="27" t="s">
        <v>2396</v>
      </c>
      <c r="F213" s="27" t="s">
        <v>2397</v>
      </c>
      <c r="G213" s="27" t="s">
        <v>78</v>
      </c>
      <c r="H213" s="27" t="s">
        <v>335</v>
      </c>
      <c r="I213" s="28">
        <v>43423.601504629631</v>
      </c>
      <c r="J213" s="28">
        <v>43423.603912037041</v>
      </c>
      <c r="K213" s="27">
        <v>2.4074074074074076E-3</v>
      </c>
      <c r="L213" s="27" t="s">
        <v>210</v>
      </c>
      <c r="M213" s="27" t="s">
        <v>210</v>
      </c>
      <c r="N213" s="27" t="s">
        <v>215</v>
      </c>
      <c r="O213" s="27" t="s">
        <v>179</v>
      </c>
      <c r="P213" s="27" t="s">
        <v>170</v>
      </c>
      <c r="R213" s="27">
        <v>0</v>
      </c>
      <c r="S213" s="27" t="s">
        <v>1212</v>
      </c>
      <c r="T213" s="27" t="s">
        <v>1212</v>
      </c>
      <c r="U213" s="27" t="s">
        <v>2398</v>
      </c>
    </row>
    <row r="214" spans="1:21" x14ac:dyDescent="0.15">
      <c r="A214" s="27" t="s">
        <v>75</v>
      </c>
      <c r="B214" s="27" t="s">
        <v>2399</v>
      </c>
      <c r="C214" s="27" t="s">
        <v>477</v>
      </c>
      <c r="D214" s="27" t="s">
        <v>174</v>
      </c>
      <c r="E214" s="27" t="s">
        <v>2400</v>
      </c>
      <c r="F214" s="27" t="s">
        <v>2401</v>
      </c>
      <c r="G214" s="27" t="s">
        <v>78</v>
      </c>
      <c r="H214" s="27" t="s">
        <v>2402</v>
      </c>
      <c r="I214" s="28">
        <v>43423.615335648145</v>
      </c>
      <c r="J214" s="28">
        <v>43423.619884259257</v>
      </c>
      <c r="K214" s="27">
        <v>4.5486111111111109E-3</v>
      </c>
      <c r="L214" s="27" t="s">
        <v>210</v>
      </c>
      <c r="M214" s="27" t="s">
        <v>210</v>
      </c>
      <c r="N214" s="27" t="s">
        <v>215</v>
      </c>
      <c r="O214" s="27" t="s">
        <v>172</v>
      </c>
      <c r="P214" s="27" t="s">
        <v>170</v>
      </c>
      <c r="R214" s="27">
        <v>0</v>
      </c>
      <c r="S214" s="27" t="s">
        <v>1431</v>
      </c>
      <c r="T214" s="27" t="s">
        <v>1431</v>
      </c>
      <c r="U214" s="27" t="s">
        <v>2403</v>
      </c>
    </row>
    <row r="215" spans="1:21" x14ac:dyDescent="0.15">
      <c r="A215" s="27" t="s">
        <v>75</v>
      </c>
      <c r="B215" s="27" t="s">
        <v>9157</v>
      </c>
      <c r="C215" s="27" t="s">
        <v>477</v>
      </c>
      <c r="D215" s="27" t="s">
        <v>174</v>
      </c>
      <c r="E215" s="27" t="s">
        <v>1612</v>
      </c>
      <c r="F215" s="27" t="s">
        <v>1613</v>
      </c>
      <c r="G215" s="27" t="s">
        <v>78</v>
      </c>
      <c r="H215" s="27" t="s">
        <v>978</v>
      </c>
      <c r="I215" s="28">
        <v>43423.664282407408</v>
      </c>
      <c r="J215" s="28">
        <v>43423.664282407408</v>
      </c>
      <c r="K215" s="27">
        <v>0</v>
      </c>
      <c r="L215" s="27" t="s">
        <v>211</v>
      </c>
      <c r="M215" s="27" t="s">
        <v>211</v>
      </c>
      <c r="N215" s="27" t="s">
        <v>215</v>
      </c>
      <c r="O215" s="27" t="s">
        <v>172</v>
      </c>
      <c r="P215" s="27" t="s">
        <v>170</v>
      </c>
      <c r="R215" s="27">
        <v>0</v>
      </c>
      <c r="S215" s="27" t="s">
        <v>354</v>
      </c>
      <c r="T215" s="27" t="s">
        <v>354</v>
      </c>
      <c r="U215" s="27" t="s">
        <v>1747</v>
      </c>
    </row>
    <row r="216" spans="1:21" x14ac:dyDescent="0.15">
      <c r="A216" s="27" t="s">
        <v>75</v>
      </c>
      <c r="B216" s="27" t="s">
        <v>2404</v>
      </c>
      <c r="C216" s="27" t="s">
        <v>477</v>
      </c>
      <c r="D216" s="27" t="s">
        <v>174</v>
      </c>
      <c r="E216" s="27" t="s">
        <v>1612</v>
      </c>
      <c r="F216" s="27" t="s">
        <v>1613</v>
      </c>
      <c r="G216" s="27" t="s">
        <v>78</v>
      </c>
      <c r="H216" s="27" t="s">
        <v>978</v>
      </c>
      <c r="I216" s="28">
        <v>43423.664398148147</v>
      </c>
      <c r="J216" s="28">
        <v>43423.668263888889</v>
      </c>
      <c r="K216" s="27">
        <v>3.8657407407407408E-3</v>
      </c>
      <c r="L216" s="27" t="s">
        <v>210</v>
      </c>
      <c r="M216" s="27" t="s">
        <v>210</v>
      </c>
      <c r="N216" s="27" t="s">
        <v>215</v>
      </c>
      <c r="O216" s="27" t="s">
        <v>172</v>
      </c>
      <c r="P216" s="27" t="s">
        <v>170</v>
      </c>
      <c r="R216" s="27">
        <v>0</v>
      </c>
      <c r="S216" s="27" t="s">
        <v>1221</v>
      </c>
      <c r="T216" s="27" t="s">
        <v>1221</v>
      </c>
      <c r="U216" s="27" t="s">
        <v>1614</v>
      </c>
    </row>
    <row r="217" spans="1:21" x14ac:dyDescent="0.15">
      <c r="A217" s="27" t="s">
        <v>75</v>
      </c>
      <c r="B217" s="27" t="s">
        <v>9158</v>
      </c>
      <c r="C217" s="27" t="s">
        <v>189</v>
      </c>
      <c r="D217" s="27" t="s">
        <v>184</v>
      </c>
      <c r="E217" s="27" t="s">
        <v>9159</v>
      </c>
      <c r="F217" s="27" t="s">
        <v>9160</v>
      </c>
      <c r="G217" s="27" t="s">
        <v>78</v>
      </c>
      <c r="H217" s="27" t="s">
        <v>9161</v>
      </c>
      <c r="I217" s="28">
        <v>43423.64565972222</v>
      </c>
      <c r="J217" s="28">
        <v>43423.64565972222</v>
      </c>
      <c r="K217" s="27">
        <v>0</v>
      </c>
      <c r="L217" s="27" t="s">
        <v>211</v>
      </c>
      <c r="M217" s="27" t="s">
        <v>211</v>
      </c>
      <c r="N217" s="27" t="s">
        <v>215</v>
      </c>
      <c r="O217" s="27" t="s">
        <v>183</v>
      </c>
      <c r="P217" s="27" t="s">
        <v>170</v>
      </c>
      <c r="R217" s="27">
        <v>0</v>
      </c>
      <c r="S217" s="27" t="s">
        <v>354</v>
      </c>
      <c r="T217" s="27" t="s">
        <v>354</v>
      </c>
      <c r="U217" s="27" t="s">
        <v>9162</v>
      </c>
    </row>
    <row r="218" spans="1:21" x14ac:dyDescent="0.15">
      <c r="A218" s="27" t="s">
        <v>75</v>
      </c>
      <c r="B218" s="27" t="s">
        <v>2405</v>
      </c>
      <c r="C218" s="27" t="s">
        <v>190</v>
      </c>
      <c r="D218" s="27" t="s">
        <v>201</v>
      </c>
      <c r="E218" s="27" t="s">
        <v>2406</v>
      </c>
      <c r="F218" s="27" t="s">
        <v>2407</v>
      </c>
      <c r="G218" s="27" t="s">
        <v>78</v>
      </c>
      <c r="H218" s="27" t="s">
        <v>2408</v>
      </c>
      <c r="I218" s="28">
        <v>43423.424571759257</v>
      </c>
      <c r="J218" s="28">
        <v>43423.427152777775</v>
      </c>
      <c r="K218" s="27">
        <v>2.5810185185185185E-3</v>
      </c>
      <c r="L218" s="27" t="s">
        <v>210</v>
      </c>
      <c r="M218" s="27" t="s">
        <v>210</v>
      </c>
      <c r="N218" s="27" t="s">
        <v>215</v>
      </c>
      <c r="O218" s="27" t="s">
        <v>200</v>
      </c>
      <c r="P218" s="27" t="s">
        <v>170</v>
      </c>
      <c r="R218" s="27">
        <v>0</v>
      </c>
      <c r="S218" s="27" t="s">
        <v>445</v>
      </c>
      <c r="T218" s="27" t="s">
        <v>445</v>
      </c>
      <c r="U218" s="27" t="s">
        <v>2409</v>
      </c>
    </row>
    <row r="219" spans="1:21" x14ac:dyDescent="0.15">
      <c r="A219" s="27" t="s">
        <v>75</v>
      </c>
      <c r="B219" s="27" t="s">
        <v>9163</v>
      </c>
      <c r="C219" s="27" t="s">
        <v>190</v>
      </c>
      <c r="D219" s="27" t="s">
        <v>201</v>
      </c>
      <c r="E219" s="27" t="s">
        <v>1143</v>
      </c>
      <c r="F219" s="27" t="s">
        <v>1144</v>
      </c>
      <c r="G219" s="27" t="s">
        <v>78</v>
      </c>
      <c r="H219" s="27" t="s">
        <v>1145</v>
      </c>
      <c r="I219" s="28">
        <v>43423.430810185186</v>
      </c>
      <c r="J219" s="28">
        <v>43423.430810185186</v>
      </c>
      <c r="K219" s="27">
        <v>0</v>
      </c>
      <c r="L219" s="27" t="s">
        <v>211</v>
      </c>
      <c r="M219" s="27" t="s">
        <v>211</v>
      </c>
      <c r="N219" s="27" t="s">
        <v>215</v>
      </c>
      <c r="O219" s="27" t="s">
        <v>200</v>
      </c>
      <c r="P219" s="27" t="s">
        <v>170</v>
      </c>
      <c r="R219" s="27">
        <v>0</v>
      </c>
      <c r="S219" s="27" t="s">
        <v>354</v>
      </c>
      <c r="T219" s="27" t="s">
        <v>354</v>
      </c>
      <c r="U219" s="27" t="s">
        <v>1146</v>
      </c>
    </row>
    <row r="220" spans="1:21" x14ac:dyDescent="0.15">
      <c r="A220" s="27" t="s">
        <v>75</v>
      </c>
      <c r="B220" s="27" t="s">
        <v>9164</v>
      </c>
      <c r="C220" s="27" t="s">
        <v>190</v>
      </c>
      <c r="D220" s="27" t="s">
        <v>201</v>
      </c>
      <c r="E220" s="27" t="s">
        <v>9165</v>
      </c>
      <c r="F220" s="27" t="s">
        <v>9166</v>
      </c>
      <c r="G220" s="27" t="s">
        <v>78</v>
      </c>
      <c r="H220" s="27" t="s">
        <v>9167</v>
      </c>
      <c r="I220" s="28">
        <v>43423.44635416667</v>
      </c>
      <c r="J220" s="28">
        <v>43423.44635416667</v>
      </c>
      <c r="K220" s="27">
        <v>0</v>
      </c>
      <c r="L220" s="27" t="s">
        <v>211</v>
      </c>
      <c r="M220" s="27" t="s">
        <v>211</v>
      </c>
      <c r="N220" s="27" t="s">
        <v>215</v>
      </c>
      <c r="O220" s="27" t="s">
        <v>200</v>
      </c>
      <c r="P220" s="27" t="s">
        <v>170</v>
      </c>
      <c r="R220" s="27">
        <v>0</v>
      </c>
      <c r="S220" s="27" t="s">
        <v>354</v>
      </c>
      <c r="T220" s="27" t="s">
        <v>354</v>
      </c>
      <c r="U220" s="27" t="s">
        <v>9168</v>
      </c>
    </row>
    <row r="221" spans="1:21" x14ac:dyDescent="0.15">
      <c r="A221" s="27" t="s">
        <v>75</v>
      </c>
      <c r="B221" s="27" t="s">
        <v>2410</v>
      </c>
      <c r="C221" s="27" t="s">
        <v>190</v>
      </c>
      <c r="D221" s="27" t="s">
        <v>201</v>
      </c>
      <c r="E221" s="27" t="s">
        <v>2411</v>
      </c>
      <c r="F221" s="27" t="s">
        <v>2412</v>
      </c>
      <c r="G221" s="27" t="s">
        <v>78</v>
      </c>
      <c r="H221" s="27" t="s">
        <v>2413</v>
      </c>
      <c r="I221" s="28">
        <v>43423.459143518521</v>
      </c>
      <c r="J221" s="28">
        <v>43423.46025462963</v>
      </c>
      <c r="K221" s="27">
        <v>1.1111111111111111E-3</v>
      </c>
      <c r="L221" s="27" t="s">
        <v>210</v>
      </c>
      <c r="M221" s="27" t="s">
        <v>211</v>
      </c>
      <c r="N221" s="27" t="s">
        <v>215</v>
      </c>
      <c r="O221" s="27" t="s">
        <v>200</v>
      </c>
      <c r="P221" s="27" t="s">
        <v>170</v>
      </c>
      <c r="R221" s="27">
        <v>0</v>
      </c>
      <c r="S221" s="27" t="s">
        <v>360</v>
      </c>
      <c r="T221" s="27" t="s">
        <v>354</v>
      </c>
      <c r="U221" s="27" t="s">
        <v>2414</v>
      </c>
    </row>
    <row r="222" spans="1:21" x14ac:dyDescent="0.15">
      <c r="A222" s="27" t="s">
        <v>75</v>
      </c>
      <c r="B222" s="27" t="s">
        <v>9169</v>
      </c>
      <c r="C222" s="27" t="s">
        <v>190</v>
      </c>
      <c r="D222" s="27" t="s">
        <v>201</v>
      </c>
      <c r="E222" s="27" t="s">
        <v>9170</v>
      </c>
      <c r="F222" s="27" t="s">
        <v>9171</v>
      </c>
      <c r="G222" s="27" t="s">
        <v>78</v>
      </c>
      <c r="H222" s="27" t="s">
        <v>9172</v>
      </c>
      <c r="I222" s="28">
        <v>43423.461770833332</v>
      </c>
      <c r="J222" s="28">
        <v>43423.461770833332</v>
      </c>
      <c r="K222" s="27">
        <v>0</v>
      </c>
      <c r="L222" s="27" t="s">
        <v>211</v>
      </c>
      <c r="M222" s="27" t="s">
        <v>211</v>
      </c>
      <c r="N222" s="27" t="s">
        <v>215</v>
      </c>
      <c r="O222" s="27" t="s">
        <v>200</v>
      </c>
      <c r="P222" s="27" t="s">
        <v>170</v>
      </c>
      <c r="R222" s="27">
        <v>0</v>
      </c>
      <c r="S222" s="27" t="s">
        <v>354</v>
      </c>
      <c r="T222" s="27" t="s">
        <v>354</v>
      </c>
      <c r="U222" s="27" t="s">
        <v>9173</v>
      </c>
    </row>
    <row r="223" spans="1:21" x14ac:dyDescent="0.15">
      <c r="A223" s="27" t="s">
        <v>75</v>
      </c>
      <c r="B223" s="27" t="s">
        <v>2415</v>
      </c>
      <c r="C223" s="27" t="s">
        <v>190</v>
      </c>
      <c r="D223" s="27" t="s">
        <v>201</v>
      </c>
      <c r="E223" s="27" t="s">
        <v>2416</v>
      </c>
      <c r="F223" s="27" t="s">
        <v>2417</v>
      </c>
      <c r="G223" s="27" t="s">
        <v>78</v>
      </c>
      <c r="H223" s="27" t="s">
        <v>1350</v>
      </c>
      <c r="I223" s="28">
        <v>43423.464039351849</v>
      </c>
      <c r="J223" s="28">
        <v>43423.465787037036</v>
      </c>
      <c r="K223" s="27">
        <v>1.7476851851851852E-3</v>
      </c>
      <c r="L223" s="27" t="s">
        <v>210</v>
      </c>
      <c r="M223" s="27" t="s">
        <v>211</v>
      </c>
      <c r="N223" s="27" t="s">
        <v>215</v>
      </c>
      <c r="O223" s="27" t="s">
        <v>200</v>
      </c>
      <c r="P223" s="27" t="s">
        <v>170</v>
      </c>
      <c r="R223" s="27">
        <v>0</v>
      </c>
      <c r="S223" s="27" t="s">
        <v>661</v>
      </c>
      <c r="T223" s="27" t="s">
        <v>354</v>
      </c>
      <c r="U223" s="27" t="s">
        <v>2418</v>
      </c>
    </row>
    <row r="224" spans="1:21" x14ac:dyDescent="0.15">
      <c r="A224" s="27" t="s">
        <v>75</v>
      </c>
      <c r="B224" s="27" t="s">
        <v>9174</v>
      </c>
      <c r="C224" s="27" t="s">
        <v>190</v>
      </c>
      <c r="D224" s="27" t="s">
        <v>201</v>
      </c>
      <c r="E224" s="27" t="s">
        <v>2420</v>
      </c>
      <c r="F224" s="27" t="s">
        <v>2421</v>
      </c>
      <c r="G224" s="27" t="s">
        <v>78</v>
      </c>
      <c r="H224" s="27" t="s">
        <v>2422</v>
      </c>
      <c r="I224" s="28">
        <v>43423.468460648146</v>
      </c>
      <c r="J224" s="28">
        <v>43423.468460648146</v>
      </c>
      <c r="K224" s="27">
        <v>0</v>
      </c>
      <c r="L224" s="27" t="s">
        <v>211</v>
      </c>
      <c r="M224" s="27" t="s">
        <v>211</v>
      </c>
      <c r="N224" s="27" t="s">
        <v>215</v>
      </c>
      <c r="O224" s="27" t="s">
        <v>200</v>
      </c>
      <c r="P224" s="27" t="s">
        <v>170</v>
      </c>
      <c r="R224" s="27">
        <v>0</v>
      </c>
      <c r="S224" s="27" t="s">
        <v>354</v>
      </c>
      <c r="T224" s="27" t="s">
        <v>354</v>
      </c>
      <c r="U224" s="27" t="s">
        <v>2424</v>
      </c>
    </row>
    <row r="225" spans="1:21" x14ac:dyDescent="0.15">
      <c r="A225" s="27" t="s">
        <v>75</v>
      </c>
      <c r="B225" s="27" t="s">
        <v>9175</v>
      </c>
      <c r="C225" s="27" t="s">
        <v>190</v>
      </c>
      <c r="D225" s="27" t="s">
        <v>201</v>
      </c>
      <c r="E225" s="27" t="s">
        <v>2420</v>
      </c>
      <c r="F225" s="27" t="s">
        <v>2421</v>
      </c>
      <c r="G225" s="27" t="s">
        <v>78</v>
      </c>
      <c r="H225" s="27" t="s">
        <v>2422</v>
      </c>
      <c r="I225" s="28">
        <v>43423.468634259261</v>
      </c>
      <c r="J225" s="28">
        <v>43423.468634259261</v>
      </c>
      <c r="K225" s="27">
        <v>0</v>
      </c>
      <c r="L225" s="27" t="s">
        <v>211</v>
      </c>
      <c r="M225" s="27" t="s">
        <v>211</v>
      </c>
      <c r="N225" s="27" t="s">
        <v>215</v>
      </c>
      <c r="O225" s="27" t="s">
        <v>200</v>
      </c>
      <c r="P225" s="27" t="s">
        <v>170</v>
      </c>
      <c r="R225" s="27">
        <v>0</v>
      </c>
      <c r="S225" s="27" t="s">
        <v>354</v>
      </c>
      <c r="T225" s="27" t="s">
        <v>354</v>
      </c>
      <c r="U225" s="27" t="s">
        <v>2424</v>
      </c>
    </row>
    <row r="226" spans="1:21" x14ac:dyDescent="0.15">
      <c r="A226" s="27" t="s">
        <v>75</v>
      </c>
      <c r="B226" s="27" t="s">
        <v>9176</v>
      </c>
      <c r="C226" s="27" t="s">
        <v>190</v>
      </c>
      <c r="D226" s="27" t="s">
        <v>201</v>
      </c>
      <c r="E226" s="27" t="s">
        <v>9177</v>
      </c>
      <c r="F226" s="27" t="s">
        <v>9178</v>
      </c>
      <c r="G226" s="27" t="s">
        <v>78</v>
      </c>
      <c r="H226" s="27" t="s">
        <v>9179</v>
      </c>
      <c r="I226" s="28">
        <v>43423.469155092593</v>
      </c>
      <c r="J226" s="28">
        <v>43423.469155092593</v>
      </c>
      <c r="K226" s="27">
        <v>0</v>
      </c>
      <c r="L226" s="27" t="s">
        <v>211</v>
      </c>
      <c r="M226" s="27" t="s">
        <v>211</v>
      </c>
      <c r="N226" s="27" t="s">
        <v>215</v>
      </c>
      <c r="O226" s="27" t="s">
        <v>200</v>
      </c>
      <c r="P226" s="27" t="s">
        <v>170</v>
      </c>
      <c r="R226" s="27">
        <v>0</v>
      </c>
      <c r="S226" s="27" t="s">
        <v>354</v>
      </c>
      <c r="T226" s="27" t="s">
        <v>354</v>
      </c>
      <c r="U226" s="27" t="s">
        <v>9180</v>
      </c>
    </row>
    <row r="227" spans="1:21" x14ac:dyDescent="0.15">
      <c r="A227" s="27" t="s">
        <v>75</v>
      </c>
      <c r="B227" s="27" t="s">
        <v>2419</v>
      </c>
      <c r="C227" s="27" t="s">
        <v>190</v>
      </c>
      <c r="D227" s="27" t="s">
        <v>201</v>
      </c>
      <c r="E227" s="27" t="s">
        <v>2420</v>
      </c>
      <c r="F227" s="27" t="s">
        <v>2421</v>
      </c>
      <c r="G227" s="27" t="s">
        <v>78</v>
      </c>
      <c r="H227" s="27" t="s">
        <v>2422</v>
      </c>
      <c r="I227" s="28">
        <v>43423.471388888887</v>
      </c>
      <c r="J227" s="28">
        <v>43423.480405092596</v>
      </c>
      <c r="K227" s="27">
        <v>9.0162037037037034E-3</v>
      </c>
      <c r="L227" s="27" t="s">
        <v>210</v>
      </c>
      <c r="M227" s="27" t="s">
        <v>210</v>
      </c>
      <c r="N227" s="27" t="s">
        <v>215</v>
      </c>
      <c r="O227" s="27" t="s">
        <v>200</v>
      </c>
      <c r="P227" s="27" t="s">
        <v>170</v>
      </c>
      <c r="R227" s="27">
        <v>0</v>
      </c>
      <c r="S227" s="27" t="s">
        <v>2423</v>
      </c>
      <c r="T227" s="27" t="s">
        <v>2423</v>
      </c>
      <c r="U227" s="27" t="s">
        <v>2424</v>
      </c>
    </row>
    <row r="228" spans="1:21" x14ac:dyDescent="0.15">
      <c r="A228" s="27" t="s">
        <v>75</v>
      </c>
      <c r="B228" s="27" t="s">
        <v>2425</v>
      </c>
      <c r="C228" s="27" t="s">
        <v>190</v>
      </c>
      <c r="D228" s="27" t="s">
        <v>201</v>
      </c>
      <c r="E228" s="27" t="s">
        <v>1140</v>
      </c>
      <c r="F228" s="27" t="s">
        <v>1141</v>
      </c>
      <c r="G228" s="27" t="s">
        <v>78</v>
      </c>
      <c r="H228" s="27" t="s">
        <v>1142</v>
      </c>
      <c r="I228" s="28">
        <v>43423.486226851855</v>
      </c>
      <c r="J228" s="28">
        <v>43423.492511574077</v>
      </c>
      <c r="K228" s="27">
        <v>6.2847222222222228E-3</v>
      </c>
      <c r="L228" s="27" t="s">
        <v>210</v>
      </c>
      <c r="M228" s="27" t="s">
        <v>210</v>
      </c>
      <c r="N228" s="27" t="s">
        <v>215</v>
      </c>
      <c r="O228" s="27" t="s">
        <v>200</v>
      </c>
      <c r="P228" s="27" t="s">
        <v>170</v>
      </c>
      <c r="R228" s="27">
        <v>0</v>
      </c>
      <c r="S228" s="27" t="s">
        <v>1466</v>
      </c>
      <c r="T228" s="27" t="s">
        <v>1466</v>
      </c>
      <c r="U228" s="27" t="s">
        <v>680</v>
      </c>
    </row>
    <row r="229" spans="1:21" x14ac:dyDescent="0.15">
      <c r="A229" s="27" t="s">
        <v>75</v>
      </c>
      <c r="B229" s="27" t="s">
        <v>9181</v>
      </c>
      <c r="C229" s="27" t="s">
        <v>190</v>
      </c>
      <c r="D229" s="27" t="s">
        <v>201</v>
      </c>
      <c r="E229" s="27" t="s">
        <v>2427</v>
      </c>
      <c r="F229" s="27" t="s">
        <v>2428</v>
      </c>
      <c r="G229" s="27" t="s">
        <v>78</v>
      </c>
      <c r="H229" s="27" t="s">
        <v>2429</v>
      </c>
      <c r="I229" s="28">
        <v>43423.597928240742</v>
      </c>
      <c r="J229" s="28">
        <v>43423.597928240742</v>
      </c>
      <c r="K229" s="27">
        <v>0</v>
      </c>
      <c r="L229" s="27" t="s">
        <v>211</v>
      </c>
      <c r="M229" s="27" t="s">
        <v>211</v>
      </c>
      <c r="N229" s="27" t="s">
        <v>215</v>
      </c>
      <c r="O229" s="27" t="s">
        <v>200</v>
      </c>
      <c r="P229" s="27" t="s">
        <v>170</v>
      </c>
      <c r="R229" s="27">
        <v>0</v>
      </c>
      <c r="S229" s="27" t="s">
        <v>354</v>
      </c>
      <c r="T229" s="27" t="s">
        <v>354</v>
      </c>
      <c r="U229" s="27" t="s">
        <v>9182</v>
      </c>
    </row>
    <row r="230" spans="1:21" x14ac:dyDescent="0.15">
      <c r="A230" s="27" t="s">
        <v>75</v>
      </c>
      <c r="B230" s="27" t="s">
        <v>9183</v>
      </c>
      <c r="C230" s="27" t="s">
        <v>190</v>
      </c>
      <c r="D230" s="27" t="s">
        <v>201</v>
      </c>
      <c r="E230" s="27" t="s">
        <v>2427</v>
      </c>
      <c r="F230" s="27" t="s">
        <v>2428</v>
      </c>
      <c r="G230" s="27" t="s">
        <v>78</v>
      </c>
      <c r="H230" s="27" t="s">
        <v>2429</v>
      </c>
      <c r="I230" s="28">
        <v>43423.59884259259</v>
      </c>
      <c r="J230" s="28">
        <v>43423.59884259259</v>
      </c>
      <c r="K230" s="27">
        <v>0</v>
      </c>
      <c r="L230" s="27" t="s">
        <v>211</v>
      </c>
      <c r="M230" s="27" t="s">
        <v>211</v>
      </c>
      <c r="N230" s="27" t="s">
        <v>215</v>
      </c>
      <c r="O230" s="27" t="s">
        <v>200</v>
      </c>
      <c r="P230" s="27" t="s">
        <v>170</v>
      </c>
      <c r="R230" s="27">
        <v>0</v>
      </c>
      <c r="S230" s="27" t="s">
        <v>354</v>
      </c>
      <c r="T230" s="27" t="s">
        <v>354</v>
      </c>
      <c r="U230" s="27" t="s">
        <v>9182</v>
      </c>
    </row>
    <row r="231" spans="1:21" x14ac:dyDescent="0.15">
      <c r="A231" s="27" t="s">
        <v>75</v>
      </c>
      <c r="B231" s="27" t="s">
        <v>2426</v>
      </c>
      <c r="C231" s="27" t="s">
        <v>190</v>
      </c>
      <c r="D231" s="27" t="s">
        <v>201</v>
      </c>
      <c r="E231" s="27" t="s">
        <v>2427</v>
      </c>
      <c r="F231" s="27" t="s">
        <v>2428</v>
      </c>
      <c r="G231" s="27" t="s">
        <v>78</v>
      </c>
      <c r="H231" s="27" t="s">
        <v>2429</v>
      </c>
      <c r="I231" s="28">
        <v>43423.600416666668</v>
      </c>
      <c r="J231" s="28">
        <v>43423.60056712963</v>
      </c>
      <c r="K231" s="27">
        <v>1.5046296296296297E-4</v>
      </c>
      <c r="L231" s="27" t="s">
        <v>210</v>
      </c>
      <c r="M231" s="27" t="s">
        <v>211</v>
      </c>
      <c r="N231" s="27" t="s">
        <v>215</v>
      </c>
      <c r="O231" s="27" t="s">
        <v>200</v>
      </c>
      <c r="P231" s="27" t="s">
        <v>170</v>
      </c>
      <c r="R231" s="27">
        <v>0</v>
      </c>
      <c r="S231" s="27" t="s">
        <v>377</v>
      </c>
      <c r="T231" s="27" t="s">
        <v>354</v>
      </c>
      <c r="U231" s="27" t="s">
        <v>2430</v>
      </c>
    </row>
    <row r="232" spans="1:21" x14ac:dyDescent="0.15">
      <c r="A232" s="27" t="s">
        <v>75</v>
      </c>
      <c r="B232" s="27" t="s">
        <v>9184</v>
      </c>
      <c r="C232" s="27" t="s">
        <v>190</v>
      </c>
      <c r="D232" s="27" t="s">
        <v>201</v>
      </c>
      <c r="E232" s="27" t="s">
        <v>9185</v>
      </c>
      <c r="F232" s="27" t="s">
        <v>9186</v>
      </c>
      <c r="G232" s="27" t="s">
        <v>78</v>
      </c>
      <c r="H232" s="27" t="s">
        <v>9187</v>
      </c>
      <c r="I232" s="28">
        <v>43423.600497685184</v>
      </c>
      <c r="J232" s="28">
        <v>43423.600497685184</v>
      </c>
      <c r="K232" s="27">
        <v>0</v>
      </c>
      <c r="L232" s="27" t="s">
        <v>211</v>
      </c>
      <c r="M232" s="27" t="s">
        <v>211</v>
      </c>
      <c r="N232" s="27" t="s">
        <v>215</v>
      </c>
      <c r="O232" s="27" t="s">
        <v>200</v>
      </c>
      <c r="P232" s="27" t="s">
        <v>170</v>
      </c>
      <c r="R232" s="27">
        <v>0</v>
      </c>
      <c r="U232" s="27" t="s">
        <v>6425</v>
      </c>
    </row>
    <row r="233" spans="1:21" x14ac:dyDescent="0.15">
      <c r="A233" s="27" t="s">
        <v>75</v>
      </c>
      <c r="B233" s="27" t="s">
        <v>2431</v>
      </c>
      <c r="C233" s="27" t="s">
        <v>190</v>
      </c>
      <c r="D233" s="27" t="s">
        <v>201</v>
      </c>
      <c r="E233" s="27" t="s">
        <v>2432</v>
      </c>
      <c r="F233" s="27" t="s">
        <v>2433</v>
      </c>
      <c r="G233" s="27" t="s">
        <v>78</v>
      </c>
      <c r="H233" s="27" t="s">
        <v>2434</v>
      </c>
      <c r="I233" s="28">
        <v>43423.601226851853</v>
      </c>
      <c r="J233" s="28">
        <v>43423.60460648148</v>
      </c>
      <c r="K233" s="27">
        <v>3.37962962962963E-3</v>
      </c>
      <c r="L233" s="27" t="s">
        <v>210</v>
      </c>
      <c r="M233" s="27" t="s">
        <v>210</v>
      </c>
      <c r="N233" s="27" t="s">
        <v>215</v>
      </c>
      <c r="O233" s="27" t="s">
        <v>200</v>
      </c>
      <c r="P233" s="27" t="s">
        <v>170</v>
      </c>
      <c r="R233" s="27">
        <v>0</v>
      </c>
      <c r="S233" s="27" t="s">
        <v>679</v>
      </c>
      <c r="T233" s="27" t="s">
        <v>679</v>
      </c>
      <c r="U233" s="27" t="s">
        <v>2435</v>
      </c>
    </row>
    <row r="234" spans="1:21" x14ac:dyDescent="0.15">
      <c r="A234" s="27" t="s">
        <v>75</v>
      </c>
      <c r="B234" s="27" t="s">
        <v>2436</v>
      </c>
      <c r="C234" s="27" t="s">
        <v>190</v>
      </c>
      <c r="D234" s="27" t="s">
        <v>201</v>
      </c>
      <c r="E234" s="27" t="s">
        <v>2437</v>
      </c>
      <c r="F234" s="27" t="s">
        <v>2438</v>
      </c>
      <c r="G234" s="27" t="s">
        <v>78</v>
      </c>
      <c r="H234" s="27" t="s">
        <v>2439</v>
      </c>
      <c r="I234" s="28">
        <v>43423.614502314813</v>
      </c>
      <c r="J234" s="28">
        <v>43423.615543981483</v>
      </c>
      <c r="K234" s="27">
        <v>1.0416666666666667E-3</v>
      </c>
      <c r="L234" s="27" t="s">
        <v>210</v>
      </c>
      <c r="M234" s="27" t="s">
        <v>211</v>
      </c>
      <c r="N234" s="27" t="s">
        <v>215</v>
      </c>
      <c r="O234" s="27" t="s">
        <v>200</v>
      </c>
      <c r="P234" s="27" t="s">
        <v>170</v>
      </c>
      <c r="R234" s="27">
        <v>0</v>
      </c>
      <c r="S234" s="27" t="s">
        <v>504</v>
      </c>
      <c r="T234" s="27" t="s">
        <v>354</v>
      </c>
      <c r="U234" s="27" t="s">
        <v>2440</v>
      </c>
    </row>
    <row r="235" spans="1:21" x14ac:dyDescent="0.15">
      <c r="A235" s="27" t="s">
        <v>75</v>
      </c>
      <c r="B235" s="27" t="s">
        <v>2441</v>
      </c>
      <c r="C235" s="27" t="s">
        <v>190</v>
      </c>
      <c r="D235" s="27" t="s">
        <v>201</v>
      </c>
      <c r="E235" s="27" t="s">
        <v>2437</v>
      </c>
      <c r="F235" s="27" t="s">
        <v>2438</v>
      </c>
      <c r="G235" s="27" t="s">
        <v>78</v>
      </c>
      <c r="H235" s="27" t="s">
        <v>2439</v>
      </c>
      <c r="I235" s="28">
        <v>43423.616712962961</v>
      </c>
      <c r="J235" s="28">
        <v>43423.617326388892</v>
      </c>
      <c r="K235" s="27">
        <v>6.134259259259259E-4</v>
      </c>
      <c r="L235" s="27" t="s">
        <v>210</v>
      </c>
      <c r="M235" s="27" t="s">
        <v>211</v>
      </c>
      <c r="N235" s="27" t="s">
        <v>215</v>
      </c>
      <c r="O235" s="27" t="s">
        <v>200</v>
      </c>
      <c r="P235" s="27" t="s">
        <v>170</v>
      </c>
      <c r="R235" s="27">
        <v>0</v>
      </c>
      <c r="S235" s="27" t="s">
        <v>677</v>
      </c>
      <c r="T235" s="27" t="s">
        <v>354</v>
      </c>
      <c r="U235" s="27" t="s">
        <v>2442</v>
      </c>
    </row>
    <row r="236" spans="1:21" x14ac:dyDescent="0.15">
      <c r="A236" s="27" t="s">
        <v>75</v>
      </c>
      <c r="B236" s="27" t="s">
        <v>2443</v>
      </c>
      <c r="C236" s="27" t="s">
        <v>190</v>
      </c>
      <c r="D236" s="27" t="s">
        <v>201</v>
      </c>
      <c r="E236" s="27" t="s">
        <v>2437</v>
      </c>
      <c r="F236" s="27" t="s">
        <v>2438</v>
      </c>
      <c r="G236" s="27" t="s">
        <v>78</v>
      </c>
      <c r="H236" s="27" t="s">
        <v>2439</v>
      </c>
      <c r="I236" s="28">
        <v>43423.618993055556</v>
      </c>
      <c r="J236" s="28">
        <v>43423.619189814817</v>
      </c>
      <c r="K236" s="27">
        <v>1.9675925925925926E-4</v>
      </c>
      <c r="L236" s="27" t="s">
        <v>210</v>
      </c>
      <c r="M236" s="27" t="s">
        <v>211</v>
      </c>
      <c r="N236" s="27" t="s">
        <v>215</v>
      </c>
      <c r="O236" s="27" t="s">
        <v>200</v>
      </c>
      <c r="P236" s="27" t="s">
        <v>170</v>
      </c>
      <c r="R236" s="27">
        <v>0</v>
      </c>
      <c r="S236" s="27" t="s">
        <v>401</v>
      </c>
      <c r="T236" s="27" t="s">
        <v>354</v>
      </c>
      <c r="U236" s="27" t="s">
        <v>2442</v>
      </c>
    </row>
    <row r="237" spans="1:21" x14ac:dyDescent="0.15">
      <c r="A237" s="27" t="s">
        <v>75</v>
      </c>
      <c r="B237" s="27" t="s">
        <v>2444</v>
      </c>
      <c r="C237" s="27" t="s">
        <v>190</v>
      </c>
      <c r="D237" s="27" t="s">
        <v>201</v>
      </c>
      <c r="E237" s="27" t="s">
        <v>2445</v>
      </c>
      <c r="F237" s="27" t="s">
        <v>2446</v>
      </c>
      <c r="G237" s="27" t="s">
        <v>78</v>
      </c>
      <c r="H237" s="27" t="s">
        <v>2447</v>
      </c>
      <c r="I237" s="28">
        <v>43423.624490740738</v>
      </c>
      <c r="J237" s="28">
        <v>43423.6252662037</v>
      </c>
      <c r="K237" s="27">
        <v>7.7546296296296304E-4</v>
      </c>
      <c r="L237" s="27" t="s">
        <v>210</v>
      </c>
      <c r="M237" s="27" t="s">
        <v>211</v>
      </c>
      <c r="N237" s="27" t="s">
        <v>215</v>
      </c>
      <c r="O237" s="27" t="s">
        <v>200</v>
      </c>
      <c r="P237" s="27" t="s">
        <v>170</v>
      </c>
      <c r="R237" s="27">
        <v>0</v>
      </c>
      <c r="S237" s="27" t="s">
        <v>413</v>
      </c>
      <c r="T237" s="27" t="s">
        <v>354</v>
      </c>
      <c r="U237" s="27" t="s">
        <v>2448</v>
      </c>
    </row>
    <row r="238" spans="1:21" x14ac:dyDescent="0.15">
      <c r="A238" s="27" t="s">
        <v>75</v>
      </c>
      <c r="B238" s="27" t="s">
        <v>9188</v>
      </c>
      <c r="C238" s="27" t="s">
        <v>190</v>
      </c>
      <c r="D238" s="27" t="s">
        <v>201</v>
      </c>
      <c r="E238" s="27" t="s">
        <v>2450</v>
      </c>
      <c r="F238" s="27" t="s">
        <v>2451</v>
      </c>
      <c r="G238" s="27" t="s">
        <v>78</v>
      </c>
      <c r="H238" s="27" t="s">
        <v>2452</v>
      </c>
      <c r="I238" s="28">
        <v>43423.630902777775</v>
      </c>
      <c r="J238" s="28">
        <v>43423.630902777775</v>
      </c>
      <c r="K238" s="27">
        <v>0</v>
      </c>
      <c r="L238" s="27" t="s">
        <v>211</v>
      </c>
      <c r="M238" s="27" t="s">
        <v>211</v>
      </c>
      <c r="N238" s="27" t="s">
        <v>215</v>
      </c>
      <c r="O238" s="27" t="s">
        <v>200</v>
      </c>
      <c r="P238" s="27" t="s">
        <v>170</v>
      </c>
      <c r="R238" s="27">
        <v>0</v>
      </c>
      <c r="S238" s="27" t="s">
        <v>354</v>
      </c>
      <c r="T238" s="27" t="s">
        <v>354</v>
      </c>
      <c r="U238" s="27" t="s">
        <v>9189</v>
      </c>
    </row>
    <row r="239" spans="1:21" x14ac:dyDescent="0.15">
      <c r="A239" s="27" t="s">
        <v>75</v>
      </c>
      <c r="B239" s="27" t="s">
        <v>2449</v>
      </c>
      <c r="C239" s="27" t="s">
        <v>190</v>
      </c>
      <c r="D239" s="27" t="s">
        <v>201</v>
      </c>
      <c r="E239" s="27" t="s">
        <v>2450</v>
      </c>
      <c r="F239" s="27" t="s">
        <v>2451</v>
      </c>
      <c r="G239" s="27" t="s">
        <v>78</v>
      </c>
      <c r="H239" s="27" t="s">
        <v>2452</v>
      </c>
      <c r="I239" s="28">
        <v>43423.631226851852</v>
      </c>
      <c r="J239" s="28">
        <v>43423.632824074077</v>
      </c>
      <c r="K239" s="27">
        <v>1.5972222222222221E-3</v>
      </c>
      <c r="L239" s="27" t="s">
        <v>210</v>
      </c>
      <c r="M239" s="27" t="s">
        <v>211</v>
      </c>
      <c r="N239" s="27" t="s">
        <v>215</v>
      </c>
      <c r="O239" s="27" t="s">
        <v>200</v>
      </c>
      <c r="P239" s="27" t="s">
        <v>170</v>
      </c>
      <c r="R239" s="27">
        <v>0</v>
      </c>
      <c r="S239" s="27" t="s">
        <v>670</v>
      </c>
      <c r="T239" s="27" t="s">
        <v>354</v>
      </c>
      <c r="U239" s="27" t="s">
        <v>2453</v>
      </c>
    </row>
    <row r="240" spans="1:21" x14ac:dyDescent="0.15">
      <c r="A240" s="27" t="s">
        <v>75</v>
      </c>
      <c r="B240" s="27" t="s">
        <v>9190</v>
      </c>
      <c r="C240" s="27" t="s">
        <v>190</v>
      </c>
      <c r="D240" s="27" t="s">
        <v>201</v>
      </c>
      <c r="E240" s="27" t="s">
        <v>2445</v>
      </c>
      <c r="F240" s="27" t="s">
        <v>2446</v>
      </c>
      <c r="G240" s="27" t="s">
        <v>78</v>
      </c>
      <c r="H240" s="27" t="s">
        <v>2447</v>
      </c>
      <c r="I240" s="28">
        <v>43423.633101851854</v>
      </c>
      <c r="J240" s="28">
        <v>43423.633101851854</v>
      </c>
      <c r="K240" s="27">
        <v>0</v>
      </c>
      <c r="L240" s="27" t="s">
        <v>211</v>
      </c>
      <c r="M240" s="27" t="s">
        <v>211</v>
      </c>
      <c r="N240" s="27" t="s">
        <v>215</v>
      </c>
      <c r="O240" s="27" t="s">
        <v>200</v>
      </c>
      <c r="P240" s="27" t="s">
        <v>170</v>
      </c>
      <c r="R240" s="27">
        <v>0</v>
      </c>
      <c r="U240" s="27" t="s">
        <v>2448</v>
      </c>
    </row>
    <row r="241" spans="1:21" x14ac:dyDescent="0.15">
      <c r="A241" s="27" t="s">
        <v>75</v>
      </c>
      <c r="B241" s="27" t="s">
        <v>2454</v>
      </c>
      <c r="C241" s="27" t="s">
        <v>190</v>
      </c>
      <c r="D241" s="27" t="s">
        <v>201</v>
      </c>
      <c r="E241" s="27" t="s">
        <v>2455</v>
      </c>
      <c r="F241" s="27" t="s">
        <v>2456</v>
      </c>
      <c r="G241" s="27" t="s">
        <v>78</v>
      </c>
      <c r="H241" s="27" t="s">
        <v>2457</v>
      </c>
      <c r="I241" s="28">
        <v>43423.635324074072</v>
      </c>
      <c r="J241" s="28">
        <v>43423.636944444443</v>
      </c>
      <c r="K241" s="27">
        <v>1.6203703703703703E-3</v>
      </c>
      <c r="L241" s="27" t="s">
        <v>210</v>
      </c>
      <c r="M241" s="27" t="s">
        <v>211</v>
      </c>
      <c r="N241" s="27" t="s">
        <v>215</v>
      </c>
      <c r="O241" s="27" t="s">
        <v>200</v>
      </c>
      <c r="P241" s="27" t="s">
        <v>170</v>
      </c>
      <c r="R241" s="27">
        <v>0</v>
      </c>
      <c r="S241" s="27" t="s">
        <v>1660</v>
      </c>
      <c r="T241" s="27" t="s">
        <v>354</v>
      </c>
      <c r="U241" s="27" t="s">
        <v>2458</v>
      </c>
    </row>
    <row r="242" spans="1:21" x14ac:dyDescent="0.15">
      <c r="A242" s="27" t="s">
        <v>75</v>
      </c>
      <c r="B242" s="27" t="s">
        <v>9191</v>
      </c>
      <c r="C242" s="27" t="s">
        <v>190</v>
      </c>
      <c r="D242" s="27" t="s">
        <v>201</v>
      </c>
      <c r="E242" s="27" t="s">
        <v>2460</v>
      </c>
      <c r="F242" s="27" t="s">
        <v>2461</v>
      </c>
      <c r="G242" s="27" t="s">
        <v>78</v>
      </c>
      <c r="H242" s="27" t="s">
        <v>2462</v>
      </c>
      <c r="I242" s="28">
        <v>43423.638807870368</v>
      </c>
      <c r="J242" s="28">
        <v>43423.638807870368</v>
      </c>
      <c r="K242" s="27">
        <v>0</v>
      </c>
      <c r="L242" s="27" t="s">
        <v>211</v>
      </c>
      <c r="M242" s="27" t="s">
        <v>211</v>
      </c>
      <c r="N242" s="27" t="s">
        <v>215</v>
      </c>
      <c r="O242" s="27" t="s">
        <v>200</v>
      </c>
      <c r="P242" s="27" t="s">
        <v>170</v>
      </c>
      <c r="R242" s="27">
        <v>0</v>
      </c>
      <c r="S242" s="27" t="s">
        <v>354</v>
      </c>
      <c r="T242" s="27" t="s">
        <v>354</v>
      </c>
      <c r="U242" s="27" t="s">
        <v>9192</v>
      </c>
    </row>
    <row r="243" spans="1:21" x14ac:dyDescent="0.15">
      <c r="A243" s="27" t="s">
        <v>75</v>
      </c>
      <c r="B243" s="27" t="s">
        <v>2459</v>
      </c>
      <c r="C243" s="27" t="s">
        <v>190</v>
      </c>
      <c r="D243" s="27" t="s">
        <v>201</v>
      </c>
      <c r="E243" s="27" t="s">
        <v>2460</v>
      </c>
      <c r="F243" s="27" t="s">
        <v>2461</v>
      </c>
      <c r="G243" s="27" t="s">
        <v>78</v>
      </c>
      <c r="H243" s="27" t="s">
        <v>2462</v>
      </c>
      <c r="I243" s="28">
        <v>43423.638912037037</v>
      </c>
      <c r="J243" s="28">
        <v>43423.639479166668</v>
      </c>
      <c r="K243" s="27">
        <v>5.6712962962962956E-4</v>
      </c>
      <c r="L243" s="27" t="s">
        <v>210</v>
      </c>
      <c r="M243" s="27" t="s">
        <v>211</v>
      </c>
      <c r="N243" s="27" t="s">
        <v>215</v>
      </c>
      <c r="O243" s="27" t="s">
        <v>200</v>
      </c>
      <c r="P243" s="27" t="s">
        <v>170</v>
      </c>
      <c r="R243" s="27">
        <v>0</v>
      </c>
      <c r="S243" s="27" t="s">
        <v>355</v>
      </c>
      <c r="T243" s="27" t="s">
        <v>354</v>
      </c>
      <c r="U243" s="27" t="s">
        <v>2463</v>
      </c>
    </row>
    <row r="244" spans="1:21" x14ac:dyDescent="0.15">
      <c r="A244" s="27" t="s">
        <v>75</v>
      </c>
      <c r="B244" s="27" t="s">
        <v>2464</v>
      </c>
      <c r="C244" s="27" t="s">
        <v>190</v>
      </c>
      <c r="D244" s="27" t="s">
        <v>201</v>
      </c>
      <c r="E244" s="27" t="s">
        <v>2465</v>
      </c>
      <c r="F244" s="27" t="s">
        <v>2466</v>
      </c>
      <c r="G244" s="27" t="s">
        <v>78</v>
      </c>
      <c r="H244" s="27" t="s">
        <v>2467</v>
      </c>
      <c r="I244" s="28">
        <v>43423.657534722224</v>
      </c>
      <c r="J244" s="28">
        <v>43423.660868055558</v>
      </c>
      <c r="K244" s="27">
        <v>3.3333333333333335E-3</v>
      </c>
      <c r="L244" s="27" t="s">
        <v>210</v>
      </c>
      <c r="M244" s="27" t="s">
        <v>210</v>
      </c>
      <c r="N244" s="27" t="s">
        <v>215</v>
      </c>
      <c r="O244" s="27" t="s">
        <v>200</v>
      </c>
      <c r="P244" s="27" t="s">
        <v>170</v>
      </c>
      <c r="R244" s="27">
        <v>0</v>
      </c>
      <c r="S244" s="27" t="s">
        <v>1013</v>
      </c>
      <c r="T244" s="27" t="s">
        <v>1013</v>
      </c>
      <c r="U244" s="27" t="s">
        <v>2468</v>
      </c>
    </row>
    <row r="245" spans="1:21" x14ac:dyDescent="0.15">
      <c r="A245" s="27" t="s">
        <v>75</v>
      </c>
      <c r="B245" s="27" t="s">
        <v>9193</v>
      </c>
      <c r="C245" s="27" t="s">
        <v>190</v>
      </c>
      <c r="D245" s="27" t="s">
        <v>201</v>
      </c>
      <c r="E245" s="27" t="s">
        <v>2470</v>
      </c>
      <c r="F245" s="27" t="s">
        <v>2471</v>
      </c>
      <c r="G245" s="27" t="s">
        <v>78</v>
      </c>
      <c r="H245" s="27" t="s">
        <v>2472</v>
      </c>
      <c r="I245" s="28">
        <v>43423.670706018522</v>
      </c>
      <c r="J245" s="28">
        <v>43423.670706018522</v>
      </c>
      <c r="K245" s="27">
        <v>0</v>
      </c>
      <c r="L245" s="27" t="s">
        <v>211</v>
      </c>
      <c r="M245" s="27" t="s">
        <v>211</v>
      </c>
      <c r="N245" s="27" t="s">
        <v>215</v>
      </c>
      <c r="O245" s="27" t="s">
        <v>200</v>
      </c>
      <c r="P245" s="27" t="s">
        <v>170</v>
      </c>
      <c r="R245" s="27">
        <v>0</v>
      </c>
      <c r="S245" s="27" t="s">
        <v>354</v>
      </c>
      <c r="T245" s="27" t="s">
        <v>354</v>
      </c>
      <c r="U245" s="27" t="s">
        <v>2473</v>
      </c>
    </row>
    <row r="246" spans="1:21" x14ac:dyDescent="0.15">
      <c r="A246" s="27" t="s">
        <v>75</v>
      </c>
      <c r="B246" s="27" t="s">
        <v>2469</v>
      </c>
      <c r="C246" s="27" t="s">
        <v>190</v>
      </c>
      <c r="D246" s="27" t="s">
        <v>201</v>
      </c>
      <c r="E246" s="27" t="s">
        <v>2470</v>
      </c>
      <c r="F246" s="27" t="s">
        <v>2471</v>
      </c>
      <c r="G246" s="27" t="s">
        <v>78</v>
      </c>
      <c r="H246" s="27" t="s">
        <v>2472</v>
      </c>
      <c r="I246" s="28">
        <v>43423.671712962961</v>
      </c>
      <c r="J246" s="28">
        <v>43423.672777777778</v>
      </c>
      <c r="K246" s="27">
        <v>1.0648148148148147E-3</v>
      </c>
      <c r="L246" s="27" t="s">
        <v>210</v>
      </c>
      <c r="M246" s="27" t="s">
        <v>211</v>
      </c>
      <c r="N246" s="27" t="s">
        <v>215</v>
      </c>
      <c r="O246" s="27" t="s">
        <v>200</v>
      </c>
      <c r="P246" s="27" t="s">
        <v>170</v>
      </c>
      <c r="R246" s="27">
        <v>0</v>
      </c>
      <c r="S246" s="27" t="s">
        <v>1452</v>
      </c>
      <c r="T246" s="27" t="s">
        <v>354</v>
      </c>
      <c r="U246" s="27" t="s">
        <v>2473</v>
      </c>
    </row>
    <row r="247" spans="1:21" x14ac:dyDescent="0.15">
      <c r="A247" s="27" t="s">
        <v>75</v>
      </c>
      <c r="B247" s="27" t="s">
        <v>9194</v>
      </c>
      <c r="C247" s="27" t="s">
        <v>190</v>
      </c>
      <c r="D247" s="27" t="s">
        <v>201</v>
      </c>
      <c r="E247" s="27" t="s">
        <v>1140</v>
      </c>
      <c r="F247" s="27" t="s">
        <v>1141</v>
      </c>
      <c r="G247" s="27" t="s">
        <v>78</v>
      </c>
      <c r="H247" s="27" t="s">
        <v>1142</v>
      </c>
      <c r="I247" s="28">
        <v>43423.674745370372</v>
      </c>
      <c r="J247" s="28">
        <v>43423.674745370372</v>
      </c>
      <c r="K247" s="27">
        <v>0</v>
      </c>
      <c r="L247" s="27" t="s">
        <v>211</v>
      </c>
      <c r="M247" s="27" t="s">
        <v>211</v>
      </c>
      <c r="N247" s="27" t="s">
        <v>215</v>
      </c>
      <c r="O247" s="27" t="s">
        <v>200</v>
      </c>
      <c r="P247" s="27" t="s">
        <v>170</v>
      </c>
      <c r="R247" s="27">
        <v>0</v>
      </c>
      <c r="S247" s="27" t="s">
        <v>354</v>
      </c>
      <c r="T247" s="27" t="s">
        <v>354</v>
      </c>
      <c r="U247" s="27" t="s">
        <v>680</v>
      </c>
    </row>
    <row r="248" spans="1:21" x14ac:dyDescent="0.15">
      <c r="A248" s="27" t="s">
        <v>75</v>
      </c>
      <c r="B248" s="27" t="s">
        <v>9195</v>
      </c>
      <c r="C248" s="27" t="s">
        <v>190</v>
      </c>
      <c r="D248" s="27" t="s">
        <v>201</v>
      </c>
      <c r="E248" s="27" t="s">
        <v>9196</v>
      </c>
      <c r="F248" s="27" t="s">
        <v>9197</v>
      </c>
      <c r="G248" s="27" t="s">
        <v>78</v>
      </c>
      <c r="H248" s="27" t="s">
        <v>9198</v>
      </c>
      <c r="I248" s="28">
        <v>43423.675034722219</v>
      </c>
      <c r="J248" s="28">
        <v>43423.675034722219</v>
      </c>
      <c r="K248" s="27">
        <v>0</v>
      </c>
      <c r="L248" s="27" t="s">
        <v>211</v>
      </c>
      <c r="M248" s="27" t="s">
        <v>211</v>
      </c>
      <c r="N248" s="27" t="s">
        <v>215</v>
      </c>
      <c r="O248" s="27" t="s">
        <v>200</v>
      </c>
      <c r="P248" s="27" t="s">
        <v>170</v>
      </c>
      <c r="R248" s="27">
        <v>0</v>
      </c>
      <c r="S248" s="27" t="s">
        <v>354</v>
      </c>
      <c r="T248" s="27" t="s">
        <v>354</v>
      </c>
      <c r="U248" s="27" t="s">
        <v>9199</v>
      </c>
    </row>
    <row r="249" spans="1:21" x14ac:dyDescent="0.15">
      <c r="A249" s="27" t="s">
        <v>75</v>
      </c>
      <c r="B249" s="27" t="s">
        <v>2474</v>
      </c>
      <c r="C249" s="27" t="s">
        <v>190</v>
      </c>
      <c r="D249" s="27" t="s">
        <v>201</v>
      </c>
      <c r="E249" s="27" t="s">
        <v>1140</v>
      </c>
      <c r="F249" s="27" t="s">
        <v>1141</v>
      </c>
      <c r="G249" s="27" t="s">
        <v>78</v>
      </c>
      <c r="H249" s="27" t="s">
        <v>1142</v>
      </c>
      <c r="I249" s="28">
        <v>43423.677094907405</v>
      </c>
      <c r="J249" s="28">
        <v>43423.684178240743</v>
      </c>
      <c r="K249" s="27">
        <v>7.083333333333333E-3</v>
      </c>
      <c r="L249" s="27" t="s">
        <v>210</v>
      </c>
      <c r="M249" s="27" t="s">
        <v>210</v>
      </c>
      <c r="N249" s="27" t="s">
        <v>215</v>
      </c>
      <c r="O249" s="27" t="s">
        <v>200</v>
      </c>
      <c r="P249" s="27" t="s">
        <v>170</v>
      </c>
      <c r="R249" s="27">
        <v>0</v>
      </c>
      <c r="S249" s="27" t="s">
        <v>1230</v>
      </c>
      <c r="T249" s="27" t="s">
        <v>1230</v>
      </c>
      <c r="U249" s="27" t="s">
        <v>680</v>
      </c>
    </row>
    <row r="250" spans="1:21" x14ac:dyDescent="0.15">
      <c r="A250" s="27" t="s">
        <v>75</v>
      </c>
      <c r="B250" s="27" t="s">
        <v>9200</v>
      </c>
      <c r="C250" s="27" t="s">
        <v>190</v>
      </c>
      <c r="D250" s="27" t="s">
        <v>201</v>
      </c>
      <c r="E250" s="27" t="s">
        <v>9201</v>
      </c>
      <c r="F250" s="27" t="s">
        <v>9202</v>
      </c>
      <c r="G250" s="27" t="s">
        <v>78</v>
      </c>
      <c r="H250" s="27" t="s">
        <v>9203</v>
      </c>
      <c r="I250" s="28">
        <v>43423.684652777774</v>
      </c>
      <c r="J250" s="28">
        <v>43423.684652777774</v>
      </c>
      <c r="K250" s="27">
        <v>0</v>
      </c>
      <c r="L250" s="27" t="s">
        <v>211</v>
      </c>
      <c r="M250" s="27" t="s">
        <v>211</v>
      </c>
      <c r="N250" s="27" t="s">
        <v>215</v>
      </c>
      <c r="O250" s="27" t="s">
        <v>200</v>
      </c>
      <c r="P250" s="27" t="s">
        <v>170</v>
      </c>
      <c r="R250" s="27">
        <v>0</v>
      </c>
      <c r="S250" s="27" t="s">
        <v>354</v>
      </c>
      <c r="T250" s="27" t="s">
        <v>354</v>
      </c>
      <c r="U250" s="27" t="s">
        <v>9204</v>
      </c>
    </row>
    <row r="251" spans="1:21" x14ac:dyDescent="0.15">
      <c r="A251" s="27" t="s">
        <v>75</v>
      </c>
      <c r="B251" s="27" t="s">
        <v>9205</v>
      </c>
      <c r="C251" s="27" t="s">
        <v>190</v>
      </c>
      <c r="D251" s="27" t="s">
        <v>201</v>
      </c>
      <c r="E251" s="27" t="s">
        <v>9201</v>
      </c>
      <c r="F251" s="27" t="s">
        <v>9202</v>
      </c>
      <c r="G251" s="27" t="s">
        <v>78</v>
      </c>
      <c r="H251" s="27" t="s">
        <v>9203</v>
      </c>
      <c r="I251" s="28">
        <v>43423.685532407406</v>
      </c>
      <c r="J251" s="28">
        <v>43423.685532407406</v>
      </c>
      <c r="K251" s="27">
        <v>0</v>
      </c>
      <c r="L251" s="27" t="s">
        <v>211</v>
      </c>
      <c r="M251" s="27" t="s">
        <v>211</v>
      </c>
      <c r="N251" s="27" t="s">
        <v>215</v>
      </c>
      <c r="O251" s="27" t="s">
        <v>200</v>
      </c>
      <c r="P251" s="27" t="s">
        <v>170</v>
      </c>
      <c r="R251" s="27">
        <v>0</v>
      </c>
      <c r="S251" s="27" t="s">
        <v>354</v>
      </c>
      <c r="T251" s="27" t="s">
        <v>354</v>
      </c>
      <c r="U251" s="27" t="s">
        <v>9206</v>
      </c>
    </row>
    <row r="252" spans="1:21" x14ac:dyDescent="0.15">
      <c r="A252" s="27" t="s">
        <v>75</v>
      </c>
      <c r="B252" s="27" t="s">
        <v>2475</v>
      </c>
      <c r="C252" s="27" t="s">
        <v>190</v>
      </c>
      <c r="D252" s="27" t="s">
        <v>201</v>
      </c>
      <c r="E252" s="27" t="s">
        <v>2476</v>
      </c>
      <c r="F252" s="27" t="s">
        <v>2477</v>
      </c>
      <c r="G252" s="27" t="s">
        <v>78</v>
      </c>
      <c r="H252" s="27" t="s">
        <v>2478</v>
      </c>
      <c r="I252" s="28">
        <v>43423.686377314814</v>
      </c>
      <c r="J252" s="28">
        <v>43423.690763888888</v>
      </c>
      <c r="K252" s="27">
        <v>4.386574074074074E-3</v>
      </c>
      <c r="L252" s="27" t="s">
        <v>210</v>
      </c>
      <c r="M252" s="27" t="s">
        <v>210</v>
      </c>
      <c r="N252" s="27" t="s">
        <v>215</v>
      </c>
      <c r="O252" s="27" t="s">
        <v>200</v>
      </c>
      <c r="P252" s="27" t="s">
        <v>170</v>
      </c>
      <c r="R252" s="27">
        <v>0</v>
      </c>
      <c r="S252" s="27" t="s">
        <v>2479</v>
      </c>
      <c r="T252" s="27" t="s">
        <v>2479</v>
      </c>
      <c r="U252" s="27" t="s">
        <v>2480</v>
      </c>
    </row>
    <row r="253" spans="1:21" x14ac:dyDescent="0.15">
      <c r="A253" s="27" t="s">
        <v>75</v>
      </c>
      <c r="B253" s="27" t="s">
        <v>9207</v>
      </c>
      <c r="C253" s="27" t="s">
        <v>190</v>
      </c>
      <c r="D253" s="27" t="s">
        <v>201</v>
      </c>
      <c r="E253" s="27" t="s">
        <v>1143</v>
      </c>
      <c r="F253" s="27" t="s">
        <v>1144</v>
      </c>
      <c r="G253" s="27" t="s">
        <v>78</v>
      </c>
      <c r="H253" s="27" t="s">
        <v>1145</v>
      </c>
      <c r="I253" s="28">
        <v>43423.692881944444</v>
      </c>
      <c r="J253" s="28">
        <v>43423.692881944444</v>
      </c>
      <c r="K253" s="27">
        <v>0</v>
      </c>
      <c r="L253" s="27" t="s">
        <v>211</v>
      </c>
      <c r="M253" s="27" t="s">
        <v>211</v>
      </c>
      <c r="N253" s="27" t="s">
        <v>215</v>
      </c>
      <c r="O253" s="27" t="s">
        <v>200</v>
      </c>
      <c r="P253" s="27" t="s">
        <v>170</v>
      </c>
      <c r="R253" s="27">
        <v>0</v>
      </c>
      <c r="S253" s="27" t="s">
        <v>354</v>
      </c>
      <c r="T253" s="27" t="s">
        <v>354</v>
      </c>
      <c r="U253" s="27" t="s">
        <v>1146</v>
      </c>
    </row>
    <row r="254" spans="1:21" x14ac:dyDescent="0.15">
      <c r="A254" s="27" t="s">
        <v>75</v>
      </c>
      <c r="B254" s="27" t="s">
        <v>2481</v>
      </c>
      <c r="C254" s="27" t="s">
        <v>190</v>
      </c>
      <c r="D254" s="27" t="s">
        <v>201</v>
      </c>
      <c r="E254" s="27" t="s">
        <v>2482</v>
      </c>
      <c r="F254" s="27" t="s">
        <v>2483</v>
      </c>
      <c r="G254" s="27" t="s">
        <v>78</v>
      </c>
      <c r="H254" s="27" t="s">
        <v>2484</v>
      </c>
      <c r="I254" s="28">
        <v>43423.694733796299</v>
      </c>
      <c r="J254" s="28">
        <v>43423.695416666669</v>
      </c>
      <c r="K254" s="27">
        <v>6.8287037037037025E-4</v>
      </c>
      <c r="L254" s="27" t="s">
        <v>210</v>
      </c>
      <c r="M254" s="27" t="s">
        <v>211</v>
      </c>
      <c r="N254" s="27" t="s">
        <v>215</v>
      </c>
      <c r="O254" s="27" t="s">
        <v>200</v>
      </c>
      <c r="P254" s="27" t="s">
        <v>170</v>
      </c>
      <c r="R254" s="27">
        <v>0</v>
      </c>
      <c r="S254" s="27" t="s">
        <v>488</v>
      </c>
      <c r="T254" s="27" t="s">
        <v>354</v>
      </c>
      <c r="U254" s="27" t="s">
        <v>2485</v>
      </c>
    </row>
    <row r="255" spans="1:21" x14ac:dyDescent="0.15">
      <c r="A255" s="27" t="s">
        <v>75</v>
      </c>
      <c r="B255" s="27" t="s">
        <v>2486</v>
      </c>
      <c r="C255" s="27" t="s">
        <v>190</v>
      </c>
      <c r="D255" s="27" t="s">
        <v>201</v>
      </c>
      <c r="E255" s="27" t="s">
        <v>1140</v>
      </c>
      <c r="F255" s="27" t="s">
        <v>1141</v>
      </c>
      <c r="G255" s="27" t="s">
        <v>78</v>
      </c>
      <c r="H255" s="27" t="s">
        <v>1142</v>
      </c>
      <c r="I255" s="28">
        <v>43423.696122685185</v>
      </c>
      <c r="J255" s="28">
        <v>43423.705277777779</v>
      </c>
      <c r="K255" s="27">
        <v>9.1550925925925931E-3</v>
      </c>
      <c r="L255" s="27" t="s">
        <v>210</v>
      </c>
      <c r="M255" s="27" t="s">
        <v>210</v>
      </c>
      <c r="N255" s="27" t="s">
        <v>215</v>
      </c>
      <c r="O255" s="27" t="s">
        <v>200</v>
      </c>
      <c r="P255" s="27" t="s">
        <v>170</v>
      </c>
      <c r="R255" s="27">
        <v>0</v>
      </c>
      <c r="S255" s="27" t="s">
        <v>2487</v>
      </c>
      <c r="T255" s="27" t="s">
        <v>2487</v>
      </c>
      <c r="U255" s="27" t="s">
        <v>680</v>
      </c>
    </row>
    <row r="256" spans="1:21" x14ac:dyDescent="0.15">
      <c r="A256" s="27" t="s">
        <v>75</v>
      </c>
      <c r="B256" s="27" t="s">
        <v>2488</v>
      </c>
      <c r="C256" s="27" t="s">
        <v>477</v>
      </c>
      <c r="D256" s="27" t="s">
        <v>80</v>
      </c>
      <c r="E256" s="27" t="s">
        <v>2489</v>
      </c>
      <c r="F256" s="27" t="s">
        <v>2490</v>
      </c>
      <c r="G256" s="27" t="s">
        <v>78</v>
      </c>
      <c r="H256" s="27" t="s">
        <v>2491</v>
      </c>
      <c r="I256" s="28">
        <v>43423.459641203706</v>
      </c>
      <c r="J256" s="28">
        <v>43423.460138888891</v>
      </c>
      <c r="K256" s="27">
        <v>4.9768518518518521E-4</v>
      </c>
      <c r="L256" s="27" t="s">
        <v>210</v>
      </c>
      <c r="M256" s="27" t="s">
        <v>211</v>
      </c>
      <c r="N256" s="27" t="s">
        <v>215</v>
      </c>
      <c r="O256" s="27" t="s">
        <v>79</v>
      </c>
      <c r="P256" s="27" t="s">
        <v>169</v>
      </c>
      <c r="R256" s="27">
        <v>0</v>
      </c>
      <c r="S256" s="27" t="s">
        <v>412</v>
      </c>
      <c r="T256" s="27" t="s">
        <v>354</v>
      </c>
      <c r="U256" s="27" t="s">
        <v>2492</v>
      </c>
    </row>
    <row r="257" spans="1:21" x14ac:dyDescent="0.15">
      <c r="A257" s="27" t="s">
        <v>75</v>
      </c>
      <c r="B257" s="27" t="s">
        <v>2493</v>
      </c>
      <c r="C257" s="27" t="s">
        <v>477</v>
      </c>
      <c r="D257" s="27" t="s">
        <v>98</v>
      </c>
      <c r="E257" s="27" t="s">
        <v>919</v>
      </c>
      <c r="F257" s="27" t="s">
        <v>920</v>
      </c>
      <c r="G257" s="27" t="s">
        <v>78</v>
      </c>
      <c r="H257" s="27" t="s">
        <v>523</v>
      </c>
      <c r="I257" s="28">
        <v>43423.431504629632</v>
      </c>
      <c r="J257" s="28">
        <v>43423.433206018519</v>
      </c>
      <c r="K257" s="27">
        <v>1.7013888888888892E-3</v>
      </c>
      <c r="L257" s="27" t="s">
        <v>210</v>
      </c>
      <c r="M257" s="27" t="s">
        <v>211</v>
      </c>
      <c r="N257" s="27" t="s">
        <v>215</v>
      </c>
      <c r="O257" s="27" t="s">
        <v>97</v>
      </c>
      <c r="P257" s="27" t="s">
        <v>170</v>
      </c>
      <c r="R257" s="27">
        <v>0</v>
      </c>
      <c r="S257" s="27" t="s">
        <v>657</v>
      </c>
      <c r="T257" s="27" t="s">
        <v>354</v>
      </c>
      <c r="U257" s="27" t="s">
        <v>921</v>
      </c>
    </row>
    <row r="258" spans="1:21" x14ac:dyDescent="0.15">
      <c r="A258" s="27" t="s">
        <v>75</v>
      </c>
      <c r="B258" s="27" t="s">
        <v>2494</v>
      </c>
      <c r="C258" s="27" t="s">
        <v>477</v>
      </c>
      <c r="D258" s="27" t="s">
        <v>98</v>
      </c>
      <c r="E258" s="27" t="s">
        <v>2495</v>
      </c>
      <c r="F258" s="27" t="s">
        <v>2496</v>
      </c>
      <c r="G258" s="27" t="s">
        <v>78</v>
      </c>
      <c r="H258" s="27" t="s">
        <v>2497</v>
      </c>
      <c r="I258" s="28">
        <v>43423.633611111109</v>
      </c>
      <c r="J258" s="28">
        <v>43423.640879629631</v>
      </c>
      <c r="K258" s="27">
        <v>7.2685185185185188E-3</v>
      </c>
      <c r="L258" s="27" t="s">
        <v>210</v>
      </c>
      <c r="M258" s="27" t="s">
        <v>210</v>
      </c>
      <c r="N258" s="27" t="s">
        <v>215</v>
      </c>
      <c r="O258" s="27" t="s">
        <v>97</v>
      </c>
      <c r="P258" s="27" t="s">
        <v>170</v>
      </c>
      <c r="R258" s="27">
        <v>0</v>
      </c>
      <c r="S258" s="27" t="s">
        <v>952</v>
      </c>
      <c r="T258" s="27" t="s">
        <v>952</v>
      </c>
      <c r="U258" s="27" t="s">
        <v>2498</v>
      </c>
    </row>
    <row r="259" spans="1:21" x14ac:dyDescent="0.15">
      <c r="A259" s="27" t="s">
        <v>75</v>
      </c>
      <c r="B259" s="27" t="s">
        <v>9208</v>
      </c>
      <c r="C259" s="27" t="s">
        <v>477</v>
      </c>
      <c r="D259" s="27" t="s">
        <v>98</v>
      </c>
      <c r="E259" s="27" t="s">
        <v>9209</v>
      </c>
      <c r="F259" s="27" t="s">
        <v>9210</v>
      </c>
      <c r="G259" s="27" t="s">
        <v>78</v>
      </c>
      <c r="H259" s="27" t="s">
        <v>231</v>
      </c>
      <c r="I259" s="28">
        <v>43423.64770833333</v>
      </c>
      <c r="J259" s="28">
        <v>43423.64770833333</v>
      </c>
      <c r="K259" s="27">
        <v>0</v>
      </c>
      <c r="L259" s="27" t="s">
        <v>211</v>
      </c>
      <c r="M259" s="27" t="s">
        <v>211</v>
      </c>
      <c r="N259" s="27" t="s">
        <v>215</v>
      </c>
      <c r="O259" s="27" t="s">
        <v>97</v>
      </c>
      <c r="P259" s="27" t="s">
        <v>170</v>
      </c>
      <c r="R259" s="27">
        <v>0</v>
      </c>
      <c r="S259" s="27" t="s">
        <v>354</v>
      </c>
      <c r="T259" s="27" t="s">
        <v>354</v>
      </c>
      <c r="U259" s="27" t="s">
        <v>9211</v>
      </c>
    </row>
    <row r="260" spans="1:21" x14ac:dyDescent="0.15">
      <c r="A260" s="27" t="s">
        <v>75</v>
      </c>
      <c r="B260" s="27" t="s">
        <v>9212</v>
      </c>
      <c r="C260" s="27" t="s">
        <v>477</v>
      </c>
      <c r="D260" s="27" t="s">
        <v>98</v>
      </c>
      <c r="E260" s="27" t="s">
        <v>9209</v>
      </c>
      <c r="F260" s="27" t="s">
        <v>9210</v>
      </c>
      <c r="G260" s="27" t="s">
        <v>78</v>
      </c>
      <c r="H260" s="27" t="s">
        <v>9213</v>
      </c>
      <c r="I260" s="28">
        <v>43423.647997685184</v>
      </c>
      <c r="J260" s="28">
        <v>43423.647997685184</v>
      </c>
      <c r="K260" s="27">
        <v>0</v>
      </c>
      <c r="L260" s="27" t="s">
        <v>211</v>
      </c>
      <c r="M260" s="27" t="s">
        <v>211</v>
      </c>
      <c r="N260" s="27" t="s">
        <v>215</v>
      </c>
      <c r="O260" s="27" t="s">
        <v>97</v>
      </c>
      <c r="P260" s="27" t="s">
        <v>170</v>
      </c>
      <c r="R260" s="27">
        <v>0</v>
      </c>
      <c r="S260" s="27" t="s">
        <v>354</v>
      </c>
      <c r="T260" s="27" t="s">
        <v>354</v>
      </c>
      <c r="U260" s="27" t="s">
        <v>9214</v>
      </c>
    </row>
    <row r="261" spans="1:21" x14ac:dyDescent="0.15">
      <c r="A261" s="27" t="s">
        <v>75</v>
      </c>
      <c r="B261" s="27" t="s">
        <v>2499</v>
      </c>
      <c r="C261" s="27" t="s">
        <v>477</v>
      </c>
      <c r="D261" s="27" t="s">
        <v>98</v>
      </c>
      <c r="E261" s="27" t="s">
        <v>2500</v>
      </c>
      <c r="F261" s="27" t="s">
        <v>2501</v>
      </c>
      <c r="G261" s="27" t="s">
        <v>78</v>
      </c>
      <c r="H261" s="27" t="s">
        <v>2502</v>
      </c>
      <c r="I261" s="28">
        <v>43423.671284722222</v>
      </c>
      <c r="J261" s="28">
        <v>43423.674189814818</v>
      </c>
      <c r="K261" s="27">
        <v>2.9050925925925928E-3</v>
      </c>
      <c r="L261" s="27" t="s">
        <v>210</v>
      </c>
      <c r="M261" s="27" t="s">
        <v>210</v>
      </c>
      <c r="N261" s="27" t="s">
        <v>215</v>
      </c>
      <c r="O261" s="27" t="s">
        <v>97</v>
      </c>
      <c r="P261" s="27" t="s">
        <v>170</v>
      </c>
      <c r="R261" s="27">
        <v>0</v>
      </c>
      <c r="S261" s="27" t="s">
        <v>1217</v>
      </c>
      <c r="T261" s="27" t="s">
        <v>1217</v>
      </c>
      <c r="U261" s="27" t="s">
        <v>2503</v>
      </c>
    </row>
    <row r="262" spans="1:21" x14ac:dyDescent="0.15">
      <c r="A262" s="27" t="s">
        <v>75</v>
      </c>
      <c r="B262" s="27" t="s">
        <v>9215</v>
      </c>
      <c r="C262" s="27" t="s">
        <v>477</v>
      </c>
      <c r="D262" s="27" t="s">
        <v>98</v>
      </c>
      <c r="E262" s="27" t="s">
        <v>9216</v>
      </c>
      <c r="F262" s="27" t="s">
        <v>9217</v>
      </c>
      <c r="G262" s="27" t="s">
        <v>78</v>
      </c>
      <c r="H262" s="27" t="s">
        <v>867</v>
      </c>
      <c r="I262" s="28">
        <v>43423.682199074072</v>
      </c>
      <c r="J262" s="28">
        <v>43423.682199074072</v>
      </c>
      <c r="K262" s="27">
        <v>0</v>
      </c>
      <c r="L262" s="27" t="s">
        <v>211</v>
      </c>
      <c r="M262" s="27" t="s">
        <v>211</v>
      </c>
      <c r="N262" s="27" t="s">
        <v>215</v>
      </c>
      <c r="O262" s="27" t="s">
        <v>97</v>
      </c>
      <c r="P262" s="27" t="s">
        <v>170</v>
      </c>
      <c r="R262" s="27">
        <v>0</v>
      </c>
      <c r="S262" s="27" t="s">
        <v>354</v>
      </c>
      <c r="T262" s="27" t="s">
        <v>354</v>
      </c>
      <c r="U262" s="27" t="s">
        <v>9218</v>
      </c>
    </row>
    <row r="263" spans="1:21" x14ac:dyDescent="0.15">
      <c r="A263" s="27" t="s">
        <v>75</v>
      </c>
      <c r="B263" s="27" t="s">
        <v>2504</v>
      </c>
      <c r="C263" s="27" t="s">
        <v>477</v>
      </c>
      <c r="D263" s="27" t="s">
        <v>98</v>
      </c>
      <c r="E263" s="27" t="s">
        <v>2505</v>
      </c>
      <c r="F263" s="27" t="s">
        <v>2506</v>
      </c>
      <c r="G263" s="27" t="s">
        <v>78</v>
      </c>
      <c r="H263" s="27" t="s">
        <v>2507</v>
      </c>
      <c r="I263" s="28">
        <v>43423.685312499998</v>
      </c>
      <c r="J263" s="28">
        <v>43423.685428240744</v>
      </c>
      <c r="K263" s="27">
        <v>1.1574074074074073E-4</v>
      </c>
      <c r="L263" s="27" t="s">
        <v>210</v>
      </c>
      <c r="M263" s="27" t="s">
        <v>211</v>
      </c>
      <c r="N263" s="27" t="s">
        <v>215</v>
      </c>
      <c r="O263" s="27" t="s">
        <v>97</v>
      </c>
      <c r="P263" s="27" t="s">
        <v>170</v>
      </c>
      <c r="R263" s="27">
        <v>0</v>
      </c>
      <c r="S263" s="27" t="s">
        <v>441</v>
      </c>
      <c r="T263" s="27" t="s">
        <v>354</v>
      </c>
      <c r="U263" s="27" t="s">
        <v>2508</v>
      </c>
    </row>
    <row r="264" spans="1:21" x14ac:dyDescent="0.15">
      <c r="A264" s="27" t="s">
        <v>75</v>
      </c>
      <c r="B264" s="27" t="s">
        <v>2509</v>
      </c>
      <c r="C264" s="27" t="s">
        <v>477</v>
      </c>
      <c r="D264" s="27" t="s">
        <v>98</v>
      </c>
      <c r="E264" s="27" t="s">
        <v>2510</v>
      </c>
      <c r="F264" s="27" t="s">
        <v>2511</v>
      </c>
      <c r="G264" s="27" t="s">
        <v>78</v>
      </c>
      <c r="H264" s="27" t="s">
        <v>2512</v>
      </c>
      <c r="I264" s="28">
        <v>43423.687939814816</v>
      </c>
      <c r="J264" s="28">
        <v>43423.690115740741</v>
      </c>
      <c r="K264" s="27">
        <v>2.1759259259259258E-3</v>
      </c>
      <c r="L264" s="27" t="s">
        <v>210</v>
      </c>
      <c r="M264" s="27" t="s">
        <v>210</v>
      </c>
      <c r="N264" s="27" t="s">
        <v>215</v>
      </c>
      <c r="O264" s="27" t="s">
        <v>97</v>
      </c>
      <c r="P264" s="27" t="s">
        <v>170</v>
      </c>
      <c r="R264" s="27">
        <v>0</v>
      </c>
      <c r="S264" s="27" t="s">
        <v>710</v>
      </c>
      <c r="T264" s="27" t="s">
        <v>710</v>
      </c>
      <c r="U264" s="27" t="s">
        <v>2513</v>
      </c>
    </row>
    <row r="265" spans="1:21" x14ac:dyDescent="0.15">
      <c r="A265" s="27" t="s">
        <v>75</v>
      </c>
      <c r="B265" s="27" t="s">
        <v>2514</v>
      </c>
      <c r="C265" s="27" t="s">
        <v>477</v>
      </c>
      <c r="D265" s="27" t="s">
        <v>98</v>
      </c>
      <c r="E265" s="27" t="s">
        <v>2515</v>
      </c>
      <c r="F265" s="27" t="s">
        <v>2516</v>
      </c>
      <c r="G265" s="27" t="s">
        <v>78</v>
      </c>
      <c r="H265" s="27" t="s">
        <v>2517</v>
      </c>
      <c r="I265" s="28">
        <v>43423.695763888885</v>
      </c>
      <c r="J265" s="28">
        <v>43423.696608796294</v>
      </c>
      <c r="K265" s="27">
        <v>8.449074074074075E-4</v>
      </c>
      <c r="L265" s="27" t="s">
        <v>210</v>
      </c>
      <c r="M265" s="27" t="s">
        <v>211</v>
      </c>
      <c r="N265" s="27" t="s">
        <v>215</v>
      </c>
      <c r="O265" s="27" t="s">
        <v>97</v>
      </c>
      <c r="P265" s="27" t="s">
        <v>170</v>
      </c>
      <c r="R265" s="27">
        <v>0</v>
      </c>
      <c r="S265" s="27" t="s">
        <v>776</v>
      </c>
      <c r="T265" s="27" t="s">
        <v>354</v>
      </c>
      <c r="U265" s="27" t="s">
        <v>2518</v>
      </c>
    </row>
    <row r="266" spans="1:21" x14ac:dyDescent="0.15">
      <c r="A266" s="27" t="s">
        <v>75</v>
      </c>
      <c r="B266" s="27" t="s">
        <v>2519</v>
      </c>
      <c r="C266" s="27" t="s">
        <v>477</v>
      </c>
      <c r="D266" s="27" t="s">
        <v>98</v>
      </c>
      <c r="E266" s="27" t="s">
        <v>2520</v>
      </c>
      <c r="F266" s="27" t="s">
        <v>2521</v>
      </c>
      <c r="G266" s="27" t="s">
        <v>78</v>
      </c>
      <c r="H266" s="27" t="s">
        <v>2522</v>
      </c>
      <c r="I266" s="28">
        <v>43423.698842592596</v>
      </c>
      <c r="J266" s="28">
        <v>43423.699930555558</v>
      </c>
      <c r="K266" s="27">
        <v>1.0879629629629629E-3</v>
      </c>
      <c r="L266" s="27" t="s">
        <v>210</v>
      </c>
      <c r="M266" s="27" t="s">
        <v>211</v>
      </c>
      <c r="N266" s="27" t="s">
        <v>215</v>
      </c>
      <c r="O266" s="27" t="s">
        <v>97</v>
      </c>
      <c r="P266" s="27" t="s">
        <v>170</v>
      </c>
      <c r="R266" s="27">
        <v>0</v>
      </c>
      <c r="S266" s="27" t="s">
        <v>415</v>
      </c>
      <c r="T266" s="27" t="s">
        <v>354</v>
      </c>
      <c r="U266" s="27" t="s">
        <v>2523</v>
      </c>
    </row>
    <row r="267" spans="1:21" x14ac:dyDescent="0.15">
      <c r="A267" s="27" t="s">
        <v>75</v>
      </c>
      <c r="B267" s="27" t="s">
        <v>9219</v>
      </c>
      <c r="C267" s="27" t="s">
        <v>477</v>
      </c>
      <c r="D267" s="27" t="s">
        <v>98</v>
      </c>
      <c r="E267" s="27" t="s">
        <v>9220</v>
      </c>
      <c r="F267" s="27" t="s">
        <v>9221</v>
      </c>
      <c r="G267" s="27" t="s">
        <v>78</v>
      </c>
      <c r="H267" s="27" t="s">
        <v>9222</v>
      </c>
      <c r="I267" s="28">
        <v>43423.709479166668</v>
      </c>
      <c r="J267" s="28">
        <v>43423.709479166668</v>
      </c>
      <c r="K267" s="27">
        <v>0</v>
      </c>
      <c r="L267" s="27" t="s">
        <v>211</v>
      </c>
      <c r="M267" s="27" t="s">
        <v>211</v>
      </c>
      <c r="N267" s="27" t="s">
        <v>215</v>
      </c>
      <c r="O267" s="27" t="s">
        <v>97</v>
      </c>
      <c r="P267" s="27" t="s">
        <v>170</v>
      </c>
      <c r="R267" s="27">
        <v>0</v>
      </c>
      <c r="S267" s="27" t="s">
        <v>354</v>
      </c>
      <c r="T267" s="27" t="s">
        <v>354</v>
      </c>
      <c r="U267" s="27" t="s">
        <v>9223</v>
      </c>
    </row>
    <row r="268" spans="1:21" x14ac:dyDescent="0.15">
      <c r="A268" s="27" t="s">
        <v>75</v>
      </c>
      <c r="B268" s="27" t="s">
        <v>9224</v>
      </c>
      <c r="C268" s="27" t="s">
        <v>477</v>
      </c>
      <c r="D268" s="27" t="s">
        <v>98</v>
      </c>
      <c r="E268" s="27" t="s">
        <v>9220</v>
      </c>
      <c r="F268" s="27" t="s">
        <v>9221</v>
      </c>
      <c r="G268" s="27" t="s">
        <v>78</v>
      </c>
      <c r="H268" s="27" t="s">
        <v>1259</v>
      </c>
      <c r="I268" s="28">
        <v>43423.709780092591</v>
      </c>
      <c r="J268" s="28">
        <v>43423.709780092591</v>
      </c>
      <c r="K268" s="27">
        <v>0</v>
      </c>
      <c r="L268" s="27" t="s">
        <v>211</v>
      </c>
      <c r="M268" s="27" t="s">
        <v>211</v>
      </c>
      <c r="N268" s="27" t="s">
        <v>215</v>
      </c>
      <c r="O268" s="27" t="s">
        <v>97</v>
      </c>
      <c r="P268" s="27" t="s">
        <v>170</v>
      </c>
      <c r="R268" s="27">
        <v>0</v>
      </c>
      <c r="S268" s="27" t="s">
        <v>354</v>
      </c>
      <c r="T268" s="27" t="s">
        <v>354</v>
      </c>
      <c r="U268" s="27" t="s">
        <v>9225</v>
      </c>
    </row>
    <row r="269" spans="1:21" x14ac:dyDescent="0.15">
      <c r="A269" s="27" t="s">
        <v>75</v>
      </c>
      <c r="B269" s="27" t="s">
        <v>9226</v>
      </c>
      <c r="C269" s="27" t="s">
        <v>477</v>
      </c>
      <c r="D269" s="27" t="s">
        <v>98</v>
      </c>
      <c r="E269" s="27" t="s">
        <v>9220</v>
      </c>
      <c r="F269" s="27" t="s">
        <v>9221</v>
      </c>
      <c r="G269" s="27" t="s">
        <v>78</v>
      </c>
      <c r="H269" s="27" t="s">
        <v>1259</v>
      </c>
      <c r="I269" s="28">
        <v>43423.713784722226</v>
      </c>
      <c r="J269" s="28">
        <v>43423.713784722226</v>
      </c>
      <c r="K269" s="27">
        <v>0</v>
      </c>
      <c r="L269" s="27" t="s">
        <v>211</v>
      </c>
      <c r="M269" s="27" t="s">
        <v>211</v>
      </c>
      <c r="N269" s="27" t="s">
        <v>215</v>
      </c>
      <c r="O269" s="27" t="s">
        <v>97</v>
      </c>
      <c r="P269" s="27" t="s">
        <v>170</v>
      </c>
      <c r="R269" s="27">
        <v>0</v>
      </c>
      <c r="S269" s="27" t="s">
        <v>354</v>
      </c>
      <c r="T269" s="27" t="s">
        <v>354</v>
      </c>
      <c r="U269" s="27" t="s">
        <v>9225</v>
      </c>
    </row>
    <row r="270" spans="1:21" x14ac:dyDescent="0.15">
      <c r="A270" s="27" t="s">
        <v>75</v>
      </c>
      <c r="B270" s="27" t="s">
        <v>9227</v>
      </c>
      <c r="C270" s="27" t="s">
        <v>477</v>
      </c>
      <c r="D270" s="27" t="s">
        <v>98</v>
      </c>
      <c r="E270" s="27" t="s">
        <v>9220</v>
      </c>
      <c r="F270" s="27" t="s">
        <v>9221</v>
      </c>
      <c r="G270" s="27" t="s">
        <v>78</v>
      </c>
      <c r="H270" s="27" t="s">
        <v>9222</v>
      </c>
      <c r="I270" s="28">
        <v>43423.713854166665</v>
      </c>
      <c r="J270" s="28">
        <v>43423.713854166665</v>
      </c>
      <c r="K270" s="27">
        <v>0</v>
      </c>
      <c r="L270" s="27" t="s">
        <v>211</v>
      </c>
      <c r="M270" s="27" t="s">
        <v>211</v>
      </c>
      <c r="N270" s="27" t="s">
        <v>215</v>
      </c>
      <c r="O270" s="27" t="s">
        <v>97</v>
      </c>
      <c r="P270" s="27" t="s">
        <v>170</v>
      </c>
      <c r="R270" s="27">
        <v>0</v>
      </c>
      <c r="S270" s="27" t="s">
        <v>354</v>
      </c>
      <c r="T270" s="27" t="s">
        <v>354</v>
      </c>
      <c r="U270" s="27" t="s">
        <v>9223</v>
      </c>
    </row>
    <row r="271" spans="1:21" x14ac:dyDescent="0.15">
      <c r="A271" s="27" t="s">
        <v>75</v>
      </c>
      <c r="B271" s="27" t="s">
        <v>2524</v>
      </c>
      <c r="C271" s="27" t="s">
        <v>189</v>
      </c>
      <c r="D271" s="27" t="s">
        <v>41</v>
      </c>
      <c r="E271" s="27" t="s">
        <v>1153</v>
      </c>
      <c r="F271" s="27" t="s">
        <v>1154</v>
      </c>
      <c r="G271" s="27" t="s">
        <v>78</v>
      </c>
      <c r="H271" s="27" t="s">
        <v>2525</v>
      </c>
      <c r="I271" s="28">
        <v>43423.472939814812</v>
      </c>
      <c r="J271" s="28">
        <v>43423.473946759259</v>
      </c>
      <c r="K271" s="27">
        <v>1.0069444444444444E-3</v>
      </c>
      <c r="L271" s="27" t="s">
        <v>210</v>
      </c>
      <c r="M271" s="27" t="s">
        <v>211</v>
      </c>
      <c r="N271" s="27" t="s">
        <v>215</v>
      </c>
      <c r="O271" s="27" t="s">
        <v>40</v>
      </c>
      <c r="P271" s="27" t="s">
        <v>170</v>
      </c>
      <c r="R271" s="27">
        <v>0</v>
      </c>
      <c r="S271" s="27" t="s">
        <v>378</v>
      </c>
      <c r="T271" s="27" t="s">
        <v>354</v>
      </c>
      <c r="U271" s="27" t="s">
        <v>2526</v>
      </c>
    </row>
    <row r="272" spans="1:21" x14ac:dyDescent="0.15">
      <c r="A272" s="27" t="s">
        <v>75</v>
      </c>
      <c r="B272" s="27" t="s">
        <v>2527</v>
      </c>
      <c r="C272" s="27" t="s">
        <v>189</v>
      </c>
      <c r="D272" s="27" t="s">
        <v>41</v>
      </c>
      <c r="E272" s="27" t="s">
        <v>2528</v>
      </c>
      <c r="F272" s="27" t="s">
        <v>2529</v>
      </c>
      <c r="G272" s="27" t="s">
        <v>78</v>
      </c>
      <c r="H272" s="27" t="s">
        <v>2530</v>
      </c>
      <c r="I272" s="28">
        <v>43423.493657407409</v>
      </c>
      <c r="J272" s="28">
        <v>43423.500057870369</v>
      </c>
      <c r="K272" s="27">
        <v>6.4004629629629628E-3</v>
      </c>
      <c r="L272" s="27" t="s">
        <v>210</v>
      </c>
      <c r="M272" s="27" t="s">
        <v>210</v>
      </c>
      <c r="N272" s="27" t="s">
        <v>215</v>
      </c>
      <c r="O272" s="27" t="s">
        <v>40</v>
      </c>
      <c r="P272" s="27" t="s">
        <v>169</v>
      </c>
      <c r="R272" s="27">
        <v>0</v>
      </c>
      <c r="S272" s="27" t="s">
        <v>1392</v>
      </c>
      <c r="T272" s="27" t="s">
        <v>1392</v>
      </c>
      <c r="U272" s="27" t="s">
        <v>2531</v>
      </c>
    </row>
    <row r="273" spans="1:21" x14ac:dyDescent="0.15">
      <c r="A273" s="27" t="s">
        <v>75</v>
      </c>
      <c r="B273" s="27" t="s">
        <v>9228</v>
      </c>
      <c r="C273" s="27" t="s">
        <v>189</v>
      </c>
      <c r="D273" s="27" t="s">
        <v>41</v>
      </c>
      <c r="E273" s="27" t="s">
        <v>9229</v>
      </c>
      <c r="F273" s="27" t="s">
        <v>9230</v>
      </c>
      <c r="G273" s="27" t="s">
        <v>78</v>
      </c>
      <c r="H273" s="27" t="s">
        <v>975</v>
      </c>
      <c r="I273" s="28">
        <v>43423.582592592589</v>
      </c>
      <c r="J273" s="28">
        <v>43423.582592592589</v>
      </c>
      <c r="K273" s="27">
        <v>0</v>
      </c>
      <c r="L273" s="27" t="s">
        <v>211</v>
      </c>
      <c r="M273" s="27" t="s">
        <v>211</v>
      </c>
      <c r="N273" s="27" t="s">
        <v>215</v>
      </c>
      <c r="O273" s="27" t="s">
        <v>40</v>
      </c>
      <c r="P273" s="27" t="s">
        <v>170</v>
      </c>
      <c r="R273" s="27">
        <v>0</v>
      </c>
      <c r="S273" s="27" t="s">
        <v>354</v>
      </c>
      <c r="T273" s="27" t="s">
        <v>354</v>
      </c>
      <c r="U273" s="27" t="s">
        <v>9231</v>
      </c>
    </row>
    <row r="274" spans="1:21" x14ac:dyDescent="0.15">
      <c r="A274" s="27" t="s">
        <v>75</v>
      </c>
      <c r="B274" s="27" t="s">
        <v>9232</v>
      </c>
      <c r="C274" s="27" t="s">
        <v>189</v>
      </c>
      <c r="D274" s="27" t="s">
        <v>41</v>
      </c>
      <c r="E274" s="27" t="s">
        <v>9229</v>
      </c>
      <c r="F274" s="27" t="s">
        <v>9230</v>
      </c>
      <c r="G274" s="27" t="s">
        <v>78</v>
      </c>
      <c r="H274" s="27" t="s">
        <v>9233</v>
      </c>
      <c r="I274" s="28">
        <v>43423.587418981479</v>
      </c>
      <c r="J274" s="28">
        <v>43423.587418981479</v>
      </c>
      <c r="K274" s="27">
        <v>0</v>
      </c>
      <c r="L274" s="27" t="s">
        <v>211</v>
      </c>
      <c r="M274" s="27" t="s">
        <v>211</v>
      </c>
      <c r="N274" s="27" t="s">
        <v>215</v>
      </c>
      <c r="O274" s="27" t="s">
        <v>40</v>
      </c>
      <c r="P274" s="27" t="s">
        <v>170</v>
      </c>
      <c r="R274" s="27">
        <v>0</v>
      </c>
      <c r="S274" s="27" t="s">
        <v>354</v>
      </c>
      <c r="T274" s="27" t="s">
        <v>354</v>
      </c>
      <c r="U274" s="27" t="s">
        <v>9234</v>
      </c>
    </row>
    <row r="275" spans="1:21" x14ac:dyDescent="0.15">
      <c r="A275" s="27" t="s">
        <v>75</v>
      </c>
      <c r="B275" s="27" t="s">
        <v>9235</v>
      </c>
      <c r="C275" s="27" t="s">
        <v>189</v>
      </c>
      <c r="D275" s="27" t="s">
        <v>41</v>
      </c>
      <c r="E275" s="27" t="s">
        <v>2533</v>
      </c>
      <c r="F275" s="27" t="s">
        <v>2534</v>
      </c>
      <c r="G275" s="27" t="s">
        <v>78</v>
      </c>
      <c r="H275" s="27" t="s">
        <v>2535</v>
      </c>
      <c r="I275" s="28">
        <v>43423.639016203706</v>
      </c>
      <c r="J275" s="28">
        <v>43423.639016203706</v>
      </c>
      <c r="K275" s="27">
        <v>0</v>
      </c>
      <c r="L275" s="27" t="s">
        <v>211</v>
      </c>
      <c r="M275" s="27" t="s">
        <v>211</v>
      </c>
      <c r="N275" s="27" t="s">
        <v>215</v>
      </c>
      <c r="O275" s="27" t="s">
        <v>40</v>
      </c>
      <c r="P275" s="27" t="s">
        <v>170</v>
      </c>
      <c r="R275" s="27">
        <v>0</v>
      </c>
      <c r="S275" s="27" t="s">
        <v>354</v>
      </c>
      <c r="T275" s="27" t="s">
        <v>354</v>
      </c>
      <c r="U275" s="27" t="s">
        <v>9236</v>
      </c>
    </row>
    <row r="276" spans="1:21" x14ac:dyDescent="0.15">
      <c r="A276" s="27" t="s">
        <v>75</v>
      </c>
      <c r="B276" s="27" t="s">
        <v>2532</v>
      </c>
      <c r="C276" s="27" t="s">
        <v>189</v>
      </c>
      <c r="D276" s="27" t="s">
        <v>41</v>
      </c>
      <c r="E276" s="27" t="s">
        <v>2533</v>
      </c>
      <c r="F276" s="27" t="s">
        <v>2534</v>
      </c>
      <c r="G276" s="27" t="s">
        <v>78</v>
      </c>
      <c r="H276" s="27" t="s">
        <v>2535</v>
      </c>
      <c r="I276" s="28">
        <v>43423.639756944445</v>
      </c>
      <c r="J276" s="28">
        <v>43423.645138888889</v>
      </c>
      <c r="K276" s="27">
        <v>5.3819444444444453E-3</v>
      </c>
      <c r="L276" s="27" t="s">
        <v>210</v>
      </c>
      <c r="M276" s="27" t="s">
        <v>210</v>
      </c>
      <c r="N276" s="27" t="s">
        <v>215</v>
      </c>
      <c r="O276" s="27" t="s">
        <v>40</v>
      </c>
      <c r="P276" s="27" t="s">
        <v>170</v>
      </c>
      <c r="R276" s="27">
        <v>0</v>
      </c>
      <c r="S276" s="27" t="s">
        <v>1616</v>
      </c>
      <c r="T276" s="27" t="s">
        <v>1616</v>
      </c>
      <c r="U276" s="27" t="s">
        <v>2536</v>
      </c>
    </row>
    <row r="277" spans="1:21" x14ac:dyDescent="0.15">
      <c r="A277" s="27" t="s">
        <v>75</v>
      </c>
      <c r="B277" s="27" t="s">
        <v>9237</v>
      </c>
      <c r="C277" s="27" t="s">
        <v>189</v>
      </c>
      <c r="D277" s="27" t="s">
        <v>41</v>
      </c>
      <c r="E277" s="27" t="s">
        <v>2533</v>
      </c>
      <c r="F277" s="27" t="s">
        <v>2534</v>
      </c>
      <c r="G277" s="27" t="s">
        <v>78</v>
      </c>
      <c r="H277" s="27" t="s">
        <v>2535</v>
      </c>
      <c r="I277" s="28">
        <v>43423.642233796294</v>
      </c>
      <c r="J277" s="28">
        <v>43423.642233796294</v>
      </c>
      <c r="K277" s="27">
        <v>0</v>
      </c>
      <c r="L277" s="27" t="s">
        <v>211</v>
      </c>
      <c r="M277" s="27" t="s">
        <v>211</v>
      </c>
      <c r="N277" s="27" t="s">
        <v>215</v>
      </c>
      <c r="O277" s="27" t="s">
        <v>40</v>
      </c>
      <c r="P277" s="27" t="s">
        <v>170</v>
      </c>
      <c r="R277" s="27">
        <v>0</v>
      </c>
      <c r="U277" s="27" t="s">
        <v>9236</v>
      </c>
    </row>
    <row r="278" spans="1:21" x14ac:dyDescent="0.15">
      <c r="A278" s="27" t="s">
        <v>75</v>
      </c>
      <c r="B278" s="27" t="s">
        <v>9238</v>
      </c>
      <c r="C278" s="27" t="s">
        <v>189</v>
      </c>
      <c r="D278" s="27" t="s">
        <v>41</v>
      </c>
      <c r="E278" s="27" t="s">
        <v>2528</v>
      </c>
      <c r="F278" s="27" t="s">
        <v>2529</v>
      </c>
      <c r="G278" s="27" t="s">
        <v>78</v>
      </c>
      <c r="H278" s="27" t="s">
        <v>2530</v>
      </c>
      <c r="I278" s="28">
        <v>43423.689074074071</v>
      </c>
      <c r="J278" s="28">
        <v>43423.689074074071</v>
      </c>
      <c r="K278" s="27">
        <v>0</v>
      </c>
      <c r="L278" s="27" t="s">
        <v>211</v>
      </c>
      <c r="M278" s="27" t="s">
        <v>211</v>
      </c>
      <c r="N278" s="27" t="s">
        <v>215</v>
      </c>
      <c r="O278" s="27" t="s">
        <v>40</v>
      </c>
      <c r="P278" s="27" t="s">
        <v>169</v>
      </c>
      <c r="R278" s="27">
        <v>0</v>
      </c>
      <c r="S278" s="27" t="s">
        <v>354</v>
      </c>
      <c r="T278" s="27" t="s">
        <v>354</v>
      </c>
      <c r="U278" s="27" t="s">
        <v>2531</v>
      </c>
    </row>
    <row r="279" spans="1:21" x14ac:dyDescent="0.15">
      <c r="A279" s="27" t="s">
        <v>75</v>
      </c>
      <c r="B279" s="27" t="s">
        <v>2537</v>
      </c>
      <c r="C279" s="27" t="s">
        <v>189</v>
      </c>
      <c r="D279" s="27" t="s">
        <v>41</v>
      </c>
      <c r="E279" s="27" t="s">
        <v>2528</v>
      </c>
      <c r="F279" s="27" t="s">
        <v>2529</v>
      </c>
      <c r="G279" s="27" t="s">
        <v>78</v>
      </c>
      <c r="H279" s="27" t="s">
        <v>2530</v>
      </c>
      <c r="I279" s="28">
        <v>43423.69290509259</v>
      </c>
      <c r="J279" s="28">
        <v>43423.693518518521</v>
      </c>
      <c r="K279" s="27">
        <v>6.134259259259259E-4</v>
      </c>
      <c r="L279" s="27" t="s">
        <v>210</v>
      </c>
      <c r="M279" s="27" t="s">
        <v>211</v>
      </c>
      <c r="N279" s="27" t="s">
        <v>216</v>
      </c>
      <c r="O279" s="27" t="s">
        <v>40</v>
      </c>
      <c r="P279" s="27" t="s">
        <v>169</v>
      </c>
      <c r="R279" s="27">
        <v>0</v>
      </c>
      <c r="S279" s="27" t="s">
        <v>677</v>
      </c>
      <c r="T279" s="27" t="s">
        <v>354</v>
      </c>
      <c r="U279" s="27" t="s">
        <v>2538</v>
      </c>
    </row>
    <row r="280" spans="1:21" x14ac:dyDescent="0.15">
      <c r="A280" s="27" t="s">
        <v>75</v>
      </c>
      <c r="B280" s="27" t="s">
        <v>2539</v>
      </c>
      <c r="C280" s="27" t="s">
        <v>189</v>
      </c>
      <c r="D280" s="27" t="s">
        <v>41</v>
      </c>
      <c r="E280" s="27" t="s">
        <v>1407</v>
      </c>
      <c r="F280" s="27" t="s">
        <v>1408</v>
      </c>
      <c r="G280" s="27" t="s">
        <v>78</v>
      </c>
      <c r="H280" s="27" t="s">
        <v>1409</v>
      </c>
      <c r="I280" s="28">
        <v>43423.708275462966</v>
      </c>
      <c r="J280" s="28">
        <v>43423.710370370369</v>
      </c>
      <c r="K280" s="27">
        <v>2.0949074074074073E-3</v>
      </c>
      <c r="L280" s="27" t="s">
        <v>210</v>
      </c>
      <c r="M280" s="27" t="s">
        <v>210</v>
      </c>
      <c r="N280" s="27" t="s">
        <v>215</v>
      </c>
      <c r="O280" s="27" t="s">
        <v>40</v>
      </c>
      <c r="P280" s="27" t="s">
        <v>170</v>
      </c>
      <c r="R280" s="27">
        <v>0</v>
      </c>
      <c r="S280" s="27" t="s">
        <v>580</v>
      </c>
      <c r="T280" s="27" t="s">
        <v>580</v>
      </c>
      <c r="U280" s="27" t="s">
        <v>1410</v>
      </c>
    </row>
    <row r="281" spans="1:21" x14ac:dyDescent="0.15">
      <c r="A281" s="27" t="s">
        <v>75</v>
      </c>
      <c r="B281" s="27" t="s">
        <v>2540</v>
      </c>
      <c r="C281" s="27" t="s">
        <v>189</v>
      </c>
      <c r="D281" s="27" t="s">
        <v>41</v>
      </c>
      <c r="E281" s="27" t="s">
        <v>685</v>
      </c>
      <c r="F281" s="27" t="s">
        <v>686</v>
      </c>
      <c r="G281" s="27" t="s">
        <v>78</v>
      </c>
      <c r="H281" s="27" t="s">
        <v>687</v>
      </c>
      <c r="I281" s="28">
        <v>43423.735844907409</v>
      </c>
      <c r="J281" s="28">
        <v>43423.737476851849</v>
      </c>
      <c r="K281" s="27">
        <v>1.6319444444444445E-3</v>
      </c>
      <c r="L281" s="27" t="s">
        <v>210</v>
      </c>
      <c r="M281" s="27" t="s">
        <v>211</v>
      </c>
      <c r="N281" s="27" t="s">
        <v>216</v>
      </c>
      <c r="O281" s="27" t="s">
        <v>40</v>
      </c>
      <c r="P281" s="27" t="s">
        <v>170</v>
      </c>
      <c r="R281" s="27">
        <v>0</v>
      </c>
      <c r="S281" s="27" t="s">
        <v>1250</v>
      </c>
      <c r="T281" s="27" t="s">
        <v>354</v>
      </c>
      <c r="U281" s="27" t="s">
        <v>690</v>
      </c>
    </row>
    <row r="282" spans="1:21" x14ac:dyDescent="0.15">
      <c r="A282" s="27" t="s">
        <v>75</v>
      </c>
      <c r="B282" s="27" t="s">
        <v>2541</v>
      </c>
      <c r="C282" s="27" t="s">
        <v>189</v>
      </c>
      <c r="D282" s="27" t="s">
        <v>85</v>
      </c>
      <c r="E282" s="27" t="s">
        <v>2542</v>
      </c>
      <c r="F282" s="27" t="s">
        <v>2543</v>
      </c>
      <c r="G282" s="27" t="s">
        <v>78</v>
      </c>
      <c r="H282" s="27" t="s">
        <v>1468</v>
      </c>
      <c r="I282" s="28">
        <v>43423.611238425925</v>
      </c>
      <c r="J282" s="28">
        <v>43423.617581018516</v>
      </c>
      <c r="K282" s="27">
        <v>6.3425925925925915E-3</v>
      </c>
      <c r="L282" s="27" t="s">
        <v>210</v>
      </c>
      <c r="M282" s="27" t="s">
        <v>210</v>
      </c>
      <c r="N282" s="27" t="s">
        <v>215</v>
      </c>
      <c r="O282" s="27" t="s">
        <v>84</v>
      </c>
      <c r="P282" s="27" t="s">
        <v>170</v>
      </c>
      <c r="R282" s="27">
        <v>0</v>
      </c>
      <c r="S282" s="27" t="s">
        <v>2147</v>
      </c>
      <c r="T282" s="27" t="s">
        <v>2147</v>
      </c>
      <c r="U282" s="27" t="s">
        <v>2544</v>
      </c>
    </row>
    <row r="283" spans="1:21" x14ac:dyDescent="0.15">
      <c r="A283" s="27" t="s">
        <v>75</v>
      </c>
      <c r="B283" s="27" t="s">
        <v>2545</v>
      </c>
      <c r="C283" s="27" t="s">
        <v>189</v>
      </c>
      <c r="D283" s="27" t="s">
        <v>85</v>
      </c>
      <c r="E283" s="27" t="s">
        <v>2546</v>
      </c>
      <c r="F283" s="27" t="s">
        <v>2547</v>
      </c>
      <c r="G283" s="27" t="s">
        <v>78</v>
      </c>
      <c r="H283" s="27" t="s">
        <v>2548</v>
      </c>
      <c r="I283" s="28">
        <v>43423.694097222222</v>
      </c>
      <c r="J283" s="28">
        <v>43423.694351851853</v>
      </c>
      <c r="K283" s="27">
        <v>2.5462962962962961E-4</v>
      </c>
      <c r="L283" s="27" t="s">
        <v>210</v>
      </c>
      <c r="M283" s="27" t="s">
        <v>211</v>
      </c>
      <c r="N283" s="27" t="s">
        <v>215</v>
      </c>
      <c r="O283" s="27" t="s">
        <v>84</v>
      </c>
      <c r="P283" s="27" t="s">
        <v>170</v>
      </c>
      <c r="R283" s="27">
        <v>0</v>
      </c>
      <c r="S283" s="27" t="s">
        <v>425</v>
      </c>
      <c r="T283" s="27" t="s">
        <v>354</v>
      </c>
      <c r="U283" s="27" t="s">
        <v>2549</v>
      </c>
    </row>
    <row r="284" spans="1:21" x14ac:dyDescent="0.15">
      <c r="A284" s="27" t="s">
        <v>75</v>
      </c>
      <c r="B284" s="27" t="s">
        <v>9239</v>
      </c>
      <c r="C284" s="27" t="s">
        <v>189</v>
      </c>
      <c r="D284" s="27" t="s">
        <v>61</v>
      </c>
      <c r="E284" s="27" t="s">
        <v>785</v>
      </c>
      <c r="F284" s="27" t="s">
        <v>786</v>
      </c>
      <c r="G284" s="27" t="s">
        <v>78</v>
      </c>
      <c r="H284" s="27" t="s">
        <v>787</v>
      </c>
      <c r="I284" s="28">
        <v>43423.43712962963</v>
      </c>
      <c r="J284" s="28">
        <v>43423.43712962963</v>
      </c>
      <c r="K284" s="27">
        <v>0</v>
      </c>
      <c r="L284" s="27" t="s">
        <v>211</v>
      </c>
      <c r="M284" s="27" t="s">
        <v>211</v>
      </c>
      <c r="N284" s="27" t="s">
        <v>215</v>
      </c>
      <c r="O284" s="27" t="s">
        <v>60</v>
      </c>
      <c r="P284" s="27" t="s">
        <v>170</v>
      </c>
      <c r="R284" s="27">
        <v>0</v>
      </c>
      <c r="S284" s="27" t="s">
        <v>354</v>
      </c>
      <c r="T284" s="27" t="s">
        <v>354</v>
      </c>
      <c r="U284" s="27" t="s">
        <v>788</v>
      </c>
    </row>
    <row r="285" spans="1:21" x14ac:dyDescent="0.15">
      <c r="A285" s="27" t="s">
        <v>75</v>
      </c>
      <c r="B285" s="27" t="s">
        <v>9240</v>
      </c>
      <c r="C285" s="27" t="s">
        <v>189</v>
      </c>
      <c r="D285" s="27" t="s">
        <v>61</v>
      </c>
      <c r="E285" s="27" t="s">
        <v>785</v>
      </c>
      <c r="F285" s="27" t="s">
        <v>786</v>
      </c>
      <c r="G285" s="27" t="s">
        <v>78</v>
      </c>
      <c r="H285" s="27" t="s">
        <v>787</v>
      </c>
      <c r="I285" s="28">
        <v>43423.438888888886</v>
      </c>
      <c r="J285" s="28">
        <v>43423.438888888886</v>
      </c>
      <c r="K285" s="27">
        <v>0</v>
      </c>
      <c r="L285" s="27" t="s">
        <v>211</v>
      </c>
      <c r="M285" s="27" t="s">
        <v>211</v>
      </c>
      <c r="N285" s="27" t="s">
        <v>215</v>
      </c>
      <c r="O285" s="27" t="s">
        <v>60</v>
      </c>
      <c r="P285" s="27" t="s">
        <v>170</v>
      </c>
      <c r="R285" s="27">
        <v>0</v>
      </c>
      <c r="S285" s="27" t="s">
        <v>354</v>
      </c>
      <c r="T285" s="27" t="s">
        <v>354</v>
      </c>
      <c r="U285" s="27" t="s">
        <v>788</v>
      </c>
    </row>
    <row r="286" spans="1:21" x14ac:dyDescent="0.15">
      <c r="A286" s="27" t="s">
        <v>75</v>
      </c>
      <c r="B286" s="27" t="s">
        <v>2550</v>
      </c>
      <c r="C286" s="27" t="s">
        <v>189</v>
      </c>
      <c r="D286" s="27" t="s">
        <v>61</v>
      </c>
      <c r="E286" s="27" t="s">
        <v>626</v>
      </c>
      <c r="F286" s="27" t="s">
        <v>627</v>
      </c>
      <c r="H286" s="27" t="s">
        <v>628</v>
      </c>
      <c r="I286" s="28">
        <v>43423.445810185185</v>
      </c>
      <c r="J286" s="28">
        <v>43423.446909722225</v>
      </c>
      <c r="K286" s="27">
        <v>1.0995370370370371E-3</v>
      </c>
      <c r="L286" s="27" t="s">
        <v>210</v>
      </c>
      <c r="M286" s="27" t="s">
        <v>211</v>
      </c>
      <c r="N286" s="27" t="s">
        <v>215</v>
      </c>
      <c r="O286" s="27" t="s">
        <v>60</v>
      </c>
      <c r="P286" s="27" t="s">
        <v>171</v>
      </c>
      <c r="R286" s="27">
        <v>0</v>
      </c>
      <c r="S286" s="27" t="s">
        <v>396</v>
      </c>
      <c r="T286" s="27" t="s">
        <v>354</v>
      </c>
      <c r="U286" s="27" t="s">
        <v>629</v>
      </c>
    </row>
    <row r="287" spans="1:21" x14ac:dyDescent="0.15">
      <c r="A287" s="27" t="s">
        <v>75</v>
      </c>
      <c r="B287" s="27" t="s">
        <v>2551</v>
      </c>
      <c r="C287" s="27" t="s">
        <v>189</v>
      </c>
      <c r="D287" s="27" t="s">
        <v>61</v>
      </c>
      <c r="E287" s="27" t="s">
        <v>626</v>
      </c>
      <c r="F287" s="27" t="s">
        <v>627</v>
      </c>
      <c r="H287" s="27" t="s">
        <v>628</v>
      </c>
      <c r="I287" s="28">
        <v>43423.458032407405</v>
      </c>
      <c r="J287" s="28">
        <v>43423.459236111114</v>
      </c>
      <c r="K287" s="27">
        <v>1.2037037037037038E-3</v>
      </c>
      <c r="L287" s="27" t="s">
        <v>210</v>
      </c>
      <c r="M287" s="27" t="s">
        <v>211</v>
      </c>
      <c r="N287" s="27" t="s">
        <v>215</v>
      </c>
      <c r="O287" s="27" t="s">
        <v>60</v>
      </c>
      <c r="P287" s="27" t="s">
        <v>171</v>
      </c>
      <c r="R287" s="27">
        <v>0</v>
      </c>
      <c r="S287" s="27" t="s">
        <v>489</v>
      </c>
      <c r="T287" s="27" t="s">
        <v>354</v>
      </c>
      <c r="U287" s="27" t="s">
        <v>629</v>
      </c>
    </row>
    <row r="288" spans="1:21" x14ac:dyDescent="0.15">
      <c r="A288" s="27" t="s">
        <v>75</v>
      </c>
      <c r="B288" s="27" t="s">
        <v>2552</v>
      </c>
      <c r="C288" s="27" t="s">
        <v>189</v>
      </c>
      <c r="D288" s="27" t="s">
        <v>61</v>
      </c>
      <c r="E288" s="27" t="s">
        <v>2553</v>
      </c>
      <c r="F288" s="27" t="s">
        <v>2554</v>
      </c>
      <c r="G288" s="27" t="s">
        <v>78</v>
      </c>
      <c r="H288" s="27" t="s">
        <v>2555</v>
      </c>
      <c r="I288" s="28">
        <v>43423.473368055558</v>
      </c>
      <c r="J288" s="28">
        <v>43423.477314814816</v>
      </c>
      <c r="K288" s="27">
        <v>3.9467592592592592E-3</v>
      </c>
      <c r="L288" s="27" t="s">
        <v>210</v>
      </c>
      <c r="M288" s="27" t="s">
        <v>210</v>
      </c>
      <c r="N288" s="27" t="s">
        <v>215</v>
      </c>
      <c r="O288" s="27" t="s">
        <v>60</v>
      </c>
      <c r="P288" s="27" t="s">
        <v>170</v>
      </c>
      <c r="R288" s="27">
        <v>0</v>
      </c>
      <c r="S288" s="27" t="s">
        <v>2556</v>
      </c>
      <c r="T288" s="27" t="s">
        <v>2556</v>
      </c>
      <c r="U288" s="27" t="s">
        <v>2557</v>
      </c>
    </row>
    <row r="289" spans="1:21" x14ac:dyDescent="0.15">
      <c r="A289" s="27" t="s">
        <v>75</v>
      </c>
      <c r="B289" s="27" t="s">
        <v>9241</v>
      </c>
      <c r="C289" s="27" t="s">
        <v>189</v>
      </c>
      <c r="D289" s="27" t="s">
        <v>61</v>
      </c>
      <c r="E289" s="27" t="s">
        <v>1835</v>
      </c>
      <c r="F289" s="27" t="s">
        <v>1836</v>
      </c>
      <c r="G289" s="27" t="s">
        <v>78</v>
      </c>
      <c r="H289" s="27" t="s">
        <v>1837</v>
      </c>
      <c r="I289" s="28">
        <v>43423.623541666668</v>
      </c>
      <c r="J289" s="28">
        <v>43423.623541666668</v>
      </c>
      <c r="K289" s="27">
        <v>0</v>
      </c>
      <c r="L289" s="27" t="s">
        <v>211</v>
      </c>
      <c r="M289" s="27" t="s">
        <v>211</v>
      </c>
      <c r="N289" s="27" t="s">
        <v>215</v>
      </c>
      <c r="O289" s="27" t="s">
        <v>60</v>
      </c>
      <c r="P289" s="27" t="s">
        <v>170</v>
      </c>
      <c r="R289" s="27">
        <v>0</v>
      </c>
      <c r="S289" s="27" t="s">
        <v>354</v>
      </c>
      <c r="T289" s="27" t="s">
        <v>354</v>
      </c>
      <c r="U289" s="27" t="s">
        <v>1838</v>
      </c>
    </row>
    <row r="290" spans="1:21" x14ac:dyDescent="0.15">
      <c r="A290" s="27" t="s">
        <v>75</v>
      </c>
      <c r="B290" s="27" t="s">
        <v>2558</v>
      </c>
      <c r="C290" s="27" t="s">
        <v>189</v>
      </c>
      <c r="D290" s="27" t="s">
        <v>61</v>
      </c>
      <c r="E290" s="27" t="s">
        <v>1411</v>
      </c>
      <c r="F290" s="27" t="s">
        <v>1412</v>
      </c>
      <c r="H290" s="27" t="s">
        <v>1413</v>
      </c>
      <c r="I290" s="28">
        <v>43423.661932870367</v>
      </c>
      <c r="J290" s="28">
        <v>43423.664884259262</v>
      </c>
      <c r="K290" s="27">
        <v>2.9513888888888888E-3</v>
      </c>
      <c r="L290" s="27" t="s">
        <v>210</v>
      </c>
      <c r="M290" s="27" t="s">
        <v>210</v>
      </c>
      <c r="N290" s="27" t="s">
        <v>215</v>
      </c>
      <c r="O290" s="27" t="s">
        <v>60</v>
      </c>
      <c r="P290" s="27" t="s">
        <v>171</v>
      </c>
      <c r="R290" s="27">
        <v>0</v>
      </c>
      <c r="S290" s="27" t="s">
        <v>684</v>
      </c>
      <c r="T290" s="27" t="s">
        <v>684</v>
      </c>
      <c r="U290" s="27" t="s">
        <v>1415</v>
      </c>
    </row>
    <row r="291" spans="1:21" x14ac:dyDescent="0.15">
      <c r="A291" s="27" t="s">
        <v>75</v>
      </c>
      <c r="B291" s="27" t="s">
        <v>9242</v>
      </c>
      <c r="C291" s="27" t="s">
        <v>189</v>
      </c>
      <c r="D291" s="27" t="s">
        <v>61</v>
      </c>
      <c r="E291" s="27" t="s">
        <v>1835</v>
      </c>
      <c r="F291" s="27" t="s">
        <v>1836</v>
      </c>
      <c r="G291" s="27" t="s">
        <v>78</v>
      </c>
      <c r="H291" s="27" t="s">
        <v>1837</v>
      </c>
      <c r="I291" s="28">
        <v>43423.673344907409</v>
      </c>
      <c r="J291" s="28">
        <v>43423.673344907409</v>
      </c>
      <c r="K291" s="27">
        <v>0</v>
      </c>
      <c r="L291" s="27" t="s">
        <v>211</v>
      </c>
      <c r="M291" s="27" t="s">
        <v>211</v>
      </c>
      <c r="N291" s="27" t="s">
        <v>215</v>
      </c>
      <c r="O291" s="27" t="s">
        <v>60</v>
      </c>
      <c r="P291" s="27" t="s">
        <v>170</v>
      </c>
      <c r="R291" s="27">
        <v>0</v>
      </c>
      <c r="S291" s="27" t="s">
        <v>354</v>
      </c>
      <c r="T291" s="27" t="s">
        <v>354</v>
      </c>
      <c r="U291" s="27" t="s">
        <v>1838</v>
      </c>
    </row>
    <row r="292" spans="1:21" x14ac:dyDescent="0.15">
      <c r="A292" s="27" t="s">
        <v>75</v>
      </c>
      <c r="B292" s="27" t="s">
        <v>9243</v>
      </c>
      <c r="C292" s="27" t="s">
        <v>189</v>
      </c>
      <c r="D292" s="27" t="s">
        <v>61</v>
      </c>
      <c r="E292" s="27" t="s">
        <v>1835</v>
      </c>
      <c r="F292" s="27" t="s">
        <v>1836</v>
      </c>
      <c r="G292" s="27" t="s">
        <v>78</v>
      </c>
      <c r="H292" s="27" t="s">
        <v>1837</v>
      </c>
      <c r="I292" s="28">
        <v>43423.674166666664</v>
      </c>
      <c r="J292" s="28">
        <v>43423.674166666664</v>
      </c>
      <c r="K292" s="27">
        <v>0</v>
      </c>
      <c r="L292" s="27" t="s">
        <v>211</v>
      </c>
      <c r="M292" s="27" t="s">
        <v>211</v>
      </c>
      <c r="N292" s="27" t="s">
        <v>215</v>
      </c>
      <c r="O292" s="27" t="s">
        <v>60</v>
      </c>
      <c r="P292" s="27" t="s">
        <v>170</v>
      </c>
      <c r="R292" s="27">
        <v>0</v>
      </c>
      <c r="S292" s="27" t="s">
        <v>354</v>
      </c>
      <c r="T292" s="27" t="s">
        <v>354</v>
      </c>
      <c r="U292" s="27" t="s">
        <v>9244</v>
      </c>
    </row>
    <row r="293" spans="1:21" x14ac:dyDescent="0.15">
      <c r="A293" s="27" t="s">
        <v>75</v>
      </c>
      <c r="B293" s="27" t="s">
        <v>9245</v>
      </c>
      <c r="C293" s="27" t="s">
        <v>189</v>
      </c>
      <c r="D293" s="27" t="s">
        <v>61</v>
      </c>
      <c r="E293" s="27" t="s">
        <v>1835</v>
      </c>
      <c r="F293" s="27" t="s">
        <v>1836</v>
      </c>
      <c r="G293" s="27" t="s">
        <v>78</v>
      </c>
      <c r="H293" s="27" t="s">
        <v>9246</v>
      </c>
      <c r="I293" s="28">
        <v>43423.674375000002</v>
      </c>
      <c r="J293" s="28">
        <v>43423.674375000002</v>
      </c>
      <c r="K293" s="27">
        <v>0</v>
      </c>
      <c r="L293" s="27" t="s">
        <v>211</v>
      </c>
      <c r="M293" s="27" t="s">
        <v>211</v>
      </c>
      <c r="N293" s="27" t="s">
        <v>215</v>
      </c>
      <c r="O293" s="27" t="s">
        <v>60</v>
      </c>
      <c r="P293" s="27" t="s">
        <v>170</v>
      </c>
      <c r="R293" s="27">
        <v>0</v>
      </c>
      <c r="S293" s="27" t="s">
        <v>354</v>
      </c>
      <c r="T293" s="27" t="s">
        <v>354</v>
      </c>
      <c r="U293" s="27" t="s">
        <v>9247</v>
      </c>
    </row>
    <row r="294" spans="1:21" x14ac:dyDescent="0.15">
      <c r="A294" s="27" t="s">
        <v>75</v>
      </c>
      <c r="B294" s="27" t="s">
        <v>2559</v>
      </c>
      <c r="C294" s="27" t="s">
        <v>189</v>
      </c>
      <c r="D294" s="27" t="s">
        <v>61</v>
      </c>
      <c r="E294" s="27" t="s">
        <v>2560</v>
      </c>
      <c r="F294" s="27" t="s">
        <v>2561</v>
      </c>
      <c r="G294" s="27" t="s">
        <v>78</v>
      </c>
      <c r="H294" s="27" t="s">
        <v>2562</v>
      </c>
      <c r="I294" s="28">
        <v>43423.678796296299</v>
      </c>
      <c r="J294" s="28">
        <v>43423.679872685185</v>
      </c>
      <c r="K294" s="27">
        <v>1.0763888888888889E-3</v>
      </c>
      <c r="L294" s="27" t="s">
        <v>210</v>
      </c>
      <c r="M294" s="27" t="s">
        <v>211</v>
      </c>
      <c r="N294" s="27" t="s">
        <v>215</v>
      </c>
      <c r="O294" s="27" t="s">
        <v>60</v>
      </c>
      <c r="P294" s="27" t="s">
        <v>170</v>
      </c>
      <c r="R294" s="27">
        <v>0</v>
      </c>
      <c r="S294" s="27" t="s">
        <v>427</v>
      </c>
      <c r="T294" s="27" t="s">
        <v>354</v>
      </c>
      <c r="U294" s="27" t="s">
        <v>2563</v>
      </c>
    </row>
    <row r="295" spans="1:21" x14ac:dyDescent="0.15">
      <c r="A295" s="27" t="s">
        <v>75</v>
      </c>
      <c r="B295" s="27" t="s">
        <v>2564</v>
      </c>
      <c r="C295" s="27" t="s">
        <v>189</v>
      </c>
      <c r="D295" s="27" t="s">
        <v>61</v>
      </c>
      <c r="E295" s="27" t="s">
        <v>2565</v>
      </c>
      <c r="F295" s="27" t="s">
        <v>2566</v>
      </c>
      <c r="G295" s="27" t="s">
        <v>78</v>
      </c>
      <c r="H295" s="27" t="s">
        <v>2567</v>
      </c>
      <c r="I295" s="28">
        <v>43423.705023148148</v>
      </c>
      <c r="J295" s="28">
        <v>43423.705659722225</v>
      </c>
      <c r="K295" s="27">
        <v>6.3657407407407402E-4</v>
      </c>
      <c r="L295" s="27" t="s">
        <v>210</v>
      </c>
      <c r="M295" s="27" t="s">
        <v>211</v>
      </c>
      <c r="N295" s="27" t="s">
        <v>215</v>
      </c>
      <c r="O295" s="27" t="s">
        <v>60</v>
      </c>
      <c r="P295" s="27" t="s">
        <v>170</v>
      </c>
      <c r="R295" s="27">
        <v>0</v>
      </c>
      <c r="S295" s="27" t="s">
        <v>392</v>
      </c>
      <c r="T295" s="27" t="s">
        <v>354</v>
      </c>
      <c r="U295" s="27" t="s">
        <v>2568</v>
      </c>
    </row>
    <row r="296" spans="1:21" x14ac:dyDescent="0.15">
      <c r="A296" s="27" t="s">
        <v>75</v>
      </c>
      <c r="B296" s="27" t="s">
        <v>9248</v>
      </c>
      <c r="C296" s="27" t="s">
        <v>189</v>
      </c>
      <c r="D296" s="27" t="s">
        <v>61</v>
      </c>
      <c r="E296" s="27" t="s">
        <v>1411</v>
      </c>
      <c r="F296" s="27" t="s">
        <v>1412</v>
      </c>
      <c r="H296" s="27" t="s">
        <v>1413</v>
      </c>
      <c r="I296" s="28">
        <v>43423.716527777775</v>
      </c>
      <c r="J296" s="28">
        <v>43423.716527777775</v>
      </c>
      <c r="K296" s="27">
        <v>0</v>
      </c>
      <c r="L296" s="27" t="s">
        <v>211</v>
      </c>
      <c r="M296" s="27" t="s">
        <v>211</v>
      </c>
      <c r="N296" s="27" t="s">
        <v>215</v>
      </c>
      <c r="O296" s="27" t="s">
        <v>60</v>
      </c>
      <c r="P296" s="27" t="s">
        <v>171</v>
      </c>
      <c r="R296" s="27">
        <v>0</v>
      </c>
      <c r="S296" s="27" t="s">
        <v>354</v>
      </c>
      <c r="T296" s="27" t="s">
        <v>354</v>
      </c>
      <c r="U296" s="27" t="s">
        <v>1415</v>
      </c>
    </row>
    <row r="297" spans="1:21" x14ac:dyDescent="0.15">
      <c r="A297" s="27" t="s">
        <v>75</v>
      </c>
      <c r="B297" s="27" t="s">
        <v>9249</v>
      </c>
      <c r="C297" s="27" t="s">
        <v>189</v>
      </c>
      <c r="D297" s="27" t="s">
        <v>61</v>
      </c>
      <c r="E297" s="27" t="s">
        <v>1411</v>
      </c>
      <c r="F297" s="27" t="s">
        <v>1412</v>
      </c>
      <c r="H297" s="27" t="s">
        <v>1413</v>
      </c>
      <c r="I297" s="28">
        <v>43423.716898148145</v>
      </c>
      <c r="J297" s="28">
        <v>43423.716898148145</v>
      </c>
      <c r="K297" s="27">
        <v>0</v>
      </c>
      <c r="L297" s="27" t="s">
        <v>211</v>
      </c>
      <c r="M297" s="27" t="s">
        <v>211</v>
      </c>
      <c r="N297" s="27" t="s">
        <v>215</v>
      </c>
      <c r="O297" s="27" t="s">
        <v>60</v>
      </c>
      <c r="P297" s="27" t="s">
        <v>171</v>
      </c>
      <c r="R297" s="27">
        <v>0</v>
      </c>
      <c r="S297" s="27" t="s">
        <v>354</v>
      </c>
      <c r="T297" s="27" t="s">
        <v>354</v>
      </c>
      <c r="U297" s="27" t="s">
        <v>1415</v>
      </c>
    </row>
    <row r="298" spans="1:21" x14ac:dyDescent="0.15">
      <c r="A298" s="27" t="s">
        <v>75</v>
      </c>
      <c r="B298" s="27" t="s">
        <v>2569</v>
      </c>
      <c r="C298" s="27" t="s">
        <v>189</v>
      </c>
      <c r="D298" s="27" t="s">
        <v>61</v>
      </c>
      <c r="E298" s="27" t="s">
        <v>785</v>
      </c>
      <c r="F298" s="27" t="s">
        <v>786</v>
      </c>
      <c r="G298" s="27" t="s">
        <v>78</v>
      </c>
      <c r="H298" s="27" t="s">
        <v>787</v>
      </c>
      <c r="I298" s="28">
        <v>43423.719699074078</v>
      </c>
      <c r="J298" s="28">
        <v>43423.722245370373</v>
      </c>
      <c r="K298" s="27">
        <v>2.5462962962962961E-3</v>
      </c>
      <c r="L298" s="27" t="s">
        <v>210</v>
      </c>
      <c r="M298" s="27" t="s">
        <v>210</v>
      </c>
      <c r="N298" s="27" t="s">
        <v>215</v>
      </c>
      <c r="O298" s="27" t="s">
        <v>60</v>
      </c>
      <c r="P298" s="27" t="s">
        <v>170</v>
      </c>
      <c r="R298" s="27">
        <v>0</v>
      </c>
      <c r="S298" s="27" t="s">
        <v>614</v>
      </c>
      <c r="T298" s="27" t="s">
        <v>614</v>
      </c>
      <c r="U298" s="27" t="s">
        <v>788</v>
      </c>
    </row>
    <row r="299" spans="1:21" x14ac:dyDescent="0.15">
      <c r="A299" s="27" t="s">
        <v>75</v>
      </c>
      <c r="B299" s="27" t="s">
        <v>2570</v>
      </c>
      <c r="C299" s="27" t="s">
        <v>189</v>
      </c>
      <c r="D299" s="27" t="s">
        <v>61</v>
      </c>
      <c r="E299" s="27" t="s">
        <v>1411</v>
      </c>
      <c r="F299" s="27" t="s">
        <v>1412</v>
      </c>
      <c r="H299" s="27" t="s">
        <v>1413</v>
      </c>
      <c r="I299" s="28">
        <v>43423.729722222219</v>
      </c>
      <c r="J299" s="28">
        <v>43423.730497685188</v>
      </c>
      <c r="K299" s="27">
        <v>7.7546296296296304E-4</v>
      </c>
      <c r="L299" s="27" t="s">
        <v>210</v>
      </c>
      <c r="M299" s="27" t="s">
        <v>211</v>
      </c>
      <c r="N299" s="27" t="s">
        <v>215</v>
      </c>
      <c r="O299" s="27" t="s">
        <v>60</v>
      </c>
      <c r="P299" s="27" t="s">
        <v>171</v>
      </c>
      <c r="R299" s="27">
        <v>0</v>
      </c>
      <c r="S299" s="27" t="s">
        <v>413</v>
      </c>
      <c r="T299" s="27" t="s">
        <v>354</v>
      </c>
      <c r="U299" s="27" t="s">
        <v>1415</v>
      </c>
    </row>
    <row r="300" spans="1:21" x14ac:dyDescent="0.15">
      <c r="A300" s="27" t="s">
        <v>75</v>
      </c>
      <c r="B300" s="27" t="s">
        <v>2571</v>
      </c>
      <c r="C300" s="27" t="s">
        <v>189</v>
      </c>
      <c r="D300" s="27" t="s">
        <v>61</v>
      </c>
      <c r="E300" s="27" t="s">
        <v>783</v>
      </c>
      <c r="F300" s="27" t="s">
        <v>784</v>
      </c>
      <c r="G300" s="27" t="s">
        <v>78</v>
      </c>
      <c r="H300" s="27" t="s">
        <v>723</v>
      </c>
      <c r="I300" s="28">
        <v>43423.74423611111</v>
      </c>
      <c r="J300" s="28">
        <v>43423.747743055559</v>
      </c>
      <c r="K300" s="27">
        <v>3.5069444444444445E-3</v>
      </c>
      <c r="L300" s="27" t="s">
        <v>210</v>
      </c>
      <c r="M300" s="27" t="s">
        <v>210</v>
      </c>
      <c r="N300" s="27" t="s">
        <v>215</v>
      </c>
      <c r="O300" s="27" t="s">
        <v>60</v>
      </c>
      <c r="P300" s="27" t="s">
        <v>170</v>
      </c>
      <c r="R300" s="27">
        <v>0</v>
      </c>
      <c r="S300" s="27" t="s">
        <v>811</v>
      </c>
      <c r="T300" s="27" t="s">
        <v>811</v>
      </c>
      <c r="U300" s="27" t="s">
        <v>525</v>
      </c>
    </row>
    <row r="301" spans="1:21" x14ac:dyDescent="0.15">
      <c r="A301" s="27" t="s">
        <v>75</v>
      </c>
      <c r="B301" s="27" t="s">
        <v>2572</v>
      </c>
      <c r="C301" s="27" t="s">
        <v>194</v>
      </c>
      <c r="D301" s="27" t="s">
        <v>21</v>
      </c>
      <c r="E301" s="27" t="s">
        <v>1839</v>
      </c>
      <c r="F301" s="27" t="s">
        <v>1840</v>
      </c>
      <c r="G301" s="27" t="s">
        <v>78</v>
      </c>
      <c r="H301" s="27" t="s">
        <v>1841</v>
      </c>
      <c r="I301" s="28">
        <v>43423.479953703703</v>
      </c>
      <c r="J301" s="28">
        <v>43423.483472222222</v>
      </c>
      <c r="K301" s="27">
        <v>3.5185185185185185E-3</v>
      </c>
      <c r="L301" s="27" t="s">
        <v>210</v>
      </c>
      <c r="M301" s="27" t="s">
        <v>210</v>
      </c>
      <c r="N301" s="27" t="s">
        <v>215</v>
      </c>
      <c r="O301" s="27" t="s">
        <v>20</v>
      </c>
      <c r="P301" s="27" t="s">
        <v>170</v>
      </c>
      <c r="R301" s="27">
        <v>0</v>
      </c>
      <c r="S301" s="27" t="s">
        <v>1199</v>
      </c>
      <c r="T301" s="27" t="s">
        <v>1199</v>
      </c>
      <c r="U301" s="27" t="s">
        <v>1842</v>
      </c>
    </row>
    <row r="302" spans="1:21" x14ac:dyDescent="0.15">
      <c r="A302" s="27" t="s">
        <v>75</v>
      </c>
      <c r="B302" s="27" t="s">
        <v>2573</v>
      </c>
      <c r="C302" s="27" t="s">
        <v>194</v>
      </c>
      <c r="D302" s="27" t="s">
        <v>21</v>
      </c>
      <c r="E302" s="27" t="s">
        <v>1839</v>
      </c>
      <c r="F302" s="27" t="s">
        <v>1840</v>
      </c>
      <c r="G302" s="27" t="s">
        <v>78</v>
      </c>
      <c r="H302" s="27" t="s">
        <v>1841</v>
      </c>
      <c r="I302" s="28">
        <v>43423.608263888891</v>
      </c>
      <c r="J302" s="28">
        <v>43423.61074074074</v>
      </c>
      <c r="K302" s="27">
        <v>2.4768518518518516E-3</v>
      </c>
      <c r="L302" s="27" t="s">
        <v>210</v>
      </c>
      <c r="M302" s="27" t="s">
        <v>210</v>
      </c>
      <c r="N302" s="27" t="s">
        <v>215</v>
      </c>
      <c r="O302" s="27" t="s">
        <v>20</v>
      </c>
      <c r="P302" s="27" t="s">
        <v>170</v>
      </c>
      <c r="R302" s="27">
        <v>0</v>
      </c>
      <c r="S302" s="27" t="s">
        <v>943</v>
      </c>
      <c r="T302" s="27" t="s">
        <v>943</v>
      </c>
      <c r="U302" s="27" t="s">
        <v>1842</v>
      </c>
    </row>
    <row r="303" spans="1:21" x14ac:dyDescent="0.15">
      <c r="A303" s="27" t="s">
        <v>75</v>
      </c>
      <c r="B303" s="27" t="s">
        <v>2574</v>
      </c>
      <c r="C303" s="27" t="s">
        <v>194</v>
      </c>
      <c r="D303" s="27" t="s">
        <v>23</v>
      </c>
      <c r="E303" s="27" t="s">
        <v>2575</v>
      </c>
      <c r="F303" s="27" t="s">
        <v>2576</v>
      </c>
      <c r="G303" s="27" t="s">
        <v>78</v>
      </c>
      <c r="H303" s="27" t="s">
        <v>2577</v>
      </c>
      <c r="I303" s="28">
        <v>43423.730891203704</v>
      </c>
      <c r="J303" s="28">
        <v>43423.736041666663</v>
      </c>
      <c r="K303" s="27">
        <v>5.1504629629629635E-3</v>
      </c>
      <c r="L303" s="27" t="s">
        <v>210</v>
      </c>
      <c r="M303" s="27" t="s">
        <v>210</v>
      </c>
      <c r="N303" s="27" t="s">
        <v>215</v>
      </c>
      <c r="O303" s="27" t="s">
        <v>22</v>
      </c>
      <c r="P303" s="27" t="s">
        <v>214</v>
      </c>
      <c r="R303" s="27">
        <v>0</v>
      </c>
      <c r="S303" s="27" t="s">
        <v>2578</v>
      </c>
      <c r="T303" s="27" t="s">
        <v>2578</v>
      </c>
      <c r="U303" s="27" t="s">
        <v>1518</v>
      </c>
    </row>
    <row r="304" spans="1:21" x14ac:dyDescent="0.15">
      <c r="A304" s="27" t="s">
        <v>75</v>
      </c>
      <c r="B304" s="27" t="s">
        <v>9250</v>
      </c>
      <c r="C304" s="27" t="s">
        <v>192</v>
      </c>
      <c r="D304" s="27" t="s">
        <v>27</v>
      </c>
      <c r="E304" s="27" t="s">
        <v>9251</v>
      </c>
      <c r="F304" s="27" t="s">
        <v>9252</v>
      </c>
      <c r="G304" s="27" t="s">
        <v>78</v>
      </c>
      <c r="H304" s="27" t="s">
        <v>9253</v>
      </c>
      <c r="I304" s="28">
        <v>43423.457418981481</v>
      </c>
      <c r="J304" s="28">
        <v>43423.457418981481</v>
      </c>
      <c r="K304" s="27">
        <v>0</v>
      </c>
      <c r="L304" s="27" t="s">
        <v>211</v>
      </c>
      <c r="M304" s="27" t="s">
        <v>211</v>
      </c>
      <c r="N304" s="27" t="s">
        <v>215</v>
      </c>
      <c r="O304" s="27" t="s">
        <v>26</v>
      </c>
      <c r="P304" s="27" t="s">
        <v>170</v>
      </c>
      <c r="R304" s="27">
        <v>0</v>
      </c>
      <c r="S304" s="27" t="s">
        <v>354</v>
      </c>
      <c r="T304" s="27" t="s">
        <v>354</v>
      </c>
      <c r="U304" s="27" t="s">
        <v>9254</v>
      </c>
    </row>
    <row r="305" spans="1:21" x14ac:dyDescent="0.15">
      <c r="A305" s="27" t="s">
        <v>75</v>
      </c>
      <c r="B305" s="27" t="s">
        <v>2579</v>
      </c>
      <c r="C305" s="27" t="s">
        <v>192</v>
      </c>
      <c r="D305" s="27" t="s">
        <v>27</v>
      </c>
      <c r="E305" s="27" t="s">
        <v>2580</v>
      </c>
      <c r="F305" s="27" t="s">
        <v>2581</v>
      </c>
      <c r="G305" s="27" t="s">
        <v>78</v>
      </c>
      <c r="H305" s="27" t="s">
        <v>2582</v>
      </c>
      <c r="I305" s="28">
        <v>43423.460428240738</v>
      </c>
      <c r="J305" s="28">
        <v>43423.460636574076</v>
      </c>
      <c r="K305" s="27">
        <v>2.0833333333333335E-4</v>
      </c>
      <c r="L305" s="27" t="s">
        <v>210</v>
      </c>
      <c r="M305" s="27" t="s">
        <v>211</v>
      </c>
      <c r="N305" s="27" t="s">
        <v>215</v>
      </c>
      <c r="O305" s="27" t="s">
        <v>26</v>
      </c>
      <c r="P305" s="27" t="s">
        <v>170</v>
      </c>
      <c r="R305" s="27">
        <v>0</v>
      </c>
      <c r="S305" s="27" t="s">
        <v>405</v>
      </c>
      <c r="T305" s="27" t="s">
        <v>354</v>
      </c>
      <c r="U305" s="27" t="s">
        <v>2583</v>
      </c>
    </row>
    <row r="306" spans="1:21" x14ac:dyDescent="0.15">
      <c r="A306" s="27" t="s">
        <v>75</v>
      </c>
      <c r="B306" s="27" t="s">
        <v>2584</v>
      </c>
      <c r="C306" s="27" t="s">
        <v>192</v>
      </c>
      <c r="D306" s="27" t="s">
        <v>27</v>
      </c>
      <c r="E306" s="27" t="s">
        <v>2580</v>
      </c>
      <c r="F306" s="27" t="s">
        <v>2581</v>
      </c>
      <c r="G306" s="27" t="s">
        <v>78</v>
      </c>
      <c r="H306" s="27" t="s">
        <v>2585</v>
      </c>
      <c r="I306" s="28">
        <v>43423.460717592592</v>
      </c>
      <c r="J306" s="28">
        <v>43423.461342592593</v>
      </c>
      <c r="K306" s="27">
        <v>6.2500000000000001E-4</v>
      </c>
      <c r="L306" s="27" t="s">
        <v>210</v>
      </c>
      <c r="M306" s="27" t="s">
        <v>211</v>
      </c>
      <c r="N306" s="27" t="s">
        <v>215</v>
      </c>
      <c r="O306" s="27" t="s">
        <v>26</v>
      </c>
      <c r="P306" s="27" t="s">
        <v>170</v>
      </c>
      <c r="R306" s="27">
        <v>0</v>
      </c>
      <c r="S306" s="27" t="s">
        <v>672</v>
      </c>
      <c r="T306" s="27" t="s">
        <v>354</v>
      </c>
      <c r="U306" s="27" t="s">
        <v>2586</v>
      </c>
    </row>
    <row r="307" spans="1:21" x14ac:dyDescent="0.15">
      <c r="A307" s="27" t="s">
        <v>75</v>
      </c>
      <c r="B307" s="27" t="s">
        <v>2587</v>
      </c>
      <c r="C307" s="27" t="s">
        <v>192</v>
      </c>
      <c r="D307" s="27" t="s">
        <v>27</v>
      </c>
      <c r="E307" s="27" t="s">
        <v>1843</v>
      </c>
      <c r="F307" s="27" t="s">
        <v>1844</v>
      </c>
      <c r="G307" s="27" t="s">
        <v>78</v>
      </c>
      <c r="H307" s="27" t="s">
        <v>1845</v>
      </c>
      <c r="I307" s="28">
        <v>43423.49050925926</v>
      </c>
      <c r="J307" s="28">
        <v>43423.492071759261</v>
      </c>
      <c r="K307" s="27">
        <v>1.5624999999999999E-3</v>
      </c>
      <c r="L307" s="27" t="s">
        <v>210</v>
      </c>
      <c r="M307" s="27" t="s">
        <v>211</v>
      </c>
      <c r="N307" s="27" t="s">
        <v>215</v>
      </c>
      <c r="O307" s="27" t="s">
        <v>26</v>
      </c>
      <c r="P307" s="27" t="s">
        <v>170</v>
      </c>
      <c r="R307" s="27">
        <v>0</v>
      </c>
      <c r="S307" s="27" t="s">
        <v>590</v>
      </c>
      <c r="T307" s="27" t="s">
        <v>354</v>
      </c>
      <c r="U307" s="27" t="s">
        <v>1846</v>
      </c>
    </row>
    <row r="308" spans="1:21" x14ac:dyDescent="0.15">
      <c r="A308" s="27" t="s">
        <v>75</v>
      </c>
      <c r="B308" s="27" t="s">
        <v>2588</v>
      </c>
      <c r="C308" s="27" t="s">
        <v>192</v>
      </c>
      <c r="D308" s="27" t="s">
        <v>27</v>
      </c>
      <c r="E308" s="27" t="s">
        <v>1847</v>
      </c>
      <c r="F308" s="27" t="s">
        <v>1848</v>
      </c>
      <c r="G308" s="27" t="s">
        <v>78</v>
      </c>
      <c r="H308" s="27" t="s">
        <v>2589</v>
      </c>
      <c r="I308" s="28">
        <v>43423.492361111108</v>
      </c>
      <c r="J308" s="28">
        <v>43423.49659722222</v>
      </c>
      <c r="K308" s="27">
        <v>4.2361111111111106E-3</v>
      </c>
      <c r="L308" s="27" t="s">
        <v>210</v>
      </c>
      <c r="M308" s="27" t="s">
        <v>210</v>
      </c>
      <c r="N308" s="27" t="s">
        <v>215</v>
      </c>
      <c r="O308" s="27" t="s">
        <v>26</v>
      </c>
      <c r="P308" s="27" t="s">
        <v>170</v>
      </c>
      <c r="R308" s="27">
        <v>0</v>
      </c>
      <c r="S308" s="27" t="s">
        <v>1391</v>
      </c>
      <c r="T308" s="27" t="s">
        <v>1391</v>
      </c>
      <c r="U308" s="27" t="s">
        <v>2590</v>
      </c>
    </row>
    <row r="309" spans="1:21" x14ac:dyDescent="0.15">
      <c r="A309" s="27" t="s">
        <v>75</v>
      </c>
      <c r="B309" s="27" t="s">
        <v>9255</v>
      </c>
      <c r="C309" s="27" t="s">
        <v>192</v>
      </c>
      <c r="D309" s="27" t="s">
        <v>27</v>
      </c>
      <c r="E309" s="27" t="s">
        <v>1843</v>
      </c>
      <c r="F309" s="27" t="s">
        <v>1844</v>
      </c>
      <c r="G309" s="27" t="s">
        <v>78</v>
      </c>
      <c r="H309" s="27" t="s">
        <v>1845</v>
      </c>
      <c r="I309" s="28">
        <v>43423.494259259256</v>
      </c>
      <c r="J309" s="28">
        <v>43423.494259259256</v>
      </c>
      <c r="K309" s="27">
        <v>0</v>
      </c>
      <c r="L309" s="27" t="s">
        <v>211</v>
      </c>
      <c r="M309" s="27" t="s">
        <v>211</v>
      </c>
      <c r="N309" s="27" t="s">
        <v>215</v>
      </c>
      <c r="O309" s="27" t="s">
        <v>26</v>
      </c>
      <c r="P309" s="27" t="s">
        <v>170</v>
      </c>
      <c r="R309" s="27">
        <v>0</v>
      </c>
      <c r="S309" s="27" t="s">
        <v>354</v>
      </c>
      <c r="T309" s="27" t="s">
        <v>354</v>
      </c>
      <c r="U309" s="27" t="s">
        <v>1846</v>
      </c>
    </row>
    <row r="310" spans="1:21" x14ac:dyDescent="0.15">
      <c r="A310" s="27" t="s">
        <v>75</v>
      </c>
      <c r="B310" s="27" t="s">
        <v>9256</v>
      </c>
      <c r="C310" s="27" t="s">
        <v>192</v>
      </c>
      <c r="D310" s="27" t="s">
        <v>27</v>
      </c>
      <c r="E310" s="27" t="s">
        <v>2601</v>
      </c>
      <c r="F310" s="27" t="s">
        <v>2602</v>
      </c>
      <c r="G310" s="27" t="s">
        <v>78</v>
      </c>
      <c r="H310" s="27" t="s">
        <v>2603</v>
      </c>
      <c r="I310" s="28">
        <v>43423.634282407409</v>
      </c>
      <c r="J310" s="28">
        <v>43423.634282407409</v>
      </c>
      <c r="K310" s="27">
        <v>0</v>
      </c>
      <c r="L310" s="27" t="s">
        <v>211</v>
      </c>
      <c r="M310" s="27" t="s">
        <v>211</v>
      </c>
      <c r="N310" s="27" t="s">
        <v>215</v>
      </c>
      <c r="O310" s="27" t="s">
        <v>26</v>
      </c>
      <c r="P310" s="27" t="s">
        <v>170</v>
      </c>
      <c r="R310" s="27">
        <v>0</v>
      </c>
      <c r="S310" s="27" t="s">
        <v>354</v>
      </c>
      <c r="T310" s="27" t="s">
        <v>354</v>
      </c>
      <c r="U310" s="27" t="s">
        <v>2604</v>
      </c>
    </row>
    <row r="311" spans="1:21" x14ac:dyDescent="0.15">
      <c r="A311" s="27" t="s">
        <v>75</v>
      </c>
      <c r="B311" s="27" t="s">
        <v>9257</v>
      </c>
      <c r="C311" s="27" t="s">
        <v>192</v>
      </c>
      <c r="D311" s="27" t="s">
        <v>27</v>
      </c>
      <c r="E311" s="27" t="s">
        <v>2592</v>
      </c>
      <c r="F311" s="27" t="s">
        <v>2593</v>
      </c>
      <c r="G311" s="27" t="s">
        <v>78</v>
      </c>
      <c r="H311" s="27" t="s">
        <v>2594</v>
      </c>
      <c r="I311" s="28">
        <v>43423.637037037035</v>
      </c>
      <c r="J311" s="28">
        <v>43423.637037037035</v>
      </c>
      <c r="K311" s="27">
        <v>0</v>
      </c>
      <c r="L311" s="27" t="s">
        <v>211</v>
      </c>
      <c r="M311" s="27" t="s">
        <v>211</v>
      </c>
      <c r="N311" s="27" t="s">
        <v>215</v>
      </c>
      <c r="O311" s="27" t="s">
        <v>26</v>
      </c>
      <c r="P311" s="27" t="s">
        <v>170</v>
      </c>
      <c r="R311" s="27">
        <v>0</v>
      </c>
      <c r="S311" s="27" t="s">
        <v>354</v>
      </c>
      <c r="T311" s="27" t="s">
        <v>354</v>
      </c>
      <c r="U311" s="27" t="s">
        <v>2599</v>
      </c>
    </row>
    <row r="312" spans="1:21" x14ac:dyDescent="0.15">
      <c r="A312" s="27" t="s">
        <v>75</v>
      </c>
      <c r="B312" s="27" t="s">
        <v>2591</v>
      </c>
      <c r="C312" s="27" t="s">
        <v>192</v>
      </c>
      <c r="D312" s="27" t="s">
        <v>27</v>
      </c>
      <c r="E312" s="27" t="s">
        <v>2592</v>
      </c>
      <c r="F312" s="27" t="s">
        <v>2593</v>
      </c>
      <c r="G312" s="27" t="s">
        <v>78</v>
      </c>
      <c r="H312" s="27" t="s">
        <v>2594</v>
      </c>
      <c r="I312" s="28">
        <v>43423.637256944443</v>
      </c>
      <c r="J312" s="28">
        <v>43423.637662037036</v>
      </c>
      <c r="K312" s="27">
        <v>4.0509259259259258E-4</v>
      </c>
      <c r="L312" s="27" t="s">
        <v>210</v>
      </c>
      <c r="M312" s="27" t="s">
        <v>211</v>
      </c>
      <c r="N312" s="27" t="s">
        <v>215</v>
      </c>
      <c r="O312" s="27" t="s">
        <v>26</v>
      </c>
      <c r="P312" s="27" t="s">
        <v>170</v>
      </c>
      <c r="R312" s="27">
        <v>0</v>
      </c>
      <c r="S312" s="27" t="s">
        <v>398</v>
      </c>
      <c r="T312" s="27" t="s">
        <v>354</v>
      </c>
      <c r="U312" s="27" t="s">
        <v>2595</v>
      </c>
    </row>
    <row r="313" spans="1:21" x14ac:dyDescent="0.15">
      <c r="A313" s="27" t="s">
        <v>75</v>
      </c>
      <c r="B313" s="27" t="s">
        <v>2596</v>
      </c>
      <c r="C313" s="27" t="s">
        <v>192</v>
      </c>
      <c r="D313" s="27" t="s">
        <v>27</v>
      </c>
      <c r="E313" s="27" t="s">
        <v>2592</v>
      </c>
      <c r="F313" s="27" t="s">
        <v>2593</v>
      </c>
      <c r="G313" s="27" t="s">
        <v>78</v>
      </c>
      <c r="H313" s="27" t="s">
        <v>2594</v>
      </c>
      <c r="I313" s="28">
        <v>43423.637986111113</v>
      </c>
      <c r="J313" s="28">
        <v>43423.638344907406</v>
      </c>
      <c r="K313" s="27">
        <v>3.5879629629629635E-4</v>
      </c>
      <c r="L313" s="27" t="s">
        <v>210</v>
      </c>
      <c r="M313" s="27" t="s">
        <v>211</v>
      </c>
      <c r="N313" s="27" t="s">
        <v>215</v>
      </c>
      <c r="O313" s="27" t="s">
        <v>26</v>
      </c>
      <c r="P313" s="27" t="s">
        <v>170</v>
      </c>
      <c r="R313" s="27">
        <v>0</v>
      </c>
      <c r="S313" s="27" t="s">
        <v>406</v>
      </c>
      <c r="T313" s="27" t="s">
        <v>354</v>
      </c>
      <c r="U313" s="27" t="s">
        <v>2597</v>
      </c>
    </row>
    <row r="314" spans="1:21" x14ac:dyDescent="0.15">
      <c r="A314" s="27" t="s">
        <v>75</v>
      </c>
      <c r="B314" s="27" t="s">
        <v>2598</v>
      </c>
      <c r="C314" s="27" t="s">
        <v>192</v>
      </c>
      <c r="D314" s="27" t="s">
        <v>27</v>
      </c>
      <c r="E314" s="27" t="s">
        <v>2592</v>
      </c>
      <c r="F314" s="27" t="s">
        <v>2593</v>
      </c>
      <c r="G314" s="27" t="s">
        <v>78</v>
      </c>
      <c r="H314" s="27" t="s">
        <v>2594</v>
      </c>
      <c r="I314" s="28">
        <v>43423.63925925926</v>
      </c>
      <c r="J314" s="28">
        <v>43423.641643518517</v>
      </c>
      <c r="K314" s="27">
        <v>2.3842592592592591E-3</v>
      </c>
      <c r="L314" s="27" t="s">
        <v>210</v>
      </c>
      <c r="M314" s="27" t="s">
        <v>210</v>
      </c>
      <c r="N314" s="27" t="s">
        <v>215</v>
      </c>
      <c r="O314" s="27" t="s">
        <v>26</v>
      </c>
      <c r="P314" s="27" t="s">
        <v>170</v>
      </c>
      <c r="R314" s="27">
        <v>0</v>
      </c>
      <c r="S314" s="27" t="s">
        <v>1130</v>
      </c>
      <c r="T314" s="27" t="s">
        <v>1130</v>
      </c>
      <c r="U314" s="27" t="s">
        <v>2599</v>
      </c>
    </row>
    <row r="315" spans="1:21" x14ac:dyDescent="0.15">
      <c r="A315" s="27" t="s">
        <v>75</v>
      </c>
      <c r="B315" s="27" t="s">
        <v>2600</v>
      </c>
      <c r="C315" s="27" t="s">
        <v>192</v>
      </c>
      <c r="D315" s="27" t="s">
        <v>27</v>
      </c>
      <c r="E315" s="27" t="s">
        <v>2601</v>
      </c>
      <c r="F315" s="27" t="s">
        <v>2602</v>
      </c>
      <c r="G315" s="27" t="s">
        <v>78</v>
      </c>
      <c r="H315" s="27" t="s">
        <v>2603</v>
      </c>
      <c r="I315" s="28">
        <v>43423.648263888892</v>
      </c>
      <c r="J315" s="28">
        <v>43423.649768518517</v>
      </c>
      <c r="K315" s="27">
        <v>1.5046296296296294E-3</v>
      </c>
      <c r="L315" s="27" t="s">
        <v>210</v>
      </c>
      <c r="M315" s="27" t="s">
        <v>211</v>
      </c>
      <c r="N315" s="27" t="s">
        <v>215</v>
      </c>
      <c r="O315" s="27" t="s">
        <v>26</v>
      </c>
      <c r="P315" s="27" t="s">
        <v>170</v>
      </c>
      <c r="R315" s="27">
        <v>0</v>
      </c>
      <c r="S315" s="27" t="s">
        <v>711</v>
      </c>
      <c r="T315" s="27" t="s">
        <v>354</v>
      </c>
      <c r="U315" s="27" t="s">
        <v>2604</v>
      </c>
    </row>
    <row r="316" spans="1:21" x14ac:dyDescent="0.15">
      <c r="A316" s="27" t="s">
        <v>75</v>
      </c>
      <c r="B316" s="27" t="s">
        <v>2605</v>
      </c>
      <c r="C316" s="27" t="s">
        <v>192</v>
      </c>
      <c r="D316" s="27" t="s">
        <v>27</v>
      </c>
      <c r="E316" s="27" t="s">
        <v>1847</v>
      </c>
      <c r="F316" s="27" t="s">
        <v>1848</v>
      </c>
      <c r="G316" s="27" t="s">
        <v>78</v>
      </c>
      <c r="H316" s="27" t="s">
        <v>2589</v>
      </c>
      <c r="I316" s="28">
        <v>43423.656597222223</v>
      </c>
      <c r="J316" s="28">
        <v>43423.658136574071</v>
      </c>
      <c r="K316" s="27">
        <v>1.5393518518518519E-3</v>
      </c>
      <c r="L316" s="27" t="s">
        <v>210</v>
      </c>
      <c r="M316" s="27" t="s">
        <v>211</v>
      </c>
      <c r="N316" s="27" t="s">
        <v>215</v>
      </c>
      <c r="O316" s="27" t="s">
        <v>26</v>
      </c>
      <c r="P316" s="27" t="s">
        <v>170</v>
      </c>
      <c r="R316" s="27">
        <v>0</v>
      </c>
      <c r="S316" s="27" t="s">
        <v>702</v>
      </c>
      <c r="T316" s="27" t="s">
        <v>354</v>
      </c>
      <c r="U316" s="27" t="s">
        <v>2590</v>
      </c>
    </row>
    <row r="317" spans="1:21" x14ac:dyDescent="0.15">
      <c r="A317" s="27" t="s">
        <v>75</v>
      </c>
      <c r="B317" s="27" t="s">
        <v>2606</v>
      </c>
      <c r="C317" s="27" t="s">
        <v>194</v>
      </c>
      <c r="D317" s="27" t="s">
        <v>29</v>
      </c>
      <c r="E317" s="27" t="s">
        <v>2607</v>
      </c>
      <c r="F317" s="27" t="s">
        <v>2608</v>
      </c>
      <c r="G317" s="27" t="s">
        <v>78</v>
      </c>
      <c r="H317" s="27" t="s">
        <v>694</v>
      </c>
      <c r="I317" s="28">
        <v>43423.480868055558</v>
      </c>
      <c r="J317" s="28">
        <v>43423.485949074071</v>
      </c>
      <c r="K317" s="27">
        <v>5.0810185185185186E-3</v>
      </c>
      <c r="L317" s="27" t="s">
        <v>210</v>
      </c>
      <c r="M317" s="27" t="s">
        <v>210</v>
      </c>
      <c r="N317" s="27" t="s">
        <v>215</v>
      </c>
      <c r="O317" s="27" t="s">
        <v>28</v>
      </c>
      <c r="P317" s="27" t="s">
        <v>170</v>
      </c>
      <c r="R317" s="27">
        <v>0</v>
      </c>
      <c r="S317" s="27" t="s">
        <v>1867</v>
      </c>
      <c r="T317" s="27" t="s">
        <v>1867</v>
      </c>
      <c r="U317" s="27" t="s">
        <v>2609</v>
      </c>
    </row>
    <row r="318" spans="1:21" x14ac:dyDescent="0.15">
      <c r="A318" s="27" t="s">
        <v>75</v>
      </c>
      <c r="B318" s="27" t="s">
        <v>9258</v>
      </c>
      <c r="C318" s="27" t="s">
        <v>194</v>
      </c>
      <c r="D318" s="27" t="s">
        <v>29</v>
      </c>
      <c r="E318" s="27" t="s">
        <v>9259</v>
      </c>
      <c r="F318" s="27" t="s">
        <v>9260</v>
      </c>
      <c r="G318" s="27" t="s">
        <v>78</v>
      </c>
      <c r="H318" s="27" t="s">
        <v>669</v>
      </c>
      <c r="I318" s="28">
        <v>43423.643495370372</v>
      </c>
      <c r="J318" s="28">
        <v>43423.643495370372</v>
      </c>
      <c r="K318" s="27">
        <v>0</v>
      </c>
      <c r="L318" s="27" t="s">
        <v>211</v>
      </c>
      <c r="M318" s="27" t="s">
        <v>211</v>
      </c>
      <c r="N318" s="27" t="s">
        <v>215</v>
      </c>
      <c r="O318" s="27" t="s">
        <v>28</v>
      </c>
      <c r="P318" s="27" t="s">
        <v>170</v>
      </c>
      <c r="R318" s="27">
        <v>0</v>
      </c>
      <c r="S318" s="27" t="s">
        <v>354</v>
      </c>
      <c r="T318" s="27" t="s">
        <v>354</v>
      </c>
      <c r="U318" s="27" t="s">
        <v>9261</v>
      </c>
    </row>
    <row r="319" spans="1:21" x14ac:dyDescent="0.15">
      <c r="A319" s="27" t="s">
        <v>75</v>
      </c>
      <c r="B319" s="27" t="s">
        <v>9262</v>
      </c>
      <c r="C319" s="27" t="s">
        <v>194</v>
      </c>
      <c r="D319" s="27" t="s">
        <v>29</v>
      </c>
      <c r="E319" s="27" t="s">
        <v>9259</v>
      </c>
      <c r="F319" s="27" t="s">
        <v>9260</v>
      </c>
      <c r="G319" s="27" t="s">
        <v>78</v>
      </c>
      <c r="H319" s="27" t="s">
        <v>9263</v>
      </c>
      <c r="I319" s="28">
        <v>43423.644085648149</v>
      </c>
      <c r="J319" s="28">
        <v>43423.644085648149</v>
      </c>
      <c r="K319" s="27">
        <v>0</v>
      </c>
      <c r="L319" s="27" t="s">
        <v>211</v>
      </c>
      <c r="M319" s="27" t="s">
        <v>211</v>
      </c>
      <c r="N319" s="27" t="s">
        <v>215</v>
      </c>
      <c r="O319" s="27" t="s">
        <v>28</v>
      </c>
      <c r="P319" s="27" t="s">
        <v>170</v>
      </c>
      <c r="R319" s="27">
        <v>0</v>
      </c>
      <c r="S319" s="27" t="s">
        <v>354</v>
      </c>
      <c r="T319" s="27" t="s">
        <v>354</v>
      </c>
      <c r="U319" s="27" t="s">
        <v>9264</v>
      </c>
    </row>
    <row r="320" spans="1:21" x14ac:dyDescent="0.15">
      <c r="A320" s="27" t="s">
        <v>75</v>
      </c>
      <c r="B320" s="27" t="s">
        <v>9265</v>
      </c>
      <c r="C320" s="27" t="s">
        <v>194</v>
      </c>
      <c r="D320" s="27" t="s">
        <v>29</v>
      </c>
      <c r="E320" s="27" t="s">
        <v>9259</v>
      </c>
      <c r="F320" s="27" t="s">
        <v>9260</v>
      </c>
      <c r="G320" s="27" t="s">
        <v>78</v>
      </c>
      <c r="H320" s="27" t="s">
        <v>669</v>
      </c>
      <c r="I320" s="28">
        <v>43423.648518518516</v>
      </c>
      <c r="J320" s="28">
        <v>43423.648518518516</v>
      </c>
      <c r="K320" s="27">
        <v>0</v>
      </c>
      <c r="L320" s="27" t="s">
        <v>211</v>
      </c>
      <c r="M320" s="27" t="s">
        <v>211</v>
      </c>
      <c r="N320" s="27" t="s">
        <v>215</v>
      </c>
      <c r="O320" s="27" t="s">
        <v>28</v>
      </c>
      <c r="P320" s="27" t="s">
        <v>170</v>
      </c>
      <c r="R320" s="27">
        <v>0</v>
      </c>
      <c r="S320" s="27" t="s">
        <v>354</v>
      </c>
      <c r="T320" s="27" t="s">
        <v>354</v>
      </c>
      <c r="U320" s="27" t="s">
        <v>9266</v>
      </c>
    </row>
    <row r="321" spans="1:21" x14ac:dyDescent="0.15">
      <c r="A321" s="27" t="s">
        <v>75</v>
      </c>
      <c r="B321" s="27" t="s">
        <v>9267</v>
      </c>
      <c r="C321" s="27" t="s">
        <v>194</v>
      </c>
      <c r="D321" s="27" t="s">
        <v>29</v>
      </c>
      <c r="E321" s="27" t="s">
        <v>9259</v>
      </c>
      <c r="F321" s="27" t="s">
        <v>9260</v>
      </c>
      <c r="G321" s="27" t="s">
        <v>78</v>
      </c>
      <c r="H321" s="27" t="s">
        <v>669</v>
      </c>
      <c r="I321" s="28">
        <v>43423.650613425925</v>
      </c>
      <c r="J321" s="28">
        <v>43423.650613425925</v>
      </c>
      <c r="K321" s="27">
        <v>0</v>
      </c>
      <c r="L321" s="27" t="s">
        <v>211</v>
      </c>
      <c r="M321" s="27" t="s">
        <v>211</v>
      </c>
      <c r="N321" s="27" t="s">
        <v>215</v>
      </c>
      <c r="O321" s="27" t="s">
        <v>28</v>
      </c>
      <c r="P321" s="27" t="s">
        <v>170</v>
      </c>
      <c r="R321" s="27">
        <v>0</v>
      </c>
      <c r="S321" s="27" t="s">
        <v>354</v>
      </c>
      <c r="T321" s="27" t="s">
        <v>354</v>
      </c>
      <c r="U321" s="27" t="s">
        <v>9261</v>
      </c>
    </row>
    <row r="322" spans="1:21" x14ac:dyDescent="0.15">
      <c r="A322" s="27" t="s">
        <v>75</v>
      </c>
      <c r="B322" s="27" t="s">
        <v>9268</v>
      </c>
      <c r="C322" s="27" t="s">
        <v>194</v>
      </c>
      <c r="D322" s="27" t="s">
        <v>29</v>
      </c>
      <c r="E322" s="27" t="s">
        <v>9269</v>
      </c>
      <c r="F322" s="27" t="s">
        <v>9270</v>
      </c>
      <c r="G322" s="27" t="s">
        <v>78</v>
      </c>
      <c r="H322" s="27" t="s">
        <v>9271</v>
      </c>
      <c r="I322" s="28">
        <v>43423.651388888888</v>
      </c>
      <c r="J322" s="28">
        <v>43423.651388888888</v>
      </c>
      <c r="K322" s="27">
        <v>0</v>
      </c>
      <c r="L322" s="27" t="s">
        <v>211</v>
      </c>
      <c r="M322" s="27" t="s">
        <v>211</v>
      </c>
      <c r="N322" s="27" t="s">
        <v>215</v>
      </c>
      <c r="O322" s="27" t="s">
        <v>28</v>
      </c>
      <c r="P322" s="27" t="s">
        <v>170</v>
      </c>
      <c r="R322" s="27">
        <v>0</v>
      </c>
      <c r="S322" s="27" t="s">
        <v>354</v>
      </c>
      <c r="T322" s="27" t="s">
        <v>354</v>
      </c>
      <c r="U322" s="27" t="s">
        <v>9272</v>
      </c>
    </row>
    <row r="323" spans="1:21" x14ac:dyDescent="0.15">
      <c r="A323" s="27" t="s">
        <v>75</v>
      </c>
      <c r="B323" s="27" t="s">
        <v>9273</v>
      </c>
      <c r="C323" s="27" t="s">
        <v>194</v>
      </c>
      <c r="D323" s="27" t="s">
        <v>29</v>
      </c>
      <c r="E323" s="27" t="s">
        <v>9259</v>
      </c>
      <c r="F323" s="27" t="s">
        <v>9260</v>
      </c>
      <c r="G323" s="27" t="s">
        <v>78</v>
      </c>
      <c r="H323" s="27" t="s">
        <v>9263</v>
      </c>
      <c r="I323" s="28">
        <v>43423.653506944444</v>
      </c>
      <c r="J323" s="28">
        <v>43423.653506944444</v>
      </c>
      <c r="K323" s="27">
        <v>0</v>
      </c>
      <c r="L323" s="27" t="s">
        <v>211</v>
      </c>
      <c r="M323" s="27" t="s">
        <v>211</v>
      </c>
      <c r="N323" s="27" t="s">
        <v>215</v>
      </c>
      <c r="O323" s="27" t="s">
        <v>28</v>
      </c>
      <c r="P323" s="27" t="s">
        <v>170</v>
      </c>
      <c r="R323" s="27">
        <v>0</v>
      </c>
      <c r="S323" s="27" t="s">
        <v>354</v>
      </c>
      <c r="T323" s="27" t="s">
        <v>354</v>
      </c>
      <c r="U323" s="27" t="s">
        <v>9274</v>
      </c>
    </row>
    <row r="324" spans="1:21" x14ac:dyDescent="0.15">
      <c r="A324" s="27" t="s">
        <v>75</v>
      </c>
      <c r="B324" s="27" t="s">
        <v>9275</v>
      </c>
      <c r="C324" s="27" t="s">
        <v>194</v>
      </c>
      <c r="D324" s="27" t="s">
        <v>29</v>
      </c>
      <c r="E324" s="27" t="s">
        <v>9276</v>
      </c>
      <c r="F324" s="27" t="s">
        <v>9277</v>
      </c>
      <c r="G324" s="27" t="s">
        <v>78</v>
      </c>
      <c r="H324" s="27" t="s">
        <v>9278</v>
      </c>
      <c r="I324" s="28">
        <v>43423.654606481483</v>
      </c>
      <c r="J324" s="28">
        <v>43423.654606481483</v>
      </c>
      <c r="K324" s="27">
        <v>0</v>
      </c>
      <c r="L324" s="27" t="s">
        <v>211</v>
      </c>
      <c r="M324" s="27" t="s">
        <v>211</v>
      </c>
      <c r="N324" s="27" t="s">
        <v>215</v>
      </c>
      <c r="O324" s="27" t="s">
        <v>28</v>
      </c>
      <c r="P324" s="27" t="s">
        <v>170</v>
      </c>
      <c r="R324" s="27">
        <v>0</v>
      </c>
      <c r="S324" s="27" t="s">
        <v>354</v>
      </c>
      <c r="T324" s="27" t="s">
        <v>354</v>
      </c>
      <c r="U324" s="27" t="s">
        <v>9279</v>
      </c>
    </row>
    <row r="325" spans="1:21" x14ac:dyDescent="0.15">
      <c r="A325" s="27" t="s">
        <v>75</v>
      </c>
      <c r="B325" s="27" t="s">
        <v>2610</v>
      </c>
      <c r="C325" s="27" t="s">
        <v>194</v>
      </c>
      <c r="D325" s="27" t="s">
        <v>123</v>
      </c>
      <c r="E325" s="27" t="s">
        <v>1617</v>
      </c>
      <c r="F325" s="27" t="s">
        <v>1618</v>
      </c>
      <c r="G325" s="27" t="s">
        <v>78</v>
      </c>
      <c r="H325" s="27" t="s">
        <v>1619</v>
      </c>
      <c r="I325" s="28">
        <v>43423.582129629627</v>
      </c>
      <c r="J325" s="28">
        <v>43423.583622685182</v>
      </c>
      <c r="K325" s="27">
        <v>1.4930555555555556E-3</v>
      </c>
      <c r="L325" s="27" t="s">
        <v>210</v>
      </c>
      <c r="M325" s="27" t="s">
        <v>211</v>
      </c>
      <c r="N325" s="27" t="s">
        <v>215</v>
      </c>
      <c r="O325" s="27" t="s">
        <v>122</v>
      </c>
      <c r="P325" s="27" t="s">
        <v>170</v>
      </c>
      <c r="R325" s="27">
        <v>0</v>
      </c>
      <c r="S325" s="27" t="s">
        <v>799</v>
      </c>
      <c r="T325" s="27" t="s">
        <v>354</v>
      </c>
      <c r="U325" s="27" t="s">
        <v>1621</v>
      </c>
    </row>
    <row r="326" spans="1:21" x14ac:dyDescent="0.15">
      <c r="A326" s="27" t="s">
        <v>75</v>
      </c>
      <c r="B326" s="27" t="s">
        <v>2611</v>
      </c>
      <c r="C326" s="27" t="s">
        <v>194</v>
      </c>
      <c r="D326" s="27" t="s">
        <v>123</v>
      </c>
      <c r="E326" s="27" t="s">
        <v>1157</v>
      </c>
      <c r="F326" s="27" t="s">
        <v>1158</v>
      </c>
      <c r="G326" s="27" t="s">
        <v>78</v>
      </c>
      <c r="H326" s="27" t="s">
        <v>230</v>
      </c>
      <c r="I326" s="28">
        <v>43423.593136574076</v>
      </c>
      <c r="J326" s="28">
        <v>43423.594710648147</v>
      </c>
      <c r="K326" s="27">
        <v>1.5740740740740741E-3</v>
      </c>
      <c r="L326" s="27" t="s">
        <v>210</v>
      </c>
      <c r="M326" s="27" t="s">
        <v>211</v>
      </c>
      <c r="N326" s="27" t="s">
        <v>215</v>
      </c>
      <c r="O326" s="27" t="s">
        <v>122</v>
      </c>
      <c r="P326" s="27" t="s">
        <v>170</v>
      </c>
      <c r="R326" s="27">
        <v>0</v>
      </c>
      <c r="S326" s="27" t="s">
        <v>681</v>
      </c>
      <c r="T326" s="27" t="s">
        <v>354</v>
      </c>
      <c r="U326" s="27" t="s">
        <v>1159</v>
      </c>
    </row>
    <row r="327" spans="1:21" x14ac:dyDescent="0.15">
      <c r="A327" s="27" t="s">
        <v>75</v>
      </c>
      <c r="B327" s="27" t="s">
        <v>2612</v>
      </c>
      <c r="C327" s="27" t="s">
        <v>194</v>
      </c>
      <c r="D327" s="27" t="s">
        <v>123</v>
      </c>
      <c r="E327" s="27" t="s">
        <v>1157</v>
      </c>
      <c r="F327" s="27" t="s">
        <v>1158</v>
      </c>
      <c r="G327" s="27" t="s">
        <v>78</v>
      </c>
      <c r="H327" s="27" t="s">
        <v>230</v>
      </c>
      <c r="I327" s="28">
        <v>43423.595057870371</v>
      </c>
      <c r="J327" s="28">
        <v>43423.596782407411</v>
      </c>
      <c r="K327" s="27">
        <v>1.7245370370370372E-3</v>
      </c>
      <c r="L327" s="27" t="s">
        <v>210</v>
      </c>
      <c r="M327" s="27" t="s">
        <v>211</v>
      </c>
      <c r="N327" s="27" t="s">
        <v>215</v>
      </c>
      <c r="O327" s="27" t="s">
        <v>122</v>
      </c>
      <c r="P327" s="27" t="s">
        <v>170</v>
      </c>
      <c r="R327" s="27">
        <v>0</v>
      </c>
      <c r="S327" s="27" t="s">
        <v>522</v>
      </c>
      <c r="T327" s="27" t="s">
        <v>354</v>
      </c>
      <c r="U327" s="27" t="s">
        <v>1159</v>
      </c>
    </row>
    <row r="328" spans="1:21" x14ac:dyDescent="0.15">
      <c r="A328" s="27" t="s">
        <v>75</v>
      </c>
      <c r="B328" s="27" t="s">
        <v>2613</v>
      </c>
      <c r="C328" s="27" t="s">
        <v>194</v>
      </c>
      <c r="D328" s="27" t="s">
        <v>123</v>
      </c>
      <c r="E328" s="27" t="s">
        <v>1157</v>
      </c>
      <c r="F328" s="27" t="s">
        <v>1158</v>
      </c>
      <c r="G328" s="27" t="s">
        <v>78</v>
      </c>
      <c r="H328" s="27" t="s">
        <v>230</v>
      </c>
      <c r="I328" s="28">
        <v>43423.601539351854</v>
      </c>
      <c r="J328" s="28">
        <v>43423.603206018517</v>
      </c>
      <c r="K328" s="27">
        <v>1.6666666666666668E-3</v>
      </c>
      <c r="L328" s="27" t="s">
        <v>210</v>
      </c>
      <c r="M328" s="27" t="s">
        <v>211</v>
      </c>
      <c r="N328" s="27" t="s">
        <v>215</v>
      </c>
      <c r="O328" s="27" t="s">
        <v>122</v>
      </c>
      <c r="P328" s="27" t="s">
        <v>170</v>
      </c>
      <c r="R328" s="27">
        <v>0</v>
      </c>
      <c r="S328" s="27" t="s">
        <v>814</v>
      </c>
      <c r="T328" s="27" t="s">
        <v>354</v>
      </c>
      <c r="U328" s="27" t="s">
        <v>1159</v>
      </c>
    </row>
    <row r="329" spans="1:21" x14ac:dyDescent="0.15">
      <c r="A329" s="27" t="s">
        <v>75</v>
      </c>
      <c r="B329" s="27" t="s">
        <v>2614</v>
      </c>
      <c r="C329" s="27" t="s">
        <v>194</v>
      </c>
      <c r="D329" s="27" t="s">
        <v>123</v>
      </c>
      <c r="E329" s="27" t="s">
        <v>1157</v>
      </c>
      <c r="F329" s="27" t="s">
        <v>1158</v>
      </c>
      <c r="G329" s="27" t="s">
        <v>78</v>
      </c>
      <c r="H329" s="27" t="s">
        <v>230</v>
      </c>
      <c r="I329" s="28">
        <v>43423.609502314815</v>
      </c>
      <c r="J329" s="28">
        <v>43423.609675925924</v>
      </c>
      <c r="K329" s="27">
        <v>1.7361111111111112E-4</v>
      </c>
      <c r="L329" s="27" t="s">
        <v>210</v>
      </c>
      <c r="M329" s="27" t="s">
        <v>211</v>
      </c>
      <c r="N329" s="27" t="s">
        <v>215</v>
      </c>
      <c r="O329" s="27" t="s">
        <v>122</v>
      </c>
      <c r="P329" s="27" t="s">
        <v>170</v>
      </c>
      <c r="R329" s="27">
        <v>0</v>
      </c>
      <c r="S329" s="27" t="s">
        <v>369</v>
      </c>
      <c r="T329" s="27" t="s">
        <v>354</v>
      </c>
      <c r="U329" s="27" t="s">
        <v>1159</v>
      </c>
    </row>
    <row r="330" spans="1:21" x14ac:dyDescent="0.15">
      <c r="A330" s="27" t="s">
        <v>75</v>
      </c>
      <c r="B330" s="27" t="s">
        <v>2615</v>
      </c>
      <c r="C330" s="27" t="s">
        <v>194</v>
      </c>
      <c r="D330" s="27" t="s">
        <v>123</v>
      </c>
      <c r="E330" s="27" t="s">
        <v>1617</v>
      </c>
      <c r="F330" s="27" t="s">
        <v>1618</v>
      </c>
      <c r="G330" s="27" t="s">
        <v>78</v>
      </c>
      <c r="H330" s="27" t="s">
        <v>1619</v>
      </c>
      <c r="I330" s="28">
        <v>43423.609895833331</v>
      </c>
      <c r="J330" s="28">
        <v>43423.613043981481</v>
      </c>
      <c r="K330" s="27">
        <v>3.1481481481481482E-3</v>
      </c>
      <c r="L330" s="27" t="s">
        <v>210</v>
      </c>
      <c r="M330" s="27" t="s">
        <v>210</v>
      </c>
      <c r="N330" s="27" t="s">
        <v>215</v>
      </c>
      <c r="O330" s="27" t="s">
        <v>122</v>
      </c>
      <c r="P330" s="27" t="s">
        <v>170</v>
      </c>
      <c r="R330" s="27">
        <v>0</v>
      </c>
      <c r="S330" s="27" t="s">
        <v>884</v>
      </c>
      <c r="T330" s="27" t="s">
        <v>884</v>
      </c>
      <c r="U330" s="27" t="s">
        <v>1621</v>
      </c>
    </row>
    <row r="331" spans="1:21" x14ac:dyDescent="0.15">
      <c r="A331" s="27" t="s">
        <v>75</v>
      </c>
      <c r="B331" s="27" t="s">
        <v>2616</v>
      </c>
      <c r="C331" s="27" t="s">
        <v>194</v>
      </c>
      <c r="D331" s="27" t="s">
        <v>123</v>
      </c>
      <c r="E331" s="27" t="s">
        <v>925</v>
      </c>
      <c r="F331" s="27" t="s">
        <v>926</v>
      </c>
      <c r="G331" s="27" t="s">
        <v>78</v>
      </c>
      <c r="H331" s="27" t="s">
        <v>927</v>
      </c>
      <c r="I331" s="28">
        <v>43423.653680555559</v>
      </c>
      <c r="J331" s="28">
        <v>43423.66065972222</v>
      </c>
      <c r="K331" s="27">
        <v>6.9791666666666674E-3</v>
      </c>
      <c r="L331" s="27" t="s">
        <v>210</v>
      </c>
      <c r="M331" s="27" t="s">
        <v>210</v>
      </c>
      <c r="N331" s="27" t="s">
        <v>215</v>
      </c>
      <c r="O331" s="27" t="s">
        <v>122</v>
      </c>
      <c r="P331" s="27" t="s">
        <v>170</v>
      </c>
      <c r="R331" s="27">
        <v>0</v>
      </c>
      <c r="S331" s="27" t="s">
        <v>2617</v>
      </c>
      <c r="T331" s="27" t="s">
        <v>2617</v>
      </c>
      <c r="U331" s="27" t="s">
        <v>928</v>
      </c>
    </row>
    <row r="332" spans="1:21" x14ac:dyDescent="0.15">
      <c r="A332" s="27" t="s">
        <v>75</v>
      </c>
      <c r="B332" s="27" t="s">
        <v>2618</v>
      </c>
      <c r="C332" s="27" t="s">
        <v>192</v>
      </c>
      <c r="D332" s="27" t="s">
        <v>43</v>
      </c>
      <c r="E332" s="27" t="s">
        <v>1623</v>
      </c>
      <c r="F332" s="27" t="s">
        <v>1624</v>
      </c>
      <c r="G332" s="27" t="s">
        <v>78</v>
      </c>
      <c r="H332" s="27" t="s">
        <v>1625</v>
      </c>
      <c r="I332" s="28">
        <v>43423.462743055556</v>
      </c>
      <c r="J332" s="28">
        <v>43423.466597222221</v>
      </c>
      <c r="K332" s="27">
        <v>3.8541666666666668E-3</v>
      </c>
      <c r="L332" s="27" t="s">
        <v>210</v>
      </c>
      <c r="M332" s="27" t="s">
        <v>210</v>
      </c>
      <c r="N332" s="27" t="s">
        <v>215</v>
      </c>
      <c r="O332" s="27" t="s">
        <v>42</v>
      </c>
      <c r="P332" s="27" t="s">
        <v>170</v>
      </c>
      <c r="R332" s="27">
        <v>0</v>
      </c>
      <c r="S332" s="27" t="s">
        <v>1436</v>
      </c>
      <c r="T332" s="27" t="s">
        <v>1436</v>
      </c>
      <c r="U332" s="27" t="s">
        <v>2619</v>
      </c>
    </row>
    <row r="333" spans="1:21" x14ac:dyDescent="0.15">
      <c r="A333" s="27" t="s">
        <v>75</v>
      </c>
      <c r="B333" s="27" t="s">
        <v>2620</v>
      </c>
      <c r="C333" s="27" t="s">
        <v>192</v>
      </c>
      <c r="D333" s="27" t="s">
        <v>43</v>
      </c>
      <c r="E333" s="27" t="s">
        <v>2621</v>
      </c>
      <c r="F333" s="27" t="s">
        <v>2622</v>
      </c>
      <c r="G333" s="27" t="s">
        <v>78</v>
      </c>
      <c r="H333" s="27" t="s">
        <v>2623</v>
      </c>
      <c r="I333" s="28">
        <v>43423.489699074074</v>
      </c>
      <c r="J333" s="28">
        <v>43423.491643518515</v>
      </c>
      <c r="K333" s="27">
        <v>1.9444444444444442E-3</v>
      </c>
      <c r="L333" s="27" t="s">
        <v>210</v>
      </c>
      <c r="M333" s="27" t="s">
        <v>211</v>
      </c>
      <c r="N333" s="27" t="s">
        <v>215</v>
      </c>
      <c r="O333" s="27" t="s">
        <v>42</v>
      </c>
      <c r="P333" s="27" t="s">
        <v>170</v>
      </c>
      <c r="R333" s="27">
        <v>0</v>
      </c>
      <c r="S333" s="27" t="s">
        <v>807</v>
      </c>
      <c r="T333" s="27" t="s">
        <v>354</v>
      </c>
      <c r="U333" s="27" t="s">
        <v>2624</v>
      </c>
    </row>
    <row r="334" spans="1:21" x14ac:dyDescent="0.15">
      <c r="A334" s="27" t="s">
        <v>75</v>
      </c>
      <c r="B334" s="27" t="s">
        <v>2625</v>
      </c>
      <c r="C334" s="27" t="s">
        <v>192</v>
      </c>
      <c r="D334" s="27" t="s">
        <v>43</v>
      </c>
      <c r="E334" s="27" t="s">
        <v>2626</v>
      </c>
      <c r="F334" s="27" t="s">
        <v>2627</v>
      </c>
      <c r="G334" s="27" t="s">
        <v>78</v>
      </c>
      <c r="H334" s="27" t="s">
        <v>2628</v>
      </c>
      <c r="I334" s="28">
        <v>43423.602824074071</v>
      </c>
      <c r="J334" s="28">
        <v>43423.626064814816</v>
      </c>
      <c r="K334" s="27">
        <v>2.3240740740740742E-2</v>
      </c>
      <c r="L334" s="27" t="s">
        <v>210</v>
      </c>
      <c r="M334" s="27" t="s">
        <v>210</v>
      </c>
      <c r="N334" s="27" t="s">
        <v>215</v>
      </c>
      <c r="O334" s="27" t="s">
        <v>42</v>
      </c>
      <c r="P334" s="27" t="s">
        <v>170</v>
      </c>
      <c r="R334" s="27">
        <v>0</v>
      </c>
      <c r="S334" s="27" t="s">
        <v>2629</v>
      </c>
      <c r="T334" s="27" t="s">
        <v>2629</v>
      </c>
      <c r="U334" s="27" t="s">
        <v>2630</v>
      </c>
    </row>
    <row r="335" spans="1:21" x14ac:dyDescent="0.15">
      <c r="A335" s="27" t="s">
        <v>75</v>
      </c>
      <c r="B335" s="27" t="s">
        <v>2631</v>
      </c>
      <c r="C335" s="27" t="s">
        <v>192</v>
      </c>
      <c r="D335" s="27" t="s">
        <v>43</v>
      </c>
      <c r="E335" s="27" t="s">
        <v>2632</v>
      </c>
      <c r="F335" s="27" t="s">
        <v>2633</v>
      </c>
      <c r="G335" s="27" t="s">
        <v>78</v>
      </c>
      <c r="H335" s="27" t="s">
        <v>2634</v>
      </c>
      <c r="I335" s="28">
        <v>43423.626608796294</v>
      </c>
      <c r="J335" s="28">
        <v>43423.626967592594</v>
      </c>
      <c r="K335" s="27">
        <v>3.5879629629629635E-4</v>
      </c>
      <c r="L335" s="27" t="s">
        <v>210</v>
      </c>
      <c r="M335" s="27" t="s">
        <v>211</v>
      </c>
      <c r="N335" s="27" t="s">
        <v>215</v>
      </c>
      <c r="O335" s="27" t="s">
        <v>42</v>
      </c>
      <c r="P335" s="27" t="s">
        <v>170</v>
      </c>
      <c r="R335" s="27">
        <v>0</v>
      </c>
      <c r="S335" s="27" t="s">
        <v>406</v>
      </c>
      <c r="T335" s="27" t="s">
        <v>354</v>
      </c>
      <c r="U335" s="27" t="s">
        <v>2635</v>
      </c>
    </row>
    <row r="336" spans="1:21" x14ac:dyDescent="0.15">
      <c r="A336" s="27" t="s">
        <v>75</v>
      </c>
      <c r="B336" s="27" t="s">
        <v>2636</v>
      </c>
      <c r="C336" s="27" t="s">
        <v>192</v>
      </c>
      <c r="D336" s="27" t="s">
        <v>43</v>
      </c>
      <c r="E336" s="27" t="s">
        <v>2637</v>
      </c>
      <c r="F336" s="27" t="s">
        <v>2638</v>
      </c>
      <c r="G336" s="27" t="s">
        <v>78</v>
      </c>
      <c r="H336" s="27" t="s">
        <v>2639</v>
      </c>
      <c r="I336" s="28">
        <v>43423.628634259258</v>
      </c>
      <c r="J336" s="28">
        <v>43423.630601851852</v>
      </c>
      <c r="K336" s="27">
        <v>1.9675925925925928E-3</v>
      </c>
      <c r="L336" s="27" t="s">
        <v>210</v>
      </c>
      <c r="M336" s="27" t="s">
        <v>211</v>
      </c>
      <c r="N336" s="27" t="s">
        <v>215</v>
      </c>
      <c r="O336" s="27" t="s">
        <v>42</v>
      </c>
      <c r="P336" s="27" t="s">
        <v>170</v>
      </c>
      <c r="R336" s="27">
        <v>0</v>
      </c>
      <c r="S336" s="27" t="s">
        <v>516</v>
      </c>
      <c r="T336" s="27" t="s">
        <v>354</v>
      </c>
      <c r="U336" s="27" t="s">
        <v>2640</v>
      </c>
    </row>
    <row r="337" spans="1:21" x14ac:dyDescent="0.15">
      <c r="A337" s="27" t="s">
        <v>75</v>
      </c>
      <c r="B337" s="27" t="s">
        <v>2641</v>
      </c>
      <c r="C337" s="27" t="s">
        <v>192</v>
      </c>
      <c r="D337" s="27" t="s">
        <v>43</v>
      </c>
      <c r="E337" s="27" t="s">
        <v>1162</v>
      </c>
      <c r="F337" s="27" t="s">
        <v>1163</v>
      </c>
      <c r="G337" s="27" t="s">
        <v>78</v>
      </c>
      <c r="H337" s="27" t="s">
        <v>1164</v>
      </c>
      <c r="I337" s="28">
        <v>43423.64261574074</v>
      </c>
      <c r="J337" s="28">
        <v>43423.659282407411</v>
      </c>
      <c r="K337" s="27">
        <v>1.6666666666666666E-2</v>
      </c>
      <c r="L337" s="27" t="s">
        <v>210</v>
      </c>
      <c r="M337" s="27" t="s">
        <v>210</v>
      </c>
      <c r="N337" s="27" t="s">
        <v>215</v>
      </c>
      <c r="O337" s="27" t="s">
        <v>42</v>
      </c>
      <c r="P337" s="27" t="s">
        <v>170</v>
      </c>
      <c r="R337" s="27">
        <v>0</v>
      </c>
      <c r="S337" s="27" t="s">
        <v>2642</v>
      </c>
      <c r="T337" s="27" t="s">
        <v>2642</v>
      </c>
      <c r="U337" s="27" t="s">
        <v>1165</v>
      </c>
    </row>
    <row r="338" spans="1:21" x14ac:dyDescent="0.15">
      <c r="A338" s="27" t="s">
        <v>75</v>
      </c>
      <c r="B338" s="27" t="s">
        <v>2643</v>
      </c>
      <c r="C338" s="27" t="s">
        <v>192</v>
      </c>
      <c r="D338" s="27" t="s">
        <v>43</v>
      </c>
      <c r="E338" s="27" t="s">
        <v>1162</v>
      </c>
      <c r="F338" s="27" t="s">
        <v>1163</v>
      </c>
      <c r="G338" s="27" t="s">
        <v>78</v>
      </c>
      <c r="H338" s="27" t="s">
        <v>1164</v>
      </c>
      <c r="I338" s="28">
        <v>43423.675162037034</v>
      </c>
      <c r="J338" s="28">
        <v>43423.676712962966</v>
      </c>
      <c r="K338" s="27">
        <v>1.5509259259259261E-3</v>
      </c>
      <c r="L338" s="27" t="s">
        <v>210</v>
      </c>
      <c r="M338" s="27" t="s">
        <v>211</v>
      </c>
      <c r="N338" s="27" t="s">
        <v>215</v>
      </c>
      <c r="O338" s="27" t="s">
        <v>42</v>
      </c>
      <c r="P338" s="27" t="s">
        <v>170</v>
      </c>
      <c r="R338" s="27">
        <v>0</v>
      </c>
      <c r="S338" s="27" t="s">
        <v>494</v>
      </c>
      <c r="T338" s="27" t="s">
        <v>354</v>
      </c>
      <c r="U338" s="27" t="s">
        <v>1165</v>
      </c>
    </row>
    <row r="339" spans="1:21" x14ac:dyDescent="0.15">
      <c r="A339" s="27" t="s">
        <v>75</v>
      </c>
      <c r="B339" s="27" t="s">
        <v>2644</v>
      </c>
      <c r="C339" s="27" t="s">
        <v>192</v>
      </c>
      <c r="D339" s="27" t="s">
        <v>43</v>
      </c>
      <c r="E339" s="27" t="s">
        <v>2645</v>
      </c>
      <c r="F339" s="27" t="s">
        <v>2646</v>
      </c>
      <c r="G339" s="27" t="s">
        <v>78</v>
      </c>
      <c r="H339" s="27" t="s">
        <v>2647</v>
      </c>
      <c r="I339" s="28">
        <v>43423.679652777777</v>
      </c>
      <c r="J339" s="28">
        <v>43423.680428240739</v>
      </c>
      <c r="K339" s="27">
        <v>7.7546296296296304E-4</v>
      </c>
      <c r="L339" s="27" t="s">
        <v>210</v>
      </c>
      <c r="M339" s="27" t="s">
        <v>211</v>
      </c>
      <c r="N339" s="27" t="s">
        <v>215</v>
      </c>
      <c r="O339" s="27" t="s">
        <v>42</v>
      </c>
      <c r="P339" s="27" t="s">
        <v>170</v>
      </c>
      <c r="R339" s="27">
        <v>0</v>
      </c>
      <c r="S339" s="27" t="s">
        <v>413</v>
      </c>
      <c r="T339" s="27" t="s">
        <v>354</v>
      </c>
      <c r="U339" s="27" t="s">
        <v>2648</v>
      </c>
    </row>
    <row r="340" spans="1:21" x14ac:dyDescent="0.15">
      <c r="A340" s="27" t="s">
        <v>75</v>
      </c>
      <c r="B340" s="27" t="s">
        <v>2649</v>
      </c>
      <c r="C340" s="27" t="s">
        <v>192</v>
      </c>
      <c r="D340" s="27" t="s">
        <v>43</v>
      </c>
      <c r="E340" s="27" t="s">
        <v>2650</v>
      </c>
      <c r="F340" s="27" t="s">
        <v>2651</v>
      </c>
      <c r="G340" s="27" t="s">
        <v>78</v>
      </c>
      <c r="H340" s="27" t="s">
        <v>2652</v>
      </c>
      <c r="I340" s="28">
        <v>43423.724374999998</v>
      </c>
      <c r="J340" s="28">
        <v>43423.727280092593</v>
      </c>
      <c r="K340" s="27">
        <v>2.9050925925925928E-3</v>
      </c>
      <c r="L340" s="27" t="s">
        <v>210</v>
      </c>
      <c r="M340" s="27" t="s">
        <v>210</v>
      </c>
      <c r="N340" s="27" t="s">
        <v>215</v>
      </c>
      <c r="O340" s="27" t="s">
        <v>42</v>
      </c>
      <c r="P340" s="27" t="s">
        <v>170</v>
      </c>
      <c r="R340" s="27">
        <v>0</v>
      </c>
      <c r="S340" s="27" t="s">
        <v>1217</v>
      </c>
      <c r="T340" s="27" t="s">
        <v>1217</v>
      </c>
      <c r="U340" s="27" t="s">
        <v>2653</v>
      </c>
    </row>
    <row r="341" spans="1:21" x14ac:dyDescent="0.15">
      <c r="A341" s="27" t="s">
        <v>75</v>
      </c>
      <c r="B341" s="27" t="s">
        <v>2654</v>
      </c>
      <c r="C341" s="27" t="s">
        <v>192</v>
      </c>
      <c r="D341" s="27" t="s">
        <v>43</v>
      </c>
      <c r="E341" s="27" t="s">
        <v>2650</v>
      </c>
      <c r="F341" s="27" t="s">
        <v>2651</v>
      </c>
      <c r="G341" s="27" t="s">
        <v>78</v>
      </c>
      <c r="H341" s="27" t="s">
        <v>2652</v>
      </c>
      <c r="I341" s="28">
        <v>43423.728310185186</v>
      </c>
      <c r="J341" s="28">
        <v>43423.728379629632</v>
      </c>
      <c r="K341" s="27">
        <v>6.9444444444444444E-5</v>
      </c>
      <c r="L341" s="27" t="s">
        <v>210</v>
      </c>
      <c r="M341" s="27" t="s">
        <v>211</v>
      </c>
      <c r="N341" s="27" t="s">
        <v>215</v>
      </c>
      <c r="O341" s="27" t="s">
        <v>42</v>
      </c>
      <c r="P341" s="27" t="s">
        <v>170</v>
      </c>
      <c r="R341" s="27">
        <v>0</v>
      </c>
      <c r="S341" s="27" t="s">
        <v>483</v>
      </c>
      <c r="T341" s="27" t="s">
        <v>354</v>
      </c>
      <c r="U341" s="27" t="s">
        <v>2653</v>
      </c>
    </row>
    <row r="342" spans="1:21" x14ac:dyDescent="0.15">
      <c r="A342" s="27" t="s">
        <v>75</v>
      </c>
      <c r="B342" s="27" t="s">
        <v>2655</v>
      </c>
      <c r="C342" s="27" t="s">
        <v>194</v>
      </c>
      <c r="D342" s="27" t="s">
        <v>49</v>
      </c>
      <c r="E342" s="27" t="s">
        <v>2656</v>
      </c>
      <c r="F342" s="27" t="s">
        <v>2657</v>
      </c>
      <c r="G342" s="27" t="s">
        <v>78</v>
      </c>
      <c r="H342" s="27" t="s">
        <v>2658</v>
      </c>
      <c r="I342" s="28">
        <v>43423.655787037038</v>
      </c>
      <c r="J342" s="28">
        <v>43423.661747685182</v>
      </c>
      <c r="K342" s="27">
        <v>5.9606481481481489E-3</v>
      </c>
      <c r="L342" s="27" t="s">
        <v>210</v>
      </c>
      <c r="M342" s="27" t="s">
        <v>210</v>
      </c>
      <c r="N342" s="27" t="s">
        <v>215</v>
      </c>
      <c r="O342" s="27" t="s">
        <v>48</v>
      </c>
      <c r="P342" s="27" t="s">
        <v>170</v>
      </c>
      <c r="R342" s="27">
        <v>0</v>
      </c>
      <c r="S342" s="27" t="s">
        <v>2659</v>
      </c>
      <c r="T342" s="27" t="s">
        <v>2659</v>
      </c>
      <c r="U342" s="27" t="s">
        <v>2660</v>
      </c>
    </row>
    <row r="343" spans="1:21" x14ac:dyDescent="0.15">
      <c r="A343" s="27" t="s">
        <v>75</v>
      </c>
      <c r="B343" s="27" t="s">
        <v>9280</v>
      </c>
      <c r="C343" s="27" t="s">
        <v>194</v>
      </c>
      <c r="D343" s="27" t="s">
        <v>124</v>
      </c>
      <c r="E343" s="27" t="s">
        <v>1170</v>
      </c>
      <c r="F343" s="27" t="s">
        <v>1171</v>
      </c>
      <c r="G343" s="27" t="s">
        <v>78</v>
      </c>
      <c r="H343" s="27" t="s">
        <v>1172</v>
      </c>
      <c r="I343" s="28">
        <v>43423.460636574076</v>
      </c>
      <c r="J343" s="28">
        <v>43423.460636574076</v>
      </c>
      <c r="K343" s="27">
        <v>0</v>
      </c>
      <c r="L343" s="27" t="s">
        <v>211</v>
      </c>
      <c r="M343" s="27" t="s">
        <v>211</v>
      </c>
      <c r="N343" s="27" t="s">
        <v>215</v>
      </c>
      <c r="O343" s="27" t="s">
        <v>120</v>
      </c>
      <c r="P343" s="27" t="s">
        <v>170</v>
      </c>
      <c r="R343" s="27">
        <v>0</v>
      </c>
      <c r="S343" s="27" t="s">
        <v>354</v>
      </c>
      <c r="T343" s="27" t="s">
        <v>354</v>
      </c>
      <c r="U343" s="27" t="s">
        <v>1173</v>
      </c>
    </row>
    <row r="344" spans="1:21" x14ac:dyDescent="0.15">
      <c r="A344" s="27" t="s">
        <v>75</v>
      </c>
      <c r="B344" s="27" t="s">
        <v>9281</v>
      </c>
      <c r="C344" s="27" t="s">
        <v>194</v>
      </c>
      <c r="D344" s="27" t="s">
        <v>124</v>
      </c>
      <c r="E344" s="27" t="s">
        <v>1170</v>
      </c>
      <c r="F344" s="27" t="s">
        <v>1171</v>
      </c>
      <c r="G344" s="27" t="s">
        <v>78</v>
      </c>
      <c r="H344" s="27" t="s">
        <v>1172</v>
      </c>
      <c r="I344" s="28">
        <v>43423.461018518516</v>
      </c>
      <c r="J344" s="28">
        <v>43423.461018518516</v>
      </c>
      <c r="K344" s="27">
        <v>0</v>
      </c>
      <c r="L344" s="27" t="s">
        <v>211</v>
      </c>
      <c r="M344" s="27" t="s">
        <v>211</v>
      </c>
      <c r="N344" s="27" t="s">
        <v>215</v>
      </c>
      <c r="O344" s="27" t="s">
        <v>120</v>
      </c>
      <c r="P344" s="27" t="s">
        <v>170</v>
      </c>
      <c r="R344" s="27">
        <v>0</v>
      </c>
      <c r="S344" s="27" t="s">
        <v>354</v>
      </c>
      <c r="T344" s="27" t="s">
        <v>354</v>
      </c>
      <c r="U344" s="27" t="s">
        <v>1173</v>
      </c>
    </row>
    <row r="345" spans="1:21" x14ac:dyDescent="0.15">
      <c r="A345" s="27" t="s">
        <v>75</v>
      </c>
      <c r="B345" s="27" t="s">
        <v>2661</v>
      </c>
      <c r="C345" s="27" t="s">
        <v>194</v>
      </c>
      <c r="D345" s="27" t="s">
        <v>124</v>
      </c>
      <c r="E345" s="27" t="s">
        <v>1170</v>
      </c>
      <c r="F345" s="27" t="s">
        <v>1171</v>
      </c>
      <c r="G345" s="27" t="s">
        <v>78</v>
      </c>
      <c r="H345" s="27" t="s">
        <v>1172</v>
      </c>
      <c r="I345" s="28">
        <v>43423.622731481482</v>
      </c>
      <c r="J345" s="28">
        <v>43423.623692129629</v>
      </c>
      <c r="K345" s="27">
        <v>9.6064814814814808E-4</v>
      </c>
      <c r="L345" s="27" t="s">
        <v>210</v>
      </c>
      <c r="M345" s="27" t="s">
        <v>211</v>
      </c>
      <c r="N345" s="27" t="s">
        <v>215</v>
      </c>
      <c r="O345" s="27" t="s">
        <v>120</v>
      </c>
      <c r="P345" s="27" t="s">
        <v>170</v>
      </c>
      <c r="R345" s="27">
        <v>0</v>
      </c>
      <c r="S345" s="27" t="s">
        <v>422</v>
      </c>
      <c r="T345" s="27" t="s">
        <v>354</v>
      </c>
      <c r="U345" s="27" t="s">
        <v>1173</v>
      </c>
    </row>
    <row r="346" spans="1:21" x14ac:dyDescent="0.15">
      <c r="A346" s="27" t="s">
        <v>75</v>
      </c>
      <c r="B346" s="27" t="s">
        <v>9282</v>
      </c>
      <c r="C346" s="27" t="s">
        <v>194</v>
      </c>
      <c r="D346" s="27" t="s">
        <v>124</v>
      </c>
      <c r="E346" s="27" t="s">
        <v>1166</v>
      </c>
      <c r="F346" s="27" t="s">
        <v>1167</v>
      </c>
      <c r="G346" s="27" t="s">
        <v>78</v>
      </c>
      <c r="H346" s="27" t="s">
        <v>1168</v>
      </c>
      <c r="I346" s="28">
        <v>43423.624675925923</v>
      </c>
      <c r="J346" s="28">
        <v>43423.624675925923</v>
      </c>
      <c r="K346" s="27">
        <v>0</v>
      </c>
      <c r="L346" s="27" t="s">
        <v>211</v>
      </c>
      <c r="M346" s="27" t="s">
        <v>211</v>
      </c>
      <c r="N346" s="27" t="s">
        <v>215</v>
      </c>
      <c r="O346" s="27" t="s">
        <v>120</v>
      </c>
      <c r="P346" s="27" t="s">
        <v>170</v>
      </c>
      <c r="R346" s="27">
        <v>0</v>
      </c>
      <c r="S346" s="27" t="s">
        <v>354</v>
      </c>
      <c r="T346" s="27" t="s">
        <v>354</v>
      </c>
      <c r="U346" s="27" t="s">
        <v>1169</v>
      </c>
    </row>
    <row r="347" spans="1:21" x14ac:dyDescent="0.15">
      <c r="A347" s="27" t="s">
        <v>75</v>
      </c>
      <c r="B347" s="27" t="s">
        <v>2662</v>
      </c>
      <c r="C347" s="27" t="s">
        <v>194</v>
      </c>
      <c r="D347" s="27" t="s">
        <v>124</v>
      </c>
      <c r="E347" s="27" t="s">
        <v>1850</v>
      </c>
      <c r="F347" s="27" t="s">
        <v>1851</v>
      </c>
      <c r="G347" s="27" t="s">
        <v>78</v>
      </c>
      <c r="H347" s="27" t="s">
        <v>1852</v>
      </c>
      <c r="I347" s="28">
        <v>43423.682939814818</v>
      </c>
      <c r="J347" s="28">
        <v>43423.684282407405</v>
      </c>
      <c r="K347" s="27">
        <v>1.3425925925925925E-3</v>
      </c>
      <c r="L347" s="27" t="s">
        <v>210</v>
      </c>
      <c r="M347" s="27" t="s">
        <v>211</v>
      </c>
      <c r="N347" s="27" t="s">
        <v>215</v>
      </c>
      <c r="O347" s="27" t="s">
        <v>120</v>
      </c>
      <c r="P347" s="27" t="s">
        <v>170</v>
      </c>
      <c r="R347" s="27">
        <v>0</v>
      </c>
      <c r="S347" s="27" t="s">
        <v>671</v>
      </c>
      <c r="T347" s="27" t="s">
        <v>354</v>
      </c>
      <c r="U347" s="27" t="s">
        <v>1853</v>
      </c>
    </row>
    <row r="348" spans="1:21" x14ac:dyDescent="0.15">
      <c r="A348" s="27" t="s">
        <v>75</v>
      </c>
      <c r="B348" s="27" t="s">
        <v>2663</v>
      </c>
      <c r="C348" s="27" t="s">
        <v>194</v>
      </c>
      <c r="D348" s="27" t="s">
        <v>124</v>
      </c>
      <c r="E348" s="27" t="s">
        <v>1854</v>
      </c>
      <c r="F348" s="27" t="s">
        <v>1855</v>
      </c>
      <c r="G348" s="27" t="s">
        <v>78</v>
      </c>
      <c r="H348" s="27" t="s">
        <v>1856</v>
      </c>
      <c r="I348" s="28">
        <v>43423.696296296293</v>
      </c>
      <c r="J348" s="28">
        <v>43423.697604166664</v>
      </c>
      <c r="K348" s="27">
        <v>1.3078703703703705E-3</v>
      </c>
      <c r="L348" s="27" t="s">
        <v>210</v>
      </c>
      <c r="M348" s="27" t="s">
        <v>211</v>
      </c>
      <c r="N348" s="27" t="s">
        <v>215</v>
      </c>
      <c r="O348" s="27" t="s">
        <v>120</v>
      </c>
      <c r="P348" s="27" t="s">
        <v>170</v>
      </c>
      <c r="R348" s="27">
        <v>0</v>
      </c>
      <c r="S348" s="27" t="s">
        <v>696</v>
      </c>
      <c r="T348" s="27" t="s">
        <v>354</v>
      </c>
      <c r="U348" s="27" t="s">
        <v>1857</v>
      </c>
    </row>
    <row r="349" spans="1:21" x14ac:dyDescent="0.15">
      <c r="A349" s="27" t="s">
        <v>75</v>
      </c>
      <c r="B349" s="27" t="s">
        <v>2664</v>
      </c>
      <c r="C349" s="27" t="s">
        <v>194</v>
      </c>
      <c r="D349" s="27" t="s">
        <v>124</v>
      </c>
      <c r="E349" s="27" t="s">
        <v>2665</v>
      </c>
      <c r="F349" s="27" t="s">
        <v>2666</v>
      </c>
      <c r="G349" s="27" t="s">
        <v>78</v>
      </c>
      <c r="H349" s="27" t="s">
        <v>2667</v>
      </c>
      <c r="I349" s="28">
        <v>43423.749745370369</v>
      </c>
      <c r="J349" s="28">
        <v>43423.75105324074</v>
      </c>
      <c r="K349" s="27">
        <v>1.3078703703703705E-3</v>
      </c>
      <c r="L349" s="27" t="s">
        <v>210</v>
      </c>
      <c r="M349" s="27" t="s">
        <v>211</v>
      </c>
      <c r="N349" s="27" t="s">
        <v>215</v>
      </c>
      <c r="O349" s="27" t="s">
        <v>120</v>
      </c>
      <c r="P349" s="27" t="s">
        <v>170</v>
      </c>
      <c r="R349" s="27">
        <v>0</v>
      </c>
      <c r="S349" s="27" t="s">
        <v>696</v>
      </c>
      <c r="T349" s="27" t="s">
        <v>354</v>
      </c>
      <c r="U349" s="27" t="s">
        <v>2668</v>
      </c>
    </row>
    <row r="350" spans="1:21" x14ac:dyDescent="0.15">
      <c r="A350" s="27" t="s">
        <v>75</v>
      </c>
      <c r="B350" s="27" t="s">
        <v>2669</v>
      </c>
      <c r="C350" s="27" t="s">
        <v>190</v>
      </c>
      <c r="D350" s="27" t="s">
        <v>33</v>
      </c>
      <c r="E350" s="27" t="s">
        <v>2670</v>
      </c>
      <c r="F350" s="27" t="s">
        <v>2671</v>
      </c>
      <c r="G350" s="27" t="s">
        <v>78</v>
      </c>
      <c r="H350" s="27" t="s">
        <v>2672</v>
      </c>
      <c r="I350" s="28">
        <v>43423.428923611114</v>
      </c>
      <c r="J350" s="28">
        <v>43423.429942129631</v>
      </c>
      <c r="K350" s="27">
        <v>1.0185185185185186E-3</v>
      </c>
      <c r="L350" s="27" t="s">
        <v>210</v>
      </c>
      <c r="M350" s="27" t="s">
        <v>211</v>
      </c>
      <c r="N350" s="27" t="s">
        <v>215</v>
      </c>
      <c r="O350" s="27" t="s">
        <v>32</v>
      </c>
      <c r="P350" s="27" t="s">
        <v>170</v>
      </c>
      <c r="R350" s="27">
        <v>0</v>
      </c>
      <c r="S350" s="27" t="s">
        <v>404</v>
      </c>
      <c r="T350" s="27" t="s">
        <v>354</v>
      </c>
      <c r="U350" s="27" t="s">
        <v>2673</v>
      </c>
    </row>
    <row r="351" spans="1:21" x14ac:dyDescent="0.15">
      <c r="A351" s="27" t="s">
        <v>75</v>
      </c>
      <c r="B351" s="27" t="s">
        <v>9283</v>
      </c>
      <c r="C351" s="27" t="s">
        <v>190</v>
      </c>
      <c r="D351" s="27" t="s">
        <v>33</v>
      </c>
      <c r="E351" s="27" t="s">
        <v>2675</v>
      </c>
      <c r="F351" s="27" t="s">
        <v>2676</v>
      </c>
      <c r="G351" s="27" t="s">
        <v>78</v>
      </c>
      <c r="H351" s="27" t="s">
        <v>2677</v>
      </c>
      <c r="I351" s="28">
        <v>43423.622800925928</v>
      </c>
      <c r="J351" s="28">
        <v>43423.622800925928</v>
      </c>
      <c r="K351" s="27">
        <v>0</v>
      </c>
      <c r="L351" s="27" t="s">
        <v>211</v>
      </c>
      <c r="M351" s="27" t="s">
        <v>211</v>
      </c>
      <c r="N351" s="27" t="s">
        <v>215</v>
      </c>
      <c r="O351" s="27" t="s">
        <v>32</v>
      </c>
      <c r="P351" s="27" t="s">
        <v>170</v>
      </c>
      <c r="R351" s="27">
        <v>0</v>
      </c>
      <c r="S351" s="27" t="s">
        <v>354</v>
      </c>
      <c r="T351" s="27" t="s">
        <v>354</v>
      </c>
      <c r="U351" s="27" t="s">
        <v>2678</v>
      </c>
    </row>
    <row r="352" spans="1:21" x14ac:dyDescent="0.15">
      <c r="A352" s="27" t="s">
        <v>75</v>
      </c>
      <c r="B352" s="27" t="s">
        <v>2674</v>
      </c>
      <c r="C352" s="27" t="s">
        <v>190</v>
      </c>
      <c r="D352" s="27" t="s">
        <v>33</v>
      </c>
      <c r="E352" s="27" t="s">
        <v>2675</v>
      </c>
      <c r="F352" s="27" t="s">
        <v>2676</v>
      </c>
      <c r="G352" s="27" t="s">
        <v>78</v>
      </c>
      <c r="H352" s="27" t="s">
        <v>2677</v>
      </c>
      <c r="I352" s="28">
        <v>43423.622870370367</v>
      </c>
      <c r="J352" s="28">
        <v>43423.624259259261</v>
      </c>
      <c r="K352" s="27">
        <v>1.3888888888888889E-3</v>
      </c>
      <c r="L352" s="27" t="s">
        <v>210</v>
      </c>
      <c r="M352" s="27" t="s">
        <v>211</v>
      </c>
      <c r="N352" s="27" t="s">
        <v>215</v>
      </c>
      <c r="O352" s="27" t="s">
        <v>32</v>
      </c>
      <c r="P352" s="27" t="s">
        <v>170</v>
      </c>
      <c r="R352" s="27">
        <v>0</v>
      </c>
      <c r="S352" s="27" t="s">
        <v>1155</v>
      </c>
      <c r="T352" s="27" t="s">
        <v>354</v>
      </c>
      <c r="U352" s="27" t="s">
        <v>2678</v>
      </c>
    </row>
    <row r="353" spans="1:21" x14ac:dyDescent="0.15">
      <c r="A353" s="27" t="s">
        <v>75</v>
      </c>
      <c r="B353" s="27" t="s">
        <v>2679</v>
      </c>
      <c r="C353" s="27" t="s">
        <v>190</v>
      </c>
      <c r="D353" s="27" t="s">
        <v>47</v>
      </c>
      <c r="E353" s="27" t="s">
        <v>296</v>
      </c>
      <c r="F353" s="27" t="s">
        <v>297</v>
      </c>
      <c r="H353" s="27" t="s">
        <v>2680</v>
      </c>
      <c r="I353" s="28">
        <v>43423.467569444445</v>
      </c>
      <c r="J353" s="28">
        <v>43423.469756944447</v>
      </c>
      <c r="K353" s="27">
        <v>2.1874999999999998E-3</v>
      </c>
      <c r="L353" s="27" t="s">
        <v>210</v>
      </c>
      <c r="M353" s="27" t="s">
        <v>210</v>
      </c>
      <c r="N353" s="27" t="s">
        <v>215</v>
      </c>
      <c r="O353" s="27" t="s">
        <v>46</v>
      </c>
      <c r="P353" s="27" t="s">
        <v>171</v>
      </c>
      <c r="R353" s="27">
        <v>0</v>
      </c>
      <c r="S353" s="27" t="s">
        <v>524</v>
      </c>
      <c r="T353" s="27" t="s">
        <v>524</v>
      </c>
      <c r="U353" s="27" t="s">
        <v>2681</v>
      </c>
    </row>
    <row r="354" spans="1:21" x14ac:dyDescent="0.15">
      <c r="A354" s="27" t="s">
        <v>75</v>
      </c>
      <c r="B354" s="27" t="s">
        <v>2682</v>
      </c>
      <c r="C354" s="27" t="s">
        <v>190</v>
      </c>
      <c r="D354" s="27" t="s">
        <v>47</v>
      </c>
      <c r="E354" s="27" t="s">
        <v>1859</v>
      </c>
      <c r="F354" s="27" t="s">
        <v>1860</v>
      </c>
      <c r="G354" s="27" t="s">
        <v>78</v>
      </c>
      <c r="H354" s="27" t="s">
        <v>1861</v>
      </c>
      <c r="I354" s="28">
        <v>43423.498854166668</v>
      </c>
      <c r="J354" s="28">
        <v>43423.499340277776</v>
      </c>
      <c r="K354" s="27">
        <v>4.8611111111111104E-4</v>
      </c>
      <c r="L354" s="27" t="s">
        <v>210</v>
      </c>
      <c r="M354" s="27" t="s">
        <v>211</v>
      </c>
      <c r="N354" s="27" t="s">
        <v>216</v>
      </c>
      <c r="O354" s="27" t="s">
        <v>46</v>
      </c>
      <c r="P354" s="27" t="s">
        <v>170</v>
      </c>
      <c r="R354" s="27">
        <v>0</v>
      </c>
      <c r="S354" s="27" t="s">
        <v>364</v>
      </c>
      <c r="T354" s="27" t="s">
        <v>354</v>
      </c>
      <c r="U354" s="27" t="s">
        <v>2683</v>
      </c>
    </row>
    <row r="355" spans="1:21" x14ac:dyDescent="0.15">
      <c r="A355" s="27" t="s">
        <v>75</v>
      </c>
      <c r="B355" s="27" t="s">
        <v>2684</v>
      </c>
      <c r="C355" s="27" t="s">
        <v>190</v>
      </c>
      <c r="D355" s="27" t="s">
        <v>47</v>
      </c>
      <c r="E355" s="27" t="s">
        <v>1176</v>
      </c>
      <c r="F355" s="27" t="s">
        <v>1177</v>
      </c>
      <c r="G355" s="27" t="s">
        <v>78</v>
      </c>
      <c r="H355" s="27" t="s">
        <v>1178</v>
      </c>
      <c r="I355" s="28">
        <v>43423.599687499998</v>
      </c>
      <c r="J355" s="28">
        <v>43423.60429398148</v>
      </c>
      <c r="K355" s="27">
        <v>4.6064814814814814E-3</v>
      </c>
      <c r="L355" s="27" t="s">
        <v>210</v>
      </c>
      <c r="M355" s="27" t="s">
        <v>210</v>
      </c>
      <c r="N355" s="27" t="s">
        <v>215</v>
      </c>
      <c r="O355" s="27" t="s">
        <v>46</v>
      </c>
      <c r="P355" s="27" t="s">
        <v>170</v>
      </c>
      <c r="R355" s="27">
        <v>0</v>
      </c>
      <c r="S355" s="27" t="s">
        <v>1218</v>
      </c>
      <c r="T355" s="27" t="s">
        <v>1218</v>
      </c>
      <c r="U355" s="27" t="s">
        <v>1179</v>
      </c>
    </row>
    <row r="356" spans="1:21" x14ac:dyDescent="0.15">
      <c r="A356" s="27" t="s">
        <v>75</v>
      </c>
      <c r="B356" s="27" t="s">
        <v>9284</v>
      </c>
      <c r="C356" s="27" t="s">
        <v>190</v>
      </c>
      <c r="D356" s="27" t="s">
        <v>47</v>
      </c>
      <c r="E356" s="27" t="s">
        <v>1420</v>
      </c>
      <c r="F356" s="27" t="s">
        <v>1421</v>
      </c>
      <c r="G356" s="27" t="s">
        <v>78</v>
      </c>
      <c r="H356" s="27" t="s">
        <v>815</v>
      </c>
      <c r="I356" s="28">
        <v>43423.618101851855</v>
      </c>
      <c r="J356" s="28">
        <v>43423.618101851855</v>
      </c>
      <c r="K356" s="27">
        <v>0</v>
      </c>
      <c r="L356" s="27" t="s">
        <v>211</v>
      </c>
      <c r="M356" s="27" t="s">
        <v>211</v>
      </c>
      <c r="N356" s="27" t="s">
        <v>215</v>
      </c>
      <c r="O356" s="27" t="s">
        <v>46</v>
      </c>
      <c r="P356" s="27" t="s">
        <v>170</v>
      </c>
      <c r="R356" s="27">
        <v>0</v>
      </c>
      <c r="S356" s="27" t="s">
        <v>354</v>
      </c>
      <c r="T356" s="27" t="s">
        <v>354</v>
      </c>
      <c r="U356" s="27" t="s">
        <v>1422</v>
      </c>
    </row>
    <row r="357" spans="1:21" x14ac:dyDescent="0.15">
      <c r="A357" s="27" t="s">
        <v>75</v>
      </c>
      <c r="B357" s="27" t="s">
        <v>9285</v>
      </c>
      <c r="C357" s="27" t="s">
        <v>190</v>
      </c>
      <c r="D357" s="27" t="s">
        <v>47</v>
      </c>
      <c r="E357" s="27" t="s">
        <v>296</v>
      </c>
      <c r="F357" s="27" t="s">
        <v>297</v>
      </c>
      <c r="H357" s="27" t="s">
        <v>1181</v>
      </c>
      <c r="I357" s="28">
        <v>43423.62605324074</v>
      </c>
      <c r="J357" s="28">
        <v>43423.62605324074</v>
      </c>
      <c r="K357" s="27">
        <v>0</v>
      </c>
      <c r="L357" s="27" t="s">
        <v>211</v>
      </c>
      <c r="M357" s="27" t="s">
        <v>211</v>
      </c>
      <c r="N357" s="27" t="s">
        <v>215</v>
      </c>
      <c r="O357" s="27" t="s">
        <v>46</v>
      </c>
      <c r="P357" s="27" t="s">
        <v>171</v>
      </c>
      <c r="R357" s="27">
        <v>0</v>
      </c>
      <c r="S357" s="27" t="s">
        <v>354</v>
      </c>
      <c r="T357" s="27" t="s">
        <v>354</v>
      </c>
      <c r="U357" s="27" t="s">
        <v>1182</v>
      </c>
    </row>
    <row r="358" spans="1:21" x14ac:dyDescent="0.15">
      <c r="A358" s="27" t="s">
        <v>75</v>
      </c>
      <c r="B358" s="27" t="s">
        <v>9286</v>
      </c>
      <c r="C358" s="27" t="s">
        <v>190</v>
      </c>
      <c r="D358" s="27" t="s">
        <v>47</v>
      </c>
      <c r="E358" s="27" t="s">
        <v>296</v>
      </c>
      <c r="F358" s="27" t="s">
        <v>297</v>
      </c>
      <c r="H358" s="27" t="s">
        <v>791</v>
      </c>
      <c r="I358" s="28">
        <v>43423.626273148147</v>
      </c>
      <c r="J358" s="28">
        <v>43423.626273148147</v>
      </c>
      <c r="K358" s="27">
        <v>0</v>
      </c>
      <c r="L358" s="27" t="s">
        <v>211</v>
      </c>
      <c r="M358" s="27" t="s">
        <v>211</v>
      </c>
      <c r="N358" s="27" t="s">
        <v>215</v>
      </c>
      <c r="O358" s="27" t="s">
        <v>46</v>
      </c>
      <c r="P358" s="27" t="s">
        <v>171</v>
      </c>
      <c r="R358" s="27">
        <v>0</v>
      </c>
      <c r="S358" s="27" t="s">
        <v>354</v>
      </c>
      <c r="T358" s="27" t="s">
        <v>354</v>
      </c>
      <c r="U358" s="27" t="s">
        <v>792</v>
      </c>
    </row>
    <row r="359" spans="1:21" x14ac:dyDescent="0.15">
      <c r="A359" s="27" t="s">
        <v>75</v>
      </c>
      <c r="B359" s="27" t="s">
        <v>2685</v>
      </c>
      <c r="C359" s="27" t="s">
        <v>190</v>
      </c>
      <c r="D359" s="27" t="s">
        <v>47</v>
      </c>
      <c r="E359" s="27" t="s">
        <v>296</v>
      </c>
      <c r="F359" s="27" t="s">
        <v>297</v>
      </c>
      <c r="H359" s="27" t="s">
        <v>791</v>
      </c>
      <c r="I359" s="28">
        <v>43423.626770833333</v>
      </c>
      <c r="J359" s="28">
        <v>43423.626956018517</v>
      </c>
      <c r="K359" s="27">
        <v>1.8518518518518518E-4</v>
      </c>
      <c r="L359" s="27" t="s">
        <v>210</v>
      </c>
      <c r="M359" s="27" t="s">
        <v>211</v>
      </c>
      <c r="N359" s="27" t="s">
        <v>216</v>
      </c>
      <c r="O359" s="27" t="s">
        <v>46</v>
      </c>
      <c r="P359" s="27" t="s">
        <v>171</v>
      </c>
      <c r="R359" s="27">
        <v>0</v>
      </c>
      <c r="S359" s="27" t="s">
        <v>395</v>
      </c>
      <c r="T359" s="27" t="s">
        <v>354</v>
      </c>
      <c r="U359" s="27" t="s">
        <v>2686</v>
      </c>
    </row>
    <row r="360" spans="1:21" x14ac:dyDescent="0.15">
      <c r="A360" s="27" t="s">
        <v>75</v>
      </c>
      <c r="B360" s="27" t="s">
        <v>9287</v>
      </c>
      <c r="C360" s="27" t="s">
        <v>190</v>
      </c>
      <c r="D360" s="27" t="s">
        <v>47</v>
      </c>
      <c r="E360" s="27" t="s">
        <v>296</v>
      </c>
      <c r="F360" s="27" t="s">
        <v>297</v>
      </c>
      <c r="H360" s="27" t="s">
        <v>791</v>
      </c>
      <c r="I360" s="28">
        <v>43423.627060185187</v>
      </c>
      <c r="J360" s="28">
        <v>43423.627060185187</v>
      </c>
      <c r="K360" s="27">
        <v>0</v>
      </c>
      <c r="L360" s="27" t="s">
        <v>211</v>
      </c>
      <c r="M360" s="27" t="s">
        <v>211</v>
      </c>
      <c r="N360" s="27" t="s">
        <v>215</v>
      </c>
      <c r="O360" s="27" t="s">
        <v>46</v>
      </c>
      <c r="P360" s="27" t="s">
        <v>171</v>
      </c>
      <c r="R360" s="27">
        <v>0</v>
      </c>
      <c r="S360" s="27" t="s">
        <v>354</v>
      </c>
      <c r="T360" s="27" t="s">
        <v>354</v>
      </c>
      <c r="U360" s="27" t="s">
        <v>792</v>
      </c>
    </row>
    <row r="361" spans="1:21" x14ac:dyDescent="0.15">
      <c r="A361" s="27" t="s">
        <v>75</v>
      </c>
      <c r="B361" s="27" t="s">
        <v>2687</v>
      </c>
      <c r="C361" s="27" t="s">
        <v>190</v>
      </c>
      <c r="D361" s="27" t="s">
        <v>47</v>
      </c>
      <c r="E361" s="27" t="s">
        <v>296</v>
      </c>
      <c r="F361" s="27" t="s">
        <v>297</v>
      </c>
      <c r="H361" s="27" t="s">
        <v>791</v>
      </c>
      <c r="I361" s="28">
        <v>43423.627754629626</v>
      </c>
      <c r="J361" s="28">
        <v>43423.630277777775</v>
      </c>
      <c r="K361" s="27">
        <v>2.5231481481481481E-3</v>
      </c>
      <c r="L361" s="27" t="s">
        <v>210</v>
      </c>
      <c r="M361" s="27" t="s">
        <v>210</v>
      </c>
      <c r="N361" s="27" t="s">
        <v>215</v>
      </c>
      <c r="O361" s="27" t="s">
        <v>46</v>
      </c>
      <c r="P361" s="27" t="s">
        <v>171</v>
      </c>
      <c r="R361" s="27">
        <v>0</v>
      </c>
      <c r="S361" s="27" t="s">
        <v>1156</v>
      </c>
      <c r="T361" s="27" t="s">
        <v>1156</v>
      </c>
      <c r="U361" s="27" t="s">
        <v>792</v>
      </c>
    </row>
    <row r="362" spans="1:21" x14ac:dyDescent="0.15">
      <c r="A362" s="27" t="s">
        <v>75</v>
      </c>
      <c r="B362" s="27" t="s">
        <v>2688</v>
      </c>
      <c r="C362" s="27" t="s">
        <v>190</v>
      </c>
      <c r="D362" s="27" t="s">
        <v>47</v>
      </c>
      <c r="E362" s="27" t="s">
        <v>296</v>
      </c>
      <c r="F362" s="27" t="s">
        <v>297</v>
      </c>
      <c r="H362" s="27" t="s">
        <v>791</v>
      </c>
      <c r="I362" s="28">
        <v>43423.632523148146</v>
      </c>
      <c r="J362" s="28">
        <v>43423.633900462963</v>
      </c>
      <c r="K362" s="27">
        <v>1.3773148148148147E-3</v>
      </c>
      <c r="L362" s="27" t="s">
        <v>210</v>
      </c>
      <c r="M362" s="27" t="s">
        <v>211</v>
      </c>
      <c r="N362" s="27" t="s">
        <v>215</v>
      </c>
      <c r="O362" s="27" t="s">
        <v>46</v>
      </c>
      <c r="P362" s="27" t="s">
        <v>171</v>
      </c>
      <c r="R362" s="27">
        <v>0</v>
      </c>
      <c r="S362" s="27" t="s">
        <v>491</v>
      </c>
      <c r="T362" s="27" t="s">
        <v>354</v>
      </c>
      <c r="U362" s="27" t="s">
        <v>792</v>
      </c>
    </row>
    <row r="363" spans="1:21" x14ac:dyDescent="0.15">
      <c r="A363" s="27" t="s">
        <v>75</v>
      </c>
      <c r="B363" s="27" t="s">
        <v>2689</v>
      </c>
      <c r="C363" s="27" t="s">
        <v>190</v>
      </c>
      <c r="D363" s="27" t="s">
        <v>47</v>
      </c>
      <c r="E363" s="27" t="s">
        <v>2690</v>
      </c>
      <c r="F363" s="27" t="s">
        <v>2691</v>
      </c>
      <c r="G363" s="27" t="s">
        <v>78</v>
      </c>
      <c r="H363" s="27" t="s">
        <v>2692</v>
      </c>
      <c r="I363" s="28">
        <v>43423.640798611108</v>
      </c>
      <c r="J363" s="28">
        <v>43423.645694444444</v>
      </c>
      <c r="K363" s="27">
        <v>4.8958333333333328E-3</v>
      </c>
      <c r="L363" s="27" t="s">
        <v>210</v>
      </c>
      <c r="M363" s="27" t="s">
        <v>210</v>
      </c>
      <c r="N363" s="27" t="s">
        <v>215</v>
      </c>
      <c r="O363" s="27" t="s">
        <v>46</v>
      </c>
      <c r="P363" s="27" t="s">
        <v>170</v>
      </c>
      <c r="R363" s="27">
        <v>0</v>
      </c>
      <c r="S363" s="27" t="s">
        <v>1662</v>
      </c>
      <c r="T363" s="27" t="s">
        <v>1662</v>
      </c>
      <c r="U363" s="27" t="s">
        <v>2693</v>
      </c>
    </row>
    <row r="364" spans="1:21" x14ac:dyDescent="0.15">
      <c r="A364" s="27" t="s">
        <v>75</v>
      </c>
      <c r="B364" s="27" t="s">
        <v>2694</v>
      </c>
      <c r="C364" s="27" t="s">
        <v>190</v>
      </c>
      <c r="D364" s="27" t="s">
        <v>47</v>
      </c>
      <c r="E364" s="27" t="s">
        <v>2695</v>
      </c>
      <c r="F364" s="27" t="s">
        <v>2696</v>
      </c>
      <c r="G364" s="27" t="s">
        <v>78</v>
      </c>
      <c r="H364" s="27" t="s">
        <v>2697</v>
      </c>
      <c r="I364" s="28">
        <v>43423.648506944446</v>
      </c>
      <c r="J364" s="28">
        <v>43423.650636574072</v>
      </c>
      <c r="K364" s="27">
        <v>2.1296296296296298E-3</v>
      </c>
      <c r="L364" s="27" t="s">
        <v>210</v>
      </c>
      <c r="M364" s="27" t="s">
        <v>210</v>
      </c>
      <c r="N364" s="27" t="s">
        <v>215</v>
      </c>
      <c r="O364" s="27" t="s">
        <v>46</v>
      </c>
      <c r="P364" s="27" t="s">
        <v>170</v>
      </c>
      <c r="R364" s="27">
        <v>0</v>
      </c>
      <c r="S364" s="27" t="s">
        <v>588</v>
      </c>
      <c r="T364" s="27" t="s">
        <v>588</v>
      </c>
      <c r="U364" s="27" t="s">
        <v>2698</v>
      </c>
    </row>
    <row r="365" spans="1:21" x14ac:dyDescent="0.15">
      <c r="A365" s="27" t="s">
        <v>75</v>
      </c>
      <c r="B365" s="27" t="s">
        <v>2699</v>
      </c>
      <c r="C365" s="27" t="s">
        <v>190</v>
      </c>
      <c r="D365" s="27" t="s">
        <v>47</v>
      </c>
      <c r="E365" s="27" t="s">
        <v>1176</v>
      </c>
      <c r="F365" s="27" t="s">
        <v>1177</v>
      </c>
      <c r="G365" s="27" t="s">
        <v>78</v>
      </c>
      <c r="H365" s="27" t="s">
        <v>2700</v>
      </c>
      <c r="I365" s="28">
        <v>43423.655833333331</v>
      </c>
      <c r="J365" s="28">
        <v>43423.658750000002</v>
      </c>
      <c r="K365" s="27">
        <v>2.9166666666666668E-3</v>
      </c>
      <c r="L365" s="27" t="s">
        <v>210</v>
      </c>
      <c r="M365" s="27" t="s">
        <v>210</v>
      </c>
      <c r="N365" s="27" t="s">
        <v>215</v>
      </c>
      <c r="O365" s="27" t="s">
        <v>46</v>
      </c>
      <c r="P365" s="27" t="s">
        <v>170</v>
      </c>
      <c r="R365" s="27">
        <v>0</v>
      </c>
      <c r="S365" s="27" t="s">
        <v>1673</v>
      </c>
      <c r="T365" s="27" t="s">
        <v>1673</v>
      </c>
      <c r="U365" s="27" t="s">
        <v>2701</v>
      </c>
    </row>
    <row r="366" spans="1:21" x14ac:dyDescent="0.15">
      <c r="A366" s="27" t="s">
        <v>75</v>
      </c>
      <c r="B366" s="27" t="s">
        <v>2702</v>
      </c>
      <c r="C366" s="27" t="s">
        <v>190</v>
      </c>
      <c r="D366" s="27" t="s">
        <v>47</v>
      </c>
      <c r="E366" s="27" t="s">
        <v>592</v>
      </c>
      <c r="F366" s="27" t="s">
        <v>593</v>
      </c>
      <c r="G366" s="27" t="s">
        <v>78</v>
      </c>
      <c r="H366" s="27" t="s">
        <v>594</v>
      </c>
      <c r="I366" s="28">
        <v>43423.669652777775</v>
      </c>
      <c r="J366" s="28">
        <v>43423.671712962961</v>
      </c>
      <c r="K366" s="27">
        <v>2.0601851851851853E-3</v>
      </c>
      <c r="L366" s="27" t="s">
        <v>210</v>
      </c>
      <c r="M366" s="27" t="s">
        <v>211</v>
      </c>
      <c r="N366" s="27" t="s">
        <v>215</v>
      </c>
      <c r="O366" s="27" t="s">
        <v>46</v>
      </c>
      <c r="P366" s="27" t="s">
        <v>170</v>
      </c>
      <c r="R366" s="27">
        <v>0</v>
      </c>
      <c r="S366" s="27" t="s">
        <v>1244</v>
      </c>
      <c r="T366" s="27" t="s">
        <v>354</v>
      </c>
      <c r="U366" s="27" t="s">
        <v>697</v>
      </c>
    </row>
    <row r="367" spans="1:21" x14ac:dyDescent="0.15">
      <c r="A367" s="27" t="s">
        <v>75</v>
      </c>
      <c r="B367" s="27" t="s">
        <v>2703</v>
      </c>
      <c r="C367" s="27" t="s">
        <v>190</v>
      </c>
      <c r="D367" s="27" t="s">
        <v>47</v>
      </c>
      <c r="E367" s="27" t="s">
        <v>296</v>
      </c>
      <c r="F367" s="27" t="s">
        <v>297</v>
      </c>
      <c r="H367" s="27" t="s">
        <v>1181</v>
      </c>
      <c r="I367" s="28">
        <v>43423.687025462961</v>
      </c>
      <c r="J367" s="28">
        <v>43423.700231481482</v>
      </c>
      <c r="K367" s="27">
        <v>1.3206018518518518E-2</v>
      </c>
      <c r="L367" s="27" t="s">
        <v>210</v>
      </c>
      <c r="M367" s="27" t="s">
        <v>210</v>
      </c>
      <c r="N367" s="27" t="s">
        <v>215</v>
      </c>
      <c r="O367" s="27" t="s">
        <v>46</v>
      </c>
      <c r="P367" s="27" t="s">
        <v>171</v>
      </c>
      <c r="R367" s="27">
        <v>0</v>
      </c>
      <c r="S367" s="27" t="s">
        <v>2704</v>
      </c>
      <c r="T367" s="27" t="s">
        <v>2704</v>
      </c>
      <c r="U367" s="27" t="s">
        <v>1182</v>
      </c>
    </row>
    <row r="368" spans="1:21" x14ac:dyDescent="0.15">
      <c r="A368" s="27" t="s">
        <v>75</v>
      </c>
      <c r="B368" s="27" t="s">
        <v>9288</v>
      </c>
      <c r="C368" s="27" t="s">
        <v>190</v>
      </c>
      <c r="D368" s="27" t="s">
        <v>47</v>
      </c>
      <c r="E368" s="27" t="s">
        <v>1627</v>
      </c>
      <c r="F368" s="27" t="s">
        <v>1628</v>
      </c>
      <c r="G368" s="27" t="s">
        <v>78</v>
      </c>
      <c r="H368" s="27" t="s">
        <v>1629</v>
      </c>
      <c r="I368" s="28">
        <v>43423.701249999998</v>
      </c>
      <c r="J368" s="28">
        <v>43423.701249999998</v>
      </c>
      <c r="K368" s="27">
        <v>0</v>
      </c>
      <c r="L368" s="27" t="s">
        <v>211</v>
      </c>
      <c r="M368" s="27" t="s">
        <v>211</v>
      </c>
      <c r="N368" s="27" t="s">
        <v>215</v>
      </c>
      <c r="O368" s="27" t="s">
        <v>46</v>
      </c>
      <c r="P368" s="27" t="s">
        <v>170</v>
      </c>
      <c r="R368" s="27">
        <v>0</v>
      </c>
      <c r="S368" s="27" t="s">
        <v>354</v>
      </c>
      <c r="T368" s="27" t="s">
        <v>354</v>
      </c>
      <c r="U368" s="27" t="s">
        <v>1631</v>
      </c>
    </row>
    <row r="369" spans="1:21" x14ac:dyDescent="0.15">
      <c r="A369" s="27" t="s">
        <v>75</v>
      </c>
      <c r="B369" s="27" t="s">
        <v>2705</v>
      </c>
      <c r="C369" s="27" t="s">
        <v>477</v>
      </c>
      <c r="D369" s="27" t="s">
        <v>19</v>
      </c>
      <c r="E369" s="27" t="s">
        <v>1424</v>
      </c>
      <c r="F369" s="27" t="s">
        <v>1425</v>
      </c>
      <c r="G369" s="27" t="s">
        <v>78</v>
      </c>
      <c r="H369" s="27" t="s">
        <v>1426</v>
      </c>
      <c r="I369" s="28">
        <v>43423.71329861111</v>
      </c>
      <c r="J369" s="28">
        <v>43423.714120370372</v>
      </c>
      <c r="K369" s="27">
        <v>8.2175925925925917E-4</v>
      </c>
      <c r="L369" s="27" t="s">
        <v>210</v>
      </c>
      <c r="M369" s="27" t="s">
        <v>211</v>
      </c>
      <c r="N369" s="27" t="s">
        <v>215</v>
      </c>
      <c r="O369" s="27" t="s">
        <v>18</v>
      </c>
      <c r="P369" s="27" t="s">
        <v>170</v>
      </c>
      <c r="R369" s="27">
        <v>0</v>
      </c>
      <c r="S369" s="27" t="s">
        <v>353</v>
      </c>
      <c r="T369" s="27" t="s">
        <v>354</v>
      </c>
      <c r="U369" s="27" t="s">
        <v>1428</v>
      </c>
    </row>
    <row r="370" spans="1:21" x14ac:dyDescent="0.15">
      <c r="A370" s="27" t="s">
        <v>75</v>
      </c>
      <c r="B370" s="27" t="s">
        <v>9289</v>
      </c>
      <c r="C370" s="27" t="s">
        <v>477</v>
      </c>
      <c r="D370" s="27" t="s">
        <v>25</v>
      </c>
      <c r="E370" s="27" t="s">
        <v>9290</v>
      </c>
      <c r="F370" s="27" t="s">
        <v>9291</v>
      </c>
      <c r="G370" s="27" t="s">
        <v>78</v>
      </c>
      <c r="H370" s="27" t="s">
        <v>9292</v>
      </c>
      <c r="I370" s="28">
        <v>43423.680752314816</v>
      </c>
      <c r="J370" s="28">
        <v>43423.680752314816</v>
      </c>
      <c r="K370" s="27">
        <v>0</v>
      </c>
      <c r="L370" s="27" t="s">
        <v>211</v>
      </c>
      <c r="M370" s="27" t="s">
        <v>211</v>
      </c>
      <c r="N370" s="27" t="s">
        <v>215</v>
      </c>
      <c r="O370" s="27" t="s">
        <v>24</v>
      </c>
      <c r="P370" s="27" t="s">
        <v>170</v>
      </c>
      <c r="R370" s="27">
        <v>0</v>
      </c>
      <c r="S370" s="27" t="s">
        <v>354</v>
      </c>
      <c r="T370" s="27" t="s">
        <v>354</v>
      </c>
      <c r="U370" s="27" t="s">
        <v>9293</v>
      </c>
    </row>
    <row r="371" spans="1:21" x14ac:dyDescent="0.15">
      <c r="A371" s="27" t="s">
        <v>75</v>
      </c>
      <c r="B371" s="27" t="s">
        <v>9294</v>
      </c>
      <c r="C371" s="27" t="s">
        <v>477</v>
      </c>
      <c r="D371" s="27" t="s">
        <v>25</v>
      </c>
      <c r="E371" s="27" t="s">
        <v>9290</v>
      </c>
      <c r="F371" s="27" t="s">
        <v>9291</v>
      </c>
      <c r="G371" s="27" t="s">
        <v>78</v>
      </c>
      <c r="H371" s="27" t="s">
        <v>9292</v>
      </c>
      <c r="I371" s="28">
        <v>43423.681030092594</v>
      </c>
      <c r="J371" s="28">
        <v>43423.681030092594</v>
      </c>
      <c r="K371" s="27">
        <v>0</v>
      </c>
      <c r="L371" s="27" t="s">
        <v>211</v>
      </c>
      <c r="M371" s="27" t="s">
        <v>211</v>
      </c>
      <c r="N371" s="27" t="s">
        <v>215</v>
      </c>
      <c r="O371" s="27" t="s">
        <v>24</v>
      </c>
      <c r="P371" s="27" t="s">
        <v>170</v>
      </c>
      <c r="R371" s="27">
        <v>0</v>
      </c>
      <c r="S371" s="27" t="s">
        <v>354</v>
      </c>
      <c r="T371" s="27" t="s">
        <v>354</v>
      </c>
      <c r="U371" s="27" t="s">
        <v>9293</v>
      </c>
    </row>
    <row r="372" spans="1:21" x14ac:dyDescent="0.15">
      <c r="A372" s="27" t="s">
        <v>75</v>
      </c>
      <c r="B372" s="27" t="s">
        <v>2706</v>
      </c>
      <c r="C372" s="27" t="s">
        <v>477</v>
      </c>
      <c r="D372" s="27" t="s">
        <v>51</v>
      </c>
      <c r="E372" s="27" t="s">
        <v>2707</v>
      </c>
      <c r="F372" s="27" t="s">
        <v>2708</v>
      </c>
      <c r="G372" s="27" t="s">
        <v>78</v>
      </c>
      <c r="H372" s="27" t="s">
        <v>2709</v>
      </c>
      <c r="I372" s="28">
        <v>43423.443715277775</v>
      </c>
      <c r="J372" s="28">
        <v>43423.457002314812</v>
      </c>
      <c r="K372" s="27">
        <v>1.3287037037037036E-2</v>
      </c>
      <c r="L372" s="27" t="s">
        <v>210</v>
      </c>
      <c r="M372" s="27" t="s">
        <v>210</v>
      </c>
      <c r="N372" s="27" t="s">
        <v>215</v>
      </c>
      <c r="O372" s="27" t="s">
        <v>50</v>
      </c>
      <c r="P372" s="27" t="s">
        <v>169</v>
      </c>
      <c r="R372" s="27">
        <v>0</v>
      </c>
      <c r="S372" s="27" t="s">
        <v>2710</v>
      </c>
      <c r="T372" s="27" t="s">
        <v>2710</v>
      </c>
      <c r="U372" s="27" t="s">
        <v>2711</v>
      </c>
    </row>
    <row r="373" spans="1:21" x14ac:dyDescent="0.15">
      <c r="A373" s="27" t="s">
        <v>75</v>
      </c>
      <c r="B373" s="27" t="s">
        <v>2712</v>
      </c>
      <c r="C373" s="27" t="s">
        <v>477</v>
      </c>
      <c r="D373" s="27" t="s">
        <v>119</v>
      </c>
      <c r="E373" s="27" t="s">
        <v>1632</v>
      </c>
      <c r="F373" s="27" t="s">
        <v>1633</v>
      </c>
      <c r="G373" s="27" t="s">
        <v>78</v>
      </c>
      <c r="H373" s="27" t="s">
        <v>1634</v>
      </c>
      <c r="I373" s="28">
        <v>43423.625451388885</v>
      </c>
      <c r="J373" s="28">
        <v>43423.626099537039</v>
      </c>
      <c r="K373" s="27">
        <v>6.4814814814814813E-4</v>
      </c>
      <c r="L373" s="27" t="s">
        <v>210</v>
      </c>
      <c r="M373" s="27" t="s">
        <v>211</v>
      </c>
      <c r="N373" s="27" t="s">
        <v>215</v>
      </c>
      <c r="O373" s="27" t="s">
        <v>118</v>
      </c>
      <c r="P373" s="27" t="s">
        <v>170</v>
      </c>
      <c r="R373" s="27">
        <v>0</v>
      </c>
      <c r="S373" s="27" t="s">
        <v>385</v>
      </c>
      <c r="T373" s="27" t="s">
        <v>354</v>
      </c>
      <c r="U373" s="27" t="s">
        <v>1635</v>
      </c>
    </row>
    <row r="374" spans="1:21" x14ac:dyDescent="0.15">
      <c r="A374" s="27" t="s">
        <v>75</v>
      </c>
      <c r="B374" s="27" t="s">
        <v>2713</v>
      </c>
      <c r="C374" s="27" t="s">
        <v>477</v>
      </c>
      <c r="D374" s="27" t="s">
        <v>119</v>
      </c>
      <c r="E374" s="27" t="s">
        <v>1636</v>
      </c>
      <c r="F374" s="27" t="s">
        <v>1637</v>
      </c>
      <c r="G374" s="27" t="s">
        <v>78</v>
      </c>
      <c r="H374" s="27" t="s">
        <v>924</v>
      </c>
      <c r="I374" s="28">
        <v>43423.626666666663</v>
      </c>
      <c r="J374" s="28">
        <v>43423.626689814817</v>
      </c>
      <c r="K374" s="27">
        <v>2.3148148148148147E-5</v>
      </c>
      <c r="L374" s="27" t="s">
        <v>210</v>
      </c>
      <c r="M374" s="27" t="s">
        <v>211</v>
      </c>
      <c r="N374" s="27" t="s">
        <v>215</v>
      </c>
      <c r="O374" s="27" t="s">
        <v>118</v>
      </c>
      <c r="P374" s="27" t="s">
        <v>170</v>
      </c>
      <c r="R374" s="27">
        <v>0</v>
      </c>
      <c r="S374" s="27" t="s">
        <v>682</v>
      </c>
      <c r="T374" s="27" t="s">
        <v>354</v>
      </c>
      <c r="U374" s="27" t="s">
        <v>1638</v>
      </c>
    </row>
    <row r="375" spans="1:21" x14ac:dyDescent="0.15">
      <c r="A375" s="27" t="s">
        <v>75</v>
      </c>
      <c r="B375" s="27" t="s">
        <v>2714</v>
      </c>
      <c r="C375" s="27" t="s">
        <v>477</v>
      </c>
      <c r="D375" s="27" t="s">
        <v>119</v>
      </c>
      <c r="E375" s="27" t="s">
        <v>1863</v>
      </c>
      <c r="F375" s="27" t="s">
        <v>1864</v>
      </c>
      <c r="G375" s="27" t="s">
        <v>78</v>
      </c>
      <c r="H375" s="27" t="s">
        <v>1865</v>
      </c>
      <c r="I375" s="28">
        <v>43423.627812500003</v>
      </c>
      <c r="J375" s="28">
        <v>43423.63480324074</v>
      </c>
      <c r="K375" s="27">
        <v>6.9907407407407409E-3</v>
      </c>
      <c r="L375" s="27" t="s">
        <v>210</v>
      </c>
      <c r="M375" s="27" t="s">
        <v>210</v>
      </c>
      <c r="N375" s="27" t="s">
        <v>215</v>
      </c>
      <c r="O375" s="27" t="s">
        <v>118</v>
      </c>
      <c r="P375" s="27" t="s">
        <v>170</v>
      </c>
      <c r="R375" s="27">
        <v>0</v>
      </c>
      <c r="S375" s="27" t="s">
        <v>2715</v>
      </c>
      <c r="T375" s="27" t="s">
        <v>2715</v>
      </c>
      <c r="U375" s="27" t="s">
        <v>1866</v>
      </c>
    </row>
    <row r="376" spans="1:21" x14ac:dyDescent="0.15">
      <c r="A376" s="27" t="s">
        <v>75</v>
      </c>
      <c r="B376" s="27" t="s">
        <v>2716</v>
      </c>
      <c r="C376" s="27" t="s">
        <v>477</v>
      </c>
      <c r="D376" s="27" t="s">
        <v>119</v>
      </c>
      <c r="E376" s="27" t="s">
        <v>495</v>
      </c>
      <c r="F376" s="27" t="s">
        <v>496</v>
      </c>
      <c r="G376" s="27" t="s">
        <v>78</v>
      </c>
      <c r="H376" s="27" t="s">
        <v>213</v>
      </c>
      <c r="I376" s="28">
        <v>43423.641018518516</v>
      </c>
      <c r="J376" s="28">
        <v>43423.658692129633</v>
      </c>
      <c r="K376" s="27">
        <v>1.7673611111111109E-2</v>
      </c>
      <c r="L376" s="27" t="s">
        <v>210</v>
      </c>
      <c r="M376" s="27" t="s">
        <v>210</v>
      </c>
      <c r="N376" s="27" t="s">
        <v>215</v>
      </c>
      <c r="O376" s="27" t="s">
        <v>118</v>
      </c>
      <c r="P376" s="27" t="s">
        <v>170</v>
      </c>
      <c r="R376" s="27">
        <v>0</v>
      </c>
      <c r="S376" s="27" t="s">
        <v>2717</v>
      </c>
      <c r="T376" s="27" t="s">
        <v>2717</v>
      </c>
      <c r="U376" s="27" t="s">
        <v>497</v>
      </c>
    </row>
    <row r="377" spans="1:21" x14ac:dyDescent="0.15">
      <c r="A377" s="27" t="s">
        <v>75</v>
      </c>
      <c r="B377" s="27" t="s">
        <v>9295</v>
      </c>
      <c r="C377" s="27" t="s">
        <v>477</v>
      </c>
      <c r="D377" s="27" t="s">
        <v>45</v>
      </c>
      <c r="E377" s="27" t="s">
        <v>2719</v>
      </c>
      <c r="F377" s="27" t="s">
        <v>2720</v>
      </c>
      <c r="G377" s="27" t="s">
        <v>78</v>
      </c>
      <c r="H377" s="27" t="s">
        <v>1350</v>
      </c>
      <c r="I377" s="28">
        <v>43423.443252314813</v>
      </c>
      <c r="J377" s="28">
        <v>43423.443252314813</v>
      </c>
      <c r="K377" s="27">
        <v>0</v>
      </c>
      <c r="L377" s="27" t="s">
        <v>211</v>
      </c>
      <c r="M377" s="27" t="s">
        <v>211</v>
      </c>
      <c r="N377" s="27" t="s">
        <v>215</v>
      </c>
      <c r="O377" s="27" t="s">
        <v>44</v>
      </c>
      <c r="P377" s="27" t="s">
        <v>169</v>
      </c>
      <c r="R377" s="27">
        <v>0</v>
      </c>
      <c r="S377" s="27" t="s">
        <v>354</v>
      </c>
      <c r="T377" s="27" t="s">
        <v>354</v>
      </c>
      <c r="U377" s="27" t="s">
        <v>2721</v>
      </c>
    </row>
    <row r="378" spans="1:21" x14ac:dyDescent="0.15">
      <c r="A378" s="27" t="s">
        <v>75</v>
      </c>
      <c r="B378" s="27" t="s">
        <v>9296</v>
      </c>
      <c r="C378" s="27" t="s">
        <v>477</v>
      </c>
      <c r="D378" s="27" t="s">
        <v>45</v>
      </c>
      <c r="E378" s="27" t="s">
        <v>2719</v>
      </c>
      <c r="F378" s="27" t="s">
        <v>2720</v>
      </c>
      <c r="G378" s="27" t="s">
        <v>78</v>
      </c>
      <c r="H378" s="27" t="s">
        <v>1350</v>
      </c>
      <c r="I378" s="28">
        <v>43423.446145833332</v>
      </c>
      <c r="J378" s="28">
        <v>43423.446145833332</v>
      </c>
      <c r="K378" s="27">
        <v>0</v>
      </c>
      <c r="L378" s="27" t="s">
        <v>211</v>
      </c>
      <c r="M378" s="27" t="s">
        <v>211</v>
      </c>
      <c r="N378" s="27" t="s">
        <v>215</v>
      </c>
      <c r="O378" s="27" t="s">
        <v>44</v>
      </c>
      <c r="P378" s="27" t="s">
        <v>169</v>
      </c>
      <c r="R378" s="27">
        <v>0</v>
      </c>
      <c r="S378" s="27" t="s">
        <v>354</v>
      </c>
      <c r="T378" s="27" t="s">
        <v>354</v>
      </c>
      <c r="U378" s="27" t="s">
        <v>2721</v>
      </c>
    </row>
    <row r="379" spans="1:21" x14ac:dyDescent="0.15">
      <c r="A379" s="27" t="s">
        <v>75</v>
      </c>
      <c r="B379" s="27" t="s">
        <v>2718</v>
      </c>
      <c r="C379" s="27" t="s">
        <v>477</v>
      </c>
      <c r="D379" s="27" t="s">
        <v>45</v>
      </c>
      <c r="E379" s="27" t="s">
        <v>2719</v>
      </c>
      <c r="F379" s="27" t="s">
        <v>2720</v>
      </c>
      <c r="G379" s="27" t="s">
        <v>78</v>
      </c>
      <c r="H379" s="27" t="s">
        <v>1350</v>
      </c>
      <c r="I379" s="28">
        <v>43423.45416666667</v>
      </c>
      <c r="J379" s="28">
        <v>43423.456631944442</v>
      </c>
      <c r="K379" s="27">
        <v>2.4652777777777776E-3</v>
      </c>
      <c r="L379" s="27" t="s">
        <v>210</v>
      </c>
      <c r="M379" s="27" t="s">
        <v>210</v>
      </c>
      <c r="N379" s="27" t="s">
        <v>215</v>
      </c>
      <c r="O379" s="27" t="s">
        <v>44</v>
      </c>
      <c r="P379" s="27" t="s">
        <v>169</v>
      </c>
      <c r="R379" s="27">
        <v>0</v>
      </c>
      <c r="S379" s="27" t="s">
        <v>581</v>
      </c>
      <c r="T379" s="27" t="s">
        <v>581</v>
      </c>
      <c r="U379" s="27" t="s">
        <v>2721</v>
      </c>
    </row>
    <row r="380" spans="1:21" x14ac:dyDescent="0.15">
      <c r="A380" s="27" t="s">
        <v>75</v>
      </c>
      <c r="B380" s="27" t="s">
        <v>2722</v>
      </c>
      <c r="C380" s="27" t="s">
        <v>477</v>
      </c>
      <c r="D380" s="27" t="s">
        <v>45</v>
      </c>
      <c r="E380" s="27" t="s">
        <v>2723</v>
      </c>
      <c r="F380" s="27" t="s">
        <v>2724</v>
      </c>
      <c r="G380" s="27" t="s">
        <v>78</v>
      </c>
      <c r="H380" s="27" t="s">
        <v>815</v>
      </c>
      <c r="I380" s="28">
        <v>43423.612592592595</v>
      </c>
      <c r="J380" s="28">
        <v>43423.614861111113</v>
      </c>
      <c r="K380" s="27">
        <v>2.2685185185185182E-3</v>
      </c>
      <c r="L380" s="27" t="s">
        <v>210</v>
      </c>
      <c r="M380" s="27" t="s">
        <v>210</v>
      </c>
      <c r="N380" s="27" t="s">
        <v>215</v>
      </c>
      <c r="O380" s="27" t="s">
        <v>44</v>
      </c>
      <c r="P380" s="27" t="s">
        <v>170</v>
      </c>
      <c r="R380" s="27">
        <v>0</v>
      </c>
      <c r="S380" s="27" t="s">
        <v>676</v>
      </c>
      <c r="T380" s="27" t="s">
        <v>676</v>
      </c>
      <c r="U380" s="27" t="s">
        <v>2725</v>
      </c>
    </row>
    <row r="381" spans="1:21" x14ac:dyDescent="0.15">
      <c r="A381" s="27" t="s">
        <v>75</v>
      </c>
      <c r="B381" s="27" t="s">
        <v>2726</v>
      </c>
      <c r="C381" s="27" t="s">
        <v>477</v>
      </c>
      <c r="D381" s="27" t="s">
        <v>126</v>
      </c>
      <c r="E381" s="27" t="s">
        <v>2727</v>
      </c>
      <c r="F381" s="27" t="s">
        <v>2728</v>
      </c>
      <c r="G381" s="27" t="s">
        <v>78</v>
      </c>
      <c r="H381" s="27" t="s">
        <v>2729</v>
      </c>
      <c r="I381" s="28">
        <v>43423.59784722222</v>
      </c>
      <c r="J381" s="28">
        <v>43423.609537037039</v>
      </c>
      <c r="K381" s="27">
        <v>1.1689814814814814E-2</v>
      </c>
      <c r="L381" s="27" t="s">
        <v>210</v>
      </c>
      <c r="M381" s="27" t="s">
        <v>210</v>
      </c>
      <c r="N381" s="27" t="s">
        <v>215</v>
      </c>
      <c r="O381" s="27" t="s">
        <v>125</v>
      </c>
      <c r="P381" s="27" t="s">
        <v>170</v>
      </c>
      <c r="R381" s="27">
        <v>0</v>
      </c>
      <c r="S381" s="27" t="s">
        <v>2730</v>
      </c>
      <c r="T381" s="27" t="s">
        <v>2730</v>
      </c>
      <c r="U381" s="27" t="s">
        <v>1524</v>
      </c>
    </row>
    <row r="382" spans="1:21" x14ac:dyDescent="0.15">
      <c r="A382" s="27" t="s">
        <v>75</v>
      </c>
      <c r="B382" s="27" t="s">
        <v>9297</v>
      </c>
      <c r="C382" s="27" t="s">
        <v>477</v>
      </c>
      <c r="D382" s="27" t="s">
        <v>126</v>
      </c>
      <c r="E382" s="27" t="s">
        <v>2727</v>
      </c>
      <c r="F382" s="27" t="s">
        <v>2728</v>
      </c>
      <c r="G382" s="27" t="s">
        <v>78</v>
      </c>
      <c r="H382" s="27" t="s">
        <v>2729</v>
      </c>
      <c r="I382" s="28">
        <v>43423.641840277778</v>
      </c>
      <c r="J382" s="28">
        <v>43423.641840277778</v>
      </c>
      <c r="K382" s="27">
        <v>0</v>
      </c>
      <c r="L382" s="27" t="s">
        <v>211</v>
      </c>
      <c r="M382" s="27" t="s">
        <v>211</v>
      </c>
      <c r="N382" s="27" t="s">
        <v>215</v>
      </c>
      <c r="O382" s="27" t="s">
        <v>125</v>
      </c>
      <c r="P382" s="27" t="s">
        <v>170</v>
      </c>
      <c r="R382" s="27">
        <v>0</v>
      </c>
      <c r="S382" s="27" t="s">
        <v>354</v>
      </c>
      <c r="T382" s="27" t="s">
        <v>354</v>
      </c>
      <c r="U382" s="27" t="s">
        <v>1524</v>
      </c>
    </row>
    <row r="383" spans="1:21" x14ac:dyDescent="0.15">
      <c r="A383" s="27" t="s">
        <v>75</v>
      </c>
      <c r="B383" s="27" t="s">
        <v>2731</v>
      </c>
      <c r="C383" s="27" t="s">
        <v>477</v>
      </c>
      <c r="D383" s="27" t="s">
        <v>126</v>
      </c>
      <c r="E383" s="27" t="s">
        <v>2727</v>
      </c>
      <c r="F383" s="27" t="s">
        <v>2728</v>
      </c>
      <c r="G383" s="27" t="s">
        <v>78</v>
      </c>
      <c r="H383" s="27" t="s">
        <v>2729</v>
      </c>
      <c r="I383" s="28">
        <v>43423.644606481481</v>
      </c>
      <c r="J383" s="28">
        <v>43423.655775462961</v>
      </c>
      <c r="K383" s="27">
        <v>1.1168981481481481E-2</v>
      </c>
      <c r="L383" s="27" t="s">
        <v>210</v>
      </c>
      <c r="M383" s="27" t="s">
        <v>210</v>
      </c>
      <c r="N383" s="27" t="s">
        <v>215</v>
      </c>
      <c r="O383" s="27" t="s">
        <v>125</v>
      </c>
      <c r="P383" s="27" t="s">
        <v>170</v>
      </c>
      <c r="R383" s="27">
        <v>0</v>
      </c>
      <c r="S383" s="27" t="s">
        <v>1849</v>
      </c>
      <c r="T383" s="27" t="s">
        <v>1849</v>
      </c>
      <c r="U383" s="27" t="s">
        <v>1524</v>
      </c>
    </row>
    <row r="384" spans="1:21" x14ac:dyDescent="0.15">
      <c r="A384" s="27" t="s">
        <v>75</v>
      </c>
      <c r="B384" s="27" t="s">
        <v>2732</v>
      </c>
      <c r="C384" s="27" t="s">
        <v>188</v>
      </c>
      <c r="D384" s="27" t="s">
        <v>90</v>
      </c>
      <c r="E384" s="27" t="s">
        <v>2733</v>
      </c>
      <c r="F384" s="27" t="s">
        <v>2734</v>
      </c>
      <c r="G384" s="27" t="s">
        <v>78</v>
      </c>
      <c r="H384" s="27" t="s">
        <v>2735</v>
      </c>
      <c r="I384" s="28">
        <v>43423.655729166669</v>
      </c>
      <c r="J384" s="28">
        <v>43423.674166666664</v>
      </c>
      <c r="K384" s="27">
        <v>1.8437499999999999E-2</v>
      </c>
      <c r="L384" s="27" t="s">
        <v>210</v>
      </c>
      <c r="M384" s="27" t="s">
        <v>210</v>
      </c>
      <c r="N384" s="27" t="s">
        <v>215</v>
      </c>
      <c r="O384" s="27" t="s">
        <v>89</v>
      </c>
      <c r="P384" s="27" t="s">
        <v>170</v>
      </c>
      <c r="R384" s="27">
        <v>0</v>
      </c>
      <c r="S384" s="27" t="s">
        <v>2736</v>
      </c>
      <c r="T384" s="27" t="s">
        <v>2736</v>
      </c>
      <c r="U384" s="27" t="s">
        <v>2737</v>
      </c>
    </row>
    <row r="385" spans="1:21" x14ac:dyDescent="0.15">
      <c r="A385" s="27" t="s">
        <v>75</v>
      </c>
      <c r="B385" s="27" t="s">
        <v>2738</v>
      </c>
      <c r="C385" s="27" t="s">
        <v>188</v>
      </c>
      <c r="D385" s="27" t="s">
        <v>39</v>
      </c>
      <c r="E385" s="27" t="s">
        <v>2739</v>
      </c>
      <c r="F385" s="27" t="s">
        <v>2740</v>
      </c>
      <c r="G385" s="27" t="s">
        <v>78</v>
      </c>
      <c r="H385" s="27" t="s">
        <v>932</v>
      </c>
      <c r="I385" s="28">
        <v>43423.452210648145</v>
      </c>
      <c r="J385" s="28">
        <v>43423.452418981484</v>
      </c>
      <c r="K385" s="27">
        <v>2.0833333333333335E-4</v>
      </c>
      <c r="L385" s="27" t="s">
        <v>210</v>
      </c>
      <c r="M385" s="27" t="s">
        <v>211</v>
      </c>
      <c r="N385" s="27" t="s">
        <v>215</v>
      </c>
      <c r="O385" s="27" t="s">
        <v>38</v>
      </c>
      <c r="P385" s="27" t="s">
        <v>170</v>
      </c>
      <c r="R385" s="27">
        <v>0</v>
      </c>
      <c r="S385" s="27" t="s">
        <v>405</v>
      </c>
      <c r="T385" s="27" t="s">
        <v>354</v>
      </c>
      <c r="U385" s="27" t="s">
        <v>2741</v>
      </c>
    </row>
    <row r="386" spans="1:21" x14ac:dyDescent="0.15">
      <c r="A386" s="27" t="s">
        <v>75</v>
      </c>
      <c r="B386" s="27" t="s">
        <v>2742</v>
      </c>
      <c r="C386" s="27" t="s">
        <v>188</v>
      </c>
      <c r="D386" s="27" t="s">
        <v>39</v>
      </c>
      <c r="E386" s="27" t="s">
        <v>2739</v>
      </c>
      <c r="F386" s="27" t="s">
        <v>2740</v>
      </c>
      <c r="G386" s="27" t="s">
        <v>78</v>
      </c>
      <c r="H386" s="27" t="s">
        <v>2743</v>
      </c>
      <c r="I386" s="28">
        <v>43423.452708333331</v>
      </c>
      <c r="J386" s="28">
        <v>43423.454363425924</v>
      </c>
      <c r="K386" s="27">
        <v>1.6550925925925926E-3</v>
      </c>
      <c r="L386" s="27" t="s">
        <v>210</v>
      </c>
      <c r="M386" s="27" t="s">
        <v>211</v>
      </c>
      <c r="N386" s="27" t="s">
        <v>215</v>
      </c>
      <c r="O386" s="27" t="s">
        <v>38</v>
      </c>
      <c r="P386" s="27" t="s">
        <v>170</v>
      </c>
      <c r="R386" s="27">
        <v>0</v>
      </c>
      <c r="S386" s="27" t="s">
        <v>375</v>
      </c>
      <c r="T386" s="27" t="s">
        <v>354</v>
      </c>
      <c r="U386" s="27" t="s">
        <v>2744</v>
      </c>
    </row>
    <row r="387" spans="1:21" x14ac:dyDescent="0.15">
      <c r="A387" s="27" t="s">
        <v>75</v>
      </c>
      <c r="B387" s="27" t="s">
        <v>9298</v>
      </c>
      <c r="C387" s="27" t="s">
        <v>188</v>
      </c>
      <c r="D387" s="27" t="s">
        <v>39</v>
      </c>
      <c r="E387" s="27" t="s">
        <v>1336</v>
      </c>
      <c r="F387" s="27" t="s">
        <v>1337</v>
      </c>
      <c r="H387" s="27" t="s">
        <v>718</v>
      </c>
      <c r="I387" s="28">
        <v>43423.455046296294</v>
      </c>
      <c r="J387" s="28">
        <v>43423.455046296294</v>
      </c>
      <c r="K387" s="27">
        <v>0</v>
      </c>
      <c r="L387" s="27" t="s">
        <v>211</v>
      </c>
      <c r="M387" s="27" t="s">
        <v>211</v>
      </c>
      <c r="N387" s="27" t="s">
        <v>215</v>
      </c>
      <c r="O387" s="27" t="s">
        <v>38</v>
      </c>
      <c r="P387" s="27" t="s">
        <v>171</v>
      </c>
      <c r="R387" s="27">
        <v>0</v>
      </c>
      <c r="S387" s="27" t="s">
        <v>354</v>
      </c>
      <c r="T387" s="27" t="s">
        <v>354</v>
      </c>
      <c r="U387" s="27" t="s">
        <v>1338</v>
      </c>
    </row>
    <row r="388" spans="1:21" x14ac:dyDescent="0.15">
      <c r="A388" s="27" t="s">
        <v>75</v>
      </c>
      <c r="B388" s="27" t="s">
        <v>9299</v>
      </c>
      <c r="C388" s="27" t="s">
        <v>188</v>
      </c>
      <c r="D388" s="27" t="s">
        <v>39</v>
      </c>
      <c r="E388" s="27" t="s">
        <v>1336</v>
      </c>
      <c r="F388" s="27" t="s">
        <v>1337</v>
      </c>
      <c r="H388" s="27" t="s">
        <v>718</v>
      </c>
      <c r="I388" s="28">
        <v>43423.482627314814</v>
      </c>
      <c r="J388" s="28">
        <v>43423.482627314814</v>
      </c>
      <c r="K388" s="27">
        <v>0</v>
      </c>
      <c r="L388" s="27" t="s">
        <v>211</v>
      </c>
      <c r="M388" s="27" t="s">
        <v>211</v>
      </c>
      <c r="N388" s="27" t="s">
        <v>215</v>
      </c>
      <c r="O388" s="27" t="s">
        <v>38</v>
      </c>
      <c r="P388" s="27" t="s">
        <v>171</v>
      </c>
      <c r="R388" s="27">
        <v>0</v>
      </c>
      <c r="S388" s="27" t="s">
        <v>354</v>
      </c>
      <c r="T388" s="27" t="s">
        <v>354</v>
      </c>
      <c r="U388" s="27" t="s">
        <v>1338</v>
      </c>
    </row>
    <row r="389" spans="1:21" x14ac:dyDescent="0.15">
      <c r="A389" s="27" t="s">
        <v>75</v>
      </c>
      <c r="B389" s="27" t="s">
        <v>9300</v>
      </c>
      <c r="C389" s="27" t="s">
        <v>188</v>
      </c>
      <c r="D389" s="27" t="s">
        <v>39</v>
      </c>
      <c r="E389" s="27" t="s">
        <v>1336</v>
      </c>
      <c r="F389" s="27" t="s">
        <v>1337</v>
      </c>
      <c r="H389" s="27" t="s">
        <v>718</v>
      </c>
      <c r="I389" s="28">
        <v>43423.617696759262</v>
      </c>
      <c r="J389" s="28">
        <v>43423.617696759262</v>
      </c>
      <c r="K389" s="27">
        <v>0</v>
      </c>
      <c r="L389" s="27" t="s">
        <v>211</v>
      </c>
      <c r="M389" s="27" t="s">
        <v>211</v>
      </c>
      <c r="N389" s="27" t="s">
        <v>215</v>
      </c>
      <c r="O389" s="27" t="s">
        <v>38</v>
      </c>
      <c r="P389" s="27" t="s">
        <v>171</v>
      </c>
      <c r="R389" s="27">
        <v>0</v>
      </c>
      <c r="S389" s="27" t="s">
        <v>354</v>
      </c>
      <c r="T389" s="27" t="s">
        <v>354</v>
      </c>
      <c r="U389" s="27" t="s">
        <v>1338</v>
      </c>
    </row>
    <row r="390" spans="1:21" x14ac:dyDescent="0.15">
      <c r="A390" s="27" t="s">
        <v>75</v>
      </c>
      <c r="B390" s="27" t="s">
        <v>2745</v>
      </c>
      <c r="C390" s="27" t="s">
        <v>188</v>
      </c>
      <c r="D390" s="27" t="s">
        <v>55</v>
      </c>
      <c r="E390" s="27" t="s">
        <v>2746</v>
      </c>
      <c r="F390" s="27" t="s">
        <v>2747</v>
      </c>
      <c r="G390" s="27" t="s">
        <v>78</v>
      </c>
      <c r="H390" s="27" t="s">
        <v>1661</v>
      </c>
      <c r="I390" s="28">
        <v>43423.44767361111</v>
      </c>
      <c r="J390" s="28">
        <v>43423.452986111108</v>
      </c>
      <c r="K390" s="27">
        <v>5.3125000000000004E-3</v>
      </c>
      <c r="L390" s="27" t="s">
        <v>210</v>
      </c>
      <c r="M390" s="27" t="s">
        <v>210</v>
      </c>
      <c r="N390" s="27" t="s">
        <v>215</v>
      </c>
      <c r="O390" s="27" t="s">
        <v>54</v>
      </c>
      <c r="P390" s="27" t="s">
        <v>170</v>
      </c>
      <c r="R390" s="27">
        <v>0</v>
      </c>
      <c r="S390" s="27" t="s">
        <v>2748</v>
      </c>
      <c r="T390" s="27" t="s">
        <v>2748</v>
      </c>
      <c r="U390" s="27" t="s">
        <v>2749</v>
      </c>
    </row>
    <row r="391" spans="1:21" x14ac:dyDescent="0.15">
      <c r="A391" s="27" t="s">
        <v>75</v>
      </c>
      <c r="B391" s="27" t="s">
        <v>2750</v>
      </c>
      <c r="C391" s="27" t="s">
        <v>188</v>
      </c>
      <c r="D391" s="27" t="s">
        <v>55</v>
      </c>
      <c r="E391" s="27" t="s">
        <v>2751</v>
      </c>
      <c r="F391" s="27" t="s">
        <v>2752</v>
      </c>
      <c r="G391" s="27" t="s">
        <v>78</v>
      </c>
      <c r="H391" s="27" t="s">
        <v>2753</v>
      </c>
      <c r="I391" s="28">
        <v>43423.610127314816</v>
      </c>
      <c r="J391" s="28">
        <v>43423.610509259262</v>
      </c>
      <c r="K391" s="27">
        <v>3.8194444444444446E-4</v>
      </c>
      <c r="L391" s="27" t="s">
        <v>210</v>
      </c>
      <c r="M391" s="27" t="s">
        <v>211</v>
      </c>
      <c r="N391" s="27" t="s">
        <v>215</v>
      </c>
      <c r="O391" s="27" t="s">
        <v>54</v>
      </c>
      <c r="P391" s="27" t="s">
        <v>170</v>
      </c>
      <c r="R391" s="27">
        <v>0</v>
      </c>
      <c r="S391" s="27" t="s">
        <v>361</v>
      </c>
      <c r="T391" s="27" t="s">
        <v>354</v>
      </c>
      <c r="U391" s="27" t="s">
        <v>2754</v>
      </c>
    </row>
    <row r="392" spans="1:21" x14ac:dyDescent="0.15">
      <c r="A392" s="27" t="s">
        <v>75</v>
      </c>
      <c r="B392" s="27" t="s">
        <v>2755</v>
      </c>
      <c r="C392" s="27" t="s">
        <v>188</v>
      </c>
      <c r="D392" s="27" t="s">
        <v>55</v>
      </c>
      <c r="E392" s="27" t="s">
        <v>2751</v>
      </c>
      <c r="F392" s="27" t="s">
        <v>2752</v>
      </c>
      <c r="G392" s="27" t="s">
        <v>78</v>
      </c>
      <c r="H392" s="27" t="s">
        <v>2753</v>
      </c>
      <c r="I392" s="28">
        <v>43423.610879629632</v>
      </c>
      <c r="J392" s="28">
        <v>43423.611041666663</v>
      </c>
      <c r="K392" s="27">
        <v>1.6203703703703703E-4</v>
      </c>
      <c r="L392" s="27" t="s">
        <v>210</v>
      </c>
      <c r="M392" s="27" t="s">
        <v>211</v>
      </c>
      <c r="N392" s="27" t="s">
        <v>215</v>
      </c>
      <c r="O392" s="27" t="s">
        <v>54</v>
      </c>
      <c r="P392" s="27" t="s">
        <v>170</v>
      </c>
      <c r="R392" s="27">
        <v>0</v>
      </c>
      <c r="S392" s="27" t="s">
        <v>402</v>
      </c>
      <c r="T392" s="27" t="s">
        <v>354</v>
      </c>
      <c r="U392" s="27" t="s">
        <v>2754</v>
      </c>
    </row>
    <row r="393" spans="1:21" x14ac:dyDescent="0.15">
      <c r="A393" s="27" t="s">
        <v>75</v>
      </c>
      <c r="B393" s="27" t="s">
        <v>2756</v>
      </c>
      <c r="C393" s="27" t="s">
        <v>188</v>
      </c>
      <c r="D393" s="27" t="s">
        <v>55</v>
      </c>
      <c r="E393" s="27" t="s">
        <v>2757</v>
      </c>
      <c r="F393" s="27" t="s">
        <v>2758</v>
      </c>
      <c r="G393" s="27" t="s">
        <v>78</v>
      </c>
      <c r="H393" s="27" t="s">
        <v>2759</v>
      </c>
      <c r="I393" s="28">
        <v>43423.612256944441</v>
      </c>
      <c r="J393" s="28">
        <v>43423.613159722219</v>
      </c>
      <c r="K393" s="27">
        <v>9.0277777777777784E-4</v>
      </c>
      <c r="L393" s="27" t="s">
        <v>210</v>
      </c>
      <c r="M393" s="27" t="s">
        <v>211</v>
      </c>
      <c r="N393" s="27" t="s">
        <v>215</v>
      </c>
      <c r="O393" s="27" t="s">
        <v>54</v>
      </c>
      <c r="P393" s="27" t="s">
        <v>170</v>
      </c>
      <c r="R393" s="27">
        <v>0</v>
      </c>
      <c r="S393" s="27" t="s">
        <v>424</v>
      </c>
      <c r="T393" s="27" t="s">
        <v>354</v>
      </c>
      <c r="U393" s="27" t="s">
        <v>2760</v>
      </c>
    </row>
    <row r="394" spans="1:21" x14ac:dyDescent="0.15">
      <c r="A394" s="27" t="s">
        <v>75</v>
      </c>
      <c r="B394" s="27" t="s">
        <v>2761</v>
      </c>
      <c r="C394" s="27" t="s">
        <v>188</v>
      </c>
      <c r="D394" s="27" t="s">
        <v>55</v>
      </c>
      <c r="E394" s="27" t="s">
        <v>2762</v>
      </c>
      <c r="F394" s="27" t="s">
        <v>2763</v>
      </c>
      <c r="G394" s="27" t="s">
        <v>78</v>
      </c>
      <c r="H394" s="27" t="s">
        <v>1898</v>
      </c>
      <c r="I394" s="28">
        <v>43423.614212962966</v>
      </c>
      <c r="J394" s="28">
        <v>43423.615578703706</v>
      </c>
      <c r="K394" s="27">
        <v>1.3657407407407409E-3</v>
      </c>
      <c r="L394" s="27" t="s">
        <v>210</v>
      </c>
      <c r="M394" s="27" t="s">
        <v>211</v>
      </c>
      <c r="N394" s="27" t="s">
        <v>215</v>
      </c>
      <c r="O394" s="27" t="s">
        <v>54</v>
      </c>
      <c r="P394" s="27" t="s">
        <v>170</v>
      </c>
      <c r="R394" s="27">
        <v>0</v>
      </c>
      <c r="S394" s="27" t="s">
        <v>374</v>
      </c>
      <c r="T394" s="27" t="s">
        <v>354</v>
      </c>
      <c r="U394" s="27" t="s">
        <v>2764</v>
      </c>
    </row>
    <row r="395" spans="1:21" x14ac:dyDescent="0.15">
      <c r="A395" s="27" t="s">
        <v>75</v>
      </c>
      <c r="B395" s="27" t="s">
        <v>2765</v>
      </c>
      <c r="C395" s="27" t="s">
        <v>188</v>
      </c>
      <c r="D395" s="27" t="s">
        <v>55</v>
      </c>
      <c r="E395" s="27" t="s">
        <v>2766</v>
      </c>
      <c r="F395" s="27" t="s">
        <v>2767</v>
      </c>
      <c r="G395" s="27" t="s">
        <v>78</v>
      </c>
      <c r="H395" s="27" t="s">
        <v>2768</v>
      </c>
      <c r="I395" s="28">
        <v>43423.617731481485</v>
      </c>
      <c r="J395" s="28">
        <v>43423.618807870371</v>
      </c>
      <c r="K395" s="27">
        <v>1.0763888888888889E-3</v>
      </c>
      <c r="L395" s="27" t="s">
        <v>210</v>
      </c>
      <c r="M395" s="27" t="s">
        <v>211</v>
      </c>
      <c r="N395" s="27" t="s">
        <v>215</v>
      </c>
      <c r="O395" s="27" t="s">
        <v>54</v>
      </c>
      <c r="P395" s="27" t="s">
        <v>170</v>
      </c>
      <c r="R395" s="27">
        <v>0</v>
      </c>
      <c r="S395" s="27" t="s">
        <v>427</v>
      </c>
      <c r="T395" s="27" t="s">
        <v>354</v>
      </c>
      <c r="U395" s="27" t="s">
        <v>2769</v>
      </c>
    </row>
    <row r="396" spans="1:21" x14ac:dyDescent="0.15">
      <c r="A396" s="27" t="s">
        <v>75</v>
      </c>
      <c r="B396" s="27" t="s">
        <v>9301</v>
      </c>
      <c r="C396" s="27" t="s">
        <v>188</v>
      </c>
      <c r="D396" s="27" t="s">
        <v>55</v>
      </c>
      <c r="E396" s="27" t="s">
        <v>9302</v>
      </c>
      <c r="F396" s="27" t="s">
        <v>9303</v>
      </c>
      <c r="G396" s="27" t="s">
        <v>78</v>
      </c>
      <c r="H396" s="27" t="s">
        <v>9304</v>
      </c>
      <c r="I396" s="28">
        <v>43423.620196759257</v>
      </c>
      <c r="J396" s="28">
        <v>43423.620196759257</v>
      </c>
      <c r="K396" s="27">
        <v>0</v>
      </c>
      <c r="L396" s="27" t="s">
        <v>211</v>
      </c>
      <c r="M396" s="27" t="s">
        <v>211</v>
      </c>
      <c r="N396" s="27" t="s">
        <v>215</v>
      </c>
      <c r="O396" s="27" t="s">
        <v>54</v>
      </c>
      <c r="P396" s="27" t="s">
        <v>170</v>
      </c>
      <c r="R396" s="27">
        <v>0</v>
      </c>
      <c r="S396" s="27" t="s">
        <v>354</v>
      </c>
      <c r="T396" s="27" t="s">
        <v>354</v>
      </c>
      <c r="U396" s="27" t="s">
        <v>9305</v>
      </c>
    </row>
    <row r="397" spans="1:21" x14ac:dyDescent="0.15">
      <c r="A397" s="27" t="s">
        <v>75</v>
      </c>
      <c r="B397" s="27" t="s">
        <v>9306</v>
      </c>
      <c r="C397" s="27" t="s">
        <v>188</v>
      </c>
      <c r="D397" s="27" t="s">
        <v>55</v>
      </c>
      <c r="E397" s="27" t="s">
        <v>9307</v>
      </c>
      <c r="F397" s="27" t="s">
        <v>9308</v>
      </c>
      <c r="G397" s="27" t="s">
        <v>78</v>
      </c>
      <c r="H397" s="27" t="s">
        <v>1342</v>
      </c>
      <c r="I397" s="28">
        <v>43423.622164351851</v>
      </c>
      <c r="J397" s="28">
        <v>43423.622164351851</v>
      </c>
      <c r="K397" s="27">
        <v>0</v>
      </c>
      <c r="L397" s="27" t="s">
        <v>211</v>
      </c>
      <c r="M397" s="27" t="s">
        <v>211</v>
      </c>
      <c r="N397" s="27" t="s">
        <v>215</v>
      </c>
      <c r="O397" s="27" t="s">
        <v>54</v>
      </c>
      <c r="P397" s="27" t="s">
        <v>170</v>
      </c>
      <c r="R397" s="27">
        <v>0</v>
      </c>
      <c r="S397" s="27" t="s">
        <v>354</v>
      </c>
      <c r="T397" s="27" t="s">
        <v>354</v>
      </c>
      <c r="U397" s="27" t="s">
        <v>9309</v>
      </c>
    </row>
    <row r="398" spans="1:21" x14ac:dyDescent="0.15">
      <c r="A398" s="27" t="s">
        <v>75</v>
      </c>
      <c r="B398" s="27" t="s">
        <v>9310</v>
      </c>
      <c r="C398" s="27" t="s">
        <v>188</v>
      </c>
      <c r="D398" s="27" t="s">
        <v>55</v>
      </c>
      <c r="E398" s="27" t="s">
        <v>2771</v>
      </c>
      <c r="F398" s="27" t="s">
        <v>2772</v>
      </c>
      <c r="G398" s="27" t="s">
        <v>78</v>
      </c>
      <c r="H398" s="27" t="s">
        <v>2773</v>
      </c>
      <c r="I398" s="28">
        <v>43423.641250000001</v>
      </c>
      <c r="J398" s="28">
        <v>43423.641250000001</v>
      </c>
      <c r="K398" s="27">
        <v>0</v>
      </c>
      <c r="L398" s="27" t="s">
        <v>211</v>
      </c>
      <c r="M398" s="27" t="s">
        <v>211</v>
      </c>
      <c r="N398" s="27" t="s">
        <v>215</v>
      </c>
      <c r="O398" s="27" t="s">
        <v>54</v>
      </c>
      <c r="P398" s="27" t="s">
        <v>170</v>
      </c>
      <c r="R398" s="27">
        <v>0</v>
      </c>
      <c r="S398" s="27" t="s">
        <v>354</v>
      </c>
      <c r="T398" s="27" t="s">
        <v>354</v>
      </c>
      <c r="U398" s="27" t="s">
        <v>2774</v>
      </c>
    </row>
    <row r="399" spans="1:21" x14ac:dyDescent="0.15">
      <c r="A399" s="27" t="s">
        <v>75</v>
      </c>
      <c r="B399" s="27" t="s">
        <v>9311</v>
      </c>
      <c r="C399" s="27" t="s">
        <v>188</v>
      </c>
      <c r="D399" s="27" t="s">
        <v>55</v>
      </c>
      <c r="E399" s="27" t="s">
        <v>2771</v>
      </c>
      <c r="F399" s="27" t="s">
        <v>2772</v>
      </c>
      <c r="G399" s="27" t="s">
        <v>78</v>
      </c>
      <c r="H399" s="27" t="s">
        <v>2773</v>
      </c>
      <c r="I399" s="28">
        <v>43423.641435185185</v>
      </c>
      <c r="J399" s="28">
        <v>43423.641435185185</v>
      </c>
      <c r="K399" s="27">
        <v>0</v>
      </c>
      <c r="L399" s="27" t="s">
        <v>211</v>
      </c>
      <c r="M399" s="27" t="s">
        <v>211</v>
      </c>
      <c r="N399" s="27" t="s">
        <v>215</v>
      </c>
      <c r="O399" s="27" t="s">
        <v>54</v>
      </c>
      <c r="P399" s="27" t="s">
        <v>170</v>
      </c>
      <c r="R399" s="27">
        <v>0</v>
      </c>
      <c r="S399" s="27" t="s">
        <v>354</v>
      </c>
      <c r="T399" s="27" t="s">
        <v>354</v>
      </c>
      <c r="U399" s="27" t="s">
        <v>9312</v>
      </c>
    </row>
    <row r="400" spans="1:21" x14ac:dyDescent="0.15">
      <c r="A400" s="27" t="s">
        <v>75</v>
      </c>
      <c r="B400" s="27" t="s">
        <v>2770</v>
      </c>
      <c r="C400" s="27" t="s">
        <v>188</v>
      </c>
      <c r="D400" s="27" t="s">
        <v>55</v>
      </c>
      <c r="E400" s="27" t="s">
        <v>2771</v>
      </c>
      <c r="F400" s="27" t="s">
        <v>2772</v>
      </c>
      <c r="G400" s="27" t="s">
        <v>78</v>
      </c>
      <c r="H400" s="27" t="s">
        <v>2773</v>
      </c>
      <c r="I400" s="28">
        <v>43423.641585648147</v>
      </c>
      <c r="J400" s="28">
        <v>43423.642152777778</v>
      </c>
      <c r="K400" s="27">
        <v>5.6712962962962956E-4</v>
      </c>
      <c r="L400" s="27" t="s">
        <v>210</v>
      </c>
      <c r="M400" s="27" t="s">
        <v>211</v>
      </c>
      <c r="N400" s="27" t="s">
        <v>215</v>
      </c>
      <c r="O400" s="27" t="s">
        <v>54</v>
      </c>
      <c r="P400" s="27" t="s">
        <v>170</v>
      </c>
      <c r="R400" s="27">
        <v>0</v>
      </c>
      <c r="S400" s="27" t="s">
        <v>355</v>
      </c>
      <c r="T400" s="27" t="s">
        <v>354</v>
      </c>
      <c r="U400" s="27" t="s">
        <v>2774</v>
      </c>
    </row>
    <row r="401" spans="1:21" x14ac:dyDescent="0.15">
      <c r="A401" s="27" t="s">
        <v>75</v>
      </c>
      <c r="B401" s="27" t="s">
        <v>2775</v>
      </c>
      <c r="C401" s="27" t="s">
        <v>188</v>
      </c>
      <c r="D401" s="27" t="s">
        <v>55</v>
      </c>
      <c r="E401" s="27" t="s">
        <v>2776</v>
      </c>
      <c r="F401" s="27" t="s">
        <v>2777</v>
      </c>
      <c r="G401" s="27" t="s">
        <v>78</v>
      </c>
      <c r="H401" s="27" t="s">
        <v>2778</v>
      </c>
      <c r="I401" s="28">
        <v>43423.646041666667</v>
      </c>
      <c r="J401" s="28">
        <v>43423.647430555553</v>
      </c>
      <c r="K401" s="27">
        <v>1.3888888888888889E-3</v>
      </c>
      <c r="L401" s="27" t="s">
        <v>210</v>
      </c>
      <c r="M401" s="27" t="s">
        <v>211</v>
      </c>
      <c r="N401" s="27" t="s">
        <v>215</v>
      </c>
      <c r="O401" s="27" t="s">
        <v>54</v>
      </c>
      <c r="P401" s="27" t="s">
        <v>170</v>
      </c>
      <c r="R401" s="27">
        <v>0</v>
      </c>
      <c r="S401" s="27" t="s">
        <v>1155</v>
      </c>
      <c r="T401" s="27" t="s">
        <v>354</v>
      </c>
      <c r="U401" s="27" t="s">
        <v>2779</v>
      </c>
    </row>
    <row r="402" spans="1:21" x14ac:dyDescent="0.15">
      <c r="A402" s="27" t="s">
        <v>75</v>
      </c>
      <c r="B402" s="27" t="s">
        <v>2780</v>
      </c>
      <c r="C402" s="27" t="s">
        <v>188</v>
      </c>
      <c r="D402" s="27" t="s">
        <v>55</v>
      </c>
      <c r="E402" s="27" t="s">
        <v>2781</v>
      </c>
      <c r="F402" s="27" t="s">
        <v>2782</v>
      </c>
      <c r="G402" s="27" t="s">
        <v>78</v>
      </c>
      <c r="H402" s="27" t="s">
        <v>2783</v>
      </c>
      <c r="I402" s="28">
        <v>43423.650081018517</v>
      </c>
      <c r="J402" s="28">
        <v>43423.650451388887</v>
      </c>
      <c r="K402" s="27">
        <v>3.7037037037037035E-4</v>
      </c>
      <c r="L402" s="27" t="s">
        <v>210</v>
      </c>
      <c r="M402" s="27" t="s">
        <v>211</v>
      </c>
      <c r="N402" s="27" t="s">
        <v>215</v>
      </c>
      <c r="O402" s="27" t="s">
        <v>54</v>
      </c>
      <c r="P402" s="27" t="s">
        <v>170</v>
      </c>
      <c r="R402" s="27">
        <v>0</v>
      </c>
      <c r="S402" s="27" t="s">
        <v>691</v>
      </c>
      <c r="T402" s="27" t="s">
        <v>354</v>
      </c>
      <c r="U402" s="27" t="s">
        <v>2784</v>
      </c>
    </row>
    <row r="403" spans="1:21" x14ac:dyDescent="0.15">
      <c r="A403" s="27" t="s">
        <v>75</v>
      </c>
      <c r="B403" s="27" t="s">
        <v>2785</v>
      </c>
      <c r="C403" s="27" t="s">
        <v>188</v>
      </c>
      <c r="D403" s="27" t="s">
        <v>55</v>
      </c>
      <c r="E403" s="27" t="s">
        <v>2781</v>
      </c>
      <c r="F403" s="27" t="s">
        <v>2782</v>
      </c>
      <c r="G403" s="27" t="s">
        <v>78</v>
      </c>
      <c r="H403" s="27" t="s">
        <v>2783</v>
      </c>
      <c r="I403" s="28">
        <v>43423.650682870371</v>
      </c>
      <c r="J403" s="28">
        <v>43423.651296296295</v>
      </c>
      <c r="K403" s="27">
        <v>6.134259259259259E-4</v>
      </c>
      <c r="L403" s="27" t="s">
        <v>210</v>
      </c>
      <c r="M403" s="27" t="s">
        <v>211</v>
      </c>
      <c r="N403" s="27" t="s">
        <v>215</v>
      </c>
      <c r="O403" s="27" t="s">
        <v>54</v>
      </c>
      <c r="P403" s="27" t="s">
        <v>170</v>
      </c>
      <c r="R403" s="27">
        <v>0</v>
      </c>
      <c r="S403" s="27" t="s">
        <v>677</v>
      </c>
      <c r="T403" s="27" t="s">
        <v>354</v>
      </c>
      <c r="U403" s="27" t="s">
        <v>2784</v>
      </c>
    </row>
    <row r="404" spans="1:21" x14ac:dyDescent="0.15">
      <c r="A404" s="27" t="s">
        <v>75</v>
      </c>
      <c r="B404" s="27" t="s">
        <v>2786</v>
      </c>
      <c r="C404" s="27" t="s">
        <v>188</v>
      </c>
      <c r="D404" s="27" t="s">
        <v>55</v>
      </c>
      <c r="E404" s="27" t="s">
        <v>2787</v>
      </c>
      <c r="F404" s="27" t="s">
        <v>2788</v>
      </c>
      <c r="G404" s="27" t="s">
        <v>78</v>
      </c>
      <c r="H404" s="27" t="s">
        <v>2789</v>
      </c>
      <c r="I404" s="28">
        <v>43423.670856481483</v>
      </c>
      <c r="J404" s="28">
        <v>43423.673356481479</v>
      </c>
      <c r="K404" s="27">
        <v>2.5000000000000001E-3</v>
      </c>
      <c r="L404" s="27" t="s">
        <v>210</v>
      </c>
      <c r="M404" s="27" t="s">
        <v>210</v>
      </c>
      <c r="N404" s="27" t="s">
        <v>215</v>
      </c>
      <c r="O404" s="27" t="s">
        <v>54</v>
      </c>
      <c r="P404" s="27" t="s">
        <v>170</v>
      </c>
      <c r="R404" s="27">
        <v>0</v>
      </c>
      <c r="S404" s="27" t="s">
        <v>1197</v>
      </c>
      <c r="T404" s="27" t="s">
        <v>1197</v>
      </c>
      <c r="U404" s="27" t="s">
        <v>2790</v>
      </c>
    </row>
    <row r="405" spans="1:21" x14ac:dyDescent="0.15">
      <c r="A405" s="27" t="s">
        <v>75</v>
      </c>
      <c r="B405" s="27" t="s">
        <v>9313</v>
      </c>
      <c r="C405" s="27" t="s">
        <v>188</v>
      </c>
      <c r="D405" s="27" t="s">
        <v>55</v>
      </c>
      <c r="E405" s="27" t="s">
        <v>9314</v>
      </c>
      <c r="F405" s="27" t="s">
        <v>9315</v>
      </c>
      <c r="G405" s="27" t="s">
        <v>78</v>
      </c>
      <c r="H405" s="27" t="s">
        <v>1658</v>
      </c>
      <c r="I405" s="28">
        <v>43423.680844907409</v>
      </c>
      <c r="J405" s="28">
        <v>43423.680844907409</v>
      </c>
      <c r="K405" s="27">
        <v>0</v>
      </c>
      <c r="L405" s="27" t="s">
        <v>211</v>
      </c>
      <c r="M405" s="27" t="s">
        <v>211</v>
      </c>
      <c r="N405" s="27" t="s">
        <v>215</v>
      </c>
      <c r="O405" s="27" t="s">
        <v>54</v>
      </c>
      <c r="P405" s="27" t="s">
        <v>170</v>
      </c>
      <c r="R405" s="27">
        <v>0</v>
      </c>
      <c r="S405" s="27" t="s">
        <v>354</v>
      </c>
      <c r="T405" s="27" t="s">
        <v>354</v>
      </c>
      <c r="U405" s="27" t="s">
        <v>9316</v>
      </c>
    </row>
    <row r="406" spans="1:21" x14ac:dyDescent="0.15">
      <c r="A406" s="27" t="s">
        <v>75</v>
      </c>
      <c r="B406" s="27" t="s">
        <v>2791</v>
      </c>
      <c r="C406" s="27" t="s">
        <v>188</v>
      </c>
      <c r="D406" s="27" t="s">
        <v>55</v>
      </c>
      <c r="E406" s="27" t="s">
        <v>2792</v>
      </c>
      <c r="F406" s="27" t="s">
        <v>2793</v>
      </c>
      <c r="G406" s="27" t="s">
        <v>78</v>
      </c>
      <c r="H406" s="27" t="s">
        <v>2794</v>
      </c>
      <c r="I406" s="28">
        <v>43423.681689814817</v>
      </c>
      <c r="J406" s="28">
        <v>43423.682395833333</v>
      </c>
      <c r="K406" s="27">
        <v>7.0601851851851847E-4</v>
      </c>
      <c r="L406" s="27" t="s">
        <v>210</v>
      </c>
      <c r="M406" s="27" t="s">
        <v>211</v>
      </c>
      <c r="N406" s="27" t="s">
        <v>215</v>
      </c>
      <c r="O406" s="27" t="s">
        <v>54</v>
      </c>
      <c r="P406" s="27" t="s">
        <v>170</v>
      </c>
      <c r="R406" s="27">
        <v>0</v>
      </c>
      <c r="S406" s="27" t="s">
        <v>362</v>
      </c>
      <c r="T406" s="27" t="s">
        <v>354</v>
      </c>
      <c r="U406" s="27" t="s">
        <v>2795</v>
      </c>
    </row>
    <row r="407" spans="1:21" x14ac:dyDescent="0.15">
      <c r="A407" s="27" t="s">
        <v>75</v>
      </c>
      <c r="B407" s="27" t="s">
        <v>2796</v>
      </c>
      <c r="C407" s="27" t="s">
        <v>188</v>
      </c>
      <c r="D407" s="27" t="s">
        <v>55</v>
      </c>
      <c r="E407" s="27" t="s">
        <v>2792</v>
      </c>
      <c r="F407" s="27" t="s">
        <v>2793</v>
      </c>
      <c r="G407" s="27" t="s">
        <v>78</v>
      </c>
      <c r="H407" s="27" t="s">
        <v>2794</v>
      </c>
      <c r="I407" s="28">
        <v>43423.682557870372</v>
      </c>
      <c r="J407" s="28">
        <v>43423.682789351849</v>
      </c>
      <c r="K407" s="27">
        <v>2.3148148148148146E-4</v>
      </c>
      <c r="L407" s="27" t="s">
        <v>210</v>
      </c>
      <c r="M407" s="27" t="s">
        <v>211</v>
      </c>
      <c r="N407" s="27" t="s">
        <v>215</v>
      </c>
      <c r="O407" s="27" t="s">
        <v>54</v>
      </c>
      <c r="P407" s="27" t="s">
        <v>170</v>
      </c>
      <c r="R407" s="27">
        <v>0</v>
      </c>
      <c r="S407" s="27" t="s">
        <v>409</v>
      </c>
      <c r="T407" s="27" t="s">
        <v>354</v>
      </c>
      <c r="U407" s="27" t="s">
        <v>2795</v>
      </c>
    </row>
    <row r="408" spans="1:21" x14ac:dyDescent="0.15">
      <c r="A408" s="27" t="s">
        <v>75</v>
      </c>
      <c r="B408" s="27" t="s">
        <v>2797</v>
      </c>
      <c r="C408" s="27" t="s">
        <v>188</v>
      </c>
      <c r="D408" s="27" t="s">
        <v>55</v>
      </c>
      <c r="E408" s="27" t="s">
        <v>2781</v>
      </c>
      <c r="F408" s="27" t="s">
        <v>2782</v>
      </c>
      <c r="G408" s="27" t="s">
        <v>78</v>
      </c>
      <c r="H408" s="27" t="s">
        <v>2783</v>
      </c>
      <c r="I408" s="28">
        <v>43423.684664351851</v>
      </c>
      <c r="J408" s="28">
        <v>43423.685729166667</v>
      </c>
      <c r="K408" s="27">
        <v>1.0648148148148147E-3</v>
      </c>
      <c r="L408" s="27" t="s">
        <v>210</v>
      </c>
      <c r="M408" s="27" t="s">
        <v>211</v>
      </c>
      <c r="N408" s="27" t="s">
        <v>215</v>
      </c>
      <c r="O408" s="27" t="s">
        <v>54</v>
      </c>
      <c r="P408" s="27" t="s">
        <v>170</v>
      </c>
      <c r="R408" s="27">
        <v>0</v>
      </c>
      <c r="S408" s="27" t="s">
        <v>1452</v>
      </c>
      <c r="T408" s="27" t="s">
        <v>354</v>
      </c>
      <c r="U408" s="27" t="s">
        <v>2784</v>
      </c>
    </row>
    <row r="409" spans="1:21" x14ac:dyDescent="0.15">
      <c r="A409" s="27" t="s">
        <v>75</v>
      </c>
      <c r="B409" s="27" t="s">
        <v>9317</v>
      </c>
      <c r="C409" s="27" t="s">
        <v>188</v>
      </c>
      <c r="D409" s="27" t="s">
        <v>55</v>
      </c>
      <c r="E409" s="27" t="s">
        <v>2799</v>
      </c>
      <c r="F409" s="27" t="s">
        <v>2800</v>
      </c>
      <c r="G409" s="27" t="s">
        <v>78</v>
      </c>
      <c r="H409" s="27" t="s">
        <v>912</v>
      </c>
      <c r="I409" s="28">
        <v>43423.688310185185</v>
      </c>
      <c r="J409" s="28">
        <v>43423.688310185185</v>
      </c>
      <c r="K409" s="27">
        <v>0</v>
      </c>
      <c r="L409" s="27" t="s">
        <v>211</v>
      </c>
      <c r="M409" s="27" t="s">
        <v>211</v>
      </c>
      <c r="N409" s="27" t="s">
        <v>215</v>
      </c>
      <c r="O409" s="27" t="s">
        <v>54</v>
      </c>
      <c r="P409" s="27" t="s">
        <v>170</v>
      </c>
      <c r="R409" s="27">
        <v>0</v>
      </c>
      <c r="S409" s="27" t="s">
        <v>354</v>
      </c>
      <c r="T409" s="27" t="s">
        <v>354</v>
      </c>
      <c r="U409" s="27" t="s">
        <v>2801</v>
      </c>
    </row>
    <row r="410" spans="1:21" x14ac:dyDescent="0.15">
      <c r="A410" s="27" t="s">
        <v>75</v>
      </c>
      <c r="B410" s="27" t="s">
        <v>2798</v>
      </c>
      <c r="C410" s="27" t="s">
        <v>188</v>
      </c>
      <c r="D410" s="27" t="s">
        <v>55</v>
      </c>
      <c r="E410" s="27" t="s">
        <v>2799</v>
      </c>
      <c r="F410" s="27" t="s">
        <v>2800</v>
      </c>
      <c r="G410" s="27" t="s">
        <v>78</v>
      </c>
      <c r="H410" s="27" t="s">
        <v>912</v>
      </c>
      <c r="I410" s="28">
        <v>43423.688807870371</v>
      </c>
      <c r="J410" s="28">
        <v>43423.689375000002</v>
      </c>
      <c r="K410" s="27">
        <v>5.6712962962962956E-4</v>
      </c>
      <c r="L410" s="27" t="s">
        <v>210</v>
      </c>
      <c r="M410" s="27" t="s">
        <v>211</v>
      </c>
      <c r="N410" s="27" t="s">
        <v>215</v>
      </c>
      <c r="O410" s="27" t="s">
        <v>54</v>
      </c>
      <c r="P410" s="27" t="s">
        <v>170</v>
      </c>
      <c r="R410" s="27">
        <v>0</v>
      </c>
      <c r="S410" s="27" t="s">
        <v>355</v>
      </c>
      <c r="T410" s="27" t="s">
        <v>354</v>
      </c>
      <c r="U410" s="27" t="s">
        <v>2801</v>
      </c>
    </row>
    <row r="411" spans="1:21" x14ac:dyDescent="0.15">
      <c r="A411" s="27" t="s">
        <v>75</v>
      </c>
      <c r="B411" s="27" t="s">
        <v>2802</v>
      </c>
      <c r="C411" s="27" t="s">
        <v>188</v>
      </c>
      <c r="D411" s="27" t="s">
        <v>55</v>
      </c>
      <c r="E411" s="27" t="s">
        <v>2803</v>
      </c>
      <c r="F411" s="27" t="s">
        <v>2804</v>
      </c>
      <c r="G411" s="27" t="s">
        <v>78</v>
      </c>
      <c r="H411" s="27" t="s">
        <v>2805</v>
      </c>
      <c r="I411" s="28">
        <v>43423.696412037039</v>
      </c>
      <c r="J411" s="28">
        <v>43423.699212962965</v>
      </c>
      <c r="K411" s="27">
        <v>2.8009259259259259E-3</v>
      </c>
      <c r="L411" s="27" t="s">
        <v>210</v>
      </c>
      <c r="M411" s="27" t="s">
        <v>210</v>
      </c>
      <c r="N411" s="27" t="s">
        <v>215</v>
      </c>
      <c r="O411" s="27" t="s">
        <v>54</v>
      </c>
      <c r="P411" s="27" t="s">
        <v>170</v>
      </c>
      <c r="R411" s="27">
        <v>0</v>
      </c>
      <c r="S411" s="27" t="s">
        <v>439</v>
      </c>
      <c r="T411" s="27" t="s">
        <v>439</v>
      </c>
      <c r="U411" s="27" t="s">
        <v>2806</v>
      </c>
    </row>
    <row r="412" spans="1:21" x14ac:dyDescent="0.15">
      <c r="A412" s="27" t="s">
        <v>75</v>
      </c>
      <c r="B412" s="27" t="s">
        <v>2807</v>
      </c>
      <c r="C412" s="27" t="s">
        <v>188</v>
      </c>
      <c r="D412" s="27" t="s">
        <v>55</v>
      </c>
      <c r="E412" s="27" t="s">
        <v>2808</v>
      </c>
      <c r="F412" s="27" t="s">
        <v>2809</v>
      </c>
      <c r="G412" s="27" t="s">
        <v>78</v>
      </c>
      <c r="H412" s="27" t="s">
        <v>2810</v>
      </c>
      <c r="I412" s="28">
        <v>43423.729594907411</v>
      </c>
      <c r="J412" s="28">
        <v>43423.729722222219</v>
      </c>
      <c r="K412" s="27">
        <v>1.273148148148148E-4</v>
      </c>
      <c r="L412" s="27" t="s">
        <v>210</v>
      </c>
      <c r="M412" s="27" t="s">
        <v>211</v>
      </c>
      <c r="N412" s="27" t="s">
        <v>215</v>
      </c>
      <c r="O412" s="27" t="s">
        <v>54</v>
      </c>
      <c r="P412" s="27" t="s">
        <v>170</v>
      </c>
      <c r="R412" s="27">
        <v>0</v>
      </c>
      <c r="S412" s="27" t="s">
        <v>380</v>
      </c>
      <c r="T412" s="27" t="s">
        <v>354</v>
      </c>
      <c r="U412" s="27" t="s">
        <v>2811</v>
      </c>
    </row>
    <row r="413" spans="1:21" x14ac:dyDescent="0.15">
      <c r="A413" s="27" t="s">
        <v>75</v>
      </c>
      <c r="B413" s="27" t="s">
        <v>9318</v>
      </c>
      <c r="C413" s="27" t="s">
        <v>188</v>
      </c>
      <c r="D413" s="27" t="s">
        <v>55</v>
      </c>
      <c r="E413" s="27" t="s">
        <v>2808</v>
      </c>
      <c r="F413" s="27" t="s">
        <v>2809</v>
      </c>
      <c r="G413" s="27" t="s">
        <v>78</v>
      </c>
      <c r="H413" s="27" t="s">
        <v>2810</v>
      </c>
      <c r="I413" s="28">
        <v>43423.730706018519</v>
      </c>
      <c r="J413" s="28">
        <v>43423.730706018519</v>
      </c>
      <c r="K413" s="27">
        <v>0</v>
      </c>
      <c r="L413" s="27" t="s">
        <v>211</v>
      </c>
      <c r="M413" s="27" t="s">
        <v>211</v>
      </c>
      <c r="N413" s="27" t="s">
        <v>215</v>
      </c>
      <c r="O413" s="27" t="s">
        <v>54</v>
      </c>
      <c r="P413" s="27" t="s">
        <v>170</v>
      </c>
      <c r="R413" s="27">
        <v>0</v>
      </c>
      <c r="S413" s="27" t="s">
        <v>354</v>
      </c>
      <c r="T413" s="27" t="s">
        <v>354</v>
      </c>
      <c r="U413" s="27" t="s">
        <v>2811</v>
      </c>
    </row>
    <row r="414" spans="1:21" x14ac:dyDescent="0.15">
      <c r="A414" s="27" t="s">
        <v>75</v>
      </c>
      <c r="B414" s="27" t="s">
        <v>2812</v>
      </c>
      <c r="C414" s="27" t="s">
        <v>188</v>
      </c>
      <c r="D414" s="27" t="s">
        <v>121</v>
      </c>
      <c r="E414" s="27" t="s">
        <v>595</v>
      </c>
      <c r="F414" s="27" t="s">
        <v>596</v>
      </c>
      <c r="G414" s="27" t="s">
        <v>78</v>
      </c>
      <c r="H414" s="27" t="s">
        <v>705</v>
      </c>
      <c r="I414" s="28">
        <v>43423.454675925925</v>
      </c>
      <c r="J414" s="28">
        <v>43423.465266203704</v>
      </c>
      <c r="K414" s="27">
        <v>1.0590277777777777E-2</v>
      </c>
      <c r="L414" s="27" t="s">
        <v>210</v>
      </c>
      <c r="M414" s="27" t="s">
        <v>210</v>
      </c>
      <c r="N414" s="27" t="s">
        <v>215</v>
      </c>
      <c r="O414" s="27" t="s">
        <v>117</v>
      </c>
      <c r="P414" s="27" t="s">
        <v>170</v>
      </c>
      <c r="R414" s="27">
        <v>0</v>
      </c>
      <c r="S414" s="27" t="s">
        <v>2813</v>
      </c>
      <c r="T414" s="27" t="s">
        <v>2813</v>
      </c>
      <c r="U414" s="27" t="s">
        <v>706</v>
      </c>
    </row>
    <row r="415" spans="1:21" x14ac:dyDescent="0.15">
      <c r="A415" s="27" t="s">
        <v>75</v>
      </c>
      <c r="B415" s="27" t="s">
        <v>2814</v>
      </c>
      <c r="C415" s="27" t="s">
        <v>188</v>
      </c>
      <c r="D415" s="27" t="s">
        <v>59</v>
      </c>
      <c r="E415" s="27" t="s">
        <v>1639</v>
      </c>
      <c r="F415" s="27" t="s">
        <v>1640</v>
      </c>
      <c r="G415" s="27" t="s">
        <v>78</v>
      </c>
      <c r="H415" s="27" t="s">
        <v>1641</v>
      </c>
      <c r="I415" s="28">
        <v>43423.599120370367</v>
      </c>
      <c r="J415" s="28">
        <v>43423.60497685185</v>
      </c>
      <c r="K415" s="27">
        <v>5.8564814814814825E-3</v>
      </c>
      <c r="L415" s="27" t="s">
        <v>210</v>
      </c>
      <c r="M415" s="27" t="s">
        <v>210</v>
      </c>
      <c r="N415" s="27" t="s">
        <v>215</v>
      </c>
      <c r="O415" s="27" t="s">
        <v>58</v>
      </c>
      <c r="P415" s="27" t="s">
        <v>170</v>
      </c>
      <c r="R415" s="27">
        <v>0</v>
      </c>
      <c r="S415" s="27" t="s">
        <v>1418</v>
      </c>
      <c r="T415" s="27" t="s">
        <v>1418</v>
      </c>
      <c r="U415" s="27" t="s">
        <v>1048</v>
      </c>
    </row>
    <row r="416" spans="1:21" x14ac:dyDescent="0.15">
      <c r="A416" s="27" t="s">
        <v>75</v>
      </c>
      <c r="B416" s="27" t="s">
        <v>2815</v>
      </c>
      <c r="C416" s="27" t="s">
        <v>188</v>
      </c>
      <c r="D416" s="27" t="s">
        <v>59</v>
      </c>
      <c r="E416" s="27" t="s">
        <v>2816</v>
      </c>
      <c r="F416" s="27" t="s">
        <v>2817</v>
      </c>
      <c r="G416" s="27" t="s">
        <v>78</v>
      </c>
      <c r="H416" s="27" t="s">
        <v>2818</v>
      </c>
      <c r="I416" s="28">
        <v>43423.634571759256</v>
      </c>
      <c r="J416" s="28">
        <v>43423.63795138889</v>
      </c>
      <c r="K416" s="27">
        <v>3.37962962962963E-3</v>
      </c>
      <c r="L416" s="27" t="s">
        <v>210</v>
      </c>
      <c r="M416" s="27" t="s">
        <v>210</v>
      </c>
      <c r="N416" s="27" t="s">
        <v>215</v>
      </c>
      <c r="O416" s="27" t="s">
        <v>58</v>
      </c>
      <c r="P416" s="27" t="s">
        <v>170</v>
      </c>
      <c r="R416" s="27">
        <v>0</v>
      </c>
      <c r="S416" s="27" t="s">
        <v>679</v>
      </c>
      <c r="T416" s="27" t="s">
        <v>679</v>
      </c>
      <c r="U416" s="27" t="s">
        <v>2819</v>
      </c>
    </row>
    <row r="417" spans="1:21" x14ac:dyDescent="0.15">
      <c r="A417" s="27" t="s">
        <v>75</v>
      </c>
      <c r="B417" s="27" t="s">
        <v>9319</v>
      </c>
      <c r="C417" s="27" t="s">
        <v>188</v>
      </c>
      <c r="D417" s="27" t="s">
        <v>59</v>
      </c>
      <c r="E417" s="27" t="s">
        <v>9320</v>
      </c>
      <c r="F417" s="27" t="s">
        <v>9321</v>
      </c>
      <c r="G417" s="27" t="s">
        <v>78</v>
      </c>
      <c r="H417" s="27" t="s">
        <v>9322</v>
      </c>
      <c r="I417" s="28">
        <v>43423.661620370367</v>
      </c>
      <c r="J417" s="28">
        <v>43423.661620370367</v>
      </c>
      <c r="K417" s="27">
        <v>0</v>
      </c>
      <c r="L417" s="27" t="s">
        <v>211</v>
      </c>
      <c r="M417" s="27" t="s">
        <v>211</v>
      </c>
      <c r="N417" s="27" t="s">
        <v>215</v>
      </c>
      <c r="O417" s="27" t="s">
        <v>58</v>
      </c>
      <c r="P417" s="27" t="s">
        <v>9323</v>
      </c>
      <c r="R417" s="27">
        <v>0</v>
      </c>
      <c r="S417" s="27" t="s">
        <v>354</v>
      </c>
      <c r="T417" s="27" t="s">
        <v>354</v>
      </c>
      <c r="U417" s="27" t="s">
        <v>1963</v>
      </c>
    </row>
    <row r="418" spans="1:21" x14ac:dyDescent="0.15">
      <c r="A418" s="27" t="s">
        <v>75</v>
      </c>
      <c r="B418" s="27" t="s">
        <v>2820</v>
      </c>
      <c r="C418" s="27" t="s">
        <v>188</v>
      </c>
      <c r="D418" s="27" t="s">
        <v>59</v>
      </c>
      <c r="E418" s="27" t="s">
        <v>2821</v>
      </c>
      <c r="F418" s="27" t="s">
        <v>2822</v>
      </c>
      <c r="G418" s="27" t="s">
        <v>78</v>
      </c>
      <c r="H418" s="27" t="s">
        <v>2823</v>
      </c>
      <c r="I418" s="28">
        <v>43423.696539351855</v>
      </c>
      <c r="J418" s="28">
        <v>43423.70820601852</v>
      </c>
      <c r="K418" s="27">
        <v>1.1666666666666667E-2</v>
      </c>
      <c r="L418" s="27" t="s">
        <v>210</v>
      </c>
      <c r="M418" s="27" t="s">
        <v>210</v>
      </c>
      <c r="N418" s="27" t="s">
        <v>215</v>
      </c>
      <c r="O418" s="27" t="s">
        <v>58</v>
      </c>
      <c r="P418" s="27" t="s">
        <v>170</v>
      </c>
      <c r="R418" s="27">
        <v>0</v>
      </c>
      <c r="S418" s="27" t="s">
        <v>2824</v>
      </c>
      <c r="T418" s="27" t="s">
        <v>2824</v>
      </c>
      <c r="U418" s="27" t="s">
        <v>1705</v>
      </c>
    </row>
    <row r="419" spans="1:21" x14ac:dyDescent="0.15">
      <c r="A419" s="27" t="s">
        <v>75</v>
      </c>
      <c r="B419" s="27" t="s">
        <v>9324</v>
      </c>
      <c r="C419" s="27" t="s">
        <v>190</v>
      </c>
      <c r="D419" s="27" t="s">
        <v>17</v>
      </c>
      <c r="E419" s="27" t="s">
        <v>1873</v>
      </c>
      <c r="F419" s="27" t="s">
        <v>1874</v>
      </c>
      <c r="G419" s="27" t="s">
        <v>78</v>
      </c>
      <c r="H419" s="27" t="s">
        <v>1875</v>
      </c>
      <c r="I419" s="28">
        <v>43423.449456018519</v>
      </c>
      <c r="J419" s="28">
        <v>43423.449456018519</v>
      </c>
      <c r="K419" s="27">
        <v>0</v>
      </c>
      <c r="L419" s="27" t="s">
        <v>211</v>
      </c>
      <c r="M419" s="27" t="s">
        <v>211</v>
      </c>
      <c r="N419" s="27" t="s">
        <v>215</v>
      </c>
      <c r="O419" s="27" t="s">
        <v>16</v>
      </c>
      <c r="P419" s="27" t="s">
        <v>170</v>
      </c>
      <c r="R419" s="27">
        <v>0</v>
      </c>
      <c r="S419" s="27" t="s">
        <v>354</v>
      </c>
      <c r="T419" s="27" t="s">
        <v>354</v>
      </c>
      <c r="U419" s="27" t="s">
        <v>1876</v>
      </c>
    </row>
    <row r="420" spans="1:21" x14ac:dyDescent="0.15">
      <c r="A420" s="27" t="s">
        <v>75</v>
      </c>
      <c r="B420" s="27" t="s">
        <v>2825</v>
      </c>
      <c r="C420" s="27" t="s">
        <v>190</v>
      </c>
      <c r="D420" s="27" t="s">
        <v>17</v>
      </c>
      <c r="E420" s="27" t="s">
        <v>1868</v>
      </c>
      <c r="F420" s="27" t="s">
        <v>1869</v>
      </c>
      <c r="G420" s="27" t="s">
        <v>78</v>
      </c>
      <c r="H420" s="27" t="s">
        <v>1870</v>
      </c>
      <c r="I420" s="28">
        <v>43423.452025462961</v>
      </c>
      <c r="J420" s="28">
        <v>43423.453900462962</v>
      </c>
      <c r="K420" s="27">
        <v>1.8750000000000001E-3</v>
      </c>
      <c r="L420" s="27" t="s">
        <v>210</v>
      </c>
      <c r="M420" s="27" t="s">
        <v>211</v>
      </c>
      <c r="N420" s="27" t="s">
        <v>215</v>
      </c>
      <c r="O420" s="27" t="s">
        <v>16</v>
      </c>
      <c r="P420" s="27" t="s">
        <v>170</v>
      </c>
      <c r="R420" s="27">
        <v>0</v>
      </c>
      <c r="S420" s="27" t="s">
        <v>750</v>
      </c>
      <c r="T420" s="27" t="s">
        <v>354</v>
      </c>
      <c r="U420" s="27" t="s">
        <v>1871</v>
      </c>
    </row>
    <row r="421" spans="1:21" x14ac:dyDescent="0.15">
      <c r="A421" s="27" t="s">
        <v>75</v>
      </c>
      <c r="B421" s="27" t="s">
        <v>2826</v>
      </c>
      <c r="C421" s="27" t="s">
        <v>190</v>
      </c>
      <c r="D421" s="27" t="s">
        <v>17</v>
      </c>
      <c r="E421" s="27" t="s">
        <v>2827</v>
      </c>
      <c r="F421" s="27" t="s">
        <v>2828</v>
      </c>
      <c r="G421" s="27" t="s">
        <v>78</v>
      </c>
      <c r="H421" s="27" t="s">
        <v>2829</v>
      </c>
      <c r="I421" s="28">
        <v>43423.46199074074</v>
      </c>
      <c r="J421" s="28">
        <v>43423.463877314818</v>
      </c>
      <c r="K421" s="27">
        <v>1.8865740740740742E-3</v>
      </c>
      <c r="L421" s="27" t="s">
        <v>210</v>
      </c>
      <c r="M421" s="27" t="s">
        <v>211</v>
      </c>
      <c r="N421" s="27" t="s">
        <v>215</v>
      </c>
      <c r="O421" s="27" t="s">
        <v>16</v>
      </c>
      <c r="P421" s="27" t="s">
        <v>170</v>
      </c>
      <c r="R421" s="27">
        <v>0</v>
      </c>
      <c r="S421" s="27" t="s">
        <v>790</v>
      </c>
      <c r="T421" s="27" t="s">
        <v>354</v>
      </c>
      <c r="U421" s="27" t="s">
        <v>2830</v>
      </c>
    </row>
    <row r="422" spans="1:21" x14ac:dyDescent="0.15">
      <c r="A422" s="27" t="s">
        <v>75</v>
      </c>
      <c r="B422" s="27" t="s">
        <v>9325</v>
      </c>
      <c r="C422" s="27" t="s">
        <v>190</v>
      </c>
      <c r="D422" s="27" t="s">
        <v>17</v>
      </c>
      <c r="E422" s="27" t="s">
        <v>9326</v>
      </c>
      <c r="F422" s="27" t="s">
        <v>9327</v>
      </c>
      <c r="G422" s="27" t="s">
        <v>78</v>
      </c>
      <c r="H422" s="27" t="s">
        <v>9328</v>
      </c>
      <c r="I422" s="28">
        <v>43423.477916666663</v>
      </c>
      <c r="J422" s="28">
        <v>43423.477916666663</v>
      </c>
      <c r="K422" s="27">
        <v>0</v>
      </c>
      <c r="L422" s="27" t="s">
        <v>211</v>
      </c>
      <c r="M422" s="27" t="s">
        <v>211</v>
      </c>
      <c r="N422" s="27" t="s">
        <v>215</v>
      </c>
      <c r="O422" s="27" t="s">
        <v>16</v>
      </c>
      <c r="P422" s="27" t="s">
        <v>170</v>
      </c>
      <c r="R422" s="27">
        <v>0</v>
      </c>
      <c r="S422" s="27" t="s">
        <v>354</v>
      </c>
      <c r="T422" s="27" t="s">
        <v>354</v>
      </c>
      <c r="U422" s="27" t="s">
        <v>9329</v>
      </c>
    </row>
    <row r="423" spans="1:21" x14ac:dyDescent="0.15">
      <c r="A423" s="27" t="s">
        <v>75</v>
      </c>
      <c r="B423" s="27" t="s">
        <v>9330</v>
      </c>
      <c r="C423" s="27" t="s">
        <v>190</v>
      </c>
      <c r="D423" s="27" t="s">
        <v>17</v>
      </c>
      <c r="E423" s="27" t="s">
        <v>1873</v>
      </c>
      <c r="F423" s="27" t="s">
        <v>1874</v>
      </c>
      <c r="G423" s="27" t="s">
        <v>78</v>
      </c>
      <c r="H423" s="27" t="s">
        <v>1875</v>
      </c>
      <c r="I423" s="28">
        <v>43423.664131944446</v>
      </c>
      <c r="J423" s="28">
        <v>43423.664131944446</v>
      </c>
      <c r="K423" s="27">
        <v>0</v>
      </c>
      <c r="L423" s="27" t="s">
        <v>211</v>
      </c>
      <c r="M423" s="27" t="s">
        <v>211</v>
      </c>
      <c r="N423" s="27" t="s">
        <v>215</v>
      </c>
      <c r="O423" s="27" t="s">
        <v>16</v>
      </c>
      <c r="P423" s="27" t="s">
        <v>170</v>
      </c>
      <c r="R423" s="27">
        <v>0</v>
      </c>
      <c r="S423" s="27" t="s">
        <v>354</v>
      </c>
      <c r="T423" s="27" t="s">
        <v>354</v>
      </c>
      <c r="U423" s="27" t="s">
        <v>1876</v>
      </c>
    </row>
    <row r="424" spans="1:21" x14ac:dyDescent="0.15">
      <c r="A424" s="27" t="s">
        <v>75</v>
      </c>
      <c r="B424" s="27" t="s">
        <v>9331</v>
      </c>
      <c r="C424" s="27" t="s">
        <v>190</v>
      </c>
      <c r="D424" s="27" t="s">
        <v>17</v>
      </c>
      <c r="E424" s="27" t="s">
        <v>2832</v>
      </c>
      <c r="F424" s="27" t="s">
        <v>2833</v>
      </c>
      <c r="G424" s="27" t="s">
        <v>78</v>
      </c>
      <c r="H424" s="27" t="s">
        <v>559</v>
      </c>
      <c r="I424" s="28">
        <v>43423.666851851849</v>
      </c>
      <c r="J424" s="28">
        <v>43423.666851851849</v>
      </c>
      <c r="K424" s="27">
        <v>0</v>
      </c>
      <c r="L424" s="27" t="s">
        <v>211</v>
      </c>
      <c r="M424" s="27" t="s">
        <v>211</v>
      </c>
      <c r="N424" s="27" t="s">
        <v>215</v>
      </c>
      <c r="O424" s="27" t="s">
        <v>16</v>
      </c>
      <c r="P424" s="27" t="s">
        <v>170</v>
      </c>
      <c r="R424" s="27">
        <v>0</v>
      </c>
      <c r="S424" s="27" t="s">
        <v>354</v>
      </c>
      <c r="T424" s="27" t="s">
        <v>354</v>
      </c>
      <c r="U424" s="27" t="s">
        <v>9332</v>
      </c>
    </row>
    <row r="425" spans="1:21" x14ac:dyDescent="0.15">
      <c r="A425" s="27" t="s">
        <v>75</v>
      </c>
      <c r="B425" s="27" t="s">
        <v>2831</v>
      </c>
      <c r="C425" s="27" t="s">
        <v>190</v>
      </c>
      <c r="D425" s="27" t="s">
        <v>17</v>
      </c>
      <c r="E425" s="27" t="s">
        <v>2832</v>
      </c>
      <c r="F425" s="27" t="s">
        <v>2833</v>
      </c>
      <c r="G425" s="27" t="s">
        <v>78</v>
      </c>
      <c r="H425" s="27" t="s">
        <v>2834</v>
      </c>
      <c r="I425" s="28">
        <v>43423.667511574073</v>
      </c>
      <c r="J425" s="28">
        <v>43423.67769675926</v>
      </c>
      <c r="K425" s="27">
        <v>1.0185185185185184E-2</v>
      </c>
      <c r="L425" s="27" t="s">
        <v>210</v>
      </c>
      <c r="M425" s="27" t="s">
        <v>210</v>
      </c>
      <c r="N425" s="27" t="s">
        <v>215</v>
      </c>
      <c r="O425" s="27" t="s">
        <v>16</v>
      </c>
      <c r="P425" s="27" t="s">
        <v>170</v>
      </c>
      <c r="R425" s="27">
        <v>0</v>
      </c>
      <c r="S425" s="27" t="s">
        <v>1883</v>
      </c>
      <c r="T425" s="27" t="s">
        <v>1883</v>
      </c>
      <c r="U425" s="27" t="s">
        <v>2835</v>
      </c>
    </row>
    <row r="426" spans="1:21" x14ac:dyDescent="0.15">
      <c r="A426" s="27" t="s">
        <v>75</v>
      </c>
      <c r="B426" s="27" t="s">
        <v>2836</v>
      </c>
      <c r="C426" s="27" t="s">
        <v>248</v>
      </c>
      <c r="D426" s="27" t="s">
        <v>223</v>
      </c>
      <c r="E426" s="27" t="s">
        <v>2837</v>
      </c>
      <c r="F426" s="27" t="s">
        <v>2838</v>
      </c>
      <c r="G426" s="27" t="s">
        <v>78</v>
      </c>
      <c r="H426" s="27" t="s">
        <v>2839</v>
      </c>
      <c r="I426" s="28">
        <v>43423.742361111108</v>
      </c>
      <c r="J426" s="28">
        <v>43423.742708333331</v>
      </c>
      <c r="K426" s="27">
        <v>3.4722222222222224E-4</v>
      </c>
      <c r="L426" s="27" t="s">
        <v>210</v>
      </c>
      <c r="M426" s="27" t="s">
        <v>211</v>
      </c>
      <c r="N426" s="27" t="s">
        <v>215</v>
      </c>
      <c r="O426" s="27" t="s">
        <v>222</v>
      </c>
      <c r="P426" s="27" t="s">
        <v>170</v>
      </c>
      <c r="R426" s="27">
        <v>0</v>
      </c>
      <c r="S426" s="27" t="s">
        <v>389</v>
      </c>
      <c r="T426" s="27" t="s">
        <v>354</v>
      </c>
      <c r="U426" s="27" t="s">
        <v>2840</v>
      </c>
    </row>
    <row r="427" spans="1:21" x14ac:dyDescent="0.15">
      <c r="A427" s="27" t="s">
        <v>75</v>
      </c>
      <c r="B427" s="27" t="s">
        <v>9333</v>
      </c>
      <c r="C427" s="27" t="s">
        <v>248</v>
      </c>
      <c r="D427" s="27" t="s">
        <v>223</v>
      </c>
      <c r="E427" s="27" t="s">
        <v>9334</v>
      </c>
      <c r="F427" s="27" t="s">
        <v>9335</v>
      </c>
      <c r="G427" s="27" t="s">
        <v>78</v>
      </c>
      <c r="H427" s="27" t="s">
        <v>9336</v>
      </c>
      <c r="I427" s="28">
        <v>43423.605520833335</v>
      </c>
      <c r="J427" s="28">
        <v>43423.605520833335</v>
      </c>
      <c r="K427" s="27">
        <v>0</v>
      </c>
      <c r="L427" s="27" t="s">
        <v>211</v>
      </c>
      <c r="M427" s="27" t="s">
        <v>211</v>
      </c>
      <c r="N427" s="27" t="s">
        <v>215</v>
      </c>
      <c r="O427" s="27" t="s">
        <v>222</v>
      </c>
      <c r="P427" s="27" t="s">
        <v>897</v>
      </c>
      <c r="R427" s="27">
        <v>0</v>
      </c>
      <c r="U427" s="27" t="s">
        <v>9337</v>
      </c>
    </row>
    <row r="428" spans="1:21" x14ac:dyDescent="0.15">
      <c r="A428" s="27" t="s">
        <v>75</v>
      </c>
      <c r="B428" s="27" t="s">
        <v>9338</v>
      </c>
      <c r="C428" s="27" t="s">
        <v>248</v>
      </c>
      <c r="D428" s="27" t="s">
        <v>223</v>
      </c>
      <c r="E428" s="27" t="s">
        <v>9339</v>
      </c>
      <c r="F428" s="27" t="s">
        <v>9340</v>
      </c>
      <c r="G428" s="27" t="s">
        <v>78</v>
      </c>
      <c r="H428" s="27" t="s">
        <v>9341</v>
      </c>
      <c r="I428" s="28">
        <v>43423.647650462961</v>
      </c>
      <c r="J428" s="28">
        <v>43423.647650462961</v>
      </c>
      <c r="K428" s="27">
        <v>0</v>
      </c>
      <c r="L428" s="27" t="s">
        <v>211</v>
      </c>
      <c r="M428" s="27" t="s">
        <v>211</v>
      </c>
      <c r="N428" s="27" t="s">
        <v>215</v>
      </c>
      <c r="O428" s="27" t="s">
        <v>222</v>
      </c>
      <c r="P428" s="27" t="s">
        <v>897</v>
      </c>
      <c r="R428" s="27">
        <v>0</v>
      </c>
      <c r="S428" s="27" t="s">
        <v>354</v>
      </c>
      <c r="T428" s="27" t="s">
        <v>354</v>
      </c>
      <c r="U428" s="27" t="s">
        <v>9342</v>
      </c>
    </row>
    <row r="429" spans="1:21" x14ac:dyDescent="0.15">
      <c r="A429" s="27" t="s">
        <v>75</v>
      </c>
      <c r="B429" s="27" t="s">
        <v>9343</v>
      </c>
      <c r="C429" s="27" t="s">
        <v>248</v>
      </c>
      <c r="D429" s="27" t="s">
        <v>223</v>
      </c>
      <c r="E429" s="27" t="s">
        <v>9344</v>
      </c>
      <c r="F429" s="27" t="s">
        <v>9345</v>
      </c>
      <c r="G429" s="27" t="s">
        <v>78</v>
      </c>
      <c r="H429" s="27" t="s">
        <v>9346</v>
      </c>
      <c r="I429" s="28">
        <v>43423.648495370369</v>
      </c>
      <c r="J429" s="28">
        <v>43423.648495370369</v>
      </c>
      <c r="K429" s="27">
        <v>0</v>
      </c>
      <c r="L429" s="27" t="s">
        <v>211</v>
      </c>
      <c r="M429" s="27" t="s">
        <v>211</v>
      </c>
      <c r="N429" s="27" t="s">
        <v>215</v>
      </c>
      <c r="O429" s="27" t="s">
        <v>222</v>
      </c>
      <c r="P429" s="27" t="s">
        <v>897</v>
      </c>
      <c r="R429" s="27">
        <v>0</v>
      </c>
      <c r="S429" s="27" t="s">
        <v>354</v>
      </c>
      <c r="T429" s="27" t="s">
        <v>354</v>
      </c>
      <c r="U429" s="27" t="s">
        <v>9347</v>
      </c>
    </row>
    <row r="430" spans="1:21" x14ac:dyDescent="0.15">
      <c r="A430" s="27" t="s">
        <v>75</v>
      </c>
      <c r="B430" s="27" t="s">
        <v>2841</v>
      </c>
      <c r="C430" s="27" t="s">
        <v>248</v>
      </c>
      <c r="D430" s="27" t="s">
        <v>223</v>
      </c>
      <c r="E430" s="27" t="s">
        <v>2842</v>
      </c>
      <c r="F430" s="27" t="s">
        <v>2843</v>
      </c>
      <c r="G430" s="27" t="s">
        <v>78</v>
      </c>
      <c r="H430" s="27" t="s">
        <v>721</v>
      </c>
      <c r="I430" s="28">
        <v>43423.648946759262</v>
      </c>
      <c r="J430" s="28">
        <v>43423.649745370371</v>
      </c>
      <c r="K430" s="27">
        <v>7.9861111111111105E-4</v>
      </c>
      <c r="L430" s="27" t="s">
        <v>210</v>
      </c>
      <c r="M430" s="27" t="s">
        <v>211</v>
      </c>
      <c r="N430" s="27" t="s">
        <v>215</v>
      </c>
      <c r="O430" s="27" t="s">
        <v>222</v>
      </c>
      <c r="P430" s="27" t="s">
        <v>897</v>
      </c>
      <c r="R430" s="27">
        <v>0</v>
      </c>
      <c r="S430" s="27" t="s">
        <v>400</v>
      </c>
      <c r="T430" s="27" t="s">
        <v>354</v>
      </c>
      <c r="U430" s="27" t="s">
        <v>2844</v>
      </c>
    </row>
    <row r="431" spans="1:21" x14ac:dyDescent="0.15">
      <c r="A431" s="27" t="s">
        <v>75</v>
      </c>
      <c r="B431" s="27" t="s">
        <v>2845</v>
      </c>
      <c r="C431" s="27" t="s">
        <v>248</v>
      </c>
      <c r="D431" s="27" t="s">
        <v>223</v>
      </c>
      <c r="E431" s="27" t="s">
        <v>2846</v>
      </c>
      <c r="F431" s="27" t="s">
        <v>2847</v>
      </c>
      <c r="G431" s="27" t="s">
        <v>78</v>
      </c>
      <c r="H431" s="27" t="s">
        <v>934</v>
      </c>
      <c r="I431" s="28">
        <v>43423.692777777775</v>
      </c>
      <c r="J431" s="28">
        <v>43423.693518518521</v>
      </c>
      <c r="K431" s="27">
        <v>7.407407407407407E-4</v>
      </c>
      <c r="L431" s="27" t="s">
        <v>210</v>
      </c>
      <c r="M431" s="27" t="s">
        <v>211</v>
      </c>
      <c r="N431" s="27" t="s">
        <v>215</v>
      </c>
      <c r="O431" s="27" t="s">
        <v>222</v>
      </c>
      <c r="P431" s="27" t="s">
        <v>897</v>
      </c>
      <c r="R431" s="27">
        <v>0</v>
      </c>
      <c r="S431" s="27" t="s">
        <v>416</v>
      </c>
      <c r="T431" s="27" t="s">
        <v>354</v>
      </c>
      <c r="U431" s="27" t="s">
        <v>2848</v>
      </c>
    </row>
    <row r="432" spans="1:21" x14ac:dyDescent="0.15">
      <c r="A432" s="27" t="s">
        <v>75</v>
      </c>
      <c r="B432" s="27" t="s">
        <v>2849</v>
      </c>
      <c r="C432" s="27" t="s">
        <v>248</v>
      </c>
      <c r="D432" s="27" t="s">
        <v>223</v>
      </c>
      <c r="E432" s="27" t="s">
        <v>2850</v>
      </c>
      <c r="F432" s="27" t="s">
        <v>2851</v>
      </c>
      <c r="G432" s="27" t="s">
        <v>78</v>
      </c>
      <c r="H432" s="27" t="s">
        <v>2852</v>
      </c>
      <c r="I432" s="28">
        <v>43423.707175925927</v>
      </c>
      <c r="J432" s="28">
        <v>43423.707708333335</v>
      </c>
      <c r="K432" s="27">
        <v>5.3240740740740744E-4</v>
      </c>
      <c r="L432" s="27" t="s">
        <v>210</v>
      </c>
      <c r="M432" s="27" t="s">
        <v>211</v>
      </c>
      <c r="N432" s="27" t="s">
        <v>215</v>
      </c>
      <c r="O432" s="27" t="s">
        <v>222</v>
      </c>
      <c r="P432" s="27" t="s">
        <v>897</v>
      </c>
      <c r="R432" s="27">
        <v>0</v>
      </c>
      <c r="S432" s="27" t="s">
        <v>434</v>
      </c>
      <c r="T432" s="27" t="s">
        <v>354</v>
      </c>
      <c r="U432" s="27" t="s">
        <v>2853</v>
      </c>
    </row>
    <row r="433" spans="1:21" x14ac:dyDescent="0.15">
      <c r="A433" s="27" t="s">
        <v>75</v>
      </c>
      <c r="B433" s="27" t="s">
        <v>2854</v>
      </c>
      <c r="C433" s="27" t="s">
        <v>248</v>
      </c>
      <c r="D433" s="27" t="s">
        <v>223</v>
      </c>
      <c r="E433" s="27" t="s">
        <v>935</v>
      </c>
      <c r="F433" s="27" t="s">
        <v>936</v>
      </c>
      <c r="G433" s="27" t="s">
        <v>78</v>
      </c>
      <c r="H433" s="27" t="s">
        <v>937</v>
      </c>
      <c r="I433" s="28">
        <v>43423.706111111111</v>
      </c>
      <c r="J433" s="28">
        <v>43423.706990740742</v>
      </c>
      <c r="K433" s="27">
        <v>8.7962962962962962E-4</v>
      </c>
      <c r="L433" s="27" t="s">
        <v>210</v>
      </c>
      <c r="M433" s="27" t="s">
        <v>211</v>
      </c>
      <c r="N433" s="27" t="s">
        <v>215</v>
      </c>
      <c r="O433" s="27" t="s">
        <v>222</v>
      </c>
      <c r="P433" s="27" t="s">
        <v>170</v>
      </c>
      <c r="R433" s="27">
        <v>0</v>
      </c>
      <c r="S433" s="27" t="s">
        <v>794</v>
      </c>
      <c r="T433" s="27" t="s">
        <v>354</v>
      </c>
      <c r="U433" s="27" t="s">
        <v>938</v>
      </c>
    </row>
    <row r="434" spans="1:21" x14ac:dyDescent="0.15">
      <c r="A434" s="27" t="s">
        <v>75</v>
      </c>
      <c r="B434" s="27" t="s">
        <v>2855</v>
      </c>
      <c r="C434" s="27" t="s">
        <v>248</v>
      </c>
      <c r="D434" s="27" t="s">
        <v>223</v>
      </c>
      <c r="E434" s="27" t="s">
        <v>935</v>
      </c>
      <c r="F434" s="27" t="s">
        <v>936</v>
      </c>
      <c r="G434" s="27" t="s">
        <v>78</v>
      </c>
      <c r="H434" s="27" t="s">
        <v>937</v>
      </c>
      <c r="I434" s="28">
        <v>43423.736747685187</v>
      </c>
      <c r="J434" s="28">
        <v>43423.738067129627</v>
      </c>
      <c r="K434" s="27">
        <v>1.3194444444444443E-3</v>
      </c>
      <c r="L434" s="27" t="s">
        <v>210</v>
      </c>
      <c r="M434" s="27" t="s">
        <v>211</v>
      </c>
      <c r="N434" s="27" t="s">
        <v>215</v>
      </c>
      <c r="O434" s="27" t="s">
        <v>222</v>
      </c>
      <c r="P434" s="27" t="s">
        <v>170</v>
      </c>
      <c r="R434" s="27">
        <v>0</v>
      </c>
      <c r="S434" s="27" t="s">
        <v>775</v>
      </c>
      <c r="T434" s="27" t="s">
        <v>354</v>
      </c>
      <c r="U434" s="27" t="s">
        <v>938</v>
      </c>
    </row>
    <row r="435" spans="1:21" x14ac:dyDescent="0.15">
      <c r="A435" s="27" t="s">
        <v>75</v>
      </c>
      <c r="B435" s="27" t="s">
        <v>2856</v>
      </c>
      <c r="C435" s="27" t="s">
        <v>194</v>
      </c>
      <c r="D435" s="27" t="s">
        <v>37</v>
      </c>
      <c r="E435" s="27" t="s">
        <v>2857</v>
      </c>
      <c r="F435" s="27" t="s">
        <v>2858</v>
      </c>
      <c r="G435" s="27" t="s">
        <v>78</v>
      </c>
      <c r="H435" s="27" t="s">
        <v>2859</v>
      </c>
      <c r="I435" s="28">
        <v>43423.420497685183</v>
      </c>
      <c r="J435" s="28">
        <v>43423.422083333331</v>
      </c>
      <c r="K435" s="27">
        <v>1.5856481481481479E-3</v>
      </c>
      <c r="L435" s="27" t="s">
        <v>210</v>
      </c>
      <c r="M435" s="27" t="s">
        <v>211</v>
      </c>
      <c r="N435" s="27" t="s">
        <v>215</v>
      </c>
      <c r="O435" s="27" t="s">
        <v>36</v>
      </c>
      <c r="P435" s="27" t="s">
        <v>170</v>
      </c>
      <c r="R435" s="27">
        <v>0</v>
      </c>
      <c r="S435" s="27" t="s">
        <v>653</v>
      </c>
      <c r="T435" s="27" t="s">
        <v>354</v>
      </c>
      <c r="U435" s="27" t="s">
        <v>2860</v>
      </c>
    </row>
    <row r="436" spans="1:21" x14ac:dyDescent="0.15">
      <c r="A436" s="27" t="s">
        <v>75</v>
      </c>
      <c r="B436" s="27" t="s">
        <v>2861</v>
      </c>
      <c r="C436" s="27" t="s">
        <v>194</v>
      </c>
      <c r="D436" s="27" t="s">
        <v>37</v>
      </c>
      <c r="E436" s="27" t="s">
        <v>2862</v>
      </c>
      <c r="F436" s="27" t="s">
        <v>2863</v>
      </c>
      <c r="G436" s="27" t="s">
        <v>78</v>
      </c>
      <c r="H436" s="27" t="s">
        <v>1210</v>
      </c>
      <c r="I436" s="28">
        <v>43423.437094907407</v>
      </c>
      <c r="J436" s="28">
        <v>43423.437175925923</v>
      </c>
      <c r="K436" s="27">
        <v>8.1018518518518516E-5</v>
      </c>
      <c r="L436" s="27" t="s">
        <v>210</v>
      </c>
      <c r="M436" s="27" t="s">
        <v>211</v>
      </c>
      <c r="N436" s="27" t="s">
        <v>215</v>
      </c>
      <c r="O436" s="27" t="s">
        <v>36</v>
      </c>
      <c r="P436" s="27" t="s">
        <v>169</v>
      </c>
      <c r="R436" s="27">
        <v>0</v>
      </c>
      <c r="S436" s="27" t="s">
        <v>426</v>
      </c>
      <c r="T436" s="27" t="s">
        <v>354</v>
      </c>
      <c r="U436" s="27" t="s">
        <v>1538</v>
      </c>
    </row>
    <row r="437" spans="1:21" x14ac:dyDescent="0.15">
      <c r="A437" s="27" t="s">
        <v>75</v>
      </c>
      <c r="B437" s="27" t="s">
        <v>2864</v>
      </c>
      <c r="C437" s="27" t="s">
        <v>194</v>
      </c>
      <c r="D437" s="27" t="s">
        <v>37</v>
      </c>
      <c r="E437" s="27" t="s">
        <v>2865</v>
      </c>
      <c r="F437" s="27" t="s">
        <v>2866</v>
      </c>
      <c r="G437" s="27" t="s">
        <v>78</v>
      </c>
      <c r="H437" s="27" t="s">
        <v>2867</v>
      </c>
      <c r="I437" s="28">
        <v>43423.467060185183</v>
      </c>
      <c r="J437" s="28">
        <v>43423.474386574075</v>
      </c>
      <c r="K437" s="27">
        <v>7.3263888888888892E-3</v>
      </c>
      <c r="L437" s="27" t="s">
        <v>210</v>
      </c>
      <c r="M437" s="27" t="s">
        <v>210</v>
      </c>
      <c r="N437" s="27" t="s">
        <v>215</v>
      </c>
      <c r="O437" s="27" t="s">
        <v>36</v>
      </c>
      <c r="P437" s="27" t="s">
        <v>169</v>
      </c>
      <c r="R437" s="27">
        <v>0</v>
      </c>
      <c r="S437" s="27" t="s">
        <v>1659</v>
      </c>
      <c r="T437" s="27" t="s">
        <v>1659</v>
      </c>
      <c r="U437" s="27" t="s">
        <v>2868</v>
      </c>
    </row>
    <row r="438" spans="1:21" x14ac:dyDescent="0.15">
      <c r="A438" s="27" t="s">
        <v>75</v>
      </c>
      <c r="B438" s="27" t="s">
        <v>2869</v>
      </c>
      <c r="C438" s="27" t="s">
        <v>194</v>
      </c>
      <c r="D438" s="27" t="s">
        <v>37</v>
      </c>
      <c r="E438" s="27" t="s">
        <v>553</v>
      </c>
      <c r="F438" s="27" t="s">
        <v>554</v>
      </c>
      <c r="G438" s="27" t="s">
        <v>78</v>
      </c>
      <c r="H438" s="27" t="s">
        <v>555</v>
      </c>
      <c r="I438" s="28">
        <v>43423.612187500003</v>
      </c>
      <c r="J438" s="28">
        <v>43423.624282407407</v>
      </c>
      <c r="K438" s="27">
        <v>1.2094907407407408E-2</v>
      </c>
      <c r="L438" s="27" t="s">
        <v>210</v>
      </c>
      <c r="M438" s="27" t="s">
        <v>210</v>
      </c>
      <c r="N438" s="27" t="s">
        <v>215</v>
      </c>
      <c r="O438" s="27" t="s">
        <v>36</v>
      </c>
      <c r="P438" s="27" t="s">
        <v>170</v>
      </c>
      <c r="R438" s="27">
        <v>0</v>
      </c>
      <c r="S438" s="27" t="s">
        <v>951</v>
      </c>
      <c r="T438" s="27" t="s">
        <v>951</v>
      </c>
      <c r="U438" s="27" t="s">
        <v>556</v>
      </c>
    </row>
    <row r="439" spans="1:21" x14ac:dyDescent="0.15">
      <c r="A439" s="27" t="s">
        <v>75</v>
      </c>
      <c r="B439" s="27" t="s">
        <v>2870</v>
      </c>
      <c r="C439" s="27" t="s">
        <v>663</v>
      </c>
      <c r="D439" s="27" t="s">
        <v>93</v>
      </c>
      <c r="E439" s="27" t="s">
        <v>939</v>
      </c>
      <c r="F439" s="27" t="s">
        <v>940</v>
      </c>
      <c r="G439" s="27" t="s">
        <v>78</v>
      </c>
      <c r="H439" s="27" t="s">
        <v>941</v>
      </c>
      <c r="I439" s="28">
        <v>43423.427615740744</v>
      </c>
      <c r="J439" s="28">
        <v>43423.431435185186</v>
      </c>
      <c r="K439" s="27">
        <v>3.8194444444444443E-3</v>
      </c>
      <c r="L439" s="27" t="s">
        <v>210</v>
      </c>
      <c r="M439" s="27" t="s">
        <v>210</v>
      </c>
      <c r="N439" s="27" t="s">
        <v>215</v>
      </c>
      <c r="O439" s="27" t="s">
        <v>86</v>
      </c>
      <c r="P439" s="27" t="s">
        <v>170</v>
      </c>
      <c r="R439" s="27">
        <v>0</v>
      </c>
      <c r="S439" s="27" t="s">
        <v>797</v>
      </c>
      <c r="T439" s="27" t="s">
        <v>797</v>
      </c>
      <c r="U439" s="27" t="s">
        <v>942</v>
      </c>
    </row>
    <row r="440" spans="1:21" x14ac:dyDescent="0.15">
      <c r="A440" s="27" t="s">
        <v>75</v>
      </c>
      <c r="B440" s="27" t="s">
        <v>2871</v>
      </c>
      <c r="C440" s="27" t="s">
        <v>663</v>
      </c>
      <c r="D440" s="27" t="s">
        <v>93</v>
      </c>
      <c r="E440" s="27" t="s">
        <v>630</v>
      </c>
      <c r="F440" s="27" t="s">
        <v>631</v>
      </c>
      <c r="G440" s="27" t="s">
        <v>78</v>
      </c>
      <c r="H440" s="27" t="s">
        <v>633</v>
      </c>
      <c r="I440" s="28">
        <v>43423.44462962963</v>
      </c>
      <c r="J440" s="28">
        <v>43423.450555555559</v>
      </c>
      <c r="K440" s="27">
        <v>5.9259259259259256E-3</v>
      </c>
      <c r="L440" s="27" t="s">
        <v>210</v>
      </c>
      <c r="M440" s="27" t="s">
        <v>210</v>
      </c>
      <c r="N440" s="27" t="s">
        <v>215</v>
      </c>
      <c r="O440" s="27" t="s">
        <v>86</v>
      </c>
      <c r="P440" s="27" t="s">
        <v>170</v>
      </c>
      <c r="R440" s="27">
        <v>0</v>
      </c>
      <c r="S440" s="27" t="s">
        <v>2872</v>
      </c>
      <c r="T440" s="27" t="s">
        <v>2872</v>
      </c>
      <c r="U440" s="27" t="s">
        <v>634</v>
      </c>
    </row>
    <row r="441" spans="1:21" x14ac:dyDescent="0.15">
      <c r="A441" s="27" t="s">
        <v>75</v>
      </c>
      <c r="B441" s="27" t="s">
        <v>9348</v>
      </c>
      <c r="C441" s="27" t="s">
        <v>663</v>
      </c>
      <c r="D441" s="27" t="s">
        <v>93</v>
      </c>
      <c r="E441" s="27" t="s">
        <v>2874</v>
      </c>
      <c r="F441" s="27" t="s">
        <v>2875</v>
      </c>
      <c r="G441" s="27" t="s">
        <v>78</v>
      </c>
      <c r="H441" s="27" t="s">
        <v>2876</v>
      </c>
      <c r="I441" s="28">
        <v>43423.463865740741</v>
      </c>
      <c r="J441" s="28">
        <v>43423.463865740741</v>
      </c>
      <c r="K441" s="27">
        <v>0</v>
      </c>
      <c r="L441" s="27" t="s">
        <v>211</v>
      </c>
      <c r="M441" s="27" t="s">
        <v>211</v>
      </c>
      <c r="N441" s="27" t="s">
        <v>215</v>
      </c>
      <c r="O441" s="27" t="s">
        <v>86</v>
      </c>
      <c r="P441" s="27" t="s">
        <v>170</v>
      </c>
      <c r="R441" s="27">
        <v>0</v>
      </c>
      <c r="S441" s="27" t="s">
        <v>354</v>
      </c>
      <c r="T441" s="27" t="s">
        <v>354</v>
      </c>
      <c r="U441" s="27" t="s">
        <v>9349</v>
      </c>
    </row>
    <row r="442" spans="1:21" x14ac:dyDescent="0.15">
      <c r="A442" s="27" t="s">
        <v>75</v>
      </c>
      <c r="B442" s="27" t="s">
        <v>9350</v>
      </c>
      <c r="C442" s="27" t="s">
        <v>663</v>
      </c>
      <c r="D442" s="27" t="s">
        <v>93</v>
      </c>
      <c r="E442" s="27" t="s">
        <v>2874</v>
      </c>
      <c r="F442" s="27" t="s">
        <v>2875</v>
      </c>
      <c r="G442" s="27" t="s">
        <v>78</v>
      </c>
      <c r="H442" s="27" t="s">
        <v>2876</v>
      </c>
      <c r="I442" s="28">
        <v>43423.464143518519</v>
      </c>
      <c r="J442" s="28">
        <v>43423.464143518519</v>
      </c>
      <c r="K442" s="27">
        <v>0</v>
      </c>
      <c r="L442" s="27" t="s">
        <v>211</v>
      </c>
      <c r="M442" s="27" t="s">
        <v>211</v>
      </c>
      <c r="N442" s="27" t="s">
        <v>215</v>
      </c>
      <c r="O442" s="27" t="s">
        <v>86</v>
      </c>
      <c r="P442" s="27" t="s">
        <v>170</v>
      </c>
      <c r="R442" s="27">
        <v>0</v>
      </c>
      <c r="S442" s="27" t="s">
        <v>354</v>
      </c>
      <c r="T442" s="27" t="s">
        <v>354</v>
      </c>
      <c r="U442" s="27" t="s">
        <v>2877</v>
      </c>
    </row>
    <row r="443" spans="1:21" x14ac:dyDescent="0.15">
      <c r="A443" s="27" t="s">
        <v>75</v>
      </c>
      <c r="B443" s="27" t="s">
        <v>9351</v>
      </c>
      <c r="C443" s="27" t="s">
        <v>663</v>
      </c>
      <c r="D443" s="27" t="s">
        <v>93</v>
      </c>
      <c r="E443" s="27" t="s">
        <v>2874</v>
      </c>
      <c r="F443" s="27" t="s">
        <v>2875</v>
      </c>
      <c r="G443" s="27" t="s">
        <v>78</v>
      </c>
      <c r="H443" s="27" t="s">
        <v>2876</v>
      </c>
      <c r="I443" s="28">
        <v>43423.464328703703</v>
      </c>
      <c r="J443" s="28">
        <v>43423.464328703703</v>
      </c>
      <c r="K443" s="27">
        <v>0</v>
      </c>
      <c r="L443" s="27" t="s">
        <v>211</v>
      </c>
      <c r="M443" s="27" t="s">
        <v>211</v>
      </c>
      <c r="N443" s="27" t="s">
        <v>215</v>
      </c>
      <c r="O443" s="27" t="s">
        <v>86</v>
      </c>
      <c r="P443" s="27" t="s">
        <v>170</v>
      </c>
      <c r="R443" s="27">
        <v>0</v>
      </c>
      <c r="S443" s="27" t="s">
        <v>354</v>
      </c>
      <c r="T443" s="27" t="s">
        <v>354</v>
      </c>
      <c r="U443" s="27" t="s">
        <v>9352</v>
      </c>
    </row>
    <row r="444" spans="1:21" x14ac:dyDescent="0.15">
      <c r="A444" s="27" t="s">
        <v>75</v>
      </c>
      <c r="B444" s="27" t="s">
        <v>2873</v>
      </c>
      <c r="C444" s="27" t="s">
        <v>663</v>
      </c>
      <c r="D444" s="27" t="s">
        <v>93</v>
      </c>
      <c r="E444" s="27" t="s">
        <v>2874</v>
      </c>
      <c r="F444" s="27" t="s">
        <v>2875</v>
      </c>
      <c r="G444" s="27" t="s">
        <v>78</v>
      </c>
      <c r="H444" s="27" t="s">
        <v>2876</v>
      </c>
      <c r="I444" s="28">
        <v>43423.464456018519</v>
      </c>
      <c r="J444" s="28">
        <v>43423.464884259258</v>
      </c>
      <c r="K444" s="27">
        <v>4.2824074074074075E-4</v>
      </c>
      <c r="L444" s="27" t="s">
        <v>210</v>
      </c>
      <c r="M444" s="27" t="s">
        <v>211</v>
      </c>
      <c r="N444" s="27" t="s">
        <v>215</v>
      </c>
      <c r="O444" s="27" t="s">
        <v>86</v>
      </c>
      <c r="P444" s="27" t="s">
        <v>170</v>
      </c>
      <c r="R444" s="27">
        <v>0</v>
      </c>
      <c r="S444" s="27" t="s">
        <v>381</v>
      </c>
      <c r="T444" s="27" t="s">
        <v>354</v>
      </c>
      <c r="U444" s="27" t="s">
        <v>2877</v>
      </c>
    </row>
    <row r="445" spans="1:21" x14ac:dyDescent="0.15">
      <c r="A445" s="27" t="s">
        <v>75</v>
      </c>
      <c r="B445" s="27" t="s">
        <v>2878</v>
      </c>
      <c r="C445" s="27" t="s">
        <v>663</v>
      </c>
      <c r="D445" s="27" t="s">
        <v>93</v>
      </c>
      <c r="E445" s="27" t="s">
        <v>2879</v>
      </c>
      <c r="F445" s="27" t="s">
        <v>2880</v>
      </c>
      <c r="G445" s="27" t="s">
        <v>78</v>
      </c>
      <c r="H445" s="27" t="s">
        <v>2881</v>
      </c>
      <c r="I445" s="28">
        <v>43423.465370370373</v>
      </c>
      <c r="J445" s="28">
        <v>43423.467395833337</v>
      </c>
      <c r="K445" s="27">
        <v>2.0254629629629629E-3</v>
      </c>
      <c r="L445" s="27" t="s">
        <v>210</v>
      </c>
      <c r="M445" s="27" t="s">
        <v>211</v>
      </c>
      <c r="N445" s="27" t="s">
        <v>215</v>
      </c>
      <c r="O445" s="27" t="s">
        <v>86</v>
      </c>
      <c r="P445" s="27" t="s">
        <v>170</v>
      </c>
      <c r="R445" s="27">
        <v>0</v>
      </c>
      <c r="S445" s="27" t="s">
        <v>824</v>
      </c>
      <c r="T445" s="27" t="s">
        <v>354</v>
      </c>
      <c r="U445" s="27" t="s">
        <v>2882</v>
      </c>
    </row>
    <row r="446" spans="1:21" x14ac:dyDescent="0.15">
      <c r="A446" s="27" t="s">
        <v>75</v>
      </c>
      <c r="B446" s="27" t="s">
        <v>2883</v>
      </c>
      <c r="C446" s="27" t="s">
        <v>663</v>
      </c>
      <c r="D446" s="27" t="s">
        <v>93</v>
      </c>
      <c r="E446" s="27" t="s">
        <v>2879</v>
      </c>
      <c r="F446" s="27" t="s">
        <v>2880</v>
      </c>
      <c r="G446" s="27" t="s">
        <v>78</v>
      </c>
      <c r="H446" s="27" t="s">
        <v>2881</v>
      </c>
      <c r="I446" s="28">
        <v>43423.468958333331</v>
      </c>
      <c r="J446" s="28">
        <v>43423.469039351854</v>
      </c>
      <c r="K446" s="27">
        <v>8.1018518518518516E-5</v>
      </c>
      <c r="L446" s="27" t="s">
        <v>210</v>
      </c>
      <c r="M446" s="27" t="s">
        <v>211</v>
      </c>
      <c r="N446" s="27" t="s">
        <v>215</v>
      </c>
      <c r="O446" s="27" t="s">
        <v>86</v>
      </c>
      <c r="P446" s="27" t="s">
        <v>170</v>
      </c>
      <c r="R446" s="27">
        <v>0</v>
      </c>
      <c r="S446" s="27" t="s">
        <v>426</v>
      </c>
      <c r="T446" s="27" t="s">
        <v>354</v>
      </c>
      <c r="U446" s="27" t="s">
        <v>2882</v>
      </c>
    </row>
    <row r="447" spans="1:21" x14ac:dyDescent="0.15">
      <c r="A447" s="27" t="s">
        <v>75</v>
      </c>
      <c r="B447" s="27" t="s">
        <v>2884</v>
      </c>
      <c r="C447" s="27" t="s">
        <v>663</v>
      </c>
      <c r="D447" s="27" t="s">
        <v>93</v>
      </c>
      <c r="E447" s="27" t="s">
        <v>2879</v>
      </c>
      <c r="F447" s="27" t="s">
        <v>2880</v>
      </c>
      <c r="G447" s="27" t="s">
        <v>78</v>
      </c>
      <c r="H447" s="27" t="s">
        <v>2881</v>
      </c>
      <c r="I447" s="28">
        <v>43423.469201388885</v>
      </c>
      <c r="J447" s="28">
        <v>43423.471944444442</v>
      </c>
      <c r="K447" s="27">
        <v>2.7430555555555559E-3</v>
      </c>
      <c r="L447" s="27" t="s">
        <v>210</v>
      </c>
      <c r="M447" s="27" t="s">
        <v>210</v>
      </c>
      <c r="N447" s="27" t="s">
        <v>215</v>
      </c>
      <c r="O447" s="27" t="s">
        <v>86</v>
      </c>
      <c r="P447" s="27" t="s">
        <v>170</v>
      </c>
      <c r="R447" s="27">
        <v>0</v>
      </c>
      <c r="S447" s="27" t="s">
        <v>692</v>
      </c>
      <c r="T447" s="27" t="s">
        <v>692</v>
      </c>
      <c r="U447" s="27" t="s">
        <v>2882</v>
      </c>
    </row>
    <row r="448" spans="1:21" x14ac:dyDescent="0.15">
      <c r="A448" s="27" t="s">
        <v>75</v>
      </c>
      <c r="B448" s="27" t="s">
        <v>2885</v>
      </c>
      <c r="C448" s="27" t="s">
        <v>663</v>
      </c>
      <c r="D448" s="27" t="s">
        <v>93</v>
      </c>
      <c r="E448" s="27" t="s">
        <v>2886</v>
      </c>
      <c r="F448" s="27" t="s">
        <v>2887</v>
      </c>
      <c r="G448" s="27" t="s">
        <v>78</v>
      </c>
      <c r="H448" s="27" t="s">
        <v>2888</v>
      </c>
      <c r="I448" s="28">
        <v>43423.583645833336</v>
      </c>
      <c r="J448" s="28">
        <v>43423.585613425923</v>
      </c>
      <c r="K448" s="27">
        <v>1.9675925925925928E-3</v>
      </c>
      <c r="L448" s="27" t="s">
        <v>210</v>
      </c>
      <c r="M448" s="27" t="s">
        <v>211</v>
      </c>
      <c r="N448" s="27" t="s">
        <v>215</v>
      </c>
      <c r="O448" s="27" t="s">
        <v>86</v>
      </c>
      <c r="P448" s="27" t="s">
        <v>170</v>
      </c>
      <c r="R448" s="27">
        <v>0</v>
      </c>
      <c r="S448" s="27" t="s">
        <v>516</v>
      </c>
      <c r="T448" s="27" t="s">
        <v>354</v>
      </c>
      <c r="U448" s="27" t="s">
        <v>2889</v>
      </c>
    </row>
    <row r="449" spans="1:21" x14ac:dyDescent="0.15">
      <c r="A449" s="27" t="s">
        <v>75</v>
      </c>
      <c r="B449" s="27" t="s">
        <v>2890</v>
      </c>
      <c r="C449" s="27" t="s">
        <v>663</v>
      </c>
      <c r="D449" s="27" t="s">
        <v>93</v>
      </c>
      <c r="E449" s="27" t="s">
        <v>2891</v>
      </c>
      <c r="F449" s="27" t="s">
        <v>2892</v>
      </c>
      <c r="G449" s="27" t="s">
        <v>78</v>
      </c>
      <c r="H449" s="27" t="s">
        <v>2893</v>
      </c>
      <c r="I449" s="28">
        <v>43423.587083333332</v>
      </c>
      <c r="J449" s="28">
        <v>43423.587245370371</v>
      </c>
      <c r="K449" s="27">
        <v>1.6203703703703703E-4</v>
      </c>
      <c r="L449" s="27" t="s">
        <v>210</v>
      </c>
      <c r="M449" s="27" t="s">
        <v>211</v>
      </c>
      <c r="N449" s="27" t="s">
        <v>215</v>
      </c>
      <c r="O449" s="27" t="s">
        <v>86</v>
      </c>
      <c r="P449" s="27" t="s">
        <v>170</v>
      </c>
      <c r="R449" s="27">
        <v>0</v>
      </c>
      <c r="S449" s="27" t="s">
        <v>402</v>
      </c>
      <c r="T449" s="27" t="s">
        <v>354</v>
      </c>
      <c r="U449" s="27" t="s">
        <v>2894</v>
      </c>
    </row>
    <row r="450" spans="1:21" x14ac:dyDescent="0.15">
      <c r="A450" s="27" t="s">
        <v>75</v>
      </c>
      <c r="B450" s="27" t="s">
        <v>2895</v>
      </c>
      <c r="C450" s="27" t="s">
        <v>663</v>
      </c>
      <c r="D450" s="27" t="s">
        <v>93</v>
      </c>
      <c r="E450" s="27" t="s">
        <v>2896</v>
      </c>
      <c r="F450" s="27" t="s">
        <v>2897</v>
      </c>
      <c r="G450" s="27" t="s">
        <v>78</v>
      </c>
      <c r="H450" s="27" t="s">
        <v>2898</v>
      </c>
      <c r="I450" s="28">
        <v>43423.598981481482</v>
      </c>
      <c r="J450" s="28">
        <v>43423.599548611113</v>
      </c>
      <c r="K450" s="27">
        <v>5.6712962962962956E-4</v>
      </c>
      <c r="L450" s="27" t="s">
        <v>210</v>
      </c>
      <c r="M450" s="27" t="s">
        <v>211</v>
      </c>
      <c r="N450" s="27" t="s">
        <v>215</v>
      </c>
      <c r="O450" s="27" t="s">
        <v>86</v>
      </c>
      <c r="P450" s="27" t="s">
        <v>170</v>
      </c>
      <c r="R450" s="27">
        <v>0</v>
      </c>
      <c r="S450" s="27" t="s">
        <v>355</v>
      </c>
      <c r="T450" s="27" t="s">
        <v>354</v>
      </c>
      <c r="U450" s="27" t="s">
        <v>2899</v>
      </c>
    </row>
    <row r="451" spans="1:21" x14ac:dyDescent="0.15">
      <c r="A451" s="27" t="s">
        <v>75</v>
      </c>
      <c r="B451" s="27" t="s">
        <v>2900</v>
      </c>
      <c r="C451" s="27" t="s">
        <v>663</v>
      </c>
      <c r="D451" s="27" t="s">
        <v>93</v>
      </c>
      <c r="E451" s="27" t="s">
        <v>2901</v>
      </c>
      <c r="F451" s="27" t="s">
        <v>2902</v>
      </c>
      <c r="G451" s="27" t="s">
        <v>78</v>
      </c>
      <c r="H451" s="27" t="s">
        <v>2903</v>
      </c>
      <c r="I451" s="28">
        <v>43423.608842592592</v>
      </c>
      <c r="J451" s="28">
        <v>43423.610115740739</v>
      </c>
      <c r="K451" s="27">
        <v>1.2731481481481483E-3</v>
      </c>
      <c r="L451" s="27" t="s">
        <v>210</v>
      </c>
      <c r="M451" s="27" t="s">
        <v>211</v>
      </c>
      <c r="N451" s="27" t="s">
        <v>215</v>
      </c>
      <c r="O451" s="27" t="s">
        <v>86</v>
      </c>
      <c r="P451" s="27" t="s">
        <v>170</v>
      </c>
      <c r="R451" s="27">
        <v>0</v>
      </c>
      <c r="S451" s="27" t="s">
        <v>1216</v>
      </c>
      <c r="T451" s="27" t="s">
        <v>354</v>
      </c>
      <c r="U451" s="27" t="s">
        <v>2904</v>
      </c>
    </row>
    <row r="452" spans="1:21" x14ac:dyDescent="0.15">
      <c r="A452" s="27" t="s">
        <v>75</v>
      </c>
      <c r="B452" s="27" t="s">
        <v>2905</v>
      </c>
      <c r="C452" s="27" t="s">
        <v>663</v>
      </c>
      <c r="D452" s="27" t="s">
        <v>93</v>
      </c>
      <c r="E452" s="27" t="s">
        <v>2906</v>
      </c>
      <c r="F452" s="27" t="s">
        <v>2907</v>
      </c>
      <c r="G452" s="27" t="s">
        <v>78</v>
      </c>
      <c r="H452" s="27" t="s">
        <v>2908</v>
      </c>
      <c r="I452" s="28">
        <v>43423.610706018517</v>
      </c>
      <c r="J452" s="28">
        <v>43423.611620370371</v>
      </c>
      <c r="K452" s="27">
        <v>9.1435185185185185E-4</v>
      </c>
      <c r="L452" s="27" t="s">
        <v>210</v>
      </c>
      <c r="M452" s="27" t="s">
        <v>211</v>
      </c>
      <c r="N452" s="27" t="s">
        <v>215</v>
      </c>
      <c r="O452" s="27" t="s">
        <v>86</v>
      </c>
      <c r="P452" s="27" t="s">
        <v>170</v>
      </c>
      <c r="R452" s="27">
        <v>0</v>
      </c>
      <c r="S452" s="27" t="s">
        <v>387</v>
      </c>
      <c r="T452" s="27" t="s">
        <v>354</v>
      </c>
      <c r="U452" s="27" t="s">
        <v>2909</v>
      </c>
    </row>
    <row r="453" spans="1:21" x14ac:dyDescent="0.15">
      <c r="A453" s="27" t="s">
        <v>75</v>
      </c>
      <c r="B453" s="27" t="s">
        <v>2910</v>
      </c>
      <c r="C453" s="27" t="s">
        <v>663</v>
      </c>
      <c r="D453" s="27" t="s">
        <v>93</v>
      </c>
      <c r="E453" s="27" t="s">
        <v>2911</v>
      </c>
      <c r="F453" s="27" t="s">
        <v>2912</v>
      </c>
      <c r="G453" s="27" t="s">
        <v>78</v>
      </c>
      <c r="H453" s="27" t="s">
        <v>2913</v>
      </c>
      <c r="I453" s="28">
        <v>43423.615208333336</v>
      </c>
      <c r="J453" s="28">
        <v>43423.615868055553</v>
      </c>
      <c r="K453" s="27">
        <v>6.5972222222222213E-4</v>
      </c>
      <c r="L453" s="27" t="s">
        <v>210</v>
      </c>
      <c r="M453" s="27" t="s">
        <v>211</v>
      </c>
      <c r="N453" s="27" t="s">
        <v>215</v>
      </c>
      <c r="O453" s="27" t="s">
        <v>86</v>
      </c>
      <c r="P453" s="27" t="s">
        <v>170</v>
      </c>
      <c r="R453" s="27">
        <v>0</v>
      </c>
      <c r="S453" s="27" t="s">
        <v>420</v>
      </c>
      <c r="T453" s="27" t="s">
        <v>354</v>
      </c>
      <c r="U453" s="27" t="s">
        <v>2914</v>
      </c>
    </row>
    <row r="454" spans="1:21" x14ac:dyDescent="0.15">
      <c r="A454" s="27" t="s">
        <v>75</v>
      </c>
      <c r="B454" s="27" t="s">
        <v>9353</v>
      </c>
      <c r="C454" s="27" t="s">
        <v>663</v>
      </c>
      <c r="D454" s="27" t="s">
        <v>93</v>
      </c>
      <c r="E454" s="27" t="s">
        <v>9354</v>
      </c>
      <c r="F454" s="27" t="s">
        <v>9355</v>
      </c>
      <c r="G454" s="27" t="s">
        <v>78</v>
      </c>
      <c r="H454" s="27" t="s">
        <v>9356</v>
      </c>
      <c r="I454" s="28">
        <v>43423.617395833331</v>
      </c>
      <c r="J454" s="28">
        <v>43423.617395833331</v>
      </c>
      <c r="K454" s="27">
        <v>0</v>
      </c>
      <c r="L454" s="27" t="s">
        <v>211</v>
      </c>
      <c r="M454" s="27" t="s">
        <v>211</v>
      </c>
      <c r="N454" s="27" t="s">
        <v>215</v>
      </c>
      <c r="O454" s="27" t="s">
        <v>86</v>
      </c>
      <c r="P454" s="27" t="s">
        <v>170</v>
      </c>
      <c r="R454" s="27">
        <v>0</v>
      </c>
      <c r="S454" s="27" t="s">
        <v>354</v>
      </c>
      <c r="T454" s="27" t="s">
        <v>354</v>
      </c>
      <c r="U454" s="27" t="s">
        <v>9357</v>
      </c>
    </row>
    <row r="455" spans="1:21" x14ac:dyDescent="0.15">
      <c r="A455" s="27" t="s">
        <v>75</v>
      </c>
      <c r="B455" s="27" t="s">
        <v>2915</v>
      </c>
      <c r="C455" s="27" t="s">
        <v>663</v>
      </c>
      <c r="D455" s="27" t="s">
        <v>93</v>
      </c>
      <c r="E455" s="27" t="s">
        <v>2916</v>
      </c>
      <c r="F455" s="27" t="s">
        <v>2917</v>
      </c>
      <c r="G455" s="27" t="s">
        <v>78</v>
      </c>
      <c r="H455" s="27" t="s">
        <v>2918</v>
      </c>
      <c r="I455" s="28">
        <v>43423.621180555558</v>
      </c>
      <c r="J455" s="28">
        <v>43423.623159722221</v>
      </c>
      <c r="K455" s="27">
        <v>1.9791666666666668E-3</v>
      </c>
      <c r="L455" s="27" t="s">
        <v>210</v>
      </c>
      <c r="M455" s="27" t="s">
        <v>211</v>
      </c>
      <c r="N455" s="27" t="s">
        <v>215</v>
      </c>
      <c r="O455" s="27" t="s">
        <v>86</v>
      </c>
      <c r="P455" s="27" t="s">
        <v>170</v>
      </c>
      <c r="R455" s="27">
        <v>0</v>
      </c>
      <c r="S455" s="27" t="s">
        <v>812</v>
      </c>
      <c r="T455" s="27" t="s">
        <v>354</v>
      </c>
      <c r="U455" s="27" t="s">
        <v>2919</v>
      </c>
    </row>
    <row r="456" spans="1:21" x14ac:dyDescent="0.15">
      <c r="A456" s="27" t="s">
        <v>75</v>
      </c>
      <c r="B456" s="27" t="s">
        <v>9358</v>
      </c>
      <c r="C456" s="27" t="s">
        <v>663</v>
      </c>
      <c r="D456" s="27" t="s">
        <v>93</v>
      </c>
      <c r="E456" s="27" t="s">
        <v>9359</v>
      </c>
      <c r="F456" s="27" t="s">
        <v>9360</v>
      </c>
      <c r="G456" s="27" t="s">
        <v>78</v>
      </c>
      <c r="H456" s="27" t="s">
        <v>9361</v>
      </c>
      <c r="I456" s="28">
        <v>43423.633368055554</v>
      </c>
      <c r="J456" s="28">
        <v>43423.633368055554</v>
      </c>
      <c r="K456" s="27">
        <v>0</v>
      </c>
      <c r="L456" s="27" t="s">
        <v>211</v>
      </c>
      <c r="M456" s="27" t="s">
        <v>211</v>
      </c>
      <c r="N456" s="27" t="s">
        <v>215</v>
      </c>
      <c r="O456" s="27" t="s">
        <v>86</v>
      </c>
      <c r="P456" s="27" t="s">
        <v>170</v>
      </c>
      <c r="R456" s="27">
        <v>0</v>
      </c>
      <c r="S456" s="27" t="s">
        <v>354</v>
      </c>
      <c r="T456" s="27" t="s">
        <v>354</v>
      </c>
      <c r="U456" s="27" t="s">
        <v>9362</v>
      </c>
    </row>
    <row r="457" spans="1:21" x14ac:dyDescent="0.15">
      <c r="A457" s="27" t="s">
        <v>75</v>
      </c>
      <c r="B457" s="27" t="s">
        <v>2920</v>
      </c>
      <c r="C457" s="27" t="s">
        <v>663</v>
      </c>
      <c r="D457" s="27" t="s">
        <v>93</v>
      </c>
      <c r="E457" s="27" t="s">
        <v>2921</v>
      </c>
      <c r="F457" s="27" t="s">
        <v>2922</v>
      </c>
      <c r="G457" s="27" t="s">
        <v>78</v>
      </c>
      <c r="H457" s="27" t="s">
        <v>2923</v>
      </c>
      <c r="I457" s="28">
        <v>43423.634687500002</v>
      </c>
      <c r="J457" s="28">
        <v>43423.635057870371</v>
      </c>
      <c r="K457" s="27">
        <v>3.7037037037037035E-4</v>
      </c>
      <c r="L457" s="27" t="s">
        <v>210</v>
      </c>
      <c r="M457" s="27" t="s">
        <v>211</v>
      </c>
      <c r="N457" s="27" t="s">
        <v>215</v>
      </c>
      <c r="O457" s="27" t="s">
        <v>86</v>
      </c>
      <c r="P457" s="27" t="s">
        <v>170</v>
      </c>
      <c r="R457" s="27">
        <v>0</v>
      </c>
      <c r="S457" s="27" t="s">
        <v>691</v>
      </c>
      <c r="T457" s="27" t="s">
        <v>354</v>
      </c>
      <c r="U457" s="27" t="s">
        <v>2924</v>
      </c>
    </row>
    <row r="458" spans="1:21" x14ac:dyDescent="0.15">
      <c r="A458" s="27" t="s">
        <v>75</v>
      </c>
      <c r="B458" s="27" t="s">
        <v>2925</v>
      </c>
      <c r="C458" s="27" t="s">
        <v>663</v>
      </c>
      <c r="D458" s="27" t="s">
        <v>93</v>
      </c>
      <c r="E458" s="27" t="s">
        <v>2926</v>
      </c>
      <c r="F458" s="27" t="s">
        <v>2927</v>
      </c>
      <c r="G458" s="27" t="s">
        <v>78</v>
      </c>
      <c r="H458" s="27" t="s">
        <v>968</v>
      </c>
      <c r="I458" s="28">
        <v>43423.635821759257</v>
      </c>
      <c r="J458" s="28">
        <v>43423.636006944442</v>
      </c>
      <c r="K458" s="27">
        <v>1.8518518518518518E-4</v>
      </c>
      <c r="L458" s="27" t="s">
        <v>210</v>
      </c>
      <c r="M458" s="27" t="s">
        <v>211</v>
      </c>
      <c r="N458" s="27" t="s">
        <v>215</v>
      </c>
      <c r="O458" s="27" t="s">
        <v>86</v>
      </c>
      <c r="P458" s="27" t="s">
        <v>170</v>
      </c>
      <c r="R458" s="27">
        <v>0</v>
      </c>
      <c r="S458" s="27" t="s">
        <v>395</v>
      </c>
      <c r="T458" s="27" t="s">
        <v>354</v>
      </c>
      <c r="U458" s="27" t="s">
        <v>2928</v>
      </c>
    </row>
    <row r="459" spans="1:21" x14ac:dyDescent="0.15">
      <c r="A459" s="27" t="s">
        <v>75</v>
      </c>
      <c r="B459" s="27" t="s">
        <v>2929</v>
      </c>
      <c r="C459" s="27" t="s">
        <v>663</v>
      </c>
      <c r="D459" s="27" t="s">
        <v>93</v>
      </c>
      <c r="E459" s="27" t="s">
        <v>2926</v>
      </c>
      <c r="F459" s="27" t="s">
        <v>2927</v>
      </c>
      <c r="G459" s="27" t="s">
        <v>78</v>
      </c>
      <c r="H459" s="27" t="s">
        <v>968</v>
      </c>
      <c r="I459" s="28">
        <v>43423.637418981481</v>
      </c>
      <c r="J459" s="28">
        <v>43423.637604166666</v>
      </c>
      <c r="K459" s="27">
        <v>1.8518518518518518E-4</v>
      </c>
      <c r="L459" s="27" t="s">
        <v>210</v>
      </c>
      <c r="M459" s="27" t="s">
        <v>211</v>
      </c>
      <c r="N459" s="27" t="s">
        <v>215</v>
      </c>
      <c r="O459" s="27" t="s">
        <v>86</v>
      </c>
      <c r="P459" s="27" t="s">
        <v>170</v>
      </c>
      <c r="R459" s="27">
        <v>0</v>
      </c>
      <c r="S459" s="27" t="s">
        <v>395</v>
      </c>
      <c r="T459" s="27" t="s">
        <v>354</v>
      </c>
      <c r="U459" s="27" t="s">
        <v>2928</v>
      </c>
    </row>
    <row r="460" spans="1:21" x14ac:dyDescent="0.15">
      <c r="A460" s="27" t="s">
        <v>75</v>
      </c>
      <c r="B460" s="27" t="s">
        <v>2930</v>
      </c>
      <c r="C460" s="27" t="s">
        <v>663</v>
      </c>
      <c r="D460" s="27" t="s">
        <v>93</v>
      </c>
      <c r="E460" s="27" t="s">
        <v>2931</v>
      </c>
      <c r="F460" s="27" t="s">
        <v>2932</v>
      </c>
      <c r="G460" s="27" t="s">
        <v>78</v>
      </c>
      <c r="H460" s="27" t="s">
        <v>2933</v>
      </c>
      <c r="I460" s="28">
        <v>43423.637812499997</v>
      </c>
      <c r="J460" s="28">
        <v>43423.638252314813</v>
      </c>
      <c r="K460" s="27">
        <v>4.3981481481481481E-4</v>
      </c>
      <c r="L460" s="27" t="s">
        <v>210</v>
      </c>
      <c r="M460" s="27" t="s">
        <v>211</v>
      </c>
      <c r="N460" s="27" t="s">
        <v>215</v>
      </c>
      <c r="O460" s="27" t="s">
        <v>86</v>
      </c>
      <c r="P460" s="27" t="s">
        <v>170</v>
      </c>
      <c r="R460" s="27">
        <v>0</v>
      </c>
      <c r="S460" s="27" t="s">
        <v>388</v>
      </c>
      <c r="T460" s="27" t="s">
        <v>354</v>
      </c>
      <c r="U460" s="27" t="s">
        <v>2934</v>
      </c>
    </row>
    <row r="461" spans="1:21" x14ac:dyDescent="0.15">
      <c r="A461" s="27" t="s">
        <v>75</v>
      </c>
      <c r="B461" s="27" t="s">
        <v>9363</v>
      </c>
      <c r="C461" s="27" t="s">
        <v>663</v>
      </c>
      <c r="D461" s="27" t="s">
        <v>93</v>
      </c>
      <c r="E461" s="27" t="s">
        <v>9364</v>
      </c>
      <c r="F461" s="27" t="s">
        <v>9365</v>
      </c>
      <c r="G461" s="27" t="s">
        <v>78</v>
      </c>
      <c r="H461" s="27" t="s">
        <v>9366</v>
      </c>
      <c r="I461" s="28">
        <v>43423.643379629626</v>
      </c>
      <c r="J461" s="28">
        <v>43423.643379629626</v>
      </c>
      <c r="K461" s="27">
        <v>0</v>
      </c>
      <c r="L461" s="27" t="s">
        <v>211</v>
      </c>
      <c r="M461" s="27" t="s">
        <v>211</v>
      </c>
      <c r="N461" s="27" t="s">
        <v>215</v>
      </c>
      <c r="O461" s="27" t="s">
        <v>86</v>
      </c>
      <c r="P461" s="27" t="s">
        <v>170</v>
      </c>
      <c r="R461" s="27">
        <v>0</v>
      </c>
      <c r="S461" s="27" t="s">
        <v>354</v>
      </c>
      <c r="T461" s="27" t="s">
        <v>354</v>
      </c>
      <c r="U461" s="27" t="s">
        <v>9367</v>
      </c>
    </row>
    <row r="462" spans="1:21" x14ac:dyDescent="0.15">
      <c r="A462" s="27" t="s">
        <v>75</v>
      </c>
      <c r="B462" s="27" t="s">
        <v>9368</v>
      </c>
      <c r="C462" s="27" t="s">
        <v>663</v>
      </c>
      <c r="D462" s="27" t="s">
        <v>93</v>
      </c>
      <c r="E462" s="27" t="s">
        <v>9364</v>
      </c>
      <c r="F462" s="27" t="s">
        <v>9365</v>
      </c>
      <c r="G462" s="27" t="s">
        <v>78</v>
      </c>
      <c r="H462" s="27" t="s">
        <v>9366</v>
      </c>
      <c r="I462" s="28">
        <v>43423.643506944441</v>
      </c>
      <c r="J462" s="28">
        <v>43423.643506944441</v>
      </c>
      <c r="K462" s="27">
        <v>0</v>
      </c>
      <c r="L462" s="27" t="s">
        <v>211</v>
      </c>
      <c r="M462" s="27" t="s">
        <v>211</v>
      </c>
      <c r="N462" s="27" t="s">
        <v>215</v>
      </c>
      <c r="O462" s="27" t="s">
        <v>86</v>
      </c>
      <c r="P462" s="27" t="s">
        <v>170</v>
      </c>
      <c r="R462" s="27">
        <v>0</v>
      </c>
      <c r="S462" s="27" t="s">
        <v>354</v>
      </c>
      <c r="T462" s="27" t="s">
        <v>354</v>
      </c>
      <c r="U462" s="27" t="s">
        <v>9369</v>
      </c>
    </row>
    <row r="463" spans="1:21" x14ac:dyDescent="0.15">
      <c r="A463" s="27" t="s">
        <v>75</v>
      </c>
      <c r="B463" s="27" t="s">
        <v>2935</v>
      </c>
      <c r="C463" s="27" t="s">
        <v>663</v>
      </c>
      <c r="D463" s="27" t="s">
        <v>93</v>
      </c>
      <c r="E463" s="27" t="s">
        <v>2936</v>
      </c>
      <c r="F463" s="27" t="s">
        <v>2937</v>
      </c>
      <c r="G463" s="27" t="s">
        <v>78</v>
      </c>
      <c r="H463" s="27" t="s">
        <v>1429</v>
      </c>
      <c r="I463" s="28">
        <v>43423.667812500003</v>
      </c>
      <c r="J463" s="28">
        <v>43423.669085648151</v>
      </c>
      <c r="K463" s="27">
        <v>1.2731481481481483E-3</v>
      </c>
      <c r="L463" s="27" t="s">
        <v>210</v>
      </c>
      <c r="M463" s="27" t="s">
        <v>211</v>
      </c>
      <c r="N463" s="27" t="s">
        <v>215</v>
      </c>
      <c r="O463" s="27" t="s">
        <v>86</v>
      </c>
      <c r="P463" s="27" t="s">
        <v>170</v>
      </c>
      <c r="R463" s="27">
        <v>0</v>
      </c>
      <c r="S463" s="27" t="s">
        <v>1216</v>
      </c>
      <c r="T463" s="27" t="s">
        <v>354</v>
      </c>
      <c r="U463" s="27" t="s">
        <v>2938</v>
      </c>
    </row>
    <row r="464" spans="1:21" x14ac:dyDescent="0.15">
      <c r="A464" s="27" t="s">
        <v>75</v>
      </c>
      <c r="B464" s="27" t="s">
        <v>2939</v>
      </c>
      <c r="C464" s="27" t="s">
        <v>663</v>
      </c>
      <c r="D464" s="27" t="s">
        <v>93</v>
      </c>
      <c r="E464" s="27" t="s">
        <v>2940</v>
      </c>
      <c r="F464" s="27" t="s">
        <v>2941</v>
      </c>
      <c r="G464" s="27" t="s">
        <v>78</v>
      </c>
      <c r="H464" s="27" t="s">
        <v>1191</v>
      </c>
      <c r="I464" s="28">
        <v>43423.66982638889</v>
      </c>
      <c r="J464" s="28">
        <v>43423.670740740738</v>
      </c>
      <c r="K464" s="27">
        <v>9.1435185185185185E-4</v>
      </c>
      <c r="L464" s="27" t="s">
        <v>210</v>
      </c>
      <c r="M464" s="27" t="s">
        <v>211</v>
      </c>
      <c r="N464" s="27" t="s">
        <v>215</v>
      </c>
      <c r="O464" s="27" t="s">
        <v>86</v>
      </c>
      <c r="P464" s="27" t="s">
        <v>170</v>
      </c>
      <c r="R464" s="27">
        <v>0</v>
      </c>
      <c r="S464" s="27" t="s">
        <v>387</v>
      </c>
      <c r="T464" s="27" t="s">
        <v>354</v>
      </c>
      <c r="U464" s="27" t="s">
        <v>2942</v>
      </c>
    </row>
    <row r="465" spans="1:21" x14ac:dyDescent="0.15">
      <c r="A465" s="27" t="s">
        <v>75</v>
      </c>
      <c r="B465" s="27" t="s">
        <v>2943</v>
      </c>
      <c r="C465" s="27" t="s">
        <v>663</v>
      </c>
      <c r="D465" s="27" t="s">
        <v>93</v>
      </c>
      <c r="E465" s="27" t="s">
        <v>2944</v>
      </c>
      <c r="F465" s="27" t="s">
        <v>2945</v>
      </c>
      <c r="G465" s="27" t="s">
        <v>78</v>
      </c>
      <c r="H465" s="27" t="s">
        <v>505</v>
      </c>
      <c r="I465" s="28">
        <v>43423.674085648148</v>
      </c>
      <c r="J465" s="28">
        <v>43423.675000000003</v>
      </c>
      <c r="K465" s="27">
        <v>9.1435185185185185E-4</v>
      </c>
      <c r="L465" s="27" t="s">
        <v>210</v>
      </c>
      <c r="M465" s="27" t="s">
        <v>211</v>
      </c>
      <c r="N465" s="27" t="s">
        <v>215</v>
      </c>
      <c r="O465" s="27" t="s">
        <v>86</v>
      </c>
      <c r="P465" s="27" t="s">
        <v>170</v>
      </c>
      <c r="R465" s="27">
        <v>0</v>
      </c>
      <c r="S465" s="27" t="s">
        <v>387</v>
      </c>
      <c r="T465" s="27" t="s">
        <v>354</v>
      </c>
      <c r="U465" s="27" t="s">
        <v>2946</v>
      </c>
    </row>
    <row r="466" spans="1:21" x14ac:dyDescent="0.15">
      <c r="A466" s="27" t="s">
        <v>75</v>
      </c>
      <c r="B466" s="27" t="s">
        <v>9370</v>
      </c>
      <c r="C466" s="27" t="s">
        <v>663</v>
      </c>
      <c r="D466" s="27" t="s">
        <v>93</v>
      </c>
      <c r="E466" s="27" t="s">
        <v>9371</v>
      </c>
      <c r="F466" s="27" t="s">
        <v>9372</v>
      </c>
      <c r="G466" s="27" t="s">
        <v>78</v>
      </c>
      <c r="H466" s="27" t="s">
        <v>9373</v>
      </c>
      <c r="I466" s="28">
        <v>43423.675682870373</v>
      </c>
      <c r="J466" s="28">
        <v>43423.675682870373</v>
      </c>
      <c r="K466" s="27">
        <v>0</v>
      </c>
      <c r="L466" s="27" t="s">
        <v>211</v>
      </c>
      <c r="M466" s="27" t="s">
        <v>211</v>
      </c>
      <c r="N466" s="27" t="s">
        <v>215</v>
      </c>
      <c r="O466" s="27" t="s">
        <v>86</v>
      </c>
      <c r="P466" s="27" t="s">
        <v>170</v>
      </c>
      <c r="R466" s="27">
        <v>0</v>
      </c>
      <c r="S466" s="27" t="s">
        <v>354</v>
      </c>
      <c r="T466" s="27" t="s">
        <v>354</v>
      </c>
      <c r="U466" s="27" t="s">
        <v>9374</v>
      </c>
    </row>
    <row r="467" spans="1:21" x14ac:dyDescent="0.15">
      <c r="A467" s="27" t="s">
        <v>75</v>
      </c>
      <c r="B467" s="27" t="s">
        <v>9375</v>
      </c>
      <c r="C467" s="27" t="s">
        <v>663</v>
      </c>
      <c r="D467" s="27" t="s">
        <v>93</v>
      </c>
      <c r="E467" s="27" t="s">
        <v>9376</v>
      </c>
      <c r="F467" s="27" t="s">
        <v>9377</v>
      </c>
      <c r="G467" s="27" t="s">
        <v>78</v>
      </c>
      <c r="H467" s="27" t="s">
        <v>9378</v>
      </c>
      <c r="I467" s="28">
        <v>43423.678078703706</v>
      </c>
      <c r="J467" s="28">
        <v>43423.678078703706</v>
      </c>
      <c r="K467" s="27">
        <v>0</v>
      </c>
      <c r="L467" s="27" t="s">
        <v>211</v>
      </c>
      <c r="M467" s="27" t="s">
        <v>211</v>
      </c>
      <c r="N467" s="27" t="s">
        <v>215</v>
      </c>
      <c r="O467" s="27" t="s">
        <v>86</v>
      </c>
      <c r="P467" s="27" t="s">
        <v>170</v>
      </c>
      <c r="R467" s="27">
        <v>0</v>
      </c>
      <c r="S467" s="27" t="s">
        <v>354</v>
      </c>
      <c r="T467" s="27" t="s">
        <v>354</v>
      </c>
      <c r="U467" s="27" t="s">
        <v>9379</v>
      </c>
    </row>
    <row r="468" spans="1:21" x14ac:dyDescent="0.15">
      <c r="A468" s="27" t="s">
        <v>75</v>
      </c>
      <c r="B468" s="27" t="s">
        <v>9380</v>
      </c>
      <c r="C468" s="27" t="s">
        <v>663</v>
      </c>
      <c r="D468" s="27" t="s">
        <v>93</v>
      </c>
      <c r="E468" s="27" t="s">
        <v>2948</v>
      </c>
      <c r="F468" s="27" t="s">
        <v>2949</v>
      </c>
      <c r="G468" s="27" t="s">
        <v>78</v>
      </c>
      <c r="H468" s="27" t="s">
        <v>1339</v>
      </c>
      <c r="I468" s="28">
        <v>43423.679074074076</v>
      </c>
      <c r="J468" s="28">
        <v>43423.679074074076</v>
      </c>
      <c r="K468" s="27">
        <v>0</v>
      </c>
      <c r="L468" s="27" t="s">
        <v>211</v>
      </c>
      <c r="M468" s="27" t="s">
        <v>211</v>
      </c>
      <c r="N468" s="27" t="s">
        <v>215</v>
      </c>
      <c r="O468" s="27" t="s">
        <v>86</v>
      </c>
      <c r="P468" s="27" t="s">
        <v>170</v>
      </c>
      <c r="R468" s="27">
        <v>0</v>
      </c>
      <c r="S468" s="27" t="s">
        <v>354</v>
      </c>
      <c r="T468" s="27" t="s">
        <v>354</v>
      </c>
      <c r="U468" s="27" t="s">
        <v>9381</v>
      </c>
    </row>
    <row r="469" spans="1:21" x14ac:dyDescent="0.15">
      <c r="A469" s="27" t="s">
        <v>75</v>
      </c>
      <c r="B469" s="27" t="s">
        <v>2947</v>
      </c>
      <c r="C469" s="27" t="s">
        <v>663</v>
      </c>
      <c r="D469" s="27" t="s">
        <v>93</v>
      </c>
      <c r="E469" s="27" t="s">
        <v>2948</v>
      </c>
      <c r="F469" s="27" t="s">
        <v>2949</v>
      </c>
      <c r="G469" s="27" t="s">
        <v>78</v>
      </c>
      <c r="H469" s="27" t="s">
        <v>1339</v>
      </c>
      <c r="I469" s="28">
        <v>43423.679155092592</v>
      </c>
      <c r="J469" s="28">
        <v>43423.679270833331</v>
      </c>
      <c r="K469" s="27">
        <v>1.1574074074074073E-4</v>
      </c>
      <c r="L469" s="27" t="s">
        <v>210</v>
      </c>
      <c r="M469" s="27" t="s">
        <v>211</v>
      </c>
      <c r="N469" s="27" t="s">
        <v>215</v>
      </c>
      <c r="O469" s="27" t="s">
        <v>86</v>
      </c>
      <c r="P469" s="27" t="s">
        <v>170</v>
      </c>
      <c r="R469" s="27">
        <v>0</v>
      </c>
      <c r="S469" s="27" t="s">
        <v>441</v>
      </c>
      <c r="T469" s="27" t="s">
        <v>354</v>
      </c>
      <c r="U469" s="27" t="s">
        <v>2950</v>
      </c>
    </row>
    <row r="470" spans="1:21" x14ac:dyDescent="0.15">
      <c r="A470" s="27" t="s">
        <v>75</v>
      </c>
      <c r="B470" s="27" t="s">
        <v>9382</v>
      </c>
      <c r="C470" s="27" t="s">
        <v>663</v>
      </c>
      <c r="D470" s="27" t="s">
        <v>93</v>
      </c>
      <c r="E470" s="27" t="s">
        <v>9383</v>
      </c>
      <c r="F470" s="27" t="s">
        <v>9384</v>
      </c>
      <c r="G470" s="27" t="s">
        <v>78</v>
      </c>
      <c r="H470" s="27" t="s">
        <v>9385</v>
      </c>
      <c r="I470" s="28">
        <v>43423.680995370371</v>
      </c>
      <c r="J470" s="28">
        <v>43423.680995370371</v>
      </c>
      <c r="K470" s="27">
        <v>0</v>
      </c>
      <c r="L470" s="27" t="s">
        <v>211</v>
      </c>
      <c r="M470" s="27" t="s">
        <v>211</v>
      </c>
      <c r="N470" s="27" t="s">
        <v>215</v>
      </c>
      <c r="O470" s="27" t="s">
        <v>86</v>
      </c>
      <c r="P470" s="27" t="s">
        <v>170</v>
      </c>
      <c r="R470" s="27">
        <v>0</v>
      </c>
      <c r="S470" s="27" t="s">
        <v>354</v>
      </c>
      <c r="T470" s="27" t="s">
        <v>354</v>
      </c>
      <c r="U470" s="27" t="s">
        <v>1051</v>
      </c>
    </row>
    <row r="471" spans="1:21" x14ac:dyDescent="0.15">
      <c r="A471" s="27" t="s">
        <v>75</v>
      </c>
      <c r="B471" s="27" t="s">
        <v>2951</v>
      </c>
      <c r="C471" s="27" t="s">
        <v>663</v>
      </c>
      <c r="D471" s="27" t="s">
        <v>31</v>
      </c>
      <c r="E471" s="27" t="s">
        <v>2952</v>
      </c>
      <c r="F471" s="27" t="s">
        <v>2953</v>
      </c>
      <c r="G471" s="27" t="s">
        <v>78</v>
      </c>
      <c r="H471" s="27" t="s">
        <v>2954</v>
      </c>
      <c r="I471" s="28">
        <v>43423.431805555556</v>
      </c>
      <c r="J471" s="28">
        <v>43423.436400462961</v>
      </c>
      <c r="K471" s="27">
        <v>4.5949074074074078E-3</v>
      </c>
      <c r="L471" s="27" t="s">
        <v>210</v>
      </c>
      <c r="M471" s="27" t="s">
        <v>210</v>
      </c>
      <c r="N471" s="27" t="s">
        <v>215</v>
      </c>
      <c r="O471" s="27" t="s">
        <v>30</v>
      </c>
      <c r="P471" s="27" t="s">
        <v>169</v>
      </c>
      <c r="R471" s="27">
        <v>0</v>
      </c>
      <c r="S471" s="27" t="s">
        <v>1467</v>
      </c>
      <c r="T471" s="27" t="s">
        <v>1467</v>
      </c>
      <c r="U471" s="27" t="s">
        <v>2955</v>
      </c>
    </row>
    <row r="472" spans="1:21" x14ac:dyDescent="0.15">
      <c r="A472" s="27" t="s">
        <v>75</v>
      </c>
      <c r="B472" s="27" t="s">
        <v>2956</v>
      </c>
      <c r="C472" s="27" t="s">
        <v>663</v>
      </c>
      <c r="D472" s="27" t="s">
        <v>31</v>
      </c>
      <c r="E472" s="27" t="s">
        <v>1192</v>
      </c>
      <c r="F472" s="27" t="s">
        <v>1193</v>
      </c>
      <c r="G472" s="27" t="s">
        <v>78</v>
      </c>
      <c r="H472" s="27" t="s">
        <v>1194</v>
      </c>
      <c r="I472" s="28">
        <v>43423.436527777776</v>
      </c>
      <c r="J472" s="28">
        <v>43423.436701388891</v>
      </c>
      <c r="K472" s="27">
        <v>1.7361111111111112E-4</v>
      </c>
      <c r="L472" s="27" t="s">
        <v>210</v>
      </c>
      <c r="M472" s="27" t="s">
        <v>211</v>
      </c>
      <c r="N472" s="27" t="s">
        <v>215</v>
      </c>
      <c r="O472" s="27" t="s">
        <v>30</v>
      </c>
      <c r="P472" s="27" t="s">
        <v>170</v>
      </c>
      <c r="R472" s="27">
        <v>0</v>
      </c>
      <c r="S472" s="27" t="s">
        <v>369</v>
      </c>
      <c r="T472" s="27" t="s">
        <v>354</v>
      </c>
      <c r="U472" s="27" t="s">
        <v>1195</v>
      </c>
    </row>
    <row r="473" spans="1:21" x14ac:dyDescent="0.15">
      <c r="A473" s="27" t="s">
        <v>75</v>
      </c>
      <c r="B473" s="27" t="s">
        <v>2957</v>
      </c>
      <c r="C473" s="27" t="s">
        <v>663</v>
      </c>
      <c r="D473" s="27" t="s">
        <v>31</v>
      </c>
      <c r="E473" s="27" t="s">
        <v>2958</v>
      </c>
      <c r="F473" s="27" t="s">
        <v>2959</v>
      </c>
      <c r="G473" s="27" t="s">
        <v>78</v>
      </c>
      <c r="H473" s="27" t="s">
        <v>2960</v>
      </c>
      <c r="I473" s="28">
        <v>43423.436990740738</v>
      </c>
      <c r="J473" s="28">
        <v>43423.438958333332</v>
      </c>
      <c r="K473" s="27">
        <v>1.9675925925925928E-3</v>
      </c>
      <c r="L473" s="27" t="s">
        <v>210</v>
      </c>
      <c r="M473" s="27" t="s">
        <v>211</v>
      </c>
      <c r="N473" s="27" t="s">
        <v>215</v>
      </c>
      <c r="O473" s="27" t="s">
        <v>30</v>
      </c>
      <c r="P473" s="27" t="s">
        <v>170</v>
      </c>
      <c r="R473" s="27">
        <v>0</v>
      </c>
      <c r="S473" s="27" t="s">
        <v>516</v>
      </c>
      <c r="T473" s="27" t="s">
        <v>354</v>
      </c>
      <c r="U473" s="27" t="s">
        <v>1367</v>
      </c>
    </row>
    <row r="474" spans="1:21" x14ac:dyDescent="0.15">
      <c r="A474" s="27" t="s">
        <v>75</v>
      </c>
      <c r="B474" s="27" t="s">
        <v>9386</v>
      </c>
      <c r="C474" s="27" t="s">
        <v>663</v>
      </c>
      <c r="D474" s="27" t="s">
        <v>31</v>
      </c>
      <c r="E474" s="27" t="s">
        <v>298</v>
      </c>
      <c r="F474" s="27" t="s">
        <v>299</v>
      </c>
      <c r="H474" s="27" t="s">
        <v>300</v>
      </c>
      <c r="I474" s="28">
        <v>43423.484027777777</v>
      </c>
      <c r="J474" s="28">
        <v>43423.484027777777</v>
      </c>
      <c r="K474" s="27">
        <v>0</v>
      </c>
      <c r="L474" s="27" t="s">
        <v>211</v>
      </c>
      <c r="M474" s="27" t="s">
        <v>211</v>
      </c>
      <c r="N474" s="27" t="s">
        <v>215</v>
      </c>
      <c r="O474" s="27" t="s">
        <v>30</v>
      </c>
      <c r="P474" s="27" t="s">
        <v>171</v>
      </c>
      <c r="R474" s="27">
        <v>0</v>
      </c>
      <c r="S474" s="27" t="s">
        <v>354</v>
      </c>
      <c r="T474" s="27" t="s">
        <v>354</v>
      </c>
      <c r="U474" s="27" t="s">
        <v>306</v>
      </c>
    </row>
    <row r="475" spans="1:21" x14ac:dyDescent="0.15">
      <c r="A475" s="27" t="s">
        <v>75</v>
      </c>
      <c r="B475" s="27" t="s">
        <v>9387</v>
      </c>
      <c r="C475" s="27" t="s">
        <v>663</v>
      </c>
      <c r="D475" s="27" t="s">
        <v>31</v>
      </c>
      <c r="E475" s="27" t="s">
        <v>944</v>
      </c>
      <c r="F475" s="27" t="s">
        <v>945</v>
      </c>
      <c r="G475" s="27" t="s">
        <v>78</v>
      </c>
      <c r="H475" s="27" t="s">
        <v>946</v>
      </c>
      <c r="I475" s="28">
        <v>43423.594039351854</v>
      </c>
      <c r="J475" s="28">
        <v>43423.594039351854</v>
      </c>
      <c r="K475" s="27">
        <v>0</v>
      </c>
      <c r="L475" s="27" t="s">
        <v>211</v>
      </c>
      <c r="M475" s="27" t="s">
        <v>211</v>
      </c>
      <c r="N475" s="27" t="s">
        <v>215</v>
      </c>
      <c r="O475" s="27" t="s">
        <v>30</v>
      </c>
      <c r="P475" s="27" t="s">
        <v>170</v>
      </c>
      <c r="R475" s="27">
        <v>0</v>
      </c>
      <c r="S475" s="27" t="s">
        <v>354</v>
      </c>
      <c r="T475" s="27" t="s">
        <v>354</v>
      </c>
      <c r="U475" s="27" t="s">
        <v>845</v>
      </c>
    </row>
    <row r="476" spans="1:21" x14ac:dyDescent="0.15">
      <c r="A476" s="27" t="s">
        <v>75</v>
      </c>
      <c r="B476" s="27" t="s">
        <v>2961</v>
      </c>
      <c r="C476" s="27" t="s">
        <v>663</v>
      </c>
      <c r="D476" s="27" t="s">
        <v>31</v>
      </c>
      <c r="E476" s="27" t="s">
        <v>2962</v>
      </c>
      <c r="F476" s="27" t="s">
        <v>2963</v>
      </c>
      <c r="G476" s="27" t="s">
        <v>78</v>
      </c>
      <c r="H476" s="27" t="s">
        <v>2964</v>
      </c>
      <c r="I476" s="28">
        <v>43423.604363425926</v>
      </c>
      <c r="J476" s="28">
        <v>43423.605555555558</v>
      </c>
      <c r="K476" s="27">
        <v>1.1921296296296296E-3</v>
      </c>
      <c r="L476" s="27" t="s">
        <v>210</v>
      </c>
      <c r="M476" s="27" t="s">
        <v>211</v>
      </c>
      <c r="N476" s="27" t="s">
        <v>215</v>
      </c>
      <c r="O476" s="27" t="s">
        <v>30</v>
      </c>
      <c r="P476" s="27" t="s">
        <v>170</v>
      </c>
      <c r="R476" s="27">
        <v>0</v>
      </c>
      <c r="S476" s="27" t="s">
        <v>796</v>
      </c>
      <c r="T476" s="27" t="s">
        <v>354</v>
      </c>
      <c r="U476" s="27" t="s">
        <v>2965</v>
      </c>
    </row>
    <row r="477" spans="1:21" x14ac:dyDescent="0.15">
      <c r="A477" s="27" t="s">
        <v>75</v>
      </c>
      <c r="B477" s="27" t="s">
        <v>9388</v>
      </c>
      <c r="C477" s="27" t="s">
        <v>663</v>
      </c>
      <c r="D477" s="27" t="s">
        <v>31</v>
      </c>
      <c r="E477" s="27" t="s">
        <v>2962</v>
      </c>
      <c r="F477" s="27" t="s">
        <v>2963</v>
      </c>
      <c r="G477" s="27" t="s">
        <v>78</v>
      </c>
      <c r="H477" s="27" t="s">
        <v>2964</v>
      </c>
      <c r="I477" s="28">
        <v>43423.608310185184</v>
      </c>
      <c r="J477" s="28">
        <v>43423.608310185184</v>
      </c>
      <c r="K477" s="27">
        <v>0</v>
      </c>
      <c r="L477" s="27" t="s">
        <v>211</v>
      </c>
      <c r="M477" s="27" t="s">
        <v>211</v>
      </c>
      <c r="N477" s="27" t="s">
        <v>215</v>
      </c>
      <c r="O477" s="27" t="s">
        <v>30</v>
      </c>
      <c r="P477" s="27" t="s">
        <v>170</v>
      </c>
      <c r="R477" s="27">
        <v>0</v>
      </c>
      <c r="S477" s="27" t="s">
        <v>354</v>
      </c>
      <c r="T477" s="27" t="s">
        <v>354</v>
      </c>
      <c r="U477" s="27" t="s">
        <v>9389</v>
      </c>
    </row>
    <row r="478" spans="1:21" x14ac:dyDescent="0.15">
      <c r="A478" s="27" t="s">
        <v>75</v>
      </c>
      <c r="B478" s="27" t="s">
        <v>2966</v>
      </c>
      <c r="C478" s="27" t="s">
        <v>663</v>
      </c>
      <c r="D478" s="27" t="s">
        <v>31</v>
      </c>
      <c r="E478" s="27" t="s">
        <v>2962</v>
      </c>
      <c r="F478" s="27" t="s">
        <v>2963</v>
      </c>
      <c r="G478" s="27" t="s">
        <v>78</v>
      </c>
      <c r="H478" s="27" t="s">
        <v>2964</v>
      </c>
      <c r="I478" s="28">
        <v>43423.608935185184</v>
      </c>
      <c r="J478" s="28">
        <v>43423.610636574071</v>
      </c>
      <c r="K478" s="27">
        <v>1.7013888888888892E-3</v>
      </c>
      <c r="L478" s="27" t="s">
        <v>210</v>
      </c>
      <c r="M478" s="27" t="s">
        <v>211</v>
      </c>
      <c r="N478" s="27" t="s">
        <v>215</v>
      </c>
      <c r="O478" s="27" t="s">
        <v>30</v>
      </c>
      <c r="P478" s="27" t="s">
        <v>170</v>
      </c>
      <c r="R478" s="27">
        <v>0</v>
      </c>
      <c r="S478" s="27" t="s">
        <v>657</v>
      </c>
      <c r="T478" s="27" t="s">
        <v>354</v>
      </c>
      <c r="U478" s="27" t="s">
        <v>2967</v>
      </c>
    </row>
    <row r="479" spans="1:21" x14ac:dyDescent="0.15">
      <c r="A479" s="27" t="s">
        <v>75</v>
      </c>
      <c r="B479" s="27" t="s">
        <v>9390</v>
      </c>
      <c r="C479" s="27" t="s">
        <v>663</v>
      </c>
      <c r="D479" s="27" t="s">
        <v>31</v>
      </c>
      <c r="E479" s="27" t="s">
        <v>9391</v>
      </c>
      <c r="F479" s="27" t="s">
        <v>9392</v>
      </c>
      <c r="G479" s="27" t="s">
        <v>78</v>
      </c>
      <c r="H479" s="27" t="s">
        <v>9393</v>
      </c>
      <c r="I479" s="28">
        <v>43423.616909722223</v>
      </c>
      <c r="J479" s="28">
        <v>43423.616909722223</v>
      </c>
      <c r="K479" s="27">
        <v>0</v>
      </c>
      <c r="L479" s="27" t="s">
        <v>211</v>
      </c>
      <c r="M479" s="27" t="s">
        <v>211</v>
      </c>
      <c r="N479" s="27" t="s">
        <v>215</v>
      </c>
      <c r="O479" s="27" t="s">
        <v>30</v>
      </c>
      <c r="P479" s="27" t="s">
        <v>170</v>
      </c>
      <c r="R479" s="27">
        <v>0</v>
      </c>
      <c r="S479" s="27" t="s">
        <v>354</v>
      </c>
      <c r="T479" s="27" t="s">
        <v>354</v>
      </c>
      <c r="U479" s="27" t="s">
        <v>9394</v>
      </c>
    </row>
    <row r="480" spans="1:21" x14ac:dyDescent="0.15">
      <c r="A480" s="27" t="s">
        <v>75</v>
      </c>
      <c r="B480" s="27" t="s">
        <v>9395</v>
      </c>
      <c r="C480" s="27" t="s">
        <v>663</v>
      </c>
      <c r="D480" s="27" t="s">
        <v>31</v>
      </c>
      <c r="E480" s="27" t="s">
        <v>9391</v>
      </c>
      <c r="F480" s="27" t="s">
        <v>9392</v>
      </c>
      <c r="G480" s="27" t="s">
        <v>78</v>
      </c>
      <c r="H480" s="27" t="s">
        <v>9393</v>
      </c>
      <c r="I480" s="28">
        <v>43423.617754629631</v>
      </c>
      <c r="J480" s="28">
        <v>43423.617754629631</v>
      </c>
      <c r="K480" s="27">
        <v>0</v>
      </c>
      <c r="L480" s="27" t="s">
        <v>211</v>
      </c>
      <c r="M480" s="27" t="s">
        <v>211</v>
      </c>
      <c r="N480" s="27" t="s">
        <v>215</v>
      </c>
      <c r="O480" s="27" t="s">
        <v>30</v>
      </c>
      <c r="P480" s="27" t="s">
        <v>170</v>
      </c>
      <c r="R480" s="27">
        <v>0</v>
      </c>
      <c r="S480" s="27" t="s">
        <v>354</v>
      </c>
      <c r="T480" s="27" t="s">
        <v>354</v>
      </c>
      <c r="U480" s="27" t="s">
        <v>9394</v>
      </c>
    </row>
    <row r="481" spans="1:21" x14ac:dyDescent="0.15">
      <c r="A481" s="27" t="s">
        <v>75</v>
      </c>
      <c r="B481" s="27" t="s">
        <v>2968</v>
      </c>
      <c r="C481" s="27" t="s">
        <v>663</v>
      </c>
      <c r="D481" s="27" t="s">
        <v>31</v>
      </c>
      <c r="E481" s="27" t="s">
        <v>2969</v>
      </c>
      <c r="F481" s="27" t="s">
        <v>2970</v>
      </c>
      <c r="G481" s="27" t="s">
        <v>78</v>
      </c>
      <c r="H481" s="27" t="s">
        <v>961</v>
      </c>
      <c r="I481" s="28">
        <v>43423.619004629632</v>
      </c>
      <c r="J481" s="28">
        <v>43423.619317129633</v>
      </c>
      <c r="K481" s="27">
        <v>3.1250000000000001E-4</v>
      </c>
      <c r="L481" s="27" t="s">
        <v>210</v>
      </c>
      <c r="M481" s="27" t="s">
        <v>211</v>
      </c>
      <c r="N481" s="27" t="s">
        <v>215</v>
      </c>
      <c r="O481" s="27" t="s">
        <v>30</v>
      </c>
      <c r="P481" s="27" t="s">
        <v>170</v>
      </c>
      <c r="R481" s="27">
        <v>0</v>
      </c>
      <c r="S481" s="27" t="s">
        <v>407</v>
      </c>
      <c r="T481" s="27" t="s">
        <v>354</v>
      </c>
      <c r="U481" s="27" t="s">
        <v>2971</v>
      </c>
    </row>
    <row r="482" spans="1:21" x14ac:dyDescent="0.15">
      <c r="A482" s="27" t="s">
        <v>75</v>
      </c>
      <c r="B482" s="27" t="s">
        <v>9396</v>
      </c>
      <c r="C482" s="27" t="s">
        <v>663</v>
      </c>
      <c r="D482" s="27" t="s">
        <v>31</v>
      </c>
      <c r="E482" s="27" t="s">
        <v>2973</v>
      </c>
      <c r="F482" s="27" t="s">
        <v>2974</v>
      </c>
      <c r="G482" s="27" t="s">
        <v>78</v>
      </c>
      <c r="H482" s="27" t="s">
        <v>2975</v>
      </c>
      <c r="I482" s="28">
        <v>43423.622094907405</v>
      </c>
      <c r="J482" s="28">
        <v>43423.622094907405</v>
      </c>
      <c r="K482" s="27">
        <v>0</v>
      </c>
      <c r="L482" s="27" t="s">
        <v>211</v>
      </c>
      <c r="M482" s="27" t="s">
        <v>211</v>
      </c>
      <c r="N482" s="27" t="s">
        <v>215</v>
      </c>
      <c r="O482" s="27" t="s">
        <v>30</v>
      </c>
      <c r="P482" s="27" t="s">
        <v>170</v>
      </c>
      <c r="R482" s="27">
        <v>0</v>
      </c>
      <c r="S482" s="27" t="s">
        <v>354</v>
      </c>
      <c r="T482" s="27" t="s">
        <v>354</v>
      </c>
      <c r="U482" s="27" t="s">
        <v>9397</v>
      </c>
    </row>
    <row r="483" spans="1:21" x14ac:dyDescent="0.15">
      <c r="A483" s="27" t="s">
        <v>75</v>
      </c>
      <c r="B483" s="27" t="s">
        <v>2972</v>
      </c>
      <c r="C483" s="27" t="s">
        <v>663</v>
      </c>
      <c r="D483" s="27" t="s">
        <v>31</v>
      </c>
      <c r="E483" s="27" t="s">
        <v>2973</v>
      </c>
      <c r="F483" s="27" t="s">
        <v>2974</v>
      </c>
      <c r="G483" s="27" t="s">
        <v>78</v>
      </c>
      <c r="H483" s="27" t="s">
        <v>2975</v>
      </c>
      <c r="I483" s="28">
        <v>43423.622199074074</v>
      </c>
      <c r="J483" s="28">
        <v>43423.624618055554</v>
      </c>
      <c r="K483" s="27">
        <v>2.4189814814814816E-3</v>
      </c>
      <c r="L483" s="27" t="s">
        <v>210</v>
      </c>
      <c r="M483" s="27" t="s">
        <v>210</v>
      </c>
      <c r="N483" s="27" t="s">
        <v>215</v>
      </c>
      <c r="O483" s="27" t="s">
        <v>30</v>
      </c>
      <c r="P483" s="27" t="s">
        <v>170</v>
      </c>
      <c r="R483" s="27">
        <v>0</v>
      </c>
      <c r="S483" s="27" t="s">
        <v>899</v>
      </c>
      <c r="T483" s="27" t="s">
        <v>899</v>
      </c>
      <c r="U483" s="27" t="s">
        <v>2976</v>
      </c>
    </row>
    <row r="484" spans="1:21" x14ac:dyDescent="0.15">
      <c r="A484" s="27" t="s">
        <v>75</v>
      </c>
      <c r="B484" s="27" t="s">
        <v>9398</v>
      </c>
      <c r="C484" s="27" t="s">
        <v>663</v>
      </c>
      <c r="D484" s="27" t="s">
        <v>31</v>
      </c>
      <c r="E484" s="27" t="s">
        <v>9399</v>
      </c>
      <c r="F484" s="27" t="s">
        <v>9400</v>
      </c>
      <c r="G484" s="27" t="s">
        <v>78</v>
      </c>
      <c r="H484" s="27" t="s">
        <v>9401</v>
      </c>
      <c r="I484" s="28">
        <v>43423.625416666669</v>
      </c>
      <c r="J484" s="28">
        <v>43423.625416666669</v>
      </c>
      <c r="K484" s="27">
        <v>0</v>
      </c>
      <c r="L484" s="27" t="s">
        <v>211</v>
      </c>
      <c r="M484" s="27" t="s">
        <v>211</v>
      </c>
      <c r="N484" s="27" t="s">
        <v>215</v>
      </c>
      <c r="O484" s="27" t="s">
        <v>30</v>
      </c>
      <c r="P484" s="27" t="s">
        <v>170</v>
      </c>
      <c r="R484" s="27">
        <v>0</v>
      </c>
      <c r="S484" s="27" t="s">
        <v>354</v>
      </c>
      <c r="T484" s="27" t="s">
        <v>354</v>
      </c>
      <c r="U484" s="27" t="s">
        <v>9402</v>
      </c>
    </row>
    <row r="485" spans="1:21" x14ac:dyDescent="0.15">
      <c r="A485" s="27" t="s">
        <v>75</v>
      </c>
      <c r="B485" s="27" t="s">
        <v>2977</v>
      </c>
      <c r="C485" s="27" t="s">
        <v>663</v>
      </c>
      <c r="D485" s="27" t="s">
        <v>31</v>
      </c>
      <c r="E485" s="27" t="s">
        <v>2973</v>
      </c>
      <c r="F485" s="27" t="s">
        <v>2974</v>
      </c>
      <c r="G485" s="27" t="s">
        <v>78</v>
      </c>
      <c r="H485" s="27" t="s">
        <v>2978</v>
      </c>
      <c r="I485" s="28">
        <v>43423.626226851855</v>
      </c>
      <c r="J485" s="28">
        <v>43423.628483796296</v>
      </c>
      <c r="K485" s="27">
        <v>2.2569444444444447E-3</v>
      </c>
      <c r="L485" s="27" t="s">
        <v>210</v>
      </c>
      <c r="M485" s="27" t="s">
        <v>210</v>
      </c>
      <c r="N485" s="27" t="s">
        <v>215</v>
      </c>
      <c r="O485" s="27" t="s">
        <v>30</v>
      </c>
      <c r="P485" s="27" t="s">
        <v>170</v>
      </c>
      <c r="R485" s="27">
        <v>0</v>
      </c>
      <c r="S485" s="27" t="s">
        <v>713</v>
      </c>
      <c r="T485" s="27" t="s">
        <v>713</v>
      </c>
      <c r="U485" s="27" t="s">
        <v>2979</v>
      </c>
    </row>
    <row r="486" spans="1:21" x14ac:dyDescent="0.15">
      <c r="A486" s="27" t="s">
        <v>75</v>
      </c>
      <c r="B486" s="27" t="s">
        <v>9403</v>
      </c>
      <c r="C486" s="27" t="s">
        <v>663</v>
      </c>
      <c r="D486" s="27" t="s">
        <v>31</v>
      </c>
      <c r="E486" s="27" t="s">
        <v>9404</v>
      </c>
      <c r="F486" s="27" t="s">
        <v>9405</v>
      </c>
      <c r="G486" s="27" t="s">
        <v>78</v>
      </c>
      <c r="H486" s="27" t="s">
        <v>917</v>
      </c>
      <c r="I486" s="28">
        <v>43423.633692129632</v>
      </c>
      <c r="J486" s="28">
        <v>43423.633692129632</v>
      </c>
      <c r="K486" s="27">
        <v>0</v>
      </c>
      <c r="L486" s="27" t="s">
        <v>211</v>
      </c>
      <c r="M486" s="27" t="s">
        <v>211</v>
      </c>
      <c r="N486" s="27" t="s">
        <v>215</v>
      </c>
      <c r="O486" s="27" t="s">
        <v>30</v>
      </c>
      <c r="P486" s="27" t="s">
        <v>170</v>
      </c>
      <c r="R486" s="27">
        <v>0</v>
      </c>
      <c r="S486" s="27" t="s">
        <v>354</v>
      </c>
      <c r="T486" s="27" t="s">
        <v>354</v>
      </c>
      <c r="U486" s="27" t="s">
        <v>9406</v>
      </c>
    </row>
    <row r="487" spans="1:21" x14ac:dyDescent="0.15">
      <c r="A487" s="27" t="s">
        <v>75</v>
      </c>
      <c r="B487" s="27" t="s">
        <v>9407</v>
      </c>
      <c r="C487" s="27" t="s">
        <v>663</v>
      </c>
      <c r="D487" s="27" t="s">
        <v>31</v>
      </c>
      <c r="E487" s="27" t="s">
        <v>2981</v>
      </c>
      <c r="F487" s="27" t="s">
        <v>2982</v>
      </c>
      <c r="G487" s="27" t="s">
        <v>78</v>
      </c>
      <c r="H487" s="27" t="s">
        <v>1242</v>
      </c>
      <c r="I487" s="28">
        <v>43423.640150462961</v>
      </c>
      <c r="J487" s="28">
        <v>43423.640150462961</v>
      </c>
      <c r="K487" s="27">
        <v>0</v>
      </c>
      <c r="L487" s="27" t="s">
        <v>211</v>
      </c>
      <c r="M487" s="27" t="s">
        <v>211</v>
      </c>
      <c r="N487" s="27" t="s">
        <v>215</v>
      </c>
      <c r="O487" s="27" t="s">
        <v>30</v>
      </c>
      <c r="P487" s="27" t="s">
        <v>170</v>
      </c>
      <c r="R487" s="27">
        <v>0</v>
      </c>
      <c r="S487" s="27" t="s">
        <v>354</v>
      </c>
      <c r="T487" s="27" t="s">
        <v>354</v>
      </c>
      <c r="U487" s="27" t="s">
        <v>9408</v>
      </c>
    </row>
    <row r="488" spans="1:21" x14ac:dyDescent="0.15">
      <c r="A488" s="27" t="s">
        <v>75</v>
      </c>
      <c r="B488" s="27" t="s">
        <v>9409</v>
      </c>
      <c r="C488" s="27" t="s">
        <v>663</v>
      </c>
      <c r="D488" s="27" t="s">
        <v>31</v>
      </c>
      <c r="E488" s="27" t="s">
        <v>2981</v>
      </c>
      <c r="F488" s="27" t="s">
        <v>2982</v>
      </c>
      <c r="G488" s="27" t="s">
        <v>78</v>
      </c>
      <c r="H488" s="27" t="s">
        <v>1242</v>
      </c>
      <c r="I488" s="28">
        <v>43423.640324074076</v>
      </c>
      <c r="J488" s="28">
        <v>43423.640324074076</v>
      </c>
      <c r="K488" s="27">
        <v>0</v>
      </c>
      <c r="L488" s="27" t="s">
        <v>211</v>
      </c>
      <c r="M488" s="27" t="s">
        <v>211</v>
      </c>
      <c r="N488" s="27" t="s">
        <v>215</v>
      </c>
      <c r="O488" s="27" t="s">
        <v>30</v>
      </c>
      <c r="P488" s="27" t="s">
        <v>170</v>
      </c>
      <c r="R488" s="27">
        <v>0</v>
      </c>
      <c r="S488" s="27" t="s">
        <v>354</v>
      </c>
      <c r="T488" s="27" t="s">
        <v>354</v>
      </c>
      <c r="U488" s="27" t="s">
        <v>9408</v>
      </c>
    </row>
    <row r="489" spans="1:21" x14ac:dyDescent="0.15">
      <c r="A489" s="27" t="s">
        <v>75</v>
      </c>
      <c r="B489" s="27" t="s">
        <v>2980</v>
      </c>
      <c r="C489" s="27" t="s">
        <v>663</v>
      </c>
      <c r="D489" s="27" t="s">
        <v>31</v>
      </c>
      <c r="E489" s="27" t="s">
        <v>2981</v>
      </c>
      <c r="F489" s="27" t="s">
        <v>2982</v>
      </c>
      <c r="G489" s="27" t="s">
        <v>78</v>
      </c>
      <c r="H489" s="27" t="s">
        <v>1242</v>
      </c>
      <c r="I489" s="28">
        <v>43423.640451388892</v>
      </c>
      <c r="J489" s="28">
        <v>43423.646527777775</v>
      </c>
      <c r="K489" s="27">
        <v>6.076388888888889E-3</v>
      </c>
      <c r="L489" s="27" t="s">
        <v>210</v>
      </c>
      <c r="M489" s="27" t="s">
        <v>210</v>
      </c>
      <c r="N489" s="27" t="s">
        <v>215</v>
      </c>
      <c r="O489" s="27" t="s">
        <v>30</v>
      </c>
      <c r="P489" s="27" t="s">
        <v>170</v>
      </c>
      <c r="R489" s="27">
        <v>0</v>
      </c>
      <c r="S489" s="27" t="s">
        <v>2983</v>
      </c>
      <c r="T489" s="27" t="s">
        <v>2983</v>
      </c>
      <c r="U489" s="27" t="s">
        <v>2984</v>
      </c>
    </row>
    <row r="490" spans="1:21" x14ac:dyDescent="0.15">
      <c r="A490" s="27" t="s">
        <v>75</v>
      </c>
      <c r="B490" s="27" t="s">
        <v>2985</v>
      </c>
      <c r="C490" s="27" t="s">
        <v>663</v>
      </c>
      <c r="D490" s="27" t="s">
        <v>31</v>
      </c>
      <c r="E490" s="27" t="s">
        <v>2986</v>
      </c>
      <c r="F490" s="27" t="s">
        <v>2987</v>
      </c>
      <c r="G490" s="27" t="s">
        <v>78</v>
      </c>
      <c r="H490" s="27" t="s">
        <v>1256</v>
      </c>
      <c r="I490" s="28">
        <v>43423.650694444441</v>
      </c>
      <c r="J490" s="28">
        <v>43423.65829861111</v>
      </c>
      <c r="K490" s="27">
        <v>7.6041666666666662E-3</v>
      </c>
      <c r="L490" s="27" t="s">
        <v>210</v>
      </c>
      <c r="M490" s="27" t="s">
        <v>210</v>
      </c>
      <c r="N490" s="27" t="s">
        <v>215</v>
      </c>
      <c r="O490" s="27" t="s">
        <v>30</v>
      </c>
      <c r="P490" s="27" t="s">
        <v>170</v>
      </c>
      <c r="R490" s="27">
        <v>0</v>
      </c>
      <c r="S490" s="27" t="s">
        <v>2988</v>
      </c>
      <c r="T490" s="27" t="s">
        <v>2988</v>
      </c>
      <c r="U490" s="27" t="s">
        <v>2989</v>
      </c>
    </row>
    <row r="491" spans="1:21" x14ac:dyDescent="0.15">
      <c r="A491" s="27" t="s">
        <v>75</v>
      </c>
      <c r="B491" s="27" t="s">
        <v>9410</v>
      </c>
      <c r="C491" s="27" t="s">
        <v>663</v>
      </c>
      <c r="D491" s="27" t="s">
        <v>31</v>
      </c>
      <c r="E491" s="27" t="s">
        <v>2986</v>
      </c>
      <c r="F491" s="27" t="s">
        <v>2987</v>
      </c>
      <c r="G491" s="27" t="s">
        <v>78</v>
      </c>
      <c r="H491" s="27" t="s">
        <v>1256</v>
      </c>
      <c r="I491" s="28">
        <v>43423.669016203705</v>
      </c>
      <c r="J491" s="28">
        <v>43423.669016203705</v>
      </c>
      <c r="K491" s="27">
        <v>0</v>
      </c>
      <c r="L491" s="27" t="s">
        <v>211</v>
      </c>
      <c r="M491" s="27" t="s">
        <v>211</v>
      </c>
      <c r="N491" s="27" t="s">
        <v>215</v>
      </c>
      <c r="O491" s="27" t="s">
        <v>30</v>
      </c>
      <c r="P491" s="27" t="s">
        <v>170</v>
      </c>
      <c r="R491" s="27">
        <v>0</v>
      </c>
      <c r="S491" s="27" t="s">
        <v>354</v>
      </c>
      <c r="T491" s="27" t="s">
        <v>354</v>
      </c>
      <c r="U491" s="27" t="s">
        <v>2989</v>
      </c>
    </row>
    <row r="492" spans="1:21" x14ac:dyDescent="0.15">
      <c r="A492" s="27" t="s">
        <v>75</v>
      </c>
      <c r="B492" s="27" t="s">
        <v>2990</v>
      </c>
      <c r="C492" s="27" t="s">
        <v>663</v>
      </c>
      <c r="D492" s="27" t="s">
        <v>31</v>
      </c>
      <c r="E492" s="27" t="s">
        <v>2986</v>
      </c>
      <c r="F492" s="27" t="s">
        <v>2987</v>
      </c>
      <c r="G492" s="27" t="s">
        <v>78</v>
      </c>
      <c r="H492" s="27" t="s">
        <v>1340</v>
      </c>
      <c r="I492" s="28">
        <v>43423.672476851854</v>
      </c>
      <c r="J492" s="28">
        <v>43423.672627314816</v>
      </c>
      <c r="K492" s="27">
        <v>1.5046296296296297E-4</v>
      </c>
      <c r="L492" s="27" t="s">
        <v>210</v>
      </c>
      <c r="M492" s="27" t="s">
        <v>211</v>
      </c>
      <c r="N492" s="27" t="s">
        <v>215</v>
      </c>
      <c r="O492" s="27" t="s">
        <v>30</v>
      </c>
      <c r="P492" s="27" t="s">
        <v>170</v>
      </c>
      <c r="R492" s="27">
        <v>0</v>
      </c>
      <c r="S492" s="27" t="s">
        <v>377</v>
      </c>
      <c r="T492" s="27" t="s">
        <v>354</v>
      </c>
      <c r="U492" s="27" t="s">
        <v>2991</v>
      </c>
    </row>
    <row r="493" spans="1:21" x14ac:dyDescent="0.15">
      <c r="A493" s="27" t="s">
        <v>75</v>
      </c>
      <c r="B493" s="27" t="s">
        <v>2992</v>
      </c>
      <c r="C493" s="27" t="s">
        <v>663</v>
      </c>
      <c r="D493" s="27" t="s">
        <v>31</v>
      </c>
      <c r="E493" s="27" t="s">
        <v>1192</v>
      </c>
      <c r="F493" s="27" t="s">
        <v>1193</v>
      </c>
      <c r="G493" s="27" t="s">
        <v>78</v>
      </c>
      <c r="H493" s="27" t="s">
        <v>1194</v>
      </c>
      <c r="I493" s="28">
        <v>43423.738171296296</v>
      </c>
      <c r="J493" s="28">
        <v>43423.738391203704</v>
      </c>
      <c r="K493" s="27">
        <v>2.199074074074074E-4</v>
      </c>
      <c r="L493" s="27" t="s">
        <v>210</v>
      </c>
      <c r="M493" s="27" t="s">
        <v>211</v>
      </c>
      <c r="N493" s="27" t="s">
        <v>215</v>
      </c>
      <c r="O493" s="27" t="s">
        <v>30</v>
      </c>
      <c r="P493" s="27" t="s">
        <v>170</v>
      </c>
      <c r="R493" s="27">
        <v>0</v>
      </c>
      <c r="S493" s="27" t="s">
        <v>393</v>
      </c>
      <c r="T493" s="27" t="s">
        <v>354</v>
      </c>
      <c r="U493" s="27" t="s">
        <v>1195</v>
      </c>
    </row>
    <row r="494" spans="1:21" x14ac:dyDescent="0.15">
      <c r="A494" s="27" t="s">
        <v>75</v>
      </c>
      <c r="B494" s="27" t="s">
        <v>2993</v>
      </c>
      <c r="C494" s="27" t="s">
        <v>663</v>
      </c>
      <c r="D494" s="27" t="s">
        <v>31</v>
      </c>
      <c r="E494" s="27" t="s">
        <v>1192</v>
      </c>
      <c r="F494" s="27" t="s">
        <v>1193</v>
      </c>
      <c r="G494" s="27" t="s">
        <v>78</v>
      </c>
      <c r="H494" s="27" t="s">
        <v>1194</v>
      </c>
      <c r="I494" s="28">
        <v>43423.759930555556</v>
      </c>
      <c r="J494" s="28">
        <v>43423.777453703704</v>
      </c>
      <c r="K494" s="27">
        <v>1.7523148148148149E-2</v>
      </c>
      <c r="L494" s="27" t="s">
        <v>210</v>
      </c>
      <c r="M494" s="27" t="s">
        <v>210</v>
      </c>
      <c r="N494" s="27" t="s">
        <v>215</v>
      </c>
      <c r="O494" s="27" t="s">
        <v>30</v>
      </c>
      <c r="P494" s="27" t="s">
        <v>170</v>
      </c>
      <c r="R494" s="27">
        <v>0</v>
      </c>
      <c r="S494" s="27" t="s">
        <v>2994</v>
      </c>
      <c r="T494" s="27" t="s">
        <v>2994</v>
      </c>
      <c r="U494" s="27" t="s">
        <v>1195</v>
      </c>
    </row>
    <row r="495" spans="1:21" x14ac:dyDescent="0.15">
      <c r="A495" s="27" t="s">
        <v>75</v>
      </c>
      <c r="B495" s="27" t="s">
        <v>2995</v>
      </c>
      <c r="C495" s="27" t="s">
        <v>569</v>
      </c>
      <c r="D495" s="27" t="s">
        <v>35</v>
      </c>
      <c r="E495" s="27" t="s">
        <v>2996</v>
      </c>
      <c r="F495" s="27" t="s">
        <v>947</v>
      </c>
      <c r="G495" s="27" t="s">
        <v>78</v>
      </c>
      <c r="H495" s="27" t="s">
        <v>948</v>
      </c>
      <c r="I495" s="28">
        <v>43423.424444444441</v>
      </c>
      <c r="J495" s="28">
        <v>43423.425740740742</v>
      </c>
      <c r="K495" s="27">
        <v>1.2962962962962963E-3</v>
      </c>
      <c r="L495" s="27" t="s">
        <v>210</v>
      </c>
      <c r="M495" s="27" t="s">
        <v>211</v>
      </c>
      <c r="N495" s="27" t="s">
        <v>215</v>
      </c>
      <c r="O495" s="27" t="s">
        <v>34</v>
      </c>
      <c r="P495" s="27" t="s">
        <v>170</v>
      </c>
      <c r="R495" s="27">
        <v>0</v>
      </c>
      <c r="S495" s="27" t="s">
        <v>399</v>
      </c>
      <c r="T495" s="27" t="s">
        <v>354</v>
      </c>
      <c r="U495" s="27" t="s">
        <v>637</v>
      </c>
    </row>
    <row r="496" spans="1:21" x14ac:dyDescent="0.15">
      <c r="A496" s="27" t="s">
        <v>75</v>
      </c>
      <c r="B496" s="27" t="s">
        <v>2997</v>
      </c>
      <c r="C496" s="27" t="s">
        <v>569</v>
      </c>
      <c r="D496" s="27" t="s">
        <v>35</v>
      </c>
      <c r="E496" s="27" t="s">
        <v>2998</v>
      </c>
      <c r="F496" s="27" t="s">
        <v>2999</v>
      </c>
      <c r="G496" s="27" t="s">
        <v>78</v>
      </c>
      <c r="H496" s="27" t="s">
        <v>3000</v>
      </c>
      <c r="I496" s="28">
        <v>43423.531331018516</v>
      </c>
      <c r="J496" s="28">
        <v>43423.533668981479</v>
      </c>
      <c r="K496" s="27">
        <v>2.3379629629629631E-3</v>
      </c>
      <c r="L496" s="27" t="s">
        <v>210</v>
      </c>
      <c r="M496" s="27" t="s">
        <v>210</v>
      </c>
      <c r="N496" s="27" t="s">
        <v>215</v>
      </c>
      <c r="O496" s="27" t="s">
        <v>34</v>
      </c>
      <c r="P496" s="27" t="s">
        <v>170</v>
      </c>
      <c r="R496" s="27">
        <v>0</v>
      </c>
      <c r="S496" s="27" t="s">
        <v>1151</v>
      </c>
      <c r="T496" s="27" t="s">
        <v>1151</v>
      </c>
      <c r="U496" s="27" t="s">
        <v>3001</v>
      </c>
    </row>
    <row r="497" spans="1:21" x14ac:dyDescent="0.15">
      <c r="A497" s="27" t="s">
        <v>75</v>
      </c>
      <c r="B497" s="27" t="s">
        <v>3002</v>
      </c>
      <c r="C497" s="27" t="s">
        <v>569</v>
      </c>
      <c r="D497" s="27" t="s">
        <v>35</v>
      </c>
      <c r="E497" s="27" t="s">
        <v>2998</v>
      </c>
      <c r="F497" s="27" t="s">
        <v>2999</v>
      </c>
      <c r="G497" s="27" t="s">
        <v>78</v>
      </c>
      <c r="H497" s="27" t="s">
        <v>3000</v>
      </c>
      <c r="I497" s="28">
        <v>43423.567627314813</v>
      </c>
      <c r="J497" s="28">
        <v>43423.568819444445</v>
      </c>
      <c r="K497" s="27">
        <v>1.1921296296296296E-3</v>
      </c>
      <c r="L497" s="27" t="s">
        <v>210</v>
      </c>
      <c r="M497" s="27" t="s">
        <v>211</v>
      </c>
      <c r="N497" s="27" t="s">
        <v>215</v>
      </c>
      <c r="O497" s="27" t="s">
        <v>34</v>
      </c>
      <c r="P497" s="27" t="s">
        <v>170</v>
      </c>
      <c r="R497" s="27">
        <v>0</v>
      </c>
      <c r="S497" s="27" t="s">
        <v>796</v>
      </c>
      <c r="T497" s="27" t="s">
        <v>354</v>
      </c>
      <c r="U497" s="27" t="s">
        <v>3001</v>
      </c>
    </row>
    <row r="498" spans="1:21" x14ac:dyDescent="0.15">
      <c r="A498" s="27" t="s">
        <v>75</v>
      </c>
      <c r="B498" s="27" t="s">
        <v>9411</v>
      </c>
      <c r="C498" s="27" t="s">
        <v>569</v>
      </c>
      <c r="D498" s="27" t="s">
        <v>35</v>
      </c>
      <c r="E498" s="27" t="s">
        <v>9412</v>
      </c>
      <c r="F498" s="27" t="s">
        <v>9413</v>
      </c>
      <c r="G498" s="27" t="s">
        <v>78</v>
      </c>
      <c r="H498" s="27" t="s">
        <v>9414</v>
      </c>
      <c r="I498" s="28">
        <v>43423.583078703705</v>
      </c>
      <c r="J498" s="28">
        <v>43423.583078703705</v>
      </c>
      <c r="K498" s="27">
        <v>0</v>
      </c>
      <c r="L498" s="27" t="s">
        <v>211</v>
      </c>
      <c r="M498" s="27" t="s">
        <v>211</v>
      </c>
      <c r="N498" s="27" t="s">
        <v>215</v>
      </c>
      <c r="O498" s="27" t="s">
        <v>34</v>
      </c>
      <c r="P498" s="27" t="s">
        <v>170</v>
      </c>
      <c r="R498" s="27">
        <v>0</v>
      </c>
      <c r="S498" s="27" t="s">
        <v>354</v>
      </c>
      <c r="T498" s="27" t="s">
        <v>354</v>
      </c>
      <c r="U498" s="27" t="s">
        <v>9415</v>
      </c>
    </row>
    <row r="499" spans="1:21" x14ac:dyDescent="0.15">
      <c r="A499" s="27" t="s">
        <v>75</v>
      </c>
      <c r="B499" s="27" t="s">
        <v>3003</v>
      </c>
      <c r="C499" s="27" t="s">
        <v>569</v>
      </c>
      <c r="D499" s="27" t="s">
        <v>35</v>
      </c>
      <c r="E499" s="27" t="s">
        <v>2998</v>
      </c>
      <c r="F499" s="27" t="s">
        <v>2999</v>
      </c>
      <c r="G499" s="27" t="s">
        <v>78</v>
      </c>
      <c r="H499" s="27" t="s">
        <v>3000</v>
      </c>
      <c r="I499" s="28">
        <v>43423.600335648145</v>
      </c>
      <c r="J499" s="28">
        <v>43423.601504629631</v>
      </c>
      <c r="K499" s="27">
        <v>1.1689814814814816E-3</v>
      </c>
      <c r="L499" s="27" t="s">
        <v>210</v>
      </c>
      <c r="M499" s="27" t="s">
        <v>211</v>
      </c>
      <c r="N499" s="27" t="s">
        <v>215</v>
      </c>
      <c r="O499" s="27" t="s">
        <v>34</v>
      </c>
      <c r="P499" s="27" t="s">
        <v>170</v>
      </c>
      <c r="R499" s="27">
        <v>0</v>
      </c>
      <c r="S499" s="27" t="s">
        <v>499</v>
      </c>
      <c r="T499" s="27" t="s">
        <v>354</v>
      </c>
      <c r="U499" s="27" t="s">
        <v>3001</v>
      </c>
    </row>
    <row r="500" spans="1:21" x14ac:dyDescent="0.15">
      <c r="A500" s="27" t="s">
        <v>75</v>
      </c>
      <c r="B500" s="27" t="s">
        <v>3004</v>
      </c>
      <c r="C500" s="27" t="s">
        <v>569</v>
      </c>
      <c r="D500" s="27" t="s">
        <v>35</v>
      </c>
      <c r="E500" s="27" t="s">
        <v>2998</v>
      </c>
      <c r="F500" s="27" t="s">
        <v>2999</v>
      </c>
      <c r="G500" s="27" t="s">
        <v>78</v>
      </c>
      <c r="H500" s="27" t="s">
        <v>3000</v>
      </c>
      <c r="I500" s="28">
        <v>43423.609872685185</v>
      </c>
      <c r="J500" s="28">
        <v>43423.611354166664</v>
      </c>
      <c r="K500" s="27">
        <v>1.4814814814814814E-3</v>
      </c>
      <c r="L500" s="27" t="s">
        <v>210</v>
      </c>
      <c r="M500" s="27" t="s">
        <v>211</v>
      </c>
      <c r="N500" s="27" t="s">
        <v>216</v>
      </c>
      <c r="O500" s="27" t="s">
        <v>34</v>
      </c>
      <c r="P500" s="27" t="s">
        <v>170</v>
      </c>
      <c r="R500" s="27">
        <v>0</v>
      </c>
      <c r="S500" s="27" t="s">
        <v>372</v>
      </c>
      <c r="T500" s="27" t="s">
        <v>354</v>
      </c>
      <c r="U500" s="27" t="s">
        <v>3001</v>
      </c>
    </row>
    <row r="501" spans="1:21" x14ac:dyDescent="0.15">
      <c r="A501" s="27" t="s">
        <v>75</v>
      </c>
      <c r="B501" s="27" t="s">
        <v>3005</v>
      </c>
      <c r="C501" s="27" t="s">
        <v>569</v>
      </c>
      <c r="D501" s="27" t="s">
        <v>35</v>
      </c>
      <c r="E501" s="27" t="s">
        <v>1643</v>
      </c>
      <c r="F501" s="27" t="s">
        <v>1644</v>
      </c>
      <c r="G501" s="27" t="s">
        <v>78</v>
      </c>
      <c r="H501" s="27" t="s">
        <v>1645</v>
      </c>
      <c r="I501" s="28">
        <v>43423.619363425925</v>
      </c>
      <c r="J501" s="28">
        <v>43423.619953703703</v>
      </c>
      <c r="K501" s="27">
        <v>5.9027777777777778E-4</v>
      </c>
      <c r="L501" s="27" t="s">
        <v>210</v>
      </c>
      <c r="M501" s="27" t="s">
        <v>211</v>
      </c>
      <c r="N501" s="27" t="s">
        <v>215</v>
      </c>
      <c r="O501" s="27" t="s">
        <v>34</v>
      </c>
      <c r="P501" s="27" t="s">
        <v>170</v>
      </c>
      <c r="R501" s="27">
        <v>0</v>
      </c>
      <c r="S501" s="27" t="s">
        <v>391</v>
      </c>
      <c r="T501" s="27" t="s">
        <v>354</v>
      </c>
      <c r="U501" s="27" t="s">
        <v>1646</v>
      </c>
    </row>
    <row r="502" spans="1:21" x14ac:dyDescent="0.15">
      <c r="A502" s="27" t="s">
        <v>75</v>
      </c>
      <c r="B502" s="27" t="s">
        <v>3006</v>
      </c>
      <c r="C502" s="27" t="s">
        <v>569</v>
      </c>
      <c r="D502" s="27" t="s">
        <v>35</v>
      </c>
      <c r="E502" s="27" t="s">
        <v>1437</v>
      </c>
      <c r="F502" s="27" t="s">
        <v>1438</v>
      </c>
      <c r="G502" s="27" t="s">
        <v>78</v>
      </c>
      <c r="H502" s="27" t="s">
        <v>1439</v>
      </c>
      <c r="I502" s="28">
        <v>43423.634166666663</v>
      </c>
      <c r="J502" s="28">
        <v>43423.635682870372</v>
      </c>
      <c r="K502" s="27">
        <v>1.5162037037037036E-3</v>
      </c>
      <c r="L502" s="27" t="s">
        <v>210</v>
      </c>
      <c r="M502" s="27" t="s">
        <v>211</v>
      </c>
      <c r="N502" s="27" t="s">
        <v>215</v>
      </c>
      <c r="O502" s="27" t="s">
        <v>34</v>
      </c>
      <c r="P502" s="27" t="s">
        <v>170</v>
      </c>
      <c r="R502" s="27">
        <v>0</v>
      </c>
      <c r="S502" s="27" t="s">
        <v>810</v>
      </c>
      <c r="T502" s="27" t="s">
        <v>354</v>
      </c>
      <c r="U502" s="27" t="s">
        <v>1877</v>
      </c>
    </row>
    <row r="503" spans="1:21" x14ac:dyDescent="0.15">
      <c r="A503" s="27" t="s">
        <v>75</v>
      </c>
      <c r="B503" s="27" t="s">
        <v>3007</v>
      </c>
      <c r="C503" s="27" t="s">
        <v>569</v>
      </c>
      <c r="D503" s="27" t="s">
        <v>35</v>
      </c>
      <c r="E503" s="27" t="s">
        <v>3008</v>
      </c>
      <c r="F503" s="27" t="s">
        <v>3009</v>
      </c>
      <c r="G503" s="27" t="s">
        <v>78</v>
      </c>
      <c r="H503" s="27" t="s">
        <v>3010</v>
      </c>
      <c r="I503" s="28">
        <v>43423.647256944445</v>
      </c>
      <c r="J503" s="28">
        <v>43423.648553240739</v>
      </c>
      <c r="K503" s="27">
        <v>1.2962962962962963E-3</v>
      </c>
      <c r="L503" s="27" t="s">
        <v>210</v>
      </c>
      <c r="M503" s="27" t="s">
        <v>211</v>
      </c>
      <c r="N503" s="27" t="s">
        <v>215</v>
      </c>
      <c r="O503" s="27" t="s">
        <v>34</v>
      </c>
      <c r="P503" s="27" t="s">
        <v>170</v>
      </c>
      <c r="R503" s="27">
        <v>0</v>
      </c>
      <c r="S503" s="27" t="s">
        <v>399</v>
      </c>
      <c r="T503" s="27" t="s">
        <v>354</v>
      </c>
      <c r="U503" s="27" t="s">
        <v>3011</v>
      </c>
    </row>
    <row r="504" spans="1:21" x14ac:dyDescent="0.15">
      <c r="A504" s="27" t="s">
        <v>75</v>
      </c>
      <c r="B504" s="27" t="s">
        <v>9416</v>
      </c>
      <c r="C504" s="27" t="s">
        <v>569</v>
      </c>
      <c r="D504" s="27" t="s">
        <v>35</v>
      </c>
      <c r="E504" s="27" t="s">
        <v>1432</v>
      </c>
      <c r="F504" s="27" t="s">
        <v>1433</v>
      </c>
      <c r="G504" s="27" t="s">
        <v>78</v>
      </c>
      <c r="H504" s="27" t="s">
        <v>1434</v>
      </c>
      <c r="I504" s="28">
        <v>43423.650717592594</v>
      </c>
      <c r="J504" s="28">
        <v>43423.650717592594</v>
      </c>
      <c r="K504" s="27">
        <v>0</v>
      </c>
      <c r="L504" s="27" t="s">
        <v>211</v>
      </c>
      <c r="M504" s="27" t="s">
        <v>211</v>
      </c>
      <c r="N504" s="27" t="s">
        <v>215</v>
      </c>
      <c r="O504" s="27" t="s">
        <v>34</v>
      </c>
      <c r="P504" s="27" t="s">
        <v>170</v>
      </c>
      <c r="R504" s="27">
        <v>0</v>
      </c>
      <c r="S504" s="27" t="s">
        <v>354</v>
      </c>
      <c r="T504" s="27" t="s">
        <v>354</v>
      </c>
      <c r="U504" s="27" t="s">
        <v>1435</v>
      </c>
    </row>
    <row r="505" spans="1:21" x14ac:dyDescent="0.15">
      <c r="A505" s="27" t="s">
        <v>75</v>
      </c>
      <c r="B505" s="27" t="s">
        <v>3012</v>
      </c>
      <c r="C505" s="27" t="s">
        <v>569</v>
      </c>
      <c r="D505" s="27" t="s">
        <v>35</v>
      </c>
      <c r="E505" s="27" t="s">
        <v>1878</v>
      </c>
      <c r="F505" s="27" t="s">
        <v>1879</v>
      </c>
      <c r="G505" s="27" t="s">
        <v>78</v>
      </c>
      <c r="H505" s="27" t="s">
        <v>1880</v>
      </c>
      <c r="I505" s="28">
        <v>43423.664479166669</v>
      </c>
      <c r="J505" s="28">
        <v>43423.664548611108</v>
      </c>
      <c r="K505" s="27">
        <v>6.9444444444444444E-5</v>
      </c>
      <c r="L505" s="27" t="s">
        <v>210</v>
      </c>
      <c r="M505" s="27" t="s">
        <v>211</v>
      </c>
      <c r="N505" s="27" t="s">
        <v>215</v>
      </c>
      <c r="O505" s="27" t="s">
        <v>34</v>
      </c>
      <c r="P505" s="27" t="s">
        <v>170</v>
      </c>
      <c r="R505" s="27">
        <v>0</v>
      </c>
      <c r="S505" s="27" t="s">
        <v>483</v>
      </c>
      <c r="T505" s="27" t="s">
        <v>354</v>
      </c>
      <c r="U505" s="27" t="s">
        <v>1881</v>
      </c>
    </row>
    <row r="506" spans="1:21" x14ac:dyDescent="0.15">
      <c r="A506" s="27" t="s">
        <v>75</v>
      </c>
      <c r="B506" s="27" t="s">
        <v>3013</v>
      </c>
      <c r="C506" s="27" t="s">
        <v>663</v>
      </c>
      <c r="D506" s="27" t="s">
        <v>57</v>
      </c>
      <c r="E506" s="27" t="s">
        <v>1444</v>
      </c>
      <c r="F506" s="27" t="s">
        <v>1445</v>
      </c>
      <c r="G506" s="27" t="s">
        <v>78</v>
      </c>
      <c r="H506" s="27" t="s">
        <v>1446</v>
      </c>
      <c r="I506" s="28">
        <v>43423.469780092593</v>
      </c>
      <c r="J506" s="28">
        <v>43423.472245370373</v>
      </c>
      <c r="K506" s="27">
        <v>2.4652777777777776E-3</v>
      </c>
      <c r="L506" s="27" t="s">
        <v>210</v>
      </c>
      <c r="M506" s="27" t="s">
        <v>210</v>
      </c>
      <c r="N506" s="27" t="s">
        <v>215</v>
      </c>
      <c r="O506" s="27" t="s">
        <v>56</v>
      </c>
      <c r="P506" s="27" t="s">
        <v>169</v>
      </c>
      <c r="R506" s="27">
        <v>0</v>
      </c>
      <c r="S506" s="27" t="s">
        <v>581</v>
      </c>
      <c r="T506" s="27" t="s">
        <v>581</v>
      </c>
      <c r="U506" s="27" t="s">
        <v>1447</v>
      </c>
    </row>
    <row r="507" spans="1:21" x14ac:dyDescent="0.15">
      <c r="A507" s="27" t="s">
        <v>75</v>
      </c>
      <c r="B507" s="27" t="s">
        <v>9417</v>
      </c>
      <c r="C507" s="27" t="s">
        <v>663</v>
      </c>
      <c r="D507" s="27" t="s">
        <v>57</v>
      </c>
      <c r="E507" s="27" t="s">
        <v>3015</v>
      </c>
      <c r="F507" s="27" t="s">
        <v>3016</v>
      </c>
      <c r="G507" s="27" t="s">
        <v>78</v>
      </c>
      <c r="H507" s="27" t="s">
        <v>3017</v>
      </c>
      <c r="I507" s="28">
        <v>43423.597939814812</v>
      </c>
      <c r="J507" s="28">
        <v>43423.597939814812</v>
      </c>
      <c r="K507" s="27">
        <v>0</v>
      </c>
      <c r="L507" s="27" t="s">
        <v>211</v>
      </c>
      <c r="M507" s="27" t="s">
        <v>211</v>
      </c>
      <c r="N507" s="27" t="s">
        <v>215</v>
      </c>
      <c r="O507" s="27" t="s">
        <v>56</v>
      </c>
      <c r="P507" s="27" t="s">
        <v>170</v>
      </c>
      <c r="R507" s="27">
        <v>0</v>
      </c>
      <c r="S507" s="27" t="s">
        <v>354</v>
      </c>
      <c r="T507" s="27" t="s">
        <v>354</v>
      </c>
      <c r="U507" s="27" t="s">
        <v>9418</v>
      </c>
    </row>
    <row r="508" spans="1:21" x14ac:dyDescent="0.15">
      <c r="A508" s="27" t="s">
        <v>75</v>
      </c>
      <c r="B508" s="27" t="s">
        <v>3014</v>
      </c>
      <c r="C508" s="27" t="s">
        <v>663</v>
      </c>
      <c r="D508" s="27" t="s">
        <v>57</v>
      </c>
      <c r="E508" s="27" t="s">
        <v>3015</v>
      </c>
      <c r="F508" s="27" t="s">
        <v>3016</v>
      </c>
      <c r="G508" s="27" t="s">
        <v>78</v>
      </c>
      <c r="H508" s="27" t="s">
        <v>3017</v>
      </c>
      <c r="I508" s="28">
        <v>43423.598229166666</v>
      </c>
      <c r="J508" s="28">
        <v>43423.598425925928</v>
      </c>
      <c r="K508" s="27">
        <v>1.9675925925925926E-4</v>
      </c>
      <c r="L508" s="27" t="s">
        <v>210</v>
      </c>
      <c r="M508" s="27" t="s">
        <v>211</v>
      </c>
      <c r="N508" s="27" t="s">
        <v>215</v>
      </c>
      <c r="O508" s="27" t="s">
        <v>56</v>
      </c>
      <c r="P508" s="27" t="s">
        <v>170</v>
      </c>
      <c r="R508" s="27">
        <v>0</v>
      </c>
      <c r="S508" s="27" t="s">
        <v>401</v>
      </c>
      <c r="T508" s="27" t="s">
        <v>354</v>
      </c>
      <c r="U508" s="27" t="s">
        <v>3018</v>
      </c>
    </row>
    <row r="509" spans="1:21" x14ac:dyDescent="0.15">
      <c r="A509" s="27" t="s">
        <v>75</v>
      </c>
      <c r="B509" s="27" t="s">
        <v>3019</v>
      </c>
      <c r="C509" s="27" t="s">
        <v>663</v>
      </c>
      <c r="D509" s="27" t="s">
        <v>57</v>
      </c>
      <c r="E509" s="27" t="s">
        <v>3015</v>
      </c>
      <c r="F509" s="27" t="s">
        <v>3016</v>
      </c>
      <c r="G509" s="27" t="s">
        <v>78</v>
      </c>
      <c r="H509" s="27" t="s">
        <v>3017</v>
      </c>
      <c r="I509" s="28">
        <v>43423.598634259259</v>
      </c>
      <c r="J509" s="28">
        <v>43423.599097222221</v>
      </c>
      <c r="K509" s="27">
        <v>4.6296296296296293E-4</v>
      </c>
      <c r="L509" s="27" t="s">
        <v>210</v>
      </c>
      <c r="M509" s="27" t="s">
        <v>211</v>
      </c>
      <c r="N509" s="27" t="s">
        <v>215</v>
      </c>
      <c r="O509" s="27" t="s">
        <v>56</v>
      </c>
      <c r="P509" s="27" t="s">
        <v>170</v>
      </c>
      <c r="R509" s="27">
        <v>0</v>
      </c>
      <c r="S509" s="27" t="s">
        <v>418</v>
      </c>
      <c r="T509" s="27" t="s">
        <v>354</v>
      </c>
      <c r="U509" s="27" t="s">
        <v>3020</v>
      </c>
    </row>
    <row r="510" spans="1:21" x14ac:dyDescent="0.15">
      <c r="A510" s="27" t="s">
        <v>75</v>
      </c>
      <c r="B510" s="27" t="s">
        <v>9419</v>
      </c>
      <c r="C510" s="27" t="s">
        <v>663</v>
      </c>
      <c r="D510" s="27" t="s">
        <v>57</v>
      </c>
      <c r="E510" s="27" t="s">
        <v>3022</v>
      </c>
      <c r="F510" s="27" t="s">
        <v>3023</v>
      </c>
      <c r="G510" s="27" t="s">
        <v>78</v>
      </c>
      <c r="H510" s="27" t="s">
        <v>9420</v>
      </c>
      <c r="I510" s="28">
        <v>43423.602384259262</v>
      </c>
      <c r="J510" s="28">
        <v>43423.602384259262</v>
      </c>
      <c r="K510" s="27">
        <v>0</v>
      </c>
      <c r="L510" s="27" t="s">
        <v>211</v>
      </c>
      <c r="M510" s="27" t="s">
        <v>211</v>
      </c>
      <c r="N510" s="27" t="s">
        <v>215</v>
      </c>
      <c r="O510" s="27" t="s">
        <v>56</v>
      </c>
      <c r="P510" s="27" t="s">
        <v>170</v>
      </c>
      <c r="R510" s="27">
        <v>0</v>
      </c>
      <c r="S510" s="27" t="s">
        <v>354</v>
      </c>
      <c r="T510" s="27" t="s">
        <v>354</v>
      </c>
      <c r="U510" s="27" t="s">
        <v>9421</v>
      </c>
    </row>
    <row r="511" spans="1:21" x14ac:dyDescent="0.15">
      <c r="A511" s="27" t="s">
        <v>75</v>
      </c>
      <c r="B511" s="27" t="s">
        <v>3021</v>
      </c>
      <c r="C511" s="27" t="s">
        <v>663</v>
      </c>
      <c r="D511" s="27" t="s">
        <v>57</v>
      </c>
      <c r="E511" s="27" t="s">
        <v>3022</v>
      </c>
      <c r="F511" s="27" t="s">
        <v>3023</v>
      </c>
      <c r="G511" s="27" t="s">
        <v>78</v>
      </c>
      <c r="H511" s="27" t="s">
        <v>3024</v>
      </c>
      <c r="I511" s="28">
        <v>43423.602824074071</v>
      </c>
      <c r="J511" s="28">
        <v>43423.610196759262</v>
      </c>
      <c r="K511" s="27">
        <v>7.3726851851851861E-3</v>
      </c>
      <c r="L511" s="27" t="s">
        <v>210</v>
      </c>
      <c r="M511" s="27" t="s">
        <v>210</v>
      </c>
      <c r="N511" s="27" t="s">
        <v>215</v>
      </c>
      <c r="O511" s="27" t="s">
        <v>56</v>
      </c>
      <c r="P511" s="27" t="s">
        <v>170</v>
      </c>
      <c r="R511" s="27">
        <v>0</v>
      </c>
      <c r="S511" s="27" t="s">
        <v>3025</v>
      </c>
      <c r="T511" s="27" t="s">
        <v>3025</v>
      </c>
      <c r="U511" s="27" t="s">
        <v>3026</v>
      </c>
    </row>
    <row r="512" spans="1:21" x14ac:dyDescent="0.15">
      <c r="A512" s="27" t="s">
        <v>75</v>
      </c>
      <c r="B512" s="27" t="s">
        <v>3027</v>
      </c>
      <c r="C512" s="27" t="s">
        <v>663</v>
      </c>
      <c r="D512" s="27" t="s">
        <v>57</v>
      </c>
      <c r="E512" s="27" t="s">
        <v>3028</v>
      </c>
      <c r="F512" s="27" t="s">
        <v>3029</v>
      </c>
      <c r="G512" s="27" t="s">
        <v>78</v>
      </c>
      <c r="H512" s="27" t="s">
        <v>3030</v>
      </c>
      <c r="I512" s="28">
        <v>43423.628101851849</v>
      </c>
      <c r="J512" s="28">
        <v>43423.628993055558</v>
      </c>
      <c r="K512" s="27">
        <v>8.9120370370370362E-4</v>
      </c>
      <c r="L512" s="27" t="s">
        <v>210</v>
      </c>
      <c r="M512" s="27" t="s">
        <v>211</v>
      </c>
      <c r="N512" s="27" t="s">
        <v>215</v>
      </c>
      <c r="O512" s="27" t="s">
        <v>56</v>
      </c>
      <c r="P512" s="27" t="s">
        <v>169</v>
      </c>
      <c r="R512" s="27">
        <v>0</v>
      </c>
      <c r="S512" s="27" t="s">
        <v>665</v>
      </c>
      <c r="T512" s="27" t="s">
        <v>354</v>
      </c>
      <c r="U512" s="27" t="s">
        <v>3031</v>
      </c>
    </row>
    <row r="513" spans="1:21" x14ac:dyDescent="0.15">
      <c r="A513" s="27" t="s">
        <v>75</v>
      </c>
      <c r="B513" s="27" t="s">
        <v>3032</v>
      </c>
      <c r="C513" s="27" t="s">
        <v>663</v>
      </c>
      <c r="D513" s="27" t="s">
        <v>57</v>
      </c>
      <c r="E513" s="27" t="s">
        <v>3028</v>
      </c>
      <c r="F513" s="27" t="s">
        <v>3029</v>
      </c>
      <c r="G513" s="27" t="s">
        <v>78</v>
      </c>
      <c r="H513" s="27" t="s">
        <v>3030</v>
      </c>
      <c r="I513" s="28">
        <v>43423.629305555558</v>
      </c>
      <c r="J513" s="28">
        <v>43423.629710648151</v>
      </c>
      <c r="K513" s="27">
        <v>4.0509259259259258E-4</v>
      </c>
      <c r="L513" s="27" t="s">
        <v>210</v>
      </c>
      <c r="M513" s="27" t="s">
        <v>211</v>
      </c>
      <c r="N513" s="27" t="s">
        <v>215</v>
      </c>
      <c r="O513" s="27" t="s">
        <v>56</v>
      </c>
      <c r="P513" s="27" t="s">
        <v>169</v>
      </c>
      <c r="R513" s="27">
        <v>0</v>
      </c>
      <c r="S513" s="27" t="s">
        <v>398</v>
      </c>
      <c r="T513" s="27" t="s">
        <v>354</v>
      </c>
      <c r="U513" s="27" t="s">
        <v>3031</v>
      </c>
    </row>
    <row r="514" spans="1:21" x14ac:dyDescent="0.15">
      <c r="A514" s="27" t="s">
        <v>75</v>
      </c>
      <c r="B514" s="27" t="s">
        <v>9422</v>
      </c>
      <c r="C514" s="27" t="s">
        <v>663</v>
      </c>
      <c r="D514" s="27" t="s">
        <v>57</v>
      </c>
      <c r="E514" s="27" t="s">
        <v>800</v>
      </c>
      <c r="F514" s="27" t="s">
        <v>801</v>
      </c>
      <c r="G514" s="27" t="s">
        <v>78</v>
      </c>
      <c r="H514" s="27" t="s">
        <v>802</v>
      </c>
      <c r="I514" s="28">
        <v>43423.630335648151</v>
      </c>
      <c r="J514" s="28">
        <v>43423.630335648151</v>
      </c>
      <c r="K514" s="27">
        <v>0</v>
      </c>
      <c r="L514" s="27" t="s">
        <v>211</v>
      </c>
      <c r="M514" s="27" t="s">
        <v>211</v>
      </c>
      <c r="N514" s="27" t="s">
        <v>215</v>
      </c>
      <c r="O514" s="27" t="s">
        <v>56</v>
      </c>
      <c r="P514" s="27" t="s">
        <v>170</v>
      </c>
      <c r="R514" s="27">
        <v>0</v>
      </c>
      <c r="S514" s="27" t="s">
        <v>354</v>
      </c>
      <c r="T514" s="27" t="s">
        <v>354</v>
      </c>
      <c r="U514" s="27" t="s">
        <v>803</v>
      </c>
    </row>
    <row r="515" spans="1:21" x14ac:dyDescent="0.15">
      <c r="A515" s="27" t="s">
        <v>75</v>
      </c>
      <c r="B515" s="27" t="s">
        <v>3033</v>
      </c>
      <c r="C515" s="27" t="s">
        <v>663</v>
      </c>
      <c r="D515" s="27" t="s">
        <v>57</v>
      </c>
      <c r="E515" s="27" t="s">
        <v>3034</v>
      </c>
      <c r="F515" s="27" t="s">
        <v>3035</v>
      </c>
      <c r="G515" s="27" t="s">
        <v>78</v>
      </c>
      <c r="H515" s="27" t="s">
        <v>3036</v>
      </c>
      <c r="I515" s="28">
        <v>43423.639479166668</v>
      </c>
      <c r="J515" s="28">
        <v>43423.6403125</v>
      </c>
      <c r="K515" s="27">
        <v>8.3333333333333339E-4</v>
      </c>
      <c r="L515" s="27" t="s">
        <v>210</v>
      </c>
      <c r="M515" s="27" t="s">
        <v>211</v>
      </c>
      <c r="N515" s="27" t="s">
        <v>215</v>
      </c>
      <c r="O515" s="27" t="s">
        <v>56</v>
      </c>
      <c r="P515" s="27" t="s">
        <v>170</v>
      </c>
      <c r="R515" s="27">
        <v>0</v>
      </c>
      <c r="S515" s="27" t="s">
        <v>356</v>
      </c>
      <c r="T515" s="27" t="s">
        <v>354</v>
      </c>
      <c r="U515" s="27" t="s">
        <v>3037</v>
      </c>
    </row>
    <row r="516" spans="1:21" x14ac:dyDescent="0.15">
      <c r="A516" s="27" t="s">
        <v>75</v>
      </c>
      <c r="B516" s="27" t="s">
        <v>9423</v>
      </c>
      <c r="C516" s="27" t="s">
        <v>663</v>
      </c>
      <c r="D516" s="27" t="s">
        <v>57</v>
      </c>
      <c r="E516" s="27" t="s">
        <v>3039</v>
      </c>
      <c r="F516" s="27" t="s">
        <v>3040</v>
      </c>
      <c r="G516" s="27" t="s">
        <v>78</v>
      </c>
      <c r="H516" s="27" t="s">
        <v>9424</v>
      </c>
      <c r="I516" s="28">
        <v>43423.641562500001</v>
      </c>
      <c r="J516" s="28">
        <v>43423.641562500001</v>
      </c>
      <c r="K516" s="27">
        <v>0</v>
      </c>
      <c r="L516" s="27" t="s">
        <v>211</v>
      </c>
      <c r="M516" s="27" t="s">
        <v>211</v>
      </c>
      <c r="N516" s="27" t="s">
        <v>215</v>
      </c>
      <c r="O516" s="27" t="s">
        <v>56</v>
      </c>
      <c r="P516" s="27" t="s">
        <v>170</v>
      </c>
      <c r="R516" s="27">
        <v>0</v>
      </c>
      <c r="S516" s="27" t="s">
        <v>354</v>
      </c>
      <c r="T516" s="27" t="s">
        <v>354</v>
      </c>
      <c r="U516" s="27" t="s">
        <v>9425</v>
      </c>
    </row>
    <row r="517" spans="1:21" x14ac:dyDescent="0.15">
      <c r="A517" s="27" t="s">
        <v>75</v>
      </c>
      <c r="B517" s="27" t="s">
        <v>9426</v>
      </c>
      <c r="C517" s="27" t="s">
        <v>663</v>
      </c>
      <c r="D517" s="27" t="s">
        <v>57</v>
      </c>
      <c r="E517" s="27" t="s">
        <v>3039</v>
      </c>
      <c r="F517" s="27" t="s">
        <v>3040</v>
      </c>
      <c r="G517" s="27" t="s">
        <v>78</v>
      </c>
      <c r="H517" s="27" t="s">
        <v>9427</v>
      </c>
      <c r="I517" s="28">
        <v>43423.64167824074</v>
      </c>
      <c r="J517" s="28">
        <v>43423.64167824074</v>
      </c>
      <c r="K517" s="27">
        <v>0</v>
      </c>
      <c r="L517" s="27" t="s">
        <v>211</v>
      </c>
      <c r="M517" s="27" t="s">
        <v>211</v>
      </c>
      <c r="N517" s="27" t="s">
        <v>215</v>
      </c>
      <c r="O517" s="27" t="s">
        <v>56</v>
      </c>
      <c r="P517" s="27" t="s">
        <v>170</v>
      </c>
      <c r="R517" s="27">
        <v>0</v>
      </c>
      <c r="S517" s="27" t="s">
        <v>354</v>
      </c>
      <c r="T517" s="27" t="s">
        <v>354</v>
      </c>
      <c r="U517" s="27" t="s">
        <v>9428</v>
      </c>
    </row>
    <row r="518" spans="1:21" x14ac:dyDescent="0.15">
      <c r="A518" s="27" t="s">
        <v>75</v>
      </c>
      <c r="B518" s="27" t="s">
        <v>3038</v>
      </c>
      <c r="C518" s="27" t="s">
        <v>663</v>
      </c>
      <c r="D518" s="27" t="s">
        <v>57</v>
      </c>
      <c r="E518" s="27" t="s">
        <v>3039</v>
      </c>
      <c r="F518" s="27" t="s">
        <v>3040</v>
      </c>
      <c r="G518" s="27" t="s">
        <v>78</v>
      </c>
      <c r="H518" s="27" t="s">
        <v>1897</v>
      </c>
      <c r="I518" s="28">
        <v>43423.641863425924</v>
      </c>
      <c r="J518" s="28">
        <v>43423.643240740741</v>
      </c>
      <c r="K518" s="27">
        <v>1.3773148148148147E-3</v>
      </c>
      <c r="L518" s="27" t="s">
        <v>210</v>
      </c>
      <c r="M518" s="27" t="s">
        <v>211</v>
      </c>
      <c r="N518" s="27" t="s">
        <v>215</v>
      </c>
      <c r="O518" s="27" t="s">
        <v>56</v>
      </c>
      <c r="P518" s="27" t="s">
        <v>170</v>
      </c>
      <c r="R518" s="27">
        <v>0</v>
      </c>
      <c r="S518" s="27" t="s">
        <v>491</v>
      </c>
      <c r="T518" s="27" t="s">
        <v>354</v>
      </c>
      <c r="U518" s="27" t="s">
        <v>3041</v>
      </c>
    </row>
    <row r="519" spans="1:21" x14ac:dyDescent="0.15">
      <c r="A519" s="27" t="s">
        <v>75</v>
      </c>
      <c r="B519" s="27" t="s">
        <v>3042</v>
      </c>
      <c r="C519" s="27" t="s">
        <v>663</v>
      </c>
      <c r="D519" s="27" t="s">
        <v>57</v>
      </c>
      <c r="E519" s="27" t="s">
        <v>3043</v>
      </c>
      <c r="F519" s="27" t="s">
        <v>3044</v>
      </c>
      <c r="G519" s="27" t="s">
        <v>78</v>
      </c>
      <c r="H519" s="27" t="s">
        <v>976</v>
      </c>
      <c r="I519" s="28">
        <v>43423.646111111113</v>
      </c>
      <c r="J519" s="28">
        <v>43423.646307870367</v>
      </c>
      <c r="K519" s="27">
        <v>1.9675925925925926E-4</v>
      </c>
      <c r="L519" s="27" t="s">
        <v>210</v>
      </c>
      <c r="M519" s="27" t="s">
        <v>211</v>
      </c>
      <c r="N519" s="27" t="s">
        <v>215</v>
      </c>
      <c r="O519" s="27" t="s">
        <v>56</v>
      </c>
      <c r="P519" s="27" t="s">
        <v>170</v>
      </c>
      <c r="R519" s="27">
        <v>0</v>
      </c>
      <c r="S519" s="27" t="s">
        <v>401</v>
      </c>
      <c r="T519" s="27" t="s">
        <v>354</v>
      </c>
      <c r="U519" s="27" t="s">
        <v>3045</v>
      </c>
    </row>
    <row r="520" spans="1:21" x14ac:dyDescent="0.15">
      <c r="A520" s="27" t="s">
        <v>75</v>
      </c>
      <c r="B520" s="27" t="s">
        <v>9429</v>
      </c>
      <c r="C520" s="27" t="s">
        <v>663</v>
      </c>
      <c r="D520" s="27" t="s">
        <v>57</v>
      </c>
      <c r="E520" s="27" t="s">
        <v>3043</v>
      </c>
      <c r="F520" s="27" t="s">
        <v>3044</v>
      </c>
      <c r="G520" s="27" t="s">
        <v>78</v>
      </c>
      <c r="H520" s="27" t="s">
        <v>976</v>
      </c>
      <c r="I520" s="28">
        <v>43423.646678240744</v>
      </c>
      <c r="J520" s="28">
        <v>43423.646678240744</v>
      </c>
      <c r="K520" s="27">
        <v>0</v>
      </c>
      <c r="L520" s="27" t="s">
        <v>211</v>
      </c>
      <c r="M520" s="27" t="s">
        <v>211</v>
      </c>
      <c r="N520" s="27" t="s">
        <v>215</v>
      </c>
      <c r="O520" s="27" t="s">
        <v>56</v>
      </c>
      <c r="P520" s="27" t="s">
        <v>170</v>
      </c>
      <c r="R520" s="27">
        <v>0</v>
      </c>
      <c r="S520" s="27" t="s">
        <v>354</v>
      </c>
      <c r="T520" s="27" t="s">
        <v>354</v>
      </c>
      <c r="U520" s="27" t="s">
        <v>9430</v>
      </c>
    </row>
    <row r="521" spans="1:21" x14ac:dyDescent="0.15">
      <c r="A521" s="27" t="s">
        <v>75</v>
      </c>
      <c r="B521" s="27" t="s">
        <v>9431</v>
      </c>
      <c r="C521" s="27" t="s">
        <v>663</v>
      </c>
      <c r="D521" s="27" t="s">
        <v>57</v>
      </c>
      <c r="E521" s="27" t="s">
        <v>3043</v>
      </c>
      <c r="F521" s="27" t="s">
        <v>3044</v>
      </c>
      <c r="G521" s="27" t="s">
        <v>78</v>
      </c>
      <c r="H521" s="27" t="s">
        <v>976</v>
      </c>
      <c r="I521" s="28">
        <v>43423.646851851852</v>
      </c>
      <c r="J521" s="28">
        <v>43423.646851851852</v>
      </c>
      <c r="K521" s="27">
        <v>0</v>
      </c>
      <c r="L521" s="27" t="s">
        <v>211</v>
      </c>
      <c r="M521" s="27" t="s">
        <v>211</v>
      </c>
      <c r="N521" s="27" t="s">
        <v>215</v>
      </c>
      <c r="O521" s="27" t="s">
        <v>56</v>
      </c>
      <c r="P521" s="27" t="s">
        <v>170</v>
      </c>
      <c r="R521" s="27">
        <v>0</v>
      </c>
      <c r="S521" s="27" t="s">
        <v>354</v>
      </c>
      <c r="T521" s="27" t="s">
        <v>354</v>
      </c>
      <c r="U521" s="27" t="s">
        <v>9430</v>
      </c>
    </row>
    <row r="522" spans="1:21" x14ac:dyDescent="0.15">
      <c r="A522" s="27" t="s">
        <v>75</v>
      </c>
      <c r="B522" s="27" t="s">
        <v>9432</v>
      </c>
      <c r="C522" s="27" t="s">
        <v>663</v>
      </c>
      <c r="D522" s="27" t="s">
        <v>57</v>
      </c>
      <c r="E522" s="27" t="s">
        <v>3043</v>
      </c>
      <c r="F522" s="27" t="s">
        <v>3044</v>
      </c>
      <c r="G522" s="27" t="s">
        <v>78</v>
      </c>
      <c r="H522" s="27" t="s">
        <v>976</v>
      </c>
      <c r="I522" s="28">
        <v>43423.649664351855</v>
      </c>
      <c r="J522" s="28">
        <v>43423.649664351855</v>
      </c>
      <c r="K522" s="27">
        <v>0</v>
      </c>
      <c r="L522" s="27" t="s">
        <v>211</v>
      </c>
      <c r="M522" s="27" t="s">
        <v>211</v>
      </c>
      <c r="N522" s="27" t="s">
        <v>215</v>
      </c>
      <c r="O522" s="27" t="s">
        <v>56</v>
      </c>
      <c r="P522" s="27" t="s">
        <v>170</v>
      </c>
      <c r="R522" s="27">
        <v>0</v>
      </c>
      <c r="S522" s="27" t="s">
        <v>354</v>
      </c>
      <c r="T522" s="27" t="s">
        <v>354</v>
      </c>
      <c r="U522" s="27" t="s">
        <v>3045</v>
      </c>
    </row>
    <row r="523" spans="1:21" x14ac:dyDescent="0.15">
      <c r="A523" s="27" t="s">
        <v>75</v>
      </c>
      <c r="B523" s="27" t="s">
        <v>9433</v>
      </c>
      <c r="C523" s="27" t="s">
        <v>663</v>
      </c>
      <c r="D523" s="27" t="s">
        <v>57</v>
      </c>
      <c r="E523" s="27" t="s">
        <v>1440</v>
      </c>
      <c r="F523" s="27" t="s">
        <v>1441</v>
      </c>
      <c r="H523" s="27" t="s">
        <v>1442</v>
      </c>
      <c r="I523" s="28">
        <v>43423.708738425928</v>
      </c>
      <c r="J523" s="28">
        <v>43423.708738425928</v>
      </c>
      <c r="K523" s="27">
        <v>0</v>
      </c>
      <c r="L523" s="27" t="s">
        <v>211</v>
      </c>
      <c r="M523" s="27" t="s">
        <v>211</v>
      </c>
      <c r="N523" s="27" t="s">
        <v>215</v>
      </c>
      <c r="O523" s="27" t="s">
        <v>56</v>
      </c>
      <c r="P523" s="27" t="s">
        <v>171</v>
      </c>
      <c r="R523" s="27">
        <v>0</v>
      </c>
      <c r="S523" s="27" t="s">
        <v>354</v>
      </c>
      <c r="T523" s="27" t="s">
        <v>354</v>
      </c>
      <c r="U523" s="27" t="s">
        <v>1443</v>
      </c>
    </row>
    <row r="524" spans="1:21" x14ac:dyDescent="0.15">
      <c r="A524" s="27" t="s">
        <v>75</v>
      </c>
      <c r="B524" s="27" t="s">
        <v>9434</v>
      </c>
      <c r="C524" s="27" t="s">
        <v>663</v>
      </c>
      <c r="D524" s="27" t="s">
        <v>57</v>
      </c>
      <c r="E524" s="27" t="s">
        <v>1440</v>
      </c>
      <c r="F524" s="27" t="s">
        <v>1441</v>
      </c>
      <c r="H524" s="27" t="s">
        <v>1442</v>
      </c>
      <c r="I524" s="28">
        <v>43423.73332175926</v>
      </c>
      <c r="J524" s="28">
        <v>43423.73332175926</v>
      </c>
      <c r="K524" s="27">
        <v>0</v>
      </c>
      <c r="L524" s="27" t="s">
        <v>211</v>
      </c>
      <c r="M524" s="27" t="s">
        <v>211</v>
      </c>
      <c r="N524" s="27" t="s">
        <v>215</v>
      </c>
      <c r="O524" s="27" t="s">
        <v>56</v>
      </c>
      <c r="P524" s="27" t="s">
        <v>171</v>
      </c>
      <c r="R524" s="27">
        <v>0</v>
      </c>
      <c r="S524" s="27" t="s">
        <v>354</v>
      </c>
      <c r="T524" s="27" t="s">
        <v>354</v>
      </c>
      <c r="U524" s="27" t="s">
        <v>1443</v>
      </c>
    </row>
    <row r="525" spans="1:21" x14ac:dyDescent="0.15">
      <c r="A525" s="27" t="s">
        <v>75</v>
      </c>
      <c r="B525" s="27" t="s">
        <v>3046</v>
      </c>
      <c r="C525" s="27" t="s">
        <v>188</v>
      </c>
      <c r="D525" s="27" t="s">
        <v>133</v>
      </c>
      <c r="E525" s="27" t="s">
        <v>1651</v>
      </c>
      <c r="F525" s="27" t="s">
        <v>1652</v>
      </c>
      <c r="G525" s="27" t="s">
        <v>78</v>
      </c>
      <c r="H525" s="27" t="s">
        <v>1653</v>
      </c>
      <c r="I525" s="28">
        <v>43423.42728009259</v>
      </c>
      <c r="J525" s="28">
        <v>43423.430937500001</v>
      </c>
      <c r="K525" s="27">
        <v>3.6574074074074074E-3</v>
      </c>
      <c r="L525" s="27" t="s">
        <v>210</v>
      </c>
      <c r="M525" s="27" t="s">
        <v>210</v>
      </c>
      <c r="N525" s="27" t="s">
        <v>215</v>
      </c>
      <c r="O525" s="27" t="s">
        <v>132</v>
      </c>
      <c r="P525" s="27" t="s">
        <v>169</v>
      </c>
      <c r="R525" s="27">
        <v>0</v>
      </c>
      <c r="S525" s="27" t="s">
        <v>949</v>
      </c>
      <c r="T525" s="27" t="s">
        <v>949</v>
      </c>
      <c r="U525" s="27" t="s">
        <v>1654</v>
      </c>
    </row>
    <row r="526" spans="1:21" x14ac:dyDescent="0.15">
      <c r="A526" s="27" t="s">
        <v>75</v>
      </c>
      <c r="B526" s="27" t="s">
        <v>3047</v>
      </c>
      <c r="C526" s="27" t="s">
        <v>188</v>
      </c>
      <c r="D526" s="27" t="s">
        <v>133</v>
      </c>
      <c r="E526" s="27" t="s">
        <v>3048</v>
      </c>
      <c r="F526" s="27" t="s">
        <v>3049</v>
      </c>
      <c r="G526" s="27" t="s">
        <v>78</v>
      </c>
      <c r="H526" s="27" t="s">
        <v>3050</v>
      </c>
      <c r="I526" s="28">
        <v>43423.477523148147</v>
      </c>
      <c r="J526" s="28">
        <v>43423.477650462963</v>
      </c>
      <c r="K526" s="27">
        <v>1.273148148148148E-4</v>
      </c>
      <c r="L526" s="27" t="s">
        <v>210</v>
      </c>
      <c r="M526" s="27" t="s">
        <v>211</v>
      </c>
      <c r="N526" s="27" t="s">
        <v>215</v>
      </c>
      <c r="O526" s="27" t="s">
        <v>132</v>
      </c>
      <c r="P526" s="27" t="s">
        <v>170</v>
      </c>
      <c r="R526" s="27">
        <v>0</v>
      </c>
      <c r="S526" s="27" t="s">
        <v>380</v>
      </c>
      <c r="T526" s="27" t="s">
        <v>354</v>
      </c>
      <c r="U526" s="27" t="s">
        <v>3051</v>
      </c>
    </row>
    <row r="527" spans="1:21" x14ac:dyDescent="0.15">
      <c r="A527" s="27" t="s">
        <v>75</v>
      </c>
      <c r="B527" s="27" t="s">
        <v>3052</v>
      </c>
      <c r="C527" s="27" t="s">
        <v>188</v>
      </c>
      <c r="D527" s="27" t="s">
        <v>133</v>
      </c>
      <c r="E527" s="27" t="s">
        <v>1647</v>
      </c>
      <c r="F527" s="27" t="s">
        <v>1648</v>
      </c>
      <c r="G527" s="27" t="s">
        <v>78</v>
      </c>
      <c r="H527" s="27" t="s">
        <v>1649</v>
      </c>
      <c r="I527" s="28">
        <v>43423.595497685186</v>
      </c>
      <c r="J527" s="28">
        <v>43423.599293981482</v>
      </c>
      <c r="K527" s="27">
        <v>3.7962962962962963E-3</v>
      </c>
      <c r="L527" s="27" t="s">
        <v>210</v>
      </c>
      <c r="M527" s="27" t="s">
        <v>210</v>
      </c>
      <c r="N527" s="27" t="s">
        <v>215</v>
      </c>
      <c r="O527" s="27" t="s">
        <v>132</v>
      </c>
      <c r="P527" s="27" t="s">
        <v>169</v>
      </c>
      <c r="R527" s="27">
        <v>0</v>
      </c>
      <c r="S527" s="27" t="s">
        <v>1862</v>
      </c>
      <c r="T527" s="27" t="s">
        <v>1862</v>
      </c>
      <c r="U527" s="27" t="s">
        <v>1650</v>
      </c>
    </row>
    <row r="528" spans="1:21" x14ac:dyDescent="0.15">
      <c r="A528" s="27" t="s">
        <v>75</v>
      </c>
      <c r="B528" s="27" t="s">
        <v>3053</v>
      </c>
      <c r="C528" s="27" t="s">
        <v>188</v>
      </c>
      <c r="D528" s="27" t="s">
        <v>133</v>
      </c>
      <c r="E528" s="27" t="s">
        <v>3054</v>
      </c>
      <c r="F528" s="27" t="s">
        <v>3055</v>
      </c>
      <c r="G528" s="27" t="s">
        <v>78</v>
      </c>
      <c r="H528" s="27" t="s">
        <v>709</v>
      </c>
      <c r="I528" s="28">
        <v>43423.675046296295</v>
      </c>
      <c r="J528" s="28">
        <v>43423.676400462966</v>
      </c>
      <c r="K528" s="27">
        <v>1.3541666666666667E-3</v>
      </c>
      <c r="L528" s="27" t="s">
        <v>210</v>
      </c>
      <c r="M528" s="27" t="s">
        <v>211</v>
      </c>
      <c r="N528" s="27" t="s">
        <v>215</v>
      </c>
      <c r="O528" s="27" t="s">
        <v>132</v>
      </c>
      <c r="P528" s="27" t="s">
        <v>170</v>
      </c>
      <c r="R528" s="27">
        <v>0</v>
      </c>
      <c r="S528" s="27" t="s">
        <v>703</v>
      </c>
      <c r="T528" s="27" t="s">
        <v>354</v>
      </c>
      <c r="U528" s="27" t="s">
        <v>3056</v>
      </c>
    </row>
    <row r="529" spans="1:21" x14ac:dyDescent="0.15">
      <c r="A529" s="27" t="s">
        <v>75</v>
      </c>
      <c r="B529" s="27" t="s">
        <v>3057</v>
      </c>
      <c r="C529" s="27" t="s">
        <v>188</v>
      </c>
      <c r="D529" s="27" t="s">
        <v>133</v>
      </c>
      <c r="E529" s="27" t="s">
        <v>3058</v>
      </c>
      <c r="F529" s="27" t="s">
        <v>3059</v>
      </c>
      <c r="G529" s="27" t="s">
        <v>78</v>
      </c>
      <c r="H529" s="27" t="s">
        <v>1259</v>
      </c>
      <c r="I529" s="28">
        <v>43423.67863425926</v>
      </c>
      <c r="J529" s="28">
        <v>43423.679479166669</v>
      </c>
      <c r="K529" s="27">
        <v>8.449074074074075E-4</v>
      </c>
      <c r="L529" s="27" t="s">
        <v>210</v>
      </c>
      <c r="M529" s="27" t="s">
        <v>211</v>
      </c>
      <c r="N529" s="27" t="s">
        <v>215</v>
      </c>
      <c r="O529" s="27" t="s">
        <v>132</v>
      </c>
      <c r="P529" s="27" t="s">
        <v>170</v>
      </c>
      <c r="R529" s="27">
        <v>0</v>
      </c>
      <c r="S529" s="27" t="s">
        <v>776</v>
      </c>
      <c r="T529" s="27" t="s">
        <v>354</v>
      </c>
      <c r="U529" s="27" t="s">
        <v>3060</v>
      </c>
    </row>
    <row r="530" spans="1:21" x14ac:dyDescent="0.15">
      <c r="A530" s="27" t="s">
        <v>75</v>
      </c>
      <c r="B530" s="27" t="s">
        <v>9435</v>
      </c>
      <c r="C530" s="27" t="s">
        <v>188</v>
      </c>
      <c r="D530" s="27" t="s">
        <v>133</v>
      </c>
      <c r="E530" s="27" t="s">
        <v>9436</v>
      </c>
      <c r="F530" s="27" t="s">
        <v>9437</v>
      </c>
      <c r="G530" s="27" t="s">
        <v>78</v>
      </c>
      <c r="H530" s="27" t="s">
        <v>1335</v>
      </c>
      <c r="I530" s="28">
        <v>43423.680347222224</v>
      </c>
      <c r="J530" s="28">
        <v>43423.680347222224</v>
      </c>
      <c r="K530" s="27">
        <v>0</v>
      </c>
      <c r="L530" s="27" t="s">
        <v>211</v>
      </c>
      <c r="M530" s="27" t="s">
        <v>211</v>
      </c>
      <c r="N530" s="27" t="s">
        <v>215</v>
      </c>
      <c r="O530" s="27" t="s">
        <v>132</v>
      </c>
      <c r="P530" s="27" t="s">
        <v>170</v>
      </c>
      <c r="R530" s="27">
        <v>0</v>
      </c>
      <c r="S530" s="27" t="s">
        <v>354</v>
      </c>
      <c r="T530" s="27" t="s">
        <v>354</v>
      </c>
      <c r="U530" s="27" t="s">
        <v>9438</v>
      </c>
    </row>
    <row r="531" spans="1:21" x14ac:dyDescent="0.15">
      <c r="A531" s="27" t="s">
        <v>75</v>
      </c>
      <c r="B531" s="27" t="s">
        <v>9439</v>
      </c>
      <c r="C531" s="27" t="s">
        <v>188</v>
      </c>
      <c r="D531" s="27" t="s">
        <v>133</v>
      </c>
      <c r="E531" s="27" t="s">
        <v>9436</v>
      </c>
      <c r="F531" s="27" t="s">
        <v>9437</v>
      </c>
      <c r="G531" s="27" t="s">
        <v>78</v>
      </c>
      <c r="H531" s="27" t="s">
        <v>1335</v>
      </c>
      <c r="I531" s="28">
        <v>43423.680775462963</v>
      </c>
      <c r="J531" s="28">
        <v>43423.680775462963</v>
      </c>
      <c r="K531" s="27">
        <v>0</v>
      </c>
      <c r="L531" s="27" t="s">
        <v>211</v>
      </c>
      <c r="M531" s="27" t="s">
        <v>211</v>
      </c>
      <c r="N531" s="27" t="s">
        <v>215</v>
      </c>
      <c r="O531" s="27" t="s">
        <v>132</v>
      </c>
      <c r="P531" s="27" t="s">
        <v>170</v>
      </c>
      <c r="R531" s="27">
        <v>0</v>
      </c>
      <c r="S531" s="27" t="s">
        <v>354</v>
      </c>
      <c r="T531" s="27" t="s">
        <v>354</v>
      </c>
      <c r="U531" s="27" t="s">
        <v>9438</v>
      </c>
    </row>
    <row r="532" spans="1:21" x14ac:dyDescent="0.15">
      <c r="A532" s="27" t="s">
        <v>75</v>
      </c>
      <c r="B532" s="27" t="s">
        <v>9440</v>
      </c>
      <c r="C532" s="27" t="s">
        <v>188</v>
      </c>
      <c r="D532" s="27" t="s">
        <v>133</v>
      </c>
      <c r="E532" s="27" t="s">
        <v>9436</v>
      </c>
      <c r="F532" s="27" t="s">
        <v>9437</v>
      </c>
      <c r="G532" s="27" t="s">
        <v>78</v>
      </c>
      <c r="H532" s="27" t="s">
        <v>1335</v>
      </c>
      <c r="I532" s="28">
        <v>43423.681203703702</v>
      </c>
      <c r="J532" s="28">
        <v>43423.681203703702</v>
      </c>
      <c r="K532" s="27">
        <v>0</v>
      </c>
      <c r="L532" s="27" t="s">
        <v>211</v>
      </c>
      <c r="M532" s="27" t="s">
        <v>211</v>
      </c>
      <c r="N532" s="27" t="s">
        <v>215</v>
      </c>
      <c r="O532" s="27" t="s">
        <v>132</v>
      </c>
      <c r="P532" s="27" t="s">
        <v>170</v>
      </c>
      <c r="R532" s="27">
        <v>0</v>
      </c>
      <c r="S532" s="27" t="s">
        <v>354</v>
      </c>
      <c r="T532" s="27" t="s">
        <v>354</v>
      </c>
      <c r="U532" s="27" t="s">
        <v>9438</v>
      </c>
    </row>
    <row r="533" spans="1:21" x14ac:dyDescent="0.15">
      <c r="A533" s="27" t="s">
        <v>75</v>
      </c>
      <c r="B533" s="27" t="s">
        <v>9441</v>
      </c>
      <c r="C533" s="27" t="s">
        <v>188</v>
      </c>
      <c r="D533" s="27" t="s">
        <v>133</v>
      </c>
      <c r="E533" s="27" t="s">
        <v>9436</v>
      </c>
      <c r="F533" s="27" t="s">
        <v>9437</v>
      </c>
      <c r="G533" s="27" t="s">
        <v>78</v>
      </c>
      <c r="H533" s="27" t="s">
        <v>1335</v>
      </c>
      <c r="I533" s="28">
        <v>43423.681261574071</v>
      </c>
      <c r="J533" s="28">
        <v>43423.681261574071</v>
      </c>
      <c r="K533" s="27">
        <v>0</v>
      </c>
      <c r="L533" s="27" t="s">
        <v>211</v>
      </c>
      <c r="M533" s="27" t="s">
        <v>211</v>
      </c>
      <c r="N533" s="27" t="s">
        <v>215</v>
      </c>
      <c r="O533" s="27" t="s">
        <v>132</v>
      </c>
      <c r="P533" s="27" t="s">
        <v>170</v>
      </c>
      <c r="R533" s="27">
        <v>0</v>
      </c>
      <c r="S533" s="27" t="s">
        <v>354</v>
      </c>
      <c r="T533" s="27" t="s">
        <v>354</v>
      </c>
      <c r="U533" s="27" t="s">
        <v>9438</v>
      </c>
    </row>
    <row r="534" spans="1:21" x14ac:dyDescent="0.15">
      <c r="A534" s="27" t="s">
        <v>75</v>
      </c>
      <c r="B534" s="27" t="s">
        <v>3061</v>
      </c>
      <c r="C534" s="27" t="s">
        <v>188</v>
      </c>
      <c r="D534" s="27" t="s">
        <v>133</v>
      </c>
      <c r="E534" s="27" t="s">
        <v>3062</v>
      </c>
      <c r="F534" s="27" t="s">
        <v>3063</v>
      </c>
      <c r="H534" s="27" t="s">
        <v>3064</v>
      </c>
      <c r="I534" s="28">
        <v>43423.711111111108</v>
      </c>
      <c r="J534" s="28">
        <v>43423.71197916667</v>
      </c>
      <c r="K534" s="27">
        <v>8.6805555555555551E-4</v>
      </c>
      <c r="L534" s="27" t="s">
        <v>210</v>
      </c>
      <c r="M534" s="27" t="s">
        <v>211</v>
      </c>
      <c r="N534" s="27" t="s">
        <v>215</v>
      </c>
      <c r="O534" s="27" t="s">
        <v>132</v>
      </c>
      <c r="P534" s="27" t="s">
        <v>171</v>
      </c>
      <c r="R534" s="27">
        <v>0</v>
      </c>
      <c r="S534" s="27" t="s">
        <v>438</v>
      </c>
      <c r="T534" s="27" t="s">
        <v>354</v>
      </c>
      <c r="U534" s="27" t="s">
        <v>3065</v>
      </c>
    </row>
    <row r="535" spans="1:21" x14ac:dyDescent="0.15">
      <c r="A535" s="27" t="s">
        <v>75</v>
      </c>
      <c r="B535" s="27" t="s">
        <v>3066</v>
      </c>
      <c r="C535" s="27" t="s">
        <v>189</v>
      </c>
      <c r="D535" s="27" t="s">
        <v>88</v>
      </c>
      <c r="E535" s="27" t="s">
        <v>1884</v>
      </c>
      <c r="F535" s="27" t="s">
        <v>1885</v>
      </c>
      <c r="G535" s="27" t="s">
        <v>78</v>
      </c>
      <c r="H535" s="27" t="s">
        <v>1886</v>
      </c>
      <c r="I535" s="28">
        <v>43423.443854166668</v>
      </c>
      <c r="J535" s="28">
        <v>43423.444513888891</v>
      </c>
      <c r="K535" s="27">
        <v>6.5972222222222213E-4</v>
      </c>
      <c r="L535" s="27" t="s">
        <v>210</v>
      </c>
      <c r="M535" s="27" t="s">
        <v>211</v>
      </c>
      <c r="N535" s="27" t="s">
        <v>215</v>
      </c>
      <c r="O535" s="27" t="s">
        <v>87</v>
      </c>
      <c r="P535" s="27" t="s">
        <v>170</v>
      </c>
      <c r="R535" s="27">
        <v>0</v>
      </c>
      <c r="S535" s="27" t="s">
        <v>420</v>
      </c>
      <c r="T535" s="27" t="s">
        <v>354</v>
      </c>
      <c r="U535" s="27" t="s">
        <v>1887</v>
      </c>
    </row>
    <row r="536" spans="1:21" x14ac:dyDescent="0.15">
      <c r="A536" s="27" t="s">
        <v>75</v>
      </c>
      <c r="B536" s="27" t="s">
        <v>3067</v>
      </c>
      <c r="C536" s="27" t="s">
        <v>189</v>
      </c>
      <c r="D536" s="27" t="s">
        <v>88</v>
      </c>
      <c r="E536" s="27" t="s">
        <v>3068</v>
      </c>
      <c r="F536" s="27" t="s">
        <v>3069</v>
      </c>
      <c r="G536" s="27" t="s">
        <v>78</v>
      </c>
      <c r="H536" s="27" t="s">
        <v>3070</v>
      </c>
      <c r="I536" s="28">
        <v>43423.466527777775</v>
      </c>
      <c r="J536" s="28">
        <v>43423.469710648147</v>
      </c>
      <c r="K536" s="27">
        <v>3.1828703703703702E-3</v>
      </c>
      <c r="L536" s="27" t="s">
        <v>210</v>
      </c>
      <c r="M536" s="27" t="s">
        <v>210</v>
      </c>
      <c r="N536" s="27" t="s">
        <v>215</v>
      </c>
      <c r="O536" s="27" t="s">
        <v>87</v>
      </c>
      <c r="P536" s="27" t="s">
        <v>170</v>
      </c>
      <c r="R536" s="27">
        <v>0</v>
      </c>
      <c r="S536" s="27" t="s">
        <v>1129</v>
      </c>
      <c r="T536" s="27" t="s">
        <v>1129</v>
      </c>
      <c r="U536" s="27" t="s">
        <v>3071</v>
      </c>
    </row>
    <row r="537" spans="1:21" x14ac:dyDescent="0.15">
      <c r="A537" s="27" t="s">
        <v>75</v>
      </c>
      <c r="B537" s="27" t="s">
        <v>3072</v>
      </c>
      <c r="C537" s="27" t="s">
        <v>189</v>
      </c>
      <c r="D537" s="27" t="s">
        <v>88</v>
      </c>
      <c r="E537" s="27" t="s">
        <v>3073</v>
      </c>
      <c r="F537" s="27" t="s">
        <v>3074</v>
      </c>
      <c r="G537" s="27" t="s">
        <v>78</v>
      </c>
      <c r="H537" s="27" t="s">
        <v>559</v>
      </c>
      <c r="I537" s="28">
        <v>43423.498229166667</v>
      </c>
      <c r="J537" s="28">
        <v>43423.504027777781</v>
      </c>
      <c r="K537" s="27">
        <v>5.7986111111111112E-3</v>
      </c>
      <c r="L537" s="27" t="s">
        <v>210</v>
      </c>
      <c r="M537" s="27" t="s">
        <v>210</v>
      </c>
      <c r="N537" s="27" t="s">
        <v>215</v>
      </c>
      <c r="O537" s="27" t="s">
        <v>87</v>
      </c>
      <c r="P537" s="27" t="s">
        <v>170</v>
      </c>
      <c r="R537" s="27">
        <v>0</v>
      </c>
      <c r="S537" s="27" t="s">
        <v>715</v>
      </c>
      <c r="T537" s="27" t="s">
        <v>715</v>
      </c>
      <c r="U537" s="27" t="s">
        <v>3075</v>
      </c>
    </row>
    <row r="538" spans="1:21" x14ac:dyDescent="0.15">
      <c r="A538" s="27" t="s">
        <v>75</v>
      </c>
      <c r="B538" s="27" t="s">
        <v>9442</v>
      </c>
      <c r="C538" s="27" t="s">
        <v>189</v>
      </c>
      <c r="D538" s="27" t="s">
        <v>88</v>
      </c>
      <c r="E538" s="27" t="s">
        <v>1201</v>
      </c>
      <c r="F538" s="27" t="s">
        <v>1202</v>
      </c>
      <c r="G538" s="27" t="s">
        <v>78</v>
      </c>
      <c r="H538" s="27" t="s">
        <v>1203</v>
      </c>
      <c r="I538" s="28">
        <v>43423.58662037037</v>
      </c>
      <c r="J538" s="28">
        <v>43423.58662037037</v>
      </c>
      <c r="K538" s="27">
        <v>0</v>
      </c>
      <c r="L538" s="27" t="s">
        <v>211</v>
      </c>
      <c r="M538" s="27" t="s">
        <v>211</v>
      </c>
      <c r="N538" s="27" t="s">
        <v>215</v>
      </c>
      <c r="O538" s="27" t="s">
        <v>87</v>
      </c>
      <c r="P538" s="27" t="s">
        <v>170</v>
      </c>
      <c r="R538" s="27">
        <v>0</v>
      </c>
      <c r="S538" s="27" t="s">
        <v>354</v>
      </c>
      <c r="T538" s="27" t="s">
        <v>354</v>
      </c>
      <c r="U538" s="27" t="s">
        <v>1204</v>
      </c>
    </row>
    <row r="539" spans="1:21" x14ac:dyDescent="0.15">
      <c r="A539" s="27" t="s">
        <v>75</v>
      </c>
      <c r="B539" s="27" t="s">
        <v>9443</v>
      </c>
      <c r="C539" s="27" t="s">
        <v>189</v>
      </c>
      <c r="D539" s="27" t="s">
        <v>88</v>
      </c>
      <c r="E539" s="27" t="s">
        <v>1201</v>
      </c>
      <c r="F539" s="27" t="s">
        <v>1202</v>
      </c>
      <c r="G539" s="27" t="s">
        <v>78</v>
      </c>
      <c r="H539" s="27" t="s">
        <v>1203</v>
      </c>
      <c r="I539" s="28">
        <v>43423.588761574072</v>
      </c>
      <c r="J539" s="28">
        <v>43423.588761574072</v>
      </c>
      <c r="K539" s="27">
        <v>0</v>
      </c>
      <c r="L539" s="27" t="s">
        <v>211</v>
      </c>
      <c r="M539" s="27" t="s">
        <v>211</v>
      </c>
      <c r="N539" s="27" t="s">
        <v>216</v>
      </c>
      <c r="O539" s="27" t="s">
        <v>87</v>
      </c>
      <c r="P539" s="27" t="s">
        <v>170</v>
      </c>
      <c r="R539" s="27">
        <v>0</v>
      </c>
      <c r="S539" s="27" t="s">
        <v>354</v>
      </c>
      <c r="T539" s="27" t="s">
        <v>354</v>
      </c>
      <c r="U539" s="27" t="s">
        <v>9444</v>
      </c>
    </row>
    <row r="540" spans="1:21" x14ac:dyDescent="0.15">
      <c r="A540" s="27" t="s">
        <v>75</v>
      </c>
      <c r="B540" s="27" t="s">
        <v>3076</v>
      </c>
      <c r="C540" s="27" t="s">
        <v>189</v>
      </c>
      <c r="D540" s="27" t="s">
        <v>88</v>
      </c>
      <c r="E540" s="27" t="s">
        <v>1201</v>
      </c>
      <c r="F540" s="27" t="s">
        <v>1202</v>
      </c>
      <c r="G540" s="27" t="s">
        <v>78</v>
      </c>
      <c r="H540" s="27" t="s">
        <v>1203</v>
      </c>
      <c r="I540" s="28">
        <v>43423.591747685183</v>
      </c>
      <c r="J540" s="28">
        <v>43423.596134259256</v>
      </c>
      <c r="K540" s="27">
        <v>4.386574074074074E-3</v>
      </c>
      <c r="L540" s="27" t="s">
        <v>210</v>
      </c>
      <c r="M540" s="27" t="s">
        <v>210</v>
      </c>
      <c r="N540" s="27" t="s">
        <v>215</v>
      </c>
      <c r="O540" s="27" t="s">
        <v>87</v>
      </c>
      <c r="P540" s="27" t="s">
        <v>170</v>
      </c>
      <c r="R540" s="27">
        <v>0</v>
      </c>
      <c r="S540" s="27" t="s">
        <v>2479</v>
      </c>
      <c r="T540" s="27" t="s">
        <v>2479</v>
      </c>
      <c r="U540" s="27" t="s">
        <v>1204</v>
      </c>
    </row>
    <row r="541" spans="1:21" x14ac:dyDescent="0.15">
      <c r="A541" s="27" t="s">
        <v>75</v>
      </c>
      <c r="B541" s="27" t="s">
        <v>3077</v>
      </c>
      <c r="C541" s="27" t="s">
        <v>189</v>
      </c>
      <c r="D541" s="27" t="s">
        <v>88</v>
      </c>
      <c r="E541" s="27" t="s">
        <v>3078</v>
      </c>
      <c r="F541" s="27" t="s">
        <v>3079</v>
      </c>
      <c r="G541" s="27" t="s">
        <v>78</v>
      </c>
      <c r="H541" s="27" t="s">
        <v>528</v>
      </c>
      <c r="I541" s="28">
        <v>43423.611921296295</v>
      </c>
      <c r="J541" s="28">
        <v>43423.616574074076</v>
      </c>
      <c r="K541" s="27">
        <v>4.6527777777777774E-3</v>
      </c>
      <c r="L541" s="27" t="s">
        <v>210</v>
      </c>
      <c r="M541" s="27" t="s">
        <v>210</v>
      </c>
      <c r="N541" s="27" t="s">
        <v>215</v>
      </c>
      <c r="O541" s="27" t="s">
        <v>87</v>
      </c>
      <c r="P541" s="27" t="s">
        <v>170</v>
      </c>
      <c r="R541" s="27">
        <v>0</v>
      </c>
      <c r="S541" s="27" t="s">
        <v>1211</v>
      </c>
      <c r="T541" s="27" t="s">
        <v>1211</v>
      </c>
      <c r="U541" s="27" t="s">
        <v>3080</v>
      </c>
    </row>
    <row r="542" spans="1:21" x14ac:dyDescent="0.15">
      <c r="A542" s="27" t="s">
        <v>75</v>
      </c>
      <c r="B542" s="27" t="s">
        <v>3081</v>
      </c>
      <c r="C542" s="27" t="s">
        <v>189</v>
      </c>
      <c r="D542" s="27" t="s">
        <v>88</v>
      </c>
      <c r="E542" s="27" t="s">
        <v>3082</v>
      </c>
      <c r="F542" s="27" t="s">
        <v>3083</v>
      </c>
      <c r="G542" s="27" t="s">
        <v>78</v>
      </c>
      <c r="H542" s="27" t="s">
        <v>232</v>
      </c>
      <c r="I542" s="28">
        <v>43423.621388888889</v>
      </c>
      <c r="J542" s="28">
        <v>43423.628993055558</v>
      </c>
      <c r="K542" s="27">
        <v>7.6041666666666662E-3</v>
      </c>
      <c r="L542" s="27" t="s">
        <v>210</v>
      </c>
      <c r="M542" s="27" t="s">
        <v>210</v>
      </c>
      <c r="N542" s="27" t="s">
        <v>215</v>
      </c>
      <c r="O542" s="27" t="s">
        <v>87</v>
      </c>
      <c r="P542" s="27" t="s">
        <v>170</v>
      </c>
      <c r="R542" s="27">
        <v>0</v>
      </c>
      <c r="S542" s="27" t="s">
        <v>2988</v>
      </c>
      <c r="T542" s="27" t="s">
        <v>2988</v>
      </c>
      <c r="U542" s="27" t="s">
        <v>3084</v>
      </c>
    </row>
    <row r="543" spans="1:21" x14ac:dyDescent="0.15">
      <c r="A543" s="27" t="s">
        <v>75</v>
      </c>
      <c r="B543" s="27" t="s">
        <v>3085</v>
      </c>
      <c r="C543" s="27" t="s">
        <v>189</v>
      </c>
      <c r="D543" s="27" t="s">
        <v>88</v>
      </c>
      <c r="E543" s="27" t="s">
        <v>3086</v>
      </c>
      <c r="F543" s="27" t="s">
        <v>3087</v>
      </c>
      <c r="G543" s="27" t="s">
        <v>78</v>
      </c>
      <c r="H543" s="27" t="s">
        <v>1355</v>
      </c>
      <c r="I543" s="28">
        <v>43423.640520833331</v>
      </c>
      <c r="J543" s="28">
        <v>43423.642650462964</v>
      </c>
      <c r="K543" s="27">
        <v>2.1296296296296298E-3</v>
      </c>
      <c r="L543" s="27" t="s">
        <v>210</v>
      </c>
      <c r="M543" s="27" t="s">
        <v>210</v>
      </c>
      <c r="N543" s="27" t="s">
        <v>215</v>
      </c>
      <c r="O543" s="27" t="s">
        <v>87</v>
      </c>
      <c r="P543" s="27" t="s">
        <v>170</v>
      </c>
      <c r="R543" s="27">
        <v>0</v>
      </c>
      <c r="S543" s="27" t="s">
        <v>588</v>
      </c>
      <c r="T543" s="27" t="s">
        <v>588</v>
      </c>
      <c r="U543" s="27" t="s">
        <v>3088</v>
      </c>
    </row>
    <row r="544" spans="1:21" x14ac:dyDescent="0.15">
      <c r="A544" s="27" t="s">
        <v>75</v>
      </c>
      <c r="B544" s="27" t="s">
        <v>3089</v>
      </c>
      <c r="C544" s="27" t="s">
        <v>189</v>
      </c>
      <c r="D544" s="27" t="s">
        <v>88</v>
      </c>
      <c r="E544" s="27" t="s">
        <v>3090</v>
      </c>
      <c r="F544" s="27" t="s">
        <v>3091</v>
      </c>
      <c r="G544" s="27" t="s">
        <v>78</v>
      </c>
      <c r="H544" s="27" t="s">
        <v>3092</v>
      </c>
      <c r="I544" s="28">
        <v>43423.677546296298</v>
      </c>
      <c r="J544" s="28">
        <v>43423.677858796298</v>
      </c>
      <c r="K544" s="27">
        <v>3.1250000000000001E-4</v>
      </c>
      <c r="L544" s="27" t="s">
        <v>210</v>
      </c>
      <c r="M544" s="27" t="s">
        <v>211</v>
      </c>
      <c r="N544" s="27" t="s">
        <v>215</v>
      </c>
      <c r="O544" s="27" t="s">
        <v>87</v>
      </c>
      <c r="P544" s="27" t="s">
        <v>170</v>
      </c>
      <c r="R544" s="27">
        <v>0</v>
      </c>
      <c r="S544" s="27" t="s">
        <v>407</v>
      </c>
      <c r="T544" s="27" t="s">
        <v>354</v>
      </c>
      <c r="U544" s="27" t="s">
        <v>3093</v>
      </c>
    </row>
    <row r="545" spans="1:21" x14ac:dyDescent="0.15">
      <c r="A545" s="27" t="s">
        <v>75</v>
      </c>
      <c r="B545" s="27" t="s">
        <v>3094</v>
      </c>
      <c r="C545" s="27" t="s">
        <v>189</v>
      </c>
      <c r="D545" s="27" t="s">
        <v>88</v>
      </c>
      <c r="E545" s="27" t="s">
        <v>3095</v>
      </c>
      <c r="F545" s="27" t="s">
        <v>3096</v>
      </c>
      <c r="G545" s="27" t="s">
        <v>78</v>
      </c>
      <c r="H545" s="27" t="s">
        <v>3097</v>
      </c>
      <c r="I545" s="28">
        <v>43423.681446759256</v>
      </c>
      <c r="J545" s="28">
        <v>43423.685231481482</v>
      </c>
      <c r="K545" s="27">
        <v>3.7847222222222223E-3</v>
      </c>
      <c r="L545" s="27" t="s">
        <v>210</v>
      </c>
      <c r="M545" s="27" t="s">
        <v>210</v>
      </c>
      <c r="N545" s="27" t="s">
        <v>215</v>
      </c>
      <c r="O545" s="27" t="s">
        <v>87</v>
      </c>
      <c r="P545" s="27" t="s">
        <v>170</v>
      </c>
      <c r="R545" s="27">
        <v>0</v>
      </c>
      <c r="S545" s="27" t="s">
        <v>795</v>
      </c>
      <c r="T545" s="27" t="s">
        <v>795</v>
      </c>
      <c r="U545" s="27" t="s">
        <v>3098</v>
      </c>
    </row>
    <row r="546" spans="1:21" x14ac:dyDescent="0.15">
      <c r="A546" s="27" t="s">
        <v>75</v>
      </c>
      <c r="B546" s="27" t="s">
        <v>3099</v>
      </c>
      <c r="C546" s="27" t="s">
        <v>189</v>
      </c>
      <c r="D546" s="27" t="s">
        <v>88</v>
      </c>
      <c r="E546" s="27" t="s">
        <v>3100</v>
      </c>
      <c r="F546" s="27" t="s">
        <v>3101</v>
      </c>
      <c r="G546" s="27" t="s">
        <v>78</v>
      </c>
      <c r="H546" s="27" t="s">
        <v>3102</v>
      </c>
      <c r="I546" s="28">
        <v>43423.69023148148</v>
      </c>
      <c r="J546" s="28">
        <v>43423.692997685182</v>
      </c>
      <c r="K546" s="27">
        <v>2.7662037037037034E-3</v>
      </c>
      <c r="L546" s="27" t="s">
        <v>210</v>
      </c>
      <c r="M546" s="27" t="s">
        <v>210</v>
      </c>
      <c r="N546" s="27" t="s">
        <v>215</v>
      </c>
      <c r="O546" s="27" t="s">
        <v>87</v>
      </c>
      <c r="P546" s="27" t="s">
        <v>170</v>
      </c>
      <c r="R546" s="27">
        <v>0</v>
      </c>
      <c r="S546" s="27" t="s">
        <v>1390</v>
      </c>
      <c r="T546" s="27" t="s">
        <v>1390</v>
      </c>
      <c r="U546" s="27" t="s">
        <v>3103</v>
      </c>
    </row>
    <row r="547" spans="1:21" x14ac:dyDescent="0.15">
      <c r="A547" s="27" t="s">
        <v>75</v>
      </c>
      <c r="B547" s="27" t="s">
        <v>9445</v>
      </c>
      <c r="C547" s="27" t="s">
        <v>189</v>
      </c>
      <c r="D547" s="27" t="s">
        <v>88</v>
      </c>
      <c r="E547" s="27" t="s">
        <v>3105</v>
      </c>
      <c r="F547" s="27" t="s">
        <v>3106</v>
      </c>
      <c r="G547" s="27" t="s">
        <v>78</v>
      </c>
      <c r="H547" s="27" t="s">
        <v>3107</v>
      </c>
      <c r="I547" s="28">
        <v>43423.697592592594</v>
      </c>
      <c r="J547" s="28">
        <v>43423.697592592594</v>
      </c>
      <c r="K547" s="27">
        <v>0</v>
      </c>
      <c r="L547" s="27" t="s">
        <v>211</v>
      </c>
      <c r="M547" s="27" t="s">
        <v>211</v>
      </c>
      <c r="N547" s="27" t="s">
        <v>215</v>
      </c>
      <c r="O547" s="27" t="s">
        <v>87</v>
      </c>
      <c r="P547" s="27" t="s">
        <v>170</v>
      </c>
      <c r="R547" s="27">
        <v>0</v>
      </c>
      <c r="S547" s="27" t="s">
        <v>354</v>
      </c>
      <c r="T547" s="27" t="s">
        <v>354</v>
      </c>
      <c r="U547" s="27" t="s">
        <v>9446</v>
      </c>
    </row>
    <row r="548" spans="1:21" x14ac:dyDescent="0.15">
      <c r="A548" s="27" t="s">
        <v>75</v>
      </c>
      <c r="B548" s="27" t="s">
        <v>3104</v>
      </c>
      <c r="C548" s="27" t="s">
        <v>189</v>
      </c>
      <c r="D548" s="27" t="s">
        <v>88</v>
      </c>
      <c r="E548" s="27" t="s">
        <v>3105</v>
      </c>
      <c r="F548" s="27" t="s">
        <v>3106</v>
      </c>
      <c r="G548" s="27" t="s">
        <v>78</v>
      </c>
      <c r="H548" s="27" t="s">
        <v>3107</v>
      </c>
      <c r="I548" s="28">
        <v>43423.698564814818</v>
      </c>
      <c r="J548" s="28">
        <v>43423.702037037037</v>
      </c>
      <c r="K548" s="27">
        <v>3.472222222222222E-3</v>
      </c>
      <c r="L548" s="27" t="s">
        <v>210</v>
      </c>
      <c r="M548" s="27" t="s">
        <v>210</v>
      </c>
      <c r="N548" s="27" t="s">
        <v>215</v>
      </c>
      <c r="O548" s="27" t="s">
        <v>87</v>
      </c>
      <c r="P548" s="27" t="s">
        <v>170</v>
      </c>
      <c r="R548" s="27">
        <v>0</v>
      </c>
      <c r="S548" s="27" t="s">
        <v>1414</v>
      </c>
      <c r="T548" s="27" t="s">
        <v>1414</v>
      </c>
      <c r="U548" s="27" t="s">
        <v>3108</v>
      </c>
    </row>
    <row r="549" spans="1:21" x14ac:dyDescent="0.15">
      <c r="A549" s="27" t="s">
        <v>75</v>
      </c>
      <c r="B549" s="27" t="s">
        <v>3109</v>
      </c>
      <c r="C549" s="27" t="s">
        <v>189</v>
      </c>
      <c r="D549" s="27" t="s">
        <v>295</v>
      </c>
      <c r="E549" s="27" t="s">
        <v>3110</v>
      </c>
      <c r="F549" s="27" t="s">
        <v>3111</v>
      </c>
      <c r="G549" s="27" t="s">
        <v>78</v>
      </c>
      <c r="H549" s="27" t="s">
        <v>3112</v>
      </c>
      <c r="I549" s="28">
        <v>43423.453113425923</v>
      </c>
      <c r="J549" s="28">
        <v>43423.453217592592</v>
      </c>
      <c r="K549" s="27">
        <v>1.0416666666666667E-4</v>
      </c>
      <c r="L549" s="27" t="s">
        <v>210</v>
      </c>
      <c r="M549" s="27" t="s">
        <v>211</v>
      </c>
      <c r="N549" s="27" t="s">
        <v>215</v>
      </c>
      <c r="O549" s="27" t="s">
        <v>294</v>
      </c>
      <c r="P549" s="27" t="s">
        <v>170</v>
      </c>
      <c r="R549" s="27">
        <v>0</v>
      </c>
      <c r="S549" s="27" t="s">
        <v>673</v>
      </c>
      <c r="T549" s="27" t="s">
        <v>354</v>
      </c>
      <c r="U549" s="27" t="s">
        <v>3113</v>
      </c>
    </row>
    <row r="550" spans="1:21" x14ac:dyDescent="0.15">
      <c r="A550" s="27" t="s">
        <v>75</v>
      </c>
      <c r="B550" s="27" t="s">
        <v>9447</v>
      </c>
      <c r="C550" s="27" t="s">
        <v>189</v>
      </c>
      <c r="D550" s="27" t="s">
        <v>295</v>
      </c>
      <c r="E550" s="27" t="s">
        <v>3110</v>
      </c>
      <c r="F550" s="27" t="s">
        <v>3111</v>
      </c>
      <c r="G550" s="27" t="s">
        <v>78</v>
      </c>
      <c r="H550" s="27" t="s">
        <v>3112</v>
      </c>
      <c r="I550" s="28">
        <v>43423.461469907408</v>
      </c>
      <c r="J550" s="28">
        <v>43423.461469907408</v>
      </c>
      <c r="K550" s="27">
        <v>0</v>
      </c>
      <c r="L550" s="27" t="s">
        <v>211</v>
      </c>
      <c r="M550" s="27" t="s">
        <v>211</v>
      </c>
      <c r="N550" s="27" t="s">
        <v>215</v>
      </c>
      <c r="O550" s="27" t="s">
        <v>294</v>
      </c>
      <c r="P550" s="27" t="s">
        <v>170</v>
      </c>
      <c r="R550" s="27">
        <v>0</v>
      </c>
      <c r="S550" s="27" t="s">
        <v>354</v>
      </c>
      <c r="T550" s="27" t="s">
        <v>354</v>
      </c>
      <c r="U550" s="27" t="s">
        <v>3113</v>
      </c>
    </row>
    <row r="551" spans="1:21" x14ac:dyDescent="0.15">
      <c r="A551" s="27" t="s">
        <v>75</v>
      </c>
      <c r="B551" s="27" t="s">
        <v>9448</v>
      </c>
      <c r="C551" s="27" t="s">
        <v>189</v>
      </c>
      <c r="D551" s="27" t="s">
        <v>295</v>
      </c>
      <c r="E551" s="27" t="s">
        <v>9449</v>
      </c>
      <c r="F551" s="27" t="s">
        <v>9450</v>
      </c>
      <c r="G551" s="27" t="s">
        <v>78</v>
      </c>
      <c r="H551" s="27" t="s">
        <v>9451</v>
      </c>
      <c r="I551" s="28">
        <v>43423.46539351852</v>
      </c>
      <c r="J551" s="28">
        <v>43423.46539351852</v>
      </c>
      <c r="K551" s="27">
        <v>0</v>
      </c>
      <c r="L551" s="27" t="s">
        <v>211</v>
      </c>
      <c r="M551" s="27" t="s">
        <v>211</v>
      </c>
      <c r="N551" s="27" t="s">
        <v>215</v>
      </c>
      <c r="O551" s="27" t="s">
        <v>294</v>
      </c>
      <c r="P551" s="27" t="s">
        <v>170</v>
      </c>
      <c r="R551" s="27">
        <v>0</v>
      </c>
      <c r="S551" s="27" t="s">
        <v>354</v>
      </c>
      <c r="T551" s="27" t="s">
        <v>354</v>
      </c>
      <c r="U551" s="27" t="s">
        <v>9452</v>
      </c>
    </row>
    <row r="552" spans="1:21" x14ac:dyDescent="0.15">
      <c r="A552" s="27" t="s">
        <v>75</v>
      </c>
      <c r="B552" s="27" t="s">
        <v>3114</v>
      </c>
      <c r="C552" s="27" t="s">
        <v>189</v>
      </c>
      <c r="D552" s="27" t="s">
        <v>295</v>
      </c>
      <c r="E552" s="27" t="s">
        <v>3115</v>
      </c>
      <c r="F552" s="27" t="s">
        <v>3116</v>
      </c>
      <c r="G552" s="27" t="s">
        <v>78</v>
      </c>
      <c r="H552" s="27" t="s">
        <v>3117</v>
      </c>
      <c r="I552" s="28">
        <v>43423.466574074075</v>
      </c>
      <c r="J552" s="28">
        <v>43423.468252314815</v>
      </c>
      <c r="K552" s="27">
        <v>1.6782407407407406E-3</v>
      </c>
      <c r="L552" s="27" t="s">
        <v>210</v>
      </c>
      <c r="M552" s="27" t="s">
        <v>211</v>
      </c>
      <c r="N552" s="27" t="s">
        <v>215</v>
      </c>
      <c r="O552" s="27" t="s">
        <v>294</v>
      </c>
      <c r="P552" s="27" t="s">
        <v>170</v>
      </c>
      <c r="R552" s="27">
        <v>0</v>
      </c>
      <c r="S552" s="27" t="s">
        <v>502</v>
      </c>
      <c r="T552" s="27" t="s">
        <v>354</v>
      </c>
      <c r="U552" s="27" t="s">
        <v>3118</v>
      </c>
    </row>
    <row r="553" spans="1:21" x14ac:dyDescent="0.15">
      <c r="A553" s="27" t="s">
        <v>75</v>
      </c>
      <c r="B553" s="27" t="s">
        <v>9453</v>
      </c>
      <c r="C553" s="27" t="s">
        <v>189</v>
      </c>
      <c r="D553" s="27" t="s">
        <v>295</v>
      </c>
      <c r="E553" s="27" t="s">
        <v>9454</v>
      </c>
      <c r="F553" s="27" t="s">
        <v>9455</v>
      </c>
      <c r="G553" s="27" t="s">
        <v>78</v>
      </c>
      <c r="H553" s="27" t="s">
        <v>9456</v>
      </c>
      <c r="I553" s="28">
        <v>43423.591180555559</v>
      </c>
      <c r="J553" s="28">
        <v>43423.591180555559</v>
      </c>
      <c r="K553" s="27">
        <v>0</v>
      </c>
      <c r="L553" s="27" t="s">
        <v>211</v>
      </c>
      <c r="M553" s="27" t="s">
        <v>211</v>
      </c>
      <c r="N553" s="27" t="s">
        <v>215</v>
      </c>
      <c r="O553" s="27" t="s">
        <v>294</v>
      </c>
      <c r="P553" s="27" t="s">
        <v>170</v>
      </c>
      <c r="R553" s="27">
        <v>0</v>
      </c>
      <c r="S553" s="27" t="s">
        <v>354</v>
      </c>
      <c r="T553" s="27" t="s">
        <v>354</v>
      </c>
      <c r="U553" s="27" t="s">
        <v>9457</v>
      </c>
    </row>
    <row r="554" spans="1:21" x14ac:dyDescent="0.15">
      <c r="A554" s="27" t="s">
        <v>75</v>
      </c>
      <c r="B554" s="27" t="s">
        <v>9458</v>
      </c>
      <c r="C554" s="27" t="s">
        <v>189</v>
      </c>
      <c r="D554" s="27" t="s">
        <v>295</v>
      </c>
      <c r="E554" s="27" t="s">
        <v>9459</v>
      </c>
      <c r="F554" s="27" t="s">
        <v>9460</v>
      </c>
      <c r="G554" s="27" t="s">
        <v>78</v>
      </c>
      <c r="H554" s="27" t="s">
        <v>9461</v>
      </c>
      <c r="I554" s="28">
        <v>43423.592210648145</v>
      </c>
      <c r="J554" s="28">
        <v>43423.592210648145</v>
      </c>
      <c r="K554" s="27">
        <v>0</v>
      </c>
      <c r="L554" s="27" t="s">
        <v>211</v>
      </c>
      <c r="M554" s="27" t="s">
        <v>211</v>
      </c>
      <c r="N554" s="27" t="s">
        <v>215</v>
      </c>
      <c r="O554" s="27" t="s">
        <v>294</v>
      </c>
      <c r="P554" s="27" t="s">
        <v>170</v>
      </c>
      <c r="R554" s="27">
        <v>0</v>
      </c>
      <c r="S554" s="27" t="s">
        <v>354</v>
      </c>
      <c r="T554" s="27" t="s">
        <v>354</v>
      </c>
      <c r="U554" s="27" t="s">
        <v>9462</v>
      </c>
    </row>
    <row r="555" spans="1:21" x14ac:dyDescent="0.15">
      <c r="A555" s="27" t="s">
        <v>75</v>
      </c>
      <c r="B555" s="27" t="s">
        <v>3119</v>
      </c>
      <c r="C555" s="27" t="s">
        <v>189</v>
      </c>
      <c r="D555" s="27" t="s">
        <v>295</v>
      </c>
      <c r="E555" s="27" t="s">
        <v>3120</v>
      </c>
      <c r="F555" s="27" t="s">
        <v>3121</v>
      </c>
      <c r="G555" s="27" t="s">
        <v>78</v>
      </c>
      <c r="H555" s="27" t="s">
        <v>3122</v>
      </c>
      <c r="I555" s="28">
        <v>43423.592719907407</v>
      </c>
      <c r="J555" s="28">
        <v>43423.593993055554</v>
      </c>
      <c r="K555" s="27">
        <v>1.2731481481481483E-3</v>
      </c>
      <c r="L555" s="27" t="s">
        <v>210</v>
      </c>
      <c r="M555" s="27" t="s">
        <v>211</v>
      </c>
      <c r="N555" s="27" t="s">
        <v>215</v>
      </c>
      <c r="O555" s="27" t="s">
        <v>294</v>
      </c>
      <c r="P555" s="27" t="s">
        <v>170</v>
      </c>
      <c r="R555" s="27">
        <v>0</v>
      </c>
      <c r="S555" s="27" t="s">
        <v>1216</v>
      </c>
      <c r="T555" s="27" t="s">
        <v>354</v>
      </c>
      <c r="U555" s="27" t="s">
        <v>3123</v>
      </c>
    </row>
    <row r="556" spans="1:21" x14ac:dyDescent="0.15">
      <c r="A556" s="27" t="s">
        <v>75</v>
      </c>
      <c r="B556" s="27" t="s">
        <v>3124</v>
      </c>
      <c r="C556" s="27" t="s">
        <v>189</v>
      </c>
      <c r="D556" s="27" t="s">
        <v>295</v>
      </c>
      <c r="E556" s="27" t="s">
        <v>3125</v>
      </c>
      <c r="F556" s="27" t="s">
        <v>3126</v>
      </c>
      <c r="G556" s="27" t="s">
        <v>78</v>
      </c>
      <c r="H556" s="27" t="s">
        <v>3127</v>
      </c>
      <c r="I556" s="28">
        <v>43423.597546296296</v>
      </c>
      <c r="J556" s="28">
        <v>43423.597719907404</v>
      </c>
      <c r="K556" s="27">
        <v>1.7361111111111112E-4</v>
      </c>
      <c r="L556" s="27" t="s">
        <v>210</v>
      </c>
      <c r="M556" s="27" t="s">
        <v>211</v>
      </c>
      <c r="N556" s="27" t="s">
        <v>215</v>
      </c>
      <c r="O556" s="27" t="s">
        <v>294</v>
      </c>
      <c r="P556" s="27" t="s">
        <v>170</v>
      </c>
      <c r="R556" s="27">
        <v>0</v>
      </c>
      <c r="S556" s="27" t="s">
        <v>369</v>
      </c>
      <c r="T556" s="27" t="s">
        <v>354</v>
      </c>
      <c r="U556" s="27" t="s">
        <v>3128</v>
      </c>
    </row>
    <row r="557" spans="1:21" x14ac:dyDescent="0.15">
      <c r="A557" s="27" t="s">
        <v>75</v>
      </c>
      <c r="B557" s="27" t="s">
        <v>9463</v>
      </c>
      <c r="C557" s="27" t="s">
        <v>189</v>
      </c>
      <c r="D557" s="27" t="s">
        <v>295</v>
      </c>
      <c r="E557" s="27" t="s">
        <v>3130</v>
      </c>
      <c r="F557" s="27" t="s">
        <v>3131</v>
      </c>
      <c r="G557" s="27" t="s">
        <v>78</v>
      </c>
      <c r="H557" s="27" t="s">
        <v>3132</v>
      </c>
      <c r="I557" s="28">
        <v>43423.603668981479</v>
      </c>
      <c r="J557" s="28">
        <v>43423.603668981479</v>
      </c>
      <c r="K557" s="27">
        <v>0</v>
      </c>
      <c r="L557" s="27" t="s">
        <v>211</v>
      </c>
      <c r="M557" s="27" t="s">
        <v>211</v>
      </c>
      <c r="N557" s="27" t="s">
        <v>215</v>
      </c>
      <c r="O557" s="27" t="s">
        <v>294</v>
      </c>
      <c r="P557" s="27" t="s">
        <v>170</v>
      </c>
      <c r="R557" s="27">
        <v>0</v>
      </c>
      <c r="S557" s="27" t="s">
        <v>354</v>
      </c>
      <c r="T557" s="27" t="s">
        <v>354</v>
      </c>
      <c r="U557" s="27" t="s">
        <v>9464</v>
      </c>
    </row>
    <row r="558" spans="1:21" x14ac:dyDescent="0.15">
      <c r="A558" s="27" t="s">
        <v>75</v>
      </c>
      <c r="B558" s="27" t="s">
        <v>3129</v>
      </c>
      <c r="C558" s="27" t="s">
        <v>189</v>
      </c>
      <c r="D558" s="27" t="s">
        <v>295</v>
      </c>
      <c r="E558" s="27" t="s">
        <v>3130</v>
      </c>
      <c r="F558" s="27" t="s">
        <v>3131</v>
      </c>
      <c r="G558" s="27" t="s">
        <v>78</v>
      </c>
      <c r="H558" s="27" t="s">
        <v>3132</v>
      </c>
      <c r="I558" s="28">
        <v>43423.604375000003</v>
      </c>
      <c r="J558" s="28">
        <v>43423.604560185187</v>
      </c>
      <c r="K558" s="27">
        <v>1.8518518518518518E-4</v>
      </c>
      <c r="L558" s="27" t="s">
        <v>210</v>
      </c>
      <c r="M558" s="27" t="s">
        <v>211</v>
      </c>
      <c r="N558" s="27" t="s">
        <v>215</v>
      </c>
      <c r="O558" s="27" t="s">
        <v>294</v>
      </c>
      <c r="P558" s="27" t="s">
        <v>170</v>
      </c>
      <c r="R558" s="27">
        <v>0</v>
      </c>
      <c r="S558" s="27" t="s">
        <v>395</v>
      </c>
      <c r="T558" s="27" t="s">
        <v>354</v>
      </c>
      <c r="U558" s="27" t="s">
        <v>3133</v>
      </c>
    </row>
    <row r="559" spans="1:21" x14ac:dyDescent="0.15">
      <c r="A559" s="27" t="s">
        <v>75</v>
      </c>
      <c r="B559" s="27" t="s">
        <v>9465</v>
      </c>
      <c r="C559" s="27" t="s">
        <v>189</v>
      </c>
      <c r="D559" s="27" t="s">
        <v>295</v>
      </c>
      <c r="E559" s="27" t="s">
        <v>9466</v>
      </c>
      <c r="F559" s="27" t="s">
        <v>9467</v>
      </c>
      <c r="G559" s="27" t="s">
        <v>78</v>
      </c>
      <c r="H559" s="27" t="s">
        <v>2692</v>
      </c>
      <c r="I559" s="28">
        <v>43423.607511574075</v>
      </c>
      <c r="J559" s="28">
        <v>43423.607511574075</v>
      </c>
      <c r="K559" s="27">
        <v>0</v>
      </c>
      <c r="L559" s="27" t="s">
        <v>211</v>
      </c>
      <c r="M559" s="27" t="s">
        <v>211</v>
      </c>
      <c r="N559" s="27" t="s">
        <v>215</v>
      </c>
      <c r="O559" s="27" t="s">
        <v>294</v>
      </c>
      <c r="P559" s="27" t="s">
        <v>170</v>
      </c>
      <c r="R559" s="27">
        <v>0</v>
      </c>
      <c r="S559" s="27" t="s">
        <v>354</v>
      </c>
      <c r="T559" s="27" t="s">
        <v>354</v>
      </c>
      <c r="U559" s="27" t="s">
        <v>9468</v>
      </c>
    </row>
    <row r="560" spans="1:21" x14ac:dyDescent="0.15">
      <c r="A560" s="27" t="s">
        <v>75</v>
      </c>
      <c r="B560" s="27" t="s">
        <v>9469</v>
      </c>
      <c r="C560" s="27" t="s">
        <v>189</v>
      </c>
      <c r="D560" s="27" t="s">
        <v>295</v>
      </c>
      <c r="E560" s="27" t="s">
        <v>9470</v>
      </c>
      <c r="F560" s="27" t="s">
        <v>9471</v>
      </c>
      <c r="G560" s="27" t="s">
        <v>78</v>
      </c>
      <c r="H560" s="27" t="s">
        <v>9472</v>
      </c>
      <c r="I560" s="28">
        <v>43423.609317129631</v>
      </c>
      <c r="J560" s="28">
        <v>43423.609317129631</v>
      </c>
      <c r="K560" s="27">
        <v>0</v>
      </c>
      <c r="L560" s="27" t="s">
        <v>211</v>
      </c>
      <c r="M560" s="27" t="s">
        <v>211</v>
      </c>
      <c r="N560" s="27" t="s">
        <v>215</v>
      </c>
      <c r="O560" s="27" t="s">
        <v>294</v>
      </c>
      <c r="P560" s="27" t="s">
        <v>170</v>
      </c>
      <c r="R560" s="27">
        <v>0</v>
      </c>
      <c r="S560" s="27" t="s">
        <v>354</v>
      </c>
      <c r="T560" s="27" t="s">
        <v>354</v>
      </c>
      <c r="U560" s="27" t="s">
        <v>9473</v>
      </c>
    </row>
    <row r="561" spans="1:21" x14ac:dyDescent="0.15">
      <c r="A561" s="27" t="s">
        <v>75</v>
      </c>
      <c r="B561" s="27" t="s">
        <v>9474</v>
      </c>
      <c r="C561" s="27" t="s">
        <v>189</v>
      </c>
      <c r="D561" s="27" t="s">
        <v>295</v>
      </c>
      <c r="E561" s="27" t="s">
        <v>9475</v>
      </c>
      <c r="F561" s="27" t="s">
        <v>9476</v>
      </c>
      <c r="G561" s="27" t="s">
        <v>78</v>
      </c>
      <c r="H561" s="27" t="s">
        <v>9477</v>
      </c>
      <c r="I561" s="28">
        <v>43423.609965277778</v>
      </c>
      <c r="J561" s="28">
        <v>43423.609965277778</v>
      </c>
      <c r="K561" s="27">
        <v>0</v>
      </c>
      <c r="L561" s="27" t="s">
        <v>211</v>
      </c>
      <c r="M561" s="27" t="s">
        <v>211</v>
      </c>
      <c r="N561" s="27" t="s">
        <v>215</v>
      </c>
      <c r="O561" s="27" t="s">
        <v>294</v>
      </c>
      <c r="P561" s="27" t="s">
        <v>170</v>
      </c>
      <c r="R561" s="27">
        <v>0</v>
      </c>
      <c r="S561" s="27" t="s">
        <v>354</v>
      </c>
      <c r="T561" s="27" t="s">
        <v>354</v>
      </c>
      <c r="U561" s="27" t="s">
        <v>9478</v>
      </c>
    </row>
    <row r="562" spans="1:21" x14ac:dyDescent="0.15">
      <c r="A562" s="27" t="s">
        <v>75</v>
      </c>
      <c r="B562" s="27" t="s">
        <v>9479</v>
      </c>
      <c r="C562" s="27" t="s">
        <v>189</v>
      </c>
      <c r="D562" s="27" t="s">
        <v>295</v>
      </c>
      <c r="E562" s="27" t="s">
        <v>3135</v>
      </c>
      <c r="F562" s="27" t="s">
        <v>3136</v>
      </c>
      <c r="G562" s="27" t="s">
        <v>78</v>
      </c>
      <c r="H562" s="27" t="s">
        <v>3137</v>
      </c>
      <c r="I562" s="28">
        <v>43423.611157407409</v>
      </c>
      <c r="J562" s="28">
        <v>43423.611157407409</v>
      </c>
      <c r="K562" s="27">
        <v>0</v>
      </c>
      <c r="L562" s="27" t="s">
        <v>211</v>
      </c>
      <c r="M562" s="27" t="s">
        <v>211</v>
      </c>
      <c r="N562" s="27" t="s">
        <v>215</v>
      </c>
      <c r="O562" s="27" t="s">
        <v>294</v>
      </c>
      <c r="P562" s="27" t="s">
        <v>170</v>
      </c>
      <c r="R562" s="27">
        <v>0</v>
      </c>
      <c r="S562" s="27" t="s">
        <v>354</v>
      </c>
      <c r="T562" s="27" t="s">
        <v>354</v>
      </c>
      <c r="U562" s="27" t="s">
        <v>9480</v>
      </c>
    </row>
    <row r="563" spans="1:21" x14ac:dyDescent="0.15">
      <c r="A563" s="27" t="s">
        <v>75</v>
      </c>
      <c r="B563" s="27" t="s">
        <v>3134</v>
      </c>
      <c r="C563" s="27" t="s">
        <v>189</v>
      </c>
      <c r="D563" s="27" t="s">
        <v>295</v>
      </c>
      <c r="E563" s="27" t="s">
        <v>3135</v>
      </c>
      <c r="F563" s="27" t="s">
        <v>3136</v>
      </c>
      <c r="G563" s="27" t="s">
        <v>78</v>
      </c>
      <c r="H563" s="27" t="s">
        <v>3137</v>
      </c>
      <c r="I563" s="28">
        <v>43423.612812500003</v>
      </c>
      <c r="J563" s="28">
        <v>43423.613287037035</v>
      </c>
      <c r="K563" s="27">
        <v>4.7453703703703704E-4</v>
      </c>
      <c r="L563" s="27" t="s">
        <v>210</v>
      </c>
      <c r="M563" s="27" t="s">
        <v>211</v>
      </c>
      <c r="N563" s="27" t="s">
        <v>215</v>
      </c>
      <c r="O563" s="27" t="s">
        <v>294</v>
      </c>
      <c r="P563" s="27" t="s">
        <v>170</v>
      </c>
      <c r="R563" s="27">
        <v>0</v>
      </c>
      <c r="S563" s="27" t="s">
        <v>411</v>
      </c>
      <c r="T563" s="27" t="s">
        <v>354</v>
      </c>
      <c r="U563" s="27" t="s">
        <v>3138</v>
      </c>
    </row>
    <row r="564" spans="1:21" x14ac:dyDescent="0.15">
      <c r="A564" s="27" t="s">
        <v>75</v>
      </c>
      <c r="B564" s="27" t="s">
        <v>9481</v>
      </c>
      <c r="C564" s="27" t="s">
        <v>189</v>
      </c>
      <c r="D564" s="27" t="s">
        <v>295</v>
      </c>
      <c r="E564" s="27" t="s">
        <v>9470</v>
      </c>
      <c r="F564" s="27" t="s">
        <v>9471</v>
      </c>
      <c r="G564" s="27" t="s">
        <v>78</v>
      </c>
      <c r="H564" s="27" t="s">
        <v>9472</v>
      </c>
      <c r="I564" s="28">
        <v>43423.612893518519</v>
      </c>
      <c r="J564" s="28">
        <v>43423.612893518519</v>
      </c>
      <c r="K564" s="27">
        <v>0</v>
      </c>
      <c r="L564" s="27" t="s">
        <v>211</v>
      </c>
      <c r="M564" s="27" t="s">
        <v>211</v>
      </c>
      <c r="N564" s="27" t="s">
        <v>215</v>
      </c>
      <c r="O564" s="27" t="s">
        <v>294</v>
      </c>
      <c r="P564" s="27" t="s">
        <v>170</v>
      </c>
      <c r="R564" s="27">
        <v>0</v>
      </c>
      <c r="S564" s="27" t="s">
        <v>354</v>
      </c>
      <c r="T564" s="27" t="s">
        <v>354</v>
      </c>
      <c r="U564" s="27" t="s">
        <v>9482</v>
      </c>
    </row>
    <row r="565" spans="1:21" x14ac:dyDescent="0.15">
      <c r="A565" s="27" t="s">
        <v>75</v>
      </c>
      <c r="B565" s="27" t="s">
        <v>3139</v>
      </c>
      <c r="C565" s="27" t="s">
        <v>189</v>
      </c>
      <c r="D565" s="27" t="s">
        <v>295</v>
      </c>
      <c r="E565" s="27" t="s">
        <v>3140</v>
      </c>
      <c r="F565" s="27" t="s">
        <v>3141</v>
      </c>
      <c r="G565" s="27" t="s">
        <v>78</v>
      </c>
      <c r="H565" s="27" t="s">
        <v>3142</v>
      </c>
      <c r="I565" s="28">
        <v>43423.613819444443</v>
      </c>
      <c r="J565" s="28">
        <v>43423.614178240743</v>
      </c>
      <c r="K565" s="27">
        <v>3.5879629629629635E-4</v>
      </c>
      <c r="L565" s="27" t="s">
        <v>210</v>
      </c>
      <c r="M565" s="27" t="s">
        <v>211</v>
      </c>
      <c r="N565" s="27" t="s">
        <v>215</v>
      </c>
      <c r="O565" s="27" t="s">
        <v>294</v>
      </c>
      <c r="P565" s="27" t="s">
        <v>170</v>
      </c>
      <c r="R565" s="27">
        <v>0</v>
      </c>
      <c r="S565" s="27" t="s">
        <v>406</v>
      </c>
      <c r="T565" s="27" t="s">
        <v>354</v>
      </c>
      <c r="U565" s="27" t="s">
        <v>3143</v>
      </c>
    </row>
    <row r="566" spans="1:21" x14ac:dyDescent="0.15">
      <c r="A566" s="27" t="s">
        <v>75</v>
      </c>
      <c r="B566" s="27" t="s">
        <v>3144</v>
      </c>
      <c r="C566" s="27" t="s">
        <v>189</v>
      </c>
      <c r="D566" s="27" t="s">
        <v>295</v>
      </c>
      <c r="E566" s="27" t="s">
        <v>3145</v>
      </c>
      <c r="F566" s="27" t="s">
        <v>3146</v>
      </c>
      <c r="G566" s="27" t="s">
        <v>78</v>
      </c>
      <c r="H566" s="27" t="s">
        <v>3147</v>
      </c>
      <c r="I566" s="28">
        <v>43423.619247685187</v>
      </c>
      <c r="J566" s="28">
        <v>43423.619675925926</v>
      </c>
      <c r="K566" s="27">
        <v>4.2824074074074075E-4</v>
      </c>
      <c r="L566" s="27" t="s">
        <v>210</v>
      </c>
      <c r="M566" s="27" t="s">
        <v>211</v>
      </c>
      <c r="N566" s="27" t="s">
        <v>215</v>
      </c>
      <c r="O566" s="27" t="s">
        <v>294</v>
      </c>
      <c r="P566" s="27" t="s">
        <v>170</v>
      </c>
      <c r="R566" s="27">
        <v>0</v>
      </c>
      <c r="S566" s="27" t="s">
        <v>381</v>
      </c>
      <c r="T566" s="27" t="s">
        <v>354</v>
      </c>
      <c r="U566" s="27" t="s">
        <v>3148</v>
      </c>
    </row>
    <row r="567" spans="1:21" x14ac:dyDescent="0.15">
      <c r="A567" s="27" t="s">
        <v>75</v>
      </c>
      <c r="B567" s="27" t="s">
        <v>3149</v>
      </c>
      <c r="C567" s="27" t="s">
        <v>189</v>
      </c>
      <c r="D567" s="27" t="s">
        <v>295</v>
      </c>
      <c r="E567" s="27" t="s">
        <v>3150</v>
      </c>
      <c r="F567" s="27" t="s">
        <v>3151</v>
      </c>
      <c r="G567" s="27" t="s">
        <v>78</v>
      </c>
      <c r="H567" s="27" t="s">
        <v>3152</v>
      </c>
      <c r="I567" s="28">
        <v>43423.621770833335</v>
      </c>
      <c r="J567" s="28">
        <v>43423.622060185182</v>
      </c>
      <c r="K567" s="27">
        <v>2.8935185185185189E-4</v>
      </c>
      <c r="L567" s="27" t="s">
        <v>210</v>
      </c>
      <c r="M567" s="27" t="s">
        <v>211</v>
      </c>
      <c r="N567" s="27" t="s">
        <v>215</v>
      </c>
      <c r="O567" s="27" t="s">
        <v>294</v>
      </c>
      <c r="P567" s="27" t="s">
        <v>170</v>
      </c>
      <c r="R567" s="27">
        <v>0</v>
      </c>
      <c r="S567" s="27" t="s">
        <v>384</v>
      </c>
      <c r="T567" s="27" t="s">
        <v>354</v>
      </c>
      <c r="U567" s="27" t="s">
        <v>3153</v>
      </c>
    </row>
    <row r="568" spans="1:21" x14ac:dyDescent="0.15">
      <c r="A568" s="27" t="s">
        <v>75</v>
      </c>
      <c r="B568" s="27" t="s">
        <v>3154</v>
      </c>
      <c r="C568" s="27" t="s">
        <v>189</v>
      </c>
      <c r="D568" s="27" t="s">
        <v>295</v>
      </c>
      <c r="E568" s="27" t="s">
        <v>3155</v>
      </c>
      <c r="F568" s="27" t="s">
        <v>3156</v>
      </c>
      <c r="G568" s="27" t="s">
        <v>78</v>
      </c>
      <c r="H568" s="27" t="s">
        <v>3157</v>
      </c>
      <c r="I568" s="28">
        <v>43423.623692129629</v>
      </c>
      <c r="J568" s="28">
        <v>43423.623888888891</v>
      </c>
      <c r="K568" s="27">
        <v>1.9675925925925926E-4</v>
      </c>
      <c r="L568" s="27" t="s">
        <v>210</v>
      </c>
      <c r="M568" s="27" t="s">
        <v>211</v>
      </c>
      <c r="N568" s="27" t="s">
        <v>215</v>
      </c>
      <c r="O568" s="27" t="s">
        <v>294</v>
      </c>
      <c r="P568" s="27" t="s">
        <v>170</v>
      </c>
      <c r="R568" s="27">
        <v>0</v>
      </c>
      <c r="S568" s="27" t="s">
        <v>401</v>
      </c>
      <c r="T568" s="27" t="s">
        <v>354</v>
      </c>
      <c r="U568" s="27" t="s">
        <v>3158</v>
      </c>
    </row>
    <row r="569" spans="1:21" x14ac:dyDescent="0.15">
      <c r="A569" s="27" t="s">
        <v>75</v>
      </c>
      <c r="B569" s="27" t="s">
        <v>9483</v>
      </c>
      <c r="C569" s="27" t="s">
        <v>189</v>
      </c>
      <c r="D569" s="27" t="s">
        <v>295</v>
      </c>
      <c r="E569" s="27" t="s">
        <v>9484</v>
      </c>
      <c r="F569" s="27" t="s">
        <v>9485</v>
      </c>
      <c r="G569" s="27" t="s">
        <v>78</v>
      </c>
      <c r="H569" s="27" t="s">
        <v>9486</v>
      </c>
      <c r="I569" s="28">
        <v>43423.631122685183</v>
      </c>
      <c r="J569" s="28">
        <v>43423.631122685183</v>
      </c>
      <c r="K569" s="27">
        <v>0</v>
      </c>
      <c r="L569" s="27" t="s">
        <v>211</v>
      </c>
      <c r="M569" s="27" t="s">
        <v>211</v>
      </c>
      <c r="N569" s="27" t="s">
        <v>215</v>
      </c>
      <c r="O569" s="27" t="s">
        <v>294</v>
      </c>
      <c r="P569" s="27" t="s">
        <v>170</v>
      </c>
      <c r="R569" s="27">
        <v>0</v>
      </c>
      <c r="S569" s="27" t="s">
        <v>354</v>
      </c>
      <c r="T569" s="27" t="s">
        <v>354</v>
      </c>
      <c r="U569" s="27" t="s">
        <v>9487</v>
      </c>
    </row>
    <row r="570" spans="1:21" x14ac:dyDescent="0.15">
      <c r="A570" s="27" t="s">
        <v>75</v>
      </c>
      <c r="B570" s="27" t="s">
        <v>3159</v>
      </c>
      <c r="C570" s="27" t="s">
        <v>189</v>
      </c>
      <c r="D570" s="27" t="s">
        <v>295</v>
      </c>
      <c r="E570" s="27" t="s">
        <v>3160</v>
      </c>
      <c r="F570" s="27" t="s">
        <v>3161</v>
      </c>
      <c r="G570" s="27" t="s">
        <v>78</v>
      </c>
      <c r="H570" s="27" t="s">
        <v>3162</v>
      </c>
      <c r="I570" s="28">
        <v>43423.637013888889</v>
      </c>
      <c r="J570" s="28">
        <v>43423.637407407405</v>
      </c>
      <c r="K570" s="27">
        <v>3.9351851851851852E-4</v>
      </c>
      <c r="L570" s="27" t="s">
        <v>210</v>
      </c>
      <c r="M570" s="27" t="s">
        <v>211</v>
      </c>
      <c r="N570" s="27" t="s">
        <v>215</v>
      </c>
      <c r="O570" s="27" t="s">
        <v>294</v>
      </c>
      <c r="P570" s="27" t="s">
        <v>170</v>
      </c>
      <c r="R570" s="27">
        <v>0</v>
      </c>
      <c r="S570" s="27" t="s">
        <v>363</v>
      </c>
      <c r="T570" s="27" t="s">
        <v>354</v>
      </c>
      <c r="U570" s="27" t="s">
        <v>3163</v>
      </c>
    </row>
    <row r="571" spans="1:21" x14ac:dyDescent="0.15">
      <c r="A571" s="27" t="s">
        <v>75</v>
      </c>
      <c r="B571" s="27" t="s">
        <v>9488</v>
      </c>
      <c r="C571" s="27" t="s">
        <v>189</v>
      </c>
      <c r="D571" s="27" t="s">
        <v>295</v>
      </c>
      <c r="E571" s="27" t="s">
        <v>9489</v>
      </c>
      <c r="F571" s="27" t="s">
        <v>9490</v>
      </c>
      <c r="G571" s="27" t="s">
        <v>78</v>
      </c>
      <c r="H571" s="27" t="s">
        <v>9491</v>
      </c>
      <c r="I571" s="28">
        <v>43423.63925925926</v>
      </c>
      <c r="J571" s="28">
        <v>43423.63925925926</v>
      </c>
      <c r="K571" s="27">
        <v>0</v>
      </c>
      <c r="L571" s="27" t="s">
        <v>211</v>
      </c>
      <c r="M571" s="27" t="s">
        <v>211</v>
      </c>
      <c r="N571" s="27" t="s">
        <v>215</v>
      </c>
      <c r="O571" s="27" t="s">
        <v>294</v>
      </c>
      <c r="P571" s="27" t="s">
        <v>170</v>
      </c>
      <c r="R571" s="27">
        <v>0</v>
      </c>
      <c r="S571" s="27" t="s">
        <v>354</v>
      </c>
      <c r="T571" s="27" t="s">
        <v>354</v>
      </c>
      <c r="U571" s="27" t="s">
        <v>9492</v>
      </c>
    </row>
    <row r="572" spans="1:21" x14ac:dyDescent="0.15">
      <c r="A572" s="27" t="s">
        <v>75</v>
      </c>
      <c r="B572" s="27" t="s">
        <v>3164</v>
      </c>
      <c r="C572" s="27" t="s">
        <v>189</v>
      </c>
      <c r="D572" s="27" t="s">
        <v>295</v>
      </c>
      <c r="E572" s="27" t="s">
        <v>3165</v>
      </c>
      <c r="F572" s="27" t="s">
        <v>3166</v>
      </c>
      <c r="G572" s="27" t="s">
        <v>78</v>
      </c>
      <c r="H572" s="27" t="s">
        <v>3167</v>
      </c>
      <c r="I572" s="28">
        <v>43423.639988425923</v>
      </c>
      <c r="J572" s="28">
        <v>43423.640532407408</v>
      </c>
      <c r="K572" s="27">
        <v>5.4398148148148144E-4</v>
      </c>
      <c r="L572" s="27" t="s">
        <v>210</v>
      </c>
      <c r="M572" s="27" t="s">
        <v>211</v>
      </c>
      <c r="N572" s="27" t="s">
        <v>215</v>
      </c>
      <c r="O572" s="27" t="s">
        <v>294</v>
      </c>
      <c r="P572" s="27" t="s">
        <v>170</v>
      </c>
      <c r="R572" s="27">
        <v>0</v>
      </c>
      <c r="S572" s="27" t="s">
        <v>428</v>
      </c>
      <c r="T572" s="27" t="s">
        <v>354</v>
      </c>
      <c r="U572" s="27" t="s">
        <v>3168</v>
      </c>
    </row>
    <row r="573" spans="1:21" x14ac:dyDescent="0.15">
      <c r="A573" s="27" t="s">
        <v>75</v>
      </c>
      <c r="B573" s="27" t="s">
        <v>3169</v>
      </c>
      <c r="C573" s="27" t="s">
        <v>189</v>
      </c>
      <c r="D573" s="27" t="s">
        <v>295</v>
      </c>
      <c r="E573" s="27" t="s">
        <v>3170</v>
      </c>
      <c r="F573" s="27" t="s">
        <v>3171</v>
      </c>
      <c r="G573" s="27" t="s">
        <v>78</v>
      </c>
      <c r="H573" s="27" t="s">
        <v>3172</v>
      </c>
      <c r="I573" s="28">
        <v>43423.641388888886</v>
      </c>
      <c r="J573" s="28">
        <v>43423.641504629632</v>
      </c>
      <c r="K573" s="27">
        <v>1.1574074074074073E-4</v>
      </c>
      <c r="L573" s="27" t="s">
        <v>210</v>
      </c>
      <c r="M573" s="27" t="s">
        <v>211</v>
      </c>
      <c r="N573" s="27" t="s">
        <v>215</v>
      </c>
      <c r="O573" s="27" t="s">
        <v>294</v>
      </c>
      <c r="P573" s="27" t="s">
        <v>170</v>
      </c>
      <c r="R573" s="27">
        <v>0</v>
      </c>
      <c r="S573" s="27" t="s">
        <v>441</v>
      </c>
      <c r="T573" s="27" t="s">
        <v>354</v>
      </c>
      <c r="U573" s="27" t="s">
        <v>3173</v>
      </c>
    </row>
    <row r="574" spans="1:21" x14ac:dyDescent="0.15">
      <c r="A574" s="27" t="s">
        <v>75</v>
      </c>
      <c r="B574" s="27" t="s">
        <v>3174</v>
      </c>
      <c r="C574" s="27" t="s">
        <v>189</v>
      </c>
      <c r="D574" s="27" t="s">
        <v>295</v>
      </c>
      <c r="E574" s="27" t="s">
        <v>3175</v>
      </c>
      <c r="F574" s="27" t="s">
        <v>3176</v>
      </c>
      <c r="G574" s="27" t="s">
        <v>78</v>
      </c>
      <c r="H574" s="27" t="s">
        <v>3177</v>
      </c>
      <c r="I574" s="28">
        <v>43423.642187500001</v>
      </c>
      <c r="J574" s="28">
        <v>43423.642326388886</v>
      </c>
      <c r="K574" s="27">
        <v>1.3888888888888889E-4</v>
      </c>
      <c r="L574" s="27" t="s">
        <v>210</v>
      </c>
      <c r="M574" s="27" t="s">
        <v>211</v>
      </c>
      <c r="N574" s="27" t="s">
        <v>215</v>
      </c>
      <c r="O574" s="27" t="s">
        <v>294</v>
      </c>
      <c r="P574" s="27" t="s">
        <v>170</v>
      </c>
      <c r="R574" s="27">
        <v>0</v>
      </c>
      <c r="S574" s="27" t="s">
        <v>403</v>
      </c>
      <c r="T574" s="27" t="s">
        <v>354</v>
      </c>
      <c r="U574" s="27" t="s">
        <v>3178</v>
      </c>
    </row>
    <row r="575" spans="1:21" x14ac:dyDescent="0.15">
      <c r="A575" s="27" t="s">
        <v>75</v>
      </c>
      <c r="B575" s="27" t="s">
        <v>3179</v>
      </c>
      <c r="C575" s="27" t="s">
        <v>189</v>
      </c>
      <c r="D575" s="27" t="s">
        <v>295</v>
      </c>
      <c r="E575" s="27" t="s">
        <v>3180</v>
      </c>
      <c r="F575" s="27" t="s">
        <v>3181</v>
      </c>
      <c r="G575" s="27" t="s">
        <v>78</v>
      </c>
      <c r="H575" s="27" t="s">
        <v>3182</v>
      </c>
      <c r="I575" s="28">
        <v>43423.644363425927</v>
      </c>
      <c r="J575" s="28">
        <v>43423.644548611112</v>
      </c>
      <c r="K575" s="27">
        <v>1.8518518518518518E-4</v>
      </c>
      <c r="L575" s="27" t="s">
        <v>210</v>
      </c>
      <c r="M575" s="27" t="s">
        <v>211</v>
      </c>
      <c r="N575" s="27" t="s">
        <v>215</v>
      </c>
      <c r="O575" s="27" t="s">
        <v>294</v>
      </c>
      <c r="P575" s="27" t="s">
        <v>170</v>
      </c>
      <c r="R575" s="27">
        <v>0</v>
      </c>
      <c r="S575" s="27" t="s">
        <v>395</v>
      </c>
      <c r="T575" s="27" t="s">
        <v>354</v>
      </c>
      <c r="U575" s="27" t="s">
        <v>3183</v>
      </c>
    </row>
    <row r="576" spans="1:21" x14ac:dyDescent="0.15">
      <c r="A576" s="27" t="s">
        <v>75</v>
      </c>
      <c r="B576" s="27" t="s">
        <v>9493</v>
      </c>
      <c r="C576" s="27" t="s">
        <v>189</v>
      </c>
      <c r="D576" s="27" t="s">
        <v>295</v>
      </c>
      <c r="E576" s="27" t="s">
        <v>9494</v>
      </c>
      <c r="F576" s="27" t="s">
        <v>9495</v>
      </c>
      <c r="G576" s="27" t="s">
        <v>78</v>
      </c>
      <c r="H576" s="27" t="s">
        <v>9496</v>
      </c>
      <c r="I576" s="28">
        <v>43423.657754629632</v>
      </c>
      <c r="J576" s="28">
        <v>43423.657754629632</v>
      </c>
      <c r="K576" s="27">
        <v>0</v>
      </c>
      <c r="L576" s="27" t="s">
        <v>211</v>
      </c>
      <c r="M576" s="27" t="s">
        <v>211</v>
      </c>
      <c r="N576" s="27" t="s">
        <v>215</v>
      </c>
      <c r="O576" s="27" t="s">
        <v>294</v>
      </c>
      <c r="P576" s="27" t="s">
        <v>170</v>
      </c>
      <c r="R576" s="27">
        <v>0</v>
      </c>
      <c r="S576" s="27" t="s">
        <v>354</v>
      </c>
      <c r="T576" s="27" t="s">
        <v>354</v>
      </c>
      <c r="U576" s="27" t="s">
        <v>9497</v>
      </c>
    </row>
    <row r="577" spans="1:21" x14ac:dyDescent="0.15">
      <c r="A577" s="27" t="s">
        <v>75</v>
      </c>
      <c r="B577" s="27" t="s">
        <v>3184</v>
      </c>
      <c r="C577" s="27" t="s">
        <v>189</v>
      </c>
      <c r="D577" s="27" t="s">
        <v>295</v>
      </c>
      <c r="E577" s="27" t="s">
        <v>3185</v>
      </c>
      <c r="F577" s="27" t="s">
        <v>3186</v>
      </c>
      <c r="G577" s="27" t="s">
        <v>78</v>
      </c>
      <c r="H577" s="27" t="s">
        <v>1488</v>
      </c>
      <c r="I577" s="28">
        <v>43423.658900462964</v>
      </c>
      <c r="J577" s="28">
        <v>43423.659108796295</v>
      </c>
      <c r="K577" s="27">
        <v>2.0833333333333335E-4</v>
      </c>
      <c r="L577" s="27" t="s">
        <v>210</v>
      </c>
      <c r="M577" s="27" t="s">
        <v>211</v>
      </c>
      <c r="N577" s="27" t="s">
        <v>215</v>
      </c>
      <c r="O577" s="27" t="s">
        <v>294</v>
      </c>
      <c r="P577" s="27" t="s">
        <v>170</v>
      </c>
      <c r="R577" s="27">
        <v>0</v>
      </c>
      <c r="S577" s="27" t="s">
        <v>405</v>
      </c>
      <c r="T577" s="27" t="s">
        <v>354</v>
      </c>
      <c r="U577" s="27" t="s">
        <v>3187</v>
      </c>
    </row>
    <row r="578" spans="1:21" x14ac:dyDescent="0.15">
      <c r="A578" s="27" t="s">
        <v>75</v>
      </c>
      <c r="B578" s="27" t="s">
        <v>9498</v>
      </c>
      <c r="C578" s="27" t="s">
        <v>189</v>
      </c>
      <c r="D578" s="27" t="s">
        <v>295</v>
      </c>
      <c r="E578" s="27" t="s">
        <v>9499</v>
      </c>
      <c r="F578" s="27" t="s">
        <v>9500</v>
      </c>
      <c r="G578" s="27" t="s">
        <v>78</v>
      </c>
      <c r="H578" s="27" t="s">
        <v>9501</v>
      </c>
      <c r="I578" s="28">
        <v>43423.660115740742</v>
      </c>
      <c r="J578" s="28">
        <v>43423.660115740742</v>
      </c>
      <c r="K578" s="27">
        <v>0</v>
      </c>
      <c r="L578" s="27" t="s">
        <v>211</v>
      </c>
      <c r="M578" s="27" t="s">
        <v>211</v>
      </c>
      <c r="N578" s="27" t="s">
        <v>215</v>
      </c>
      <c r="O578" s="27" t="s">
        <v>294</v>
      </c>
      <c r="P578" s="27" t="s">
        <v>170</v>
      </c>
      <c r="R578" s="27">
        <v>0</v>
      </c>
      <c r="S578" s="27" t="s">
        <v>354</v>
      </c>
      <c r="T578" s="27" t="s">
        <v>354</v>
      </c>
      <c r="U578" s="27" t="s">
        <v>9502</v>
      </c>
    </row>
    <row r="579" spans="1:21" x14ac:dyDescent="0.15">
      <c r="A579" s="27" t="s">
        <v>75</v>
      </c>
      <c r="B579" s="27" t="s">
        <v>3188</v>
      </c>
      <c r="C579" s="27" t="s">
        <v>189</v>
      </c>
      <c r="D579" s="27" t="s">
        <v>295</v>
      </c>
      <c r="E579" s="27" t="s">
        <v>3189</v>
      </c>
      <c r="F579" s="27" t="s">
        <v>3190</v>
      </c>
      <c r="G579" s="27" t="s">
        <v>78</v>
      </c>
      <c r="H579" s="27" t="s">
        <v>3191</v>
      </c>
      <c r="I579" s="28">
        <v>43423.660844907405</v>
      </c>
      <c r="J579" s="28">
        <v>43423.661180555559</v>
      </c>
      <c r="K579" s="27">
        <v>3.3564814814814812E-4</v>
      </c>
      <c r="L579" s="27" t="s">
        <v>210</v>
      </c>
      <c r="M579" s="27" t="s">
        <v>211</v>
      </c>
      <c r="N579" s="27" t="s">
        <v>215</v>
      </c>
      <c r="O579" s="27" t="s">
        <v>294</v>
      </c>
      <c r="P579" s="27" t="s">
        <v>170</v>
      </c>
      <c r="R579" s="27">
        <v>0</v>
      </c>
      <c r="S579" s="27" t="s">
        <v>414</v>
      </c>
      <c r="T579" s="27" t="s">
        <v>354</v>
      </c>
      <c r="U579" s="27" t="s">
        <v>3192</v>
      </c>
    </row>
    <row r="580" spans="1:21" x14ac:dyDescent="0.15">
      <c r="A580" s="27" t="s">
        <v>75</v>
      </c>
      <c r="B580" s="27" t="s">
        <v>3193</v>
      </c>
      <c r="C580" s="27" t="s">
        <v>189</v>
      </c>
      <c r="D580" s="27" t="s">
        <v>295</v>
      </c>
      <c r="E580" s="27" t="s">
        <v>3194</v>
      </c>
      <c r="F580" s="27" t="s">
        <v>3195</v>
      </c>
      <c r="G580" s="27" t="s">
        <v>78</v>
      </c>
      <c r="H580" s="27" t="s">
        <v>3196</v>
      </c>
      <c r="I580" s="28">
        <v>43423.662245370368</v>
      </c>
      <c r="J580" s="28">
        <v>43423.662615740737</v>
      </c>
      <c r="K580" s="27">
        <v>3.7037037037037035E-4</v>
      </c>
      <c r="L580" s="27" t="s">
        <v>210</v>
      </c>
      <c r="M580" s="27" t="s">
        <v>211</v>
      </c>
      <c r="N580" s="27" t="s">
        <v>215</v>
      </c>
      <c r="O580" s="27" t="s">
        <v>294</v>
      </c>
      <c r="P580" s="27" t="s">
        <v>170</v>
      </c>
      <c r="R580" s="27">
        <v>0</v>
      </c>
      <c r="S580" s="27" t="s">
        <v>691</v>
      </c>
      <c r="T580" s="27" t="s">
        <v>354</v>
      </c>
      <c r="U580" s="27" t="s">
        <v>3197</v>
      </c>
    </row>
    <row r="581" spans="1:21" x14ac:dyDescent="0.15">
      <c r="A581" s="27" t="s">
        <v>75</v>
      </c>
      <c r="B581" s="27" t="s">
        <v>9503</v>
      </c>
      <c r="C581" s="27" t="s">
        <v>189</v>
      </c>
      <c r="D581" s="27" t="s">
        <v>295</v>
      </c>
      <c r="E581" s="27" t="s">
        <v>9504</v>
      </c>
      <c r="F581" s="27" t="s">
        <v>9505</v>
      </c>
      <c r="G581" s="27" t="s">
        <v>78</v>
      </c>
      <c r="H581" s="27" t="s">
        <v>9506</v>
      </c>
      <c r="I581" s="28">
        <v>43423.664872685185</v>
      </c>
      <c r="J581" s="28">
        <v>43423.664872685185</v>
      </c>
      <c r="K581" s="27">
        <v>0</v>
      </c>
      <c r="L581" s="27" t="s">
        <v>211</v>
      </c>
      <c r="M581" s="27" t="s">
        <v>211</v>
      </c>
      <c r="N581" s="27" t="s">
        <v>215</v>
      </c>
      <c r="O581" s="27" t="s">
        <v>294</v>
      </c>
      <c r="P581" s="27" t="s">
        <v>170</v>
      </c>
      <c r="R581" s="27">
        <v>0</v>
      </c>
      <c r="S581" s="27" t="s">
        <v>354</v>
      </c>
      <c r="T581" s="27" t="s">
        <v>354</v>
      </c>
      <c r="U581" s="27" t="s">
        <v>9507</v>
      </c>
    </row>
    <row r="582" spans="1:21" x14ac:dyDescent="0.15">
      <c r="A582" s="27" t="s">
        <v>75</v>
      </c>
      <c r="B582" s="27" t="s">
        <v>9508</v>
      </c>
      <c r="C582" s="27" t="s">
        <v>189</v>
      </c>
      <c r="D582" s="27" t="s">
        <v>295</v>
      </c>
      <c r="E582" s="27" t="s">
        <v>9509</v>
      </c>
      <c r="F582" s="27" t="s">
        <v>9510</v>
      </c>
      <c r="G582" s="27" t="s">
        <v>78</v>
      </c>
      <c r="H582" s="27" t="s">
        <v>9511</v>
      </c>
      <c r="I582" s="28">
        <v>43423.666909722226</v>
      </c>
      <c r="J582" s="28">
        <v>43423.666909722226</v>
      </c>
      <c r="K582" s="27">
        <v>0</v>
      </c>
      <c r="L582" s="27" t="s">
        <v>211</v>
      </c>
      <c r="M582" s="27" t="s">
        <v>211</v>
      </c>
      <c r="N582" s="27" t="s">
        <v>215</v>
      </c>
      <c r="O582" s="27" t="s">
        <v>294</v>
      </c>
      <c r="P582" s="27" t="s">
        <v>170</v>
      </c>
      <c r="R582" s="27">
        <v>0</v>
      </c>
      <c r="S582" s="27" t="s">
        <v>354</v>
      </c>
      <c r="T582" s="27" t="s">
        <v>354</v>
      </c>
      <c r="U582" s="27" t="s">
        <v>9512</v>
      </c>
    </row>
    <row r="583" spans="1:21" x14ac:dyDescent="0.15">
      <c r="A583" s="27" t="s">
        <v>75</v>
      </c>
      <c r="B583" s="27" t="s">
        <v>9513</v>
      </c>
      <c r="C583" s="27" t="s">
        <v>189</v>
      </c>
      <c r="D583" s="27" t="s">
        <v>295</v>
      </c>
      <c r="E583" s="27" t="s">
        <v>9514</v>
      </c>
      <c r="F583" s="27" t="s">
        <v>9515</v>
      </c>
      <c r="G583" s="27" t="s">
        <v>78</v>
      </c>
      <c r="H583" s="27" t="s">
        <v>9516</v>
      </c>
      <c r="I583" s="28">
        <v>43423.668958333335</v>
      </c>
      <c r="J583" s="28">
        <v>43423.668958333335</v>
      </c>
      <c r="K583" s="27">
        <v>0</v>
      </c>
      <c r="L583" s="27" t="s">
        <v>211</v>
      </c>
      <c r="M583" s="27" t="s">
        <v>211</v>
      </c>
      <c r="N583" s="27" t="s">
        <v>215</v>
      </c>
      <c r="O583" s="27" t="s">
        <v>294</v>
      </c>
      <c r="P583" s="27" t="s">
        <v>170</v>
      </c>
      <c r="R583" s="27">
        <v>0</v>
      </c>
      <c r="S583" s="27" t="s">
        <v>354</v>
      </c>
      <c r="T583" s="27" t="s">
        <v>354</v>
      </c>
      <c r="U583" s="27" t="s">
        <v>9517</v>
      </c>
    </row>
    <row r="584" spans="1:21" x14ac:dyDescent="0.15">
      <c r="A584" s="27" t="s">
        <v>75</v>
      </c>
      <c r="B584" s="27" t="s">
        <v>9518</v>
      </c>
      <c r="C584" s="27" t="s">
        <v>189</v>
      </c>
      <c r="D584" s="27" t="s">
        <v>295</v>
      </c>
      <c r="E584" s="27" t="s">
        <v>9509</v>
      </c>
      <c r="F584" s="27" t="s">
        <v>9510</v>
      </c>
      <c r="G584" s="27" t="s">
        <v>78</v>
      </c>
      <c r="H584" s="27" t="s">
        <v>9511</v>
      </c>
      <c r="I584" s="28">
        <v>43423.67150462963</v>
      </c>
      <c r="J584" s="28">
        <v>43423.67150462963</v>
      </c>
      <c r="K584" s="27">
        <v>0</v>
      </c>
      <c r="L584" s="27" t="s">
        <v>211</v>
      </c>
      <c r="M584" s="27" t="s">
        <v>211</v>
      </c>
      <c r="N584" s="27" t="s">
        <v>215</v>
      </c>
      <c r="O584" s="27" t="s">
        <v>294</v>
      </c>
      <c r="P584" s="27" t="s">
        <v>170</v>
      </c>
      <c r="R584" s="27">
        <v>0</v>
      </c>
      <c r="S584" s="27" t="s">
        <v>354</v>
      </c>
      <c r="T584" s="27" t="s">
        <v>354</v>
      </c>
      <c r="U584" s="27" t="s">
        <v>9512</v>
      </c>
    </row>
    <row r="585" spans="1:21" x14ac:dyDescent="0.15">
      <c r="A585" s="27" t="s">
        <v>75</v>
      </c>
      <c r="B585" s="27" t="s">
        <v>9519</v>
      </c>
      <c r="C585" s="27" t="s">
        <v>189</v>
      </c>
      <c r="D585" s="27" t="s">
        <v>295</v>
      </c>
      <c r="E585" s="27" t="s">
        <v>9520</v>
      </c>
      <c r="F585" s="27" t="s">
        <v>9521</v>
      </c>
      <c r="G585" s="27" t="s">
        <v>78</v>
      </c>
      <c r="H585" s="27" t="s">
        <v>9522</v>
      </c>
      <c r="I585" s="28">
        <v>43423.674432870372</v>
      </c>
      <c r="J585" s="28">
        <v>43423.674432870372</v>
      </c>
      <c r="K585" s="27">
        <v>0</v>
      </c>
      <c r="L585" s="27" t="s">
        <v>211</v>
      </c>
      <c r="M585" s="27" t="s">
        <v>211</v>
      </c>
      <c r="N585" s="27" t="s">
        <v>215</v>
      </c>
      <c r="O585" s="27" t="s">
        <v>294</v>
      </c>
      <c r="P585" s="27" t="s">
        <v>170</v>
      </c>
      <c r="R585" s="27">
        <v>0</v>
      </c>
      <c r="S585" s="27" t="s">
        <v>354</v>
      </c>
      <c r="T585" s="27" t="s">
        <v>354</v>
      </c>
      <c r="U585" s="27" t="s">
        <v>9523</v>
      </c>
    </row>
    <row r="586" spans="1:21" x14ac:dyDescent="0.15">
      <c r="A586" s="27" t="s">
        <v>75</v>
      </c>
      <c r="B586" s="27" t="s">
        <v>3198</v>
      </c>
      <c r="C586" s="27" t="s">
        <v>189</v>
      </c>
      <c r="D586" s="27" t="s">
        <v>295</v>
      </c>
      <c r="E586" s="27" t="s">
        <v>3199</v>
      </c>
      <c r="F586" s="27" t="s">
        <v>3200</v>
      </c>
      <c r="G586" s="27" t="s">
        <v>78</v>
      </c>
      <c r="H586" s="27" t="s">
        <v>3201</v>
      </c>
      <c r="I586" s="28">
        <v>43423.69462962963</v>
      </c>
      <c r="J586" s="28">
        <v>43423.695127314815</v>
      </c>
      <c r="K586" s="27">
        <v>4.9768518518518521E-4</v>
      </c>
      <c r="L586" s="27" t="s">
        <v>210</v>
      </c>
      <c r="M586" s="27" t="s">
        <v>211</v>
      </c>
      <c r="N586" s="27" t="s">
        <v>215</v>
      </c>
      <c r="O586" s="27" t="s">
        <v>294</v>
      </c>
      <c r="P586" s="27" t="s">
        <v>170</v>
      </c>
      <c r="R586" s="27">
        <v>0</v>
      </c>
      <c r="S586" s="27" t="s">
        <v>412</v>
      </c>
      <c r="T586" s="27" t="s">
        <v>354</v>
      </c>
      <c r="U586" s="27" t="s">
        <v>3202</v>
      </c>
    </row>
    <row r="587" spans="1:21" x14ac:dyDescent="0.15">
      <c r="A587" s="27" t="s">
        <v>75</v>
      </c>
      <c r="B587" s="27" t="s">
        <v>3203</v>
      </c>
      <c r="C587" s="27" t="s">
        <v>194</v>
      </c>
      <c r="D587" s="27" t="s">
        <v>293</v>
      </c>
      <c r="E587" s="27" t="s">
        <v>3204</v>
      </c>
      <c r="F587" s="27" t="s">
        <v>3205</v>
      </c>
      <c r="G587" s="27" t="s">
        <v>78</v>
      </c>
      <c r="H587" s="27" t="s">
        <v>3206</v>
      </c>
      <c r="I587" s="28">
        <v>43423.648773148147</v>
      </c>
      <c r="J587" s="28">
        <v>43423.648969907408</v>
      </c>
      <c r="K587" s="27">
        <v>1.9675925925925926E-4</v>
      </c>
      <c r="L587" s="27" t="s">
        <v>210</v>
      </c>
      <c r="M587" s="27" t="s">
        <v>211</v>
      </c>
      <c r="N587" s="27" t="s">
        <v>215</v>
      </c>
      <c r="O587" s="27" t="s">
        <v>292</v>
      </c>
      <c r="P587" s="27" t="s">
        <v>170</v>
      </c>
      <c r="R587" s="27">
        <v>0</v>
      </c>
      <c r="S587" s="27" t="s">
        <v>401</v>
      </c>
      <c r="T587" s="27" t="s">
        <v>354</v>
      </c>
      <c r="U587" s="27" t="s">
        <v>3207</v>
      </c>
    </row>
    <row r="588" spans="1:21" x14ac:dyDescent="0.15">
      <c r="A588" s="27" t="s">
        <v>75</v>
      </c>
      <c r="B588" s="27" t="s">
        <v>9524</v>
      </c>
      <c r="C588" s="27" t="s">
        <v>194</v>
      </c>
      <c r="D588" s="27" t="s">
        <v>293</v>
      </c>
      <c r="E588" s="27" t="s">
        <v>3209</v>
      </c>
      <c r="F588" s="27" t="s">
        <v>3210</v>
      </c>
      <c r="G588" s="27" t="s">
        <v>78</v>
      </c>
      <c r="H588" s="27" t="s">
        <v>3211</v>
      </c>
      <c r="I588" s="28">
        <v>43423.659699074073</v>
      </c>
      <c r="J588" s="28">
        <v>43423.659699074073</v>
      </c>
      <c r="K588" s="27">
        <v>0</v>
      </c>
      <c r="L588" s="27" t="s">
        <v>211</v>
      </c>
      <c r="M588" s="27" t="s">
        <v>211</v>
      </c>
      <c r="N588" s="27" t="s">
        <v>215</v>
      </c>
      <c r="O588" s="27" t="s">
        <v>292</v>
      </c>
      <c r="P588" s="27" t="s">
        <v>170</v>
      </c>
      <c r="R588" s="27">
        <v>0</v>
      </c>
      <c r="S588" s="27" t="s">
        <v>354</v>
      </c>
      <c r="T588" s="27" t="s">
        <v>354</v>
      </c>
      <c r="U588" s="27" t="s">
        <v>3213</v>
      </c>
    </row>
    <row r="589" spans="1:21" x14ac:dyDescent="0.15">
      <c r="A589" s="27" t="s">
        <v>75</v>
      </c>
      <c r="B589" s="27" t="s">
        <v>3208</v>
      </c>
      <c r="C589" s="27" t="s">
        <v>194</v>
      </c>
      <c r="D589" s="27" t="s">
        <v>293</v>
      </c>
      <c r="E589" s="27" t="s">
        <v>3209</v>
      </c>
      <c r="F589" s="27" t="s">
        <v>3210</v>
      </c>
      <c r="G589" s="27" t="s">
        <v>78</v>
      </c>
      <c r="H589" s="27" t="s">
        <v>3211</v>
      </c>
      <c r="I589" s="28">
        <v>43423.659756944442</v>
      </c>
      <c r="J589" s="28">
        <v>43423.727256944447</v>
      </c>
      <c r="K589" s="27">
        <v>6.7500000000000004E-2</v>
      </c>
      <c r="L589" s="27" t="s">
        <v>210</v>
      </c>
      <c r="M589" s="27" t="s">
        <v>210</v>
      </c>
      <c r="N589" s="27" t="s">
        <v>215</v>
      </c>
      <c r="O589" s="27" t="s">
        <v>292</v>
      </c>
      <c r="P589" s="27" t="s">
        <v>170</v>
      </c>
      <c r="R589" s="27">
        <v>0</v>
      </c>
      <c r="S589" s="27" t="s">
        <v>3212</v>
      </c>
      <c r="T589" s="27" t="s">
        <v>3212</v>
      </c>
      <c r="U589" s="27" t="s">
        <v>3213</v>
      </c>
    </row>
    <row r="590" spans="1:21" x14ac:dyDescent="0.15">
      <c r="A590" s="27" t="s">
        <v>75</v>
      </c>
      <c r="B590" s="27" t="s">
        <v>3214</v>
      </c>
      <c r="C590" s="27" t="s">
        <v>192</v>
      </c>
      <c r="D590" s="27" t="s">
        <v>289</v>
      </c>
      <c r="E590" s="27" t="s">
        <v>3215</v>
      </c>
      <c r="F590" s="27" t="s">
        <v>3216</v>
      </c>
      <c r="G590" s="27" t="s">
        <v>78</v>
      </c>
      <c r="H590" s="27" t="s">
        <v>898</v>
      </c>
      <c r="I590" s="28">
        <v>43423.461817129632</v>
      </c>
      <c r="J590" s="28">
        <v>43423.464513888888</v>
      </c>
      <c r="K590" s="27">
        <v>2.6967592592592594E-3</v>
      </c>
      <c r="L590" s="27" t="s">
        <v>210</v>
      </c>
      <c r="M590" s="27" t="s">
        <v>210</v>
      </c>
      <c r="N590" s="27" t="s">
        <v>215</v>
      </c>
      <c r="O590" s="27" t="s">
        <v>288</v>
      </c>
      <c r="P590" s="27" t="s">
        <v>169</v>
      </c>
      <c r="R590" s="27">
        <v>0</v>
      </c>
      <c r="S590" s="27" t="s">
        <v>747</v>
      </c>
      <c r="T590" s="27" t="s">
        <v>747</v>
      </c>
      <c r="U590" s="27" t="s">
        <v>3217</v>
      </c>
    </row>
    <row r="591" spans="1:21" x14ac:dyDescent="0.15">
      <c r="A591" s="27" t="s">
        <v>75</v>
      </c>
      <c r="B591" s="27" t="s">
        <v>9525</v>
      </c>
      <c r="C591" s="27" t="s">
        <v>192</v>
      </c>
      <c r="D591" s="27" t="s">
        <v>289</v>
      </c>
      <c r="E591" s="27" t="s">
        <v>9526</v>
      </c>
      <c r="F591" s="27" t="s">
        <v>9527</v>
      </c>
      <c r="G591" s="27" t="s">
        <v>78</v>
      </c>
      <c r="H591" s="27" t="s">
        <v>217</v>
      </c>
      <c r="I591" s="28">
        <v>43423.466828703706</v>
      </c>
      <c r="J591" s="28">
        <v>43423.466828703706</v>
      </c>
      <c r="K591" s="27">
        <v>0</v>
      </c>
      <c r="L591" s="27" t="s">
        <v>211</v>
      </c>
      <c r="M591" s="27" t="s">
        <v>211</v>
      </c>
      <c r="N591" s="27" t="s">
        <v>215</v>
      </c>
      <c r="O591" s="27" t="s">
        <v>288</v>
      </c>
      <c r="P591" s="27" t="s">
        <v>170</v>
      </c>
      <c r="R591" s="27">
        <v>0</v>
      </c>
      <c r="S591" s="27" t="s">
        <v>354</v>
      </c>
      <c r="T591" s="27" t="s">
        <v>354</v>
      </c>
      <c r="U591" s="27" t="s">
        <v>9528</v>
      </c>
    </row>
    <row r="592" spans="1:21" x14ac:dyDescent="0.15">
      <c r="A592" s="27" t="s">
        <v>75</v>
      </c>
      <c r="B592" s="27" t="s">
        <v>9529</v>
      </c>
      <c r="C592" s="27" t="s">
        <v>192</v>
      </c>
      <c r="D592" s="27" t="s">
        <v>289</v>
      </c>
      <c r="E592" s="27" t="s">
        <v>9526</v>
      </c>
      <c r="F592" s="27" t="s">
        <v>9527</v>
      </c>
      <c r="G592" s="27" t="s">
        <v>78</v>
      </c>
      <c r="H592" s="27" t="s">
        <v>217</v>
      </c>
      <c r="I592" s="28">
        <v>43423.467002314814</v>
      </c>
      <c r="J592" s="28">
        <v>43423.467002314814</v>
      </c>
      <c r="K592" s="27">
        <v>0</v>
      </c>
      <c r="L592" s="27" t="s">
        <v>211</v>
      </c>
      <c r="M592" s="27" t="s">
        <v>211</v>
      </c>
      <c r="N592" s="27" t="s">
        <v>215</v>
      </c>
      <c r="O592" s="27" t="s">
        <v>288</v>
      </c>
      <c r="P592" s="27" t="s">
        <v>170</v>
      </c>
      <c r="R592" s="27">
        <v>0</v>
      </c>
      <c r="S592" s="27" t="s">
        <v>354</v>
      </c>
      <c r="T592" s="27" t="s">
        <v>354</v>
      </c>
      <c r="U592" s="27" t="s">
        <v>9528</v>
      </c>
    </row>
    <row r="593" spans="1:21" x14ac:dyDescent="0.15">
      <c r="A593" s="27" t="s">
        <v>75</v>
      </c>
      <c r="B593" s="27" t="s">
        <v>9530</v>
      </c>
      <c r="C593" s="27" t="s">
        <v>192</v>
      </c>
      <c r="D593" s="27" t="s">
        <v>289</v>
      </c>
      <c r="E593" s="27" t="s">
        <v>9526</v>
      </c>
      <c r="F593" s="27" t="s">
        <v>9527</v>
      </c>
      <c r="G593" s="27" t="s">
        <v>78</v>
      </c>
      <c r="H593" s="27" t="s">
        <v>217</v>
      </c>
      <c r="I593" s="28">
        <v>43423.467152777775</v>
      </c>
      <c r="J593" s="28">
        <v>43423.467152777775</v>
      </c>
      <c r="K593" s="27">
        <v>0</v>
      </c>
      <c r="L593" s="27" t="s">
        <v>211</v>
      </c>
      <c r="M593" s="27" t="s">
        <v>211</v>
      </c>
      <c r="N593" s="27" t="s">
        <v>215</v>
      </c>
      <c r="O593" s="27" t="s">
        <v>288</v>
      </c>
      <c r="P593" s="27" t="s">
        <v>170</v>
      </c>
      <c r="R593" s="27">
        <v>0</v>
      </c>
      <c r="S593" s="27" t="s">
        <v>354</v>
      </c>
      <c r="T593" s="27" t="s">
        <v>354</v>
      </c>
      <c r="U593" s="27" t="s">
        <v>9528</v>
      </c>
    </row>
    <row r="594" spans="1:21" x14ac:dyDescent="0.15">
      <c r="A594" s="27" t="s">
        <v>75</v>
      </c>
      <c r="B594" s="27" t="s">
        <v>9531</v>
      </c>
      <c r="C594" s="27" t="s">
        <v>192</v>
      </c>
      <c r="D594" s="27" t="s">
        <v>289</v>
      </c>
      <c r="E594" s="27" t="s">
        <v>9526</v>
      </c>
      <c r="F594" s="27" t="s">
        <v>9527</v>
      </c>
      <c r="G594" s="27" t="s">
        <v>78</v>
      </c>
      <c r="H594" s="27" t="s">
        <v>217</v>
      </c>
      <c r="I594" s="28">
        <v>43423.481342592589</v>
      </c>
      <c r="J594" s="28">
        <v>43423.481342592589</v>
      </c>
      <c r="K594" s="27">
        <v>0</v>
      </c>
      <c r="L594" s="27" t="s">
        <v>211</v>
      </c>
      <c r="M594" s="27" t="s">
        <v>211</v>
      </c>
      <c r="N594" s="27" t="s">
        <v>215</v>
      </c>
      <c r="O594" s="27" t="s">
        <v>288</v>
      </c>
      <c r="P594" s="27" t="s">
        <v>170</v>
      </c>
      <c r="R594" s="27">
        <v>0</v>
      </c>
      <c r="S594" s="27" t="s">
        <v>354</v>
      </c>
      <c r="T594" s="27" t="s">
        <v>354</v>
      </c>
      <c r="U594" s="27" t="s">
        <v>9528</v>
      </c>
    </row>
    <row r="595" spans="1:21" x14ac:dyDescent="0.15">
      <c r="A595" s="27" t="s">
        <v>75</v>
      </c>
      <c r="B595" s="27" t="s">
        <v>3218</v>
      </c>
      <c r="C595" s="27" t="s">
        <v>192</v>
      </c>
      <c r="D595" s="27" t="s">
        <v>289</v>
      </c>
      <c r="E595" s="27" t="s">
        <v>3219</v>
      </c>
      <c r="F595" s="27" t="s">
        <v>3220</v>
      </c>
      <c r="G595" s="27" t="s">
        <v>78</v>
      </c>
      <c r="H595" s="27" t="s">
        <v>721</v>
      </c>
      <c r="I595" s="28">
        <v>43423.484490740739</v>
      </c>
      <c r="J595" s="28">
        <v>43423.48609953704</v>
      </c>
      <c r="K595" s="27">
        <v>1.6087962962962963E-3</v>
      </c>
      <c r="L595" s="27" t="s">
        <v>210</v>
      </c>
      <c r="M595" s="27" t="s">
        <v>211</v>
      </c>
      <c r="N595" s="27" t="s">
        <v>215</v>
      </c>
      <c r="O595" s="27" t="s">
        <v>288</v>
      </c>
      <c r="P595" s="27" t="s">
        <v>170</v>
      </c>
      <c r="R595" s="27">
        <v>0</v>
      </c>
      <c r="S595" s="27" t="s">
        <v>674</v>
      </c>
      <c r="T595" s="27" t="s">
        <v>354</v>
      </c>
      <c r="U595" s="27" t="s">
        <v>3221</v>
      </c>
    </row>
    <row r="596" spans="1:21" x14ac:dyDescent="0.15">
      <c r="A596" s="27" t="s">
        <v>75</v>
      </c>
      <c r="B596" s="27" t="s">
        <v>3222</v>
      </c>
      <c r="C596" s="27" t="s">
        <v>192</v>
      </c>
      <c r="D596" s="27" t="s">
        <v>289</v>
      </c>
      <c r="E596" s="27" t="s">
        <v>3219</v>
      </c>
      <c r="F596" s="27" t="s">
        <v>3220</v>
      </c>
      <c r="G596" s="27" t="s">
        <v>78</v>
      </c>
      <c r="H596" s="27" t="s">
        <v>721</v>
      </c>
      <c r="I596" s="28">
        <v>43423.584097222221</v>
      </c>
      <c r="J596" s="28">
        <v>43423.585370370369</v>
      </c>
      <c r="K596" s="27">
        <v>1.2731481481481483E-3</v>
      </c>
      <c r="L596" s="27" t="s">
        <v>210</v>
      </c>
      <c r="M596" s="27" t="s">
        <v>211</v>
      </c>
      <c r="N596" s="27" t="s">
        <v>215</v>
      </c>
      <c r="O596" s="27" t="s">
        <v>288</v>
      </c>
      <c r="P596" s="27" t="s">
        <v>170</v>
      </c>
      <c r="R596" s="27">
        <v>0</v>
      </c>
      <c r="S596" s="27" t="s">
        <v>1216</v>
      </c>
      <c r="T596" s="27" t="s">
        <v>354</v>
      </c>
      <c r="U596" s="27" t="s">
        <v>3221</v>
      </c>
    </row>
    <row r="597" spans="1:21" x14ac:dyDescent="0.15">
      <c r="A597" s="27" t="s">
        <v>75</v>
      </c>
      <c r="B597" s="27" t="s">
        <v>3223</v>
      </c>
      <c r="C597" s="27" t="s">
        <v>192</v>
      </c>
      <c r="D597" s="27" t="s">
        <v>289</v>
      </c>
      <c r="E597" s="27" t="s">
        <v>3224</v>
      </c>
      <c r="F597" s="27" t="s">
        <v>3225</v>
      </c>
      <c r="G597" s="27" t="s">
        <v>78</v>
      </c>
      <c r="H597" s="27" t="s">
        <v>586</v>
      </c>
      <c r="I597" s="28">
        <v>43423.586956018517</v>
      </c>
      <c r="J597" s="28">
        <v>43423.587673611109</v>
      </c>
      <c r="K597" s="27">
        <v>7.175925925925927E-4</v>
      </c>
      <c r="L597" s="27" t="s">
        <v>210</v>
      </c>
      <c r="M597" s="27" t="s">
        <v>211</v>
      </c>
      <c r="N597" s="27" t="s">
        <v>215</v>
      </c>
      <c r="O597" s="27" t="s">
        <v>288</v>
      </c>
      <c r="P597" s="27" t="s">
        <v>170</v>
      </c>
      <c r="R597" s="27">
        <v>0</v>
      </c>
      <c r="S597" s="27" t="s">
        <v>421</v>
      </c>
      <c r="T597" s="27" t="s">
        <v>354</v>
      </c>
      <c r="U597" s="27" t="s">
        <v>3226</v>
      </c>
    </row>
    <row r="598" spans="1:21" x14ac:dyDescent="0.15">
      <c r="A598" s="27" t="s">
        <v>75</v>
      </c>
      <c r="B598" s="27" t="s">
        <v>3227</v>
      </c>
      <c r="C598" s="27" t="s">
        <v>192</v>
      </c>
      <c r="D598" s="27" t="s">
        <v>289</v>
      </c>
      <c r="E598" s="27" t="s">
        <v>3228</v>
      </c>
      <c r="F598" s="27" t="s">
        <v>3229</v>
      </c>
      <c r="G598" s="27" t="s">
        <v>78</v>
      </c>
      <c r="H598" s="27" t="s">
        <v>1931</v>
      </c>
      <c r="I598" s="28">
        <v>43423.59103009259</v>
      </c>
      <c r="J598" s="28">
        <v>43423.591539351852</v>
      </c>
      <c r="K598" s="27">
        <v>5.0925925925925921E-4</v>
      </c>
      <c r="L598" s="27" t="s">
        <v>210</v>
      </c>
      <c r="M598" s="27" t="s">
        <v>211</v>
      </c>
      <c r="N598" s="27" t="s">
        <v>215</v>
      </c>
      <c r="O598" s="27" t="s">
        <v>288</v>
      </c>
      <c r="P598" s="27" t="s">
        <v>170</v>
      </c>
      <c r="R598" s="27">
        <v>0</v>
      </c>
      <c r="S598" s="27" t="s">
        <v>379</v>
      </c>
      <c r="T598" s="27" t="s">
        <v>354</v>
      </c>
      <c r="U598" s="27" t="s">
        <v>3230</v>
      </c>
    </row>
    <row r="599" spans="1:21" x14ac:dyDescent="0.15">
      <c r="A599" s="27" t="s">
        <v>75</v>
      </c>
      <c r="B599" s="27" t="s">
        <v>3231</v>
      </c>
      <c r="C599" s="27" t="s">
        <v>192</v>
      </c>
      <c r="D599" s="27" t="s">
        <v>289</v>
      </c>
      <c r="E599" s="27" t="s">
        <v>3232</v>
      </c>
      <c r="F599" s="27" t="s">
        <v>3233</v>
      </c>
      <c r="G599" s="27" t="s">
        <v>78</v>
      </c>
      <c r="H599" s="27" t="s">
        <v>3234</v>
      </c>
      <c r="I599" s="28">
        <v>43423.591979166667</v>
      </c>
      <c r="J599" s="28">
        <v>43423.593252314815</v>
      </c>
      <c r="K599" s="27">
        <v>1.2731481481481483E-3</v>
      </c>
      <c r="L599" s="27" t="s">
        <v>210</v>
      </c>
      <c r="M599" s="27" t="s">
        <v>211</v>
      </c>
      <c r="N599" s="27" t="s">
        <v>215</v>
      </c>
      <c r="O599" s="27" t="s">
        <v>288</v>
      </c>
      <c r="P599" s="27" t="s">
        <v>169</v>
      </c>
      <c r="R599" s="27">
        <v>0</v>
      </c>
      <c r="S599" s="27" t="s">
        <v>1216</v>
      </c>
      <c r="T599" s="27" t="s">
        <v>354</v>
      </c>
      <c r="U599" s="27" t="s">
        <v>3235</v>
      </c>
    </row>
    <row r="600" spans="1:21" x14ac:dyDescent="0.15">
      <c r="A600" s="27" t="s">
        <v>75</v>
      </c>
      <c r="B600" s="27" t="s">
        <v>9532</v>
      </c>
      <c r="C600" s="27" t="s">
        <v>192</v>
      </c>
      <c r="D600" s="27" t="s">
        <v>289</v>
      </c>
      <c r="E600" s="27" t="s">
        <v>9533</v>
      </c>
      <c r="F600" s="27" t="s">
        <v>9534</v>
      </c>
      <c r="G600" s="27" t="s">
        <v>78</v>
      </c>
      <c r="H600" s="27" t="s">
        <v>615</v>
      </c>
      <c r="I600" s="28">
        <v>43423.594861111109</v>
      </c>
      <c r="J600" s="28">
        <v>43423.594861111109</v>
      </c>
      <c r="K600" s="27">
        <v>0</v>
      </c>
      <c r="L600" s="27" t="s">
        <v>211</v>
      </c>
      <c r="M600" s="27" t="s">
        <v>211</v>
      </c>
      <c r="N600" s="27" t="s">
        <v>215</v>
      </c>
      <c r="O600" s="27" t="s">
        <v>288</v>
      </c>
      <c r="P600" s="27" t="s">
        <v>170</v>
      </c>
      <c r="R600" s="27">
        <v>0</v>
      </c>
      <c r="S600" s="27" t="s">
        <v>354</v>
      </c>
      <c r="T600" s="27" t="s">
        <v>354</v>
      </c>
      <c r="U600" s="27" t="s">
        <v>9535</v>
      </c>
    </row>
    <row r="601" spans="1:21" x14ac:dyDescent="0.15">
      <c r="A601" s="27" t="s">
        <v>75</v>
      </c>
      <c r="B601" s="27" t="s">
        <v>9536</v>
      </c>
      <c r="C601" s="27" t="s">
        <v>192</v>
      </c>
      <c r="D601" s="27" t="s">
        <v>289</v>
      </c>
      <c r="E601" s="27" t="s">
        <v>9533</v>
      </c>
      <c r="F601" s="27" t="s">
        <v>9534</v>
      </c>
      <c r="G601" s="27" t="s">
        <v>78</v>
      </c>
      <c r="H601" s="27" t="s">
        <v>615</v>
      </c>
      <c r="I601" s="28">
        <v>43423.595104166663</v>
      </c>
      <c r="J601" s="28">
        <v>43423.595104166663</v>
      </c>
      <c r="K601" s="27">
        <v>0</v>
      </c>
      <c r="L601" s="27" t="s">
        <v>211</v>
      </c>
      <c r="M601" s="27" t="s">
        <v>211</v>
      </c>
      <c r="N601" s="27" t="s">
        <v>215</v>
      </c>
      <c r="O601" s="27" t="s">
        <v>288</v>
      </c>
      <c r="P601" s="27" t="s">
        <v>170</v>
      </c>
      <c r="R601" s="27">
        <v>0</v>
      </c>
      <c r="S601" s="27" t="s">
        <v>354</v>
      </c>
      <c r="T601" s="27" t="s">
        <v>354</v>
      </c>
      <c r="U601" s="27" t="s">
        <v>9535</v>
      </c>
    </row>
    <row r="602" spans="1:21" x14ac:dyDescent="0.15">
      <c r="A602" s="27" t="s">
        <v>75</v>
      </c>
      <c r="B602" s="27" t="s">
        <v>9537</v>
      </c>
      <c r="C602" s="27" t="s">
        <v>192</v>
      </c>
      <c r="D602" s="27" t="s">
        <v>289</v>
      </c>
      <c r="E602" s="27" t="s">
        <v>9533</v>
      </c>
      <c r="F602" s="27" t="s">
        <v>9534</v>
      </c>
      <c r="G602" s="27" t="s">
        <v>78</v>
      </c>
      <c r="H602" s="27" t="s">
        <v>615</v>
      </c>
      <c r="I602" s="28">
        <v>43423.595208333332</v>
      </c>
      <c r="J602" s="28">
        <v>43423.595208333332</v>
      </c>
      <c r="K602" s="27">
        <v>0</v>
      </c>
      <c r="L602" s="27" t="s">
        <v>211</v>
      </c>
      <c r="M602" s="27" t="s">
        <v>211</v>
      </c>
      <c r="N602" s="27" t="s">
        <v>215</v>
      </c>
      <c r="O602" s="27" t="s">
        <v>288</v>
      </c>
      <c r="P602" s="27" t="s">
        <v>170</v>
      </c>
      <c r="R602" s="27">
        <v>0</v>
      </c>
      <c r="S602" s="27" t="s">
        <v>354</v>
      </c>
      <c r="T602" s="27" t="s">
        <v>354</v>
      </c>
      <c r="U602" s="27" t="s">
        <v>9535</v>
      </c>
    </row>
    <row r="603" spans="1:21" x14ac:dyDescent="0.15">
      <c r="A603" s="27" t="s">
        <v>75</v>
      </c>
      <c r="B603" s="27" t="s">
        <v>9538</v>
      </c>
      <c r="C603" s="27" t="s">
        <v>192</v>
      </c>
      <c r="D603" s="27" t="s">
        <v>289</v>
      </c>
      <c r="E603" s="27" t="s">
        <v>9533</v>
      </c>
      <c r="F603" s="27" t="s">
        <v>9534</v>
      </c>
      <c r="G603" s="27" t="s">
        <v>78</v>
      </c>
      <c r="H603" s="27" t="s">
        <v>615</v>
      </c>
      <c r="I603" s="28">
        <v>43423.637638888889</v>
      </c>
      <c r="J603" s="28">
        <v>43423.637638888889</v>
      </c>
      <c r="K603" s="27">
        <v>0</v>
      </c>
      <c r="L603" s="27" t="s">
        <v>211</v>
      </c>
      <c r="M603" s="27" t="s">
        <v>211</v>
      </c>
      <c r="N603" s="27" t="s">
        <v>215</v>
      </c>
      <c r="O603" s="27" t="s">
        <v>288</v>
      </c>
      <c r="P603" s="27" t="s">
        <v>170</v>
      </c>
      <c r="R603" s="27">
        <v>0</v>
      </c>
      <c r="S603" s="27" t="s">
        <v>354</v>
      </c>
      <c r="T603" s="27" t="s">
        <v>354</v>
      </c>
      <c r="U603" s="27" t="s">
        <v>9535</v>
      </c>
    </row>
    <row r="604" spans="1:21" x14ac:dyDescent="0.15">
      <c r="A604" s="27" t="s">
        <v>75</v>
      </c>
      <c r="B604" s="27" t="s">
        <v>3236</v>
      </c>
      <c r="C604" s="27" t="s">
        <v>192</v>
      </c>
      <c r="D604" s="27" t="s">
        <v>289</v>
      </c>
      <c r="E604" s="27" t="s">
        <v>3237</v>
      </c>
      <c r="F604" s="27" t="s">
        <v>3238</v>
      </c>
      <c r="G604" s="27" t="s">
        <v>78</v>
      </c>
      <c r="H604" s="27" t="s">
        <v>813</v>
      </c>
      <c r="I604" s="28">
        <v>43423.676030092596</v>
      </c>
      <c r="J604" s="28">
        <v>43423.678564814814</v>
      </c>
      <c r="K604" s="27">
        <v>2.5347222222222221E-3</v>
      </c>
      <c r="L604" s="27" t="s">
        <v>210</v>
      </c>
      <c r="M604" s="27" t="s">
        <v>210</v>
      </c>
      <c r="N604" s="27" t="s">
        <v>215</v>
      </c>
      <c r="O604" s="27" t="s">
        <v>288</v>
      </c>
      <c r="P604" s="27" t="s">
        <v>170</v>
      </c>
      <c r="R604" s="27">
        <v>0</v>
      </c>
      <c r="S604" s="27" t="s">
        <v>1417</v>
      </c>
      <c r="T604" s="27" t="s">
        <v>1417</v>
      </c>
      <c r="U604" s="27" t="s">
        <v>3239</v>
      </c>
    </row>
    <row r="605" spans="1:21" x14ac:dyDescent="0.15">
      <c r="A605" s="27" t="s">
        <v>75</v>
      </c>
      <c r="B605" s="27" t="s">
        <v>3240</v>
      </c>
      <c r="C605" s="27" t="s">
        <v>192</v>
      </c>
      <c r="D605" s="27" t="s">
        <v>289</v>
      </c>
      <c r="E605" s="27" t="s">
        <v>3241</v>
      </c>
      <c r="F605" s="27" t="s">
        <v>3242</v>
      </c>
      <c r="G605" s="27" t="s">
        <v>78</v>
      </c>
      <c r="H605" s="27" t="s">
        <v>3243</v>
      </c>
      <c r="I605" s="28">
        <v>43423.68167824074</v>
      </c>
      <c r="J605" s="28">
        <v>43423.682685185187</v>
      </c>
      <c r="K605" s="27">
        <v>1.0069444444444444E-3</v>
      </c>
      <c r="L605" s="27" t="s">
        <v>210</v>
      </c>
      <c r="M605" s="27" t="s">
        <v>211</v>
      </c>
      <c r="N605" s="27" t="s">
        <v>215</v>
      </c>
      <c r="O605" s="27" t="s">
        <v>288</v>
      </c>
      <c r="P605" s="27" t="s">
        <v>170</v>
      </c>
      <c r="R605" s="27">
        <v>0</v>
      </c>
      <c r="S605" s="27" t="s">
        <v>378</v>
      </c>
      <c r="T605" s="27" t="s">
        <v>354</v>
      </c>
      <c r="U605" s="27" t="s">
        <v>3244</v>
      </c>
    </row>
    <row r="606" spans="1:21" x14ac:dyDescent="0.15">
      <c r="A606" s="27" t="s">
        <v>75</v>
      </c>
      <c r="B606" s="27" t="s">
        <v>3245</v>
      </c>
      <c r="C606" s="27" t="s">
        <v>192</v>
      </c>
      <c r="D606" s="27" t="s">
        <v>289</v>
      </c>
      <c r="E606" s="27" t="s">
        <v>3241</v>
      </c>
      <c r="F606" s="27" t="s">
        <v>3242</v>
      </c>
      <c r="G606" s="27" t="s">
        <v>78</v>
      </c>
      <c r="H606" s="27" t="s">
        <v>3243</v>
      </c>
      <c r="I606" s="28">
        <v>43423.682812500003</v>
      </c>
      <c r="J606" s="28">
        <v>43423.683379629627</v>
      </c>
      <c r="K606" s="27">
        <v>5.6712962962962956E-4</v>
      </c>
      <c r="L606" s="27" t="s">
        <v>210</v>
      </c>
      <c r="M606" s="27" t="s">
        <v>211</v>
      </c>
      <c r="N606" s="27" t="s">
        <v>215</v>
      </c>
      <c r="O606" s="27" t="s">
        <v>288</v>
      </c>
      <c r="P606" s="27" t="s">
        <v>170</v>
      </c>
      <c r="R606" s="27">
        <v>0</v>
      </c>
      <c r="S606" s="27" t="s">
        <v>355</v>
      </c>
      <c r="T606" s="27" t="s">
        <v>354</v>
      </c>
      <c r="U606" s="27" t="s">
        <v>3244</v>
      </c>
    </row>
    <row r="607" spans="1:21" x14ac:dyDescent="0.15">
      <c r="A607" s="27" t="s">
        <v>75</v>
      </c>
      <c r="B607" s="27" t="s">
        <v>3246</v>
      </c>
      <c r="C607" s="27" t="s">
        <v>192</v>
      </c>
      <c r="D607" s="27" t="s">
        <v>289</v>
      </c>
      <c r="E607" s="27" t="s">
        <v>3247</v>
      </c>
      <c r="F607" s="27" t="s">
        <v>3248</v>
      </c>
      <c r="G607" s="27" t="s">
        <v>78</v>
      </c>
      <c r="H607" s="27" t="s">
        <v>717</v>
      </c>
      <c r="I607" s="28">
        <v>43423.69804398148</v>
      </c>
      <c r="J607" s="28">
        <v>43423.700254629628</v>
      </c>
      <c r="K607" s="27">
        <v>2.2106481481481478E-3</v>
      </c>
      <c r="L607" s="27" t="s">
        <v>210</v>
      </c>
      <c r="M607" s="27" t="s">
        <v>210</v>
      </c>
      <c r="N607" s="27" t="s">
        <v>215</v>
      </c>
      <c r="O607" s="27" t="s">
        <v>288</v>
      </c>
      <c r="P607" s="27" t="s">
        <v>170</v>
      </c>
      <c r="R607" s="27">
        <v>0</v>
      </c>
      <c r="S607" s="27" t="s">
        <v>1200</v>
      </c>
      <c r="T607" s="27" t="s">
        <v>1200</v>
      </c>
      <c r="U607" s="27" t="s">
        <v>3249</v>
      </c>
    </row>
    <row r="608" spans="1:21" x14ac:dyDescent="0.15">
      <c r="A608" s="27" t="s">
        <v>75</v>
      </c>
      <c r="B608" s="27" t="s">
        <v>9539</v>
      </c>
      <c r="C608" s="27" t="s">
        <v>192</v>
      </c>
      <c r="D608" s="27" t="s">
        <v>289</v>
      </c>
      <c r="E608" s="27" t="s">
        <v>9540</v>
      </c>
      <c r="F608" s="27" t="s">
        <v>9541</v>
      </c>
      <c r="G608" s="27" t="s">
        <v>78</v>
      </c>
      <c r="H608" s="27" t="s">
        <v>1429</v>
      </c>
      <c r="I608" s="28">
        <v>43423.717951388891</v>
      </c>
      <c r="J608" s="28">
        <v>43423.717951388891</v>
      </c>
      <c r="K608" s="27">
        <v>0</v>
      </c>
      <c r="L608" s="27" t="s">
        <v>211</v>
      </c>
      <c r="M608" s="27" t="s">
        <v>211</v>
      </c>
      <c r="N608" s="27" t="s">
        <v>215</v>
      </c>
      <c r="O608" s="27" t="s">
        <v>288</v>
      </c>
      <c r="P608" s="27" t="s">
        <v>170</v>
      </c>
      <c r="R608" s="27">
        <v>0</v>
      </c>
      <c r="S608" s="27" t="s">
        <v>354</v>
      </c>
      <c r="T608" s="27" t="s">
        <v>354</v>
      </c>
      <c r="U608" s="27" t="s">
        <v>9542</v>
      </c>
    </row>
    <row r="609" spans="1:21" x14ac:dyDescent="0.15">
      <c r="A609" s="27" t="s">
        <v>75</v>
      </c>
      <c r="B609" s="27" t="s">
        <v>9543</v>
      </c>
      <c r="C609" s="27" t="s">
        <v>192</v>
      </c>
      <c r="D609" s="27" t="s">
        <v>289</v>
      </c>
      <c r="E609" s="27" t="s">
        <v>9544</v>
      </c>
      <c r="F609" s="27" t="s">
        <v>9545</v>
      </c>
      <c r="G609" s="27" t="s">
        <v>78</v>
      </c>
      <c r="H609" s="27" t="s">
        <v>9546</v>
      </c>
      <c r="I609" s="28">
        <v>43423.721655092595</v>
      </c>
      <c r="J609" s="28">
        <v>43423.721655092595</v>
      </c>
      <c r="K609" s="27">
        <v>0</v>
      </c>
      <c r="L609" s="27" t="s">
        <v>211</v>
      </c>
      <c r="M609" s="27" t="s">
        <v>211</v>
      </c>
      <c r="N609" s="27" t="s">
        <v>215</v>
      </c>
      <c r="O609" s="27" t="s">
        <v>288</v>
      </c>
      <c r="P609" s="27" t="s">
        <v>170</v>
      </c>
      <c r="R609" s="27">
        <v>0</v>
      </c>
      <c r="S609" s="27" t="s">
        <v>354</v>
      </c>
      <c r="T609" s="27" t="s">
        <v>354</v>
      </c>
      <c r="U609" s="27" t="s">
        <v>9547</v>
      </c>
    </row>
    <row r="610" spans="1:21" x14ac:dyDescent="0.15">
      <c r="A610" s="27" t="s">
        <v>75</v>
      </c>
      <c r="B610" s="27" t="s">
        <v>9548</v>
      </c>
      <c r="C610" s="27" t="s">
        <v>192</v>
      </c>
      <c r="D610" s="27" t="s">
        <v>289</v>
      </c>
      <c r="E610" s="27" t="s">
        <v>9540</v>
      </c>
      <c r="F610" s="27" t="s">
        <v>9541</v>
      </c>
      <c r="G610" s="27" t="s">
        <v>78</v>
      </c>
      <c r="H610" s="27" t="s">
        <v>1429</v>
      </c>
      <c r="I610" s="28">
        <v>43423.721712962964</v>
      </c>
      <c r="J610" s="28">
        <v>43423.721712962964</v>
      </c>
      <c r="K610" s="27">
        <v>0</v>
      </c>
      <c r="L610" s="27" t="s">
        <v>211</v>
      </c>
      <c r="M610" s="27" t="s">
        <v>211</v>
      </c>
      <c r="N610" s="27" t="s">
        <v>215</v>
      </c>
      <c r="O610" s="27" t="s">
        <v>288</v>
      </c>
      <c r="P610" s="27" t="s">
        <v>170</v>
      </c>
      <c r="R610" s="27">
        <v>0</v>
      </c>
      <c r="U610" s="27" t="s">
        <v>9549</v>
      </c>
    </row>
    <row r="611" spans="1:21" x14ac:dyDescent="0.15">
      <c r="A611" s="27" t="s">
        <v>75</v>
      </c>
      <c r="B611" s="27" t="s">
        <v>9550</v>
      </c>
      <c r="C611" s="27" t="s">
        <v>192</v>
      </c>
      <c r="D611" s="27" t="s">
        <v>289</v>
      </c>
      <c r="E611" s="27" t="s">
        <v>9544</v>
      </c>
      <c r="F611" s="27" t="s">
        <v>9545</v>
      </c>
      <c r="G611" s="27" t="s">
        <v>78</v>
      </c>
      <c r="H611" s="27" t="s">
        <v>9546</v>
      </c>
      <c r="I611" s="28">
        <v>43423.725659722222</v>
      </c>
      <c r="J611" s="28">
        <v>43423.725659722222</v>
      </c>
      <c r="K611" s="27">
        <v>0</v>
      </c>
      <c r="L611" s="27" t="s">
        <v>211</v>
      </c>
      <c r="M611" s="27" t="s">
        <v>211</v>
      </c>
      <c r="N611" s="27" t="s">
        <v>215</v>
      </c>
      <c r="O611" s="27" t="s">
        <v>288</v>
      </c>
      <c r="P611" s="27" t="s">
        <v>170</v>
      </c>
      <c r="R611" s="27">
        <v>0</v>
      </c>
      <c r="U611" s="27" t="s">
        <v>9551</v>
      </c>
    </row>
    <row r="612" spans="1:21" x14ac:dyDescent="0.15">
      <c r="A612" s="27" t="s">
        <v>75</v>
      </c>
      <c r="B612" s="27" t="s">
        <v>3250</v>
      </c>
      <c r="C612" s="27" t="s">
        <v>248</v>
      </c>
      <c r="D612" s="27" t="s">
        <v>263</v>
      </c>
      <c r="E612" s="27" t="s">
        <v>956</v>
      </c>
      <c r="F612" s="27" t="s">
        <v>957</v>
      </c>
      <c r="G612" s="27" t="s">
        <v>78</v>
      </c>
      <c r="H612" s="27" t="s">
        <v>230</v>
      </c>
      <c r="I612" s="28">
        <v>43423.483402777776</v>
      </c>
      <c r="J612" s="28">
        <v>43423.485995370371</v>
      </c>
      <c r="K612" s="27">
        <v>2.5925925925925925E-3</v>
      </c>
      <c r="L612" s="27" t="s">
        <v>210</v>
      </c>
      <c r="M612" s="27" t="s">
        <v>210</v>
      </c>
      <c r="N612" s="27" t="s">
        <v>215</v>
      </c>
      <c r="O612" s="27" t="s">
        <v>262</v>
      </c>
      <c r="P612" s="27" t="s">
        <v>170</v>
      </c>
      <c r="R612" s="27">
        <v>0</v>
      </c>
      <c r="S612" s="27" t="s">
        <v>1416</v>
      </c>
      <c r="T612" s="27" t="s">
        <v>1416</v>
      </c>
      <c r="U612" s="27" t="s">
        <v>958</v>
      </c>
    </row>
    <row r="613" spans="1:21" x14ac:dyDescent="0.15">
      <c r="A613" s="27" t="s">
        <v>75</v>
      </c>
      <c r="B613" s="27" t="s">
        <v>9552</v>
      </c>
      <c r="C613" s="27" t="s">
        <v>248</v>
      </c>
      <c r="D613" s="27" t="s">
        <v>263</v>
      </c>
      <c r="E613" s="27" t="s">
        <v>9553</v>
      </c>
      <c r="F613" s="27" t="s">
        <v>9554</v>
      </c>
      <c r="G613" s="27" t="s">
        <v>78</v>
      </c>
      <c r="H613" s="27" t="s">
        <v>9555</v>
      </c>
      <c r="I613" s="28">
        <v>43423.498402777775</v>
      </c>
      <c r="J613" s="28">
        <v>43423.498402777775</v>
      </c>
      <c r="K613" s="27">
        <v>0</v>
      </c>
      <c r="L613" s="27" t="s">
        <v>211</v>
      </c>
      <c r="M613" s="27" t="s">
        <v>211</v>
      </c>
      <c r="N613" s="27" t="s">
        <v>215</v>
      </c>
      <c r="O613" s="27" t="s">
        <v>262</v>
      </c>
      <c r="P613" s="27" t="s">
        <v>170</v>
      </c>
      <c r="R613" s="27">
        <v>0</v>
      </c>
      <c r="S613" s="27" t="s">
        <v>354</v>
      </c>
      <c r="T613" s="27" t="s">
        <v>354</v>
      </c>
      <c r="U613" s="27" t="s">
        <v>9556</v>
      </c>
    </row>
    <row r="614" spans="1:21" x14ac:dyDescent="0.15">
      <c r="A614" s="27" t="s">
        <v>75</v>
      </c>
      <c r="B614" s="27" t="s">
        <v>9557</v>
      </c>
      <c r="C614" s="27" t="s">
        <v>248</v>
      </c>
      <c r="D614" s="27" t="s">
        <v>263</v>
      </c>
      <c r="E614" s="27" t="s">
        <v>1749</v>
      </c>
      <c r="F614" s="27" t="s">
        <v>1750</v>
      </c>
      <c r="G614" s="27" t="s">
        <v>78</v>
      </c>
      <c r="H614" s="27" t="s">
        <v>231</v>
      </c>
      <c r="I614" s="28">
        <v>43423.581087962964</v>
      </c>
      <c r="J614" s="28">
        <v>43423.581087962964</v>
      </c>
      <c r="K614" s="27">
        <v>0</v>
      </c>
      <c r="L614" s="27" t="s">
        <v>211</v>
      </c>
      <c r="M614" s="27" t="s">
        <v>211</v>
      </c>
      <c r="N614" s="27" t="s">
        <v>215</v>
      </c>
      <c r="O614" s="27" t="s">
        <v>262</v>
      </c>
      <c r="P614" s="27" t="s">
        <v>170</v>
      </c>
      <c r="R614" s="27">
        <v>0</v>
      </c>
      <c r="S614" s="27" t="s">
        <v>354</v>
      </c>
      <c r="T614" s="27" t="s">
        <v>354</v>
      </c>
      <c r="U614" s="27" t="s">
        <v>1751</v>
      </c>
    </row>
    <row r="615" spans="1:21" x14ac:dyDescent="0.15">
      <c r="A615" s="27" t="s">
        <v>75</v>
      </c>
      <c r="B615" s="27" t="s">
        <v>9558</v>
      </c>
      <c r="C615" s="27" t="s">
        <v>248</v>
      </c>
      <c r="D615" s="27" t="s">
        <v>263</v>
      </c>
      <c r="E615" s="27" t="s">
        <v>9559</v>
      </c>
      <c r="F615" s="27" t="s">
        <v>9560</v>
      </c>
      <c r="G615" s="27" t="s">
        <v>78</v>
      </c>
      <c r="H615" s="27" t="s">
        <v>9561</v>
      </c>
      <c r="I615" s="28">
        <v>43423.584108796298</v>
      </c>
      <c r="J615" s="28">
        <v>43423.584108796298</v>
      </c>
      <c r="K615" s="27">
        <v>0</v>
      </c>
      <c r="L615" s="27" t="s">
        <v>211</v>
      </c>
      <c r="M615" s="27" t="s">
        <v>211</v>
      </c>
      <c r="N615" s="27" t="s">
        <v>215</v>
      </c>
      <c r="O615" s="27" t="s">
        <v>262</v>
      </c>
      <c r="P615" s="27" t="s">
        <v>170</v>
      </c>
      <c r="R615" s="27">
        <v>0</v>
      </c>
      <c r="S615" s="27" t="s">
        <v>354</v>
      </c>
      <c r="T615" s="27" t="s">
        <v>354</v>
      </c>
      <c r="U615" s="27" t="s">
        <v>9562</v>
      </c>
    </row>
    <row r="616" spans="1:21" x14ac:dyDescent="0.15">
      <c r="A616" s="27" t="s">
        <v>75</v>
      </c>
      <c r="B616" s="27" t="s">
        <v>3251</v>
      </c>
      <c r="C616" s="27" t="s">
        <v>248</v>
      </c>
      <c r="D616" s="27" t="s">
        <v>263</v>
      </c>
      <c r="E616" s="27" t="s">
        <v>3252</v>
      </c>
      <c r="F616" s="27" t="s">
        <v>3253</v>
      </c>
      <c r="G616" s="27" t="s">
        <v>78</v>
      </c>
      <c r="H616" s="27" t="s">
        <v>3254</v>
      </c>
      <c r="I616" s="28">
        <v>43423.585312499999</v>
      </c>
      <c r="J616" s="28">
        <v>43423.591493055559</v>
      </c>
      <c r="K616" s="27">
        <v>6.1805555555555563E-3</v>
      </c>
      <c r="L616" s="27" t="s">
        <v>210</v>
      </c>
      <c r="M616" s="27" t="s">
        <v>210</v>
      </c>
      <c r="N616" s="27" t="s">
        <v>215</v>
      </c>
      <c r="O616" s="27" t="s">
        <v>262</v>
      </c>
      <c r="P616" s="27" t="s">
        <v>170</v>
      </c>
      <c r="R616" s="27">
        <v>0</v>
      </c>
      <c r="S616" s="27" t="s">
        <v>3255</v>
      </c>
      <c r="T616" s="27" t="s">
        <v>3255</v>
      </c>
      <c r="U616" s="27" t="s">
        <v>3256</v>
      </c>
    </row>
    <row r="617" spans="1:21" x14ac:dyDescent="0.15">
      <c r="A617" s="27" t="s">
        <v>75</v>
      </c>
      <c r="B617" s="27" t="s">
        <v>9563</v>
      </c>
      <c r="C617" s="27" t="s">
        <v>248</v>
      </c>
      <c r="D617" s="27" t="s">
        <v>263</v>
      </c>
      <c r="E617" s="27" t="s">
        <v>1752</v>
      </c>
      <c r="F617" s="27" t="s">
        <v>1753</v>
      </c>
      <c r="G617" s="27" t="s">
        <v>78</v>
      </c>
      <c r="H617" s="27" t="s">
        <v>798</v>
      </c>
      <c r="I617" s="28">
        <v>43423.585347222222</v>
      </c>
      <c r="J617" s="28">
        <v>43423.585347222222</v>
      </c>
      <c r="K617" s="27">
        <v>0</v>
      </c>
      <c r="L617" s="27" t="s">
        <v>211</v>
      </c>
      <c r="M617" s="27" t="s">
        <v>211</v>
      </c>
      <c r="N617" s="27" t="s">
        <v>215</v>
      </c>
      <c r="O617" s="27" t="s">
        <v>262</v>
      </c>
      <c r="P617" s="27" t="s">
        <v>170</v>
      </c>
      <c r="R617" s="27">
        <v>0</v>
      </c>
      <c r="S617" s="27" t="s">
        <v>354</v>
      </c>
      <c r="T617" s="27" t="s">
        <v>354</v>
      </c>
      <c r="U617" s="27" t="s">
        <v>1754</v>
      </c>
    </row>
    <row r="618" spans="1:21" x14ac:dyDescent="0.15">
      <c r="A618" s="27" t="s">
        <v>75</v>
      </c>
      <c r="B618" s="27" t="s">
        <v>9564</v>
      </c>
      <c r="C618" s="27" t="s">
        <v>248</v>
      </c>
      <c r="D618" s="27" t="s">
        <v>263</v>
      </c>
      <c r="E618" s="27" t="s">
        <v>1752</v>
      </c>
      <c r="F618" s="27" t="s">
        <v>1753</v>
      </c>
      <c r="G618" s="27" t="s">
        <v>78</v>
      </c>
      <c r="H618" s="27" t="s">
        <v>798</v>
      </c>
      <c r="I618" s="28">
        <v>43423.5859837963</v>
      </c>
      <c r="J618" s="28">
        <v>43423.5859837963</v>
      </c>
      <c r="K618" s="27">
        <v>0</v>
      </c>
      <c r="L618" s="27" t="s">
        <v>211</v>
      </c>
      <c r="M618" s="27" t="s">
        <v>211</v>
      </c>
      <c r="N618" s="27" t="s">
        <v>215</v>
      </c>
      <c r="O618" s="27" t="s">
        <v>262</v>
      </c>
      <c r="P618" s="27" t="s">
        <v>170</v>
      </c>
      <c r="R618" s="27">
        <v>0</v>
      </c>
      <c r="S618" s="27" t="s">
        <v>354</v>
      </c>
      <c r="T618" s="27" t="s">
        <v>354</v>
      </c>
      <c r="U618" s="27" t="s">
        <v>1755</v>
      </c>
    </row>
    <row r="619" spans="1:21" x14ac:dyDescent="0.15">
      <c r="A619" s="27" t="s">
        <v>75</v>
      </c>
      <c r="B619" s="27" t="s">
        <v>9565</v>
      </c>
      <c r="C619" s="27" t="s">
        <v>248</v>
      </c>
      <c r="D619" s="27" t="s">
        <v>263</v>
      </c>
      <c r="E619" s="27" t="s">
        <v>3252</v>
      </c>
      <c r="F619" s="27" t="s">
        <v>3253</v>
      </c>
      <c r="G619" s="27" t="s">
        <v>78</v>
      </c>
      <c r="H619" s="27" t="s">
        <v>3254</v>
      </c>
      <c r="I619" s="28">
        <v>43423.592499999999</v>
      </c>
      <c r="J619" s="28">
        <v>43423.592499999999</v>
      </c>
      <c r="K619" s="27">
        <v>0</v>
      </c>
      <c r="L619" s="27" t="s">
        <v>211</v>
      </c>
      <c r="M619" s="27" t="s">
        <v>211</v>
      </c>
      <c r="N619" s="27" t="s">
        <v>215</v>
      </c>
      <c r="O619" s="27" t="s">
        <v>262</v>
      </c>
      <c r="P619" s="27" t="s">
        <v>170</v>
      </c>
      <c r="R619" s="27">
        <v>0</v>
      </c>
      <c r="S619" s="27" t="s">
        <v>354</v>
      </c>
      <c r="T619" s="27" t="s">
        <v>354</v>
      </c>
      <c r="U619" s="27" t="s">
        <v>3256</v>
      </c>
    </row>
    <row r="620" spans="1:21" x14ac:dyDescent="0.15">
      <c r="A620" s="27" t="s">
        <v>75</v>
      </c>
      <c r="B620" s="27" t="s">
        <v>3257</v>
      </c>
      <c r="C620" s="27" t="s">
        <v>248</v>
      </c>
      <c r="D620" s="27" t="s">
        <v>263</v>
      </c>
      <c r="E620" s="27" t="s">
        <v>3252</v>
      </c>
      <c r="F620" s="27" t="s">
        <v>3253</v>
      </c>
      <c r="G620" s="27" t="s">
        <v>78</v>
      </c>
      <c r="H620" s="27" t="s">
        <v>3254</v>
      </c>
      <c r="I620" s="28">
        <v>43423.592893518522</v>
      </c>
      <c r="J620" s="28">
        <v>43423.592905092592</v>
      </c>
      <c r="K620" s="27">
        <v>1.1574074074074073E-5</v>
      </c>
      <c r="L620" s="27" t="s">
        <v>210</v>
      </c>
      <c r="M620" s="27" t="s">
        <v>211</v>
      </c>
      <c r="N620" s="27" t="s">
        <v>215</v>
      </c>
      <c r="O620" s="27" t="s">
        <v>262</v>
      </c>
      <c r="P620" s="27" t="s">
        <v>170</v>
      </c>
      <c r="R620" s="27">
        <v>0</v>
      </c>
      <c r="S620" s="27" t="s">
        <v>440</v>
      </c>
      <c r="T620" s="27" t="s">
        <v>354</v>
      </c>
      <c r="U620" s="27" t="s">
        <v>3256</v>
      </c>
    </row>
    <row r="621" spans="1:21" x14ac:dyDescent="0.15">
      <c r="A621" s="27" t="s">
        <v>75</v>
      </c>
      <c r="B621" s="27" t="s">
        <v>9566</v>
      </c>
      <c r="C621" s="27" t="s">
        <v>248</v>
      </c>
      <c r="D621" s="27" t="s">
        <v>263</v>
      </c>
      <c r="E621" s="27" t="s">
        <v>3252</v>
      </c>
      <c r="F621" s="27" t="s">
        <v>3253</v>
      </c>
      <c r="G621" s="27" t="s">
        <v>78</v>
      </c>
      <c r="H621" s="27" t="s">
        <v>3254</v>
      </c>
      <c r="I621" s="28">
        <v>43423.595833333333</v>
      </c>
      <c r="J621" s="28">
        <v>43423.595833333333</v>
      </c>
      <c r="K621" s="27">
        <v>0</v>
      </c>
      <c r="L621" s="27" t="s">
        <v>211</v>
      </c>
      <c r="M621" s="27" t="s">
        <v>211</v>
      </c>
      <c r="N621" s="27" t="s">
        <v>215</v>
      </c>
      <c r="O621" s="27" t="s">
        <v>262</v>
      </c>
      <c r="P621" s="27" t="s">
        <v>170</v>
      </c>
      <c r="R621" s="27">
        <v>0</v>
      </c>
      <c r="S621" s="27" t="s">
        <v>354</v>
      </c>
      <c r="T621" s="27" t="s">
        <v>354</v>
      </c>
      <c r="U621" s="27" t="s">
        <v>3256</v>
      </c>
    </row>
    <row r="622" spans="1:21" x14ac:dyDescent="0.15">
      <c r="A622" s="27" t="s">
        <v>75</v>
      </c>
      <c r="B622" s="27" t="s">
        <v>9567</v>
      </c>
      <c r="C622" s="27" t="s">
        <v>248</v>
      </c>
      <c r="D622" s="27" t="s">
        <v>263</v>
      </c>
      <c r="E622" s="27" t="s">
        <v>9568</v>
      </c>
      <c r="F622" s="27" t="s">
        <v>9569</v>
      </c>
      <c r="G622" s="27" t="s">
        <v>78</v>
      </c>
      <c r="H622" s="27" t="s">
        <v>9570</v>
      </c>
      <c r="I622" s="28">
        <v>43423.597210648149</v>
      </c>
      <c r="J622" s="28">
        <v>43423.597210648149</v>
      </c>
      <c r="K622" s="27">
        <v>0</v>
      </c>
      <c r="L622" s="27" t="s">
        <v>211</v>
      </c>
      <c r="M622" s="27" t="s">
        <v>211</v>
      </c>
      <c r="N622" s="27" t="s">
        <v>215</v>
      </c>
      <c r="O622" s="27" t="s">
        <v>262</v>
      </c>
      <c r="P622" s="27" t="s">
        <v>170</v>
      </c>
      <c r="R622" s="27">
        <v>0</v>
      </c>
      <c r="S622" s="27" t="s">
        <v>354</v>
      </c>
      <c r="T622" s="27" t="s">
        <v>354</v>
      </c>
      <c r="U622" s="27" t="s">
        <v>9571</v>
      </c>
    </row>
    <row r="623" spans="1:21" x14ac:dyDescent="0.15">
      <c r="A623" s="27" t="s">
        <v>75</v>
      </c>
      <c r="B623" s="27" t="s">
        <v>9572</v>
      </c>
      <c r="C623" s="27" t="s">
        <v>248</v>
      </c>
      <c r="D623" s="27" t="s">
        <v>263</v>
      </c>
      <c r="E623" s="27" t="s">
        <v>9573</v>
      </c>
      <c r="F623" s="27" t="s">
        <v>9574</v>
      </c>
      <c r="G623" s="27" t="s">
        <v>78</v>
      </c>
      <c r="H623" s="27" t="s">
        <v>9575</v>
      </c>
      <c r="I623" s="28">
        <v>43423.598171296297</v>
      </c>
      <c r="J623" s="28">
        <v>43423.598171296297</v>
      </c>
      <c r="K623" s="27">
        <v>0</v>
      </c>
      <c r="L623" s="27" t="s">
        <v>211</v>
      </c>
      <c r="M623" s="27" t="s">
        <v>211</v>
      </c>
      <c r="N623" s="27" t="s">
        <v>215</v>
      </c>
      <c r="O623" s="27" t="s">
        <v>262</v>
      </c>
      <c r="P623" s="27" t="s">
        <v>170</v>
      </c>
      <c r="R623" s="27">
        <v>0</v>
      </c>
      <c r="S623" s="27" t="s">
        <v>354</v>
      </c>
      <c r="T623" s="27" t="s">
        <v>354</v>
      </c>
      <c r="U623" s="27" t="s">
        <v>9576</v>
      </c>
    </row>
    <row r="624" spans="1:21" x14ac:dyDescent="0.15">
      <c r="A624" s="27" t="s">
        <v>75</v>
      </c>
      <c r="B624" s="27" t="s">
        <v>3258</v>
      </c>
      <c r="C624" s="27" t="s">
        <v>248</v>
      </c>
      <c r="D624" s="27" t="s">
        <v>263</v>
      </c>
      <c r="E624" s="27" t="s">
        <v>3259</v>
      </c>
      <c r="F624" s="27" t="s">
        <v>3260</v>
      </c>
      <c r="G624" s="27" t="s">
        <v>78</v>
      </c>
      <c r="H624" s="27" t="s">
        <v>3261</v>
      </c>
      <c r="I624" s="28">
        <v>43423.59920138889</v>
      </c>
      <c r="J624" s="28">
        <v>43423.60083333333</v>
      </c>
      <c r="K624" s="27">
        <v>1.6319444444444445E-3</v>
      </c>
      <c r="L624" s="27" t="s">
        <v>210</v>
      </c>
      <c r="M624" s="27" t="s">
        <v>211</v>
      </c>
      <c r="N624" s="27" t="s">
        <v>215</v>
      </c>
      <c r="O624" s="27" t="s">
        <v>262</v>
      </c>
      <c r="P624" s="27" t="s">
        <v>170</v>
      </c>
      <c r="R624" s="27">
        <v>0</v>
      </c>
      <c r="S624" s="27" t="s">
        <v>1250</v>
      </c>
      <c r="T624" s="27" t="s">
        <v>354</v>
      </c>
      <c r="U624" s="27" t="s">
        <v>3262</v>
      </c>
    </row>
    <row r="625" spans="1:21" x14ac:dyDescent="0.15">
      <c r="A625" s="27" t="s">
        <v>75</v>
      </c>
      <c r="B625" s="27" t="s">
        <v>9577</v>
      </c>
      <c r="C625" s="27" t="s">
        <v>248</v>
      </c>
      <c r="D625" s="27" t="s">
        <v>263</v>
      </c>
      <c r="E625" s="27" t="s">
        <v>9568</v>
      </c>
      <c r="F625" s="27" t="s">
        <v>9569</v>
      </c>
      <c r="G625" s="27" t="s">
        <v>78</v>
      </c>
      <c r="H625" s="27" t="s">
        <v>9570</v>
      </c>
      <c r="I625" s="28">
        <v>43423.608194444445</v>
      </c>
      <c r="J625" s="28">
        <v>43423.608194444445</v>
      </c>
      <c r="K625" s="27">
        <v>0</v>
      </c>
      <c r="L625" s="27" t="s">
        <v>211</v>
      </c>
      <c r="M625" s="27" t="s">
        <v>211</v>
      </c>
      <c r="N625" s="27" t="s">
        <v>215</v>
      </c>
      <c r="O625" s="27" t="s">
        <v>262</v>
      </c>
      <c r="P625" s="27" t="s">
        <v>170</v>
      </c>
      <c r="R625" s="27">
        <v>0</v>
      </c>
      <c r="S625" s="27" t="s">
        <v>354</v>
      </c>
      <c r="T625" s="27" t="s">
        <v>354</v>
      </c>
      <c r="U625" s="27" t="s">
        <v>9571</v>
      </c>
    </row>
    <row r="626" spans="1:21" x14ac:dyDescent="0.15">
      <c r="A626" s="27" t="s">
        <v>75</v>
      </c>
      <c r="B626" s="27" t="s">
        <v>3263</v>
      </c>
      <c r="C626" s="27" t="s">
        <v>248</v>
      </c>
      <c r="D626" s="27" t="s">
        <v>263</v>
      </c>
      <c r="E626" s="27" t="s">
        <v>3264</v>
      </c>
      <c r="F626" s="27" t="s">
        <v>3265</v>
      </c>
      <c r="G626" s="27" t="s">
        <v>78</v>
      </c>
      <c r="H626" s="27" t="s">
        <v>3266</v>
      </c>
      <c r="I626" s="28">
        <v>43423.610358796293</v>
      </c>
      <c r="J626" s="28">
        <v>43423.610474537039</v>
      </c>
      <c r="K626" s="27">
        <v>1.1574074074074073E-4</v>
      </c>
      <c r="L626" s="27" t="s">
        <v>210</v>
      </c>
      <c r="M626" s="27" t="s">
        <v>211</v>
      </c>
      <c r="N626" s="27" t="s">
        <v>215</v>
      </c>
      <c r="O626" s="27" t="s">
        <v>262</v>
      </c>
      <c r="P626" s="27" t="s">
        <v>170</v>
      </c>
      <c r="R626" s="27">
        <v>0</v>
      </c>
      <c r="S626" s="27" t="s">
        <v>441</v>
      </c>
      <c r="T626" s="27" t="s">
        <v>354</v>
      </c>
      <c r="U626" s="27" t="s">
        <v>3267</v>
      </c>
    </row>
    <row r="627" spans="1:21" x14ac:dyDescent="0.15">
      <c r="A627" s="27" t="s">
        <v>75</v>
      </c>
      <c r="B627" s="27" t="s">
        <v>3268</v>
      </c>
      <c r="C627" s="27" t="s">
        <v>248</v>
      </c>
      <c r="D627" s="27" t="s">
        <v>263</v>
      </c>
      <c r="E627" s="27" t="s">
        <v>3269</v>
      </c>
      <c r="F627" s="27" t="s">
        <v>3270</v>
      </c>
      <c r="G627" s="27" t="s">
        <v>78</v>
      </c>
      <c r="H627" s="27" t="s">
        <v>3271</v>
      </c>
      <c r="I627" s="28">
        <v>43423.611087962963</v>
      </c>
      <c r="J627" s="28">
        <v>43423.611921296295</v>
      </c>
      <c r="K627" s="27">
        <v>8.3333333333333339E-4</v>
      </c>
      <c r="L627" s="27" t="s">
        <v>210</v>
      </c>
      <c r="M627" s="27" t="s">
        <v>211</v>
      </c>
      <c r="N627" s="27" t="s">
        <v>215</v>
      </c>
      <c r="O627" s="27" t="s">
        <v>262</v>
      </c>
      <c r="P627" s="27" t="s">
        <v>170</v>
      </c>
      <c r="R627" s="27">
        <v>0</v>
      </c>
      <c r="S627" s="27" t="s">
        <v>356</v>
      </c>
      <c r="T627" s="27" t="s">
        <v>354</v>
      </c>
      <c r="U627" s="27" t="s">
        <v>3272</v>
      </c>
    </row>
    <row r="628" spans="1:21" x14ac:dyDescent="0.15">
      <c r="A628" s="27" t="s">
        <v>75</v>
      </c>
      <c r="B628" s="27" t="s">
        <v>9578</v>
      </c>
      <c r="C628" s="27" t="s">
        <v>248</v>
      </c>
      <c r="D628" s="27" t="s">
        <v>263</v>
      </c>
      <c r="E628" s="27" t="s">
        <v>9579</v>
      </c>
      <c r="F628" s="27" t="s">
        <v>9580</v>
      </c>
      <c r="G628" s="27" t="s">
        <v>78</v>
      </c>
      <c r="H628" s="27" t="s">
        <v>9581</v>
      </c>
      <c r="I628" s="28">
        <v>43423.615208333336</v>
      </c>
      <c r="J628" s="28">
        <v>43423.615208333336</v>
      </c>
      <c r="K628" s="27">
        <v>0</v>
      </c>
      <c r="L628" s="27" t="s">
        <v>211</v>
      </c>
      <c r="M628" s="27" t="s">
        <v>211</v>
      </c>
      <c r="N628" s="27" t="s">
        <v>215</v>
      </c>
      <c r="O628" s="27" t="s">
        <v>262</v>
      </c>
      <c r="P628" s="27" t="s">
        <v>170</v>
      </c>
      <c r="R628" s="27">
        <v>0</v>
      </c>
      <c r="S628" s="27" t="s">
        <v>354</v>
      </c>
      <c r="T628" s="27" t="s">
        <v>354</v>
      </c>
      <c r="U628" s="27" t="s">
        <v>9582</v>
      </c>
    </row>
    <row r="629" spans="1:21" x14ac:dyDescent="0.15">
      <c r="A629" s="27" t="s">
        <v>75</v>
      </c>
      <c r="B629" s="27" t="s">
        <v>9583</v>
      </c>
      <c r="C629" s="27" t="s">
        <v>248</v>
      </c>
      <c r="D629" s="27" t="s">
        <v>263</v>
      </c>
      <c r="E629" s="27" t="s">
        <v>9584</v>
      </c>
      <c r="F629" s="27" t="s">
        <v>9585</v>
      </c>
      <c r="G629" s="27" t="s">
        <v>78</v>
      </c>
      <c r="H629" s="27" t="s">
        <v>9586</v>
      </c>
      <c r="I629" s="28">
        <v>43423.61619212963</v>
      </c>
      <c r="J629" s="28">
        <v>43423.61619212963</v>
      </c>
      <c r="K629" s="27">
        <v>0</v>
      </c>
      <c r="L629" s="27" t="s">
        <v>211</v>
      </c>
      <c r="M629" s="27" t="s">
        <v>211</v>
      </c>
      <c r="N629" s="27" t="s">
        <v>215</v>
      </c>
      <c r="O629" s="27" t="s">
        <v>262</v>
      </c>
      <c r="P629" s="27" t="s">
        <v>170</v>
      </c>
      <c r="R629" s="27">
        <v>0</v>
      </c>
      <c r="S629" s="27" t="s">
        <v>354</v>
      </c>
      <c r="T629" s="27" t="s">
        <v>354</v>
      </c>
      <c r="U629" s="27" t="s">
        <v>9587</v>
      </c>
    </row>
    <row r="630" spans="1:21" x14ac:dyDescent="0.15">
      <c r="A630" s="27" t="s">
        <v>75</v>
      </c>
      <c r="B630" s="27" t="s">
        <v>9588</v>
      </c>
      <c r="C630" s="27" t="s">
        <v>248</v>
      </c>
      <c r="D630" s="27" t="s">
        <v>263</v>
      </c>
      <c r="E630" s="27" t="s">
        <v>9589</v>
      </c>
      <c r="F630" s="27" t="s">
        <v>9590</v>
      </c>
      <c r="G630" s="27" t="s">
        <v>78</v>
      </c>
      <c r="H630" s="27" t="s">
        <v>9591</v>
      </c>
      <c r="I630" s="28">
        <v>43423.617962962962</v>
      </c>
      <c r="J630" s="28">
        <v>43423.617962962962</v>
      </c>
      <c r="K630" s="27">
        <v>0</v>
      </c>
      <c r="L630" s="27" t="s">
        <v>211</v>
      </c>
      <c r="M630" s="27" t="s">
        <v>211</v>
      </c>
      <c r="N630" s="27" t="s">
        <v>215</v>
      </c>
      <c r="O630" s="27" t="s">
        <v>262</v>
      </c>
      <c r="P630" s="27" t="s">
        <v>170</v>
      </c>
      <c r="R630" s="27">
        <v>0</v>
      </c>
      <c r="S630" s="27" t="s">
        <v>354</v>
      </c>
      <c r="T630" s="27" t="s">
        <v>354</v>
      </c>
      <c r="U630" s="27" t="s">
        <v>9592</v>
      </c>
    </row>
    <row r="631" spans="1:21" x14ac:dyDescent="0.15">
      <c r="A631" s="27" t="s">
        <v>75</v>
      </c>
      <c r="B631" s="27" t="s">
        <v>3273</v>
      </c>
      <c r="C631" s="27" t="s">
        <v>248</v>
      </c>
      <c r="D631" s="27" t="s">
        <v>263</v>
      </c>
      <c r="E631" s="27" t="s">
        <v>3274</v>
      </c>
      <c r="F631" s="27" t="s">
        <v>3275</v>
      </c>
      <c r="G631" s="27" t="s">
        <v>78</v>
      </c>
      <c r="H631" s="27" t="s">
        <v>3276</v>
      </c>
      <c r="I631" s="28">
        <v>43423.618831018517</v>
      </c>
      <c r="J631" s="28">
        <v>43423.619143518517</v>
      </c>
      <c r="K631" s="27">
        <v>3.1250000000000001E-4</v>
      </c>
      <c r="L631" s="27" t="s">
        <v>210</v>
      </c>
      <c r="M631" s="27" t="s">
        <v>211</v>
      </c>
      <c r="N631" s="27" t="s">
        <v>215</v>
      </c>
      <c r="O631" s="27" t="s">
        <v>262</v>
      </c>
      <c r="P631" s="27" t="s">
        <v>170</v>
      </c>
      <c r="R631" s="27">
        <v>0</v>
      </c>
      <c r="S631" s="27" t="s">
        <v>407</v>
      </c>
      <c r="T631" s="27" t="s">
        <v>354</v>
      </c>
      <c r="U631" s="27" t="s">
        <v>3277</v>
      </c>
    </row>
    <row r="632" spans="1:21" x14ac:dyDescent="0.15">
      <c r="A632" s="27" t="s">
        <v>75</v>
      </c>
      <c r="B632" s="27" t="s">
        <v>9593</v>
      </c>
      <c r="C632" s="27" t="s">
        <v>248</v>
      </c>
      <c r="D632" s="27" t="s">
        <v>263</v>
      </c>
      <c r="E632" s="27" t="s">
        <v>9594</v>
      </c>
      <c r="F632" s="27" t="s">
        <v>9595</v>
      </c>
      <c r="G632" s="27" t="s">
        <v>78</v>
      </c>
      <c r="H632" s="27" t="s">
        <v>9596</v>
      </c>
      <c r="I632" s="28">
        <v>43423.620127314818</v>
      </c>
      <c r="J632" s="28">
        <v>43423.620127314818</v>
      </c>
      <c r="K632" s="27">
        <v>0</v>
      </c>
      <c r="L632" s="27" t="s">
        <v>211</v>
      </c>
      <c r="M632" s="27" t="s">
        <v>211</v>
      </c>
      <c r="N632" s="27" t="s">
        <v>215</v>
      </c>
      <c r="O632" s="27" t="s">
        <v>262</v>
      </c>
      <c r="P632" s="27" t="s">
        <v>170</v>
      </c>
      <c r="R632" s="27">
        <v>0</v>
      </c>
      <c r="S632" s="27" t="s">
        <v>354</v>
      </c>
      <c r="T632" s="27" t="s">
        <v>354</v>
      </c>
      <c r="U632" s="27" t="s">
        <v>9597</v>
      </c>
    </row>
    <row r="633" spans="1:21" x14ac:dyDescent="0.15">
      <c r="A633" s="27" t="s">
        <v>75</v>
      </c>
      <c r="B633" s="27" t="s">
        <v>9598</v>
      </c>
      <c r="C633" s="27" t="s">
        <v>248</v>
      </c>
      <c r="D633" s="27" t="s">
        <v>263</v>
      </c>
      <c r="E633" s="27" t="s">
        <v>9594</v>
      </c>
      <c r="F633" s="27" t="s">
        <v>9595</v>
      </c>
      <c r="G633" s="27" t="s">
        <v>78</v>
      </c>
      <c r="H633" s="27" t="s">
        <v>9596</v>
      </c>
      <c r="I633" s="28">
        <v>43423.620254629626</v>
      </c>
      <c r="J633" s="28">
        <v>43423.620254629626</v>
      </c>
      <c r="K633" s="27">
        <v>0</v>
      </c>
      <c r="L633" s="27" t="s">
        <v>211</v>
      </c>
      <c r="M633" s="27" t="s">
        <v>211</v>
      </c>
      <c r="N633" s="27" t="s">
        <v>215</v>
      </c>
      <c r="O633" s="27" t="s">
        <v>262</v>
      </c>
      <c r="P633" s="27" t="s">
        <v>170</v>
      </c>
      <c r="R633" s="27">
        <v>0</v>
      </c>
      <c r="S633" s="27" t="s">
        <v>354</v>
      </c>
      <c r="T633" s="27" t="s">
        <v>354</v>
      </c>
      <c r="U633" s="27" t="s">
        <v>9599</v>
      </c>
    </row>
    <row r="634" spans="1:21" x14ac:dyDescent="0.15">
      <c r="A634" s="27" t="s">
        <v>75</v>
      </c>
      <c r="B634" s="27" t="s">
        <v>9600</v>
      </c>
      <c r="C634" s="27" t="s">
        <v>248</v>
      </c>
      <c r="D634" s="27" t="s">
        <v>263</v>
      </c>
      <c r="E634" s="27" t="s">
        <v>9601</v>
      </c>
      <c r="F634" s="27" t="s">
        <v>9602</v>
      </c>
      <c r="G634" s="27" t="s">
        <v>78</v>
      </c>
      <c r="H634" s="27" t="s">
        <v>9603</v>
      </c>
      <c r="I634" s="28">
        <v>43423.621145833335</v>
      </c>
      <c r="J634" s="28">
        <v>43423.621145833335</v>
      </c>
      <c r="K634" s="27">
        <v>0</v>
      </c>
      <c r="L634" s="27" t="s">
        <v>211</v>
      </c>
      <c r="M634" s="27" t="s">
        <v>211</v>
      </c>
      <c r="N634" s="27" t="s">
        <v>215</v>
      </c>
      <c r="O634" s="27" t="s">
        <v>262</v>
      </c>
      <c r="P634" s="27" t="s">
        <v>170</v>
      </c>
      <c r="R634" s="27">
        <v>0</v>
      </c>
      <c r="S634" s="27" t="s">
        <v>354</v>
      </c>
      <c r="T634" s="27" t="s">
        <v>354</v>
      </c>
      <c r="U634" s="27" t="s">
        <v>9604</v>
      </c>
    </row>
    <row r="635" spans="1:21" x14ac:dyDescent="0.15">
      <c r="A635" s="27" t="s">
        <v>75</v>
      </c>
      <c r="B635" s="27" t="s">
        <v>9605</v>
      </c>
      <c r="C635" s="27" t="s">
        <v>248</v>
      </c>
      <c r="D635" s="27" t="s">
        <v>263</v>
      </c>
      <c r="E635" s="27" t="s">
        <v>9601</v>
      </c>
      <c r="F635" s="27" t="s">
        <v>9602</v>
      </c>
      <c r="G635" s="27" t="s">
        <v>78</v>
      </c>
      <c r="H635" s="27" t="s">
        <v>9603</v>
      </c>
      <c r="I635" s="28">
        <v>43423.621296296296</v>
      </c>
      <c r="J635" s="28">
        <v>43423.621296296296</v>
      </c>
      <c r="K635" s="27">
        <v>0</v>
      </c>
      <c r="L635" s="27" t="s">
        <v>211</v>
      </c>
      <c r="M635" s="27" t="s">
        <v>211</v>
      </c>
      <c r="N635" s="27" t="s">
        <v>215</v>
      </c>
      <c r="O635" s="27" t="s">
        <v>262</v>
      </c>
      <c r="P635" s="27" t="s">
        <v>170</v>
      </c>
      <c r="R635" s="27">
        <v>0</v>
      </c>
      <c r="S635" s="27" t="s">
        <v>354</v>
      </c>
      <c r="T635" s="27" t="s">
        <v>354</v>
      </c>
      <c r="U635" s="27" t="s">
        <v>9606</v>
      </c>
    </row>
    <row r="636" spans="1:21" x14ac:dyDescent="0.15">
      <c r="A636" s="27" t="s">
        <v>75</v>
      </c>
      <c r="B636" s="27" t="s">
        <v>9607</v>
      </c>
      <c r="C636" s="27" t="s">
        <v>248</v>
      </c>
      <c r="D636" s="27" t="s">
        <v>263</v>
      </c>
      <c r="E636" s="27" t="s">
        <v>9608</v>
      </c>
      <c r="F636" s="27" t="s">
        <v>9609</v>
      </c>
      <c r="G636" s="27" t="s">
        <v>78</v>
      </c>
      <c r="H636" s="27" t="s">
        <v>9610</v>
      </c>
      <c r="I636" s="28">
        <v>43423.622094907405</v>
      </c>
      <c r="J636" s="28">
        <v>43423.622094907405</v>
      </c>
      <c r="K636" s="27">
        <v>0</v>
      </c>
      <c r="L636" s="27" t="s">
        <v>211</v>
      </c>
      <c r="M636" s="27" t="s">
        <v>211</v>
      </c>
      <c r="N636" s="27" t="s">
        <v>215</v>
      </c>
      <c r="O636" s="27" t="s">
        <v>262</v>
      </c>
      <c r="P636" s="27" t="s">
        <v>170</v>
      </c>
      <c r="R636" s="27">
        <v>0</v>
      </c>
      <c r="S636" s="27" t="s">
        <v>354</v>
      </c>
      <c r="T636" s="27" t="s">
        <v>354</v>
      </c>
      <c r="U636" s="27" t="s">
        <v>9611</v>
      </c>
    </row>
    <row r="637" spans="1:21" x14ac:dyDescent="0.15">
      <c r="A637" s="27" t="s">
        <v>75</v>
      </c>
      <c r="B637" s="27" t="s">
        <v>9612</v>
      </c>
      <c r="C637" s="27" t="s">
        <v>248</v>
      </c>
      <c r="D637" s="27" t="s">
        <v>263</v>
      </c>
      <c r="E637" s="27" t="s">
        <v>9608</v>
      </c>
      <c r="F637" s="27" t="s">
        <v>9609</v>
      </c>
      <c r="G637" s="27" t="s">
        <v>78</v>
      </c>
      <c r="H637" s="27" t="s">
        <v>9610</v>
      </c>
      <c r="I637" s="28">
        <v>43423.622361111113</v>
      </c>
      <c r="J637" s="28">
        <v>43423.622361111113</v>
      </c>
      <c r="K637" s="27">
        <v>0</v>
      </c>
      <c r="L637" s="27" t="s">
        <v>211</v>
      </c>
      <c r="M637" s="27" t="s">
        <v>211</v>
      </c>
      <c r="N637" s="27" t="s">
        <v>215</v>
      </c>
      <c r="O637" s="27" t="s">
        <v>262</v>
      </c>
      <c r="P637" s="27" t="s">
        <v>170</v>
      </c>
      <c r="R637" s="27">
        <v>0</v>
      </c>
      <c r="S637" s="27" t="s">
        <v>354</v>
      </c>
      <c r="T637" s="27" t="s">
        <v>354</v>
      </c>
      <c r="U637" s="27" t="s">
        <v>9613</v>
      </c>
    </row>
    <row r="638" spans="1:21" x14ac:dyDescent="0.15">
      <c r="A638" s="27" t="s">
        <v>75</v>
      </c>
      <c r="B638" s="27" t="s">
        <v>9614</v>
      </c>
      <c r="C638" s="27" t="s">
        <v>248</v>
      </c>
      <c r="D638" s="27" t="s">
        <v>263</v>
      </c>
      <c r="E638" s="27" t="s">
        <v>9615</v>
      </c>
      <c r="F638" s="27" t="s">
        <v>9616</v>
      </c>
      <c r="G638" s="27" t="s">
        <v>78</v>
      </c>
      <c r="H638" s="27" t="s">
        <v>9617</v>
      </c>
      <c r="I638" s="28">
        <v>43423.622708333336</v>
      </c>
      <c r="J638" s="28">
        <v>43423.622708333336</v>
      </c>
      <c r="K638" s="27">
        <v>0</v>
      </c>
      <c r="L638" s="27" t="s">
        <v>211</v>
      </c>
      <c r="M638" s="27" t="s">
        <v>211</v>
      </c>
      <c r="N638" s="27" t="s">
        <v>215</v>
      </c>
      <c r="O638" s="27" t="s">
        <v>262</v>
      </c>
      <c r="P638" s="27" t="s">
        <v>170</v>
      </c>
      <c r="R638" s="27">
        <v>0</v>
      </c>
      <c r="S638" s="27" t="s">
        <v>354</v>
      </c>
      <c r="T638" s="27" t="s">
        <v>354</v>
      </c>
      <c r="U638" s="27" t="s">
        <v>9618</v>
      </c>
    </row>
    <row r="639" spans="1:21" x14ac:dyDescent="0.15">
      <c r="A639" s="27" t="s">
        <v>75</v>
      </c>
      <c r="B639" s="27" t="s">
        <v>3278</v>
      </c>
      <c r="C639" s="27" t="s">
        <v>248</v>
      </c>
      <c r="D639" s="27" t="s">
        <v>263</v>
      </c>
      <c r="E639" s="27" t="s">
        <v>3279</v>
      </c>
      <c r="F639" s="27" t="s">
        <v>3280</v>
      </c>
      <c r="G639" s="27" t="s">
        <v>78</v>
      </c>
      <c r="H639" s="27" t="s">
        <v>3281</v>
      </c>
      <c r="I639" s="28">
        <v>43423.623472222222</v>
      </c>
      <c r="J639" s="28">
        <v>43423.624039351853</v>
      </c>
      <c r="K639" s="27">
        <v>5.6712962962962956E-4</v>
      </c>
      <c r="L639" s="27" t="s">
        <v>210</v>
      </c>
      <c r="M639" s="27" t="s">
        <v>211</v>
      </c>
      <c r="N639" s="27" t="s">
        <v>215</v>
      </c>
      <c r="O639" s="27" t="s">
        <v>262</v>
      </c>
      <c r="P639" s="27" t="s">
        <v>170</v>
      </c>
      <c r="R639" s="27">
        <v>0</v>
      </c>
      <c r="S639" s="27" t="s">
        <v>355</v>
      </c>
      <c r="T639" s="27" t="s">
        <v>354</v>
      </c>
      <c r="U639" s="27" t="s">
        <v>3282</v>
      </c>
    </row>
    <row r="640" spans="1:21" x14ac:dyDescent="0.15">
      <c r="A640" s="27" t="s">
        <v>75</v>
      </c>
      <c r="B640" s="27" t="s">
        <v>9619</v>
      </c>
      <c r="C640" s="27" t="s">
        <v>248</v>
      </c>
      <c r="D640" s="27" t="s">
        <v>263</v>
      </c>
      <c r="E640" s="27" t="s">
        <v>9620</v>
      </c>
      <c r="F640" s="27" t="s">
        <v>9621</v>
      </c>
      <c r="G640" s="27" t="s">
        <v>78</v>
      </c>
      <c r="H640" s="27" t="s">
        <v>9622</v>
      </c>
      <c r="I640" s="28">
        <v>43423.626817129632</v>
      </c>
      <c r="J640" s="28">
        <v>43423.626817129632</v>
      </c>
      <c r="K640" s="27">
        <v>0</v>
      </c>
      <c r="L640" s="27" t="s">
        <v>211</v>
      </c>
      <c r="M640" s="27" t="s">
        <v>211</v>
      </c>
      <c r="N640" s="27" t="s">
        <v>215</v>
      </c>
      <c r="O640" s="27" t="s">
        <v>262</v>
      </c>
      <c r="P640" s="27" t="s">
        <v>170</v>
      </c>
      <c r="R640" s="27">
        <v>0</v>
      </c>
      <c r="S640" s="27" t="s">
        <v>354</v>
      </c>
      <c r="T640" s="27" t="s">
        <v>354</v>
      </c>
      <c r="U640" s="27" t="s">
        <v>9623</v>
      </c>
    </row>
    <row r="641" spans="1:21" x14ac:dyDescent="0.15">
      <c r="A641" s="27" t="s">
        <v>75</v>
      </c>
      <c r="B641" s="27" t="s">
        <v>3283</v>
      </c>
      <c r="C641" s="27" t="s">
        <v>248</v>
      </c>
      <c r="D641" s="27" t="s">
        <v>263</v>
      </c>
      <c r="E641" s="27" t="s">
        <v>3284</v>
      </c>
      <c r="F641" s="27" t="s">
        <v>3285</v>
      </c>
      <c r="G641" s="27" t="s">
        <v>78</v>
      </c>
      <c r="H641" s="27" t="s">
        <v>3286</v>
      </c>
      <c r="I641" s="28">
        <v>43423.62773148148</v>
      </c>
      <c r="J641" s="28">
        <v>43423.632326388892</v>
      </c>
      <c r="K641" s="27">
        <v>4.5949074074074078E-3</v>
      </c>
      <c r="L641" s="27" t="s">
        <v>210</v>
      </c>
      <c r="M641" s="27" t="s">
        <v>210</v>
      </c>
      <c r="N641" s="27" t="s">
        <v>215</v>
      </c>
      <c r="O641" s="27" t="s">
        <v>262</v>
      </c>
      <c r="P641" s="27" t="s">
        <v>170</v>
      </c>
      <c r="R641" s="27">
        <v>0</v>
      </c>
      <c r="S641" s="27" t="s">
        <v>1467</v>
      </c>
      <c r="T641" s="27" t="s">
        <v>1467</v>
      </c>
      <c r="U641" s="27" t="s">
        <v>3287</v>
      </c>
    </row>
    <row r="642" spans="1:21" x14ac:dyDescent="0.15">
      <c r="A642" s="27" t="s">
        <v>75</v>
      </c>
      <c r="B642" s="27" t="s">
        <v>9624</v>
      </c>
      <c r="C642" s="27" t="s">
        <v>248</v>
      </c>
      <c r="D642" s="27" t="s">
        <v>263</v>
      </c>
      <c r="E642" s="27" t="s">
        <v>9625</v>
      </c>
      <c r="F642" s="27" t="s">
        <v>9626</v>
      </c>
      <c r="G642" s="27" t="s">
        <v>78</v>
      </c>
      <c r="H642" s="27" t="s">
        <v>9627</v>
      </c>
      <c r="I642" s="28">
        <v>43423.633796296293</v>
      </c>
      <c r="J642" s="28">
        <v>43423.633796296293</v>
      </c>
      <c r="K642" s="27">
        <v>0</v>
      </c>
      <c r="L642" s="27" t="s">
        <v>211</v>
      </c>
      <c r="M642" s="27" t="s">
        <v>211</v>
      </c>
      <c r="N642" s="27" t="s">
        <v>215</v>
      </c>
      <c r="O642" s="27" t="s">
        <v>262</v>
      </c>
      <c r="P642" s="27" t="s">
        <v>170</v>
      </c>
      <c r="R642" s="27">
        <v>0</v>
      </c>
      <c r="S642" s="27" t="s">
        <v>354</v>
      </c>
      <c r="T642" s="27" t="s">
        <v>354</v>
      </c>
      <c r="U642" s="27" t="s">
        <v>9628</v>
      </c>
    </row>
    <row r="643" spans="1:21" x14ac:dyDescent="0.15">
      <c r="A643" s="27" t="s">
        <v>75</v>
      </c>
      <c r="B643" s="27" t="s">
        <v>3288</v>
      </c>
      <c r="C643" s="27" t="s">
        <v>248</v>
      </c>
      <c r="D643" s="27" t="s">
        <v>263</v>
      </c>
      <c r="E643" s="27" t="s">
        <v>3289</v>
      </c>
      <c r="F643" s="27" t="s">
        <v>3290</v>
      </c>
      <c r="G643" s="27" t="s">
        <v>78</v>
      </c>
      <c r="H643" s="27" t="s">
        <v>3291</v>
      </c>
      <c r="I643" s="28">
        <v>43423.634733796294</v>
      </c>
      <c r="J643" s="28">
        <v>43423.63753472222</v>
      </c>
      <c r="K643" s="27">
        <v>2.8009259259259259E-3</v>
      </c>
      <c r="L643" s="27" t="s">
        <v>210</v>
      </c>
      <c r="M643" s="27" t="s">
        <v>210</v>
      </c>
      <c r="N643" s="27" t="s">
        <v>215</v>
      </c>
      <c r="O643" s="27" t="s">
        <v>262</v>
      </c>
      <c r="P643" s="27" t="s">
        <v>170</v>
      </c>
      <c r="R643" s="27">
        <v>0</v>
      </c>
      <c r="S643" s="27" t="s">
        <v>439</v>
      </c>
      <c r="T643" s="27" t="s">
        <v>439</v>
      </c>
      <c r="U643" s="27" t="s">
        <v>3292</v>
      </c>
    </row>
    <row r="644" spans="1:21" x14ac:dyDescent="0.15">
      <c r="A644" s="27" t="s">
        <v>75</v>
      </c>
      <c r="B644" s="27" t="s">
        <v>9629</v>
      </c>
      <c r="C644" s="27" t="s">
        <v>248</v>
      </c>
      <c r="D644" s="27" t="s">
        <v>263</v>
      </c>
      <c r="E644" s="27" t="s">
        <v>9625</v>
      </c>
      <c r="F644" s="27" t="s">
        <v>9626</v>
      </c>
      <c r="G644" s="27" t="s">
        <v>78</v>
      </c>
      <c r="H644" s="27" t="s">
        <v>9627</v>
      </c>
      <c r="I644" s="28">
        <v>43423.637881944444</v>
      </c>
      <c r="J644" s="28">
        <v>43423.637881944444</v>
      </c>
      <c r="K644" s="27">
        <v>0</v>
      </c>
      <c r="L644" s="27" t="s">
        <v>211</v>
      </c>
      <c r="M644" s="27" t="s">
        <v>211</v>
      </c>
      <c r="N644" s="27" t="s">
        <v>215</v>
      </c>
      <c r="O644" s="27" t="s">
        <v>262</v>
      </c>
      <c r="P644" s="27" t="s">
        <v>170</v>
      </c>
      <c r="R644" s="27">
        <v>0</v>
      </c>
      <c r="U644" s="27" t="s">
        <v>9628</v>
      </c>
    </row>
    <row r="645" spans="1:21" x14ac:dyDescent="0.15">
      <c r="A645" s="27" t="s">
        <v>75</v>
      </c>
      <c r="B645" s="27" t="s">
        <v>9630</v>
      </c>
      <c r="C645" s="27" t="s">
        <v>248</v>
      </c>
      <c r="D645" s="27" t="s">
        <v>263</v>
      </c>
      <c r="E645" s="27" t="s">
        <v>9631</v>
      </c>
      <c r="F645" s="27" t="s">
        <v>9632</v>
      </c>
      <c r="G645" s="27" t="s">
        <v>78</v>
      </c>
      <c r="H645" s="27" t="s">
        <v>9633</v>
      </c>
      <c r="I645" s="28">
        <v>43423.639849537038</v>
      </c>
      <c r="J645" s="28">
        <v>43423.639849537038</v>
      </c>
      <c r="K645" s="27">
        <v>0</v>
      </c>
      <c r="L645" s="27" t="s">
        <v>211</v>
      </c>
      <c r="M645" s="27" t="s">
        <v>211</v>
      </c>
      <c r="N645" s="27" t="s">
        <v>215</v>
      </c>
      <c r="O645" s="27" t="s">
        <v>262</v>
      </c>
      <c r="P645" s="27" t="s">
        <v>170</v>
      </c>
      <c r="R645" s="27">
        <v>0</v>
      </c>
      <c r="S645" s="27" t="s">
        <v>354</v>
      </c>
      <c r="T645" s="27" t="s">
        <v>354</v>
      </c>
      <c r="U645" s="27" t="s">
        <v>9634</v>
      </c>
    </row>
    <row r="646" spans="1:21" x14ac:dyDescent="0.15">
      <c r="A646" s="27" t="s">
        <v>75</v>
      </c>
      <c r="B646" s="27" t="s">
        <v>9635</v>
      </c>
      <c r="C646" s="27" t="s">
        <v>248</v>
      </c>
      <c r="D646" s="27" t="s">
        <v>263</v>
      </c>
      <c r="E646" s="27" t="s">
        <v>9636</v>
      </c>
      <c r="F646" s="27" t="s">
        <v>9637</v>
      </c>
      <c r="G646" s="27" t="s">
        <v>78</v>
      </c>
      <c r="H646" s="27" t="s">
        <v>9638</v>
      </c>
      <c r="I646" s="28">
        <v>43423.640393518515</v>
      </c>
      <c r="J646" s="28">
        <v>43423.640393518515</v>
      </c>
      <c r="K646" s="27">
        <v>0</v>
      </c>
      <c r="L646" s="27" t="s">
        <v>211</v>
      </c>
      <c r="M646" s="27" t="s">
        <v>211</v>
      </c>
      <c r="N646" s="27" t="s">
        <v>215</v>
      </c>
      <c r="O646" s="27" t="s">
        <v>262</v>
      </c>
      <c r="P646" s="27" t="s">
        <v>170</v>
      </c>
      <c r="R646" s="27">
        <v>0</v>
      </c>
      <c r="S646" s="27" t="s">
        <v>354</v>
      </c>
      <c r="T646" s="27" t="s">
        <v>354</v>
      </c>
      <c r="U646" s="27" t="s">
        <v>9639</v>
      </c>
    </row>
    <row r="647" spans="1:21" x14ac:dyDescent="0.15">
      <c r="A647" s="27" t="s">
        <v>75</v>
      </c>
      <c r="B647" s="27" t="s">
        <v>9640</v>
      </c>
      <c r="C647" s="27" t="s">
        <v>248</v>
      </c>
      <c r="D647" s="27" t="s">
        <v>263</v>
      </c>
      <c r="E647" s="27" t="s">
        <v>9641</v>
      </c>
      <c r="F647" s="27" t="s">
        <v>9642</v>
      </c>
      <c r="G647" s="27" t="s">
        <v>78</v>
      </c>
      <c r="H647" s="27" t="s">
        <v>9643</v>
      </c>
      <c r="I647" s="28">
        <v>43423.640787037039</v>
      </c>
      <c r="J647" s="28">
        <v>43423.640787037039</v>
      </c>
      <c r="K647" s="27">
        <v>0</v>
      </c>
      <c r="L647" s="27" t="s">
        <v>211</v>
      </c>
      <c r="M647" s="27" t="s">
        <v>211</v>
      </c>
      <c r="N647" s="27" t="s">
        <v>215</v>
      </c>
      <c r="O647" s="27" t="s">
        <v>262</v>
      </c>
      <c r="P647" s="27" t="s">
        <v>170</v>
      </c>
      <c r="R647" s="27">
        <v>0</v>
      </c>
      <c r="S647" s="27" t="s">
        <v>354</v>
      </c>
      <c r="T647" s="27" t="s">
        <v>354</v>
      </c>
      <c r="U647" s="27" t="s">
        <v>9644</v>
      </c>
    </row>
    <row r="648" spans="1:21" x14ac:dyDescent="0.15">
      <c r="A648" s="27" t="s">
        <v>75</v>
      </c>
      <c r="B648" s="27" t="s">
        <v>9645</v>
      </c>
      <c r="C648" s="27" t="s">
        <v>248</v>
      </c>
      <c r="D648" s="27" t="s">
        <v>263</v>
      </c>
      <c r="E648" s="27" t="s">
        <v>9646</v>
      </c>
      <c r="F648" s="27" t="s">
        <v>9647</v>
      </c>
      <c r="G648" s="27" t="s">
        <v>78</v>
      </c>
      <c r="H648" s="27" t="s">
        <v>9648</v>
      </c>
      <c r="I648" s="28">
        <v>43423.643773148149</v>
      </c>
      <c r="J648" s="28">
        <v>43423.643773148149</v>
      </c>
      <c r="K648" s="27">
        <v>0</v>
      </c>
      <c r="L648" s="27" t="s">
        <v>211</v>
      </c>
      <c r="M648" s="27" t="s">
        <v>211</v>
      </c>
      <c r="N648" s="27" t="s">
        <v>215</v>
      </c>
      <c r="O648" s="27" t="s">
        <v>262</v>
      </c>
      <c r="P648" s="27" t="s">
        <v>170</v>
      </c>
      <c r="R648" s="27">
        <v>0</v>
      </c>
      <c r="S648" s="27" t="s">
        <v>354</v>
      </c>
      <c r="T648" s="27" t="s">
        <v>354</v>
      </c>
      <c r="U648" s="27" t="s">
        <v>9649</v>
      </c>
    </row>
    <row r="649" spans="1:21" x14ac:dyDescent="0.15">
      <c r="A649" s="27" t="s">
        <v>75</v>
      </c>
      <c r="B649" s="27" t="s">
        <v>9650</v>
      </c>
      <c r="C649" s="27" t="s">
        <v>248</v>
      </c>
      <c r="D649" s="27" t="s">
        <v>263</v>
      </c>
      <c r="E649" s="27" t="s">
        <v>3294</v>
      </c>
      <c r="F649" s="27" t="s">
        <v>3295</v>
      </c>
      <c r="G649" s="27" t="s">
        <v>78</v>
      </c>
      <c r="H649" s="27" t="s">
        <v>1215</v>
      </c>
      <c r="I649" s="28">
        <v>43423.644247685188</v>
      </c>
      <c r="J649" s="28">
        <v>43423.644247685188</v>
      </c>
      <c r="K649" s="27">
        <v>0</v>
      </c>
      <c r="L649" s="27" t="s">
        <v>211</v>
      </c>
      <c r="M649" s="27" t="s">
        <v>211</v>
      </c>
      <c r="N649" s="27" t="s">
        <v>215</v>
      </c>
      <c r="O649" s="27" t="s">
        <v>262</v>
      </c>
      <c r="P649" s="27" t="s">
        <v>170</v>
      </c>
      <c r="R649" s="27">
        <v>0</v>
      </c>
      <c r="S649" s="27" t="s">
        <v>354</v>
      </c>
      <c r="T649" s="27" t="s">
        <v>354</v>
      </c>
      <c r="U649" s="27" t="s">
        <v>3296</v>
      </c>
    </row>
    <row r="650" spans="1:21" x14ac:dyDescent="0.15">
      <c r="A650" s="27" t="s">
        <v>75</v>
      </c>
      <c r="B650" s="27" t="s">
        <v>3293</v>
      </c>
      <c r="C650" s="27" t="s">
        <v>248</v>
      </c>
      <c r="D650" s="27" t="s">
        <v>263</v>
      </c>
      <c r="E650" s="27" t="s">
        <v>3294</v>
      </c>
      <c r="F650" s="27" t="s">
        <v>3295</v>
      </c>
      <c r="G650" s="27" t="s">
        <v>78</v>
      </c>
      <c r="H650" s="27" t="s">
        <v>1215</v>
      </c>
      <c r="I650" s="28">
        <v>43423.644456018519</v>
      </c>
      <c r="J650" s="28">
        <v>43423.645011574074</v>
      </c>
      <c r="K650" s="27">
        <v>5.5555555555555556E-4</v>
      </c>
      <c r="L650" s="27" t="s">
        <v>210</v>
      </c>
      <c r="M650" s="27" t="s">
        <v>211</v>
      </c>
      <c r="N650" s="27" t="s">
        <v>215</v>
      </c>
      <c r="O650" s="27" t="s">
        <v>262</v>
      </c>
      <c r="P650" s="27" t="s">
        <v>170</v>
      </c>
      <c r="R650" s="27">
        <v>0</v>
      </c>
      <c r="S650" s="27" t="s">
        <v>443</v>
      </c>
      <c r="T650" s="27" t="s">
        <v>354</v>
      </c>
      <c r="U650" s="27" t="s">
        <v>3296</v>
      </c>
    </row>
    <row r="651" spans="1:21" x14ac:dyDescent="0.15">
      <c r="A651" s="27" t="s">
        <v>75</v>
      </c>
      <c r="B651" s="27" t="s">
        <v>3297</v>
      </c>
      <c r="C651" s="27" t="s">
        <v>248</v>
      </c>
      <c r="D651" s="27" t="s">
        <v>263</v>
      </c>
      <c r="E651" s="27" t="s">
        <v>3294</v>
      </c>
      <c r="F651" s="27" t="s">
        <v>3295</v>
      </c>
      <c r="G651" s="27" t="s">
        <v>78</v>
      </c>
      <c r="H651" s="27" t="s">
        <v>1215</v>
      </c>
      <c r="I651" s="28">
        <v>43423.645104166666</v>
      </c>
      <c r="J651" s="28">
        <v>43423.647939814815</v>
      </c>
      <c r="K651" s="27">
        <v>2.8356481481481479E-3</v>
      </c>
      <c r="L651" s="27" t="s">
        <v>210</v>
      </c>
      <c r="M651" s="27" t="s">
        <v>210</v>
      </c>
      <c r="N651" s="27" t="s">
        <v>215</v>
      </c>
      <c r="O651" s="27" t="s">
        <v>262</v>
      </c>
      <c r="P651" s="27" t="s">
        <v>170</v>
      </c>
      <c r="R651" s="27">
        <v>0</v>
      </c>
      <c r="S651" s="27" t="s">
        <v>699</v>
      </c>
      <c r="T651" s="27" t="s">
        <v>699</v>
      </c>
      <c r="U651" s="27" t="s">
        <v>3296</v>
      </c>
    </row>
    <row r="652" spans="1:21" x14ac:dyDescent="0.15">
      <c r="A652" s="27" t="s">
        <v>75</v>
      </c>
      <c r="B652" s="27" t="s">
        <v>3298</v>
      </c>
      <c r="C652" s="27" t="s">
        <v>248</v>
      </c>
      <c r="D652" s="27" t="s">
        <v>263</v>
      </c>
      <c r="E652" s="27" t="s">
        <v>3299</v>
      </c>
      <c r="F652" s="27" t="s">
        <v>3300</v>
      </c>
      <c r="G652" s="27" t="s">
        <v>78</v>
      </c>
      <c r="H652" s="27" t="s">
        <v>3301</v>
      </c>
      <c r="I652" s="28">
        <v>43423.650092592594</v>
      </c>
      <c r="J652" s="28">
        <v>43423.650520833333</v>
      </c>
      <c r="K652" s="27">
        <v>4.2824074074074075E-4</v>
      </c>
      <c r="L652" s="27" t="s">
        <v>210</v>
      </c>
      <c r="M652" s="27" t="s">
        <v>211</v>
      </c>
      <c r="N652" s="27" t="s">
        <v>215</v>
      </c>
      <c r="O652" s="27" t="s">
        <v>262</v>
      </c>
      <c r="P652" s="27" t="s">
        <v>170</v>
      </c>
      <c r="R652" s="27">
        <v>0</v>
      </c>
      <c r="S652" s="27" t="s">
        <v>381</v>
      </c>
      <c r="T652" s="27" t="s">
        <v>354</v>
      </c>
      <c r="U652" s="27" t="s">
        <v>3302</v>
      </c>
    </row>
    <row r="653" spans="1:21" x14ac:dyDescent="0.15">
      <c r="A653" s="27" t="s">
        <v>75</v>
      </c>
      <c r="B653" s="27" t="s">
        <v>3303</v>
      </c>
      <c r="C653" s="27" t="s">
        <v>248</v>
      </c>
      <c r="D653" s="27" t="s">
        <v>263</v>
      </c>
      <c r="E653" s="27" t="s">
        <v>3304</v>
      </c>
      <c r="F653" s="27" t="s">
        <v>3305</v>
      </c>
      <c r="G653" s="27" t="s">
        <v>78</v>
      </c>
      <c r="H653" s="27" t="s">
        <v>3306</v>
      </c>
      <c r="I653" s="28">
        <v>43423.651423611111</v>
      </c>
      <c r="J653" s="28">
        <v>43423.653715277775</v>
      </c>
      <c r="K653" s="27">
        <v>2.2916666666666667E-3</v>
      </c>
      <c r="L653" s="27" t="s">
        <v>210</v>
      </c>
      <c r="M653" s="27" t="s">
        <v>210</v>
      </c>
      <c r="N653" s="27" t="s">
        <v>215</v>
      </c>
      <c r="O653" s="27" t="s">
        <v>262</v>
      </c>
      <c r="P653" s="27" t="s">
        <v>170</v>
      </c>
      <c r="R653" s="27">
        <v>0</v>
      </c>
      <c r="S653" s="27" t="s">
        <v>1132</v>
      </c>
      <c r="T653" s="27" t="s">
        <v>1132</v>
      </c>
      <c r="U653" s="27" t="s">
        <v>3307</v>
      </c>
    </row>
    <row r="654" spans="1:21" x14ac:dyDescent="0.15">
      <c r="A654" s="27" t="s">
        <v>75</v>
      </c>
      <c r="B654" s="27" t="s">
        <v>3308</v>
      </c>
      <c r="C654" s="27" t="s">
        <v>248</v>
      </c>
      <c r="D654" s="27" t="s">
        <v>263</v>
      </c>
      <c r="E654" s="27" t="s">
        <v>3309</v>
      </c>
      <c r="F654" s="27" t="s">
        <v>3310</v>
      </c>
      <c r="G654" s="27" t="s">
        <v>78</v>
      </c>
      <c r="H654" s="27" t="s">
        <v>1655</v>
      </c>
      <c r="I654" s="28">
        <v>43423.656041666669</v>
      </c>
      <c r="J654" s="28">
        <v>43423.656307870369</v>
      </c>
      <c r="K654" s="27">
        <v>2.6620370370370372E-4</v>
      </c>
      <c r="L654" s="27" t="s">
        <v>210</v>
      </c>
      <c r="M654" s="27" t="s">
        <v>211</v>
      </c>
      <c r="N654" s="27" t="s">
        <v>215</v>
      </c>
      <c r="O654" s="27" t="s">
        <v>262</v>
      </c>
      <c r="P654" s="27" t="s">
        <v>170</v>
      </c>
      <c r="R654" s="27">
        <v>0</v>
      </c>
      <c r="S654" s="27" t="s">
        <v>417</v>
      </c>
      <c r="T654" s="27" t="s">
        <v>354</v>
      </c>
      <c r="U654" s="27" t="s">
        <v>3311</v>
      </c>
    </row>
    <row r="655" spans="1:21" x14ac:dyDescent="0.15">
      <c r="A655" s="27" t="s">
        <v>75</v>
      </c>
      <c r="B655" s="27" t="s">
        <v>9651</v>
      </c>
      <c r="C655" s="27" t="s">
        <v>248</v>
      </c>
      <c r="D655" s="27" t="s">
        <v>263</v>
      </c>
      <c r="E655" s="27" t="s">
        <v>3309</v>
      </c>
      <c r="F655" s="27" t="s">
        <v>3310</v>
      </c>
      <c r="G655" s="27" t="s">
        <v>78</v>
      </c>
      <c r="H655" s="27" t="s">
        <v>1655</v>
      </c>
      <c r="I655" s="28">
        <v>43423.656689814816</v>
      </c>
      <c r="J655" s="28">
        <v>43423.656689814816</v>
      </c>
      <c r="K655" s="27">
        <v>0</v>
      </c>
      <c r="L655" s="27" t="s">
        <v>211</v>
      </c>
      <c r="M655" s="27" t="s">
        <v>211</v>
      </c>
      <c r="N655" s="27" t="s">
        <v>215</v>
      </c>
      <c r="O655" s="27" t="s">
        <v>262</v>
      </c>
      <c r="P655" s="27" t="s">
        <v>170</v>
      </c>
      <c r="R655" s="27">
        <v>0</v>
      </c>
      <c r="S655" s="27" t="s">
        <v>354</v>
      </c>
      <c r="T655" s="27" t="s">
        <v>354</v>
      </c>
      <c r="U655" s="27" t="s">
        <v>9652</v>
      </c>
    </row>
    <row r="656" spans="1:21" x14ac:dyDescent="0.15">
      <c r="A656" s="27" t="s">
        <v>75</v>
      </c>
      <c r="B656" s="27" t="s">
        <v>9653</v>
      </c>
      <c r="C656" s="27" t="s">
        <v>248</v>
      </c>
      <c r="D656" s="27" t="s">
        <v>263</v>
      </c>
      <c r="E656" s="27" t="s">
        <v>9654</v>
      </c>
      <c r="F656" s="27" t="s">
        <v>9655</v>
      </c>
      <c r="G656" s="27" t="s">
        <v>78</v>
      </c>
      <c r="H656" s="27" t="s">
        <v>9656</v>
      </c>
      <c r="I656" s="28">
        <v>43423.481064814812</v>
      </c>
      <c r="J656" s="28">
        <v>43423.481064814812</v>
      </c>
      <c r="K656" s="27">
        <v>0</v>
      </c>
      <c r="L656" s="27" t="s">
        <v>211</v>
      </c>
      <c r="M656" s="27" t="s">
        <v>211</v>
      </c>
      <c r="N656" s="27" t="s">
        <v>215</v>
      </c>
      <c r="O656" s="27" t="s">
        <v>262</v>
      </c>
      <c r="P656" s="27" t="s">
        <v>170</v>
      </c>
      <c r="R656" s="27">
        <v>0</v>
      </c>
      <c r="S656" s="27" t="s">
        <v>354</v>
      </c>
      <c r="T656" s="27" t="s">
        <v>354</v>
      </c>
      <c r="U656" s="27" t="s">
        <v>1799</v>
      </c>
    </row>
    <row r="657" spans="1:21" x14ac:dyDescent="0.15">
      <c r="A657" s="27" t="s">
        <v>75</v>
      </c>
      <c r="B657" s="27" t="s">
        <v>9657</v>
      </c>
      <c r="C657" s="27" t="s">
        <v>248</v>
      </c>
      <c r="D657" s="27" t="s">
        <v>263</v>
      </c>
      <c r="E657" s="27" t="s">
        <v>9658</v>
      </c>
      <c r="F657" s="27" t="s">
        <v>9659</v>
      </c>
      <c r="G657" s="27" t="s">
        <v>78</v>
      </c>
      <c r="H657" s="27" t="s">
        <v>9660</v>
      </c>
      <c r="I657" s="28">
        <v>43423.481296296297</v>
      </c>
      <c r="J657" s="28">
        <v>43423.481296296297</v>
      </c>
      <c r="K657" s="27">
        <v>0</v>
      </c>
      <c r="L657" s="27" t="s">
        <v>211</v>
      </c>
      <c r="M657" s="27" t="s">
        <v>211</v>
      </c>
      <c r="N657" s="27" t="s">
        <v>215</v>
      </c>
      <c r="O657" s="27" t="s">
        <v>262</v>
      </c>
      <c r="P657" s="27" t="s">
        <v>170</v>
      </c>
      <c r="R657" s="27">
        <v>0</v>
      </c>
      <c r="S657" s="27" t="s">
        <v>354</v>
      </c>
      <c r="T657" s="27" t="s">
        <v>354</v>
      </c>
      <c r="U657" s="27" t="s">
        <v>2015</v>
      </c>
    </row>
    <row r="658" spans="1:21" x14ac:dyDescent="0.15">
      <c r="A658" s="27" t="s">
        <v>75</v>
      </c>
      <c r="B658" s="27" t="s">
        <v>9661</v>
      </c>
      <c r="C658" s="27" t="s">
        <v>248</v>
      </c>
      <c r="D658" s="27" t="s">
        <v>261</v>
      </c>
      <c r="E658" s="27" t="s">
        <v>9662</v>
      </c>
      <c r="F658" s="27" t="s">
        <v>9663</v>
      </c>
      <c r="G658" s="27" t="s">
        <v>78</v>
      </c>
      <c r="H658" s="27" t="s">
        <v>767</v>
      </c>
      <c r="I658" s="28">
        <v>43423.479120370372</v>
      </c>
      <c r="J658" s="28">
        <v>43423.479120370372</v>
      </c>
      <c r="K658" s="27">
        <v>0</v>
      </c>
      <c r="L658" s="27" t="s">
        <v>211</v>
      </c>
      <c r="M658" s="27" t="s">
        <v>211</v>
      </c>
      <c r="N658" s="27" t="s">
        <v>215</v>
      </c>
      <c r="O658" s="27" t="s">
        <v>260</v>
      </c>
      <c r="P658" s="27" t="s">
        <v>897</v>
      </c>
      <c r="R658" s="27">
        <v>0</v>
      </c>
      <c r="S658" s="27" t="s">
        <v>354</v>
      </c>
      <c r="T658" s="27" t="s">
        <v>354</v>
      </c>
      <c r="U658" s="27" t="s">
        <v>9664</v>
      </c>
    </row>
    <row r="659" spans="1:21" x14ac:dyDescent="0.15">
      <c r="A659" s="27" t="s">
        <v>75</v>
      </c>
      <c r="B659" s="27" t="s">
        <v>3312</v>
      </c>
      <c r="C659" s="27" t="s">
        <v>248</v>
      </c>
      <c r="D659" s="27" t="s">
        <v>261</v>
      </c>
      <c r="E659" s="27" t="s">
        <v>3313</v>
      </c>
      <c r="F659" s="27" t="s">
        <v>3314</v>
      </c>
      <c r="G659" s="27" t="s">
        <v>78</v>
      </c>
      <c r="H659" s="27" t="s">
        <v>589</v>
      </c>
      <c r="I659" s="28">
        <v>43423.480092592596</v>
      </c>
      <c r="J659" s="28">
        <v>43423.480243055557</v>
      </c>
      <c r="K659" s="27">
        <v>1.5046296296296297E-4</v>
      </c>
      <c r="L659" s="27" t="s">
        <v>210</v>
      </c>
      <c r="M659" s="27" t="s">
        <v>211</v>
      </c>
      <c r="N659" s="27" t="s">
        <v>215</v>
      </c>
      <c r="O659" s="27" t="s">
        <v>260</v>
      </c>
      <c r="P659" s="27" t="s">
        <v>897</v>
      </c>
      <c r="R659" s="27">
        <v>0</v>
      </c>
      <c r="S659" s="27" t="s">
        <v>377</v>
      </c>
      <c r="T659" s="27" t="s">
        <v>354</v>
      </c>
      <c r="U659" s="27" t="s">
        <v>3315</v>
      </c>
    </row>
    <row r="660" spans="1:21" x14ac:dyDescent="0.15">
      <c r="A660" s="27" t="s">
        <v>75</v>
      </c>
      <c r="B660" s="27" t="s">
        <v>3316</v>
      </c>
      <c r="C660" s="27" t="s">
        <v>248</v>
      </c>
      <c r="D660" s="27" t="s">
        <v>261</v>
      </c>
      <c r="E660" s="27" t="s">
        <v>3317</v>
      </c>
      <c r="F660" s="27" t="s">
        <v>3318</v>
      </c>
      <c r="G660" s="27" t="s">
        <v>78</v>
      </c>
      <c r="H660" s="27" t="s">
        <v>3319</v>
      </c>
      <c r="I660" s="28">
        <v>43423.480671296296</v>
      </c>
      <c r="J660" s="28">
        <v>43423.480879629627</v>
      </c>
      <c r="K660" s="27">
        <v>2.0833333333333335E-4</v>
      </c>
      <c r="L660" s="27" t="s">
        <v>210</v>
      </c>
      <c r="M660" s="27" t="s">
        <v>211</v>
      </c>
      <c r="N660" s="27" t="s">
        <v>215</v>
      </c>
      <c r="O660" s="27" t="s">
        <v>260</v>
      </c>
      <c r="P660" s="27" t="s">
        <v>897</v>
      </c>
      <c r="R660" s="27">
        <v>0</v>
      </c>
      <c r="S660" s="27" t="s">
        <v>405</v>
      </c>
      <c r="T660" s="27" t="s">
        <v>354</v>
      </c>
      <c r="U660" s="27" t="s">
        <v>3320</v>
      </c>
    </row>
    <row r="661" spans="1:21" x14ac:dyDescent="0.15">
      <c r="A661" s="27" t="s">
        <v>75</v>
      </c>
      <c r="B661" s="27" t="s">
        <v>9665</v>
      </c>
      <c r="C661" s="27" t="s">
        <v>248</v>
      </c>
      <c r="D661" s="27" t="s">
        <v>261</v>
      </c>
      <c r="E661" s="27" t="s">
        <v>9666</v>
      </c>
      <c r="F661" s="27" t="s">
        <v>9667</v>
      </c>
      <c r="G661" s="27" t="s">
        <v>78</v>
      </c>
      <c r="H661" s="27" t="s">
        <v>9668</v>
      </c>
      <c r="I661" s="28">
        <v>43423.481064814812</v>
      </c>
      <c r="J661" s="28">
        <v>43423.481064814812</v>
      </c>
      <c r="K661" s="27">
        <v>0</v>
      </c>
      <c r="L661" s="27" t="s">
        <v>211</v>
      </c>
      <c r="M661" s="27" t="s">
        <v>211</v>
      </c>
      <c r="N661" s="27" t="s">
        <v>215</v>
      </c>
      <c r="O661" s="27" t="s">
        <v>260</v>
      </c>
      <c r="P661" s="27" t="s">
        <v>897</v>
      </c>
      <c r="R661" s="27">
        <v>0</v>
      </c>
      <c r="S661" s="27" t="s">
        <v>354</v>
      </c>
      <c r="T661" s="27" t="s">
        <v>354</v>
      </c>
      <c r="U661" s="27" t="s">
        <v>9669</v>
      </c>
    </row>
    <row r="662" spans="1:21" x14ac:dyDescent="0.15">
      <c r="A662" s="27" t="s">
        <v>75</v>
      </c>
      <c r="B662" s="27" t="s">
        <v>9670</v>
      </c>
      <c r="C662" s="27" t="s">
        <v>248</v>
      </c>
      <c r="D662" s="27" t="s">
        <v>261</v>
      </c>
      <c r="E662" s="27" t="s">
        <v>9671</v>
      </c>
      <c r="F662" s="27" t="s">
        <v>9672</v>
      </c>
      <c r="G662" s="27" t="s">
        <v>78</v>
      </c>
      <c r="H662" s="27" t="s">
        <v>492</v>
      </c>
      <c r="I662" s="28">
        <v>43423.481377314813</v>
      </c>
      <c r="J662" s="28">
        <v>43423.481377314813</v>
      </c>
      <c r="K662" s="27">
        <v>0</v>
      </c>
      <c r="L662" s="27" t="s">
        <v>211</v>
      </c>
      <c r="M662" s="27" t="s">
        <v>211</v>
      </c>
      <c r="N662" s="27" t="s">
        <v>215</v>
      </c>
      <c r="O662" s="27" t="s">
        <v>260</v>
      </c>
      <c r="P662" s="27" t="s">
        <v>897</v>
      </c>
      <c r="R662" s="27">
        <v>0</v>
      </c>
      <c r="S662" s="27" t="s">
        <v>354</v>
      </c>
      <c r="T662" s="27" t="s">
        <v>354</v>
      </c>
      <c r="U662" s="27" t="s">
        <v>9673</v>
      </c>
    </row>
    <row r="663" spans="1:21" x14ac:dyDescent="0.15">
      <c r="A663" s="27" t="s">
        <v>75</v>
      </c>
      <c r="B663" s="27" t="s">
        <v>9674</v>
      </c>
      <c r="C663" s="27" t="s">
        <v>248</v>
      </c>
      <c r="D663" s="27" t="s">
        <v>261</v>
      </c>
      <c r="E663" s="27" t="s">
        <v>9671</v>
      </c>
      <c r="F663" s="27" t="s">
        <v>9672</v>
      </c>
      <c r="G663" s="27" t="s">
        <v>78</v>
      </c>
      <c r="H663" s="27" t="s">
        <v>9675</v>
      </c>
      <c r="I663" s="28">
        <v>43423.481493055559</v>
      </c>
      <c r="J663" s="28">
        <v>43423.481493055559</v>
      </c>
      <c r="K663" s="27">
        <v>0</v>
      </c>
      <c r="L663" s="27" t="s">
        <v>211</v>
      </c>
      <c r="M663" s="27" t="s">
        <v>211</v>
      </c>
      <c r="N663" s="27" t="s">
        <v>215</v>
      </c>
      <c r="O663" s="27" t="s">
        <v>260</v>
      </c>
      <c r="P663" s="27" t="s">
        <v>897</v>
      </c>
      <c r="R663" s="27">
        <v>0</v>
      </c>
      <c r="S663" s="27" t="s">
        <v>354</v>
      </c>
      <c r="T663" s="27" t="s">
        <v>354</v>
      </c>
      <c r="U663" s="27" t="s">
        <v>9676</v>
      </c>
    </row>
    <row r="664" spans="1:21" x14ac:dyDescent="0.15">
      <c r="A664" s="27" t="s">
        <v>75</v>
      </c>
      <c r="B664" s="27" t="s">
        <v>9677</v>
      </c>
      <c r="C664" s="27" t="s">
        <v>248</v>
      </c>
      <c r="D664" s="27" t="s">
        <v>261</v>
      </c>
      <c r="E664" s="27" t="s">
        <v>9678</v>
      </c>
      <c r="F664" s="27" t="s">
        <v>9679</v>
      </c>
      <c r="G664" s="27" t="s">
        <v>78</v>
      </c>
      <c r="H664" s="27" t="s">
        <v>818</v>
      </c>
      <c r="I664" s="28">
        <v>43423.483263888891</v>
      </c>
      <c r="J664" s="28">
        <v>43423.483263888891</v>
      </c>
      <c r="K664" s="27">
        <v>0</v>
      </c>
      <c r="L664" s="27" t="s">
        <v>211</v>
      </c>
      <c r="M664" s="27" t="s">
        <v>211</v>
      </c>
      <c r="N664" s="27" t="s">
        <v>215</v>
      </c>
      <c r="O664" s="27" t="s">
        <v>260</v>
      </c>
      <c r="P664" s="27" t="s">
        <v>897</v>
      </c>
      <c r="R664" s="27">
        <v>0</v>
      </c>
      <c r="S664" s="27" t="s">
        <v>354</v>
      </c>
      <c r="T664" s="27" t="s">
        <v>354</v>
      </c>
      <c r="U664" s="27" t="s">
        <v>9680</v>
      </c>
    </row>
    <row r="665" spans="1:21" x14ac:dyDescent="0.15">
      <c r="A665" s="27" t="s">
        <v>75</v>
      </c>
      <c r="B665" s="27" t="s">
        <v>9681</v>
      </c>
      <c r="C665" s="27" t="s">
        <v>248</v>
      </c>
      <c r="D665" s="27" t="s">
        <v>261</v>
      </c>
      <c r="E665" s="27" t="s">
        <v>9682</v>
      </c>
      <c r="F665" s="27" t="s">
        <v>9683</v>
      </c>
      <c r="G665" s="27" t="s">
        <v>78</v>
      </c>
      <c r="H665" s="27" t="s">
        <v>9684</v>
      </c>
      <c r="I665" s="28">
        <v>43423.484178240738</v>
      </c>
      <c r="J665" s="28">
        <v>43423.484178240738</v>
      </c>
      <c r="K665" s="27">
        <v>0</v>
      </c>
      <c r="L665" s="27" t="s">
        <v>211</v>
      </c>
      <c r="M665" s="27" t="s">
        <v>211</v>
      </c>
      <c r="N665" s="27" t="s">
        <v>215</v>
      </c>
      <c r="O665" s="27" t="s">
        <v>260</v>
      </c>
      <c r="P665" s="27" t="s">
        <v>897</v>
      </c>
      <c r="R665" s="27">
        <v>0</v>
      </c>
      <c r="S665" s="27" t="s">
        <v>354</v>
      </c>
      <c r="T665" s="27" t="s">
        <v>354</v>
      </c>
      <c r="U665" s="27" t="s">
        <v>9685</v>
      </c>
    </row>
    <row r="666" spans="1:21" x14ac:dyDescent="0.15">
      <c r="A666" s="27" t="s">
        <v>75</v>
      </c>
      <c r="B666" s="27" t="s">
        <v>3321</v>
      </c>
      <c r="C666" s="27" t="s">
        <v>248</v>
      </c>
      <c r="D666" s="27" t="s">
        <v>261</v>
      </c>
      <c r="E666" s="27" t="s">
        <v>3322</v>
      </c>
      <c r="F666" s="27" t="s">
        <v>3323</v>
      </c>
      <c r="G666" s="27" t="s">
        <v>78</v>
      </c>
      <c r="H666" s="27" t="s">
        <v>3324</v>
      </c>
      <c r="I666" s="28">
        <v>43423.484525462962</v>
      </c>
      <c r="J666" s="28">
        <v>43423.491550925923</v>
      </c>
      <c r="K666" s="27">
        <v>7.0254629629629634E-3</v>
      </c>
      <c r="L666" s="27" t="s">
        <v>210</v>
      </c>
      <c r="M666" s="27" t="s">
        <v>210</v>
      </c>
      <c r="N666" s="27" t="s">
        <v>215</v>
      </c>
      <c r="O666" s="27" t="s">
        <v>260</v>
      </c>
      <c r="P666" s="27" t="s">
        <v>897</v>
      </c>
      <c r="R666" s="27">
        <v>0</v>
      </c>
      <c r="S666" s="27" t="s">
        <v>1615</v>
      </c>
      <c r="T666" s="27" t="s">
        <v>1615</v>
      </c>
      <c r="U666" s="27" t="s">
        <v>3325</v>
      </c>
    </row>
    <row r="667" spans="1:21" x14ac:dyDescent="0.15">
      <c r="A667" s="27" t="s">
        <v>75</v>
      </c>
      <c r="B667" s="27" t="s">
        <v>9686</v>
      </c>
      <c r="C667" s="27" t="s">
        <v>248</v>
      </c>
      <c r="D667" s="27" t="s">
        <v>261</v>
      </c>
      <c r="E667" s="27" t="s">
        <v>9682</v>
      </c>
      <c r="F667" s="27" t="s">
        <v>9683</v>
      </c>
      <c r="G667" s="27" t="s">
        <v>78</v>
      </c>
      <c r="H667" s="27" t="s">
        <v>9684</v>
      </c>
      <c r="I667" s="28">
        <v>43423.487939814811</v>
      </c>
      <c r="J667" s="28">
        <v>43423.487939814811</v>
      </c>
      <c r="K667" s="27">
        <v>0</v>
      </c>
      <c r="L667" s="27" t="s">
        <v>211</v>
      </c>
      <c r="M667" s="27" t="s">
        <v>211</v>
      </c>
      <c r="N667" s="27" t="s">
        <v>215</v>
      </c>
      <c r="O667" s="27" t="s">
        <v>260</v>
      </c>
      <c r="P667" s="27" t="s">
        <v>897</v>
      </c>
      <c r="R667" s="27">
        <v>0</v>
      </c>
      <c r="S667" s="27" t="s">
        <v>354</v>
      </c>
      <c r="T667" s="27" t="s">
        <v>354</v>
      </c>
      <c r="U667" s="27" t="s">
        <v>9687</v>
      </c>
    </row>
    <row r="668" spans="1:21" x14ac:dyDescent="0.15">
      <c r="A668" s="27" t="s">
        <v>75</v>
      </c>
      <c r="B668" s="27" t="s">
        <v>9688</v>
      </c>
      <c r="C668" s="27" t="s">
        <v>248</v>
      </c>
      <c r="D668" s="27" t="s">
        <v>261</v>
      </c>
      <c r="E668" s="27" t="s">
        <v>9689</v>
      </c>
      <c r="F668" s="27" t="s">
        <v>9690</v>
      </c>
      <c r="G668" s="27" t="s">
        <v>78</v>
      </c>
      <c r="H668" s="27" t="s">
        <v>231</v>
      </c>
      <c r="I668" s="28">
        <v>43423.625300925924</v>
      </c>
      <c r="J668" s="28">
        <v>43423.625300925924</v>
      </c>
      <c r="K668" s="27">
        <v>0</v>
      </c>
      <c r="L668" s="27" t="s">
        <v>211</v>
      </c>
      <c r="M668" s="27" t="s">
        <v>211</v>
      </c>
      <c r="N668" s="27" t="s">
        <v>215</v>
      </c>
      <c r="O668" s="27" t="s">
        <v>260</v>
      </c>
      <c r="P668" s="27" t="s">
        <v>897</v>
      </c>
      <c r="R668" s="27">
        <v>0</v>
      </c>
      <c r="S668" s="27" t="s">
        <v>354</v>
      </c>
      <c r="T668" s="27" t="s">
        <v>354</v>
      </c>
      <c r="U668" s="27" t="s">
        <v>9691</v>
      </c>
    </row>
    <row r="669" spans="1:21" x14ac:dyDescent="0.15">
      <c r="A669" s="27" t="s">
        <v>75</v>
      </c>
      <c r="B669" s="27" t="s">
        <v>9692</v>
      </c>
      <c r="C669" s="27" t="s">
        <v>248</v>
      </c>
      <c r="D669" s="27" t="s">
        <v>261</v>
      </c>
      <c r="E669" s="27" t="s">
        <v>9689</v>
      </c>
      <c r="F669" s="27" t="s">
        <v>9690</v>
      </c>
      <c r="G669" s="27" t="s">
        <v>78</v>
      </c>
      <c r="H669" s="27" t="s">
        <v>231</v>
      </c>
      <c r="I669" s="28">
        <v>43423.637696759259</v>
      </c>
      <c r="J669" s="28">
        <v>43423.637696759259</v>
      </c>
      <c r="K669" s="27">
        <v>0</v>
      </c>
      <c r="L669" s="27" t="s">
        <v>211</v>
      </c>
      <c r="M669" s="27" t="s">
        <v>211</v>
      </c>
      <c r="N669" s="27" t="s">
        <v>215</v>
      </c>
      <c r="O669" s="27" t="s">
        <v>260</v>
      </c>
      <c r="P669" s="27" t="s">
        <v>897</v>
      </c>
      <c r="R669" s="27">
        <v>0</v>
      </c>
      <c r="S669" s="27" t="s">
        <v>354</v>
      </c>
      <c r="T669" s="27" t="s">
        <v>354</v>
      </c>
      <c r="U669" s="27" t="s">
        <v>9691</v>
      </c>
    </row>
    <row r="670" spans="1:21" x14ac:dyDescent="0.15">
      <c r="A670" s="27" t="s">
        <v>75</v>
      </c>
      <c r="B670" s="27" t="s">
        <v>9693</v>
      </c>
      <c r="C670" s="27" t="s">
        <v>248</v>
      </c>
      <c r="D670" s="27" t="s">
        <v>261</v>
      </c>
      <c r="E670" s="27" t="s">
        <v>9689</v>
      </c>
      <c r="F670" s="27" t="s">
        <v>9690</v>
      </c>
      <c r="G670" s="27" t="s">
        <v>78</v>
      </c>
      <c r="H670" s="27" t="s">
        <v>231</v>
      </c>
      <c r="I670" s="28">
        <v>43423.657789351855</v>
      </c>
      <c r="J670" s="28">
        <v>43423.657789351855</v>
      </c>
      <c r="K670" s="27">
        <v>0</v>
      </c>
      <c r="L670" s="27" t="s">
        <v>211</v>
      </c>
      <c r="M670" s="27" t="s">
        <v>211</v>
      </c>
      <c r="N670" s="27" t="s">
        <v>215</v>
      </c>
      <c r="O670" s="27" t="s">
        <v>260</v>
      </c>
      <c r="P670" s="27" t="s">
        <v>897</v>
      </c>
      <c r="R670" s="27">
        <v>0</v>
      </c>
      <c r="S670" s="27" t="s">
        <v>354</v>
      </c>
      <c r="T670" s="27" t="s">
        <v>354</v>
      </c>
      <c r="U670" s="27" t="s">
        <v>9691</v>
      </c>
    </row>
    <row r="671" spans="1:21" x14ac:dyDescent="0.15">
      <c r="A671" s="27" t="s">
        <v>75</v>
      </c>
      <c r="B671" s="27" t="s">
        <v>9694</v>
      </c>
      <c r="C671" s="27" t="s">
        <v>248</v>
      </c>
      <c r="D671" s="27" t="s">
        <v>261</v>
      </c>
      <c r="E671" s="27" t="s">
        <v>9689</v>
      </c>
      <c r="F671" s="27" t="s">
        <v>9690</v>
      </c>
      <c r="G671" s="27" t="s">
        <v>78</v>
      </c>
      <c r="H671" s="27" t="s">
        <v>231</v>
      </c>
      <c r="I671" s="28">
        <v>43423.662708333337</v>
      </c>
      <c r="J671" s="28">
        <v>43423.662708333337</v>
      </c>
      <c r="K671" s="27">
        <v>0</v>
      </c>
      <c r="L671" s="27" t="s">
        <v>211</v>
      </c>
      <c r="M671" s="27" t="s">
        <v>211</v>
      </c>
      <c r="N671" s="27" t="s">
        <v>215</v>
      </c>
      <c r="O671" s="27" t="s">
        <v>260</v>
      </c>
      <c r="P671" s="27" t="s">
        <v>897</v>
      </c>
      <c r="R671" s="27">
        <v>0</v>
      </c>
      <c r="U671" s="27" t="s">
        <v>9691</v>
      </c>
    </row>
    <row r="672" spans="1:21" x14ac:dyDescent="0.15">
      <c r="A672" s="27" t="s">
        <v>75</v>
      </c>
      <c r="B672" s="27" t="s">
        <v>9695</v>
      </c>
      <c r="C672" s="27" t="s">
        <v>248</v>
      </c>
      <c r="D672" s="27" t="s">
        <v>261</v>
      </c>
      <c r="E672" s="27" t="s">
        <v>9689</v>
      </c>
      <c r="F672" s="27" t="s">
        <v>9690</v>
      </c>
      <c r="G672" s="27" t="s">
        <v>78</v>
      </c>
      <c r="H672" s="27" t="s">
        <v>231</v>
      </c>
      <c r="I672" s="28">
        <v>43423.664965277778</v>
      </c>
      <c r="J672" s="28">
        <v>43423.664965277778</v>
      </c>
      <c r="K672" s="27">
        <v>0</v>
      </c>
      <c r="L672" s="27" t="s">
        <v>211</v>
      </c>
      <c r="M672" s="27" t="s">
        <v>211</v>
      </c>
      <c r="N672" s="27" t="s">
        <v>215</v>
      </c>
      <c r="O672" s="27" t="s">
        <v>260</v>
      </c>
      <c r="P672" s="27" t="s">
        <v>897</v>
      </c>
      <c r="R672" s="27">
        <v>0</v>
      </c>
      <c r="U672" s="27" t="s">
        <v>9691</v>
      </c>
    </row>
    <row r="673" spans="1:21" x14ac:dyDescent="0.15">
      <c r="A673" s="27" t="s">
        <v>75</v>
      </c>
      <c r="B673" s="27" t="s">
        <v>9696</v>
      </c>
      <c r="C673" s="27" t="s">
        <v>248</v>
      </c>
      <c r="D673" s="27" t="s">
        <v>261</v>
      </c>
      <c r="E673" s="27" t="s">
        <v>9689</v>
      </c>
      <c r="F673" s="27" t="s">
        <v>9690</v>
      </c>
      <c r="G673" s="27" t="s">
        <v>78</v>
      </c>
      <c r="H673" s="27" t="s">
        <v>231</v>
      </c>
      <c r="I673" s="28">
        <v>43423.665046296293</v>
      </c>
      <c r="J673" s="28">
        <v>43423.665046296293</v>
      </c>
      <c r="K673" s="27">
        <v>0</v>
      </c>
      <c r="L673" s="27" t="s">
        <v>211</v>
      </c>
      <c r="M673" s="27" t="s">
        <v>211</v>
      </c>
      <c r="N673" s="27" t="s">
        <v>215</v>
      </c>
      <c r="O673" s="27" t="s">
        <v>260</v>
      </c>
      <c r="P673" s="27" t="s">
        <v>897</v>
      </c>
      <c r="R673" s="27">
        <v>0</v>
      </c>
      <c r="S673" s="27" t="s">
        <v>354</v>
      </c>
      <c r="T673" s="27" t="s">
        <v>354</v>
      </c>
      <c r="U673" s="27" t="s">
        <v>9691</v>
      </c>
    </row>
    <row r="674" spans="1:21" x14ac:dyDescent="0.15">
      <c r="A674" s="27" t="s">
        <v>75</v>
      </c>
      <c r="B674" s="27" t="s">
        <v>9697</v>
      </c>
      <c r="C674" s="27" t="s">
        <v>248</v>
      </c>
      <c r="D674" s="27" t="s">
        <v>261</v>
      </c>
      <c r="E674" s="27" t="s">
        <v>9698</v>
      </c>
      <c r="F674" s="27" t="s">
        <v>9699</v>
      </c>
      <c r="G674" s="27" t="s">
        <v>78</v>
      </c>
      <c r="H674" s="27" t="s">
        <v>9700</v>
      </c>
      <c r="I674" s="28">
        <v>43423.712696759256</v>
      </c>
      <c r="J674" s="28">
        <v>43423.712696759256</v>
      </c>
      <c r="K674" s="27">
        <v>0</v>
      </c>
      <c r="L674" s="27" t="s">
        <v>211</v>
      </c>
      <c r="M674" s="27" t="s">
        <v>211</v>
      </c>
      <c r="N674" s="27" t="s">
        <v>215</v>
      </c>
      <c r="O674" s="27" t="s">
        <v>260</v>
      </c>
      <c r="P674" s="27" t="s">
        <v>897</v>
      </c>
      <c r="R674" s="27">
        <v>0</v>
      </c>
      <c r="S674" s="27" t="s">
        <v>354</v>
      </c>
      <c r="T674" s="27" t="s">
        <v>354</v>
      </c>
      <c r="U674" s="27" t="s">
        <v>9701</v>
      </c>
    </row>
    <row r="675" spans="1:21" x14ac:dyDescent="0.15">
      <c r="A675" s="27" t="s">
        <v>75</v>
      </c>
      <c r="B675" s="27" t="s">
        <v>9702</v>
      </c>
      <c r="C675" s="27" t="s">
        <v>248</v>
      </c>
      <c r="D675" s="27" t="s">
        <v>261</v>
      </c>
      <c r="E675" s="27" t="s">
        <v>9703</v>
      </c>
      <c r="F675" s="27" t="s">
        <v>9704</v>
      </c>
      <c r="G675" s="27" t="s">
        <v>78</v>
      </c>
      <c r="H675" s="27" t="s">
        <v>217</v>
      </c>
      <c r="I675" s="28">
        <v>43423.720173611109</v>
      </c>
      <c r="J675" s="28">
        <v>43423.720173611109</v>
      </c>
      <c r="K675" s="27">
        <v>0</v>
      </c>
      <c r="L675" s="27" t="s">
        <v>211</v>
      </c>
      <c r="M675" s="27" t="s">
        <v>211</v>
      </c>
      <c r="N675" s="27" t="s">
        <v>215</v>
      </c>
      <c r="O675" s="27" t="s">
        <v>260</v>
      </c>
      <c r="P675" s="27" t="s">
        <v>897</v>
      </c>
      <c r="R675" s="27">
        <v>0</v>
      </c>
      <c r="S675" s="27" t="s">
        <v>354</v>
      </c>
      <c r="T675" s="27" t="s">
        <v>354</v>
      </c>
      <c r="U675" s="27" t="s">
        <v>9705</v>
      </c>
    </row>
    <row r="676" spans="1:21" x14ac:dyDescent="0.15">
      <c r="A676" s="27" t="s">
        <v>75</v>
      </c>
      <c r="B676" s="27" t="s">
        <v>9706</v>
      </c>
      <c r="C676" s="27" t="s">
        <v>248</v>
      </c>
      <c r="D676" s="27" t="s">
        <v>261</v>
      </c>
      <c r="E676" s="27" t="s">
        <v>3327</v>
      </c>
      <c r="F676" s="27" t="s">
        <v>3328</v>
      </c>
      <c r="G676" s="27" t="s">
        <v>78</v>
      </c>
      <c r="H676" s="27" t="s">
        <v>9707</v>
      </c>
      <c r="I676" s="28">
        <v>43423.720590277779</v>
      </c>
      <c r="J676" s="28">
        <v>43423.720590277779</v>
      </c>
      <c r="K676" s="27">
        <v>0</v>
      </c>
      <c r="L676" s="27" t="s">
        <v>211</v>
      </c>
      <c r="M676" s="27" t="s">
        <v>211</v>
      </c>
      <c r="N676" s="27" t="s">
        <v>215</v>
      </c>
      <c r="O676" s="27" t="s">
        <v>260</v>
      </c>
      <c r="P676" s="27" t="s">
        <v>897</v>
      </c>
      <c r="R676" s="27">
        <v>0</v>
      </c>
      <c r="S676" s="27" t="s">
        <v>354</v>
      </c>
      <c r="T676" s="27" t="s">
        <v>354</v>
      </c>
      <c r="U676" s="27" t="s">
        <v>9708</v>
      </c>
    </row>
    <row r="677" spans="1:21" x14ac:dyDescent="0.15">
      <c r="A677" s="27" t="s">
        <v>75</v>
      </c>
      <c r="B677" s="27" t="s">
        <v>3326</v>
      </c>
      <c r="C677" s="27" t="s">
        <v>248</v>
      </c>
      <c r="D677" s="27" t="s">
        <v>261</v>
      </c>
      <c r="E677" s="27" t="s">
        <v>3327</v>
      </c>
      <c r="F677" s="27" t="s">
        <v>3328</v>
      </c>
      <c r="G677" s="27" t="s">
        <v>78</v>
      </c>
      <c r="H677" s="27" t="s">
        <v>3329</v>
      </c>
      <c r="I677" s="28">
        <v>43423.721307870372</v>
      </c>
      <c r="J677" s="28">
        <v>43423.72446759259</v>
      </c>
      <c r="K677" s="27">
        <v>3.1597222222222222E-3</v>
      </c>
      <c r="L677" s="27" t="s">
        <v>210</v>
      </c>
      <c r="M677" s="27" t="s">
        <v>210</v>
      </c>
      <c r="N677" s="27" t="s">
        <v>215</v>
      </c>
      <c r="O677" s="27" t="s">
        <v>260</v>
      </c>
      <c r="P677" s="27" t="s">
        <v>897</v>
      </c>
      <c r="R677" s="27">
        <v>0</v>
      </c>
      <c r="S677" s="27" t="s">
        <v>1209</v>
      </c>
      <c r="T677" s="27" t="s">
        <v>1209</v>
      </c>
      <c r="U677" s="27" t="s">
        <v>3330</v>
      </c>
    </row>
    <row r="678" spans="1:21" x14ac:dyDescent="0.15">
      <c r="A678" s="27" t="s">
        <v>75</v>
      </c>
      <c r="B678" s="27" t="s">
        <v>9709</v>
      </c>
      <c r="C678" s="27" t="s">
        <v>248</v>
      </c>
      <c r="D678" s="27" t="s">
        <v>261</v>
      </c>
      <c r="E678" s="27" t="s">
        <v>9703</v>
      </c>
      <c r="F678" s="27" t="s">
        <v>9704</v>
      </c>
      <c r="G678" s="27" t="s">
        <v>78</v>
      </c>
      <c r="H678" s="27" t="s">
        <v>217</v>
      </c>
      <c r="I678" s="28">
        <v>43423.723900462966</v>
      </c>
      <c r="J678" s="28">
        <v>43423.723900462966</v>
      </c>
      <c r="K678" s="27">
        <v>0</v>
      </c>
      <c r="L678" s="27" t="s">
        <v>211</v>
      </c>
      <c r="M678" s="27" t="s">
        <v>211</v>
      </c>
      <c r="N678" s="27" t="s">
        <v>215</v>
      </c>
      <c r="O678" s="27" t="s">
        <v>260</v>
      </c>
      <c r="P678" s="27" t="s">
        <v>897</v>
      </c>
      <c r="R678" s="27">
        <v>0</v>
      </c>
      <c r="S678" s="27" t="s">
        <v>354</v>
      </c>
      <c r="T678" s="27" t="s">
        <v>354</v>
      </c>
      <c r="U678" s="27" t="s">
        <v>9705</v>
      </c>
    </row>
    <row r="679" spans="1:21" x14ac:dyDescent="0.15">
      <c r="A679" s="27" t="s">
        <v>75</v>
      </c>
      <c r="B679" s="27" t="s">
        <v>3331</v>
      </c>
      <c r="C679" s="27" t="s">
        <v>248</v>
      </c>
      <c r="D679" s="27" t="s">
        <v>261</v>
      </c>
      <c r="E679" s="27" t="s">
        <v>3332</v>
      </c>
      <c r="F679" s="27" t="s">
        <v>3333</v>
      </c>
      <c r="G679" s="27" t="s">
        <v>78</v>
      </c>
      <c r="H679" s="27" t="s">
        <v>3334</v>
      </c>
      <c r="I679" s="28">
        <v>43423.726215277777</v>
      </c>
      <c r="J679" s="28">
        <v>43423.727511574078</v>
      </c>
      <c r="K679" s="27">
        <v>1.2962962962962963E-3</v>
      </c>
      <c r="L679" s="27" t="s">
        <v>210</v>
      </c>
      <c r="M679" s="27" t="s">
        <v>211</v>
      </c>
      <c r="N679" s="27" t="s">
        <v>215</v>
      </c>
      <c r="O679" s="27" t="s">
        <v>260</v>
      </c>
      <c r="P679" s="27" t="s">
        <v>897</v>
      </c>
      <c r="R679" s="27">
        <v>0</v>
      </c>
      <c r="S679" s="27" t="s">
        <v>399</v>
      </c>
      <c r="T679" s="27" t="s">
        <v>354</v>
      </c>
      <c r="U679" s="27" t="s">
        <v>3335</v>
      </c>
    </row>
    <row r="680" spans="1:21" x14ac:dyDescent="0.15">
      <c r="A680" s="27" t="s">
        <v>75</v>
      </c>
      <c r="B680" s="27" t="s">
        <v>3336</v>
      </c>
      <c r="C680" s="27" t="s">
        <v>246</v>
      </c>
      <c r="D680" s="27" t="s">
        <v>255</v>
      </c>
      <c r="E680" s="27" t="s">
        <v>3337</v>
      </c>
      <c r="F680" s="27" t="s">
        <v>3338</v>
      </c>
      <c r="G680" s="27" t="s">
        <v>78</v>
      </c>
      <c r="H680" s="27" t="s">
        <v>3339</v>
      </c>
      <c r="I680" s="28">
        <v>43423.606585648151</v>
      </c>
      <c r="J680" s="28">
        <v>43423.606759259259</v>
      </c>
      <c r="K680" s="27">
        <v>1.7361111111111112E-4</v>
      </c>
      <c r="L680" s="27" t="s">
        <v>210</v>
      </c>
      <c r="M680" s="27" t="s">
        <v>211</v>
      </c>
      <c r="N680" s="27" t="s">
        <v>215</v>
      </c>
      <c r="O680" s="27" t="s">
        <v>254</v>
      </c>
      <c r="P680" s="27" t="s">
        <v>170</v>
      </c>
      <c r="R680" s="27">
        <v>0</v>
      </c>
      <c r="S680" s="27" t="s">
        <v>369</v>
      </c>
      <c r="T680" s="27" t="s">
        <v>354</v>
      </c>
      <c r="U680" s="27" t="s">
        <v>3340</v>
      </c>
    </row>
    <row r="681" spans="1:21" x14ac:dyDescent="0.15">
      <c r="A681" s="27" t="s">
        <v>75</v>
      </c>
      <c r="B681" s="27" t="s">
        <v>9710</v>
      </c>
      <c r="C681" s="27" t="s">
        <v>246</v>
      </c>
      <c r="D681" s="27" t="s">
        <v>255</v>
      </c>
      <c r="E681" s="27" t="s">
        <v>3337</v>
      </c>
      <c r="F681" s="27" t="s">
        <v>3338</v>
      </c>
      <c r="G681" s="27" t="s">
        <v>78</v>
      </c>
      <c r="H681" s="27" t="s">
        <v>3339</v>
      </c>
      <c r="I681" s="28">
        <v>43423.607129629629</v>
      </c>
      <c r="J681" s="28">
        <v>43423.607129629629</v>
      </c>
      <c r="K681" s="27">
        <v>0</v>
      </c>
      <c r="L681" s="27" t="s">
        <v>211</v>
      </c>
      <c r="M681" s="27" t="s">
        <v>211</v>
      </c>
      <c r="N681" s="27" t="s">
        <v>215</v>
      </c>
      <c r="O681" s="27" t="s">
        <v>254</v>
      </c>
      <c r="P681" s="27" t="s">
        <v>170</v>
      </c>
      <c r="R681" s="27">
        <v>0</v>
      </c>
      <c r="S681" s="27" t="s">
        <v>354</v>
      </c>
      <c r="T681" s="27" t="s">
        <v>354</v>
      </c>
      <c r="U681" s="27" t="s">
        <v>9711</v>
      </c>
    </row>
    <row r="682" spans="1:21" x14ac:dyDescent="0.15">
      <c r="A682" s="27" t="s">
        <v>75</v>
      </c>
      <c r="B682" s="27" t="s">
        <v>9712</v>
      </c>
      <c r="C682" s="27" t="s">
        <v>246</v>
      </c>
      <c r="D682" s="27" t="s">
        <v>255</v>
      </c>
      <c r="E682" s="27" t="s">
        <v>3337</v>
      </c>
      <c r="F682" s="27" t="s">
        <v>3338</v>
      </c>
      <c r="G682" s="27" t="s">
        <v>78</v>
      </c>
      <c r="H682" s="27" t="s">
        <v>3339</v>
      </c>
      <c r="I682" s="28">
        <v>43423.607268518521</v>
      </c>
      <c r="J682" s="28">
        <v>43423.607268518521</v>
      </c>
      <c r="K682" s="27">
        <v>0</v>
      </c>
      <c r="L682" s="27" t="s">
        <v>211</v>
      </c>
      <c r="M682" s="27" t="s">
        <v>211</v>
      </c>
      <c r="N682" s="27" t="s">
        <v>215</v>
      </c>
      <c r="O682" s="27" t="s">
        <v>254</v>
      </c>
      <c r="P682" s="27" t="s">
        <v>170</v>
      </c>
      <c r="R682" s="27">
        <v>0</v>
      </c>
      <c r="S682" s="27" t="s">
        <v>354</v>
      </c>
      <c r="T682" s="27" t="s">
        <v>354</v>
      </c>
      <c r="U682" s="27" t="s">
        <v>9713</v>
      </c>
    </row>
    <row r="683" spans="1:21" x14ac:dyDescent="0.15">
      <c r="A683" s="27" t="s">
        <v>75</v>
      </c>
      <c r="B683" s="27" t="s">
        <v>3341</v>
      </c>
      <c r="C683" s="27" t="s">
        <v>246</v>
      </c>
      <c r="D683" s="27" t="s">
        <v>255</v>
      </c>
      <c r="E683" s="27" t="s">
        <v>3342</v>
      </c>
      <c r="F683" s="27" t="s">
        <v>3343</v>
      </c>
      <c r="G683" s="27" t="s">
        <v>78</v>
      </c>
      <c r="H683" s="27" t="s">
        <v>3344</v>
      </c>
      <c r="I683" s="28">
        <v>43423.610115740739</v>
      </c>
      <c r="J683" s="28">
        <v>43423.611493055556</v>
      </c>
      <c r="K683" s="27">
        <v>1.3773148148148147E-3</v>
      </c>
      <c r="L683" s="27" t="s">
        <v>210</v>
      </c>
      <c r="M683" s="27" t="s">
        <v>211</v>
      </c>
      <c r="N683" s="27" t="s">
        <v>215</v>
      </c>
      <c r="O683" s="27" t="s">
        <v>254</v>
      </c>
      <c r="P683" s="27" t="s">
        <v>170</v>
      </c>
      <c r="R683" s="27">
        <v>0</v>
      </c>
      <c r="S683" s="27" t="s">
        <v>491</v>
      </c>
      <c r="T683" s="27" t="s">
        <v>354</v>
      </c>
      <c r="U683" s="27" t="s">
        <v>3345</v>
      </c>
    </row>
    <row r="684" spans="1:21" x14ac:dyDescent="0.15">
      <c r="A684" s="27" t="s">
        <v>75</v>
      </c>
      <c r="B684" s="27" t="s">
        <v>9714</v>
      </c>
      <c r="C684" s="27" t="s">
        <v>246</v>
      </c>
      <c r="D684" s="27" t="s">
        <v>255</v>
      </c>
      <c r="E684" s="27" t="s">
        <v>9715</v>
      </c>
      <c r="F684" s="27" t="s">
        <v>9716</v>
      </c>
      <c r="G684" s="27" t="s">
        <v>78</v>
      </c>
      <c r="H684" s="27" t="s">
        <v>9717</v>
      </c>
      <c r="I684" s="28">
        <v>43423.616041666668</v>
      </c>
      <c r="J684" s="28">
        <v>43423.616041666668</v>
      </c>
      <c r="K684" s="27">
        <v>0</v>
      </c>
      <c r="L684" s="27" t="s">
        <v>211</v>
      </c>
      <c r="M684" s="27" t="s">
        <v>211</v>
      </c>
      <c r="N684" s="27" t="s">
        <v>215</v>
      </c>
      <c r="O684" s="27" t="s">
        <v>254</v>
      </c>
      <c r="P684" s="27" t="s">
        <v>170</v>
      </c>
      <c r="R684" s="27">
        <v>0</v>
      </c>
      <c r="S684" s="27" t="s">
        <v>354</v>
      </c>
      <c r="T684" s="27" t="s">
        <v>354</v>
      </c>
      <c r="U684" s="27" t="s">
        <v>9718</v>
      </c>
    </row>
    <row r="685" spans="1:21" x14ac:dyDescent="0.15">
      <c r="A685" s="27" t="s">
        <v>75</v>
      </c>
      <c r="B685" s="27" t="s">
        <v>9719</v>
      </c>
      <c r="C685" s="27" t="s">
        <v>246</v>
      </c>
      <c r="D685" s="27" t="s">
        <v>255</v>
      </c>
      <c r="E685" s="27" t="s">
        <v>9720</v>
      </c>
      <c r="F685" s="27" t="s">
        <v>9721</v>
      </c>
      <c r="G685" s="27" t="s">
        <v>78</v>
      </c>
      <c r="H685" s="27" t="s">
        <v>9722</v>
      </c>
      <c r="I685" s="28">
        <v>43423.619351851848</v>
      </c>
      <c r="J685" s="28">
        <v>43423.619351851848</v>
      </c>
      <c r="K685" s="27">
        <v>0</v>
      </c>
      <c r="L685" s="27" t="s">
        <v>211</v>
      </c>
      <c r="M685" s="27" t="s">
        <v>211</v>
      </c>
      <c r="N685" s="27" t="s">
        <v>215</v>
      </c>
      <c r="O685" s="27" t="s">
        <v>254</v>
      </c>
      <c r="P685" s="27" t="s">
        <v>170</v>
      </c>
      <c r="R685" s="27">
        <v>0</v>
      </c>
      <c r="S685" s="27" t="s">
        <v>354</v>
      </c>
      <c r="T685" s="27" t="s">
        <v>354</v>
      </c>
      <c r="U685" s="27" t="s">
        <v>9723</v>
      </c>
    </row>
    <row r="686" spans="1:21" x14ac:dyDescent="0.15">
      <c r="A686" s="27" t="s">
        <v>75</v>
      </c>
      <c r="B686" s="27" t="s">
        <v>3346</v>
      </c>
      <c r="C686" s="27" t="s">
        <v>246</v>
      </c>
      <c r="D686" s="27" t="s">
        <v>255</v>
      </c>
      <c r="E686" s="27" t="s">
        <v>3347</v>
      </c>
      <c r="F686" s="27" t="s">
        <v>3348</v>
      </c>
      <c r="G686" s="27" t="s">
        <v>78</v>
      </c>
      <c r="H686" s="27" t="s">
        <v>3349</v>
      </c>
      <c r="I686" s="28">
        <v>43423.623749999999</v>
      </c>
      <c r="J686" s="28">
        <v>43423.623819444445</v>
      </c>
      <c r="K686" s="27">
        <v>6.9444444444444444E-5</v>
      </c>
      <c r="L686" s="27" t="s">
        <v>210</v>
      </c>
      <c r="M686" s="27" t="s">
        <v>211</v>
      </c>
      <c r="N686" s="27" t="s">
        <v>215</v>
      </c>
      <c r="O686" s="27" t="s">
        <v>254</v>
      </c>
      <c r="P686" s="27" t="s">
        <v>170</v>
      </c>
      <c r="R686" s="27">
        <v>0</v>
      </c>
      <c r="S686" s="27" t="s">
        <v>483</v>
      </c>
      <c r="T686" s="27" t="s">
        <v>354</v>
      </c>
      <c r="U686" s="27" t="s">
        <v>3350</v>
      </c>
    </row>
    <row r="687" spans="1:21" x14ac:dyDescent="0.15">
      <c r="A687" s="27" t="s">
        <v>75</v>
      </c>
      <c r="B687" s="27" t="s">
        <v>3351</v>
      </c>
      <c r="C687" s="27" t="s">
        <v>246</v>
      </c>
      <c r="D687" s="27" t="s">
        <v>255</v>
      </c>
      <c r="E687" s="27" t="s">
        <v>3352</v>
      </c>
      <c r="F687" s="27" t="s">
        <v>3353</v>
      </c>
      <c r="G687" s="27" t="s">
        <v>78</v>
      </c>
      <c r="H687" s="27" t="s">
        <v>3354</v>
      </c>
      <c r="I687" s="28">
        <v>43423.624641203707</v>
      </c>
      <c r="J687" s="28">
        <v>43423.6246875</v>
      </c>
      <c r="K687" s="27">
        <v>4.6296296296296294E-5</v>
      </c>
      <c r="L687" s="27" t="s">
        <v>210</v>
      </c>
      <c r="M687" s="27" t="s">
        <v>211</v>
      </c>
      <c r="N687" s="27" t="s">
        <v>215</v>
      </c>
      <c r="O687" s="27" t="s">
        <v>254</v>
      </c>
      <c r="P687" s="27" t="s">
        <v>170</v>
      </c>
      <c r="R687" s="27">
        <v>0</v>
      </c>
      <c r="S687" s="27" t="s">
        <v>436</v>
      </c>
      <c r="T687" s="27" t="s">
        <v>354</v>
      </c>
      <c r="U687" s="27" t="s">
        <v>3355</v>
      </c>
    </row>
    <row r="688" spans="1:21" x14ac:dyDescent="0.15">
      <c r="A688" s="27" t="s">
        <v>75</v>
      </c>
      <c r="B688" s="27" t="s">
        <v>3356</v>
      </c>
      <c r="C688" s="27" t="s">
        <v>246</v>
      </c>
      <c r="D688" s="27" t="s">
        <v>255</v>
      </c>
      <c r="E688" s="27" t="s">
        <v>3357</v>
      </c>
      <c r="F688" s="27" t="s">
        <v>3358</v>
      </c>
      <c r="G688" s="27" t="s">
        <v>78</v>
      </c>
      <c r="H688" s="27" t="s">
        <v>3359</v>
      </c>
      <c r="I688" s="28">
        <v>43423.625856481478</v>
      </c>
      <c r="J688" s="28">
        <v>43423.626250000001</v>
      </c>
      <c r="K688" s="27">
        <v>3.9351851851851852E-4</v>
      </c>
      <c r="L688" s="27" t="s">
        <v>210</v>
      </c>
      <c r="M688" s="27" t="s">
        <v>211</v>
      </c>
      <c r="N688" s="27" t="s">
        <v>215</v>
      </c>
      <c r="O688" s="27" t="s">
        <v>254</v>
      </c>
      <c r="P688" s="27" t="s">
        <v>170</v>
      </c>
      <c r="R688" s="27">
        <v>0</v>
      </c>
      <c r="S688" s="27" t="s">
        <v>363</v>
      </c>
      <c r="T688" s="27" t="s">
        <v>354</v>
      </c>
      <c r="U688" s="27" t="s">
        <v>3360</v>
      </c>
    </row>
    <row r="689" spans="1:21" x14ac:dyDescent="0.15">
      <c r="A689" s="27" t="s">
        <v>75</v>
      </c>
      <c r="B689" s="27" t="s">
        <v>9724</v>
      </c>
      <c r="C689" s="27" t="s">
        <v>246</v>
      </c>
      <c r="D689" s="27" t="s">
        <v>255</v>
      </c>
      <c r="E689" s="27" t="s">
        <v>9725</v>
      </c>
      <c r="F689" s="27" t="s">
        <v>9726</v>
      </c>
      <c r="G689" s="27" t="s">
        <v>78</v>
      </c>
      <c r="H689" s="27" t="s">
        <v>9727</v>
      </c>
      <c r="I689" s="28">
        <v>43423.630972222221</v>
      </c>
      <c r="J689" s="28">
        <v>43423.630972222221</v>
      </c>
      <c r="K689" s="27">
        <v>0</v>
      </c>
      <c r="L689" s="27" t="s">
        <v>211</v>
      </c>
      <c r="M689" s="27" t="s">
        <v>211</v>
      </c>
      <c r="N689" s="27" t="s">
        <v>215</v>
      </c>
      <c r="O689" s="27" t="s">
        <v>254</v>
      </c>
      <c r="P689" s="27" t="s">
        <v>170</v>
      </c>
      <c r="R689" s="27">
        <v>0</v>
      </c>
      <c r="S689" s="27" t="s">
        <v>354</v>
      </c>
      <c r="T689" s="27" t="s">
        <v>354</v>
      </c>
      <c r="U689" s="27" t="s">
        <v>7413</v>
      </c>
    </row>
    <row r="690" spans="1:21" x14ac:dyDescent="0.15">
      <c r="A690" s="27" t="s">
        <v>75</v>
      </c>
      <c r="B690" s="27" t="s">
        <v>3361</v>
      </c>
      <c r="C690" s="27" t="s">
        <v>246</v>
      </c>
      <c r="D690" s="27" t="s">
        <v>255</v>
      </c>
      <c r="E690" s="27" t="s">
        <v>3362</v>
      </c>
      <c r="F690" s="27" t="s">
        <v>3363</v>
      </c>
      <c r="G690" s="27" t="s">
        <v>78</v>
      </c>
      <c r="H690" s="27" t="s">
        <v>3364</v>
      </c>
      <c r="I690" s="28">
        <v>43423.633888888886</v>
      </c>
      <c r="J690" s="28">
        <v>43423.634085648147</v>
      </c>
      <c r="K690" s="27">
        <v>1.9675925925925926E-4</v>
      </c>
      <c r="L690" s="27" t="s">
        <v>210</v>
      </c>
      <c r="M690" s="27" t="s">
        <v>211</v>
      </c>
      <c r="N690" s="27" t="s">
        <v>215</v>
      </c>
      <c r="O690" s="27" t="s">
        <v>254</v>
      </c>
      <c r="P690" s="27" t="s">
        <v>170</v>
      </c>
      <c r="R690" s="27">
        <v>0</v>
      </c>
      <c r="S690" s="27" t="s">
        <v>401</v>
      </c>
      <c r="T690" s="27" t="s">
        <v>354</v>
      </c>
      <c r="U690" s="27" t="s">
        <v>3365</v>
      </c>
    </row>
    <row r="691" spans="1:21" x14ac:dyDescent="0.15">
      <c r="A691" s="27" t="s">
        <v>75</v>
      </c>
      <c r="B691" s="27" t="s">
        <v>3366</v>
      </c>
      <c r="C691" s="27" t="s">
        <v>246</v>
      </c>
      <c r="D691" s="27" t="s">
        <v>255</v>
      </c>
      <c r="E691" s="27" t="s">
        <v>3362</v>
      </c>
      <c r="F691" s="27" t="s">
        <v>3363</v>
      </c>
      <c r="G691" s="27" t="s">
        <v>78</v>
      </c>
      <c r="H691" s="27" t="s">
        <v>3367</v>
      </c>
      <c r="I691" s="28">
        <v>43423.634791666664</v>
      </c>
      <c r="J691" s="28">
        <v>43423.635300925926</v>
      </c>
      <c r="K691" s="27">
        <v>5.0925925925925921E-4</v>
      </c>
      <c r="L691" s="27" t="s">
        <v>210</v>
      </c>
      <c r="M691" s="27" t="s">
        <v>211</v>
      </c>
      <c r="N691" s="27" t="s">
        <v>215</v>
      </c>
      <c r="O691" s="27" t="s">
        <v>254</v>
      </c>
      <c r="P691" s="27" t="s">
        <v>170</v>
      </c>
      <c r="R691" s="27">
        <v>0</v>
      </c>
      <c r="S691" s="27" t="s">
        <v>379</v>
      </c>
      <c r="T691" s="27" t="s">
        <v>354</v>
      </c>
      <c r="U691" s="27" t="s">
        <v>3368</v>
      </c>
    </row>
    <row r="692" spans="1:21" x14ac:dyDescent="0.15">
      <c r="A692" s="27" t="s">
        <v>75</v>
      </c>
      <c r="B692" s="27" t="s">
        <v>9728</v>
      </c>
      <c r="C692" s="27" t="s">
        <v>246</v>
      </c>
      <c r="D692" s="27" t="s">
        <v>255</v>
      </c>
      <c r="E692" s="27" t="s">
        <v>3370</v>
      </c>
      <c r="F692" s="27" t="s">
        <v>3371</v>
      </c>
      <c r="G692" s="27" t="s">
        <v>78</v>
      </c>
      <c r="H692" s="27" t="s">
        <v>3372</v>
      </c>
      <c r="I692" s="28">
        <v>43423.63622685185</v>
      </c>
      <c r="J692" s="28">
        <v>43423.63622685185</v>
      </c>
      <c r="K692" s="27">
        <v>0</v>
      </c>
      <c r="L692" s="27" t="s">
        <v>211</v>
      </c>
      <c r="M692" s="27" t="s">
        <v>211</v>
      </c>
      <c r="N692" s="27" t="s">
        <v>215</v>
      </c>
      <c r="O692" s="27" t="s">
        <v>254</v>
      </c>
      <c r="P692" s="27" t="s">
        <v>758</v>
      </c>
      <c r="R692" s="27">
        <v>0</v>
      </c>
      <c r="S692" s="27" t="s">
        <v>354</v>
      </c>
      <c r="T692" s="27" t="s">
        <v>354</v>
      </c>
      <c r="U692" s="27" t="s">
        <v>9729</v>
      </c>
    </row>
    <row r="693" spans="1:21" x14ac:dyDescent="0.15">
      <c r="A693" s="27" t="s">
        <v>75</v>
      </c>
      <c r="B693" s="27" t="s">
        <v>3369</v>
      </c>
      <c r="C693" s="27" t="s">
        <v>246</v>
      </c>
      <c r="D693" s="27" t="s">
        <v>255</v>
      </c>
      <c r="E693" s="27" t="s">
        <v>3370</v>
      </c>
      <c r="F693" s="27" t="s">
        <v>3371</v>
      </c>
      <c r="G693" s="27" t="s">
        <v>78</v>
      </c>
      <c r="H693" s="27" t="s">
        <v>3372</v>
      </c>
      <c r="I693" s="28">
        <v>43423.63726851852</v>
      </c>
      <c r="J693" s="28">
        <v>43423.639699074076</v>
      </c>
      <c r="K693" s="27">
        <v>2.4305555555555556E-3</v>
      </c>
      <c r="L693" s="27" t="s">
        <v>210</v>
      </c>
      <c r="M693" s="27" t="s">
        <v>210</v>
      </c>
      <c r="N693" s="27" t="s">
        <v>215</v>
      </c>
      <c r="O693" s="27" t="s">
        <v>254</v>
      </c>
      <c r="P693" s="27" t="s">
        <v>758</v>
      </c>
      <c r="R693" s="27">
        <v>0</v>
      </c>
      <c r="S693" s="27" t="s">
        <v>719</v>
      </c>
      <c r="T693" s="27" t="s">
        <v>719</v>
      </c>
      <c r="U693" s="27" t="s">
        <v>3373</v>
      </c>
    </row>
    <row r="694" spans="1:21" x14ac:dyDescent="0.15">
      <c r="A694" s="27" t="s">
        <v>75</v>
      </c>
      <c r="B694" s="27" t="s">
        <v>9730</v>
      </c>
      <c r="C694" s="27" t="s">
        <v>246</v>
      </c>
      <c r="D694" s="27" t="s">
        <v>255</v>
      </c>
      <c r="E694" s="27" t="s">
        <v>3362</v>
      </c>
      <c r="F694" s="27" t="s">
        <v>3363</v>
      </c>
      <c r="G694" s="27" t="s">
        <v>78</v>
      </c>
      <c r="H694" s="27" t="s">
        <v>3367</v>
      </c>
      <c r="I694" s="28">
        <v>43423.638171296298</v>
      </c>
      <c r="J694" s="28">
        <v>43423.638171296298</v>
      </c>
      <c r="K694" s="27">
        <v>0</v>
      </c>
      <c r="L694" s="27" t="s">
        <v>211</v>
      </c>
      <c r="M694" s="27" t="s">
        <v>211</v>
      </c>
      <c r="N694" s="27" t="s">
        <v>215</v>
      </c>
      <c r="O694" s="27" t="s">
        <v>254</v>
      </c>
      <c r="P694" s="27" t="s">
        <v>170</v>
      </c>
      <c r="R694" s="27">
        <v>0</v>
      </c>
      <c r="S694" s="27" t="s">
        <v>354</v>
      </c>
      <c r="T694" s="27" t="s">
        <v>354</v>
      </c>
      <c r="U694" s="27" t="s">
        <v>9731</v>
      </c>
    </row>
    <row r="695" spans="1:21" x14ac:dyDescent="0.15">
      <c r="A695" s="27" t="s">
        <v>75</v>
      </c>
      <c r="B695" s="27" t="s">
        <v>3374</v>
      </c>
      <c r="C695" s="27" t="s">
        <v>246</v>
      </c>
      <c r="D695" s="27" t="s">
        <v>255</v>
      </c>
      <c r="E695" s="27" t="s">
        <v>3375</v>
      </c>
      <c r="F695" s="27" t="s">
        <v>3376</v>
      </c>
      <c r="G695" s="27" t="s">
        <v>78</v>
      </c>
      <c r="H695" s="27" t="s">
        <v>3377</v>
      </c>
      <c r="I695" s="28">
        <v>43423.640972222223</v>
      </c>
      <c r="J695" s="28">
        <v>43423.641284722224</v>
      </c>
      <c r="K695" s="27">
        <v>3.1250000000000001E-4</v>
      </c>
      <c r="L695" s="27" t="s">
        <v>210</v>
      </c>
      <c r="M695" s="27" t="s">
        <v>211</v>
      </c>
      <c r="N695" s="27" t="s">
        <v>215</v>
      </c>
      <c r="O695" s="27" t="s">
        <v>254</v>
      </c>
      <c r="P695" s="27" t="s">
        <v>170</v>
      </c>
      <c r="R695" s="27">
        <v>0</v>
      </c>
      <c r="S695" s="27" t="s">
        <v>407</v>
      </c>
      <c r="T695" s="27" t="s">
        <v>354</v>
      </c>
      <c r="U695" s="27" t="s">
        <v>3378</v>
      </c>
    </row>
    <row r="696" spans="1:21" x14ac:dyDescent="0.15">
      <c r="A696" s="27" t="s">
        <v>75</v>
      </c>
      <c r="B696" s="27" t="s">
        <v>9732</v>
      </c>
      <c r="C696" s="27" t="s">
        <v>246</v>
      </c>
      <c r="D696" s="27" t="s">
        <v>255</v>
      </c>
      <c r="E696" s="27" t="s">
        <v>9733</v>
      </c>
      <c r="F696" s="27" t="s">
        <v>9734</v>
      </c>
      <c r="G696" s="27" t="s">
        <v>78</v>
      </c>
      <c r="H696" s="27" t="s">
        <v>9735</v>
      </c>
      <c r="I696" s="28">
        <v>43423.642453703702</v>
      </c>
      <c r="J696" s="28">
        <v>43423.642453703702</v>
      </c>
      <c r="K696" s="27">
        <v>0</v>
      </c>
      <c r="L696" s="27" t="s">
        <v>211</v>
      </c>
      <c r="M696" s="27" t="s">
        <v>211</v>
      </c>
      <c r="N696" s="27" t="s">
        <v>215</v>
      </c>
      <c r="O696" s="27" t="s">
        <v>254</v>
      </c>
      <c r="P696" s="27" t="s">
        <v>170</v>
      </c>
      <c r="R696" s="27">
        <v>0</v>
      </c>
      <c r="S696" s="27" t="s">
        <v>354</v>
      </c>
      <c r="T696" s="27" t="s">
        <v>354</v>
      </c>
      <c r="U696" s="27" t="s">
        <v>9736</v>
      </c>
    </row>
    <row r="697" spans="1:21" x14ac:dyDescent="0.15">
      <c r="A697" s="27" t="s">
        <v>75</v>
      </c>
      <c r="B697" s="27" t="s">
        <v>9737</v>
      </c>
      <c r="C697" s="27" t="s">
        <v>246</v>
      </c>
      <c r="D697" s="27" t="s">
        <v>255</v>
      </c>
      <c r="E697" s="27" t="s">
        <v>9738</v>
      </c>
      <c r="F697" s="27" t="s">
        <v>9739</v>
      </c>
      <c r="G697" s="27" t="s">
        <v>78</v>
      </c>
      <c r="H697" s="27" t="s">
        <v>335</v>
      </c>
      <c r="I697" s="28">
        <v>43423.643159722225</v>
      </c>
      <c r="J697" s="28">
        <v>43423.643159722225</v>
      </c>
      <c r="K697" s="27">
        <v>0</v>
      </c>
      <c r="L697" s="27" t="s">
        <v>211</v>
      </c>
      <c r="M697" s="27" t="s">
        <v>211</v>
      </c>
      <c r="N697" s="27" t="s">
        <v>215</v>
      </c>
      <c r="O697" s="27" t="s">
        <v>254</v>
      </c>
      <c r="P697" s="27" t="s">
        <v>170</v>
      </c>
      <c r="R697" s="27">
        <v>0</v>
      </c>
      <c r="S697" s="27" t="s">
        <v>354</v>
      </c>
      <c r="T697" s="27" t="s">
        <v>354</v>
      </c>
      <c r="U697" s="27" t="s">
        <v>9740</v>
      </c>
    </row>
    <row r="698" spans="1:21" x14ac:dyDescent="0.15">
      <c r="A698" s="27" t="s">
        <v>75</v>
      </c>
      <c r="B698" s="27" t="s">
        <v>9741</v>
      </c>
      <c r="C698" s="27" t="s">
        <v>246</v>
      </c>
      <c r="D698" s="27" t="s">
        <v>255</v>
      </c>
      <c r="E698" s="27" t="s">
        <v>3380</v>
      </c>
      <c r="F698" s="27" t="s">
        <v>3381</v>
      </c>
      <c r="G698" s="27" t="s">
        <v>78</v>
      </c>
      <c r="H698" s="27" t="s">
        <v>9742</v>
      </c>
      <c r="I698" s="28">
        <v>43423.643692129626</v>
      </c>
      <c r="J698" s="28">
        <v>43423.643692129626</v>
      </c>
      <c r="K698" s="27">
        <v>0</v>
      </c>
      <c r="L698" s="27" t="s">
        <v>211</v>
      </c>
      <c r="M698" s="27" t="s">
        <v>211</v>
      </c>
      <c r="N698" s="27" t="s">
        <v>215</v>
      </c>
      <c r="O698" s="27" t="s">
        <v>254</v>
      </c>
      <c r="P698" s="27" t="s">
        <v>170</v>
      </c>
      <c r="R698" s="27">
        <v>0</v>
      </c>
      <c r="S698" s="27" t="s">
        <v>354</v>
      </c>
      <c r="T698" s="27" t="s">
        <v>354</v>
      </c>
      <c r="U698" s="27" t="s">
        <v>9743</v>
      </c>
    </row>
    <row r="699" spans="1:21" x14ac:dyDescent="0.15">
      <c r="A699" s="27" t="s">
        <v>75</v>
      </c>
      <c r="B699" s="27" t="s">
        <v>3379</v>
      </c>
      <c r="C699" s="27" t="s">
        <v>246</v>
      </c>
      <c r="D699" s="27" t="s">
        <v>255</v>
      </c>
      <c r="E699" s="27" t="s">
        <v>3380</v>
      </c>
      <c r="F699" s="27" t="s">
        <v>3381</v>
      </c>
      <c r="G699" s="27" t="s">
        <v>78</v>
      </c>
      <c r="H699" s="27" t="s">
        <v>3382</v>
      </c>
      <c r="I699" s="28">
        <v>43423.644837962966</v>
      </c>
      <c r="J699" s="28">
        <v>43423.645104166666</v>
      </c>
      <c r="K699" s="27">
        <v>2.6620370370370372E-4</v>
      </c>
      <c r="L699" s="27" t="s">
        <v>210</v>
      </c>
      <c r="M699" s="27" t="s">
        <v>211</v>
      </c>
      <c r="N699" s="27" t="s">
        <v>215</v>
      </c>
      <c r="O699" s="27" t="s">
        <v>254</v>
      </c>
      <c r="P699" s="27" t="s">
        <v>170</v>
      </c>
      <c r="R699" s="27">
        <v>0</v>
      </c>
      <c r="S699" s="27" t="s">
        <v>417</v>
      </c>
      <c r="T699" s="27" t="s">
        <v>354</v>
      </c>
      <c r="U699" s="27" t="s">
        <v>3383</v>
      </c>
    </row>
    <row r="700" spans="1:21" x14ac:dyDescent="0.15">
      <c r="A700" s="27" t="s">
        <v>75</v>
      </c>
      <c r="B700" s="27" t="s">
        <v>9744</v>
      </c>
      <c r="C700" s="27" t="s">
        <v>246</v>
      </c>
      <c r="D700" s="27" t="s">
        <v>255</v>
      </c>
      <c r="E700" s="27" t="s">
        <v>9745</v>
      </c>
      <c r="F700" s="27" t="s">
        <v>9746</v>
      </c>
      <c r="G700" s="27" t="s">
        <v>78</v>
      </c>
      <c r="H700" s="27" t="s">
        <v>9747</v>
      </c>
      <c r="I700" s="28">
        <v>43423.646296296298</v>
      </c>
      <c r="J700" s="28">
        <v>43423.646296296298</v>
      </c>
      <c r="K700" s="27">
        <v>0</v>
      </c>
      <c r="L700" s="27" t="s">
        <v>211</v>
      </c>
      <c r="M700" s="27" t="s">
        <v>211</v>
      </c>
      <c r="N700" s="27" t="s">
        <v>215</v>
      </c>
      <c r="O700" s="27" t="s">
        <v>254</v>
      </c>
      <c r="P700" s="27" t="s">
        <v>170</v>
      </c>
      <c r="R700" s="27">
        <v>0</v>
      </c>
      <c r="S700" s="27" t="s">
        <v>354</v>
      </c>
      <c r="T700" s="27" t="s">
        <v>354</v>
      </c>
      <c r="U700" s="27" t="s">
        <v>9748</v>
      </c>
    </row>
    <row r="701" spans="1:21" x14ac:dyDescent="0.15">
      <c r="A701" s="27" t="s">
        <v>75</v>
      </c>
      <c r="B701" s="27" t="s">
        <v>9749</v>
      </c>
      <c r="C701" s="27" t="s">
        <v>246</v>
      </c>
      <c r="D701" s="27" t="s">
        <v>255</v>
      </c>
      <c r="E701" s="27" t="s">
        <v>3380</v>
      </c>
      <c r="F701" s="27" t="s">
        <v>3381</v>
      </c>
      <c r="G701" s="27" t="s">
        <v>78</v>
      </c>
      <c r="H701" s="27" t="s">
        <v>3382</v>
      </c>
      <c r="I701" s="28">
        <v>43423.648506944446</v>
      </c>
      <c r="J701" s="28">
        <v>43423.648506944446</v>
      </c>
      <c r="K701" s="27">
        <v>0</v>
      </c>
      <c r="L701" s="27" t="s">
        <v>211</v>
      </c>
      <c r="M701" s="27" t="s">
        <v>211</v>
      </c>
      <c r="N701" s="27" t="s">
        <v>215</v>
      </c>
      <c r="O701" s="27" t="s">
        <v>254</v>
      </c>
      <c r="P701" s="27" t="s">
        <v>170</v>
      </c>
      <c r="R701" s="27">
        <v>0</v>
      </c>
      <c r="S701" s="27" t="s">
        <v>354</v>
      </c>
      <c r="T701" s="27" t="s">
        <v>354</v>
      </c>
      <c r="U701" s="27" t="s">
        <v>9750</v>
      </c>
    </row>
    <row r="702" spans="1:21" x14ac:dyDescent="0.15">
      <c r="A702" s="27" t="s">
        <v>75</v>
      </c>
      <c r="B702" s="27" t="s">
        <v>3384</v>
      </c>
      <c r="C702" s="27" t="s">
        <v>246</v>
      </c>
      <c r="D702" s="27" t="s">
        <v>255</v>
      </c>
      <c r="E702" s="27" t="s">
        <v>3385</v>
      </c>
      <c r="F702" s="27" t="s">
        <v>3386</v>
      </c>
      <c r="G702" s="27" t="s">
        <v>78</v>
      </c>
      <c r="H702" s="27" t="s">
        <v>717</v>
      </c>
      <c r="I702" s="28">
        <v>43423.659305555557</v>
      </c>
      <c r="J702" s="28">
        <v>43423.659548611111</v>
      </c>
      <c r="K702" s="27">
        <v>2.4305555555555552E-4</v>
      </c>
      <c r="L702" s="27" t="s">
        <v>210</v>
      </c>
      <c r="M702" s="27" t="s">
        <v>211</v>
      </c>
      <c r="N702" s="27" t="s">
        <v>215</v>
      </c>
      <c r="O702" s="27" t="s">
        <v>254</v>
      </c>
      <c r="P702" s="27" t="s">
        <v>170</v>
      </c>
      <c r="R702" s="27">
        <v>0</v>
      </c>
      <c r="S702" s="27" t="s">
        <v>370</v>
      </c>
      <c r="T702" s="27" t="s">
        <v>354</v>
      </c>
      <c r="U702" s="27" t="s">
        <v>3387</v>
      </c>
    </row>
    <row r="703" spans="1:21" x14ac:dyDescent="0.15">
      <c r="A703" s="27" t="s">
        <v>75</v>
      </c>
      <c r="B703" s="27" t="s">
        <v>3388</v>
      </c>
      <c r="C703" s="27" t="s">
        <v>246</v>
      </c>
      <c r="D703" s="27" t="s">
        <v>255</v>
      </c>
      <c r="E703" s="27" t="s">
        <v>3385</v>
      </c>
      <c r="F703" s="27" t="s">
        <v>3386</v>
      </c>
      <c r="G703" s="27" t="s">
        <v>78</v>
      </c>
      <c r="H703" s="27" t="s">
        <v>717</v>
      </c>
      <c r="I703" s="28">
        <v>43423.659687500003</v>
      </c>
      <c r="J703" s="28">
        <v>43423.660949074074</v>
      </c>
      <c r="K703" s="27">
        <v>1.261574074074074E-3</v>
      </c>
      <c r="L703" s="27" t="s">
        <v>210</v>
      </c>
      <c r="M703" s="27" t="s">
        <v>211</v>
      </c>
      <c r="N703" s="27" t="s">
        <v>215</v>
      </c>
      <c r="O703" s="27" t="s">
        <v>254</v>
      </c>
      <c r="P703" s="27" t="s">
        <v>170</v>
      </c>
      <c r="R703" s="27">
        <v>0</v>
      </c>
      <c r="S703" s="27" t="s">
        <v>548</v>
      </c>
      <c r="T703" s="27" t="s">
        <v>354</v>
      </c>
      <c r="U703" s="27" t="s">
        <v>3389</v>
      </c>
    </row>
    <row r="704" spans="1:21" x14ac:dyDescent="0.15">
      <c r="A704" s="27" t="s">
        <v>75</v>
      </c>
      <c r="B704" s="27" t="s">
        <v>3390</v>
      </c>
      <c r="C704" s="27" t="s">
        <v>246</v>
      </c>
      <c r="D704" s="27" t="s">
        <v>255</v>
      </c>
      <c r="E704" s="27" t="s">
        <v>3391</v>
      </c>
      <c r="F704" s="27" t="s">
        <v>3392</v>
      </c>
      <c r="G704" s="27" t="s">
        <v>78</v>
      </c>
      <c r="H704" s="27" t="s">
        <v>3393</v>
      </c>
      <c r="I704" s="28">
        <v>43423.662881944445</v>
      </c>
      <c r="J704" s="28">
        <v>43423.663518518515</v>
      </c>
      <c r="K704" s="27">
        <v>6.3657407407407402E-4</v>
      </c>
      <c r="L704" s="27" t="s">
        <v>210</v>
      </c>
      <c r="M704" s="27" t="s">
        <v>211</v>
      </c>
      <c r="N704" s="27" t="s">
        <v>215</v>
      </c>
      <c r="O704" s="27" t="s">
        <v>254</v>
      </c>
      <c r="P704" s="27" t="s">
        <v>170</v>
      </c>
      <c r="R704" s="27">
        <v>0</v>
      </c>
      <c r="S704" s="27" t="s">
        <v>392</v>
      </c>
      <c r="T704" s="27" t="s">
        <v>354</v>
      </c>
      <c r="U704" s="27" t="s">
        <v>3394</v>
      </c>
    </row>
    <row r="705" spans="1:21" x14ac:dyDescent="0.15">
      <c r="A705" s="27" t="s">
        <v>75</v>
      </c>
      <c r="B705" s="27" t="s">
        <v>9751</v>
      </c>
      <c r="C705" s="27" t="s">
        <v>246</v>
      </c>
      <c r="D705" s="27" t="s">
        <v>255</v>
      </c>
      <c r="E705" s="27" t="s">
        <v>3396</v>
      </c>
      <c r="F705" s="27" t="s">
        <v>3397</v>
      </c>
      <c r="G705" s="27" t="s">
        <v>78</v>
      </c>
      <c r="H705" s="27" t="s">
        <v>3398</v>
      </c>
      <c r="I705" s="28">
        <v>43423.664583333331</v>
      </c>
      <c r="J705" s="28">
        <v>43423.664583333331</v>
      </c>
      <c r="K705" s="27">
        <v>0</v>
      </c>
      <c r="L705" s="27" t="s">
        <v>211</v>
      </c>
      <c r="M705" s="27" t="s">
        <v>211</v>
      </c>
      <c r="N705" s="27" t="s">
        <v>215</v>
      </c>
      <c r="O705" s="27" t="s">
        <v>254</v>
      </c>
      <c r="P705" s="27" t="s">
        <v>170</v>
      </c>
      <c r="R705" s="27">
        <v>0</v>
      </c>
      <c r="S705" s="27" t="s">
        <v>354</v>
      </c>
      <c r="T705" s="27" t="s">
        <v>354</v>
      </c>
      <c r="U705" s="27" t="s">
        <v>9752</v>
      </c>
    </row>
    <row r="706" spans="1:21" x14ac:dyDescent="0.15">
      <c r="A706" s="27" t="s">
        <v>75</v>
      </c>
      <c r="B706" s="27" t="s">
        <v>3395</v>
      </c>
      <c r="C706" s="27" t="s">
        <v>246</v>
      </c>
      <c r="D706" s="27" t="s">
        <v>255</v>
      </c>
      <c r="E706" s="27" t="s">
        <v>3396</v>
      </c>
      <c r="F706" s="27" t="s">
        <v>3397</v>
      </c>
      <c r="G706" s="27" t="s">
        <v>78</v>
      </c>
      <c r="H706" s="27" t="s">
        <v>3398</v>
      </c>
      <c r="I706" s="28">
        <v>43423.665717592594</v>
      </c>
      <c r="J706" s="28">
        <v>43423.665902777779</v>
      </c>
      <c r="K706" s="27">
        <v>1.8518518518518518E-4</v>
      </c>
      <c r="L706" s="27" t="s">
        <v>210</v>
      </c>
      <c r="M706" s="27" t="s">
        <v>211</v>
      </c>
      <c r="N706" s="27" t="s">
        <v>215</v>
      </c>
      <c r="O706" s="27" t="s">
        <v>254</v>
      </c>
      <c r="P706" s="27" t="s">
        <v>170</v>
      </c>
      <c r="R706" s="27">
        <v>0</v>
      </c>
      <c r="S706" s="27" t="s">
        <v>395</v>
      </c>
      <c r="T706" s="27" t="s">
        <v>354</v>
      </c>
      <c r="U706" s="27" t="s">
        <v>3399</v>
      </c>
    </row>
    <row r="707" spans="1:21" x14ac:dyDescent="0.15">
      <c r="A707" s="27" t="s">
        <v>75</v>
      </c>
      <c r="B707" s="27" t="s">
        <v>9753</v>
      </c>
      <c r="C707" s="27" t="s">
        <v>246</v>
      </c>
      <c r="D707" s="27" t="s">
        <v>255</v>
      </c>
      <c r="E707" s="27" t="s">
        <v>9754</v>
      </c>
      <c r="F707" s="27" t="s">
        <v>9755</v>
      </c>
      <c r="G707" s="27" t="s">
        <v>78</v>
      </c>
      <c r="H707" s="27" t="s">
        <v>9756</v>
      </c>
      <c r="I707" s="28">
        <v>43423.666631944441</v>
      </c>
      <c r="J707" s="28">
        <v>43423.666631944441</v>
      </c>
      <c r="K707" s="27">
        <v>0</v>
      </c>
      <c r="L707" s="27" t="s">
        <v>211</v>
      </c>
      <c r="M707" s="27" t="s">
        <v>211</v>
      </c>
      <c r="N707" s="27" t="s">
        <v>215</v>
      </c>
      <c r="O707" s="27" t="s">
        <v>254</v>
      </c>
      <c r="P707" s="27" t="s">
        <v>170</v>
      </c>
      <c r="R707" s="27">
        <v>0</v>
      </c>
      <c r="S707" s="27" t="s">
        <v>354</v>
      </c>
      <c r="T707" s="27" t="s">
        <v>354</v>
      </c>
      <c r="U707" s="27" t="s">
        <v>9757</v>
      </c>
    </row>
    <row r="708" spans="1:21" x14ac:dyDescent="0.15">
      <c r="A708" s="27" t="s">
        <v>75</v>
      </c>
      <c r="B708" s="27" t="s">
        <v>9758</v>
      </c>
      <c r="C708" s="27" t="s">
        <v>246</v>
      </c>
      <c r="D708" s="27" t="s">
        <v>255</v>
      </c>
      <c r="E708" s="27" t="s">
        <v>9754</v>
      </c>
      <c r="F708" s="27" t="s">
        <v>9755</v>
      </c>
      <c r="G708" s="27" t="s">
        <v>78</v>
      </c>
      <c r="H708" s="27" t="s">
        <v>9756</v>
      </c>
      <c r="I708" s="28">
        <v>43423.667083333334</v>
      </c>
      <c r="J708" s="28">
        <v>43423.667083333334</v>
      </c>
      <c r="K708" s="27">
        <v>0</v>
      </c>
      <c r="L708" s="27" t="s">
        <v>211</v>
      </c>
      <c r="M708" s="27" t="s">
        <v>211</v>
      </c>
      <c r="N708" s="27" t="s">
        <v>215</v>
      </c>
      <c r="O708" s="27" t="s">
        <v>254</v>
      </c>
      <c r="P708" s="27" t="s">
        <v>170</v>
      </c>
      <c r="R708" s="27">
        <v>0</v>
      </c>
      <c r="S708" s="27" t="s">
        <v>354</v>
      </c>
      <c r="T708" s="27" t="s">
        <v>354</v>
      </c>
      <c r="U708" s="27" t="s">
        <v>9759</v>
      </c>
    </row>
    <row r="709" spans="1:21" x14ac:dyDescent="0.15">
      <c r="A709" s="27" t="s">
        <v>75</v>
      </c>
      <c r="B709" s="27" t="s">
        <v>9760</v>
      </c>
      <c r="C709" s="27" t="s">
        <v>246</v>
      </c>
      <c r="D709" s="27" t="s">
        <v>255</v>
      </c>
      <c r="E709" s="27" t="s">
        <v>9761</v>
      </c>
      <c r="F709" s="27" t="s">
        <v>9762</v>
      </c>
      <c r="G709" s="27" t="s">
        <v>78</v>
      </c>
      <c r="H709" s="27" t="s">
        <v>9763</v>
      </c>
      <c r="I709" s="28">
        <v>43423.673217592594</v>
      </c>
      <c r="J709" s="28">
        <v>43423.673217592594</v>
      </c>
      <c r="K709" s="27">
        <v>0</v>
      </c>
      <c r="L709" s="27" t="s">
        <v>211</v>
      </c>
      <c r="M709" s="27" t="s">
        <v>211</v>
      </c>
      <c r="N709" s="27" t="s">
        <v>215</v>
      </c>
      <c r="O709" s="27" t="s">
        <v>254</v>
      </c>
      <c r="P709" s="27" t="s">
        <v>170</v>
      </c>
      <c r="R709" s="27">
        <v>0</v>
      </c>
      <c r="S709" s="27" t="s">
        <v>354</v>
      </c>
      <c r="T709" s="27" t="s">
        <v>354</v>
      </c>
      <c r="U709" s="27" t="s">
        <v>9764</v>
      </c>
    </row>
    <row r="710" spans="1:21" x14ac:dyDescent="0.15">
      <c r="A710" s="27" t="s">
        <v>75</v>
      </c>
      <c r="B710" s="27" t="s">
        <v>3400</v>
      </c>
      <c r="C710" s="27" t="s">
        <v>246</v>
      </c>
      <c r="D710" s="27" t="s">
        <v>255</v>
      </c>
      <c r="E710" s="27" t="s">
        <v>1890</v>
      </c>
      <c r="F710" s="27" t="s">
        <v>1891</v>
      </c>
      <c r="G710" s="27" t="s">
        <v>78</v>
      </c>
      <c r="H710" s="27" t="s">
        <v>1892</v>
      </c>
      <c r="I710" s="28">
        <v>43423.678067129629</v>
      </c>
      <c r="J710" s="28">
        <v>43423.68440972222</v>
      </c>
      <c r="K710" s="27">
        <v>6.3425925925925915E-3</v>
      </c>
      <c r="L710" s="27" t="s">
        <v>210</v>
      </c>
      <c r="M710" s="27" t="s">
        <v>210</v>
      </c>
      <c r="N710" s="27" t="s">
        <v>215</v>
      </c>
      <c r="O710" s="27" t="s">
        <v>254</v>
      </c>
      <c r="P710" s="27" t="s">
        <v>1277</v>
      </c>
      <c r="R710" s="27">
        <v>0</v>
      </c>
      <c r="S710" s="27" t="s">
        <v>2147</v>
      </c>
      <c r="T710" s="27" t="s">
        <v>2147</v>
      </c>
      <c r="U710" s="27" t="s">
        <v>3401</v>
      </c>
    </row>
    <row r="711" spans="1:21" x14ac:dyDescent="0.15">
      <c r="A711" s="27" t="s">
        <v>75</v>
      </c>
      <c r="B711" s="27" t="s">
        <v>3402</v>
      </c>
      <c r="C711" s="27" t="s">
        <v>246</v>
      </c>
      <c r="D711" s="27" t="s">
        <v>255</v>
      </c>
      <c r="E711" s="27" t="s">
        <v>1893</v>
      </c>
      <c r="F711" s="27" t="s">
        <v>1894</v>
      </c>
      <c r="G711" s="27" t="s">
        <v>78</v>
      </c>
      <c r="H711" s="27" t="s">
        <v>1895</v>
      </c>
      <c r="I711" s="28">
        <v>43423.689479166664</v>
      </c>
      <c r="J711" s="28">
        <v>43423.689780092594</v>
      </c>
      <c r="K711" s="27">
        <v>3.0092592592592595E-4</v>
      </c>
      <c r="L711" s="27" t="s">
        <v>210</v>
      </c>
      <c r="M711" s="27" t="s">
        <v>211</v>
      </c>
      <c r="N711" s="27" t="s">
        <v>215</v>
      </c>
      <c r="O711" s="27" t="s">
        <v>254</v>
      </c>
      <c r="P711" s="27" t="s">
        <v>170</v>
      </c>
      <c r="R711" s="27">
        <v>0</v>
      </c>
      <c r="S711" s="27" t="s">
        <v>493</v>
      </c>
      <c r="T711" s="27" t="s">
        <v>354</v>
      </c>
      <c r="U711" s="27" t="s">
        <v>1896</v>
      </c>
    </row>
    <row r="712" spans="1:21" x14ac:dyDescent="0.15">
      <c r="A712" s="27" t="s">
        <v>75</v>
      </c>
      <c r="B712" s="27" t="s">
        <v>3403</v>
      </c>
      <c r="C712" s="27" t="s">
        <v>246</v>
      </c>
      <c r="D712" s="27" t="s">
        <v>255</v>
      </c>
      <c r="E712" s="27" t="s">
        <v>3404</v>
      </c>
      <c r="F712" s="27" t="s">
        <v>3405</v>
      </c>
      <c r="G712" s="27" t="s">
        <v>78</v>
      </c>
      <c r="H712" s="27" t="s">
        <v>3406</v>
      </c>
      <c r="I712" s="28">
        <v>43423.703935185185</v>
      </c>
      <c r="J712" s="28">
        <v>43423.704594907409</v>
      </c>
      <c r="K712" s="27">
        <v>6.5972222222222213E-4</v>
      </c>
      <c r="L712" s="27" t="s">
        <v>210</v>
      </c>
      <c r="M712" s="27" t="s">
        <v>211</v>
      </c>
      <c r="N712" s="27" t="s">
        <v>215</v>
      </c>
      <c r="O712" s="27" t="s">
        <v>254</v>
      </c>
      <c r="P712" s="27" t="s">
        <v>170</v>
      </c>
      <c r="R712" s="27">
        <v>0</v>
      </c>
      <c r="S712" s="27" t="s">
        <v>420</v>
      </c>
      <c r="T712" s="27" t="s">
        <v>354</v>
      </c>
      <c r="U712" s="27" t="s">
        <v>3407</v>
      </c>
    </row>
    <row r="713" spans="1:21" x14ac:dyDescent="0.15">
      <c r="A713" s="27" t="s">
        <v>75</v>
      </c>
      <c r="B713" s="27" t="s">
        <v>9765</v>
      </c>
      <c r="C713" s="27" t="s">
        <v>246</v>
      </c>
      <c r="D713" s="27" t="s">
        <v>255</v>
      </c>
      <c r="E713" s="27" t="s">
        <v>9766</v>
      </c>
      <c r="F713" s="27" t="s">
        <v>9767</v>
      </c>
      <c r="G713" s="27" t="s">
        <v>78</v>
      </c>
      <c r="H713" s="27" t="s">
        <v>9768</v>
      </c>
      <c r="I713" s="28">
        <v>43423.729837962965</v>
      </c>
      <c r="J713" s="28">
        <v>43423.729837962965</v>
      </c>
      <c r="K713" s="27">
        <v>0</v>
      </c>
      <c r="L713" s="27" t="s">
        <v>211</v>
      </c>
      <c r="M713" s="27" t="s">
        <v>211</v>
      </c>
      <c r="N713" s="27" t="s">
        <v>215</v>
      </c>
      <c r="O713" s="27" t="s">
        <v>254</v>
      </c>
      <c r="P713" s="27" t="s">
        <v>170</v>
      </c>
      <c r="R713" s="27">
        <v>0</v>
      </c>
      <c r="S713" s="27" t="s">
        <v>354</v>
      </c>
      <c r="T713" s="27" t="s">
        <v>354</v>
      </c>
      <c r="U713" s="27" t="s">
        <v>1370</v>
      </c>
    </row>
    <row r="714" spans="1:21" x14ac:dyDescent="0.15">
      <c r="A714" s="27" t="s">
        <v>75</v>
      </c>
      <c r="B714" s="27" t="s">
        <v>9769</v>
      </c>
      <c r="C714" s="27" t="s">
        <v>246</v>
      </c>
      <c r="D714" s="27" t="s">
        <v>255</v>
      </c>
      <c r="E714" s="27" t="s">
        <v>9770</v>
      </c>
      <c r="F714" s="27" t="s">
        <v>9771</v>
      </c>
      <c r="G714" s="27" t="s">
        <v>78</v>
      </c>
      <c r="H714" s="27" t="s">
        <v>1489</v>
      </c>
      <c r="I714" s="28">
        <v>43423.490763888891</v>
      </c>
      <c r="J714" s="28">
        <v>43423.490763888891</v>
      </c>
      <c r="K714" s="27">
        <v>0</v>
      </c>
      <c r="L714" s="27" t="s">
        <v>211</v>
      </c>
      <c r="M714" s="27" t="s">
        <v>211</v>
      </c>
      <c r="N714" s="27" t="s">
        <v>215</v>
      </c>
      <c r="O714" s="27" t="s">
        <v>254</v>
      </c>
      <c r="P714" s="27" t="s">
        <v>897</v>
      </c>
      <c r="R714" s="27">
        <v>0</v>
      </c>
      <c r="S714" s="27" t="s">
        <v>354</v>
      </c>
      <c r="T714" s="27" t="s">
        <v>354</v>
      </c>
      <c r="U714" s="27" t="s">
        <v>9772</v>
      </c>
    </row>
    <row r="715" spans="1:21" x14ac:dyDescent="0.15">
      <c r="A715" s="27" t="s">
        <v>75</v>
      </c>
      <c r="B715" s="27" t="s">
        <v>9773</v>
      </c>
      <c r="C715" s="27" t="s">
        <v>246</v>
      </c>
      <c r="D715" s="27" t="s">
        <v>255</v>
      </c>
      <c r="E715" s="27" t="s">
        <v>9770</v>
      </c>
      <c r="F715" s="27" t="s">
        <v>9771</v>
      </c>
      <c r="G715" s="27" t="s">
        <v>78</v>
      </c>
      <c r="H715" s="27" t="s">
        <v>1489</v>
      </c>
      <c r="I715" s="28">
        <v>43423.490925925929</v>
      </c>
      <c r="J715" s="28">
        <v>43423.490925925929</v>
      </c>
      <c r="K715" s="27">
        <v>0</v>
      </c>
      <c r="L715" s="27" t="s">
        <v>211</v>
      </c>
      <c r="M715" s="27" t="s">
        <v>211</v>
      </c>
      <c r="N715" s="27" t="s">
        <v>215</v>
      </c>
      <c r="O715" s="27" t="s">
        <v>254</v>
      </c>
      <c r="P715" s="27" t="s">
        <v>897</v>
      </c>
      <c r="R715" s="27">
        <v>0</v>
      </c>
      <c r="S715" s="27" t="s">
        <v>354</v>
      </c>
      <c r="T715" s="27" t="s">
        <v>354</v>
      </c>
      <c r="U715" s="27" t="s">
        <v>9774</v>
      </c>
    </row>
    <row r="716" spans="1:21" x14ac:dyDescent="0.15">
      <c r="A716" s="27" t="s">
        <v>75</v>
      </c>
      <c r="B716" s="27" t="s">
        <v>9775</v>
      </c>
      <c r="C716" s="27" t="s">
        <v>246</v>
      </c>
      <c r="D716" s="27" t="s">
        <v>255</v>
      </c>
      <c r="E716" s="27" t="s">
        <v>9776</v>
      </c>
      <c r="F716" s="27" t="s">
        <v>9777</v>
      </c>
      <c r="G716" s="27" t="s">
        <v>78</v>
      </c>
      <c r="H716" s="27" t="s">
        <v>9778</v>
      </c>
      <c r="I716" s="28">
        <v>43423.493101851855</v>
      </c>
      <c r="J716" s="28">
        <v>43423.493101851855</v>
      </c>
      <c r="K716" s="27">
        <v>0</v>
      </c>
      <c r="L716" s="27" t="s">
        <v>211</v>
      </c>
      <c r="M716" s="27" t="s">
        <v>211</v>
      </c>
      <c r="N716" s="27" t="s">
        <v>215</v>
      </c>
      <c r="O716" s="27" t="s">
        <v>254</v>
      </c>
      <c r="P716" s="27" t="s">
        <v>897</v>
      </c>
      <c r="R716" s="27">
        <v>0</v>
      </c>
      <c r="S716" s="27" t="s">
        <v>354</v>
      </c>
      <c r="T716" s="27" t="s">
        <v>354</v>
      </c>
      <c r="U716" s="27" t="s">
        <v>9779</v>
      </c>
    </row>
    <row r="717" spans="1:21" x14ac:dyDescent="0.15">
      <c r="A717" s="27" t="s">
        <v>75</v>
      </c>
      <c r="B717" s="27" t="s">
        <v>9780</v>
      </c>
      <c r="C717" s="27" t="s">
        <v>246</v>
      </c>
      <c r="D717" s="27" t="s">
        <v>255</v>
      </c>
      <c r="E717" s="27" t="s">
        <v>9781</v>
      </c>
      <c r="F717" s="27" t="s">
        <v>9782</v>
      </c>
      <c r="G717" s="27" t="s">
        <v>78</v>
      </c>
      <c r="H717" s="27" t="s">
        <v>818</v>
      </c>
      <c r="I717" s="28">
        <v>43423.494930555556</v>
      </c>
      <c r="J717" s="28">
        <v>43423.494930555556</v>
      </c>
      <c r="K717" s="27">
        <v>0</v>
      </c>
      <c r="L717" s="27" t="s">
        <v>211</v>
      </c>
      <c r="M717" s="27" t="s">
        <v>211</v>
      </c>
      <c r="N717" s="27" t="s">
        <v>215</v>
      </c>
      <c r="O717" s="27" t="s">
        <v>254</v>
      </c>
      <c r="P717" s="27" t="s">
        <v>897</v>
      </c>
      <c r="R717" s="27">
        <v>0</v>
      </c>
      <c r="S717" s="27" t="s">
        <v>354</v>
      </c>
      <c r="T717" s="27" t="s">
        <v>354</v>
      </c>
      <c r="U717" s="27" t="s">
        <v>9783</v>
      </c>
    </row>
    <row r="718" spans="1:21" x14ac:dyDescent="0.15">
      <c r="A718" s="27" t="s">
        <v>75</v>
      </c>
      <c r="B718" s="27" t="s">
        <v>3408</v>
      </c>
      <c r="C718" s="27" t="s">
        <v>246</v>
      </c>
      <c r="D718" s="27" t="s">
        <v>255</v>
      </c>
      <c r="E718" s="27" t="s">
        <v>3409</v>
      </c>
      <c r="F718" s="27" t="s">
        <v>3410</v>
      </c>
      <c r="G718" s="27" t="s">
        <v>78</v>
      </c>
      <c r="H718" s="27" t="s">
        <v>1342</v>
      </c>
      <c r="I718" s="28">
        <v>43423.583032407405</v>
      </c>
      <c r="J718" s="28">
        <v>43423.584143518521</v>
      </c>
      <c r="K718" s="27">
        <v>1.1111111111111111E-3</v>
      </c>
      <c r="L718" s="27" t="s">
        <v>210</v>
      </c>
      <c r="M718" s="27" t="s">
        <v>211</v>
      </c>
      <c r="N718" s="27" t="s">
        <v>215</v>
      </c>
      <c r="O718" s="27" t="s">
        <v>254</v>
      </c>
      <c r="P718" s="27" t="s">
        <v>897</v>
      </c>
      <c r="R718" s="27">
        <v>0</v>
      </c>
      <c r="S718" s="27" t="s">
        <v>360</v>
      </c>
      <c r="T718" s="27" t="s">
        <v>354</v>
      </c>
      <c r="U718" s="27" t="s">
        <v>3411</v>
      </c>
    </row>
    <row r="719" spans="1:21" x14ac:dyDescent="0.15">
      <c r="A719" s="27" t="s">
        <v>75</v>
      </c>
      <c r="B719" s="27" t="s">
        <v>3412</v>
      </c>
      <c r="C719" s="27" t="s">
        <v>246</v>
      </c>
      <c r="D719" s="27" t="s">
        <v>255</v>
      </c>
      <c r="E719" s="27" t="s">
        <v>3413</v>
      </c>
      <c r="F719" s="27" t="s">
        <v>3414</v>
      </c>
      <c r="G719" s="27" t="s">
        <v>78</v>
      </c>
      <c r="H719" s="27" t="s">
        <v>3415</v>
      </c>
      <c r="I719" s="28">
        <v>43423.585775462961</v>
      </c>
      <c r="J719" s="28">
        <v>43423.586099537039</v>
      </c>
      <c r="K719" s="27">
        <v>3.2407407407407406E-4</v>
      </c>
      <c r="L719" s="27" t="s">
        <v>210</v>
      </c>
      <c r="M719" s="27" t="s">
        <v>211</v>
      </c>
      <c r="N719" s="27" t="s">
        <v>215</v>
      </c>
      <c r="O719" s="27" t="s">
        <v>254</v>
      </c>
      <c r="P719" s="27" t="s">
        <v>897</v>
      </c>
      <c r="R719" s="27">
        <v>0</v>
      </c>
      <c r="S719" s="27" t="s">
        <v>390</v>
      </c>
      <c r="T719" s="27" t="s">
        <v>354</v>
      </c>
      <c r="U719" s="27" t="s">
        <v>3416</v>
      </c>
    </row>
    <row r="720" spans="1:21" x14ac:dyDescent="0.15">
      <c r="A720" s="27" t="s">
        <v>75</v>
      </c>
      <c r="B720" s="27" t="s">
        <v>9784</v>
      </c>
      <c r="C720" s="27" t="s">
        <v>246</v>
      </c>
      <c r="D720" s="27" t="s">
        <v>255</v>
      </c>
      <c r="E720" s="27" t="s">
        <v>9785</v>
      </c>
      <c r="F720" s="27" t="s">
        <v>9786</v>
      </c>
      <c r="G720" s="27" t="s">
        <v>78</v>
      </c>
      <c r="H720" s="27" t="s">
        <v>9787</v>
      </c>
      <c r="I720" s="28">
        <v>43423.588726851849</v>
      </c>
      <c r="J720" s="28">
        <v>43423.588726851849</v>
      </c>
      <c r="K720" s="27">
        <v>0</v>
      </c>
      <c r="L720" s="27" t="s">
        <v>211</v>
      </c>
      <c r="M720" s="27" t="s">
        <v>211</v>
      </c>
      <c r="N720" s="27" t="s">
        <v>215</v>
      </c>
      <c r="O720" s="27" t="s">
        <v>254</v>
      </c>
      <c r="P720" s="27" t="s">
        <v>897</v>
      </c>
      <c r="R720" s="27">
        <v>0</v>
      </c>
      <c r="S720" s="27" t="s">
        <v>354</v>
      </c>
      <c r="T720" s="27" t="s">
        <v>354</v>
      </c>
      <c r="U720" s="27" t="s">
        <v>9788</v>
      </c>
    </row>
    <row r="721" spans="1:21" x14ac:dyDescent="0.15">
      <c r="A721" s="27" t="s">
        <v>75</v>
      </c>
      <c r="B721" s="27" t="s">
        <v>9789</v>
      </c>
      <c r="C721" s="27" t="s">
        <v>246</v>
      </c>
      <c r="D721" s="27" t="s">
        <v>255</v>
      </c>
      <c r="E721" s="27" t="s">
        <v>9790</v>
      </c>
      <c r="F721" s="27" t="s">
        <v>9791</v>
      </c>
      <c r="G721" s="27" t="s">
        <v>78</v>
      </c>
      <c r="H721" s="27" t="s">
        <v>1014</v>
      </c>
      <c r="I721" s="28">
        <v>43423.591053240743</v>
      </c>
      <c r="J721" s="28">
        <v>43423.591053240743</v>
      </c>
      <c r="K721" s="27">
        <v>0</v>
      </c>
      <c r="L721" s="27" t="s">
        <v>211</v>
      </c>
      <c r="M721" s="27" t="s">
        <v>211</v>
      </c>
      <c r="N721" s="27" t="s">
        <v>215</v>
      </c>
      <c r="O721" s="27" t="s">
        <v>254</v>
      </c>
      <c r="P721" s="27" t="s">
        <v>897</v>
      </c>
      <c r="R721" s="27">
        <v>0</v>
      </c>
      <c r="S721" s="27" t="s">
        <v>354</v>
      </c>
      <c r="T721" s="27" t="s">
        <v>354</v>
      </c>
      <c r="U721" s="27" t="s">
        <v>9792</v>
      </c>
    </row>
    <row r="722" spans="1:21" x14ac:dyDescent="0.15">
      <c r="A722" s="27" t="s">
        <v>75</v>
      </c>
      <c r="B722" s="27" t="s">
        <v>9793</v>
      </c>
      <c r="C722" s="27" t="s">
        <v>246</v>
      </c>
      <c r="D722" s="27" t="s">
        <v>255</v>
      </c>
      <c r="E722" s="27" t="s">
        <v>3418</v>
      </c>
      <c r="F722" s="27" t="s">
        <v>3419</v>
      </c>
      <c r="G722" s="27" t="s">
        <v>78</v>
      </c>
      <c r="H722" s="27" t="s">
        <v>3420</v>
      </c>
      <c r="I722" s="28">
        <v>43423.592152777775</v>
      </c>
      <c r="J722" s="28">
        <v>43423.592152777775</v>
      </c>
      <c r="K722" s="27">
        <v>0</v>
      </c>
      <c r="L722" s="27" t="s">
        <v>211</v>
      </c>
      <c r="M722" s="27" t="s">
        <v>211</v>
      </c>
      <c r="N722" s="27" t="s">
        <v>215</v>
      </c>
      <c r="O722" s="27" t="s">
        <v>254</v>
      </c>
      <c r="P722" s="27" t="s">
        <v>897</v>
      </c>
      <c r="R722" s="27">
        <v>0</v>
      </c>
      <c r="S722" s="27" t="s">
        <v>354</v>
      </c>
      <c r="T722" s="27" t="s">
        <v>354</v>
      </c>
      <c r="U722" s="27" t="s">
        <v>9794</v>
      </c>
    </row>
    <row r="723" spans="1:21" x14ac:dyDescent="0.15">
      <c r="A723" s="27" t="s">
        <v>75</v>
      </c>
      <c r="B723" s="27" t="s">
        <v>3417</v>
      </c>
      <c r="C723" s="27" t="s">
        <v>246</v>
      </c>
      <c r="D723" s="27" t="s">
        <v>255</v>
      </c>
      <c r="E723" s="27" t="s">
        <v>3418</v>
      </c>
      <c r="F723" s="27" t="s">
        <v>3419</v>
      </c>
      <c r="G723" s="27" t="s">
        <v>78</v>
      </c>
      <c r="H723" s="27" t="s">
        <v>3420</v>
      </c>
      <c r="I723" s="28">
        <v>43423.596354166664</v>
      </c>
      <c r="J723" s="28">
        <v>43423.59646990741</v>
      </c>
      <c r="K723" s="27">
        <v>1.1574074074074073E-4</v>
      </c>
      <c r="L723" s="27" t="s">
        <v>210</v>
      </c>
      <c r="M723" s="27" t="s">
        <v>211</v>
      </c>
      <c r="N723" s="27" t="s">
        <v>215</v>
      </c>
      <c r="O723" s="27" t="s">
        <v>254</v>
      </c>
      <c r="P723" s="27" t="s">
        <v>897</v>
      </c>
      <c r="R723" s="27">
        <v>0</v>
      </c>
      <c r="S723" s="27" t="s">
        <v>441</v>
      </c>
      <c r="T723" s="27" t="s">
        <v>354</v>
      </c>
      <c r="U723" s="27" t="s">
        <v>3421</v>
      </c>
    </row>
    <row r="724" spans="1:21" x14ac:dyDescent="0.15">
      <c r="A724" s="27" t="s">
        <v>75</v>
      </c>
      <c r="B724" s="27" t="s">
        <v>9795</v>
      </c>
      <c r="C724" s="27" t="s">
        <v>246</v>
      </c>
      <c r="D724" s="27" t="s">
        <v>255</v>
      </c>
      <c r="E724" s="27" t="s">
        <v>9796</v>
      </c>
      <c r="F724" s="27" t="s">
        <v>9797</v>
      </c>
      <c r="G724" s="27" t="s">
        <v>78</v>
      </c>
      <c r="H724" s="27" t="s">
        <v>9798</v>
      </c>
      <c r="I724" s="28">
        <v>43423.597511574073</v>
      </c>
      <c r="J724" s="28">
        <v>43423.597511574073</v>
      </c>
      <c r="K724" s="27">
        <v>0</v>
      </c>
      <c r="L724" s="27" t="s">
        <v>211</v>
      </c>
      <c r="M724" s="27" t="s">
        <v>211</v>
      </c>
      <c r="N724" s="27" t="s">
        <v>215</v>
      </c>
      <c r="O724" s="27" t="s">
        <v>254</v>
      </c>
      <c r="P724" s="27" t="s">
        <v>897</v>
      </c>
      <c r="R724" s="27">
        <v>0</v>
      </c>
      <c r="S724" s="27" t="s">
        <v>354</v>
      </c>
      <c r="T724" s="27" t="s">
        <v>354</v>
      </c>
      <c r="U724" s="27" t="s">
        <v>9799</v>
      </c>
    </row>
    <row r="725" spans="1:21" x14ac:dyDescent="0.15">
      <c r="A725" s="27" t="s">
        <v>75</v>
      </c>
      <c r="B725" s="27" t="s">
        <v>3422</v>
      </c>
      <c r="C725" s="27" t="s">
        <v>246</v>
      </c>
      <c r="D725" s="27" t="s">
        <v>255</v>
      </c>
      <c r="E725" s="27" t="s">
        <v>3423</v>
      </c>
      <c r="F725" s="27" t="s">
        <v>3424</v>
      </c>
      <c r="G725" s="27" t="s">
        <v>78</v>
      </c>
      <c r="H725" s="27" t="s">
        <v>3425</v>
      </c>
      <c r="I725" s="28">
        <v>43423.600624999999</v>
      </c>
      <c r="J725" s="28">
        <v>43423.600636574076</v>
      </c>
      <c r="K725" s="27">
        <v>1.1574074074074073E-5</v>
      </c>
      <c r="L725" s="27" t="s">
        <v>210</v>
      </c>
      <c r="M725" s="27" t="s">
        <v>211</v>
      </c>
      <c r="N725" s="27" t="s">
        <v>215</v>
      </c>
      <c r="O725" s="27" t="s">
        <v>254</v>
      </c>
      <c r="P725" s="27" t="s">
        <v>897</v>
      </c>
      <c r="R725" s="27">
        <v>0</v>
      </c>
      <c r="S725" s="27" t="s">
        <v>440</v>
      </c>
      <c r="T725" s="27" t="s">
        <v>354</v>
      </c>
      <c r="U725" s="27" t="s">
        <v>3426</v>
      </c>
    </row>
    <row r="726" spans="1:21" x14ac:dyDescent="0.15">
      <c r="A726" s="27" t="s">
        <v>75</v>
      </c>
      <c r="B726" s="27" t="s">
        <v>3427</v>
      </c>
      <c r="C726" s="27" t="s">
        <v>246</v>
      </c>
      <c r="D726" s="27" t="s">
        <v>255</v>
      </c>
      <c r="E726" s="27" t="s">
        <v>3423</v>
      </c>
      <c r="F726" s="27" t="s">
        <v>3424</v>
      </c>
      <c r="G726" s="27" t="s">
        <v>78</v>
      </c>
      <c r="H726" s="27" t="s">
        <v>3425</v>
      </c>
      <c r="I726" s="28">
        <v>43423.600775462961</v>
      </c>
      <c r="J726" s="28">
        <v>43423.600972222222</v>
      </c>
      <c r="K726" s="27">
        <v>1.9675925925925926E-4</v>
      </c>
      <c r="L726" s="27" t="s">
        <v>210</v>
      </c>
      <c r="M726" s="27" t="s">
        <v>211</v>
      </c>
      <c r="N726" s="27" t="s">
        <v>215</v>
      </c>
      <c r="O726" s="27" t="s">
        <v>254</v>
      </c>
      <c r="P726" s="27" t="s">
        <v>897</v>
      </c>
      <c r="R726" s="27">
        <v>0</v>
      </c>
      <c r="S726" s="27" t="s">
        <v>401</v>
      </c>
      <c r="T726" s="27" t="s">
        <v>354</v>
      </c>
      <c r="U726" s="27" t="s">
        <v>3426</v>
      </c>
    </row>
    <row r="727" spans="1:21" x14ac:dyDescent="0.15">
      <c r="A727" s="27" t="s">
        <v>75</v>
      </c>
      <c r="B727" s="27" t="s">
        <v>9800</v>
      </c>
      <c r="C727" s="27" t="s">
        <v>246</v>
      </c>
      <c r="D727" s="27" t="s">
        <v>255</v>
      </c>
      <c r="E727" s="27" t="s">
        <v>9801</v>
      </c>
      <c r="F727" s="27" t="s">
        <v>9802</v>
      </c>
      <c r="G727" s="27" t="s">
        <v>78</v>
      </c>
      <c r="H727" s="27" t="s">
        <v>9803</v>
      </c>
      <c r="I727" s="28">
        <v>43423.6012962963</v>
      </c>
      <c r="J727" s="28">
        <v>43423.6012962963</v>
      </c>
      <c r="K727" s="27">
        <v>0</v>
      </c>
      <c r="L727" s="27" t="s">
        <v>211</v>
      </c>
      <c r="M727" s="27" t="s">
        <v>211</v>
      </c>
      <c r="N727" s="27" t="s">
        <v>215</v>
      </c>
      <c r="O727" s="27" t="s">
        <v>254</v>
      </c>
      <c r="P727" s="27" t="s">
        <v>897</v>
      </c>
      <c r="R727" s="27">
        <v>0</v>
      </c>
      <c r="S727" s="27" t="s">
        <v>354</v>
      </c>
      <c r="T727" s="27" t="s">
        <v>354</v>
      </c>
      <c r="U727" s="27" t="s">
        <v>9804</v>
      </c>
    </row>
    <row r="728" spans="1:21" x14ac:dyDescent="0.15">
      <c r="A728" s="27" t="s">
        <v>75</v>
      </c>
      <c r="B728" s="27" t="s">
        <v>9805</v>
      </c>
      <c r="C728" s="27" t="s">
        <v>246</v>
      </c>
      <c r="D728" s="27" t="s">
        <v>255</v>
      </c>
      <c r="E728" s="27" t="s">
        <v>9806</v>
      </c>
      <c r="F728" s="27" t="s">
        <v>9807</v>
      </c>
      <c r="G728" s="27" t="s">
        <v>78</v>
      </c>
      <c r="H728" s="27" t="s">
        <v>9808</v>
      </c>
      <c r="I728" s="28">
        <v>43423.603773148148</v>
      </c>
      <c r="J728" s="28">
        <v>43423.603773148148</v>
      </c>
      <c r="K728" s="27">
        <v>0</v>
      </c>
      <c r="L728" s="27" t="s">
        <v>211</v>
      </c>
      <c r="M728" s="27" t="s">
        <v>211</v>
      </c>
      <c r="N728" s="27" t="s">
        <v>215</v>
      </c>
      <c r="O728" s="27" t="s">
        <v>254</v>
      </c>
      <c r="P728" s="27" t="s">
        <v>897</v>
      </c>
      <c r="R728" s="27">
        <v>0</v>
      </c>
      <c r="S728" s="27" t="s">
        <v>354</v>
      </c>
      <c r="T728" s="27" t="s">
        <v>354</v>
      </c>
      <c r="U728" s="27" t="s">
        <v>9809</v>
      </c>
    </row>
    <row r="729" spans="1:21" x14ac:dyDescent="0.15">
      <c r="A729" s="27" t="s">
        <v>75</v>
      </c>
      <c r="B729" s="27" t="s">
        <v>9810</v>
      </c>
      <c r="C729" s="27" t="s">
        <v>246</v>
      </c>
      <c r="D729" s="27" t="s">
        <v>255</v>
      </c>
      <c r="E729" s="27" t="s">
        <v>9811</v>
      </c>
      <c r="F729" s="27" t="s">
        <v>9812</v>
      </c>
      <c r="G729" s="27" t="s">
        <v>78</v>
      </c>
      <c r="H729" s="27" t="s">
        <v>9813</v>
      </c>
      <c r="I729" s="28">
        <v>43423.605752314812</v>
      </c>
      <c r="J729" s="28">
        <v>43423.605752314812</v>
      </c>
      <c r="K729" s="27">
        <v>0</v>
      </c>
      <c r="L729" s="27" t="s">
        <v>211</v>
      </c>
      <c r="M729" s="27" t="s">
        <v>211</v>
      </c>
      <c r="N729" s="27" t="s">
        <v>215</v>
      </c>
      <c r="O729" s="27" t="s">
        <v>254</v>
      </c>
      <c r="P729" s="27" t="s">
        <v>897</v>
      </c>
      <c r="R729" s="27">
        <v>0</v>
      </c>
      <c r="S729" s="27" t="s">
        <v>354</v>
      </c>
      <c r="T729" s="27" t="s">
        <v>354</v>
      </c>
      <c r="U729" s="27" t="s">
        <v>9814</v>
      </c>
    </row>
    <row r="730" spans="1:21" x14ac:dyDescent="0.15">
      <c r="A730" s="27" t="s">
        <v>75</v>
      </c>
      <c r="B730" s="27" t="s">
        <v>9815</v>
      </c>
      <c r="C730" s="27" t="s">
        <v>246</v>
      </c>
      <c r="D730" s="27" t="s">
        <v>255</v>
      </c>
      <c r="E730" s="27" t="s">
        <v>9816</v>
      </c>
      <c r="F730" s="27" t="s">
        <v>9817</v>
      </c>
      <c r="G730" s="27" t="s">
        <v>78</v>
      </c>
      <c r="H730" s="27" t="s">
        <v>9818</v>
      </c>
      <c r="I730" s="28">
        <v>43423.734259259261</v>
      </c>
      <c r="J730" s="28">
        <v>43423.734259259261</v>
      </c>
      <c r="K730" s="27">
        <v>0</v>
      </c>
      <c r="L730" s="27" t="s">
        <v>211</v>
      </c>
      <c r="M730" s="27" t="s">
        <v>211</v>
      </c>
      <c r="N730" s="27" t="s">
        <v>215</v>
      </c>
      <c r="O730" s="27" t="s">
        <v>254</v>
      </c>
      <c r="P730" s="27" t="s">
        <v>897</v>
      </c>
      <c r="R730" s="27">
        <v>0</v>
      </c>
      <c r="S730" s="27" t="s">
        <v>354</v>
      </c>
      <c r="T730" s="27" t="s">
        <v>354</v>
      </c>
      <c r="U730" s="27" t="s">
        <v>9819</v>
      </c>
    </row>
    <row r="731" spans="1:21" x14ac:dyDescent="0.15">
      <c r="A731" s="27" t="s">
        <v>75</v>
      </c>
      <c r="B731" s="27" t="s">
        <v>9820</v>
      </c>
      <c r="C731" s="27" t="s">
        <v>246</v>
      </c>
      <c r="D731" s="27" t="s">
        <v>259</v>
      </c>
      <c r="E731" s="27" t="s">
        <v>9821</v>
      </c>
      <c r="F731" s="27" t="s">
        <v>9822</v>
      </c>
      <c r="G731" s="27" t="s">
        <v>78</v>
      </c>
      <c r="H731" s="27" t="s">
        <v>3017</v>
      </c>
      <c r="I731" s="28">
        <v>43423.698750000003</v>
      </c>
      <c r="J731" s="28">
        <v>43423.698750000003</v>
      </c>
      <c r="K731" s="27">
        <v>0</v>
      </c>
      <c r="L731" s="27" t="s">
        <v>211</v>
      </c>
      <c r="M731" s="27" t="s">
        <v>211</v>
      </c>
      <c r="N731" s="27" t="s">
        <v>215</v>
      </c>
      <c r="O731" s="27" t="s">
        <v>258</v>
      </c>
      <c r="P731" s="27" t="s">
        <v>170</v>
      </c>
      <c r="R731" s="27">
        <v>0</v>
      </c>
      <c r="S731" s="27" t="s">
        <v>354</v>
      </c>
      <c r="T731" s="27" t="s">
        <v>354</v>
      </c>
      <c r="U731" s="27" t="s">
        <v>9823</v>
      </c>
    </row>
    <row r="732" spans="1:21" x14ac:dyDescent="0.15">
      <c r="A732" s="27" t="s">
        <v>75</v>
      </c>
      <c r="B732" s="27" t="s">
        <v>9824</v>
      </c>
      <c r="C732" s="27" t="s">
        <v>246</v>
      </c>
      <c r="D732" s="27" t="s">
        <v>259</v>
      </c>
      <c r="E732" s="27" t="s">
        <v>9825</v>
      </c>
      <c r="F732" s="27" t="s">
        <v>9826</v>
      </c>
      <c r="G732" s="27" t="s">
        <v>78</v>
      </c>
      <c r="H732" s="27" t="s">
        <v>1471</v>
      </c>
      <c r="I732" s="28">
        <v>43423.70039351852</v>
      </c>
      <c r="J732" s="28">
        <v>43423.70039351852</v>
      </c>
      <c r="K732" s="27">
        <v>0</v>
      </c>
      <c r="L732" s="27" t="s">
        <v>211</v>
      </c>
      <c r="M732" s="27" t="s">
        <v>211</v>
      </c>
      <c r="N732" s="27" t="s">
        <v>215</v>
      </c>
      <c r="O732" s="27" t="s">
        <v>258</v>
      </c>
      <c r="P732" s="27" t="s">
        <v>170</v>
      </c>
      <c r="R732" s="27">
        <v>0</v>
      </c>
      <c r="S732" s="27" t="s">
        <v>354</v>
      </c>
      <c r="T732" s="27" t="s">
        <v>354</v>
      </c>
      <c r="U732" s="27" t="s">
        <v>9827</v>
      </c>
    </row>
    <row r="733" spans="1:21" x14ac:dyDescent="0.15">
      <c r="A733" s="27" t="s">
        <v>75</v>
      </c>
      <c r="B733" s="27" t="s">
        <v>9828</v>
      </c>
      <c r="C733" s="27" t="s">
        <v>246</v>
      </c>
      <c r="D733" s="27" t="s">
        <v>259</v>
      </c>
      <c r="E733" s="27" t="s">
        <v>9821</v>
      </c>
      <c r="F733" s="27" t="s">
        <v>9822</v>
      </c>
      <c r="G733" s="27" t="s">
        <v>78</v>
      </c>
      <c r="H733" s="27" t="s">
        <v>3017</v>
      </c>
      <c r="I733" s="28">
        <v>43423.702418981484</v>
      </c>
      <c r="J733" s="28">
        <v>43423.702418981484</v>
      </c>
      <c r="K733" s="27">
        <v>0</v>
      </c>
      <c r="L733" s="27" t="s">
        <v>211</v>
      </c>
      <c r="M733" s="27" t="s">
        <v>211</v>
      </c>
      <c r="N733" s="27" t="s">
        <v>215</v>
      </c>
      <c r="O733" s="27" t="s">
        <v>258</v>
      </c>
      <c r="P733" s="27" t="s">
        <v>170</v>
      </c>
      <c r="R733" s="27">
        <v>0</v>
      </c>
      <c r="S733" s="27" t="s">
        <v>354</v>
      </c>
      <c r="T733" s="27" t="s">
        <v>354</v>
      </c>
      <c r="U733" s="27" t="s">
        <v>9829</v>
      </c>
    </row>
    <row r="734" spans="1:21" x14ac:dyDescent="0.15">
      <c r="A734" s="27" t="s">
        <v>75</v>
      </c>
      <c r="B734" s="27" t="s">
        <v>9830</v>
      </c>
      <c r="C734" s="27" t="s">
        <v>246</v>
      </c>
      <c r="D734" s="27" t="s">
        <v>259</v>
      </c>
      <c r="E734" s="27" t="s">
        <v>9831</v>
      </c>
      <c r="F734" s="27" t="s">
        <v>9832</v>
      </c>
      <c r="G734" s="27" t="s">
        <v>78</v>
      </c>
      <c r="H734" s="27" t="s">
        <v>589</v>
      </c>
      <c r="I734" s="28">
        <v>43423.708009259259</v>
      </c>
      <c r="J734" s="28">
        <v>43423.708009259259</v>
      </c>
      <c r="K734" s="27">
        <v>0</v>
      </c>
      <c r="L734" s="27" t="s">
        <v>211</v>
      </c>
      <c r="M734" s="27" t="s">
        <v>211</v>
      </c>
      <c r="N734" s="27" t="s">
        <v>215</v>
      </c>
      <c r="O734" s="27" t="s">
        <v>258</v>
      </c>
      <c r="P734" s="27" t="s">
        <v>170</v>
      </c>
      <c r="R734" s="27">
        <v>0</v>
      </c>
      <c r="S734" s="27" t="s">
        <v>354</v>
      </c>
      <c r="T734" s="27" t="s">
        <v>354</v>
      </c>
      <c r="U734" s="27" t="s">
        <v>9833</v>
      </c>
    </row>
    <row r="735" spans="1:21" x14ac:dyDescent="0.15">
      <c r="A735" s="27" t="s">
        <v>75</v>
      </c>
      <c r="B735" s="27" t="s">
        <v>9834</v>
      </c>
      <c r="C735" s="27" t="s">
        <v>246</v>
      </c>
      <c r="D735" s="27" t="s">
        <v>259</v>
      </c>
      <c r="E735" s="27" t="s">
        <v>9835</v>
      </c>
      <c r="F735" s="27" t="s">
        <v>9836</v>
      </c>
      <c r="G735" s="27" t="s">
        <v>78</v>
      </c>
      <c r="H735" s="27" t="s">
        <v>9837</v>
      </c>
      <c r="I735" s="28">
        <v>43423.70988425926</v>
      </c>
      <c r="J735" s="28">
        <v>43423.70988425926</v>
      </c>
      <c r="K735" s="27">
        <v>0</v>
      </c>
      <c r="L735" s="27" t="s">
        <v>211</v>
      </c>
      <c r="M735" s="27" t="s">
        <v>211</v>
      </c>
      <c r="N735" s="27" t="s">
        <v>215</v>
      </c>
      <c r="O735" s="27" t="s">
        <v>258</v>
      </c>
      <c r="P735" s="27" t="s">
        <v>170</v>
      </c>
      <c r="R735" s="27">
        <v>0</v>
      </c>
      <c r="S735" s="27" t="s">
        <v>354</v>
      </c>
      <c r="T735" s="27" t="s">
        <v>354</v>
      </c>
      <c r="U735" s="27" t="s">
        <v>9838</v>
      </c>
    </row>
    <row r="736" spans="1:21" x14ac:dyDescent="0.15">
      <c r="A736" s="27" t="s">
        <v>75</v>
      </c>
      <c r="B736" s="27" t="s">
        <v>9839</v>
      </c>
      <c r="C736" s="27" t="s">
        <v>246</v>
      </c>
      <c r="D736" s="27" t="s">
        <v>259</v>
      </c>
      <c r="E736" s="27" t="s">
        <v>9835</v>
      </c>
      <c r="F736" s="27" t="s">
        <v>9836</v>
      </c>
      <c r="G736" s="27" t="s">
        <v>78</v>
      </c>
      <c r="H736" s="27" t="s">
        <v>9840</v>
      </c>
      <c r="I736" s="28">
        <v>43423.710324074076</v>
      </c>
      <c r="J736" s="28">
        <v>43423.710324074076</v>
      </c>
      <c r="K736" s="27">
        <v>0</v>
      </c>
      <c r="L736" s="27" t="s">
        <v>211</v>
      </c>
      <c r="M736" s="27" t="s">
        <v>211</v>
      </c>
      <c r="N736" s="27" t="s">
        <v>215</v>
      </c>
      <c r="O736" s="27" t="s">
        <v>258</v>
      </c>
      <c r="P736" s="27" t="s">
        <v>170</v>
      </c>
      <c r="R736" s="27">
        <v>0</v>
      </c>
      <c r="S736" s="27" t="s">
        <v>354</v>
      </c>
      <c r="T736" s="27" t="s">
        <v>354</v>
      </c>
      <c r="U736" s="27" t="s">
        <v>9841</v>
      </c>
    </row>
    <row r="737" spans="1:21" x14ac:dyDescent="0.15">
      <c r="A737" s="27" t="s">
        <v>75</v>
      </c>
      <c r="B737" s="27" t="s">
        <v>3428</v>
      </c>
      <c r="C737" s="27" t="s">
        <v>246</v>
      </c>
      <c r="D737" s="27" t="s">
        <v>259</v>
      </c>
      <c r="E737" s="27" t="s">
        <v>3429</v>
      </c>
      <c r="F737" s="27" t="s">
        <v>3430</v>
      </c>
      <c r="G737" s="27" t="s">
        <v>78</v>
      </c>
      <c r="H737" s="27" t="s">
        <v>3431</v>
      </c>
      <c r="I737" s="28">
        <v>43423.714629629627</v>
      </c>
      <c r="J737" s="28">
        <v>43423.714791666665</v>
      </c>
      <c r="K737" s="27">
        <v>1.6203703703703703E-4</v>
      </c>
      <c r="L737" s="27" t="s">
        <v>210</v>
      </c>
      <c r="M737" s="27" t="s">
        <v>211</v>
      </c>
      <c r="N737" s="27" t="s">
        <v>215</v>
      </c>
      <c r="O737" s="27" t="s">
        <v>258</v>
      </c>
      <c r="P737" s="27" t="s">
        <v>170</v>
      </c>
      <c r="R737" s="27">
        <v>0</v>
      </c>
      <c r="S737" s="27" t="s">
        <v>402</v>
      </c>
      <c r="T737" s="27" t="s">
        <v>354</v>
      </c>
      <c r="U737" s="27" t="s">
        <v>3432</v>
      </c>
    </row>
    <row r="738" spans="1:21" x14ac:dyDescent="0.15">
      <c r="A738" s="27" t="s">
        <v>75</v>
      </c>
      <c r="B738" s="27" t="s">
        <v>3433</v>
      </c>
      <c r="C738" s="27" t="s">
        <v>246</v>
      </c>
      <c r="D738" s="27" t="s">
        <v>259</v>
      </c>
      <c r="E738" s="27" t="s">
        <v>3429</v>
      </c>
      <c r="F738" s="27" t="s">
        <v>3430</v>
      </c>
      <c r="G738" s="27" t="s">
        <v>78</v>
      </c>
      <c r="H738" s="27" t="s">
        <v>3431</v>
      </c>
      <c r="I738" s="28">
        <v>43423.715162037035</v>
      </c>
      <c r="J738" s="28">
        <v>43423.716122685182</v>
      </c>
      <c r="K738" s="27">
        <v>9.6064814814814808E-4</v>
      </c>
      <c r="L738" s="27" t="s">
        <v>210</v>
      </c>
      <c r="M738" s="27" t="s">
        <v>211</v>
      </c>
      <c r="N738" s="27" t="s">
        <v>215</v>
      </c>
      <c r="O738" s="27" t="s">
        <v>258</v>
      </c>
      <c r="P738" s="27" t="s">
        <v>170</v>
      </c>
      <c r="R738" s="27">
        <v>0</v>
      </c>
      <c r="S738" s="27" t="s">
        <v>422</v>
      </c>
      <c r="T738" s="27" t="s">
        <v>354</v>
      </c>
      <c r="U738" s="27" t="s">
        <v>3434</v>
      </c>
    </row>
    <row r="739" spans="1:21" x14ac:dyDescent="0.15">
      <c r="A739" s="27" t="s">
        <v>75</v>
      </c>
      <c r="B739" s="27" t="s">
        <v>3435</v>
      </c>
      <c r="C739" s="27" t="s">
        <v>246</v>
      </c>
      <c r="D739" s="27" t="s">
        <v>259</v>
      </c>
      <c r="E739" s="27" t="s">
        <v>3436</v>
      </c>
      <c r="F739" s="27" t="s">
        <v>3437</v>
      </c>
      <c r="G739" s="27" t="s">
        <v>78</v>
      </c>
      <c r="H739" s="27" t="s">
        <v>3438</v>
      </c>
      <c r="I739" s="28">
        <v>43423.723171296297</v>
      </c>
      <c r="J739" s="28">
        <v>43423.72384259259</v>
      </c>
      <c r="K739" s="27">
        <v>6.7129629629629625E-4</v>
      </c>
      <c r="L739" s="27" t="s">
        <v>210</v>
      </c>
      <c r="M739" s="27" t="s">
        <v>211</v>
      </c>
      <c r="N739" s="27" t="s">
        <v>215</v>
      </c>
      <c r="O739" s="27" t="s">
        <v>258</v>
      </c>
      <c r="P739" s="27" t="s">
        <v>170</v>
      </c>
      <c r="R739" s="27">
        <v>0</v>
      </c>
      <c r="S739" s="27" t="s">
        <v>357</v>
      </c>
      <c r="T739" s="27" t="s">
        <v>354</v>
      </c>
      <c r="U739" s="27" t="s">
        <v>3439</v>
      </c>
    </row>
    <row r="740" spans="1:21" x14ac:dyDescent="0.15">
      <c r="A740" s="27" t="s">
        <v>75</v>
      </c>
      <c r="B740" s="27" t="s">
        <v>3440</v>
      </c>
      <c r="C740" s="27" t="s">
        <v>246</v>
      </c>
      <c r="D740" s="27" t="s">
        <v>259</v>
      </c>
      <c r="E740" s="27" t="s">
        <v>3436</v>
      </c>
      <c r="F740" s="27" t="s">
        <v>3437</v>
      </c>
      <c r="G740" s="27" t="s">
        <v>78</v>
      </c>
      <c r="H740" s="27" t="s">
        <v>3438</v>
      </c>
      <c r="I740" s="28">
        <v>43423.725208333337</v>
      </c>
      <c r="J740" s="28">
        <v>43423.725578703707</v>
      </c>
      <c r="K740" s="27">
        <v>3.7037037037037035E-4</v>
      </c>
      <c r="L740" s="27" t="s">
        <v>210</v>
      </c>
      <c r="M740" s="27" t="s">
        <v>211</v>
      </c>
      <c r="N740" s="27" t="s">
        <v>215</v>
      </c>
      <c r="O740" s="27" t="s">
        <v>258</v>
      </c>
      <c r="P740" s="27" t="s">
        <v>170</v>
      </c>
      <c r="R740" s="27">
        <v>0</v>
      </c>
      <c r="S740" s="27" t="s">
        <v>691</v>
      </c>
      <c r="T740" s="27" t="s">
        <v>354</v>
      </c>
      <c r="U740" s="27" t="s">
        <v>3441</v>
      </c>
    </row>
    <row r="741" spans="1:21" x14ac:dyDescent="0.15">
      <c r="A741" s="27" t="s">
        <v>75</v>
      </c>
      <c r="B741" s="27" t="s">
        <v>9842</v>
      </c>
      <c r="C741" s="27" t="s">
        <v>246</v>
      </c>
      <c r="D741" s="27" t="s">
        <v>259</v>
      </c>
      <c r="E741" s="27" t="s">
        <v>9843</v>
      </c>
      <c r="F741" s="27" t="s">
        <v>9844</v>
      </c>
      <c r="G741" s="27" t="s">
        <v>78</v>
      </c>
      <c r="H741" s="27" t="s">
        <v>9845</v>
      </c>
      <c r="I741" s="28">
        <v>43423.732951388891</v>
      </c>
      <c r="J741" s="28">
        <v>43423.732951388891</v>
      </c>
      <c r="K741" s="27">
        <v>0</v>
      </c>
      <c r="L741" s="27" t="s">
        <v>211</v>
      </c>
      <c r="M741" s="27" t="s">
        <v>211</v>
      </c>
      <c r="N741" s="27" t="s">
        <v>215</v>
      </c>
      <c r="O741" s="27" t="s">
        <v>258</v>
      </c>
      <c r="P741" s="27" t="s">
        <v>170</v>
      </c>
      <c r="R741" s="27">
        <v>0</v>
      </c>
      <c r="S741" s="27" t="s">
        <v>354</v>
      </c>
      <c r="T741" s="27" t="s">
        <v>354</v>
      </c>
      <c r="U741" s="27" t="s">
        <v>9846</v>
      </c>
    </row>
    <row r="742" spans="1:21" x14ac:dyDescent="0.15">
      <c r="A742" s="27" t="s">
        <v>75</v>
      </c>
      <c r="B742" s="27" t="s">
        <v>3442</v>
      </c>
      <c r="C742" s="27" t="s">
        <v>246</v>
      </c>
      <c r="D742" s="27" t="s">
        <v>259</v>
      </c>
      <c r="E742" s="27" t="s">
        <v>3443</v>
      </c>
      <c r="F742" s="27" t="s">
        <v>3444</v>
      </c>
      <c r="G742" s="27" t="s">
        <v>78</v>
      </c>
      <c r="H742" s="27" t="s">
        <v>3445</v>
      </c>
      <c r="I742" s="28">
        <v>43423.736180555556</v>
      </c>
      <c r="J742" s="28">
        <v>43423.736701388887</v>
      </c>
      <c r="K742" s="27">
        <v>5.2083333333333333E-4</v>
      </c>
      <c r="L742" s="27" t="s">
        <v>210</v>
      </c>
      <c r="M742" s="27" t="s">
        <v>211</v>
      </c>
      <c r="N742" s="27" t="s">
        <v>215</v>
      </c>
      <c r="O742" s="27" t="s">
        <v>258</v>
      </c>
      <c r="P742" s="27" t="s">
        <v>170</v>
      </c>
      <c r="R742" s="27">
        <v>0</v>
      </c>
      <c r="S742" s="27" t="s">
        <v>656</v>
      </c>
      <c r="T742" s="27" t="s">
        <v>354</v>
      </c>
      <c r="U742" s="27" t="s">
        <v>3446</v>
      </c>
    </row>
    <row r="743" spans="1:21" x14ac:dyDescent="0.15">
      <c r="A743" s="27" t="s">
        <v>75</v>
      </c>
      <c r="B743" s="27" t="s">
        <v>9847</v>
      </c>
      <c r="C743" s="27" t="s">
        <v>246</v>
      </c>
      <c r="D743" s="27" t="s">
        <v>259</v>
      </c>
      <c r="E743" s="27" t="s">
        <v>3443</v>
      </c>
      <c r="F743" s="27" t="s">
        <v>3444</v>
      </c>
      <c r="G743" s="27" t="s">
        <v>78</v>
      </c>
      <c r="H743" s="27" t="s">
        <v>3445</v>
      </c>
      <c r="I743" s="28">
        <v>43423.737164351849</v>
      </c>
      <c r="J743" s="28">
        <v>43423.737164351849</v>
      </c>
      <c r="K743" s="27">
        <v>0</v>
      </c>
      <c r="L743" s="27" t="s">
        <v>211</v>
      </c>
      <c r="M743" s="27" t="s">
        <v>211</v>
      </c>
      <c r="N743" s="27" t="s">
        <v>215</v>
      </c>
      <c r="O743" s="27" t="s">
        <v>258</v>
      </c>
      <c r="P743" s="27" t="s">
        <v>170</v>
      </c>
      <c r="R743" s="27">
        <v>0</v>
      </c>
      <c r="S743" s="27" t="s">
        <v>354</v>
      </c>
      <c r="T743" s="27" t="s">
        <v>354</v>
      </c>
      <c r="U743" s="27" t="s">
        <v>9848</v>
      </c>
    </row>
    <row r="744" spans="1:21" x14ac:dyDescent="0.15">
      <c r="A744" s="27" t="s">
        <v>75</v>
      </c>
      <c r="B744" s="27" t="s">
        <v>3447</v>
      </c>
      <c r="C744" s="27" t="s">
        <v>246</v>
      </c>
      <c r="D744" s="27" t="s">
        <v>259</v>
      </c>
      <c r="E744" s="27" t="s">
        <v>3448</v>
      </c>
      <c r="F744" s="27" t="s">
        <v>3449</v>
      </c>
      <c r="G744" s="27" t="s">
        <v>78</v>
      </c>
      <c r="H744" s="27" t="s">
        <v>3450</v>
      </c>
      <c r="I744" s="28">
        <v>43423.621030092596</v>
      </c>
      <c r="J744" s="28">
        <v>43423.622083333335</v>
      </c>
      <c r="K744" s="27">
        <v>1.0532407407407407E-3</v>
      </c>
      <c r="L744" s="27" t="s">
        <v>210</v>
      </c>
      <c r="M744" s="27" t="s">
        <v>211</v>
      </c>
      <c r="N744" s="27" t="s">
        <v>215</v>
      </c>
      <c r="O744" s="27" t="s">
        <v>258</v>
      </c>
      <c r="P744" s="27" t="s">
        <v>897</v>
      </c>
      <c r="R744" s="27">
        <v>0</v>
      </c>
      <c r="S744" s="27" t="s">
        <v>481</v>
      </c>
      <c r="T744" s="27" t="s">
        <v>354</v>
      </c>
      <c r="U744" s="27" t="s">
        <v>3451</v>
      </c>
    </row>
    <row r="745" spans="1:21" x14ac:dyDescent="0.15">
      <c r="A745" s="27" t="s">
        <v>75</v>
      </c>
      <c r="B745" s="27" t="s">
        <v>3452</v>
      </c>
      <c r="C745" s="27" t="s">
        <v>246</v>
      </c>
      <c r="D745" s="27" t="s">
        <v>259</v>
      </c>
      <c r="E745" s="27" t="s">
        <v>3448</v>
      </c>
      <c r="F745" s="27" t="s">
        <v>3449</v>
      </c>
      <c r="G745" s="27" t="s">
        <v>78</v>
      </c>
      <c r="H745" s="27" t="s">
        <v>3450</v>
      </c>
      <c r="I745" s="28">
        <v>43423.622523148151</v>
      </c>
      <c r="J745" s="28">
        <v>43423.624398148146</v>
      </c>
      <c r="K745" s="27">
        <v>1.8750000000000001E-3</v>
      </c>
      <c r="L745" s="27" t="s">
        <v>210</v>
      </c>
      <c r="M745" s="27" t="s">
        <v>211</v>
      </c>
      <c r="N745" s="27" t="s">
        <v>215</v>
      </c>
      <c r="O745" s="27" t="s">
        <v>258</v>
      </c>
      <c r="P745" s="27" t="s">
        <v>897</v>
      </c>
      <c r="R745" s="27">
        <v>0</v>
      </c>
      <c r="S745" s="27" t="s">
        <v>750</v>
      </c>
      <c r="T745" s="27" t="s">
        <v>354</v>
      </c>
      <c r="U745" s="27" t="s">
        <v>3453</v>
      </c>
    </row>
    <row r="746" spans="1:21" x14ac:dyDescent="0.15">
      <c r="A746" s="27" t="s">
        <v>75</v>
      </c>
      <c r="B746" s="27" t="s">
        <v>3454</v>
      </c>
      <c r="C746" s="27" t="s">
        <v>246</v>
      </c>
      <c r="D746" s="27" t="s">
        <v>259</v>
      </c>
      <c r="E746" s="27" t="s">
        <v>3455</v>
      </c>
      <c r="F746" s="27" t="s">
        <v>3456</v>
      </c>
      <c r="G746" s="27" t="s">
        <v>78</v>
      </c>
      <c r="H746" s="27" t="s">
        <v>777</v>
      </c>
      <c r="I746" s="28">
        <v>43423.625162037039</v>
      </c>
      <c r="J746" s="28">
        <v>43423.627129629633</v>
      </c>
      <c r="K746" s="27">
        <v>1.9675925925925928E-3</v>
      </c>
      <c r="L746" s="27" t="s">
        <v>210</v>
      </c>
      <c r="M746" s="27" t="s">
        <v>211</v>
      </c>
      <c r="N746" s="27" t="s">
        <v>215</v>
      </c>
      <c r="O746" s="27" t="s">
        <v>258</v>
      </c>
      <c r="P746" s="27" t="s">
        <v>897</v>
      </c>
      <c r="R746" s="27">
        <v>0</v>
      </c>
      <c r="S746" s="27" t="s">
        <v>516</v>
      </c>
      <c r="T746" s="27" t="s">
        <v>354</v>
      </c>
      <c r="U746" s="27" t="s">
        <v>3457</v>
      </c>
    </row>
    <row r="747" spans="1:21" x14ac:dyDescent="0.15">
      <c r="A747" s="27" t="s">
        <v>75</v>
      </c>
      <c r="B747" s="27" t="s">
        <v>3458</v>
      </c>
      <c r="C747" s="27" t="s">
        <v>246</v>
      </c>
      <c r="D747" s="27" t="s">
        <v>259</v>
      </c>
      <c r="E747" s="27" t="s">
        <v>3459</v>
      </c>
      <c r="F747" s="27" t="s">
        <v>3460</v>
      </c>
      <c r="G747" s="27" t="s">
        <v>78</v>
      </c>
      <c r="H747" s="27" t="s">
        <v>1251</v>
      </c>
      <c r="I747" s="28">
        <v>43423.630659722221</v>
      </c>
      <c r="J747" s="28">
        <v>43423.633333333331</v>
      </c>
      <c r="K747" s="27">
        <v>2.673611111111111E-3</v>
      </c>
      <c r="L747" s="27" t="s">
        <v>210</v>
      </c>
      <c r="M747" s="27" t="s">
        <v>210</v>
      </c>
      <c r="N747" s="27" t="s">
        <v>215</v>
      </c>
      <c r="O747" s="27" t="s">
        <v>258</v>
      </c>
      <c r="P747" s="27" t="s">
        <v>897</v>
      </c>
      <c r="R747" s="27">
        <v>0</v>
      </c>
      <c r="S747" s="27" t="s">
        <v>782</v>
      </c>
      <c r="T747" s="27" t="s">
        <v>782</v>
      </c>
      <c r="U747" s="27" t="s">
        <v>3461</v>
      </c>
    </row>
    <row r="748" spans="1:21" x14ac:dyDescent="0.15">
      <c r="A748" s="27" t="s">
        <v>75</v>
      </c>
      <c r="B748" s="27" t="s">
        <v>3462</v>
      </c>
      <c r="C748" s="27" t="s">
        <v>246</v>
      </c>
      <c r="D748" s="27" t="s">
        <v>259</v>
      </c>
      <c r="E748" s="27" t="s">
        <v>3463</v>
      </c>
      <c r="F748" s="27" t="s">
        <v>3464</v>
      </c>
      <c r="G748" s="27" t="s">
        <v>78</v>
      </c>
      <c r="H748" s="27" t="s">
        <v>3465</v>
      </c>
      <c r="I748" s="28">
        <v>43423.634583333333</v>
      </c>
      <c r="J748" s="28">
        <v>43423.635960648149</v>
      </c>
      <c r="K748" s="27">
        <v>1.3773148148148147E-3</v>
      </c>
      <c r="L748" s="27" t="s">
        <v>210</v>
      </c>
      <c r="M748" s="27" t="s">
        <v>211</v>
      </c>
      <c r="N748" s="27" t="s">
        <v>215</v>
      </c>
      <c r="O748" s="27" t="s">
        <v>258</v>
      </c>
      <c r="P748" s="27" t="s">
        <v>897</v>
      </c>
      <c r="R748" s="27">
        <v>0</v>
      </c>
      <c r="S748" s="27" t="s">
        <v>491</v>
      </c>
      <c r="T748" s="27" t="s">
        <v>354</v>
      </c>
      <c r="U748" s="27" t="s">
        <v>3466</v>
      </c>
    </row>
    <row r="749" spans="1:21" x14ac:dyDescent="0.15">
      <c r="A749" s="27" t="s">
        <v>75</v>
      </c>
      <c r="B749" s="27" t="s">
        <v>9849</v>
      </c>
      <c r="C749" s="27" t="s">
        <v>246</v>
      </c>
      <c r="D749" s="27" t="s">
        <v>259</v>
      </c>
      <c r="E749" s="27" t="s">
        <v>9850</v>
      </c>
      <c r="F749" s="27" t="s">
        <v>9851</v>
      </c>
      <c r="G749" s="27" t="s">
        <v>78</v>
      </c>
      <c r="H749" s="27" t="s">
        <v>9852</v>
      </c>
      <c r="I749" s="28">
        <v>43423.636979166666</v>
      </c>
      <c r="J749" s="28">
        <v>43423.636979166666</v>
      </c>
      <c r="K749" s="27">
        <v>0</v>
      </c>
      <c r="L749" s="27" t="s">
        <v>211</v>
      </c>
      <c r="M749" s="27" t="s">
        <v>211</v>
      </c>
      <c r="N749" s="27" t="s">
        <v>215</v>
      </c>
      <c r="O749" s="27" t="s">
        <v>258</v>
      </c>
      <c r="P749" s="27" t="s">
        <v>897</v>
      </c>
      <c r="R749" s="27">
        <v>0</v>
      </c>
      <c r="S749" s="27" t="s">
        <v>354</v>
      </c>
      <c r="T749" s="27" t="s">
        <v>354</v>
      </c>
      <c r="U749" s="27" t="s">
        <v>9853</v>
      </c>
    </row>
    <row r="750" spans="1:21" x14ac:dyDescent="0.15">
      <c r="A750" s="27" t="s">
        <v>75</v>
      </c>
      <c r="B750" s="27" t="s">
        <v>9854</v>
      </c>
      <c r="C750" s="27" t="s">
        <v>246</v>
      </c>
      <c r="D750" s="27" t="s">
        <v>259</v>
      </c>
      <c r="E750" s="27" t="s">
        <v>3463</v>
      </c>
      <c r="F750" s="27" t="s">
        <v>3464</v>
      </c>
      <c r="G750" s="27" t="s">
        <v>78</v>
      </c>
      <c r="H750" s="27" t="s">
        <v>979</v>
      </c>
      <c r="I750" s="28">
        <v>43423.63795138889</v>
      </c>
      <c r="J750" s="28">
        <v>43423.63795138889</v>
      </c>
      <c r="K750" s="27">
        <v>0</v>
      </c>
      <c r="L750" s="27" t="s">
        <v>211</v>
      </c>
      <c r="M750" s="27" t="s">
        <v>211</v>
      </c>
      <c r="N750" s="27" t="s">
        <v>215</v>
      </c>
      <c r="O750" s="27" t="s">
        <v>258</v>
      </c>
      <c r="P750" s="27" t="s">
        <v>897</v>
      </c>
      <c r="R750" s="27">
        <v>0</v>
      </c>
      <c r="S750" s="27" t="s">
        <v>354</v>
      </c>
      <c r="T750" s="27" t="s">
        <v>354</v>
      </c>
      <c r="U750" s="27" t="s">
        <v>9855</v>
      </c>
    </row>
    <row r="751" spans="1:21" x14ac:dyDescent="0.15">
      <c r="A751" s="27" t="s">
        <v>75</v>
      </c>
      <c r="B751" s="27" t="s">
        <v>9856</v>
      </c>
      <c r="C751" s="27" t="s">
        <v>246</v>
      </c>
      <c r="D751" s="27" t="s">
        <v>259</v>
      </c>
      <c r="E751" s="27" t="s">
        <v>3468</v>
      </c>
      <c r="F751" s="27" t="s">
        <v>3469</v>
      </c>
      <c r="G751" s="27" t="s">
        <v>78</v>
      </c>
      <c r="H751" s="27" t="s">
        <v>3470</v>
      </c>
      <c r="I751" s="28">
        <v>43423.638842592591</v>
      </c>
      <c r="J751" s="28">
        <v>43423.638842592591</v>
      </c>
      <c r="K751" s="27">
        <v>0</v>
      </c>
      <c r="L751" s="27" t="s">
        <v>211</v>
      </c>
      <c r="M751" s="27" t="s">
        <v>211</v>
      </c>
      <c r="N751" s="27" t="s">
        <v>215</v>
      </c>
      <c r="O751" s="27" t="s">
        <v>258</v>
      </c>
      <c r="P751" s="27" t="s">
        <v>897</v>
      </c>
      <c r="R751" s="27">
        <v>0</v>
      </c>
      <c r="S751" s="27" t="s">
        <v>354</v>
      </c>
      <c r="T751" s="27" t="s">
        <v>354</v>
      </c>
      <c r="U751" s="27" t="s">
        <v>9857</v>
      </c>
    </row>
    <row r="752" spans="1:21" x14ac:dyDescent="0.15">
      <c r="A752" s="27" t="s">
        <v>75</v>
      </c>
      <c r="B752" s="27" t="s">
        <v>3467</v>
      </c>
      <c r="C752" s="27" t="s">
        <v>246</v>
      </c>
      <c r="D752" s="27" t="s">
        <v>259</v>
      </c>
      <c r="E752" s="27" t="s">
        <v>3468</v>
      </c>
      <c r="F752" s="27" t="s">
        <v>3469</v>
      </c>
      <c r="G752" s="27" t="s">
        <v>78</v>
      </c>
      <c r="H752" s="27" t="s">
        <v>3470</v>
      </c>
      <c r="I752" s="28">
        <v>43423.639317129629</v>
      </c>
      <c r="J752" s="28">
        <v>43423.640405092592</v>
      </c>
      <c r="K752" s="27">
        <v>1.0879629629629629E-3</v>
      </c>
      <c r="L752" s="27" t="s">
        <v>210</v>
      </c>
      <c r="M752" s="27" t="s">
        <v>211</v>
      </c>
      <c r="N752" s="27" t="s">
        <v>215</v>
      </c>
      <c r="O752" s="27" t="s">
        <v>258</v>
      </c>
      <c r="P752" s="27" t="s">
        <v>897</v>
      </c>
      <c r="R752" s="27">
        <v>0</v>
      </c>
      <c r="S752" s="27" t="s">
        <v>415</v>
      </c>
      <c r="T752" s="27" t="s">
        <v>354</v>
      </c>
      <c r="U752" s="27" t="s">
        <v>3471</v>
      </c>
    </row>
    <row r="753" spans="1:21" x14ac:dyDescent="0.15">
      <c r="A753" s="27" t="s">
        <v>75</v>
      </c>
      <c r="B753" s="27" t="s">
        <v>9858</v>
      </c>
      <c r="C753" s="27" t="s">
        <v>246</v>
      </c>
      <c r="D753" s="27" t="s">
        <v>259</v>
      </c>
      <c r="E753" s="27" t="s">
        <v>9850</v>
      </c>
      <c r="F753" s="27" t="s">
        <v>9851</v>
      </c>
      <c r="G753" s="27" t="s">
        <v>78</v>
      </c>
      <c r="H753" s="27" t="s">
        <v>9852</v>
      </c>
      <c r="I753" s="28">
        <v>43423.641516203701</v>
      </c>
      <c r="J753" s="28">
        <v>43423.641516203701</v>
      </c>
      <c r="K753" s="27">
        <v>0</v>
      </c>
      <c r="L753" s="27" t="s">
        <v>211</v>
      </c>
      <c r="M753" s="27" t="s">
        <v>211</v>
      </c>
      <c r="N753" s="27" t="s">
        <v>215</v>
      </c>
      <c r="O753" s="27" t="s">
        <v>258</v>
      </c>
      <c r="P753" s="27" t="s">
        <v>897</v>
      </c>
      <c r="R753" s="27">
        <v>0</v>
      </c>
      <c r="U753" s="27" t="s">
        <v>9859</v>
      </c>
    </row>
    <row r="754" spans="1:21" x14ac:dyDescent="0.15">
      <c r="A754" s="27" t="s">
        <v>75</v>
      </c>
      <c r="B754" s="27" t="s">
        <v>3472</v>
      </c>
      <c r="C754" s="27" t="s">
        <v>246</v>
      </c>
      <c r="D754" s="27" t="s">
        <v>259</v>
      </c>
      <c r="E754" s="27" t="s">
        <v>3473</v>
      </c>
      <c r="F754" s="27" t="s">
        <v>3474</v>
      </c>
      <c r="G754" s="27" t="s">
        <v>78</v>
      </c>
      <c r="H754" s="27" t="s">
        <v>3475</v>
      </c>
      <c r="I754" s="28">
        <v>43423.641736111109</v>
      </c>
      <c r="J754" s="28">
        <v>43423.644270833334</v>
      </c>
      <c r="K754" s="27">
        <v>2.5347222222222221E-3</v>
      </c>
      <c r="L754" s="27" t="s">
        <v>210</v>
      </c>
      <c r="M754" s="27" t="s">
        <v>210</v>
      </c>
      <c r="N754" s="27" t="s">
        <v>215</v>
      </c>
      <c r="O754" s="27" t="s">
        <v>258</v>
      </c>
      <c r="P754" s="27" t="s">
        <v>897</v>
      </c>
      <c r="R754" s="27">
        <v>0</v>
      </c>
      <c r="S754" s="27" t="s">
        <v>1417</v>
      </c>
      <c r="T754" s="27" t="s">
        <v>1417</v>
      </c>
      <c r="U754" s="27" t="s">
        <v>3476</v>
      </c>
    </row>
    <row r="755" spans="1:21" x14ac:dyDescent="0.15">
      <c r="A755" s="27" t="s">
        <v>75</v>
      </c>
      <c r="B755" s="27" t="s">
        <v>9860</v>
      </c>
      <c r="C755" s="27" t="s">
        <v>246</v>
      </c>
      <c r="D755" s="27" t="s">
        <v>259</v>
      </c>
      <c r="E755" s="27" t="s">
        <v>9861</v>
      </c>
      <c r="F755" s="27" t="s">
        <v>9862</v>
      </c>
      <c r="G755" s="27" t="s">
        <v>78</v>
      </c>
      <c r="H755" s="27" t="s">
        <v>231</v>
      </c>
      <c r="I755" s="28">
        <v>43423.670173611114</v>
      </c>
      <c r="J755" s="28">
        <v>43423.670173611114</v>
      </c>
      <c r="K755" s="27">
        <v>0</v>
      </c>
      <c r="L755" s="27" t="s">
        <v>211</v>
      </c>
      <c r="M755" s="27" t="s">
        <v>211</v>
      </c>
      <c r="N755" s="27" t="s">
        <v>215</v>
      </c>
      <c r="O755" s="27" t="s">
        <v>258</v>
      </c>
      <c r="P755" s="27" t="s">
        <v>897</v>
      </c>
      <c r="R755" s="27">
        <v>0</v>
      </c>
      <c r="S755" s="27" t="s">
        <v>354</v>
      </c>
      <c r="T755" s="27" t="s">
        <v>354</v>
      </c>
      <c r="U755" s="27" t="s">
        <v>9863</v>
      </c>
    </row>
    <row r="756" spans="1:21" x14ac:dyDescent="0.15">
      <c r="A756" s="27" t="s">
        <v>75</v>
      </c>
      <c r="B756" s="27" t="s">
        <v>9864</v>
      </c>
      <c r="C756" s="27" t="s">
        <v>246</v>
      </c>
      <c r="D756" s="27" t="s">
        <v>259</v>
      </c>
      <c r="E756" s="27" t="s">
        <v>9861</v>
      </c>
      <c r="F756" s="27" t="s">
        <v>9862</v>
      </c>
      <c r="G756" s="27" t="s">
        <v>78</v>
      </c>
      <c r="H756" s="27" t="s">
        <v>9865</v>
      </c>
      <c r="I756" s="28">
        <v>43423.670810185184</v>
      </c>
      <c r="J756" s="28">
        <v>43423.670810185184</v>
      </c>
      <c r="K756" s="27">
        <v>0</v>
      </c>
      <c r="L756" s="27" t="s">
        <v>211</v>
      </c>
      <c r="M756" s="27" t="s">
        <v>211</v>
      </c>
      <c r="N756" s="27" t="s">
        <v>215</v>
      </c>
      <c r="O756" s="27" t="s">
        <v>258</v>
      </c>
      <c r="P756" s="27" t="s">
        <v>897</v>
      </c>
      <c r="R756" s="27">
        <v>0</v>
      </c>
      <c r="S756" s="27" t="s">
        <v>354</v>
      </c>
      <c r="T756" s="27" t="s">
        <v>354</v>
      </c>
      <c r="U756" s="27" t="s">
        <v>9866</v>
      </c>
    </row>
    <row r="757" spans="1:21" x14ac:dyDescent="0.15">
      <c r="A757" s="27" t="s">
        <v>75</v>
      </c>
      <c r="B757" s="27" t="s">
        <v>9867</v>
      </c>
      <c r="C757" s="27" t="s">
        <v>246</v>
      </c>
      <c r="D757" s="27" t="s">
        <v>259</v>
      </c>
      <c r="E757" s="27" t="s">
        <v>9868</v>
      </c>
      <c r="F757" s="27" t="s">
        <v>9869</v>
      </c>
      <c r="G757" s="27" t="s">
        <v>78</v>
      </c>
      <c r="H757" s="27" t="s">
        <v>9870</v>
      </c>
      <c r="I757" s="28">
        <v>43423.671782407408</v>
      </c>
      <c r="J757" s="28">
        <v>43423.671782407408</v>
      </c>
      <c r="K757" s="27">
        <v>0</v>
      </c>
      <c r="L757" s="27" t="s">
        <v>211</v>
      </c>
      <c r="M757" s="27" t="s">
        <v>211</v>
      </c>
      <c r="N757" s="27" t="s">
        <v>215</v>
      </c>
      <c r="O757" s="27" t="s">
        <v>258</v>
      </c>
      <c r="P757" s="27" t="s">
        <v>897</v>
      </c>
      <c r="R757" s="27">
        <v>0</v>
      </c>
      <c r="S757" s="27" t="s">
        <v>354</v>
      </c>
      <c r="T757" s="27" t="s">
        <v>354</v>
      </c>
      <c r="U757" s="27" t="s">
        <v>9871</v>
      </c>
    </row>
    <row r="758" spans="1:21" x14ac:dyDescent="0.15">
      <c r="A758" s="27" t="s">
        <v>75</v>
      </c>
      <c r="B758" s="27" t="s">
        <v>9872</v>
      </c>
      <c r="C758" s="27" t="s">
        <v>246</v>
      </c>
      <c r="D758" s="27" t="s">
        <v>259</v>
      </c>
      <c r="E758" s="27" t="s">
        <v>9861</v>
      </c>
      <c r="F758" s="27" t="s">
        <v>9862</v>
      </c>
      <c r="G758" s="27" t="s">
        <v>78</v>
      </c>
      <c r="H758" s="27" t="s">
        <v>231</v>
      </c>
      <c r="I758" s="28">
        <v>43423.674432870372</v>
      </c>
      <c r="J758" s="28">
        <v>43423.674432870372</v>
      </c>
      <c r="K758" s="27">
        <v>0</v>
      </c>
      <c r="L758" s="27" t="s">
        <v>211</v>
      </c>
      <c r="M758" s="27" t="s">
        <v>211</v>
      </c>
      <c r="N758" s="27" t="s">
        <v>215</v>
      </c>
      <c r="O758" s="27" t="s">
        <v>258</v>
      </c>
      <c r="P758" s="27" t="s">
        <v>897</v>
      </c>
      <c r="R758" s="27">
        <v>0</v>
      </c>
      <c r="S758" s="27" t="s">
        <v>354</v>
      </c>
      <c r="T758" s="27" t="s">
        <v>354</v>
      </c>
      <c r="U758" s="27" t="s">
        <v>9873</v>
      </c>
    </row>
    <row r="759" spans="1:21" x14ac:dyDescent="0.15">
      <c r="A759" s="27" t="s">
        <v>75</v>
      </c>
      <c r="B759" s="27" t="s">
        <v>9874</v>
      </c>
      <c r="C759" s="27" t="s">
        <v>246</v>
      </c>
      <c r="D759" s="27" t="s">
        <v>259</v>
      </c>
      <c r="E759" s="27" t="s">
        <v>3478</v>
      </c>
      <c r="F759" s="27" t="s">
        <v>3479</v>
      </c>
      <c r="G759" s="27" t="s">
        <v>78</v>
      </c>
      <c r="H759" s="27" t="s">
        <v>3480</v>
      </c>
      <c r="I759" s="28">
        <v>43423.678703703707</v>
      </c>
      <c r="J759" s="28">
        <v>43423.678703703707</v>
      </c>
      <c r="K759" s="27">
        <v>0</v>
      </c>
      <c r="L759" s="27" t="s">
        <v>211</v>
      </c>
      <c r="M759" s="27" t="s">
        <v>211</v>
      </c>
      <c r="N759" s="27" t="s">
        <v>215</v>
      </c>
      <c r="O759" s="27" t="s">
        <v>258</v>
      </c>
      <c r="P759" s="27" t="s">
        <v>897</v>
      </c>
      <c r="R759" s="27">
        <v>0</v>
      </c>
      <c r="S759" s="27" t="s">
        <v>354</v>
      </c>
      <c r="T759" s="27" t="s">
        <v>354</v>
      </c>
      <c r="U759" s="27" t="s">
        <v>9875</v>
      </c>
    </row>
    <row r="760" spans="1:21" x14ac:dyDescent="0.15">
      <c r="A760" s="27" t="s">
        <v>75</v>
      </c>
      <c r="B760" s="27" t="s">
        <v>3477</v>
      </c>
      <c r="C760" s="27" t="s">
        <v>246</v>
      </c>
      <c r="D760" s="27" t="s">
        <v>259</v>
      </c>
      <c r="E760" s="27" t="s">
        <v>3478</v>
      </c>
      <c r="F760" s="27" t="s">
        <v>3479</v>
      </c>
      <c r="G760" s="27" t="s">
        <v>78</v>
      </c>
      <c r="H760" s="27" t="s">
        <v>3480</v>
      </c>
      <c r="I760" s="28">
        <v>43423.679131944446</v>
      </c>
      <c r="J760" s="28">
        <v>43423.680659722224</v>
      </c>
      <c r="K760" s="27">
        <v>1.5277777777777779E-3</v>
      </c>
      <c r="L760" s="27" t="s">
        <v>210</v>
      </c>
      <c r="M760" s="27" t="s">
        <v>211</v>
      </c>
      <c r="N760" s="27" t="s">
        <v>215</v>
      </c>
      <c r="O760" s="27" t="s">
        <v>258</v>
      </c>
      <c r="P760" s="27" t="s">
        <v>897</v>
      </c>
      <c r="R760" s="27">
        <v>0</v>
      </c>
      <c r="S760" s="27" t="s">
        <v>430</v>
      </c>
      <c r="T760" s="27" t="s">
        <v>354</v>
      </c>
      <c r="U760" s="27" t="s">
        <v>3481</v>
      </c>
    </row>
    <row r="761" spans="1:21" x14ac:dyDescent="0.15">
      <c r="A761" s="27" t="s">
        <v>75</v>
      </c>
      <c r="B761" s="27" t="s">
        <v>9876</v>
      </c>
      <c r="C761" s="27" t="s">
        <v>246</v>
      </c>
      <c r="D761" s="27" t="s">
        <v>259</v>
      </c>
      <c r="E761" s="27" t="s">
        <v>3483</v>
      </c>
      <c r="F761" s="27" t="s">
        <v>3484</v>
      </c>
      <c r="G761" s="27" t="s">
        <v>78</v>
      </c>
      <c r="H761" s="27" t="s">
        <v>1657</v>
      </c>
      <c r="I761" s="28">
        <v>43423.683969907404</v>
      </c>
      <c r="J761" s="28">
        <v>43423.683969907404</v>
      </c>
      <c r="K761" s="27">
        <v>0</v>
      </c>
      <c r="L761" s="27" t="s">
        <v>211</v>
      </c>
      <c r="M761" s="27" t="s">
        <v>211</v>
      </c>
      <c r="N761" s="27" t="s">
        <v>215</v>
      </c>
      <c r="O761" s="27" t="s">
        <v>258</v>
      </c>
      <c r="P761" s="27" t="s">
        <v>897</v>
      </c>
      <c r="R761" s="27">
        <v>0</v>
      </c>
      <c r="S761" s="27" t="s">
        <v>354</v>
      </c>
      <c r="T761" s="27" t="s">
        <v>354</v>
      </c>
      <c r="U761" s="27" t="s">
        <v>9877</v>
      </c>
    </row>
    <row r="762" spans="1:21" x14ac:dyDescent="0.15">
      <c r="A762" s="27" t="s">
        <v>75</v>
      </c>
      <c r="B762" s="27" t="s">
        <v>9878</v>
      </c>
      <c r="C762" s="27" t="s">
        <v>246</v>
      </c>
      <c r="D762" s="27" t="s">
        <v>259</v>
      </c>
      <c r="E762" s="27" t="s">
        <v>3483</v>
      </c>
      <c r="F762" s="27" t="s">
        <v>3484</v>
      </c>
      <c r="G762" s="27" t="s">
        <v>78</v>
      </c>
      <c r="H762" s="27" t="s">
        <v>3485</v>
      </c>
      <c r="I762" s="28">
        <v>43423.684641203705</v>
      </c>
      <c r="J762" s="28">
        <v>43423.684641203705</v>
      </c>
      <c r="K762" s="27">
        <v>0</v>
      </c>
      <c r="L762" s="27" t="s">
        <v>211</v>
      </c>
      <c r="M762" s="27" t="s">
        <v>211</v>
      </c>
      <c r="N762" s="27" t="s">
        <v>215</v>
      </c>
      <c r="O762" s="27" t="s">
        <v>258</v>
      </c>
      <c r="P762" s="27" t="s">
        <v>897</v>
      </c>
      <c r="R762" s="27">
        <v>0</v>
      </c>
      <c r="S762" s="27" t="s">
        <v>354</v>
      </c>
      <c r="T762" s="27" t="s">
        <v>354</v>
      </c>
      <c r="U762" s="27" t="s">
        <v>9879</v>
      </c>
    </row>
    <row r="763" spans="1:21" x14ac:dyDescent="0.15">
      <c r="A763" s="27" t="s">
        <v>75</v>
      </c>
      <c r="B763" s="27" t="s">
        <v>3482</v>
      </c>
      <c r="C763" s="27" t="s">
        <v>246</v>
      </c>
      <c r="D763" s="27" t="s">
        <v>259</v>
      </c>
      <c r="E763" s="27" t="s">
        <v>3483</v>
      </c>
      <c r="F763" s="27" t="s">
        <v>3484</v>
      </c>
      <c r="G763" s="27" t="s">
        <v>78</v>
      </c>
      <c r="H763" s="27" t="s">
        <v>3485</v>
      </c>
      <c r="I763" s="28">
        <v>43423.684814814813</v>
      </c>
      <c r="J763" s="28">
        <v>43423.685740740744</v>
      </c>
      <c r="K763" s="27">
        <v>9.2592592592592585E-4</v>
      </c>
      <c r="L763" s="27" t="s">
        <v>210</v>
      </c>
      <c r="M763" s="27" t="s">
        <v>211</v>
      </c>
      <c r="N763" s="27" t="s">
        <v>215</v>
      </c>
      <c r="O763" s="27" t="s">
        <v>258</v>
      </c>
      <c r="P763" s="27" t="s">
        <v>897</v>
      </c>
      <c r="R763" s="27">
        <v>0</v>
      </c>
      <c r="S763" s="27" t="s">
        <v>664</v>
      </c>
      <c r="T763" s="27" t="s">
        <v>354</v>
      </c>
      <c r="U763" s="27" t="s">
        <v>3486</v>
      </c>
    </row>
    <row r="764" spans="1:21" x14ac:dyDescent="0.15">
      <c r="A764" s="27" t="s">
        <v>75</v>
      </c>
      <c r="B764" s="27" t="s">
        <v>3487</v>
      </c>
      <c r="C764" s="27" t="s">
        <v>246</v>
      </c>
      <c r="D764" s="27" t="s">
        <v>259</v>
      </c>
      <c r="E764" s="27" t="s">
        <v>3483</v>
      </c>
      <c r="F764" s="27" t="s">
        <v>3484</v>
      </c>
      <c r="G764" s="27" t="s">
        <v>78</v>
      </c>
      <c r="H764" s="27" t="s">
        <v>1657</v>
      </c>
      <c r="I764" s="28">
        <v>43423.686018518521</v>
      </c>
      <c r="J764" s="28">
        <v>43423.687372685185</v>
      </c>
      <c r="K764" s="27">
        <v>1.3541666666666667E-3</v>
      </c>
      <c r="L764" s="27" t="s">
        <v>210</v>
      </c>
      <c r="M764" s="27" t="s">
        <v>211</v>
      </c>
      <c r="N764" s="27" t="s">
        <v>215</v>
      </c>
      <c r="O764" s="27" t="s">
        <v>258</v>
      </c>
      <c r="P764" s="27" t="s">
        <v>897</v>
      </c>
      <c r="R764" s="27">
        <v>0</v>
      </c>
      <c r="S764" s="27" t="s">
        <v>703</v>
      </c>
      <c r="T764" s="27" t="s">
        <v>354</v>
      </c>
      <c r="U764" s="27" t="s">
        <v>3488</v>
      </c>
    </row>
    <row r="765" spans="1:21" x14ac:dyDescent="0.15">
      <c r="A765" s="27" t="s">
        <v>75</v>
      </c>
      <c r="B765" s="27" t="s">
        <v>3489</v>
      </c>
      <c r="C765" s="27" t="s">
        <v>246</v>
      </c>
      <c r="D765" s="27" t="s">
        <v>259</v>
      </c>
      <c r="E765" s="27" t="s">
        <v>3490</v>
      </c>
      <c r="F765" s="27" t="s">
        <v>3491</v>
      </c>
      <c r="G765" s="27" t="s">
        <v>78</v>
      </c>
      <c r="H765" s="27" t="s">
        <v>3492</v>
      </c>
      <c r="I765" s="28">
        <v>43423.688425925924</v>
      </c>
      <c r="J765" s="28">
        <v>43423.692152777781</v>
      </c>
      <c r="K765" s="27">
        <v>3.7268518518518514E-3</v>
      </c>
      <c r="L765" s="27" t="s">
        <v>210</v>
      </c>
      <c r="M765" s="27" t="s">
        <v>210</v>
      </c>
      <c r="N765" s="27" t="s">
        <v>215</v>
      </c>
      <c r="O765" s="27" t="s">
        <v>258</v>
      </c>
      <c r="P765" s="27" t="s">
        <v>897</v>
      </c>
      <c r="R765" s="27">
        <v>0</v>
      </c>
      <c r="S765" s="27" t="s">
        <v>1139</v>
      </c>
      <c r="T765" s="27" t="s">
        <v>1139</v>
      </c>
      <c r="U765" s="27" t="s">
        <v>3493</v>
      </c>
    </row>
    <row r="766" spans="1:21" x14ac:dyDescent="0.15">
      <c r="A766" s="27" t="s">
        <v>75</v>
      </c>
      <c r="B766" s="27" t="s">
        <v>3494</v>
      </c>
      <c r="C766" s="27" t="s">
        <v>246</v>
      </c>
      <c r="D766" s="27" t="s">
        <v>334</v>
      </c>
      <c r="E766" s="27" t="s">
        <v>3495</v>
      </c>
      <c r="F766" s="27" t="s">
        <v>3496</v>
      </c>
      <c r="G766" s="27" t="s">
        <v>78</v>
      </c>
      <c r="H766" s="27" t="s">
        <v>3497</v>
      </c>
      <c r="I766" s="28">
        <v>43423.586053240739</v>
      </c>
      <c r="J766" s="28">
        <v>43423.586099537039</v>
      </c>
      <c r="K766" s="27">
        <v>4.6296296296296294E-5</v>
      </c>
      <c r="L766" s="27" t="s">
        <v>210</v>
      </c>
      <c r="M766" s="27" t="s">
        <v>211</v>
      </c>
      <c r="N766" s="27" t="s">
        <v>215</v>
      </c>
      <c r="O766" s="27" t="s">
        <v>333</v>
      </c>
      <c r="P766" s="27" t="s">
        <v>170</v>
      </c>
      <c r="R766" s="27">
        <v>0</v>
      </c>
      <c r="S766" s="27" t="s">
        <v>436</v>
      </c>
      <c r="T766" s="27" t="s">
        <v>354</v>
      </c>
      <c r="U766" s="27" t="s">
        <v>3498</v>
      </c>
    </row>
    <row r="767" spans="1:21" x14ac:dyDescent="0.15">
      <c r="A767" s="27" t="s">
        <v>75</v>
      </c>
      <c r="B767" s="27" t="s">
        <v>3499</v>
      </c>
      <c r="C767" s="27" t="s">
        <v>246</v>
      </c>
      <c r="D767" s="27" t="s">
        <v>334</v>
      </c>
      <c r="E767" s="27" t="s">
        <v>3500</v>
      </c>
      <c r="F767" s="27" t="s">
        <v>3501</v>
      </c>
      <c r="G767" s="27" t="s">
        <v>78</v>
      </c>
      <c r="H767" s="27" t="s">
        <v>3502</v>
      </c>
      <c r="I767" s="28">
        <v>43423.587407407409</v>
      </c>
      <c r="J767" s="28">
        <v>43423.589907407404</v>
      </c>
      <c r="K767" s="27">
        <v>2.5000000000000001E-3</v>
      </c>
      <c r="L767" s="27" t="s">
        <v>210</v>
      </c>
      <c r="M767" s="27" t="s">
        <v>210</v>
      </c>
      <c r="N767" s="27" t="s">
        <v>215</v>
      </c>
      <c r="O767" s="27" t="s">
        <v>333</v>
      </c>
      <c r="P767" s="27" t="s">
        <v>170</v>
      </c>
      <c r="R767" s="27">
        <v>0</v>
      </c>
      <c r="S767" s="27" t="s">
        <v>1197</v>
      </c>
      <c r="T767" s="27" t="s">
        <v>1197</v>
      </c>
      <c r="U767" s="27" t="s">
        <v>3503</v>
      </c>
    </row>
    <row r="768" spans="1:21" x14ac:dyDescent="0.15">
      <c r="A768" s="27" t="s">
        <v>75</v>
      </c>
      <c r="B768" s="27" t="s">
        <v>9880</v>
      </c>
      <c r="C768" s="27" t="s">
        <v>246</v>
      </c>
      <c r="D768" s="27" t="s">
        <v>334</v>
      </c>
      <c r="E768" s="27" t="s">
        <v>3505</v>
      </c>
      <c r="F768" s="27" t="s">
        <v>3506</v>
      </c>
      <c r="G768" s="27" t="s">
        <v>78</v>
      </c>
      <c r="H768" s="27" t="s">
        <v>3507</v>
      </c>
      <c r="I768" s="28">
        <v>43423.590891203705</v>
      </c>
      <c r="J768" s="28">
        <v>43423.590891203705</v>
      </c>
      <c r="K768" s="27">
        <v>0</v>
      </c>
      <c r="L768" s="27" t="s">
        <v>211</v>
      </c>
      <c r="M768" s="27" t="s">
        <v>211</v>
      </c>
      <c r="N768" s="27" t="s">
        <v>215</v>
      </c>
      <c r="O768" s="27" t="s">
        <v>333</v>
      </c>
      <c r="P768" s="27" t="s">
        <v>170</v>
      </c>
      <c r="R768" s="27">
        <v>0</v>
      </c>
      <c r="S768" s="27" t="s">
        <v>354</v>
      </c>
      <c r="T768" s="27" t="s">
        <v>354</v>
      </c>
      <c r="U768" s="27" t="s">
        <v>9881</v>
      </c>
    </row>
    <row r="769" spans="1:21" x14ac:dyDescent="0.15">
      <c r="A769" s="27" t="s">
        <v>75</v>
      </c>
      <c r="B769" s="27" t="s">
        <v>3504</v>
      </c>
      <c r="C769" s="27" t="s">
        <v>246</v>
      </c>
      <c r="D769" s="27" t="s">
        <v>334</v>
      </c>
      <c r="E769" s="27" t="s">
        <v>3505</v>
      </c>
      <c r="F769" s="27" t="s">
        <v>3506</v>
      </c>
      <c r="G769" s="27" t="s">
        <v>78</v>
      </c>
      <c r="H769" s="27" t="s">
        <v>3507</v>
      </c>
      <c r="I769" s="28">
        <v>43423.591006944444</v>
      </c>
      <c r="J769" s="28">
        <v>43423.593124999999</v>
      </c>
      <c r="K769" s="27">
        <v>2.1180555555555553E-3</v>
      </c>
      <c r="L769" s="27" t="s">
        <v>210</v>
      </c>
      <c r="M769" s="27" t="s">
        <v>210</v>
      </c>
      <c r="N769" s="27" t="s">
        <v>215</v>
      </c>
      <c r="O769" s="27" t="s">
        <v>333</v>
      </c>
      <c r="P769" s="27" t="s">
        <v>170</v>
      </c>
      <c r="R769" s="27">
        <v>0</v>
      </c>
      <c r="S769" s="27" t="s">
        <v>506</v>
      </c>
      <c r="T769" s="27" t="s">
        <v>506</v>
      </c>
      <c r="U769" s="27" t="s">
        <v>3508</v>
      </c>
    </row>
    <row r="770" spans="1:21" x14ac:dyDescent="0.15">
      <c r="A770" s="27" t="s">
        <v>75</v>
      </c>
      <c r="B770" s="27" t="s">
        <v>9882</v>
      </c>
      <c r="C770" s="27" t="s">
        <v>246</v>
      </c>
      <c r="D770" s="27" t="s">
        <v>334</v>
      </c>
      <c r="E770" s="27" t="s">
        <v>9883</v>
      </c>
      <c r="F770" s="27" t="s">
        <v>9884</v>
      </c>
      <c r="G770" s="27" t="s">
        <v>78</v>
      </c>
      <c r="H770" s="27" t="s">
        <v>9885</v>
      </c>
      <c r="I770" s="28">
        <v>43423.606412037036</v>
      </c>
      <c r="J770" s="28">
        <v>43423.606412037036</v>
      </c>
      <c r="K770" s="27">
        <v>0</v>
      </c>
      <c r="L770" s="27" t="s">
        <v>211</v>
      </c>
      <c r="M770" s="27" t="s">
        <v>211</v>
      </c>
      <c r="N770" s="27" t="s">
        <v>215</v>
      </c>
      <c r="O770" s="27" t="s">
        <v>333</v>
      </c>
      <c r="P770" s="27" t="s">
        <v>170</v>
      </c>
      <c r="R770" s="27">
        <v>0</v>
      </c>
      <c r="S770" s="27" t="s">
        <v>354</v>
      </c>
      <c r="T770" s="27" t="s">
        <v>354</v>
      </c>
      <c r="U770" s="27" t="s">
        <v>9886</v>
      </c>
    </row>
    <row r="771" spans="1:21" x14ac:dyDescent="0.15">
      <c r="A771" s="27" t="s">
        <v>75</v>
      </c>
      <c r="B771" s="27" t="s">
        <v>9887</v>
      </c>
      <c r="C771" s="27" t="s">
        <v>246</v>
      </c>
      <c r="D771" s="27" t="s">
        <v>334</v>
      </c>
      <c r="E771" s="27" t="s">
        <v>9888</v>
      </c>
      <c r="F771" s="27" t="s">
        <v>9889</v>
      </c>
      <c r="G771" s="27" t="s">
        <v>78</v>
      </c>
      <c r="H771" s="27" t="s">
        <v>9890</v>
      </c>
      <c r="I771" s="28">
        <v>43423.607071759259</v>
      </c>
      <c r="J771" s="28">
        <v>43423.607071759259</v>
      </c>
      <c r="K771" s="27">
        <v>0</v>
      </c>
      <c r="L771" s="27" t="s">
        <v>211</v>
      </c>
      <c r="M771" s="27" t="s">
        <v>211</v>
      </c>
      <c r="N771" s="27" t="s">
        <v>215</v>
      </c>
      <c r="O771" s="27" t="s">
        <v>333</v>
      </c>
      <c r="P771" s="27" t="s">
        <v>170</v>
      </c>
      <c r="R771" s="27">
        <v>0</v>
      </c>
      <c r="S771" s="27" t="s">
        <v>354</v>
      </c>
      <c r="T771" s="27" t="s">
        <v>354</v>
      </c>
      <c r="U771" s="27" t="s">
        <v>9891</v>
      </c>
    </row>
    <row r="772" spans="1:21" x14ac:dyDescent="0.15">
      <c r="A772" s="27" t="s">
        <v>75</v>
      </c>
      <c r="B772" s="27" t="s">
        <v>3509</v>
      </c>
      <c r="C772" s="27" t="s">
        <v>246</v>
      </c>
      <c r="D772" s="27" t="s">
        <v>334</v>
      </c>
      <c r="E772" s="27" t="s">
        <v>3510</v>
      </c>
      <c r="F772" s="27" t="s">
        <v>3511</v>
      </c>
      <c r="G772" s="27" t="s">
        <v>78</v>
      </c>
      <c r="H772" s="27" t="s">
        <v>3512</v>
      </c>
      <c r="I772" s="28">
        <v>43423.608981481484</v>
      </c>
      <c r="J772" s="28">
        <v>43423.609143518515</v>
      </c>
      <c r="K772" s="27">
        <v>1.6203703703703703E-4</v>
      </c>
      <c r="L772" s="27" t="s">
        <v>210</v>
      </c>
      <c r="M772" s="27" t="s">
        <v>211</v>
      </c>
      <c r="N772" s="27" t="s">
        <v>215</v>
      </c>
      <c r="O772" s="27" t="s">
        <v>333</v>
      </c>
      <c r="P772" s="27" t="s">
        <v>170</v>
      </c>
      <c r="R772" s="27">
        <v>0</v>
      </c>
      <c r="S772" s="27" t="s">
        <v>402</v>
      </c>
      <c r="T772" s="27" t="s">
        <v>354</v>
      </c>
      <c r="U772" s="27" t="s">
        <v>3513</v>
      </c>
    </row>
    <row r="773" spans="1:21" x14ac:dyDescent="0.15">
      <c r="A773" s="27" t="s">
        <v>75</v>
      </c>
      <c r="B773" s="27" t="s">
        <v>9892</v>
      </c>
      <c r="C773" s="27" t="s">
        <v>246</v>
      </c>
      <c r="D773" s="27" t="s">
        <v>334</v>
      </c>
      <c r="E773" s="27" t="s">
        <v>3515</v>
      </c>
      <c r="F773" s="27" t="s">
        <v>3516</v>
      </c>
      <c r="G773" s="27" t="s">
        <v>78</v>
      </c>
      <c r="H773" s="27" t="s">
        <v>1341</v>
      </c>
      <c r="I773" s="28">
        <v>43423.611863425926</v>
      </c>
      <c r="J773" s="28">
        <v>43423.611863425926</v>
      </c>
      <c r="K773" s="27">
        <v>0</v>
      </c>
      <c r="L773" s="27" t="s">
        <v>211</v>
      </c>
      <c r="M773" s="27" t="s">
        <v>211</v>
      </c>
      <c r="N773" s="27" t="s">
        <v>215</v>
      </c>
      <c r="O773" s="27" t="s">
        <v>333</v>
      </c>
      <c r="P773" s="27" t="s">
        <v>170</v>
      </c>
      <c r="R773" s="27">
        <v>0</v>
      </c>
      <c r="S773" s="27" t="s">
        <v>354</v>
      </c>
      <c r="T773" s="27" t="s">
        <v>354</v>
      </c>
      <c r="U773" s="27" t="s">
        <v>9893</v>
      </c>
    </row>
    <row r="774" spans="1:21" x14ac:dyDescent="0.15">
      <c r="A774" s="27" t="s">
        <v>75</v>
      </c>
      <c r="B774" s="27" t="s">
        <v>3514</v>
      </c>
      <c r="C774" s="27" t="s">
        <v>246</v>
      </c>
      <c r="D774" s="27" t="s">
        <v>334</v>
      </c>
      <c r="E774" s="27" t="s">
        <v>3515</v>
      </c>
      <c r="F774" s="27" t="s">
        <v>3516</v>
      </c>
      <c r="G774" s="27" t="s">
        <v>78</v>
      </c>
      <c r="H774" s="27" t="s">
        <v>1341</v>
      </c>
      <c r="I774" s="28">
        <v>43423.612013888887</v>
      </c>
      <c r="J774" s="28">
        <v>43423.615879629629</v>
      </c>
      <c r="K774" s="27">
        <v>3.8657407407407408E-3</v>
      </c>
      <c r="L774" s="27" t="s">
        <v>210</v>
      </c>
      <c r="M774" s="27" t="s">
        <v>210</v>
      </c>
      <c r="N774" s="27" t="s">
        <v>215</v>
      </c>
      <c r="O774" s="27" t="s">
        <v>333</v>
      </c>
      <c r="P774" s="27" t="s">
        <v>170</v>
      </c>
      <c r="R774" s="27">
        <v>0</v>
      </c>
      <c r="S774" s="27" t="s">
        <v>1221</v>
      </c>
      <c r="T774" s="27" t="s">
        <v>1221</v>
      </c>
      <c r="U774" s="27" t="s">
        <v>3517</v>
      </c>
    </row>
    <row r="775" spans="1:21" x14ac:dyDescent="0.15">
      <c r="A775" s="27" t="s">
        <v>75</v>
      </c>
      <c r="B775" s="27" t="s">
        <v>3518</v>
      </c>
      <c r="C775" s="27" t="s">
        <v>246</v>
      </c>
      <c r="D775" s="27" t="s">
        <v>334</v>
      </c>
      <c r="E775" s="27" t="s">
        <v>1899</v>
      </c>
      <c r="F775" s="27" t="s">
        <v>1900</v>
      </c>
      <c r="G775" s="27" t="s">
        <v>78</v>
      </c>
      <c r="H775" s="27" t="s">
        <v>709</v>
      </c>
      <c r="I775" s="28">
        <v>43423.625173611108</v>
      </c>
      <c r="J775" s="28">
        <v>43423.62804398148</v>
      </c>
      <c r="K775" s="27">
        <v>2.8703703703703708E-3</v>
      </c>
      <c r="L775" s="27" t="s">
        <v>210</v>
      </c>
      <c r="M775" s="27" t="s">
        <v>210</v>
      </c>
      <c r="N775" s="27" t="s">
        <v>215</v>
      </c>
      <c r="O775" s="27" t="s">
        <v>333</v>
      </c>
      <c r="P775" s="27" t="s">
        <v>170</v>
      </c>
      <c r="R775" s="27">
        <v>0</v>
      </c>
      <c r="S775" s="27" t="s">
        <v>1150</v>
      </c>
      <c r="T775" s="27" t="s">
        <v>1150</v>
      </c>
      <c r="U775" s="27" t="s">
        <v>1902</v>
      </c>
    </row>
    <row r="776" spans="1:21" x14ac:dyDescent="0.15">
      <c r="A776" s="27" t="s">
        <v>75</v>
      </c>
      <c r="B776" s="27" t="s">
        <v>3519</v>
      </c>
      <c r="C776" s="27" t="s">
        <v>246</v>
      </c>
      <c r="D776" s="27" t="s">
        <v>334</v>
      </c>
      <c r="E776" s="27" t="s">
        <v>3520</v>
      </c>
      <c r="F776" s="27" t="s">
        <v>3521</v>
      </c>
      <c r="G776" s="27" t="s">
        <v>78</v>
      </c>
      <c r="H776" s="27" t="s">
        <v>3522</v>
      </c>
      <c r="I776" s="28">
        <v>43423.630393518521</v>
      </c>
      <c r="J776" s="28">
        <v>43423.630659722221</v>
      </c>
      <c r="K776" s="27">
        <v>2.6620370370370372E-4</v>
      </c>
      <c r="L776" s="27" t="s">
        <v>210</v>
      </c>
      <c r="M776" s="27" t="s">
        <v>211</v>
      </c>
      <c r="N776" s="27" t="s">
        <v>215</v>
      </c>
      <c r="O776" s="27" t="s">
        <v>333</v>
      </c>
      <c r="P776" s="27" t="s">
        <v>170</v>
      </c>
      <c r="R776" s="27">
        <v>0</v>
      </c>
      <c r="S776" s="27" t="s">
        <v>417</v>
      </c>
      <c r="T776" s="27" t="s">
        <v>354</v>
      </c>
      <c r="U776" s="27" t="s">
        <v>3523</v>
      </c>
    </row>
    <row r="777" spans="1:21" x14ac:dyDescent="0.15">
      <c r="A777" s="27" t="s">
        <v>75</v>
      </c>
      <c r="B777" s="27" t="s">
        <v>3524</v>
      </c>
      <c r="C777" s="27" t="s">
        <v>246</v>
      </c>
      <c r="D777" s="27" t="s">
        <v>334</v>
      </c>
      <c r="E777" s="27" t="s">
        <v>3525</v>
      </c>
      <c r="F777" s="27" t="s">
        <v>3526</v>
      </c>
      <c r="G777" s="27" t="s">
        <v>78</v>
      </c>
      <c r="H777" s="27" t="s">
        <v>3527</v>
      </c>
      <c r="I777" s="28">
        <v>43423.631666666668</v>
      </c>
      <c r="J777" s="28">
        <v>43423.633287037039</v>
      </c>
      <c r="K777" s="27">
        <v>1.6203703703703703E-3</v>
      </c>
      <c r="L777" s="27" t="s">
        <v>210</v>
      </c>
      <c r="M777" s="27" t="s">
        <v>211</v>
      </c>
      <c r="N777" s="27" t="s">
        <v>215</v>
      </c>
      <c r="O777" s="27" t="s">
        <v>333</v>
      </c>
      <c r="P777" s="27" t="s">
        <v>170</v>
      </c>
      <c r="R777" s="27">
        <v>0</v>
      </c>
      <c r="S777" s="27" t="s">
        <v>1660</v>
      </c>
      <c r="T777" s="27" t="s">
        <v>354</v>
      </c>
      <c r="U777" s="27" t="s">
        <v>3528</v>
      </c>
    </row>
    <row r="778" spans="1:21" x14ac:dyDescent="0.15">
      <c r="A778" s="27" t="s">
        <v>75</v>
      </c>
      <c r="B778" s="27" t="s">
        <v>3529</v>
      </c>
      <c r="C778" s="27" t="s">
        <v>246</v>
      </c>
      <c r="D778" s="27" t="s">
        <v>334</v>
      </c>
      <c r="E778" s="27" t="s">
        <v>3530</v>
      </c>
      <c r="F778" s="27" t="s">
        <v>3531</v>
      </c>
      <c r="G778" s="27" t="s">
        <v>78</v>
      </c>
      <c r="H778" s="27" t="s">
        <v>3532</v>
      </c>
      <c r="I778" s="28">
        <v>43423.691759259258</v>
      </c>
      <c r="J778" s="28">
        <v>43423.693923611114</v>
      </c>
      <c r="K778" s="27">
        <v>2.1643518518518518E-3</v>
      </c>
      <c r="L778" s="27" t="s">
        <v>210</v>
      </c>
      <c r="M778" s="27" t="s">
        <v>210</v>
      </c>
      <c r="N778" s="27" t="s">
        <v>215</v>
      </c>
      <c r="O778" s="27" t="s">
        <v>333</v>
      </c>
      <c r="P778" s="27" t="s">
        <v>170</v>
      </c>
      <c r="R778" s="27">
        <v>0</v>
      </c>
      <c r="S778" s="27" t="s">
        <v>1207</v>
      </c>
      <c r="T778" s="27" t="s">
        <v>1207</v>
      </c>
      <c r="U778" s="27" t="s">
        <v>3533</v>
      </c>
    </row>
    <row r="779" spans="1:21" x14ac:dyDescent="0.15">
      <c r="A779" s="27" t="s">
        <v>75</v>
      </c>
      <c r="B779" s="27" t="s">
        <v>3534</v>
      </c>
      <c r="C779" s="27" t="s">
        <v>246</v>
      </c>
      <c r="D779" s="27" t="s">
        <v>334</v>
      </c>
      <c r="E779" s="27" t="s">
        <v>3535</v>
      </c>
      <c r="F779" s="27" t="s">
        <v>3536</v>
      </c>
      <c r="G779" s="27" t="s">
        <v>78</v>
      </c>
      <c r="H779" s="27" t="s">
        <v>3537</v>
      </c>
      <c r="I779" s="28">
        <v>43423.695810185185</v>
      </c>
      <c r="J779" s="28">
        <v>43423.696006944447</v>
      </c>
      <c r="K779" s="27">
        <v>1.9675925925925926E-4</v>
      </c>
      <c r="L779" s="27" t="s">
        <v>210</v>
      </c>
      <c r="M779" s="27" t="s">
        <v>211</v>
      </c>
      <c r="N779" s="27" t="s">
        <v>215</v>
      </c>
      <c r="O779" s="27" t="s">
        <v>333</v>
      </c>
      <c r="P779" s="27" t="s">
        <v>170</v>
      </c>
      <c r="R779" s="27">
        <v>0</v>
      </c>
      <c r="S779" s="27" t="s">
        <v>401</v>
      </c>
      <c r="T779" s="27" t="s">
        <v>354</v>
      </c>
      <c r="U779" s="27" t="s">
        <v>3538</v>
      </c>
    </row>
    <row r="780" spans="1:21" x14ac:dyDescent="0.15">
      <c r="A780" s="27" t="s">
        <v>75</v>
      </c>
      <c r="B780" s="27" t="s">
        <v>3539</v>
      </c>
      <c r="C780" s="27" t="s">
        <v>246</v>
      </c>
      <c r="D780" s="27" t="s">
        <v>334</v>
      </c>
      <c r="E780" s="27" t="s">
        <v>3540</v>
      </c>
      <c r="F780" s="27" t="s">
        <v>3541</v>
      </c>
      <c r="G780" s="27" t="s">
        <v>78</v>
      </c>
      <c r="H780" s="27" t="s">
        <v>3542</v>
      </c>
      <c r="I780" s="28">
        <v>43423.697048611109</v>
      </c>
      <c r="J780" s="28">
        <v>43423.697060185186</v>
      </c>
      <c r="K780" s="27">
        <v>1.1574074074074073E-5</v>
      </c>
      <c r="L780" s="27" t="s">
        <v>210</v>
      </c>
      <c r="M780" s="27" t="s">
        <v>211</v>
      </c>
      <c r="N780" s="27" t="s">
        <v>215</v>
      </c>
      <c r="O780" s="27" t="s">
        <v>333</v>
      </c>
      <c r="P780" s="27" t="s">
        <v>170</v>
      </c>
      <c r="R780" s="27">
        <v>0</v>
      </c>
      <c r="S780" s="27" t="s">
        <v>440</v>
      </c>
      <c r="T780" s="27" t="s">
        <v>354</v>
      </c>
      <c r="U780" s="27" t="s">
        <v>3543</v>
      </c>
    </row>
    <row r="781" spans="1:21" x14ac:dyDescent="0.15">
      <c r="A781" s="27" t="s">
        <v>75</v>
      </c>
      <c r="B781" s="27" t="s">
        <v>9894</v>
      </c>
      <c r="C781" s="27" t="s">
        <v>246</v>
      </c>
      <c r="D781" s="27" t="s">
        <v>334</v>
      </c>
      <c r="E781" s="27" t="s">
        <v>9895</v>
      </c>
      <c r="F781" s="27" t="s">
        <v>9896</v>
      </c>
      <c r="G781" s="27" t="s">
        <v>78</v>
      </c>
      <c r="H781" s="27" t="s">
        <v>9897</v>
      </c>
      <c r="I781" s="28">
        <v>43423.701770833337</v>
      </c>
      <c r="J781" s="28">
        <v>43423.701770833337</v>
      </c>
      <c r="K781" s="27">
        <v>0</v>
      </c>
      <c r="L781" s="27" t="s">
        <v>211</v>
      </c>
      <c r="M781" s="27" t="s">
        <v>211</v>
      </c>
      <c r="N781" s="27" t="s">
        <v>215</v>
      </c>
      <c r="O781" s="27" t="s">
        <v>333</v>
      </c>
      <c r="P781" s="27" t="s">
        <v>170</v>
      </c>
      <c r="R781" s="27">
        <v>0</v>
      </c>
      <c r="S781" s="27" t="s">
        <v>354</v>
      </c>
      <c r="T781" s="27" t="s">
        <v>354</v>
      </c>
      <c r="U781" s="27" t="s">
        <v>9898</v>
      </c>
    </row>
    <row r="782" spans="1:21" x14ac:dyDescent="0.15">
      <c r="A782" s="27" t="s">
        <v>75</v>
      </c>
      <c r="B782" s="27" t="s">
        <v>9899</v>
      </c>
      <c r="C782" s="27" t="s">
        <v>246</v>
      </c>
      <c r="D782" s="27" t="s">
        <v>334</v>
      </c>
      <c r="E782" s="27" t="s">
        <v>9895</v>
      </c>
      <c r="F782" s="27" t="s">
        <v>9896</v>
      </c>
      <c r="G782" s="27" t="s">
        <v>78</v>
      </c>
      <c r="H782" s="27" t="s">
        <v>9897</v>
      </c>
      <c r="I782" s="28">
        <v>43423.701909722222</v>
      </c>
      <c r="J782" s="28">
        <v>43423.701909722222</v>
      </c>
      <c r="K782" s="27">
        <v>0</v>
      </c>
      <c r="L782" s="27" t="s">
        <v>211</v>
      </c>
      <c r="M782" s="27" t="s">
        <v>211</v>
      </c>
      <c r="N782" s="27" t="s">
        <v>215</v>
      </c>
      <c r="O782" s="27" t="s">
        <v>333</v>
      </c>
      <c r="P782" s="27" t="s">
        <v>170</v>
      </c>
      <c r="R782" s="27">
        <v>0</v>
      </c>
      <c r="S782" s="27" t="s">
        <v>354</v>
      </c>
      <c r="T782" s="27" t="s">
        <v>354</v>
      </c>
      <c r="U782" s="27" t="s">
        <v>9900</v>
      </c>
    </row>
    <row r="783" spans="1:21" x14ac:dyDescent="0.15">
      <c r="A783" s="27" t="s">
        <v>75</v>
      </c>
      <c r="B783" s="27" t="s">
        <v>9901</v>
      </c>
      <c r="C783" s="27" t="s">
        <v>246</v>
      </c>
      <c r="D783" s="27" t="s">
        <v>334</v>
      </c>
      <c r="E783" s="27" t="s">
        <v>1757</v>
      </c>
      <c r="F783" s="27" t="s">
        <v>1758</v>
      </c>
      <c r="G783" s="27" t="s">
        <v>78</v>
      </c>
      <c r="H783" s="27" t="s">
        <v>1759</v>
      </c>
      <c r="I783" s="28">
        <v>43423.707916666666</v>
      </c>
      <c r="J783" s="28">
        <v>43423.707916666666</v>
      </c>
      <c r="K783" s="27">
        <v>0</v>
      </c>
      <c r="L783" s="27" t="s">
        <v>211</v>
      </c>
      <c r="M783" s="27" t="s">
        <v>211</v>
      </c>
      <c r="N783" s="27" t="s">
        <v>215</v>
      </c>
      <c r="O783" s="27" t="s">
        <v>333</v>
      </c>
      <c r="P783" s="27" t="s">
        <v>170</v>
      </c>
      <c r="R783" s="27">
        <v>0</v>
      </c>
      <c r="U783" s="27" t="s">
        <v>1760</v>
      </c>
    </row>
    <row r="784" spans="1:21" x14ac:dyDescent="0.15">
      <c r="A784" s="27" t="s">
        <v>75</v>
      </c>
      <c r="B784" s="27" t="s">
        <v>9902</v>
      </c>
      <c r="C784" s="27" t="s">
        <v>244</v>
      </c>
      <c r="D784" s="27" t="s">
        <v>265</v>
      </c>
      <c r="E784" s="27" t="s">
        <v>3545</v>
      </c>
      <c r="F784" s="27" t="s">
        <v>3546</v>
      </c>
      <c r="G784" s="27" t="s">
        <v>78</v>
      </c>
      <c r="H784" s="27" t="s">
        <v>3547</v>
      </c>
      <c r="I784" s="28">
        <v>43423.58425925926</v>
      </c>
      <c r="J784" s="28">
        <v>43423.58425925926</v>
      </c>
      <c r="K784" s="27">
        <v>0</v>
      </c>
      <c r="L784" s="27" t="s">
        <v>211</v>
      </c>
      <c r="M784" s="27" t="s">
        <v>211</v>
      </c>
      <c r="N784" s="27" t="s">
        <v>215</v>
      </c>
      <c r="O784" s="27" t="s">
        <v>264</v>
      </c>
      <c r="P784" s="27" t="s">
        <v>170</v>
      </c>
      <c r="R784" s="27">
        <v>0</v>
      </c>
      <c r="S784" s="27" t="s">
        <v>354</v>
      </c>
      <c r="T784" s="27" t="s">
        <v>354</v>
      </c>
      <c r="U784" s="27" t="s">
        <v>9903</v>
      </c>
    </row>
    <row r="785" spans="1:21" x14ac:dyDescent="0.15">
      <c r="A785" s="27" t="s">
        <v>75</v>
      </c>
      <c r="B785" s="27" t="s">
        <v>3544</v>
      </c>
      <c r="C785" s="27" t="s">
        <v>244</v>
      </c>
      <c r="D785" s="27" t="s">
        <v>265</v>
      </c>
      <c r="E785" s="27" t="s">
        <v>3545</v>
      </c>
      <c r="F785" s="27" t="s">
        <v>3546</v>
      </c>
      <c r="G785" s="27" t="s">
        <v>78</v>
      </c>
      <c r="H785" s="27" t="s">
        <v>3547</v>
      </c>
      <c r="I785" s="28">
        <v>43423.584444444445</v>
      </c>
      <c r="J785" s="28">
        <v>43423.584537037037</v>
      </c>
      <c r="K785" s="27">
        <v>9.2592592592592588E-5</v>
      </c>
      <c r="L785" s="27" t="s">
        <v>210</v>
      </c>
      <c r="M785" s="27" t="s">
        <v>211</v>
      </c>
      <c r="N785" s="27" t="s">
        <v>215</v>
      </c>
      <c r="O785" s="27" t="s">
        <v>264</v>
      </c>
      <c r="P785" s="27" t="s">
        <v>170</v>
      </c>
      <c r="R785" s="27">
        <v>0</v>
      </c>
      <c r="S785" s="27" t="s">
        <v>432</v>
      </c>
      <c r="T785" s="27" t="s">
        <v>354</v>
      </c>
      <c r="U785" s="27" t="s">
        <v>3548</v>
      </c>
    </row>
    <row r="786" spans="1:21" x14ac:dyDescent="0.15">
      <c r="A786" s="27" t="s">
        <v>75</v>
      </c>
      <c r="B786" s="27" t="s">
        <v>3549</v>
      </c>
      <c r="C786" s="27" t="s">
        <v>244</v>
      </c>
      <c r="D786" s="27" t="s">
        <v>265</v>
      </c>
      <c r="E786" s="27" t="s">
        <v>3545</v>
      </c>
      <c r="F786" s="27" t="s">
        <v>3546</v>
      </c>
      <c r="G786" s="27" t="s">
        <v>78</v>
      </c>
      <c r="H786" s="27" t="s">
        <v>3547</v>
      </c>
      <c r="I786" s="28">
        <v>43423.585150462961</v>
      </c>
      <c r="J786" s="28">
        <v>43423.586238425924</v>
      </c>
      <c r="K786" s="27">
        <v>1.0879629629629629E-3</v>
      </c>
      <c r="L786" s="27" t="s">
        <v>210</v>
      </c>
      <c r="M786" s="27" t="s">
        <v>211</v>
      </c>
      <c r="N786" s="27" t="s">
        <v>215</v>
      </c>
      <c r="O786" s="27" t="s">
        <v>264</v>
      </c>
      <c r="P786" s="27" t="s">
        <v>170</v>
      </c>
      <c r="R786" s="27">
        <v>0</v>
      </c>
      <c r="S786" s="27" t="s">
        <v>415</v>
      </c>
      <c r="T786" s="27" t="s">
        <v>354</v>
      </c>
      <c r="U786" s="27" t="s">
        <v>3550</v>
      </c>
    </row>
    <row r="787" spans="1:21" x14ac:dyDescent="0.15">
      <c r="A787" s="27" t="s">
        <v>75</v>
      </c>
      <c r="B787" s="27" t="s">
        <v>9904</v>
      </c>
      <c r="C787" s="27" t="s">
        <v>244</v>
      </c>
      <c r="D787" s="27" t="s">
        <v>265</v>
      </c>
      <c r="E787" s="27" t="s">
        <v>3552</v>
      </c>
      <c r="F787" s="27" t="s">
        <v>3553</v>
      </c>
      <c r="G787" s="27" t="s">
        <v>78</v>
      </c>
      <c r="H787" s="27" t="s">
        <v>3554</v>
      </c>
      <c r="I787" s="28">
        <v>43423.592673611114</v>
      </c>
      <c r="J787" s="28">
        <v>43423.592673611114</v>
      </c>
      <c r="K787" s="27">
        <v>0</v>
      </c>
      <c r="L787" s="27" t="s">
        <v>211</v>
      </c>
      <c r="M787" s="27" t="s">
        <v>211</v>
      </c>
      <c r="N787" s="27" t="s">
        <v>215</v>
      </c>
      <c r="O787" s="27" t="s">
        <v>264</v>
      </c>
      <c r="P787" s="27" t="s">
        <v>170</v>
      </c>
      <c r="R787" s="27">
        <v>0</v>
      </c>
      <c r="S787" s="27" t="s">
        <v>354</v>
      </c>
      <c r="T787" s="27" t="s">
        <v>354</v>
      </c>
      <c r="U787" s="27" t="s">
        <v>9905</v>
      </c>
    </row>
    <row r="788" spans="1:21" x14ac:dyDescent="0.15">
      <c r="A788" s="27" t="s">
        <v>75</v>
      </c>
      <c r="B788" s="27" t="s">
        <v>3551</v>
      </c>
      <c r="C788" s="27" t="s">
        <v>244</v>
      </c>
      <c r="D788" s="27" t="s">
        <v>265</v>
      </c>
      <c r="E788" s="27" t="s">
        <v>3552</v>
      </c>
      <c r="F788" s="27" t="s">
        <v>3553</v>
      </c>
      <c r="G788" s="27" t="s">
        <v>78</v>
      </c>
      <c r="H788" s="27" t="s">
        <v>3554</v>
      </c>
      <c r="I788" s="28">
        <v>43423.59275462963</v>
      </c>
      <c r="J788" s="28">
        <v>43423.593865740739</v>
      </c>
      <c r="K788" s="27">
        <v>1.1111111111111111E-3</v>
      </c>
      <c r="L788" s="27" t="s">
        <v>210</v>
      </c>
      <c r="M788" s="27" t="s">
        <v>211</v>
      </c>
      <c r="N788" s="27" t="s">
        <v>215</v>
      </c>
      <c r="O788" s="27" t="s">
        <v>264</v>
      </c>
      <c r="P788" s="27" t="s">
        <v>170</v>
      </c>
      <c r="R788" s="27">
        <v>0</v>
      </c>
      <c r="S788" s="27" t="s">
        <v>360</v>
      </c>
      <c r="T788" s="27" t="s">
        <v>354</v>
      </c>
      <c r="U788" s="27" t="s">
        <v>3555</v>
      </c>
    </row>
    <row r="789" spans="1:21" x14ac:dyDescent="0.15">
      <c r="A789" s="27" t="s">
        <v>75</v>
      </c>
      <c r="B789" s="27" t="s">
        <v>3556</v>
      </c>
      <c r="C789" s="27" t="s">
        <v>244</v>
      </c>
      <c r="D789" s="27" t="s">
        <v>265</v>
      </c>
      <c r="E789" s="27" t="s">
        <v>3552</v>
      </c>
      <c r="F789" s="27" t="s">
        <v>3553</v>
      </c>
      <c r="G789" s="27" t="s">
        <v>78</v>
      </c>
      <c r="H789" s="27" t="s">
        <v>806</v>
      </c>
      <c r="I789" s="28">
        <v>43423.594155092593</v>
      </c>
      <c r="J789" s="28">
        <v>43423.596400462964</v>
      </c>
      <c r="K789" s="27">
        <v>2.2453703703703702E-3</v>
      </c>
      <c r="L789" s="27" t="s">
        <v>210</v>
      </c>
      <c r="M789" s="27" t="s">
        <v>210</v>
      </c>
      <c r="N789" s="27" t="s">
        <v>215</v>
      </c>
      <c r="O789" s="27" t="s">
        <v>264</v>
      </c>
      <c r="P789" s="27" t="s">
        <v>170</v>
      </c>
      <c r="R789" s="27">
        <v>0</v>
      </c>
      <c r="S789" s="27" t="s">
        <v>515</v>
      </c>
      <c r="T789" s="27" t="s">
        <v>515</v>
      </c>
      <c r="U789" s="27" t="s">
        <v>3557</v>
      </c>
    </row>
    <row r="790" spans="1:21" x14ac:dyDescent="0.15">
      <c r="A790" s="27" t="s">
        <v>75</v>
      </c>
      <c r="B790" s="27" t="s">
        <v>3558</v>
      </c>
      <c r="C790" s="27" t="s">
        <v>244</v>
      </c>
      <c r="D790" s="27" t="s">
        <v>265</v>
      </c>
      <c r="E790" s="27" t="s">
        <v>3559</v>
      </c>
      <c r="F790" s="27" t="s">
        <v>3560</v>
      </c>
      <c r="G790" s="27" t="s">
        <v>78</v>
      </c>
      <c r="H790" s="27" t="s">
        <v>591</v>
      </c>
      <c r="I790" s="28">
        <v>43423.600324074076</v>
      </c>
      <c r="J790" s="28">
        <v>43423.600624999999</v>
      </c>
      <c r="K790" s="27">
        <v>3.0092592592592595E-4</v>
      </c>
      <c r="L790" s="27" t="s">
        <v>210</v>
      </c>
      <c r="M790" s="27" t="s">
        <v>211</v>
      </c>
      <c r="N790" s="27" t="s">
        <v>215</v>
      </c>
      <c r="O790" s="27" t="s">
        <v>264</v>
      </c>
      <c r="P790" s="27" t="s">
        <v>170</v>
      </c>
      <c r="R790" s="27">
        <v>0</v>
      </c>
      <c r="S790" s="27" t="s">
        <v>493</v>
      </c>
      <c r="T790" s="27" t="s">
        <v>354</v>
      </c>
      <c r="U790" s="27" t="s">
        <v>3561</v>
      </c>
    </row>
    <row r="791" spans="1:21" x14ac:dyDescent="0.15">
      <c r="A791" s="27" t="s">
        <v>75</v>
      </c>
      <c r="B791" s="27" t="s">
        <v>3562</v>
      </c>
      <c r="C791" s="27" t="s">
        <v>244</v>
      </c>
      <c r="D791" s="27" t="s">
        <v>265</v>
      </c>
      <c r="E791" s="27" t="s">
        <v>3563</v>
      </c>
      <c r="F791" s="27" t="s">
        <v>3564</v>
      </c>
      <c r="G791" s="27" t="s">
        <v>78</v>
      </c>
      <c r="H791" s="27" t="s">
        <v>3565</v>
      </c>
      <c r="I791" s="28">
        <v>43423.605949074074</v>
      </c>
      <c r="J791" s="28">
        <v>43423.606076388889</v>
      </c>
      <c r="K791" s="27">
        <v>1.273148148148148E-4</v>
      </c>
      <c r="L791" s="27" t="s">
        <v>210</v>
      </c>
      <c r="M791" s="27" t="s">
        <v>211</v>
      </c>
      <c r="N791" s="27" t="s">
        <v>215</v>
      </c>
      <c r="O791" s="27" t="s">
        <v>264</v>
      </c>
      <c r="P791" s="27" t="s">
        <v>170</v>
      </c>
      <c r="R791" s="27">
        <v>0</v>
      </c>
      <c r="S791" s="27" t="s">
        <v>380</v>
      </c>
      <c r="T791" s="27" t="s">
        <v>354</v>
      </c>
      <c r="U791" s="27" t="s">
        <v>3566</v>
      </c>
    </row>
    <row r="792" spans="1:21" x14ac:dyDescent="0.15">
      <c r="A792" s="27" t="s">
        <v>75</v>
      </c>
      <c r="B792" s="27" t="s">
        <v>9906</v>
      </c>
      <c r="C792" s="27" t="s">
        <v>244</v>
      </c>
      <c r="D792" s="27" t="s">
        <v>265</v>
      </c>
      <c r="E792" s="27" t="s">
        <v>3563</v>
      </c>
      <c r="F792" s="27" t="s">
        <v>3564</v>
      </c>
      <c r="G792" s="27" t="s">
        <v>78</v>
      </c>
      <c r="H792" s="27" t="s">
        <v>3565</v>
      </c>
      <c r="I792" s="28">
        <v>43423.621319444443</v>
      </c>
      <c r="J792" s="28">
        <v>43423.621319444443</v>
      </c>
      <c r="K792" s="27">
        <v>0</v>
      </c>
      <c r="L792" s="27" t="s">
        <v>211</v>
      </c>
      <c r="M792" s="27" t="s">
        <v>211</v>
      </c>
      <c r="N792" s="27" t="s">
        <v>215</v>
      </c>
      <c r="O792" s="27" t="s">
        <v>264</v>
      </c>
      <c r="P792" s="27" t="s">
        <v>170</v>
      </c>
      <c r="R792" s="27">
        <v>0</v>
      </c>
      <c r="S792" s="27" t="s">
        <v>354</v>
      </c>
      <c r="T792" s="27" t="s">
        <v>354</v>
      </c>
      <c r="U792" s="27" t="s">
        <v>9907</v>
      </c>
    </row>
    <row r="793" spans="1:21" x14ac:dyDescent="0.15">
      <c r="A793" s="27" t="s">
        <v>75</v>
      </c>
      <c r="B793" s="27" t="s">
        <v>3567</v>
      </c>
      <c r="C793" s="27" t="s">
        <v>244</v>
      </c>
      <c r="D793" s="27" t="s">
        <v>265</v>
      </c>
      <c r="E793" s="27" t="s">
        <v>3568</v>
      </c>
      <c r="F793" s="27" t="s">
        <v>3569</v>
      </c>
      <c r="G793" s="27" t="s">
        <v>78</v>
      </c>
      <c r="H793" s="27" t="s">
        <v>558</v>
      </c>
      <c r="I793" s="28">
        <v>43423.62840277778</v>
      </c>
      <c r="J793" s="28">
        <v>43423.629583333335</v>
      </c>
      <c r="K793" s="27">
        <v>1.1805555555555556E-3</v>
      </c>
      <c r="L793" s="27" t="s">
        <v>210</v>
      </c>
      <c r="M793" s="27" t="s">
        <v>211</v>
      </c>
      <c r="N793" s="27" t="s">
        <v>215</v>
      </c>
      <c r="O793" s="27" t="s">
        <v>264</v>
      </c>
      <c r="P793" s="27" t="s">
        <v>170</v>
      </c>
      <c r="R793" s="27">
        <v>0</v>
      </c>
      <c r="S793" s="27" t="s">
        <v>437</v>
      </c>
      <c r="T793" s="27" t="s">
        <v>354</v>
      </c>
      <c r="U793" s="27" t="s">
        <v>3570</v>
      </c>
    </row>
    <row r="794" spans="1:21" x14ac:dyDescent="0.15">
      <c r="A794" s="27" t="s">
        <v>75</v>
      </c>
      <c r="B794" s="27" t="s">
        <v>3571</v>
      </c>
      <c r="C794" s="27" t="s">
        <v>244</v>
      </c>
      <c r="D794" s="27" t="s">
        <v>265</v>
      </c>
      <c r="E794" s="27" t="s">
        <v>3572</v>
      </c>
      <c r="F794" s="27" t="s">
        <v>3573</v>
      </c>
      <c r="G794" s="27" t="s">
        <v>78</v>
      </c>
      <c r="H794" s="27" t="s">
        <v>3574</v>
      </c>
      <c r="I794" s="28">
        <v>43423.64162037037</v>
      </c>
      <c r="J794" s="28">
        <v>43423.642511574071</v>
      </c>
      <c r="K794" s="27">
        <v>8.9120370370370362E-4</v>
      </c>
      <c r="L794" s="27" t="s">
        <v>210</v>
      </c>
      <c r="M794" s="27" t="s">
        <v>211</v>
      </c>
      <c r="N794" s="27" t="s">
        <v>215</v>
      </c>
      <c r="O794" s="27" t="s">
        <v>264</v>
      </c>
      <c r="P794" s="27" t="s">
        <v>170</v>
      </c>
      <c r="R794" s="27">
        <v>0</v>
      </c>
      <c r="S794" s="27" t="s">
        <v>665</v>
      </c>
      <c r="T794" s="27" t="s">
        <v>354</v>
      </c>
      <c r="U794" s="27" t="s">
        <v>3575</v>
      </c>
    </row>
    <row r="795" spans="1:21" x14ac:dyDescent="0.15">
      <c r="A795" s="27" t="s">
        <v>75</v>
      </c>
      <c r="B795" s="27" t="s">
        <v>3576</v>
      </c>
      <c r="C795" s="27" t="s">
        <v>244</v>
      </c>
      <c r="D795" s="27" t="s">
        <v>265</v>
      </c>
      <c r="E795" s="27" t="s">
        <v>3572</v>
      </c>
      <c r="F795" s="27" t="s">
        <v>3573</v>
      </c>
      <c r="G795" s="27" t="s">
        <v>78</v>
      </c>
      <c r="H795" s="27" t="s">
        <v>3574</v>
      </c>
      <c r="I795" s="28">
        <v>43423.642627314817</v>
      </c>
      <c r="J795" s="28">
        <v>43423.643171296295</v>
      </c>
      <c r="K795" s="27">
        <v>5.4398148148148144E-4</v>
      </c>
      <c r="L795" s="27" t="s">
        <v>210</v>
      </c>
      <c r="M795" s="27" t="s">
        <v>211</v>
      </c>
      <c r="N795" s="27" t="s">
        <v>215</v>
      </c>
      <c r="O795" s="27" t="s">
        <v>264</v>
      </c>
      <c r="P795" s="27" t="s">
        <v>170</v>
      </c>
      <c r="R795" s="27">
        <v>0</v>
      </c>
      <c r="S795" s="27" t="s">
        <v>428</v>
      </c>
      <c r="T795" s="27" t="s">
        <v>354</v>
      </c>
      <c r="U795" s="27" t="s">
        <v>3575</v>
      </c>
    </row>
    <row r="796" spans="1:21" x14ac:dyDescent="0.15">
      <c r="A796" s="27" t="s">
        <v>75</v>
      </c>
      <c r="B796" s="27" t="s">
        <v>9908</v>
      </c>
      <c r="C796" s="27" t="s">
        <v>244</v>
      </c>
      <c r="D796" s="27" t="s">
        <v>265</v>
      </c>
      <c r="E796" s="27" t="s">
        <v>9909</v>
      </c>
      <c r="F796" s="27" t="s">
        <v>9910</v>
      </c>
      <c r="G796" s="27" t="s">
        <v>78</v>
      </c>
      <c r="H796" s="27" t="s">
        <v>9911</v>
      </c>
      <c r="I796" s="28">
        <v>43423.650578703702</v>
      </c>
      <c r="J796" s="28">
        <v>43423.650578703702</v>
      </c>
      <c r="K796" s="27">
        <v>0</v>
      </c>
      <c r="L796" s="27" t="s">
        <v>211</v>
      </c>
      <c r="M796" s="27" t="s">
        <v>211</v>
      </c>
      <c r="N796" s="27" t="s">
        <v>215</v>
      </c>
      <c r="O796" s="27" t="s">
        <v>264</v>
      </c>
      <c r="P796" s="27" t="s">
        <v>170</v>
      </c>
      <c r="R796" s="27">
        <v>0</v>
      </c>
      <c r="S796" s="27" t="s">
        <v>354</v>
      </c>
      <c r="T796" s="27" t="s">
        <v>354</v>
      </c>
      <c r="U796" s="27" t="s">
        <v>9912</v>
      </c>
    </row>
    <row r="797" spans="1:21" x14ac:dyDescent="0.15">
      <c r="A797" s="27" t="s">
        <v>75</v>
      </c>
      <c r="B797" s="27" t="s">
        <v>9913</v>
      </c>
      <c r="C797" s="27" t="s">
        <v>244</v>
      </c>
      <c r="D797" s="27" t="s">
        <v>265</v>
      </c>
      <c r="E797" s="27" t="s">
        <v>9909</v>
      </c>
      <c r="F797" s="27" t="s">
        <v>9910</v>
      </c>
      <c r="G797" s="27" t="s">
        <v>78</v>
      </c>
      <c r="H797" s="27" t="s">
        <v>9911</v>
      </c>
      <c r="I797" s="28">
        <v>43423.650706018518</v>
      </c>
      <c r="J797" s="28">
        <v>43423.650706018518</v>
      </c>
      <c r="K797" s="27">
        <v>0</v>
      </c>
      <c r="L797" s="27" t="s">
        <v>211</v>
      </c>
      <c r="M797" s="27" t="s">
        <v>211</v>
      </c>
      <c r="N797" s="27" t="s">
        <v>215</v>
      </c>
      <c r="O797" s="27" t="s">
        <v>264</v>
      </c>
      <c r="P797" s="27" t="s">
        <v>170</v>
      </c>
      <c r="R797" s="27">
        <v>0</v>
      </c>
      <c r="S797" s="27" t="s">
        <v>354</v>
      </c>
      <c r="T797" s="27" t="s">
        <v>354</v>
      </c>
      <c r="U797" s="27" t="s">
        <v>9914</v>
      </c>
    </row>
    <row r="798" spans="1:21" x14ac:dyDescent="0.15">
      <c r="A798" s="27" t="s">
        <v>75</v>
      </c>
      <c r="B798" s="27" t="s">
        <v>3577</v>
      </c>
      <c r="C798" s="27" t="s">
        <v>244</v>
      </c>
      <c r="D798" s="27" t="s">
        <v>265</v>
      </c>
      <c r="E798" s="27" t="s">
        <v>3578</v>
      </c>
      <c r="F798" s="27" t="s">
        <v>3579</v>
      </c>
      <c r="G798" s="27" t="s">
        <v>78</v>
      </c>
      <c r="H798" s="27" t="s">
        <v>3580</v>
      </c>
      <c r="I798" s="28">
        <v>43423.652777777781</v>
      </c>
      <c r="J798" s="28">
        <v>43423.653090277781</v>
      </c>
      <c r="K798" s="27">
        <v>3.1250000000000001E-4</v>
      </c>
      <c r="L798" s="27" t="s">
        <v>210</v>
      </c>
      <c r="M798" s="27" t="s">
        <v>211</v>
      </c>
      <c r="N798" s="27" t="s">
        <v>215</v>
      </c>
      <c r="O798" s="27" t="s">
        <v>264</v>
      </c>
      <c r="P798" s="27" t="s">
        <v>170</v>
      </c>
      <c r="R798" s="27">
        <v>0</v>
      </c>
      <c r="S798" s="27" t="s">
        <v>407</v>
      </c>
      <c r="T798" s="27" t="s">
        <v>354</v>
      </c>
      <c r="U798" s="27" t="s">
        <v>3581</v>
      </c>
    </row>
    <row r="799" spans="1:21" x14ac:dyDescent="0.15">
      <c r="A799" s="27" t="s">
        <v>75</v>
      </c>
      <c r="B799" s="27" t="s">
        <v>9915</v>
      </c>
      <c r="C799" s="27" t="s">
        <v>244</v>
      </c>
      <c r="D799" s="27" t="s">
        <v>265</v>
      </c>
      <c r="E799" s="27" t="s">
        <v>9916</v>
      </c>
      <c r="F799" s="27" t="s">
        <v>9917</v>
      </c>
      <c r="G799" s="27" t="s">
        <v>78</v>
      </c>
      <c r="H799" s="27" t="s">
        <v>9918</v>
      </c>
      <c r="I799" s="28">
        <v>43423.654652777775</v>
      </c>
      <c r="J799" s="28">
        <v>43423.654652777775</v>
      </c>
      <c r="K799" s="27">
        <v>0</v>
      </c>
      <c r="L799" s="27" t="s">
        <v>211</v>
      </c>
      <c r="M799" s="27" t="s">
        <v>211</v>
      </c>
      <c r="N799" s="27" t="s">
        <v>215</v>
      </c>
      <c r="O799" s="27" t="s">
        <v>264</v>
      </c>
      <c r="P799" s="27" t="s">
        <v>170</v>
      </c>
      <c r="R799" s="27">
        <v>0</v>
      </c>
      <c r="S799" s="27" t="s">
        <v>354</v>
      </c>
      <c r="T799" s="27" t="s">
        <v>354</v>
      </c>
      <c r="U799" s="27" t="s">
        <v>9919</v>
      </c>
    </row>
    <row r="800" spans="1:21" x14ac:dyDescent="0.15">
      <c r="A800" s="27" t="s">
        <v>75</v>
      </c>
      <c r="B800" s="27" t="s">
        <v>3582</v>
      </c>
      <c r="C800" s="27" t="s">
        <v>244</v>
      </c>
      <c r="D800" s="27" t="s">
        <v>265</v>
      </c>
      <c r="E800" s="27" t="s">
        <v>3583</v>
      </c>
      <c r="F800" s="27" t="s">
        <v>3584</v>
      </c>
      <c r="G800" s="27" t="s">
        <v>78</v>
      </c>
      <c r="H800" s="27" t="s">
        <v>3585</v>
      </c>
      <c r="I800" s="28">
        <v>43423.655659722222</v>
      </c>
      <c r="J800" s="28">
        <v>43423.657881944448</v>
      </c>
      <c r="K800" s="27">
        <v>2.2222222222222222E-3</v>
      </c>
      <c r="L800" s="27" t="s">
        <v>210</v>
      </c>
      <c r="M800" s="27" t="s">
        <v>210</v>
      </c>
      <c r="N800" s="27" t="s">
        <v>215</v>
      </c>
      <c r="O800" s="27" t="s">
        <v>264</v>
      </c>
      <c r="P800" s="27" t="s">
        <v>170</v>
      </c>
      <c r="R800" s="27">
        <v>0</v>
      </c>
      <c r="S800" s="27" t="s">
        <v>700</v>
      </c>
      <c r="T800" s="27" t="s">
        <v>700</v>
      </c>
      <c r="U800" s="27" t="s">
        <v>3586</v>
      </c>
    </row>
    <row r="801" spans="1:21" x14ac:dyDescent="0.15">
      <c r="A801" s="27" t="s">
        <v>75</v>
      </c>
      <c r="B801" s="27" t="s">
        <v>3587</v>
      </c>
      <c r="C801" s="27" t="s">
        <v>244</v>
      </c>
      <c r="D801" s="27" t="s">
        <v>265</v>
      </c>
      <c r="E801" s="27" t="s">
        <v>3588</v>
      </c>
      <c r="F801" s="27" t="s">
        <v>3589</v>
      </c>
      <c r="G801" s="27" t="s">
        <v>78</v>
      </c>
      <c r="H801" s="27" t="s">
        <v>217</v>
      </c>
      <c r="I801" s="28">
        <v>43423.65965277778</v>
      </c>
      <c r="J801" s="28">
        <v>43423.66306712963</v>
      </c>
      <c r="K801" s="27">
        <v>3.414351851851852E-3</v>
      </c>
      <c r="L801" s="27" t="s">
        <v>210</v>
      </c>
      <c r="M801" s="27" t="s">
        <v>210</v>
      </c>
      <c r="N801" s="27" t="s">
        <v>215</v>
      </c>
      <c r="O801" s="27" t="s">
        <v>264</v>
      </c>
      <c r="P801" s="27" t="s">
        <v>170</v>
      </c>
      <c r="R801" s="27">
        <v>0</v>
      </c>
      <c r="S801" s="27" t="s">
        <v>3590</v>
      </c>
      <c r="T801" s="27" t="s">
        <v>3590</v>
      </c>
      <c r="U801" s="27" t="s">
        <v>3591</v>
      </c>
    </row>
    <row r="802" spans="1:21" x14ac:dyDescent="0.15">
      <c r="A802" s="27" t="s">
        <v>75</v>
      </c>
      <c r="B802" s="27" t="s">
        <v>3592</v>
      </c>
      <c r="C802" s="27" t="s">
        <v>244</v>
      </c>
      <c r="D802" s="27" t="s">
        <v>265</v>
      </c>
      <c r="E802" s="27" t="s">
        <v>3593</v>
      </c>
      <c r="F802" s="27" t="s">
        <v>3594</v>
      </c>
      <c r="G802" s="27" t="s">
        <v>78</v>
      </c>
      <c r="H802" s="27" t="s">
        <v>1872</v>
      </c>
      <c r="I802" s="28">
        <v>43423.664155092592</v>
      </c>
      <c r="J802" s="28">
        <v>43423.6643287037</v>
      </c>
      <c r="K802" s="27">
        <v>1.7361111111111112E-4</v>
      </c>
      <c r="L802" s="27" t="s">
        <v>210</v>
      </c>
      <c r="M802" s="27" t="s">
        <v>211</v>
      </c>
      <c r="N802" s="27" t="s">
        <v>215</v>
      </c>
      <c r="O802" s="27" t="s">
        <v>264</v>
      </c>
      <c r="P802" s="27" t="s">
        <v>170</v>
      </c>
      <c r="R802" s="27">
        <v>0</v>
      </c>
      <c r="S802" s="27" t="s">
        <v>369</v>
      </c>
      <c r="T802" s="27" t="s">
        <v>354</v>
      </c>
      <c r="U802" s="27" t="s">
        <v>3595</v>
      </c>
    </row>
    <row r="803" spans="1:21" x14ac:dyDescent="0.15">
      <c r="A803" s="27" t="s">
        <v>75</v>
      </c>
      <c r="B803" s="27" t="s">
        <v>3596</v>
      </c>
      <c r="C803" s="27" t="s">
        <v>244</v>
      </c>
      <c r="D803" s="27" t="s">
        <v>265</v>
      </c>
      <c r="E803" s="27" t="s">
        <v>3597</v>
      </c>
      <c r="F803" s="27" t="s">
        <v>3598</v>
      </c>
      <c r="G803" s="27" t="s">
        <v>78</v>
      </c>
      <c r="H803" s="27" t="s">
        <v>3599</v>
      </c>
      <c r="I803" s="28">
        <v>43423.665949074071</v>
      </c>
      <c r="J803" s="28">
        <v>43423.666168981479</v>
      </c>
      <c r="K803" s="27">
        <v>2.199074074074074E-4</v>
      </c>
      <c r="L803" s="27" t="s">
        <v>210</v>
      </c>
      <c r="M803" s="27" t="s">
        <v>211</v>
      </c>
      <c r="N803" s="27" t="s">
        <v>215</v>
      </c>
      <c r="O803" s="27" t="s">
        <v>264</v>
      </c>
      <c r="P803" s="27" t="s">
        <v>170</v>
      </c>
      <c r="R803" s="27">
        <v>0</v>
      </c>
      <c r="S803" s="27" t="s">
        <v>393</v>
      </c>
      <c r="T803" s="27" t="s">
        <v>354</v>
      </c>
      <c r="U803" s="27" t="s">
        <v>3600</v>
      </c>
    </row>
    <row r="804" spans="1:21" x14ac:dyDescent="0.15">
      <c r="A804" s="27" t="s">
        <v>75</v>
      </c>
      <c r="B804" s="27" t="s">
        <v>9920</v>
      </c>
      <c r="C804" s="27" t="s">
        <v>244</v>
      </c>
      <c r="D804" s="27" t="s">
        <v>265</v>
      </c>
      <c r="E804" s="27" t="s">
        <v>3602</v>
      </c>
      <c r="F804" s="27" t="s">
        <v>3603</v>
      </c>
      <c r="G804" s="27" t="s">
        <v>78</v>
      </c>
      <c r="H804" s="27" t="s">
        <v>1393</v>
      </c>
      <c r="I804" s="28">
        <v>43423.667210648149</v>
      </c>
      <c r="J804" s="28">
        <v>43423.667210648149</v>
      </c>
      <c r="K804" s="27">
        <v>0</v>
      </c>
      <c r="L804" s="27" t="s">
        <v>211</v>
      </c>
      <c r="M804" s="27" t="s">
        <v>211</v>
      </c>
      <c r="N804" s="27" t="s">
        <v>215</v>
      </c>
      <c r="O804" s="27" t="s">
        <v>264</v>
      </c>
      <c r="P804" s="27" t="s">
        <v>170</v>
      </c>
      <c r="R804" s="27">
        <v>0</v>
      </c>
      <c r="S804" s="27" t="s">
        <v>354</v>
      </c>
      <c r="T804" s="27" t="s">
        <v>354</v>
      </c>
      <c r="U804" s="27" t="s">
        <v>9921</v>
      </c>
    </row>
    <row r="805" spans="1:21" x14ac:dyDescent="0.15">
      <c r="A805" s="27" t="s">
        <v>75</v>
      </c>
      <c r="B805" s="27" t="s">
        <v>3601</v>
      </c>
      <c r="C805" s="27" t="s">
        <v>244</v>
      </c>
      <c r="D805" s="27" t="s">
        <v>265</v>
      </c>
      <c r="E805" s="27" t="s">
        <v>3602</v>
      </c>
      <c r="F805" s="27" t="s">
        <v>3603</v>
      </c>
      <c r="G805" s="27" t="s">
        <v>78</v>
      </c>
      <c r="H805" s="27" t="s">
        <v>335</v>
      </c>
      <c r="I805" s="28">
        <v>43423.66920138889</v>
      </c>
      <c r="J805" s="28">
        <v>43423.669652777775</v>
      </c>
      <c r="K805" s="27">
        <v>4.5138888888888892E-4</v>
      </c>
      <c r="L805" s="27" t="s">
        <v>210</v>
      </c>
      <c r="M805" s="27" t="s">
        <v>211</v>
      </c>
      <c r="N805" s="27" t="s">
        <v>215</v>
      </c>
      <c r="O805" s="27" t="s">
        <v>264</v>
      </c>
      <c r="P805" s="27" t="s">
        <v>170</v>
      </c>
      <c r="R805" s="27">
        <v>0</v>
      </c>
      <c r="S805" s="27" t="s">
        <v>358</v>
      </c>
      <c r="T805" s="27" t="s">
        <v>354</v>
      </c>
      <c r="U805" s="27" t="s">
        <v>3604</v>
      </c>
    </row>
    <row r="806" spans="1:21" x14ac:dyDescent="0.15">
      <c r="A806" s="27" t="s">
        <v>75</v>
      </c>
      <c r="B806" s="27" t="s">
        <v>3605</v>
      </c>
      <c r="C806" s="27" t="s">
        <v>244</v>
      </c>
      <c r="D806" s="27" t="s">
        <v>265</v>
      </c>
      <c r="E806" s="27" t="s">
        <v>3606</v>
      </c>
      <c r="F806" s="27" t="s">
        <v>3607</v>
      </c>
      <c r="G806" s="27" t="s">
        <v>78</v>
      </c>
      <c r="H806" s="27" t="s">
        <v>579</v>
      </c>
      <c r="I806" s="28">
        <v>43423.674085648148</v>
      </c>
      <c r="J806" s="28">
        <v>43423.676724537036</v>
      </c>
      <c r="K806" s="27">
        <v>2.6388888888888885E-3</v>
      </c>
      <c r="L806" s="27" t="s">
        <v>210</v>
      </c>
      <c r="M806" s="27" t="s">
        <v>210</v>
      </c>
      <c r="N806" s="27" t="s">
        <v>215</v>
      </c>
      <c r="O806" s="27" t="s">
        <v>264</v>
      </c>
      <c r="P806" s="27" t="s">
        <v>170</v>
      </c>
      <c r="R806" s="27">
        <v>0</v>
      </c>
      <c r="S806" s="27" t="s">
        <v>552</v>
      </c>
      <c r="T806" s="27" t="s">
        <v>552</v>
      </c>
      <c r="U806" s="27" t="s">
        <v>3608</v>
      </c>
    </row>
    <row r="807" spans="1:21" x14ac:dyDescent="0.15">
      <c r="A807" s="27" t="s">
        <v>75</v>
      </c>
      <c r="B807" s="27" t="s">
        <v>3609</v>
      </c>
      <c r="C807" s="27" t="s">
        <v>244</v>
      </c>
      <c r="D807" s="27" t="s">
        <v>265</v>
      </c>
      <c r="E807" s="27" t="s">
        <v>3610</v>
      </c>
      <c r="F807" s="27" t="s">
        <v>3611</v>
      </c>
      <c r="G807" s="27" t="s">
        <v>78</v>
      </c>
      <c r="H807" s="27" t="s">
        <v>3612</v>
      </c>
      <c r="I807" s="28">
        <v>43423.678946759261</v>
      </c>
      <c r="J807" s="28">
        <v>43423.680914351855</v>
      </c>
      <c r="K807" s="27">
        <v>1.9675925925925928E-3</v>
      </c>
      <c r="L807" s="27" t="s">
        <v>210</v>
      </c>
      <c r="M807" s="27" t="s">
        <v>211</v>
      </c>
      <c r="N807" s="27" t="s">
        <v>215</v>
      </c>
      <c r="O807" s="27" t="s">
        <v>264</v>
      </c>
      <c r="P807" s="27" t="s">
        <v>170</v>
      </c>
      <c r="R807" s="27">
        <v>0</v>
      </c>
      <c r="S807" s="27" t="s">
        <v>516</v>
      </c>
      <c r="T807" s="27" t="s">
        <v>354</v>
      </c>
      <c r="U807" s="27" t="s">
        <v>3613</v>
      </c>
    </row>
    <row r="808" spans="1:21" x14ac:dyDescent="0.15">
      <c r="A808" s="27" t="s">
        <v>75</v>
      </c>
      <c r="B808" s="27" t="s">
        <v>9922</v>
      </c>
      <c r="C808" s="27" t="s">
        <v>244</v>
      </c>
      <c r="D808" s="27" t="s">
        <v>265</v>
      </c>
      <c r="E808" s="27" t="s">
        <v>3615</v>
      </c>
      <c r="F808" s="27" t="s">
        <v>3616</v>
      </c>
      <c r="G808" s="27" t="s">
        <v>78</v>
      </c>
      <c r="H808" s="27" t="s">
        <v>3617</v>
      </c>
      <c r="I808" s="28">
        <v>43423.684861111113</v>
      </c>
      <c r="J808" s="28">
        <v>43423.684861111113</v>
      </c>
      <c r="K808" s="27">
        <v>0</v>
      </c>
      <c r="L808" s="27" t="s">
        <v>211</v>
      </c>
      <c r="M808" s="27" t="s">
        <v>211</v>
      </c>
      <c r="N808" s="27" t="s">
        <v>215</v>
      </c>
      <c r="O808" s="27" t="s">
        <v>264</v>
      </c>
      <c r="P808" s="27" t="s">
        <v>170</v>
      </c>
      <c r="R808" s="27">
        <v>0</v>
      </c>
      <c r="S808" s="27" t="s">
        <v>354</v>
      </c>
      <c r="T808" s="27" t="s">
        <v>354</v>
      </c>
      <c r="U808" s="27" t="s">
        <v>9923</v>
      </c>
    </row>
    <row r="809" spans="1:21" x14ac:dyDescent="0.15">
      <c r="A809" s="27" t="s">
        <v>75</v>
      </c>
      <c r="B809" s="27" t="s">
        <v>3614</v>
      </c>
      <c r="C809" s="27" t="s">
        <v>244</v>
      </c>
      <c r="D809" s="27" t="s">
        <v>265</v>
      </c>
      <c r="E809" s="27" t="s">
        <v>3615</v>
      </c>
      <c r="F809" s="27" t="s">
        <v>3616</v>
      </c>
      <c r="G809" s="27" t="s">
        <v>78</v>
      </c>
      <c r="H809" s="27" t="s">
        <v>3617</v>
      </c>
      <c r="I809" s="28">
        <v>43423.684976851851</v>
      </c>
      <c r="J809" s="28">
        <v>43423.685925925929</v>
      </c>
      <c r="K809" s="27">
        <v>9.4907407407407408E-4</v>
      </c>
      <c r="L809" s="27" t="s">
        <v>210</v>
      </c>
      <c r="M809" s="27" t="s">
        <v>211</v>
      </c>
      <c r="N809" s="27" t="s">
        <v>215</v>
      </c>
      <c r="O809" s="27" t="s">
        <v>264</v>
      </c>
      <c r="P809" s="27" t="s">
        <v>170</v>
      </c>
      <c r="R809" s="27">
        <v>0</v>
      </c>
      <c r="S809" s="27" t="s">
        <v>487</v>
      </c>
      <c r="T809" s="27" t="s">
        <v>354</v>
      </c>
      <c r="U809" s="27" t="s">
        <v>3618</v>
      </c>
    </row>
    <row r="810" spans="1:21" x14ac:dyDescent="0.15">
      <c r="A810" s="27" t="s">
        <v>75</v>
      </c>
      <c r="B810" s="27" t="s">
        <v>9924</v>
      </c>
      <c r="C810" s="27" t="s">
        <v>244</v>
      </c>
      <c r="D810" s="27" t="s">
        <v>265</v>
      </c>
      <c r="E810" s="27" t="s">
        <v>9925</v>
      </c>
      <c r="F810" s="27" t="s">
        <v>9926</v>
      </c>
      <c r="G810" s="27" t="s">
        <v>78</v>
      </c>
      <c r="H810" s="27" t="s">
        <v>9927</v>
      </c>
      <c r="I810" s="28">
        <v>43423.686249999999</v>
      </c>
      <c r="J810" s="28">
        <v>43423.686249999999</v>
      </c>
      <c r="K810" s="27">
        <v>0</v>
      </c>
      <c r="L810" s="27" t="s">
        <v>211</v>
      </c>
      <c r="M810" s="27" t="s">
        <v>211</v>
      </c>
      <c r="N810" s="27" t="s">
        <v>215</v>
      </c>
      <c r="O810" s="27" t="s">
        <v>264</v>
      </c>
      <c r="P810" s="27" t="s">
        <v>170</v>
      </c>
      <c r="R810" s="27">
        <v>0</v>
      </c>
      <c r="U810" s="27" t="s">
        <v>9928</v>
      </c>
    </row>
    <row r="811" spans="1:21" x14ac:dyDescent="0.15">
      <c r="A811" s="27" t="s">
        <v>75</v>
      </c>
      <c r="B811" s="27" t="s">
        <v>3619</v>
      </c>
      <c r="C811" s="27" t="s">
        <v>244</v>
      </c>
      <c r="D811" s="27" t="s">
        <v>265</v>
      </c>
      <c r="E811" s="27" t="s">
        <v>3620</v>
      </c>
      <c r="F811" s="27" t="s">
        <v>3621</v>
      </c>
      <c r="G811" s="27" t="s">
        <v>78</v>
      </c>
      <c r="H811" s="27" t="s">
        <v>231</v>
      </c>
      <c r="I811" s="28">
        <v>43423.687534722223</v>
      </c>
      <c r="J811" s="28">
        <v>43423.688726851855</v>
      </c>
      <c r="K811" s="27">
        <v>1.1921296296296296E-3</v>
      </c>
      <c r="L811" s="27" t="s">
        <v>210</v>
      </c>
      <c r="M811" s="27" t="s">
        <v>211</v>
      </c>
      <c r="N811" s="27" t="s">
        <v>215</v>
      </c>
      <c r="O811" s="27" t="s">
        <v>264</v>
      </c>
      <c r="P811" s="27" t="s">
        <v>170</v>
      </c>
      <c r="R811" s="27">
        <v>0</v>
      </c>
      <c r="S811" s="27" t="s">
        <v>796</v>
      </c>
      <c r="T811" s="27" t="s">
        <v>354</v>
      </c>
      <c r="U811" s="27" t="s">
        <v>3622</v>
      </c>
    </row>
    <row r="812" spans="1:21" x14ac:dyDescent="0.15">
      <c r="A812" s="27" t="s">
        <v>75</v>
      </c>
      <c r="B812" s="27" t="s">
        <v>3623</v>
      </c>
      <c r="C812" s="27" t="s">
        <v>244</v>
      </c>
      <c r="D812" s="27" t="s">
        <v>265</v>
      </c>
      <c r="E812" s="27" t="s">
        <v>3624</v>
      </c>
      <c r="F812" s="27" t="s">
        <v>3625</v>
      </c>
      <c r="G812" s="27" t="s">
        <v>78</v>
      </c>
      <c r="H812" s="27" t="s">
        <v>3626</v>
      </c>
      <c r="I812" s="28">
        <v>43423.690393518518</v>
      </c>
      <c r="J812" s="28">
        <v>43423.690613425926</v>
      </c>
      <c r="K812" s="27">
        <v>2.199074074074074E-4</v>
      </c>
      <c r="L812" s="27" t="s">
        <v>210</v>
      </c>
      <c r="M812" s="27" t="s">
        <v>211</v>
      </c>
      <c r="N812" s="27" t="s">
        <v>215</v>
      </c>
      <c r="O812" s="27" t="s">
        <v>264</v>
      </c>
      <c r="P812" s="27" t="s">
        <v>170</v>
      </c>
      <c r="R812" s="27">
        <v>0</v>
      </c>
      <c r="S812" s="27" t="s">
        <v>393</v>
      </c>
      <c r="T812" s="27" t="s">
        <v>354</v>
      </c>
      <c r="U812" s="27" t="s">
        <v>3627</v>
      </c>
    </row>
    <row r="813" spans="1:21" x14ac:dyDescent="0.15">
      <c r="A813" s="27" t="s">
        <v>75</v>
      </c>
      <c r="B813" s="27" t="s">
        <v>9929</v>
      </c>
      <c r="C813" s="27" t="s">
        <v>244</v>
      </c>
      <c r="D813" s="27" t="s">
        <v>265</v>
      </c>
      <c r="E813" s="27" t="s">
        <v>9930</v>
      </c>
      <c r="F813" s="27" t="s">
        <v>9931</v>
      </c>
      <c r="G813" s="27" t="s">
        <v>78</v>
      </c>
      <c r="H813" s="27" t="s">
        <v>9932</v>
      </c>
      <c r="I813" s="28">
        <v>43423.690752314818</v>
      </c>
      <c r="J813" s="28">
        <v>43423.690752314818</v>
      </c>
      <c r="K813" s="27">
        <v>0</v>
      </c>
      <c r="L813" s="27" t="s">
        <v>211</v>
      </c>
      <c r="M813" s="27" t="s">
        <v>211</v>
      </c>
      <c r="N813" s="27" t="s">
        <v>215</v>
      </c>
      <c r="O813" s="27" t="s">
        <v>264</v>
      </c>
      <c r="P813" s="27" t="s">
        <v>170</v>
      </c>
      <c r="R813" s="27">
        <v>0</v>
      </c>
      <c r="S813" s="27" t="s">
        <v>354</v>
      </c>
      <c r="T813" s="27" t="s">
        <v>354</v>
      </c>
      <c r="U813" s="27" t="s">
        <v>9933</v>
      </c>
    </row>
    <row r="814" spans="1:21" x14ac:dyDescent="0.15">
      <c r="A814" s="27" t="s">
        <v>75</v>
      </c>
      <c r="B814" s="27" t="s">
        <v>3628</v>
      </c>
      <c r="C814" s="27" t="s">
        <v>244</v>
      </c>
      <c r="D814" s="27" t="s">
        <v>265</v>
      </c>
      <c r="E814" s="27" t="s">
        <v>3629</v>
      </c>
      <c r="F814" s="27" t="s">
        <v>3630</v>
      </c>
      <c r="G814" s="27" t="s">
        <v>78</v>
      </c>
      <c r="H814" s="27" t="s">
        <v>3631</v>
      </c>
      <c r="I814" s="28">
        <v>43423.696157407408</v>
      </c>
      <c r="J814" s="28">
        <v>43423.696643518517</v>
      </c>
      <c r="K814" s="27">
        <v>4.8611111111111104E-4</v>
      </c>
      <c r="L814" s="27" t="s">
        <v>210</v>
      </c>
      <c r="M814" s="27" t="s">
        <v>211</v>
      </c>
      <c r="N814" s="27" t="s">
        <v>215</v>
      </c>
      <c r="O814" s="27" t="s">
        <v>264</v>
      </c>
      <c r="P814" s="27" t="s">
        <v>170</v>
      </c>
      <c r="R814" s="27">
        <v>0</v>
      </c>
      <c r="S814" s="27" t="s">
        <v>364</v>
      </c>
      <c r="T814" s="27" t="s">
        <v>354</v>
      </c>
      <c r="U814" s="27" t="s">
        <v>3632</v>
      </c>
    </row>
    <row r="815" spans="1:21" x14ac:dyDescent="0.15">
      <c r="A815" s="27" t="s">
        <v>75</v>
      </c>
      <c r="B815" s="27" t="s">
        <v>9934</v>
      </c>
      <c r="C815" s="27" t="s">
        <v>244</v>
      </c>
      <c r="D815" s="27" t="s">
        <v>265</v>
      </c>
      <c r="E815" s="27" t="s">
        <v>9935</v>
      </c>
      <c r="F815" s="27" t="s">
        <v>9936</v>
      </c>
      <c r="G815" s="27" t="s">
        <v>78</v>
      </c>
      <c r="H815" s="27" t="s">
        <v>9937</v>
      </c>
      <c r="I815" s="28">
        <v>43423.705983796295</v>
      </c>
      <c r="J815" s="28">
        <v>43423.705983796295</v>
      </c>
      <c r="K815" s="27">
        <v>0</v>
      </c>
      <c r="L815" s="27" t="s">
        <v>211</v>
      </c>
      <c r="M815" s="27" t="s">
        <v>211</v>
      </c>
      <c r="N815" s="27" t="s">
        <v>215</v>
      </c>
      <c r="O815" s="27" t="s">
        <v>264</v>
      </c>
      <c r="P815" s="27" t="s">
        <v>170</v>
      </c>
      <c r="R815" s="27">
        <v>0</v>
      </c>
      <c r="S815" s="27" t="s">
        <v>354</v>
      </c>
      <c r="T815" s="27" t="s">
        <v>354</v>
      </c>
      <c r="U815" s="27" t="s">
        <v>9938</v>
      </c>
    </row>
    <row r="816" spans="1:21" x14ac:dyDescent="0.15">
      <c r="A816" s="27" t="s">
        <v>75</v>
      </c>
      <c r="B816" s="27" t="s">
        <v>9939</v>
      </c>
      <c r="C816" s="27" t="s">
        <v>244</v>
      </c>
      <c r="D816" s="27" t="s">
        <v>265</v>
      </c>
      <c r="E816" s="27" t="s">
        <v>9935</v>
      </c>
      <c r="F816" s="27" t="s">
        <v>9936</v>
      </c>
      <c r="G816" s="27" t="s">
        <v>78</v>
      </c>
      <c r="H816" s="27" t="s">
        <v>9937</v>
      </c>
      <c r="I816" s="28">
        <v>43423.706817129627</v>
      </c>
      <c r="J816" s="28">
        <v>43423.706817129627</v>
      </c>
      <c r="K816" s="27">
        <v>0</v>
      </c>
      <c r="L816" s="27" t="s">
        <v>211</v>
      </c>
      <c r="M816" s="27" t="s">
        <v>211</v>
      </c>
      <c r="N816" s="27" t="s">
        <v>215</v>
      </c>
      <c r="O816" s="27" t="s">
        <v>264</v>
      </c>
      <c r="P816" s="27" t="s">
        <v>170</v>
      </c>
      <c r="R816" s="27">
        <v>0</v>
      </c>
      <c r="S816" s="27" t="s">
        <v>354</v>
      </c>
      <c r="T816" s="27" t="s">
        <v>354</v>
      </c>
      <c r="U816" s="27" t="s">
        <v>9940</v>
      </c>
    </row>
    <row r="817" spans="1:21" x14ac:dyDescent="0.15">
      <c r="A817" s="27" t="s">
        <v>75</v>
      </c>
      <c r="B817" s="27" t="s">
        <v>3633</v>
      </c>
      <c r="C817" s="27" t="s">
        <v>244</v>
      </c>
      <c r="D817" s="27" t="s">
        <v>265</v>
      </c>
      <c r="E817" s="27" t="s">
        <v>3634</v>
      </c>
      <c r="F817" s="27" t="s">
        <v>3635</v>
      </c>
      <c r="G817" s="27" t="s">
        <v>78</v>
      </c>
      <c r="H817" s="27" t="s">
        <v>1357</v>
      </c>
      <c r="I817" s="28">
        <v>43423.709039351852</v>
      </c>
      <c r="J817" s="28">
        <v>43423.709699074076</v>
      </c>
      <c r="K817" s="27">
        <v>6.5972222222222213E-4</v>
      </c>
      <c r="L817" s="27" t="s">
        <v>210</v>
      </c>
      <c r="M817" s="27" t="s">
        <v>211</v>
      </c>
      <c r="N817" s="27" t="s">
        <v>215</v>
      </c>
      <c r="O817" s="27" t="s">
        <v>264</v>
      </c>
      <c r="P817" s="27" t="s">
        <v>170</v>
      </c>
      <c r="R817" s="27">
        <v>0</v>
      </c>
      <c r="S817" s="27" t="s">
        <v>420</v>
      </c>
      <c r="T817" s="27" t="s">
        <v>354</v>
      </c>
      <c r="U817" s="27" t="s">
        <v>3636</v>
      </c>
    </row>
    <row r="818" spans="1:21" x14ac:dyDescent="0.15">
      <c r="A818" s="27" t="s">
        <v>75</v>
      </c>
      <c r="B818" s="27" t="s">
        <v>3637</v>
      </c>
      <c r="C818" s="27" t="s">
        <v>244</v>
      </c>
      <c r="D818" s="27" t="s">
        <v>265</v>
      </c>
      <c r="E818" s="27" t="s">
        <v>3638</v>
      </c>
      <c r="F818" s="27" t="s">
        <v>3639</v>
      </c>
      <c r="G818" s="27" t="s">
        <v>78</v>
      </c>
      <c r="H818" s="27" t="s">
        <v>1656</v>
      </c>
      <c r="I818" s="28">
        <v>43423.711296296293</v>
      </c>
      <c r="J818" s="28">
        <v>43423.711504629631</v>
      </c>
      <c r="K818" s="27">
        <v>2.0833333333333335E-4</v>
      </c>
      <c r="L818" s="27" t="s">
        <v>210</v>
      </c>
      <c r="M818" s="27" t="s">
        <v>211</v>
      </c>
      <c r="N818" s="27" t="s">
        <v>215</v>
      </c>
      <c r="O818" s="27" t="s">
        <v>264</v>
      </c>
      <c r="P818" s="27" t="s">
        <v>170</v>
      </c>
      <c r="R818" s="27">
        <v>0</v>
      </c>
      <c r="S818" s="27" t="s">
        <v>405</v>
      </c>
      <c r="T818" s="27" t="s">
        <v>354</v>
      </c>
      <c r="U818" s="27" t="s">
        <v>3640</v>
      </c>
    </row>
    <row r="819" spans="1:21" x14ac:dyDescent="0.15">
      <c r="A819" s="27" t="s">
        <v>75</v>
      </c>
      <c r="B819" s="27" t="s">
        <v>9941</v>
      </c>
      <c r="C819" s="27" t="s">
        <v>244</v>
      </c>
      <c r="D819" s="27" t="s">
        <v>265</v>
      </c>
      <c r="E819" s="27" t="s">
        <v>9942</v>
      </c>
      <c r="F819" s="27" t="s">
        <v>9943</v>
      </c>
      <c r="G819" s="27" t="s">
        <v>78</v>
      </c>
      <c r="H819" s="27" t="s">
        <v>9944</v>
      </c>
      <c r="I819" s="28">
        <v>43423.714918981481</v>
      </c>
      <c r="J819" s="28">
        <v>43423.714918981481</v>
      </c>
      <c r="K819" s="27">
        <v>0</v>
      </c>
      <c r="L819" s="27" t="s">
        <v>211</v>
      </c>
      <c r="M819" s="27" t="s">
        <v>211</v>
      </c>
      <c r="N819" s="27" t="s">
        <v>215</v>
      </c>
      <c r="O819" s="27" t="s">
        <v>264</v>
      </c>
      <c r="P819" s="27" t="s">
        <v>170</v>
      </c>
      <c r="R819" s="27">
        <v>0</v>
      </c>
      <c r="S819" s="27" t="s">
        <v>354</v>
      </c>
      <c r="T819" s="27" t="s">
        <v>354</v>
      </c>
      <c r="U819" s="27" t="s">
        <v>9945</v>
      </c>
    </row>
    <row r="820" spans="1:21" x14ac:dyDescent="0.15">
      <c r="A820" s="27" t="s">
        <v>75</v>
      </c>
      <c r="B820" s="27" t="s">
        <v>3641</v>
      </c>
      <c r="C820" s="27" t="s">
        <v>244</v>
      </c>
      <c r="D820" s="27" t="s">
        <v>265</v>
      </c>
      <c r="E820" s="27" t="s">
        <v>3642</v>
      </c>
      <c r="F820" s="27" t="s">
        <v>3643</v>
      </c>
      <c r="G820" s="27" t="s">
        <v>78</v>
      </c>
      <c r="H820" s="27" t="s">
        <v>3644</v>
      </c>
      <c r="I820" s="28">
        <v>43423.717002314814</v>
      </c>
      <c r="J820" s="28">
        <v>43423.717210648145</v>
      </c>
      <c r="K820" s="27">
        <v>2.0833333333333335E-4</v>
      </c>
      <c r="L820" s="27" t="s">
        <v>210</v>
      </c>
      <c r="M820" s="27" t="s">
        <v>211</v>
      </c>
      <c r="N820" s="27" t="s">
        <v>215</v>
      </c>
      <c r="O820" s="27" t="s">
        <v>264</v>
      </c>
      <c r="P820" s="27" t="s">
        <v>170</v>
      </c>
      <c r="R820" s="27">
        <v>0</v>
      </c>
      <c r="S820" s="27" t="s">
        <v>405</v>
      </c>
      <c r="T820" s="27" t="s">
        <v>354</v>
      </c>
      <c r="U820" s="27" t="s">
        <v>3645</v>
      </c>
    </row>
    <row r="821" spans="1:21" x14ac:dyDescent="0.15">
      <c r="A821" s="27" t="s">
        <v>75</v>
      </c>
      <c r="B821" s="27" t="s">
        <v>3646</v>
      </c>
      <c r="C821" s="27" t="s">
        <v>244</v>
      </c>
      <c r="D821" s="27" t="s">
        <v>265</v>
      </c>
      <c r="E821" s="27" t="s">
        <v>3647</v>
      </c>
      <c r="F821" s="27" t="s">
        <v>3648</v>
      </c>
      <c r="G821" s="27" t="s">
        <v>78</v>
      </c>
      <c r="H821" s="27" t="s">
        <v>3649</v>
      </c>
      <c r="I821" s="28">
        <v>43423.720671296294</v>
      </c>
      <c r="J821" s="28">
        <v>43423.722048611111</v>
      </c>
      <c r="K821" s="27">
        <v>1.3773148148148147E-3</v>
      </c>
      <c r="L821" s="27" t="s">
        <v>210</v>
      </c>
      <c r="M821" s="27" t="s">
        <v>211</v>
      </c>
      <c r="N821" s="27" t="s">
        <v>215</v>
      </c>
      <c r="O821" s="27" t="s">
        <v>264</v>
      </c>
      <c r="P821" s="27" t="s">
        <v>170</v>
      </c>
      <c r="R821" s="27">
        <v>0</v>
      </c>
      <c r="S821" s="27" t="s">
        <v>491</v>
      </c>
      <c r="T821" s="27" t="s">
        <v>354</v>
      </c>
      <c r="U821" s="27" t="s">
        <v>3650</v>
      </c>
    </row>
    <row r="822" spans="1:21" x14ac:dyDescent="0.15">
      <c r="A822" s="27" t="s">
        <v>75</v>
      </c>
      <c r="B822" s="27" t="s">
        <v>3651</v>
      </c>
      <c r="C822" s="27" t="s">
        <v>244</v>
      </c>
      <c r="D822" s="27" t="s">
        <v>265</v>
      </c>
      <c r="E822" s="27" t="s">
        <v>3652</v>
      </c>
      <c r="F822" s="27" t="s">
        <v>3653</v>
      </c>
      <c r="G822" s="27" t="s">
        <v>78</v>
      </c>
      <c r="H822" s="27" t="s">
        <v>3654</v>
      </c>
      <c r="I822" s="28">
        <v>43423.726238425923</v>
      </c>
      <c r="J822" s="28">
        <v>43423.733784722222</v>
      </c>
      <c r="K822" s="27">
        <v>7.5462962962962966E-3</v>
      </c>
      <c r="L822" s="27" t="s">
        <v>210</v>
      </c>
      <c r="M822" s="27" t="s">
        <v>210</v>
      </c>
      <c r="N822" s="27" t="s">
        <v>215</v>
      </c>
      <c r="O822" s="27" t="s">
        <v>264</v>
      </c>
      <c r="P822" s="27" t="s">
        <v>170</v>
      </c>
      <c r="R822" s="27">
        <v>0</v>
      </c>
      <c r="S822" s="27" t="s">
        <v>3655</v>
      </c>
      <c r="T822" s="27" t="s">
        <v>3655</v>
      </c>
      <c r="U822" s="27" t="s">
        <v>3656</v>
      </c>
    </row>
    <row r="823" spans="1:21" x14ac:dyDescent="0.15">
      <c r="A823" s="27" t="s">
        <v>75</v>
      </c>
      <c r="B823" s="27" t="s">
        <v>3657</v>
      </c>
      <c r="C823" s="27" t="s">
        <v>244</v>
      </c>
      <c r="D823" s="27" t="s">
        <v>267</v>
      </c>
      <c r="E823" s="27" t="s">
        <v>3658</v>
      </c>
      <c r="F823" s="27" t="s">
        <v>3659</v>
      </c>
      <c r="G823" s="27" t="s">
        <v>78</v>
      </c>
      <c r="H823" s="27" t="s">
        <v>3660</v>
      </c>
      <c r="I823" s="28">
        <v>43423.582326388889</v>
      </c>
      <c r="J823" s="28">
        <v>43423.584074074075</v>
      </c>
      <c r="K823" s="27">
        <v>1.7476851851851852E-3</v>
      </c>
      <c r="L823" s="27" t="s">
        <v>210</v>
      </c>
      <c r="M823" s="27" t="s">
        <v>211</v>
      </c>
      <c r="N823" s="27" t="s">
        <v>215</v>
      </c>
      <c r="O823" s="27" t="s">
        <v>266</v>
      </c>
      <c r="P823" s="27" t="s">
        <v>170</v>
      </c>
      <c r="R823" s="27">
        <v>0</v>
      </c>
      <c r="S823" s="27" t="s">
        <v>661</v>
      </c>
      <c r="T823" s="27" t="s">
        <v>354</v>
      </c>
      <c r="U823" s="27" t="s">
        <v>3661</v>
      </c>
    </row>
    <row r="824" spans="1:21" x14ac:dyDescent="0.15">
      <c r="A824" s="27" t="s">
        <v>75</v>
      </c>
      <c r="B824" s="27" t="s">
        <v>9946</v>
      </c>
      <c r="C824" s="27" t="s">
        <v>244</v>
      </c>
      <c r="D824" s="27" t="s">
        <v>267</v>
      </c>
      <c r="E824" s="27" t="s">
        <v>9947</v>
      </c>
      <c r="F824" s="27" t="s">
        <v>9948</v>
      </c>
      <c r="G824" s="27" t="s">
        <v>78</v>
      </c>
      <c r="H824" s="27" t="s">
        <v>9949</v>
      </c>
      <c r="I824" s="28">
        <v>43423.58494212963</v>
      </c>
      <c r="J824" s="28">
        <v>43423.58494212963</v>
      </c>
      <c r="K824" s="27">
        <v>0</v>
      </c>
      <c r="L824" s="27" t="s">
        <v>211</v>
      </c>
      <c r="M824" s="27" t="s">
        <v>211</v>
      </c>
      <c r="N824" s="27" t="s">
        <v>215</v>
      </c>
      <c r="O824" s="27" t="s">
        <v>266</v>
      </c>
      <c r="P824" s="27" t="s">
        <v>170</v>
      </c>
      <c r="R824" s="27">
        <v>0</v>
      </c>
      <c r="S824" s="27" t="s">
        <v>354</v>
      </c>
      <c r="T824" s="27" t="s">
        <v>354</v>
      </c>
      <c r="U824" s="27" t="s">
        <v>9950</v>
      </c>
    </row>
    <row r="825" spans="1:21" x14ac:dyDescent="0.15">
      <c r="A825" s="27" t="s">
        <v>75</v>
      </c>
      <c r="B825" s="27" t="s">
        <v>3662</v>
      </c>
      <c r="C825" s="27" t="s">
        <v>244</v>
      </c>
      <c r="D825" s="27" t="s">
        <v>267</v>
      </c>
      <c r="E825" s="27" t="s">
        <v>3663</v>
      </c>
      <c r="F825" s="27" t="s">
        <v>3664</v>
      </c>
      <c r="G825" s="27" t="s">
        <v>78</v>
      </c>
      <c r="H825" s="27" t="s">
        <v>3665</v>
      </c>
      <c r="I825" s="28">
        <v>43423.585555555554</v>
      </c>
      <c r="J825" s="28">
        <v>43423.585810185185</v>
      </c>
      <c r="K825" s="27">
        <v>2.5462962962962961E-4</v>
      </c>
      <c r="L825" s="27" t="s">
        <v>210</v>
      </c>
      <c r="M825" s="27" t="s">
        <v>211</v>
      </c>
      <c r="N825" s="27" t="s">
        <v>215</v>
      </c>
      <c r="O825" s="27" t="s">
        <v>266</v>
      </c>
      <c r="P825" s="27" t="s">
        <v>170</v>
      </c>
      <c r="R825" s="27">
        <v>0</v>
      </c>
      <c r="S825" s="27" t="s">
        <v>425</v>
      </c>
      <c r="T825" s="27" t="s">
        <v>354</v>
      </c>
      <c r="U825" s="27" t="s">
        <v>3666</v>
      </c>
    </row>
    <row r="826" spans="1:21" x14ac:dyDescent="0.15">
      <c r="A826" s="27" t="s">
        <v>75</v>
      </c>
      <c r="B826" s="27" t="s">
        <v>9951</v>
      </c>
      <c r="C826" s="27" t="s">
        <v>244</v>
      </c>
      <c r="D826" s="27" t="s">
        <v>267</v>
      </c>
      <c r="E826" s="27" t="s">
        <v>9952</v>
      </c>
      <c r="F826" s="27" t="s">
        <v>9953</v>
      </c>
      <c r="G826" s="27" t="s">
        <v>78</v>
      </c>
      <c r="H826" s="27" t="s">
        <v>9954</v>
      </c>
      <c r="I826" s="28">
        <v>43423.590937499997</v>
      </c>
      <c r="J826" s="28">
        <v>43423.590937499997</v>
      </c>
      <c r="K826" s="27">
        <v>0</v>
      </c>
      <c r="L826" s="27" t="s">
        <v>211</v>
      </c>
      <c r="M826" s="27" t="s">
        <v>211</v>
      </c>
      <c r="N826" s="27" t="s">
        <v>215</v>
      </c>
      <c r="O826" s="27" t="s">
        <v>266</v>
      </c>
      <c r="P826" s="27" t="s">
        <v>170</v>
      </c>
      <c r="R826" s="27">
        <v>0</v>
      </c>
      <c r="S826" s="27" t="s">
        <v>354</v>
      </c>
      <c r="T826" s="27" t="s">
        <v>354</v>
      </c>
      <c r="U826" s="27" t="s">
        <v>9955</v>
      </c>
    </row>
    <row r="827" spans="1:21" x14ac:dyDescent="0.15">
      <c r="A827" s="27" t="s">
        <v>75</v>
      </c>
      <c r="B827" s="27" t="s">
        <v>3667</v>
      </c>
      <c r="C827" s="27" t="s">
        <v>244</v>
      </c>
      <c r="D827" s="27" t="s">
        <v>267</v>
      </c>
      <c r="E827" s="27" t="s">
        <v>3668</v>
      </c>
      <c r="F827" s="27" t="s">
        <v>3669</v>
      </c>
      <c r="G827" s="27" t="s">
        <v>78</v>
      </c>
      <c r="H827" s="27" t="s">
        <v>3670</v>
      </c>
      <c r="I827" s="28">
        <v>43423.591724537036</v>
      </c>
      <c r="J827" s="28">
        <v>43423.596504629626</v>
      </c>
      <c r="K827" s="27">
        <v>4.7800925925925919E-3</v>
      </c>
      <c r="L827" s="27" t="s">
        <v>210</v>
      </c>
      <c r="M827" s="27" t="s">
        <v>210</v>
      </c>
      <c r="N827" s="27" t="s">
        <v>215</v>
      </c>
      <c r="O827" s="27" t="s">
        <v>266</v>
      </c>
      <c r="P827" s="27" t="s">
        <v>170</v>
      </c>
      <c r="R827" s="27">
        <v>0</v>
      </c>
      <c r="S827" s="27" t="s">
        <v>1184</v>
      </c>
      <c r="T827" s="27" t="s">
        <v>1184</v>
      </c>
      <c r="U827" s="27" t="s">
        <v>3671</v>
      </c>
    </row>
    <row r="828" spans="1:21" x14ac:dyDescent="0.15">
      <c r="A828" s="27" t="s">
        <v>75</v>
      </c>
      <c r="B828" s="27" t="s">
        <v>9956</v>
      </c>
      <c r="C828" s="27" t="s">
        <v>244</v>
      </c>
      <c r="D828" s="27" t="s">
        <v>267</v>
      </c>
      <c r="E828" s="27" t="s">
        <v>9957</v>
      </c>
      <c r="F828" s="27" t="s">
        <v>9958</v>
      </c>
      <c r="G828" s="27" t="s">
        <v>78</v>
      </c>
      <c r="H828" s="27" t="s">
        <v>9959</v>
      </c>
      <c r="I828" s="28">
        <v>43423.599537037036</v>
      </c>
      <c r="J828" s="28">
        <v>43423.599537037036</v>
      </c>
      <c r="K828" s="27">
        <v>0</v>
      </c>
      <c r="L828" s="27" t="s">
        <v>211</v>
      </c>
      <c r="M828" s="27" t="s">
        <v>211</v>
      </c>
      <c r="N828" s="27" t="s">
        <v>215</v>
      </c>
      <c r="O828" s="27" t="s">
        <v>266</v>
      </c>
      <c r="P828" s="27" t="s">
        <v>170</v>
      </c>
      <c r="R828" s="27">
        <v>0</v>
      </c>
      <c r="S828" s="27" t="s">
        <v>354</v>
      </c>
      <c r="T828" s="27" t="s">
        <v>354</v>
      </c>
      <c r="U828" s="27" t="s">
        <v>9960</v>
      </c>
    </row>
    <row r="829" spans="1:21" x14ac:dyDescent="0.15">
      <c r="A829" s="27" t="s">
        <v>75</v>
      </c>
      <c r="B829" s="27" t="s">
        <v>9961</v>
      </c>
      <c r="C829" s="27" t="s">
        <v>244</v>
      </c>
      <c r="D829" s="27" t="s">
        <v>267</v>
      </c>
      <c r="E829" s="27" t="s">
        <v>9957</v>
      </c>
      <c r="F829" s="27" t="s">
        <v>9958</v>
      </c>
      <c r="G829" s="27" t="s">
        <v>78</v>
      </c>
      <c r="H829" s="27" t="s">
        <v>9959</v>
      </c>
      <c r="I829" s="28">
        <v>43423.599872685183</v>
      </c>
      <c r="J829" s="28">
        <v>43423.599872685183</v>
      </c>
      <c r="K829" s="27">
        <v>0</v>
      </c>
      <c r="L829" s="27" t="s">
        <v>211</v>
      </c>
      <c r="M829" s="27" t="s">
        <v>211</v>
      </c>
      <c r="N829" s="27" t="s">
        <v>215</v>
      </c>
      <c r="O829" s="27" t="s">
        <v>266</v>
      </c>
      <c r="P829" s="27" t="s">
        <v>170</v>
      </c>
      <c r="R829" s="27">
        <v>0</v>
      </c>
      <c r="S829" s="27" t="s">
        <v>354</v>
      </c>
      <c r="T829" s="27" t="s">
        <v>354</v>
      </c>
      <c r="U829" s="27" t="s">
        <v>9962</v>
      </c>
    </row>
    <row r="830" spans="1:21" x14ac:dyDescent="0.15">
      <c r="A830" s="27" t="s">
        <v>75</v>
      </c>
      <c r="B830" s="27" t="s">
        <v>9963</v>
      </c>
      <c r="C830" s="27" t="s">
        <v>244</v>
      </c>
      <c r="D830" s="27" t="s">
        <v>267</v>
      </c>
      <c r="E830" s="27" t="s">
        <v>3673</v>
      </c>
      <c r="F830" s="27" t="s">
        <v>3674</v>
      </c>
      <c r="G830" s="27" t="s">
        <v>78</v>
      </c>
      <c r="H830" s="27" t="s">
        <v>3675</v>
      </c>
      <c r="I830" s="28">
        <v>43423.60193287037</v>
      </c>
      <c r="J830" s="28">
        <v>43423.60193287037</v>
      </c>
      <c r="K830" s="27">
        <v>0</v>
      </c>
      <c r="L830" s="27" t="s">
        <v>211</v>
      </c>
      <c r="M830" s="27" t="s">
        <v>211</v>
      </c>
      <c r="N830" s="27" t="s">
        <v>215</v>
      </c>
      <c r="O830" s="27" t="s">
        <v>266</v>
      </c>
      <c r="P830" s="27" t="s">
        <v>170</v>
      </c>
      <c r="R830" s="27">
        <v>0</v>
      </c>
      <c r="S830" s="27" t="s">
        <v>354</v>
      </c>
      <c r="T830" s="27" t="s">
        <v>354</v>
      </c>
      <c r="U830" s="27" t="s">
        <v>9964</v>
      </c>
    </row>
    <row r="831" spans="1:21" x14ac:dyDescent="0.15">
      <c r="A831" s="27" t="s">
        <v>75</v>
      </c>
      <c r="B831" s="27" t="s">
        <v>3672</v>
      </c>
      <c r="C831" s="27" t="s">
        <v>244</v>
      </c>
      <c r="D831" s="27" t="s">
        <v>267</v>
      </c>
      <c r="E831" s="27" t="s">
        <v>3673</v>
      </c>
      <c r="F831" s="27" t="s">
        <v>3674</v>
      </c>
      <c r="G831" s="27" t="s">
        <v>78</v>
      </c>
      <c r="H831" s="27" t="s">
        <v>3675</v>
      </c>
      <c r="I831" s="28">
        <v>43423.602094907408</v>
      </c>
      <c r="J831" s="28">
        <v>43423.602199074077</v>
      </c>
      <c r="K831" s="27">
        <v>1.0416666666666667E-4</v>
      </c>
      <c r="L831" s="27" t="s">
        <v>210</v>
      </c>
      <c r="M831" s="27" t="s">
        <v>211</v>
      </c>
      <c r="N831" s="27" t="s">
        <v>215</v>
      </c>
      <c r="O831" s="27" t="s">
        <v>266</v>
      </c>
      <c r="P831" s="27" t="s">
        <v>170</v>
      </c>
      <c r="R831" s="27">
        <v>0</v>
      </c>
      <c r="S831" s="27" t="s">
        <v>673</v>
      </c>
      <c r="T831" s="27" t="s">
        <v>354</v>
      </c>
      <c r="U831" s="27" t="s">
        <v>3676</v>
      </c>
    </row>
    <row r="832" spans="1:21" x14ac:dyDescent="0.15">
      <c r="A832" s="27" t="s">
        <v>75</v>
      </c>
      <c r="B832" s="27" t="s">
        <v>3677</v>
      </c>
      <c r="C832" s="27" t="s">
        <v>244</v>
      </c>
      <c r="D832" s="27" t="s">
        <v>267</v>
      </c>
      <c r="E832" s="27" t="s">
        <v>3673</v>
      </c>
      <c r="F832" s="27" t="s">
        <v>3674</v>
      </c>
      <c r="G832" s="27" t="s">
        <v>78</v>
      </c>
      <c r="H832" s="27" t="s">
        <v>3675</v>
      </c>
      <c r="I832" s="28">
        <v>43423.602488425924</v>
      </c>
      <c r="J832" s="28">
        <v>43423.602893518517</v>
      </c>
      <c r="K832" s="27">
        <v>4.0509259259259258E-4</v>
      </c>
      <c r="L832" s="27" t="s">
        <v>210</v>
      </c>
      <c r="M832" s="27" t="s">
        <v>211</v>
      </c>
      <c r="N832" s="27" t="s">
        <v>215</v>
      </c>
      <c r="O832" s="27" t="s">
        <v>266</v>
      </c>
      <c r="P832" s="27" t="s">
        <v>170</v>
      </c>
      <c r="R832" s="27">
        <v>0</v>
      </c>
      <c r="S832" s="27" t="s">
        <v>398</v>
      </c>
      <c r="T832" s="27" t="s">
        <v>354</v>
      </c>
      <c r="U832" s="27" t="s">
        <v>3676</v>
      </c>
    </row>
    <row r="833" spans="1:21" x14ac:dyDescent="0.15">
      <c r="A833" s="27" t="s">
        <v>75</v>
      </c>
      <c r="B833" s="27" t="s">
        <v>9965</v>
      </c>
      <c r="C833" s="27" t="s">
        <v>244</v>
      </c>
      <c r="D833" s="27" t="s">
        <v>267</v>
      </c>
      <c r="E833" s="27" t="s">
        <v>9966</v>
      </c>
      <c r="F833" s="27" t="s">
        <v>9967</v>
      </c>
      <c r="G833" s="27" t="s">
        <v>78</v>
      </c>
      <c r="H833" s="27" t="s">
        <v>9968</v>
      </c>
      <c r="I833" s="28">
        <v>43423.605416666665</v>
      </c>
      <c r="J833" s="28">
        <v>43423.605416666665</v>
      </c>
      <c r="K833" s="27">
        <v>0</v>
      </c>
      <c r="L833" s="27" t="s">
        <v>211</v>
      </c>
      <c r="M833" s="27" t="s">
        <v>211</v>
      </c>
      <c r="N833" s="27" t="s">
        <v>215</v>
      </c>
      <c r="O833" s="27" t="s">
        <v>266</v>
      </c>
      <c r="P833" s="27" t="s">
        <v>170</v>
      </c>
      <c r="R833" s="27">
        <v>0</v>
      </c>
      <c r="S833" s="27" t="s">
        <v>354</v>
      </c>
      <c r="T833" s="27" t="s">
        <v>354</v>
      </c>
      <c r="U833" s="27" t="s">
        <v>9969</v>
      </c>
    </row>
    <row r="834" spans="1:21" x14ac:dyDescent="0.15">
      <c r="A834" s="27" t="s">
        <v>75</v>
      </c>
      <c r="B834" s="27" t="s">
        <v>9970</v>
      </c>
      <c r="C834" s="27" t="s">
        <v>244</v>
      </c>
      <c r="D834" s="27" t="s">
        <v>267</v>
      </c>
      <c r="E834" s="27" t="s">
        <v>9966</v>
      </c>
      <c r="F834" s="27" t="s">
        <v>9967</v>
      </c>
      <c r="G834" s="27" t="s">
        <v>78</v>
      </c>
      <c r="H834" s="27" t="s">
        <v>9968</v>
      </c>
      <c r="I834" s="28">
        <v>43423.605949074074</v>
      </c>
      <c r="J834" s="28">
        <v>43423.605949074074</v>
      </c>
      <c r="K834" s="27">
        <v>0</v>
      </c>
      <c r="L834" s="27" t="s">
        <v>211</v>
      </c>
      <c r="M834" s="27" t="s">
        <v>211</v>
      </c>
      <c r="N834" s="27" t="s">
        <v>215</v>
      </c>
      <c r="O834" s="27" t="s">
        <v>266</v>
      </c>
      <c r="P834" s="27" t="s">
        <v>170</v>
      </c>
      <c r="R834" s="27">
        <v>0</v>
      </c>
      <c r="S834" s="27" t="s">
        <v>354</v>
      </c>
      <c r="T834" s="27" t="s">
        <v>354</v>
      </c>
      <c r="U834" s="27" t="s">
        <v>9971</v>
      </c>
    </row>
    <row r="835" spans="1:21" x14ac:dyDescent="0.15">
      <c r="A835" s="27" t="s">
        <v>75</v>
      </c>
      <c r="B835" s="27" t="s">
        <v>9972</v>
      </c>
      <c r="C835" s="27" t="s">
        <v>244</v>
      </c>
      <c r="D835" s="27" t="s">
        <v>267</v>
      </c>
      <c r="E835" s="27" t="s">
        <v>3679</v>
      </c>
      <c r="F835" s="27" t="s">
        <v>3680</v>
      </c>
      <c r="G835" s="27" t="s">
        <v>78</v>
      </c>
      <c r="H835" s="27" t="s">
        <v>3681</v>
      </c>
      <c r="I835" s="28">
        <v>43423.607997685183</v>
      </c>
      <c r="J835" s="28">
        <v>43423.607997685183</v>
      </c>
      <c r="K835" s="27">
        <v>0</v>
      </c>
      <c r="L835" s="27" t="s">
        <v>211</v>
      </c>
      <c r="M835" s="27" t="s">
        <v>211</v>
      </c>
      <c r="N835" s="27" t="s">
        <v>215</v>
      </c>
      <c r="O835" s="27" t="s">
        <v>266</v>
      </c>
      <c r="P835" s="27" t="s">
        <v>170</v>
      </c>
      <c r="R835" s="27">
        <v>0</v>
      </c>
      <c r="S835" s="27" t="s">
        <v>354</v>
      </c>
      <c r="T835" s="27" t="s">
        <v>354</v>
      </c>
      <c r="U835" s="27" t="s">
        <v>9973</v>
      </c>
    </row>
    <row r="836" spans="1:21" x14ac:dyDescent="0.15">
      <c r="A836" s="27" t="s">
        <v>75</v>
      </c>
      <c r="B836" s="27" t="s">
        <v>3678</v>
      </c>
      <c r="C836" s="27" t="s">
        <v>244</v>
      </c>
      <c r="D836" s="27" t="s">
        <v>267</v>
      </c>
      <c r="E836" s="27" t="s">
        <v>3679</v>
      </c>
      <c r="F836" s="27" t="s">
        <v>3680</v>
      </c>
      <c r="G836" s="27" t="s">
        <v>78</v>
      </c>
      <c r="H836" s="27" t="s">
        <v>3681</v>
      </c>
      <c r="I836" s="28">
        <v>43423.608263888891</v>
      </c>
      <c r="J836" s="28">
        <v>43423.610555555555</v>
      </c>
      <c r="K836" s="27">
        <v>2.2916666666666667E-3</v>
      </c>
      <c r="L836" s="27" t="s">
        <v>210</v>
      </c>
      <c r="M836" s="27" t="s">
        <v>210</v>
      </c>
      <c r="N836" s="27" t="s">
        <v>215</v>
      </c>
      <c r="O836" s="27" t="s">
        <v>266</v>
      </c>
      <c r="P836" s="27" t="s">
        <v>170</v>
      </c>
      <c r="R836" s="27">
        <v>0</v>
      </c>
      <c r="S836" s="27" t="s">
        <v>1132</v>
      </c>
      <c r="T836" s="27" t="s">
        <v>1132</v>
      </c>
      <c r="U836" s="27" t="s">
        <v>3682</v>
      </c>
    </row>
    <row r="837" spans="1:21" x14ac:dyDescent="0.15">
      <c r="A837" s="27" t="s">
        <v>75</v>
      </c>
      <c r="B837" s="27" t="s">
        <v>3683</v>
      </c>
      <c r="C837" s="27" t="s">
        <v>244</v>
      </c>
      <c r="D837" s="27" t="s">
        <v>267</v>
      </c>
      <c r="E837" s="27" t="s">
        <v>3684</v>
      </c>
      <c r="F837" s="27" t="s">
        <v>3685</v>
      </c>
      <c r="G837" s="27" t="s">
        <v>78</v>
      </c>
      <c r="H837" s="27" t="s">
        <v>3686</v>
      </c>
      <c r="I837" s="28">
        <v>43423.615277777775</v>
      </c>
      <c r="J837" s="28">
        <v>43423.615393518521</v>
      </c>
      <c r="K837" s="27">
        <v>1.1574074074074073E-4</v>
      </c>
      <c r="L837" s="27" t="s">
        <v>210</v>
      </c>
      <c r="M837" s="27" t="s">
        <v>211</v>
      </c>
      <c r="N837" s="27" t="s">
        <v>215</v>
      </c>
      <c r="O837" s="27" t="s">
        <v>266</v>
      </c>
      <c r="P837" s="27" t="s">
        <v>170</v>
      </c>
      <c r="R837" s="27">
        <v>0</v>
      </c>
      <c r="S837" s="27" t="s">
        <v>441</v>
      </c>
      <c r="T837" s="27" t="s">
        <v>354</v>
      </c>
      <c r="U837" s="27" t="s">
        <v>3687</v>
      </c>
    </row>
    <row r="838" spans="1:21" x14ac:dyDescent="0.15">
      <c r="A838" s="27" t="s">
        <v>75</v>
      </c>
      <c r="B838" s="27" t="s">
        <v>3688</v>
      </c>
      <c r="C838" s="27" t="s">
        <v>244</v>
      </c>
      <c r="D838" s="27" t="s">
        <v>267</v>
      </c>
      <c r="E838" s="27" t="s">
        <v>3684</v>
      </c>
      <c r="F838" s="27" t="s">
        <v>3685</v>
      </c>
      <c r="G838" s="27" t="s">
        <v>78</v>
      </c>
      <c r="H838" s="27" t="s">
        <v>3686</v>
      </c>
      <c r="I838" s="28">
        <v>43423.615682870368</v>
      </c>
      <c r="J838" s="28">
        <v>43423.616655092592</v>
      </c>
      <c r="K838" s="27">
        <v>9.7222222222222209E-4</v>
      </c>
      <c r="L838" s="27" t="s">
        <v>210</v>
      </c>
      <c r="M838" s="27" t="s">
        <v>211</v>
      </c>
      <c r="N838" s="27" t="s">
        <v>215</v>
      </c>
      <c r="O838" s="27" t="s">
        <v>266</v>
      </c>
      <c r="P838" s="27" t="s">
        <v>170</v>
      </c>
      <c r="R838" s="27">
        <v>0</v>
      </c>
      <c r="S838" s="27" t="s">
        <v>373</v>
      </c>
      <c r="T838" s="27" t="s">
        <v>354</v>
      </c>
      <c r="U838" s="27" t="s">
        <v>3687</v>
      </c>
    </row>
    <row r="839" spans="1:21" x14ac:dyDescent="0.15">
      <c r="A839" s="27" t="s">
        <v>75</v>
      </c>
      <c r="B839" s="27" t="s">
        <v>3689</v>
      </c>
      <c r="C839" s="27" t="s">
        <v>244</v>
      </c>
      <c r="D839" s="27" t="s">
        <v>267</v>
      </c>
      <c r="E839" s="27" t="s">
        <v>3684</v>
      </c>
      <c r="F839" s="27" t="s">
        <v>3685</v>
      </c>
      <c r="G839" s="27" t="s">
        <v>78</v>
      </c>
      <c r="H839" s="27" t="s">
        <v>3686</v>
      </c>
      <c r="I839" s="28">
        <v>43423.620659722219</v>
      </c>
      <c r="J839" s="28">
        <v>43423.620833333334</v>
      </c>
      <c r="K839" s="27">
        <v>1.7361111111111112E-4</v>
      </c>
      <c r="L839" s="27" t="s">
        <v>210</v>
      </c>
      <c r="M839" s="27" t="s">
        <v>211</v>
      </c>
      <c r="N839" s="27" t="s">
        <v>215</v>
      </c>
      <c r="O839" s="27" t="s">
        <v>266</v>
      </c>
      <c r="P839" s="27" t="s">
        <v>170</v>
      </c>
      <c r="R839" s="27">
        <v>0</v>
      </c>
      <c r="S839" s="27" t="s">
        <v>369</v>
      </c>
      <c r="T839" s="27" t="s">
        <v>354</v>
      </c>
      <c r="U839" s="27" t="s">
        <v>3690</v>
      </c>
    </row>
    <row r="840" spans="1:21" x14ac:dyDescent="0.15">
      <c r="A840" s="27" t="s">
        <v>75</v>
      </c>
      <c r="B840" s="27" t="s">
        <v>9974</v>
      </c>
      <c r="C840" s="27" t="s">
        <v>244</v>
      </c>
      <c r="D840" s="27" t="s">
        <v>267</v>
      </c>
      <c r="E840" s="27" t="s">
        <v>3684</v>
      </c>
      <c r="F840" s="27" t="s">
        <v>3685</v>
      </c>
      <c r="G840" s="27" t="s">
        <v>78</v>
      </c>
      <c r="H840" s="27" t="s">
        <v>3686</v>
      </c>
      <c r="I840" s="28">
        <v>43423.621064814812</v>
      </c>
      <c r="J840" s="28">
        <v>43423.621064814812</v>
      </c>
      <c r="K840" s="27">
        <v>0</v>
      </c>
      <c r="L840" s="27" t="s">
        <v>211</v>
      </c>
      <c r="M840" s="27" t="s">
        <v>211</v>
      </c>
      <c r="N840" s="27" t="s">
        <v>215</v>
      </c>
      <c r="O840" s="27" t="s">
        <v>266</v>
      </c>
      <c r="P840" s="27" t="s">
        <v>170</v>
      </c>
      <c r="R840" s="27">
        <v>0</v>
      </c>
      <c r="S840" s="27" t="s">
        <v>354</v>
      </c>
      <c r="T840" s="27" t="s">
        <v>354</v>
      </c>
      <c r="U840" s="27" t="s">
        <v>3690</v>
      </c>
    </row>
    <row r="841" spans="1:21" x14ac:dyDescent="0.15">
      <c r="A841" s="27" t="s">
        <v>75</v>
      </c>
      <c r="B841" s="27" t="s">
        <v>9975</v>
      </c>
      <c r="C841" s="27" t="s">
        <v>244</v>
      </c>
      <c r="D841" s="27" t="s">
        <v>267</v>
      </c>
      <c r="E841" s="27" t="s">
        <v>3684</v>
      </c>
      <c r="F841" s="27" t="s">
        <v>3685</v>
      </c>
      <c r="G841" s="27" t="s">
        <v>78</v>
      </c>
      <c r="H841" s="27" t="s">
        <v>3686</v>
      </c>
      <c r="I841" s="28">
        <v>43423.621724537035</v>
      </c>
      <c r="J841" s="28">
        <v>43423.621724537035</v>
      </c>
      <c r="K841" s="27">
        <v>0</v>
      </c>
      <c r="L841" s="27" t="s">
        <v>211</v>
      </c>
      <c r="M841" s="27" t="s">
        <v>211</v>
      </c>
      <c r="N841" s="27" t="s">
        <v>215</v>
      </c>
      <c r="O841" s="27" t="s">
        <v>266</v>
      </c>
      <c r="P841" s="27" t="s">
        <v>170</v>
      </c>
      <c r="R841" s="27">
        <v>0</v>
      </c>
      <c r="S841" s="27" t="s">
        <v>354</v>
      </c>
      <c r="T841" s="27" t="s">
        <v>354</v>
      </c>
      <c r="U841" s="27" t="s">
        <v>9976</v>
      </c>
    </row>
    <row r="842" spans="1:21" x14ac:dyDescent="0.15">
      <c r="A842" s="27" t="s">
        <v>75</v>
      </c>
      <c r="B842" s="27" t="s">
        <v>9977</v>
      </c>
      <c r="C842" s="27" t="s">
        <v>244</v>
      </c>
      <c r="D842" s="27" t="s">
        <v>267</v>
      </c>
      <c r="E842" s="27" t="s">
        <v>9978</v>
      </c>
      <c r="F842" s="27" t="s">
        <v>9979</v>
      </c>
      <c r="G842" s="27" t="s">
        <v>78</v>
      </c>
      <c r="H842" s="27" t="s">
        <v>9980</v>
      </c>
      <c r="I842" s="28">
        <v>43423.622546296298</v>
      </c>
      <c r="J842" s="28">
        <v>43423.622546296298</v>
      </c>
      <c r="K842" s="27">
        <v>0</v>
      </c>
      <c r="L842" s="27" t="s">
        <v>211</v>
      </c>
      <c r="M842" s="27" t="s">
        <v>211</v>
      </c>
      <c r="N842" s="27" t="s">
        <v>215</v>
      </c>
      <c r="O842" s="27" t="s">
        <v>266</v>
      </c>
      <c r="P842" s="27" t="s">
        <v>170</v>
      </c>
      <c r="R842" s="27">
        <v>0</v>
      </c>
      <c r="S842" s="27" t="s">
        <v>354</v>
      </c>
      <c r="T842" s="27" t="s">
        <v>354</v>
      </c>
      <c r="U842" s="27" t="s">
        <v>9981</v>
      </c>
    </row>
    <row r="843" spans="1:21" x14ac:dyDescent="0.15">
      <c r="A843" s="27" t="s">
        <v>75</v>
      </c>
      <c r="B843" s="27" t="s">
        <v>3691</v>
      </c>
      <c r="C843" s="27" t="s">
        <v>244</v>
      </c>
      <c r="D843" s="27" t="s">
        <v>267</v>
      </c>
      <c r="E843" s="27" t="s">
        <v>3692</v>
      </c>
      <c r="F843" s="27" t="s">
        <v>3693</v>
      </c>
      <c r="G843" s="27" t="s">
        <v>78</v>
      </c>
      <c r="H843" s="27" t="s">
        <v>3694</v>
      </c>
      <c r="I843" s="28">
        <v>43423.623530092591</v>
      </c>
      <c r="J843" s="28">
        <v>43423.623692129629</v>
      </c>
      <c r="K843" s="27">
        <v>1.6203703703703703E-4</v>
      </c>
      <c r="L843" s="27" t="s">
        <v>210</v>
      </c>
      <c r="M843" s="27" t="s">
        <v>211</v>
      </c>
      <c r="N843" s="27" t="s">
        <v>215</v>
      </c>
      <c r="O843" s="27" t="s">
        <v>266</v>
      </c>
      <c r="P843" s="27" t="s">
        <v>170</v>
      </c>
      <c r="R843" s="27">
        <v>0</v>
      </c>
      <c r="S843" s="27" t="s">
        <v>402</v>
      </c>
      <c r="T843" s="27" t="s">
        <v>354</v>
      </c>
      <c r="U843" s="27" t="s">
        <v>3695</v>
      </c>
    </row>
    <row r="844" spans="1:21" x14ac:dyDescent="0.15">
      <c r="A844" s="27" t="s">
        <v>75</v>
      </c>
      <c r="B844" s="27" t="s">
        <v>9982</v>
      </c>
      <c r="C844" s="27" t="s">
        <v>244</v>
      </c>
      <c r="D844" s="27" t="s">
        <v>267</v>
      </c>
      <c r="E844" s="27" t="s">
        <v>9983</v>
      </c>
      <c r="F844" s="27" t="s">
        <v>9984</v>
      </c>
      <c r="G844" s="27" t="s">
        <v>78</v>
      </c>
      <c r="H844" s="27" t="s">
        <v>9985</v>
      </c>
      <c r="I844" s="28">
        <v>43423.624421296299</v>
      </c>
      <c r="J844" s="28">
        <v>43423.624421296299</v>
      </c>
      <c r="K844" s="27">
        <v>0</v>
      </c>
      <c r="L844" s="27" t="s">
        <v>211</v>
      </c>
      <c r="M844" s="27" t="s">
        <v>211</v>
      </c>
      <c r="N844" s="27" t="s">
        <v>215</v>
      </c>
      <c r="O844" s="27" t="s">
        <v>266</v>
      </c>
      <c r="P844" s="27" t="s">
        <v>170</v>
      </c>
      <c r="R844" s="27">
        <v>0</v>
      </c>
      <c r="S844" s="27" t="s">
        <v>354</v>
      </c>
      <c r="T844" s="27" t="s">
        <v>354</v>
      </c>
      <c r="U844" s="27" t="s">
        <v>9986</v>
      </c>
    </row>
    <row r="845" spans="1:21" x14ac:dyDescent="0.15">
      <c r="A845" s="27" t="s">
        <v>75</v>
      </c>
      <c r="B845" s="27" t="s">
        <v>9987</v>
      </c>
      <c r="C845" s="27" t="s">
        <v>244</v>
      </c>
      <c r="D845" s="27" t="s">
        <v>267</v>
      </c>
      <c r="E845" s="27" t="s">
        <v>9988</v>
      </c>
      <c r="F845" s="27" t="s">
        <v>9989</v>
      </c>
      <c r="G845" s="27" t="s">
        <v>78</v>
      </c>
      <c r="H845" s="27" t="s">
        <v>9990</v>
      </c>
      <c r="I845" s="28">
        <v>43423.624895833331</v>
      </c>
      <c r="J845" s="28">
        <v>43423.624895833331</v>
      </c>
      <c r="K845" s="27">
        <v>0</v>
      </c>
      <c r="L845" s="27" t="s">
        <v>211</v>
      </c>
      <c r="M845" s="27" t="s">
        <v>211</v>
      </c>
      <c r="N845" s="27" t="s">
        <v>215</v>
      </c>
      <c r="O845" s="27" t="s">
        <v>266</v>
      </c>
      <c r="P845" s="27" t="s">
        <v>170</v>
      </c>
      <c r="R845" s="27">
        <v>0</v>
      </c>
      <c r="S845" s="27" t="s">
        <v>354</v>
      </c>
      <c r="T845" s="27" t="s">
        <v>354</v>
      </c>
      <c r="U845" s="27" t="s">
        <v>9991</v>
      </c>
    </row>
    <row r="846" spans="1:21" x14ac:dyDescent="0.15">
      <c r="A846" s="27" t="s">
        <v>75</v>
      </c>
      <c r="B846" s="27" t="s">
        <v>9992</v>
      </c>
      <c r="C846" s="27" t="s">
        <v>244</v>
      </c>
      <c r="D846" s="27" t="s">
        <v>267</v>
      </c>
      <c r="E846" s="27" t="s">
        <v>9993</v>
      </c>
      <c r="F846" s="27" t="s">
        <v>9994</v>
      </c>
      <c r="G846" s="27" t="s">
        <v>78</v>
      </c>
      <c r="H846" s="27" t="s">
        <v>9995</v>
      </c>
      <c r="I846" s="28">
        <v>43423.626331018517</v>
      </c>
      <c r="J846" s="28">
        <v>43423.626331018517</v>
      </c>
      <c r="K846" s="27">
        <v>0</v>
      </c>
      <c r="L846" s="27" t="s">
        <v>211</v>
      </c>
      <c r="M846" s="27" t="s">
        <v>211</v>
      </c>
      <c r="N846" s="27" t="s">
        <v>215</v>
      </c>
      <c r="O846" s="27" t="s">
        <v>266</v>
      </c>
      <c r="P846" s="27" t="s">
        <v>170</v>
      </c>
      <c r="R846" s="27">
        <v>0</v>
      </c>
      <c r="S846" s="27" t="s">
        <v>354</v>
      </c>
      <c r="T846" s="27" t="s">
        <v>354</v>
      </c>
      <c r="U846" s="27" t="s">
        <v>9996</v>
      </c>
    </row>
    <row r="847" spans="1:21" x14ac:dyDescent="0.15">
      <c r="A847" s="27" t="s">
        <v>75</v>
      </c>
      <c r="B847" s="27" t="s">
        <v>3696</v>
      </c>
      <c r="C847" s="27" t="s">
        <v>244</v>
      </c>
      <c r="D847" s="27" t="s">
        <v>267</v>
      </c>
      <c r="E847" s="27" t="s">
        <v>3697</v>
      </c>
      <c r="F847" s="27" t="s">
        <v>3698</v>
      </c>
      <c r="G847" s="27" t="s">
        <v>78</v>
      </c>
      <c r="H847" s="27" t="s">
        <v>930</v>
      </c>
      <c r="I847" s="28">
        <v>43423.628541666665</v>
      </c>
      <c r="J847" s="28">
        <v>43423.628634259258</v>
      </c>
      <c r="K847" s="27">
        <v>9.2592592592592588E-5</v>
      </c>
      <c r="L847" s="27" t="s">
        <v>210</v>
      </c>
      <c r="M847" s="27" t="s">
        <v>211</v>
      </c>
      <c r="N847" s="27" t="s">
        <v>215</v>
      </c>
      <c r="O847" s="27" t="s">
        <v>266</v>
      </c>
      <c r="P847" s="27" t="s">
        <v>170</v>
      </c>
      <c r="R847" s="27">
        <v>0</v>
      </c>
      <c r="S847" s="27" t="s">
        <v>432</v>
      </c>
      <c r="T847" s="27" t="s">
        <v>354</v>
      </c>
      <c r="U847" s="27" t="s">
        <v>3699</v>
      </c>
    </row>
    <row r="848" spans="1:21" x14ac:dyDescent="0.15">
      <c r="A848" s="27" t="s">
        <v>75</v>
      </c>
      <c r="B848" s="27" t="s">
        <v>3700</v>
      </c>
      <c r="C848" s="27" t="s">
        <v>244</v>
      </c>
      <c r="D848" s="27" t="s">
        <v>267</v>
      </c>
      <c r="E848" s="27" t="s">
        <v>3697</v>
      </c>
      <c r="F848" s="27" t="s">
        <v>3698</v>
      </c>
      <c r="G848" s="27" t="s">
        <v>78</v>
      </c>
      <c r="H848" s="27" t="s">
        <v>930</v>
      </c>
      <c r="I848" s="28">
        <v>43423.628796296296</v>
      </c>
      <c r="J848" s="28">
        <v>43423.628946759258</v>
      </c>
      <c r="K848" s="27">
        <v>1.5046296296296297E-4</v>
      </c>
      <c r="L848" s="27" t="s">
        <v>210</v>
      </c>
      <c r="M848" s="27" t="s">
        <v>211</v>
      </c>
      <c r="N848" s="27" t="s">
        <v>215</v>
      </c>
      <c r="O848" s="27" t="s">
        <v>266</v>
      </c>
      <c r="P848" s="27" t="s">
        <v>170</v>
      </c>
      <c r="R848" s="27">
        <v>0</v>
      </c>
      <c r="S848" s="27" t="s">
        <v>377</v>
      </c>
      <c r="T848" s="27" t="s">
        <v>354</v>
      </c>
      <c r="U848" s="27" t="s">
        <v>3699</v>
      </c>
    </row>
    <row r="849" spans="1:21" x14ac:dyDescent="0.15">
      <c r="A849" s="27" t="s">
        <v>75</v>
      </c>
      <c r="B849" s="27" t="s">
        <v>3701</v>
      </c>
      <c r="C849" s="27" t="s">
        <v>244</v>
      </c>
      <c r="D849" s="27" t="s">
        <v>267</v>
      </c>
      <c r="E849" s="27" t="s">
        <v>3697</v>
      </c>
      <c r="F849" s="27" t="s">
        <v>3698</v>
      </c>
      <c r="G849" s="27" t="s">
        <v>78</v>
      </c>
      <c r="H849" s="27" t="s">
        <v>930</v>
      </c>
      <c r="I849" s="28">
        <v>43423.629224537035</v>
      </c>
      <c r="J849" s="28">
        <v>43423.629664351851</v>
      </c>
      <c r="K849" s="27">
        <v>4.3981481481481481E-4</v>
      </c>
      <c r="L849" s="27" t="s">
        <v>210</v>
      </c>
      <c r="M849" s="27" t="s">
        <v>211</v>
      </c>
      <c r="N849" s="27" t="s">
        <v>215</v>
      </c>
      <c r="O849" s="27" t="s">
        <v>266</v>
      </c>
      <c r="P849" s="27" t="s">
        <v>170</v>
      </c>
      <c r="R849" s="27">
        <v>0</v>
      </c>
      <c r="S849" s="27" t="s">
        <v>388</v>
      </c>
      <c r="T849" s="27" t="s">
        <v>354</v>
      </c>
      <c r="U849" s="27" t="s">
        <v>3702</v>
      </c>
    </row>
    <row r="850" spans="1:21" x14ac:dyDescent="0.15">
      <c r="A850" s="27" t="s">
        <v>75</v>
      </c>
      <c r="B850" s="27" t="s">
        <v>3703</v>
      </c>
      <c r="C850" s="27" t="s">
        <v>244</v>
      </c>
      <c r="D850" s="27" t="s">
        <v>267</v>
      </c>
      <c r="E850" s="27" t="s">
        <v>3697</v>
      </c>
      <c r="F850" s="27" t="s">
        <v>3698</v>
      </c>
      <c r="G850" s="27" t="s">
        <v>78</v>
      </c>
      <c r="H850" s="27" t="s">
        <v>930</v>
      </c>
      <c r="I850" s="28">
        <v>43423.630439814813</v>
      </c>
      <c r="J850" s="28">
        <v>43423.63208333333</v>
      </c>
      <c r="K850" s="27">
        <v>1.6435185185185183E-3</v>
      </c>
      <c r="L850" s="27" t="s">
        <v>210</v>
      </c>
      <c r="M850" s="27" t="s">
        <v>211</v>
      </c>
      <c r="N850" s="27" t="s">
        <v>215</v>
      </c>
      <c r="O850" s="27" t="s">
        <v>266</v>
      </c>
      <c r="P850" s="27" t="s">
        <v>170</v>
      </c>
      <c r="R850" s="27">
        <v>0</v>
      </c>
      <c r="S850" s="27" t="s">
        <v>410</v>
      </c>
      <c r="T850" s="27" t="s">
        <v>354</v>
      </c>
      <c r="U850" s="27" t="s">
        <v>3704</v>
      </c>
    </row>
    <row r="851" spans="1:21" x14ac:dyDescent="0.15">
      <c r="A851" s="27" t="s">
        <v>75</v>
      </c>
      <c r="B851" s="27" t="s">
        <v>9997</v>
      </c>
      <c r="C851" s="27" t="s">
        <v>244</v>
      </c>
      <c r="D851" s="27" t="s">
        <v>267</v>
      </c>
      <c r="E851" s="27" t="s">
        <v>9998</v>
      </c>
      <c r="F851" s="27" t="s">
        <v>9999</v>
      </c>
      <c r="G851" s="27" t="s">
        <v>78</v>
      </c>
      <c r="H851" s="27" t="s">
        <v>10000</v>
      </c>
      <c r="I851" s="28">
        <v>43423.647465277776</v>
      </c>
      <c r="J851" s="28">
        <v>43423.647465277776</v>
      </c>
      <c r="K851" s="27">
        <v>0</v>
      </c>
      <c r="L851" s="27" t="s">
        <v>211</v>
      </c>
      <c r="M851" s="27" t="s">
        <v>211</v>
      </c>
      <c r="N851" s="27" t="s">
        <v>215</v>
      </c>
      <c r="O851" s="27" t="s">
        <v>266</v>
      </c>
      <c r="P851" s="27" t="s">
        <v>170</v>
      </c>
      <c r="R851" s="27">
        <v>0</v>
      </c>
      <c r="S851" s="27" t="s">
        <v>354</v>
      </c>
      <c r="T851" s="27" t="s">
        <v>354</v>
      </c>
      <c r="U851" s="27" t="s">
        <v>10001</v>
      </c>
    </row>
    <row r="852" spans="1:21" x14ac:dyDescent="0.15">
      <c r="A852" s="27" t="s">
        <v>75</v>
      </c>
      <c r="B852" s="27" t="s">
        <v>10002</v>
      </c>
      <c r="C852" s="27" t="s">
        <v>244</v>
      </c>
      <c r="D852" s="27" t="s">
        <v>267</v>
      </c>
      <c r="E852" s="27" t="s">
        <v>10003</v>
      </c>
      <c r="F852" s="27" t="s">
        <v>10004</v>
      </c>
      <c r="G852" s="27" t="s">
        <v>78</v>
      </c>
      <c r="H852" s="27" t="s">
        <v>1012</v>
      </c>
      <c r="I852" s="28">
        <v>43423.648634259262</v>
      </c>
      <c r="J852" s="28">
        <v>43423.648634259262</v>
      </c>
      <c r="K852" s="27">
        <v>0</v>
      </c>
      <c r="L852" s="27" t="s">
        <v>211</v>
      </c>
      <c r="M852" s="27" t="s">
        <v>211</v>
      </c>
      <c r="N852" s="27" t="s">
        <v>215</v>
      </c>
      <c r="O852" s="27" t="s">
        <v>266</v>
      </c>
      <c r="P852" s="27" t="s">
        <v>170</v>
      </c>
      <c r="R852" s="27">
        <v>0</v>
      </c>
      <c r="S852" s="27" t="s">
        <v>354</v>
      </c>
      <c r="T852" s="27" t="s">
        <v>354</v>
      </c>
      <c r="U852" s="27" t="s">
        <v>10005</v>
      </c>
    </row>
    <row r="853" spans="1:21" x14ac:dyDescent="0.15">
      <c r="A853" s="27" t="s">
        <v>75</v>
      </c>
      <c r="B853" s="27" t="s">
        <v>10006</v>
      </c>
      <c r="C853" s="27" t="s">
        <v>244</v>
      </c>
      <c r="D853" s="27" t="s">
        <v>267</v>
      </c>
      <c r="E853" s="27" t="s">
        <v>10007</v>
      </c>
      <c r="F853" s="27" t="s">
        <v>10008</v>
      </c>
      <c r="G853" s="27" t="s">
        <v>78</v>
      </c>
      <c r="H853" s="27" t="s">
        <v>1015</v>
      </c>
      <c r="I853" s="28">
        <v>43423.649317129632</v>
      </c>
      <c r="J853" s="28">
        <v>43423.649317129632</v>
      </c>
      <c r="K853" s="27">
        <v>0</v>
      </c>
      <c r="L853" s="27" t="s">
        <v>211</v>
      </c>
      <c r="M853" s="27" t="s">
        <v>211</v>
      </c>
      <c r="N853" s="27" t="s">
        <v>215</v>
      </c>
      <c r="O853" s="27" t="s">
        <v>266</v>
      </c>
      <c r="P853" s="27" t="s">
        <v>170</v>
      </c>
      <c r="R853" s="27">
        <v>0</v>
      </c>
      <c r="S853" s="27" t="s">
        <v>354</v>
      </c>
      <c r="T853" s="27" t="s">
        <v>354</v>
      </c>
      <c r="U853" s="27" t="s">
        <v>10009</v>
      </c>
    </row>
    <row r="854" spans="1:21" x14ac:dyDescent="0.15">
      <c r="A854" s="27" t="s">
        <v>75</v>
      </c>
      <c r="B854" s="27" t="s">
        <v>10010</v>
      </c>
      <c r="C854" s="27" t="s">
        <v>244</v>
      </c>
      <c r="D854" s="27" t="s">
        <v>267</v>
      </c>
      <c r="E854" s="27" t="s">
        <v>10011</v>
      </c>
      <c r="F854" s="27" t="s">
        <v>10012</v>
      </c>
      <c r="G854" s="27" t="s">
        <v>78</v>
      </c>
      <c r="H854" s="27" t="s">
        <v>10013</v>
      </c>
      <c r="I854" s="28">
        <v>43423.650729166664</v>
      </c>
      <c r="J854" s="28">
        <v>43423.650729166664</v>
      </c>
      <c r="K854" s="27">
        <v>0</v>
      </c>
      <c r="L854" s="27" t="s">
        <v>211</v>
      </c>
      <c r="M854" s="27" t="s">
        <v>211</v>
      </c>
      <c r="N854" s="27" t="s">
        <v>215</v>
      </c>
      <c r="O854" s="27" t="s">
        <v>266</v>
      </c>
      <c r="P854" s="27" t="s">
        <v>170</v>
      </c>
      <c r="R854" s="27">
        <v>0</v>
      </c>
      <c r="S854" s="27" t="s">
        <v>354</v>
      </c>
      <c r="T854" s="27" t="s">
        <v>354</v>
      </c>
      <c r="U854" s="27" t="s">
        <v>10014</v>
      </c>
    </row>
    <row r="855" spans="1:21" x14ac:dyDescent="0.15">
      <c r="A855" s="27" t="s">
        <v>75</v>
      </c>
      <c r="B855" s="27" t="s">
        <v>10015</v>
      </c>
      <c r="C855" s="27" t="s">
        <v>244</v>
      </c>
      <c r="D855" s="27" t="s">
        <v>267</v>
      </c>
      <c r="E855" s="27" t="s">
        <v>3706</v>
      </c>
      <c r="F855" s="27" t="s">
        <v>3707</v>
      </c>
      <c r="G855" s="27" t="s">
        <v>78</v>
      </c>
      <c r="H855" s="27" t="s">
        <v>231</v>
      </c>
      <c r="I855" s="28">
        <v>43423.658055555556</v>
      </c>
      <c r="J855" s="28">
        <v>43423.658055555556</v>
      </c>
      <c r="K855" s="27">
        <v>0</v>
      </c>
      <c r="L855" s="27" t="s">
        <v>211</v>
      </c>
      <c r="M855" s="27" t="s">
        <v>211</v>
      </c>
      <c r="N855" s="27" t="s">
        <v>215</v>
      </c>
      <c r="O855" s="27" t="s">
        <v>266</v>
      </c>
      <c r="P855" s="27" t="s">
        <v>170</v>
      </c>
      <c r="R855" s="27">
        <v>0</v>
      </c>
      <c r="S855" s="27" t="s">
        <v>354</v>
      </c>
      <c r="T855" s="27" t="s">
        <v>354</v>
      </c>
      <c r="U855" s="27" t="s">
        <v>10016</v>
      </c>
    </row>
    <row r="856" spans="1:21" x14ac:dyDescent="0.15">
      <c r="A856" s="27" t="s">
        <v>75</v>
      </c>
      <c r="B856" s="27" t="s">
        <v>3705</v>
      </c>
      <c r="C856" s="27" t="s">
        <v>244</v>
      </c>
      <c r="D856" s="27" t="s">
        <v>267</v>
      </c>
      <c r="E856" s="27" t="s">
        <v>3706</v>
      </c>
      <c r="F856" s="27" t="s">
        <v>3707</v>
      </c>
      <c r="G856" s="27" t="s">
        <v>78</v>
      </c>
      <c r="H856" s="27" t="s">
        <v>3708</v>
      </c>
      <c r="I856" s="28">
        <v>43423.658495370371</v>
      </c>
      <c r="J856" s="28">
        <v>43423.659791666665</v>
      </c>
      <c r="K856" s="27">
        <v>1.2962962962962963E-3</v>
      </c>
      <c r="L856" s="27" t="s">
        <v>210</v>
      </c>
      <c r="M856" s="27" t="s">
        <v>211</v>
      </c>
      <c r="N856" s="27" t="s">
        <v>215</v>
      </c>
      <c r="O856" s="27" t="s">
        <v>266</v>
      </c>
      <c r="P856" s="27" t="s">
        <v>170</v>
      </c>
      <c r="R856" s="27">
        <v>0</v>
      </c>
      <c r="S856" s="27" t="s">
        <v>399</v>
      </c>
      <c r="T856" s="27" t="s">
        <v>354</v>
      </c>
      <c r="U856" s="27" t="s">
        <v>3709</v>
      </c>
    </row>
    <row r="857" spans="1:21" x14ac:dyDescent="0.15">
      <c r="A857" s="27" t="s">
        <v>75</v>
      </c>
      <c r="B857" s="27" t="s">
        <v>3710</v>
      </c>
      <c r="C857" s="27" t="s">
        <v>244</v>
      </c>
      <c r="D857" s="27" t="s">
        <v>267</v>
      </c>
      <c r="E857" s="27" t="s">
        <v>3706</v>
      </c>
      <c r="F857" s="27" t="s">
        <v>3707</v>
      </c>
      <c r="G857" s="27" t="s">
        <v>78</v>
      </c>
      <c r="H857" s="27" t="s">
        <v>3708</v>
      </c>
      <c r="I857" s="28">
        <v>43423.660104166665</v>
      </c>
      <c r="J857" s="28">
        <v>43423.660636574074</v>
      </c>
      <c r="K857" s="27">
        <v>5.3240740740740744E-4</v>
      </c>
      <c r="L857" s="27" t="s">
        <v>210</v>
      </c>
      <c r="M857" s="27" t="s">
        <v>211</v>
      </c>
      <c r="N857" s="27" t="s">
        <v>215</v>
      </c>
      <c r="O857" s="27" t="s">
        <v>266</v>
      </c>
      <c r="P857" s="27" t="s">
        <v>170</v>
      </c>
      <c r="R857" s="27">
        <v>0</v>
      </c>
      <c r="S857" s="27" t="s">
        <v>434</v>
      </c>
      <c r="T857" s="27" t="s">
        <v>354</v>
      </c>
      <c r="U857" s="27" t="s">
        <v>3711</v>
      </c>
    </row>
    <row r="858" spans="1:21" x14ac:dyDescent="0.15">
      <c r="A858" s="27" t="s">
        <v>75</v>
      </c>
      <c r="B858" s="27" t="s">
        <v>3712</v>
      </c>
      <c r="C858" s="27" t="s">
        <v>244</v>
      </c>
      <c r="D858" s="27" t="s">
        <v>267</v>
      </c>
      <c r="E858" s="27" t="s">
        <v>3713</v>
      </c>
      <c r="F858" s="27" t="s">
        <v>3714</v>
      </c>
      <c r="G858" s="27" t="s">
        <v>78</v>
      </c>
      <c r="H858" s="27" t="s">
        <v>3715</v>
      </c>
      <c r="I858" s="28">
        <v>43423.666215277779</v>
      </c>
      <c r="J858" s="28">
        <v>43423.667314814818</v>
      </c>
      <c r="K858" s="27">
        <v>1.0995370370370371E-3</v>
      </c>
      <c r="L858" s="27" t="s">
        <v>210</v>
      </c>
      <c r="M858" s="27" t="s">
        <v>211</v>
      </c>
      <c r="N858" s="27" t="s">
        <v>215</v>
      </c>
      <c r="O858" s="27" t="s">
        <v>266</v>
      </c>
      <c r="P858" s="27" t="s">
        <v>170</v>
      </c>
      <c r="R858" s="27">
        <v>0</v>
      </c>
      <c r="S858" s="27" t="s">
        <v>396</v>
      </c>
      <c r="T858" s="27" t="s">
        <v>354</v>
      </c>
      <c r="U858" s="27" t="s">
        <v>3716</v>
      </c>
    </row>
    <row r="859" spans="1:21" x14ac:dyDescent="0.15">
      <c r="A859" s="27" t="s">
        <v>75</v>
      </c>
      <c r="B859" s="27" t="s">
        <v>3717</v>
      </c>
      <c r="C859" s="27" t="s">
        <v>244</v>
      </c>
      <c r="D859" s="27" t="s">
        <v>267</v>
      </c>
      <c r="E859" s="27" t="s">
        <v>3718</v>
      </c>
      <c r="F859" s="27" t="s">
        <v>3719</v>
      </c>
      <c r="G859" s="27" t="s">
        <v>78</v>
      </c>
      <c r="H859" s="27" t="s">
        <v>3720</v>
      </c>
      <c r="I859" s="28">
        <v>43423.667743055557</v>
      </c>
      <c r="J859" s="28">
        <v>43423.668680555558</v>
      </c>
      <c r="K859" s="27">
        <v>9.3750000000000007E-4</v>
      </c>
      <c r="L859" s="27" t="s">
        <v>210</v>
      </c>
      <c r="M859" s="27" t="s">
        <v>211</v>
      </c>
      <c r="N859" s="27" t="s">
        <v>215</v>
      </c>
      <c r="O859" s="27" t="s">
        <v>266</v>
      </c>
      <c r="P859" s="27" t="s">
        <v>170</v>
      </c>
      <c r="R859" s="27">
        <v>0</v>
      </c>
      <c r="S859" s="27" t="s">
        <v>431</v>
      </c>
      <c r="T859" s="27" t="s">
        <v>354</v>
      </c>
      <c r="U859" s="27" t="s">
        <v>3721</v>
      </c>
    </row>
    <row r="860" spans="1:21" x14ac:dyDescent="0.15">
      <c r="A860" s="27" t="s">
        <v>75</v>
      </c>
      <c r="B860" s="27" t="s">
        <v>10017</v>
      </c>
      <c r="C860" s="27" t="s">
        <v>244</v>
      </c>
      <c r="D860" s="27" t="s">
        <v>267</v>
      </c>
      <c r="E860" s="27" t="s">
        <v>10018</v>
      </c>
      <c r="F860" s="27" t="s">
        <v>10019</v>
      </c>
      <c r="G860" s="27" t="s">
        <v>78</v>
      </c>
      <c r="H860" s="27" t="s">
        <v>10020</v>
      </c>
      <c r="I860" s="28">
        <v>43423.669432870367</v>
      </c>
      <c r="J860" s="28">
        <v>43423.669432870367</v>
      </c>
      <c r="K860" s="27">
        <v>0</v>
      </c>
      <c r="L860" s="27" t="s">
        <v>211</v>
      </c>
      <c r="M860" s="27" t="s">
        <v>211</v>
      </c>
      <c r="N860" s="27" t="s">
        <v>215</v>
      </c>
      <c r="O860" s="27" t="s">
        <v>266</v>
      </c>
      <c r="P860" s="27" t="s">
        <v>170</v>
      </c>
      <c r="R860" s="27">
        <v>0</v>
      </c>
      <c r="S860" s="27" t="s">
        <v>354</v>
      </c>
      <c r="T860" s="27" t="s">
        <v>354</v>
      </c>
      <c r="U860" s="27" t="s">
        <v>10021</v>
      </c>
    </row>
    <row r="861" spans="1:21" x14ac:dyDescent="0.15">
      <c r="A861" s="27" t="s">
        <v>75</v>
      </c>
      <c r="B861" s="27" t="s">
        <v>10022</v>
      </c>
      <c r="C861" s="27" t="s">
        <v>244</v>
      </c>
      <c r="D861" s="27" t="s">
        <v>267</v>
      </c>
      <c r="E861" s="27" t="s">
        <v>10023</v>
      </c>
      <c r="F861" s="27" t="s">
        <v>10024</v>
      </c>
      <c r="G861" s="27" t="s">
        <v>78</v>
      </c>
      <c r="H861" s="27" t="s">
        <v>10025</v>
      </c>
      <c r="I861" s="28">
        <v>43423.671111111114</v>
      </c>
      <c r="J861" s="28">
        <v>43423.671111111114</v>
      </c>
      <c r="K861" s="27">
        <v>0</v>
      </c>
      <c r="L861" s="27" t="s">
        <v>211</v>
      </c>
      <c r="M861" s="27" t="s">
        <v>211</v>
      </c>
      <c r="N861" s="27" t="s">
        <v>215</v>
      </c>
      <c r="O861" s="27" t="s">
        <v>266</v>
      </c>
      <c r="P861" s="27" t="s">
        <v>170</v>
      </c>
      <c r="R861" s="27">
        <v>0</v>
      </c>
      <c r="S861" s="27" t="s">
        <v>354</v>
      </c>
      <c r="T861" s="27" t="s">
        <v>354</v>
      </c>
      <c r="U861" s="27" t="s">
        <v>10026</v>
      </c>
    </row>
    <row r="862" spans="1:21" x14ac:dyDescent="0.15">
      <c r="A862" s="27" t="s">
        <v>75</v>
      </c>
      <c r="B862" s="27" t="s">
        <v>3722</v>
      </c>
      <c r="C862" s="27" t="s">
        <v>244</v>
      </c>
      <c r="D862" s="27" t="s">
        <v>267</v>
      </c>
      <c r="E862" s="27" t="s">
        <v>3723</v>
      </c>
      <c r="F862" s="27" t="s">
        <v>3724</v>
      </c>
      <c r="G862" s="27" t="s">
        <v>78</v>
      </c>
      <c r="H862" s="27" t="s">
        <v>1450</v>
      </c>
      <c r="I862" s="28">
        <v>43423.673946759256</v>
      </c>
      <c r="J862" s="28">
        <v>43423.675451388888</v>
      </c>
      <c r="K862" s="27">
        <v>1.5046296296296294E-3</v>
      </c>
      <c r="L862" s="27" t="s">
        <v>210</v>
      </c>
      <c r="M862" s="27" t="s">
        <v>211</v>
      </c>
      <c r="N862" s="27" t="s">
        <v>215</v>
      </c>
      <c r="O862" s="27" t="s">
        <v>266</v>
      </c>
      <c r="P862" s="27" t="s">
        <v>170</v>
      </c>
      <c r="R862" s="27">
        <v>0</v>
      </c>
      <c r="S862" s="27" t="s">
        <v>711</v>
      </c>
      <c r="T862" s="27" t="s">
        <v>354</v>
      </c>
      <c r="U862" s="27" t="s">
        <v>3725</v>
      </c>
    </row>
    <row r="863" spans="1:21" x14ac:dyDescent="0.15">
      <c r="A863" s="27" t="s">
        <v>75</v>
      </c>
      <c r="B863" s="27" t="s">
        <v>3726</v>
      </c>
      <c r="C863" s="27" t="s">
        <v>244</v>
      </c>
      <c r="D863" s="27" t="s">
        <v>267</v>
      </c>
      <c r="E863" s="27" t="s">
        <v>3727</v>
      </c>
      <c r="F863" s="27" t="s">
        <v>3728</v>
      </c>
      <c r="G863" s="27" t="s">
        <v>78</v>
      </c>
      <c r="H863" s="27" t="s">
        <v>3729</v>
      </c>
      <c r="I863" s="28">
        <v>43423.676898148151</v>
      </c>
      <c r="J863" s="28">
        <v>43423.679490740738</v>
      </c>
      <c r="K863" s="27">
        <v>2.5925925925925925E-3</v>
      </c>
      <c r="L863" s="27" t="s">
        <v>210</v>
      </c>
      <c r="M863" s="27" t="s">
        <v>210</v>
      </c>
      <c r="N863" s="27" t="s">
        <v>215</v>
      </c>
      <c r="O863" s="27" t="s">
        <v>266</v>
      </c>
      <c r="P863" s="27" t="s">
        <v>170</v>
      </c>
      <c r="R863" s="27">
        <v>0</v>
      </c>
      <c r="S863" s="27" t="s">
        <v>1416</v>
      </c>
      <c r="T863" s="27" t="s">
        <v>1416</v>
      </c>
      <c r="U863" s="27" t="s">
        <v>3730</v>
      </c>
    </row>
    <row r="864" spans="1:21" x14ac:dyDescent="0.15">
      <c r="A864" s="27" t="s">
        <v>75</v>
      </c>
      <c r="B864" s="27" t="s">
        <v>3731</v>
      </c>
      <c r="C864" s="27" t="s">
        <v>244</v>
      </c>
      <c r="D864" s="27" t="s">
        <v>267</v>
      </c>
      <c r="E864" s="27" t="s">
        <v>3732</v>
      </c>
      <c r="F864" s="27" t="s">
        <v>3733</v>
      </c>
      <c r="G864" s="27" t="s">
        <v>78</v>
      </c>
      <c r="H864" s="27" t="s">
        <v>3734</v>
      </c>
      <c r="I864" s="28">
        <v>43423.681331018517</v>
      </c>
      <c r="J864" s="28">
        <v>43423.682175925926</v>
      </c>
      <c r="K864" s="27">
        <v>8.449074074074075E-4</v>
      </c>
      <c r="L864" s="27" t="s">
        <v>210</v>
      </c>
      <c r="M864" s="27" t="s">
        <v>211</v>
      </c>
      <c r="N864" s="27" t="s">
        <v>215</v>
      </c>
      <c r="O864" s="27" t="s">
        <v>266</v>
      </c>
      <c r="P864" s="27" t="s">
        <v>170</v>
      </c>
      <c r="R864" s="27">
        <v>0</v>
      </c>
      <c r="S864" s="27" t="s">
        <v>776</v>
      </c>
      <c r="T864" s="27" t="s">
        <v>354</v>
      </c>
      <c r="U864" s="27" t="s">
        <v>3735</v>
      </c>
    </row>
    <row r="865" spans="1:21" x14ac:dyDescent="0.15">
      <c r="A865" s="27" t="s">
        <v>75</v>
      </c>
      <c r="B865" s="27" t="s">
        <v>3736</v>
      </c>
      <c r="C865" s="27" t="s">
        <v>244</v>
      </c>
      <c r="D865" s="27" t="s">
        <v>267</v>
      </c>
      <c r="E865" s="27" t="s">
        <v>3737</v>
      </c>
      <c r="F865" s="27" t="s">
        <v>3738</v>
      </c>
      <c r="G865" s="27" t="s">
        <v>78</v>
      </c>
      <c r="H865" s="27" t="s">
        <v>3739</v>
      </c>
      <c r="I865" s="28">
        <v>43423.684224537035</v>
      </c>
      <c r="J865" s="28">
        <v>43423.684999999998</v>
      </c>
      <c r="K865" s="27">
        <v>7.7546296296296304E-4</v>
      </c>
      <c r="L865" s="27" t="s">
        <v>210</v>
      </c>
      <c r="M865" s="27" t="s">
        <v>211</v>
      </c>
      <c r="N865" s="27" t="s">
        <v>215</v>
      </c>
      <c r="O865" s="27" t="s">
        <v>266</v>
      </c>
      <c r="P865" s="27" t="s">
        <v>170</v>
      </c>
      <c r="R865" s="27">
        <v>0</v>
      </c>
      <c r="S865" s="27" t="s">
        <v>413</v>
      </c>
      <c r="T865" s="27" t="s">
        <v>354</v>
      </c>
      <c r="U865" s="27" t="s">
        <v>3740</v>
      </c>
    </row>
    <row r="866" spans="1:21" x14ac:dyDescent="0.15">
      <c r="A866" s="27" t="s">
        <v>75</v>
      </c>
      <c r="B866" s="27" t="s">
        <v>3741</v>
      </c>
      <c r="C866" s="27" t="s">
        <v>244</v>
      </c>
      <c r="D866" s="27" t="s">
        <v>267</v>
      </c>
      <c r="E866" s="27" t="s">
        <v>3737</v>
      </c>
      <c r="F866" s="27" t="s">
        <v>3738</v>
      </c>
      <c r="G866" s="27" t="s">
        <v>78</v>
      </c>
      <c r="H866" s="27" t="s">
        <v>3739</v>
      </c>
      <c r="I866" s="28">
        <v>43423.685185185182</v>
      </c>
      <c r="J866" s="28">
        <v>43423.685439814813</v>
      </c>
      <c r="K866" s="27">
        <v>2.5462962962962961E-4</v>
      </c>
      <c r="L866" s="27" t="s">
        <v>210</v>
      </c>
      <c r="M866" s="27" t="s">
        <v>211</v>
      </c>
      <c r="N866" s="27" t="s">
        <v>215</v>
      </c>
      <c r="O866" s="27" t="s">
        <v>266</v>
      </c>
      <c r="P866" s="27" t="s">
        <v>170</v>
      </c>
      <c r="R866" s="27">
        <v>0</v>
      </c>
      <c r="S866" s="27" t="s">
        <v>425</v>
      </c>
      <c r="T866" s="27" t="s">
        <v>354</v>
      </c>
      <c r="U866" s="27" t="s">
        <v>3742</v>
      </c>
    </row>
    <row r="867" spans="1:21" x14ac:dyDescent="0.15">
      <c r="A867" s="27" t="s">
        <v>75</v>
      </c>
      <c r="B867" s="27" t="s">
        <v>3743</v>
      </c>
      <c r="C867" s="27" t="s">
        <v>244</v>
      </c>
      <c r="D867" s="27" t="s">
        <v>267</v>
      </c>
      <c r="E867" s="27" t="s">
        <v>3744</v>
      </c>
      <c r="F867" s="27" t="s">
        <v>3745</v>
      </c>
      <c r="G867" s="27" t="s">
        <v>78</v>
      </c>
      <c r="H867" s="27" t="s">
        <v>3746</v>
      </c>
      <c r="I867" s="28">
        <v>43423.686307870368</v>
      </c>
      <c r="J867" s="28">
        <v>43423.687025462961</v>
      </c>
      <c r="K867" s="27">
        <v>7.175925925925927E-4</v>
      </c>
      <c r="L867" s="27" t="s">
        <v>210</v>
      </c>
      <c r="M867" s="27" t="s">
        <v>211</v>
      </c>
      <c r="N867" s="27" t="s">
        <v>215</v>
      </c>
      <c r="O867" s="27" t="s">
        <v>266</v>
      </c>
      <c r="P867" s="27" t="s">
        <v>170</v>
      </c>
      <c r="R867" s="27">
        <v>0</v>
      </c>
      <c r="S867" s="27" t="s">
        <v>421</v>
      </c>
      <c r="T867" s="27" t="s">
        <v>354</v>
      </c>
      <c r="U867" s="27" t="s">
        <v>3747</v>
      </c>
    </row>
    <row r="868" spans="1:21" x14ac:dyDescent="0.15">
      <c r="A868" s="27" t="s">
        <v>75</v>
      </c>
      <c r="B868" s="27" t="s">
        <v>3748</v>
      </c>
      <c r="C868" s="27" t="s">
        <v>244</v>
      </c>
      <c r="D868" s="27" t="s">
        <v>267</v>
      </c>
      <c r="E868" s="27" t="s">
        <v>3744</v>
      </c>
      <c r="F868" s="27" t="s">
        <v>3745</v>
      </c>
      <c r="G868" s="27" t="s">
        <v>78</v>
      </c>
      <c r="H868" s="27" t="s">
        <v>3746</v>
      </c>
      <c r="I868" s="28">
        <v>43423.687280092592</v>
      </c>
      <c r="J868" s="28">
        <v>43423.687986111108</v>
      </c>
      <c r="K868" s="27">
        <v>7.0601851851851847E-4</v>
      </c>
      <c r="L868" s="27" t="s">
        <v>210</v>
      </c>
      <c r="M868" s="27" t="s">
        <v>211</v>
      </c>
      <c r="N868" s="27" t="s">
        <v>215</v>
      </c>
      <c r="O868" s="27" t="s">
        <v>266</v>
      </c>
      <c r="P868" s="27" t="s">
        <v>170</v>
      </c>
      <c r="R868" s="27">
        <v>0</v>
      </c>
      <c r="S868" s="27" t="s">
        <v>362</v>
      </c>
      <c r="T868" s="27" t="s">
        <v>354</v>
      </c>
      <c r="U868" s="27" t="s">
        <v>3749</v>
      </c>
    </row>
    <row r="869" spans="1:21" x14ac:dyDescent="0.15">
      <c r="A869" s="27" t="s">
        <v>75</v>
      </c>
      <c r="B869" s="27" t="s">
        <v>10027</v>
      </c>
      <c r="C869" s="27" t="s">
        <v>244</v>
      </c>
      <c r="D869" s="27" t="s">
        <v>267</v>
      </c>
      <c r="E869" s="27" t="s">
        <v>10028</v>
      </c>
      <c r="F869" s="27" t="s">
        <v>10029</v>
      </c>
      <c r="G869" s="27" t="s">
        <v>78</v>
      </c>
      <c r="H869" s="27" t="s">
        <v>10030</v>
      </c>
      <c r="I869" s="28">
        <v>43423.688368055555</v>
      </c>
      <c r="J869" s="28">
        <v>43423.688368055555</v>
      </c>
      <c r="K869" s="27">
        <v>0</v>
      </c>
      <c r="L869" s="27" t="s">
        <v>211</v>
      </c>
      <c r="M869" s="27" t="s">
        <v>211</v>
      </c>
      <c r="N869" s="27" t="s">
        <v>215</v>
      </c>
      <c r="O869" s="27" t="s">
        <v>266</v>
      </c>
      <c r="P869" s="27" t="s">
        <v>170</v>
      </c>
      <c r="R869" s="27">
        <v>0</v>
      </c>
      <c r="S869" s="27" t="s">
        <v>354</v>
      </c>
      <c r="T869" s="27" t="s">
        <v>354</v>
      </c>
      <c r="U869" s="27" t="s">
        <v>10031</v>
      </c>
    </row>
    <row r="870" spans="1:21" x14ac:dyDescent="0.15">
      <c r="A870" s="27" t="s">
        <v>75</v>
      </c>
      <c r="B870" s="27" t="s">
        <v>3750</v>
      </c>
      <c r="C870" s="27" t="s">
        <v>244</v>
      </c>
      <c r="D870" s="27" t="s">
        <v>267</v>
      </c>
      <c r="E870" s="27" t="s">
        <v>3751</v>
      </c>
      <c r="F870" s="27" t="s">
        <v>3752</v>
      </c>
      <c r="G870" s="27" t="s">
        <v>78</v>
      </c>
      <c r="H870" s="27" t="s">
        <v>3753</v>
      </c>
      <c r="I870" s="28">
        <v>43423.688958333332</v>
      </c>
      <c r="J870" s="28">
        <v>43423.689733796295</v>
      </c>
      <c r="K870" s="27">
        <v>7.7546296296296304E-4</v>
      </c>
      <c r="L870" s="27" t="s">
        <v>210</v>
      </c>
      <c r="M870" s="27" t="s">
        <v>211</v>
      </c>
      <c r="N870" s="27" t="s">
        <v>215</v>
      </c>
      <c r="O870" s="27" t="s">
        <v>266</v>
      </c>
      <c r="P870" s="27" t="s">
        <v>170</v>
      </c>
      <c r="R870" s="27">
        <v>0</v>
      </c>
      <c r="S870" s="27" t="s">
        <v>413</v>
      </c>
      <c r="T870" s="27" t="s">
        <v>354</v>
      </c>
      <c r="U870" s="27" t="s">
        <v>3754</v>
      </c>
    </row>
    <row r="871" spans="1:21" x14ac:dyDescent="0.15">
      <c r="A871" s="27" t="s">
        <v>75</v>
      </c>
      <c r="B871" s="27" t="s">
        <v>3755</v>
      </c>
      <c r="C871" s="27" t="s">
        <v>244</v>
      </c>
      <c r="D871" s="27" t="s">
        <v>267</v>
      </c>
      <c r="E871" s="27" t="s">
        <v>3756</v>
      </c>
      <c r="F871" s="27" t="s">
        <v>3757</v>
      </c>
      <c r="G871" s="27" t="s">
        <v>78</v>
      </c>
      <c r="H871" s="27" t="s">
        <v>3758</v>
      </c>
      <c r="I871" s="28">
        <v>43423.69023148148</v>
      </c>
      <c r="J871" s="28">
        <v>43423.690833333334</v>
      </c>
      <c r="K871" s="27">
        <v>6.018518518518519E-4</v>
      </c>
      <c r="L871" s="27" t="s">
        <v>210</v>
      </c>
      <c r="M871" s="27" t="s">
        <v>211</v>
      </c>
      <c r="N871" s="27" t="s">
        <v>215</v>
      </c>
      <c r="O871" s="27" t="s">
        <v>266</v>
      </c>
      <c r="P871" s="27" t="s">
        <v>170</v>
      </c>
      <c r="R871" s="27">
        <v>0</v>
      </c>
      <c r="S871" s="27" t="s">
        <v>408</v>
      </c>
      <c r="T871" s="27" t="s">
        <v>354</v>
      </c>
      <c r="U871" s="27" t="s">
        <v>3759</v>
      </c>
    </row>
    <row r="872" spans="1:21" x14ac:dyDescent="0.15">
      <c r="A872" s="27" t="s">
        <v>75</v>
      </c>
      <c r="B872" s="27" t="s">
        <v>10032</v>
      </c>
      <c r="C872" s="27" t="s">
        <v>244</v>
      </c>
      <c r="D872" s="27" t="s">
        <v>267</v>
      </c>
      <c r="E872" s="27" t="s">
        <v>3756</v>
      </c>
      <c r="F872" s="27" t="s">
        <v>3757</v>
      </c>
      <c r="G872" s="27" t="s">
        <v>78</v>
      </c>
      <c r="H872" s="27" t="s">
        <v>3758</v>
      </c>
      <c r="I872" s="28">
        <v>43423.69121527778</v>
      </c>
      <c r="J872" s="28">
        <v>43423.69121527778</v>
      </c>
      <c r="K872" s="27">
        <v>0</v>
      </c>
      <c r="L872" s="27" t="s">
        <v>211</v>
      </c>
      <c r="M872" s="27" t="s">
        <v>211</v>
      </c>
      <c r="N872" s="27" t="s">
        <v>215</v>
      </c>
      <c r="O872" s="27" t="s">
        <v>266</v>
      </c>
      <c r="P872" s="27" t="s">
        <v>170</v>
      </c>
      <c r="R872" s="27">
        <v>0</v>
      </c>
      <c r="S872" s="27" t="s">
        <v>354</v>
      </c>
      <c r="T872" s="27" t="s">
        <v>354</v>
      </c>
      <c r="U872" s="27" t="s">
        <v>10033</v>
      </c>
    </row>
    <row r="873" spans="1:21" x14ac:dyDescent="0.15">
      <c r="A873" s="27" t="s">
        <v>75</v>
      </c>
      <c r="B873" s="27" t="s">
        <v>10034</v>
      </c>
      <c r="C873" s="27" t="s">
        <v>244</v>
      </c>
      <c r="D873" s="27" t="s">
        <v>267</v>
      </c>
      <c r="E873" s="27" t="s">
        <v>3756</v>
      </c>
      <c r="F873" s="27" t="s">
        <v>3757</v>
      </c>
      <c r="G873" s="27" t="s">
        <v>78</v>
      </c>
      <c r="H873" s="27" t="s">
        <v>3758</v>
      </c>
      <c r="I873" s="28">
        <v>43423.69153935185</v>
      </c>
      <c r="J873" s="28">
        <v>43423.69153935185</v>
      </c>
      <c r="K873" s="27">
        <v>0</v>
      </c>
      <c r="L873" s="27" t="s">
        <v>211</v>
      </c>
      <c r="M873" s="27" t="s">
        <v>211</v>
      </c>
      <c r="N873" s="27" t="s">
        <v>215</v>
      </c>
      <c r="O873" s="27" t="s">
        <v>266</v>
      </c>
      <c r="P873" s="27" t="s">
        <v>170</v>
      </c>
      <c r="R873" s="27">
        <v>0</v>
      </c>
      <c r="S873" s="27" t="s">
        <v>354</v>
      </c>
      <c r="T873" s="27" t="s">
        <v>354</v>
      </c>
      <c r="U873" s="27" t="s">
        <v>10035</v>
      </c>
    </row>
    <row r="874" spans="1:21" x14ac:dyDescent="0.15">
      <c r="A874" s="27" t="s">
        <v>75</v>
      </c>
      <c r="B874" s="27" t="s">
        <v>3760</v>
      </c>
      <c r="C874" s="27" t="s">
        <v>244</v>
      </c>
      <c r="D874" s="27" t="s">
        <v>267</v>
      </c>
      <c r="E874" s="27" t="s">
        <v>3756</v>
      </c>
      <c r="F874" s="27" t="s">
        <v>3757</v>
      </c>
      <c r="G874" s="27" t="s">
        <v>78</v>
      </c>
      <c r="H874" s="27" t="s">
        <v>3758</v>
      </c>
      <c r="I874" s="28">
        <v>43423.69222222222</v>
      </c>
      <c r="J874" s="28">
        <v>43423.693090277775</v>
      </c>
      <c r="K874" s="27">
        <v>8.6805555555555551E-4</v>
      </c>
      <c r="L874" s="27" t="s">
        <v>210</v>
      </c>
      <c r="M874" s="27" t="s">
        <v>211</v>
      </c>
      <c r="N874" s="27" t="s">
        <v>215</v>
      </c>
      <c r="O874" s="27" t="s">
        <v>266</v>
      </c>
      <c r="P874" s="27" t="s">
        <v>170</v>
      </c>
      <c r="R874" s="27">
        <v>0</v>
      </c>
      <c r="S874" s="27" t="s">
        <v>438</v>
      </c>
      <c r="T874" s="27" t="s">
        <v>354</v>
      </c>
      <c r="U874" s="27" t="s">
        <v>3761</v>
      </c>
    </row>
    <row r="875" spans="1:21" x14ac:dyDescent="0.15">
      <c r="A875" s="27" t="s">
        <v>75</v>
      </c>
      <c r="B875" s="27" t="s">
        <v>10036</v>
      </c>
      <c r="C875" s="27" t="s">
        <v>244</v>
      </c>
      <c r="D875" s="27" t="s">
        <v>267</v>
      </c>
      <c r="E875" s="27" t="s">
        <v>10037</v>
      </c>
      <c r="F875" s="27" t="s">
        <v>10038</v>
      </c>
      <c r="G875" s="27" t="s">
        <v>78</v>
      </c>
      <c r="H875" s="27" t="s">
        <v>10039</v>
      </c>
      <c r="I875" s="28">
        <v>43423.699803240743</v>
      </c>
      <c r="J875" s="28">
        <v>43423.699803240743</v>
      </c>
      <c r="K875" s="27">
        <v>0</v>
      </c>
      <c r="L875" s="27" t="s">
        <v>211</v>
      </c>
      <c r="M875" s="27" t="s">
        <v>211</v>
      </c>
      <c r="N875" s="27" t="s">
        <v>215</v>
      </c>
      <c r="O875" s="27" t="s">
        <v>266</v>
      </c>
      <c r="P875" s="27" t="s">
        <v>170</v>
      </c>
      <c r="R875" s="27">
        <v>0</v>
      </c>
      <c r="S875" s="27" t="s">
        <v>354</v>
      </c>
      <c r="T875" s="27" t="s">
        <v>354</v>
      </c>
      <c r="U875" s="27" t="s">
        <v>10040</v>
      </c>
    </row>
    <row r="876" spans="1:21" x14ac:dyDescent="0.15">
      <c r="A876" s="27" t="s">
        <v>75</v>
      </c>
      <c r="B876" s="27" t="s">
        <v>10041</v>
      </c>
      <c r="C876" s="27" t="s">
        <v>244</v>
      </c>
      <c r="D876" s="27" t="s">
        <v>267</v>
      </c>
      <c r="E876" s="27" t="s">
        <v>10042</v>
      </c>
      <c r="F876" s="27" t="s">
        <v>10043</v>
      </c>
      <c r="G876" s="27" t="s">
        <v>78</v>
      </c>
      <c r="H876" s="27" t="s">
        <v>368</v>
      </c>
      <c r="I876" s="28">
        <v>43423.700902777775</v>
      </c>
      <c r="J876" s="28">
        <v>43423.700902777775</v>
      </c>
      <c r="K876" s="27">
        <v>0</v>
      </c>
      <c r="L876" s="27" t="s">
        <v>211</v>
      </c>
      <c r="M876" s="27" t="s">
        <v>211</v>
      </c>
      <c r="N876" s="27" t="s">
        <v>215</v>
      </c>
      <c r="O876" s="27" t="s">
        <v>266</v>
      </c>
      <c r="P876" s="27" t="s">
        <v>170</v>
      </c>
      <c r="R876" s="27">
        <v>0</v>
      </c>
      <c r="S876" s="27" t="s">
        <v>354</v>
      </c>
      <c r="T876" s="27" t="s">
        <v>354</v>
      </c>
      <c r="U876" s="27" t="s">
        <v>10044</v>
      </c>
    </row>
    <row r="877" spans="1:21" x14ac:dyDescent="0.15">
      <c r="A877" s="27" t="s">
        <v>75</v>
      </c>
      <c r="B877" s="27" t="s">
        <v>10045</v>
      </c>
      <c r="C877" s="27" t="s">
        <v>244</v>
      </c>
      <c r="D877" s="27" t="s">
        <v>267</v>
      </c>
      <c r="E877" s="27" t="s">
        <v>3763</v>
      </c>
      <c r="F877" s="27" t="s">
        <v>3764</v>
      </c>
      <c r="G877" s="27" t="s">
        <v>78</v>
      </c>
      <c r="H877" s="27" t="s">
        <v>555</v>
      </c>
      <c r="I877" s="28">
        <v>43423.70144675926</v>
      </c>
      <c r="J877" s="28">
        <v>43423.70144675926</v>
      </c>
      <c r="K877" s="27">
        <v>0</v>
      </c>
      <c r="L877" s="27" t="s">
        <v>211</v>
      </c>
      <c r="M877" s="27" t="s">
        <v>211</v>
      </c>
      <c r="N877" s="27" t="s">
        <v>215</v>
      </c>
      <c r="O877" s="27" t="s">
        <v>266</v>
      </c>
      <c r="P877" s="27" t="s">
        <v>170</v>
      </c>
      <c r="R877" s="27">
        <v>0</v>
      </c>
      <c r="S877" s="27" t="s">
        <v>354</v>
      </c>
      <c r="T877" s="27" t="s">
        <v>354</v>
      </c>
      <c r="U877" s="27" t="s">
        <v>10046</v>
      </c>
    </row>
    <row r="878" spans="1:21" x14ac:dyDescent="0.15">
      <c r="A878" s="27" t="s">
        <v>75</v>
      </c>
      <c r="B878" s="27" t="s">
        <v>3762</v>
      </c>
      <c r="C878" s="27" t="s">
        <v>244</v>
      </c>
      <c r="D878" s="27" t="s">
        <v>267</v>
      </c>
      <c r="E878" s="27" t="s">
        <v>3763</v>
      </c>
      <c r="F878" s="27" t="s">
        <v>3764</v>
      </c>
      <c r="G878" s="27" t="s">
        <v>78</v>
      </c>
      <c r="H878" s="27" t="s">
        <v>1907</v>
      </c>
      <c r="I878" s="28">
        <v>43423.701828703706</v>
      </c>
      <c r="J878" s="28">
        <v>43423.702291666668</v>
      </c>
      <c r="K878" s="27">
        <v>4.6296296296296293E-4</v>
      </c>
      <c r="L878" s="27" t="s">
        <v>210</v>
      </c>
      <c r="M878" s="27" t="s">
        <v>211</v>
      </c>
      <c r="N878" s="27" t="s">
        <v>215</v>
      </c>
      <c r="O878" s="27" t="s">
        <v>266</v>
      </c>
      <c r="P878" s="27" t="s">
        <v>170</v>
      </c>
      <c r="R878" s="27">
        <v>0</v>
      </c>
      <c r="S878" s="27" t="s">
        <v>418</v>
      </c>
      <c r="T878" s="27" t="s">
        <v>354</v>
      </c>
      <c r="U878" s="27" t="s">
        <v>3765</v>
      </c>
    </row>
    <row r="879" spans="1:21" x14ac:dyDescent="0.15">
      <c r="A879" s="27" t="s">
        <v>75</v>
      </c>
      <c r="B879" s="27" t="s">
        <v>10047</v>
      </c>
      <c r="C879" s="27" t="s">
        <v>244</v>
      </c>
      <c r="D879" s="27" t="s">
        <v>267</v>
      </c>
      <c r="E879" s="27" t="s">
        <v>10048</v>
      </c>
      <c r="F879" s="27" t="s">
        <v>10049</v>
      </c>
      <c r="G879" s="27" t="s">
        <v>78</v>
      </c>
      <c r="H879" s="27" t="s">
        <v>10050</v>
      </c>
      <c r="I879" s="28">
        <v>43423.706516203703</v>
      </c>
      <c r="J879" s="28">
        <v>43423.706516203703</v>
      </c>
      <c r="K879" s="27">
        <v>0</v>
      </c>
      <c r="L879" s="27" t="s">
        <v>211</v>
      </c>
      <c r="M879" s="27" t="s">
        <v>211</v>
      </c>
      <c r="N879" s="27" t="s">
        <v>215</v>
      </c>
      <c r="O879" s="27" t="s">
        <v>266</v>
      </c>
      <c r="P879" s="27" t="s">
        <v>170</v>
      </c>
      <c r="R879" s="27">
        <v>0</v>
      </c>
      <c r="S879" s="27" t="s">
        <v>354</v>
      </c>
      <c r="T879" s="27" t="s">
        <v>354</v>
      </c>
      <c r="U879" s="27" t="s">
        <v>10051</v>
      </c>
    </row>
    <row r="880" spans="1:21" x14ac:dyDescent="0.15">
      <c r="A880" s="27" t="s">
        <v>75</v>
      </c>
      <c r="B880" s="27" t="s">
        <v>10052</v>
      </c>
      <c r="C880" s="27" t="s">
        <v>244</v>
      </c>
      <c r="D880" s="27" t="s">
        <v>267</v>
      </c>
      <c r="E880" s="27" t="s">
        <v>10053</v>
      </c>
      <c r="F880" s="27" t="s">
        <v>10054</v>
      </c>
      <c r="G880" s="27" t="s">
        <v>78</v>
      </c>
      <c r="H880" s="27" t="s">
        <v>10055</v>
      </c>
      <c r="I880" s="28">
        <v>43423.708865740744</v>
      </c>
      <c r="J880" s="28">
        <v>43423.708865740744</v>
      </c>
      <c r="K880" s="27">
        <v>0</v>
      </c>
      <c r="L880" s="27" t="s">
        <v>211</v>
      </c>
      <c r="M880" s="27" t="s">
        <v>211</v>
      </c>
      <c r="N880" s="27" t="s">
        <v>215</v>
      </c>
      <c r="O880" s="27" t="s">
        <v>266</v>
      </c>
      <c r="P880" s="27" t="s">
        <v>170</v>
      </c>
      <c r="R880" s="27">
        <v>0</v>
      </c>
      <c r="S880" s="27" t="s">
        <v>354</v>
      </c>
      <c r="T880" s="27" t="s">
        <v>354</v>
      </c>
      <c r="U880" s="27" t="s">
        <v>10056</v>
      </c>
    </row>
    <row r="881" spans="1:21" x14ac:dyDescent="0.15">
      <c r="A881" s="27" t="s">
        <v>75</v>
      </c>
      <c r="B881" s="27" t="s">
        <v>10057</v>
      </c>
      <c r="C881" s="27" t="s">
        <v>244</v>
      </c>
      <c r="D881" s="27" t="s">
        <v>267</v>
      </c>
      <c r="E881" s="27" t="s">
        <v>3767</v>
      </c>
      <c r="F881" s="27" t="s">
        <v>3768</v>
      </c>
      <c r="G881" s="27" t="s">
        <v>78</v>
      </c>
      <c r="H881" s="27" t="s">
        <v>335</v>
      </c>
      <c r="I881" s="28">
        <v>43423.711481481485</v>
      </c>
      <c r="J881" s="28">
        <v>43423.711481481485</v>
      </c>
      <c r="K881" s="27">
        <v>0</v>
      </c>
      <c r="L881" s="27" t="s">
        <v>211</v>
      </c>
      <c r="M881" s="27" t="s">
        <v>211</v>
      </c>
      <c r="N881" s="27" t="s">
        <v>215</v>
      </c>
      <c r="O881" s="27" t="s">
        <v>266</v>
      </c>
      <c r="P881" s="27" t="s">
        <v>170</v>
      </c>
      <c r="R881" s="27">
        <v>0</v>
      </c>
      <c r="S881" s="27" t="s">
        <v>354</v>
      </c>
      <c r="T881" s="27" t="s">
        <v>354</v>
      </c>
      <c r="U881" s="27" t="s">
        <v>10058</v>
      </c>
    </row>
    <row r="882" spans="1:21" x14ac:dyDescent="0.15">
      <c r="A882" s="27" t="s">
        <v>75</v>
      </c>
      <c r="B882" s="27" t="s">
        <v>3766</v>
      </c>
      <c r="C882" s="27" t="s">
        <v>244</v>
      </c>
      <c r="D882" s="27" t="s">
        <v>267</v>
      </c>
      <c r="E882" s="27" t="s">
        <v>3767</v>
      </c>
      <c r="F882" s="27" t="s">
        <v>3768</v>
      </c>
      <c r="G882" s="27" t="s">
        <v>78</v>
      </c>
      <c r="H882" s="27" t="s">
        <v>335</v>
      </c>
      <c r="I882" s="28">
        <v>43423.711678240739</v>
      </c>
      <c r="J882" s="28">
        <v>43423.712824074071</v>
      </c>
      <c r="K882" s="27">
        <v>1.1458333333333333E-3</v>
      </c>
      <c r="L882" s="27" t="s">
        <v>210</v>
      </c>
      <c r="M882" s="27" t="s">
        <v>211</v>
      </c>
      <c r="N882" s="27" t="s">
        <v>215</v>
      </c>
      <c r="O882" s="27" t="s">
        <v>266</v>
      </c>
      <c r="P882" s="27" t="s">
        <v>170</v>
      </c>
      <c r="R882" s="27">
        <v>0</v>
      </c>
      <c r="S882" s="27" t="s">
        <v>678</v>
      </c>
      <c r="T882" s="27" t="s">
        <v>354</v>
      </c>
      <c r="U882" s="27" t="s">
        <v>3769</v>
      </c>
    </row>
    <row r="883" spans="1:21" x14ac:dyDescent="0.15">
      <c r="A883" s="27" t="s">
        <v>75</v>
      </c>
      <c r="B883" s="27" t="s">
        <v>3770</v>
      </c>
      <c r="C883" s="27" t="s">
        <v>244</v>
      </c>
      <c r="D883" s="27" t="s">
        <v>267</v>
      </c>
      <c r="E883" s="27" t="s">
        <v>3771</v>
      </c>
      <c r="F883" s="27" t="s">
        <v>3772</v>
      </c>
      <c r="G883" s="27" t="s">
        <v>78</v>
      </c>
      <c r="H883" s="27" t="s">
        <v>3773</v>
      </c>
      <c r="I883" s="28">
        <v>43423.713356481479</v>
      </c>
      <c r="J883" s="28">
        <v>43423.713379629633</v>
      </c>
      <c r="K883" s="27">
        <v>2.3148148148148147E-5</v>
      </c>
      <c r="L883" s="27" t="s">
        <v>210</v>
      </c>
      <c r="M883" s="27" t="s">
        <v>211</v>
      </c>
      <c r="N883" s="27" t="s">
        <v>215</v>
      </c>
      <c r="O883" s="27" t="s">
        <v>266</v>
      </c>
      <c r="P883" s="27" t="s">
        <v>170</v>
      </c>
      <c r="R883" s="27">
        <v>0</v>
      </c>
      <c r="S883" s="27" t="s">
        <v>682</v>
      </c>
      <c r="T883" s="27" t="s">
        <v>354</v>
      </c>
      <c r="U883" s="27" t="s">
        <v>3774</v>
      </c>
    </row>
    <row r="884" spans="1:21" x14ac:dyDescent="0.15">
      <c r="A884" s="27" t="s">
        <v>75</v>
      </c>
      <c r="B884" s="27" t="s">
        <v>3775</v>
      </c>
      <c r="C884" s="27" t="s">
        <v>244</v>
      </c>
      <c r="D884" s="27" t="s">
        <v>267</v>
      </c>
      <c r="E884" s="27" t="s">
        <v>3776</v>
      </c>
      <c r="F884" s="27" t="s">
        <v>3777</v>
      </c>
      <c r="G884" s="27" t="s">
        <v>78</v>
      </c>
      <c r="H884" s="27" t="s">
        <v>3778</v>
      </c>
      <c r="I884" s="28">
        <v>43423.715648148151</v>
      </c>
      <c r="J884" s="28">
        <v>43423.717210648145</v>
      </c>
      <c r="K884" s="27">
        <v>1.5624999999999999E-3</v>
      </c>
      <c r="L884" s="27" t="s">
        <v>210</v>
      </c>
      <c r="M884" s="27" t="s">
        <v>211</v>
      </c>
      <c r="N884" s="27" t="s">
        <v>215</v>
      </c>
      <c r="O884" s="27" t="s">
        <v>266</v>
      </c>
      <c r="P884" s="27" t="s">
        <v>170</v>
      </c>
      <c r="R884" s="27">
        <v>0</v>
      </c>
      <c r="S884" s="27" t="s">
        <v>590</v>
      </c>
      <c r="T884" s="27" t="s">
        <v>354</v>
      </c>
      <c r="U884" s="27" t="s">
        <v>3779</v>
      </c>
    </row>
    <row r="885" spans="1:21" x14ac:dyDescent="0.15">
      <c r="A885" s="27" t="s">
        <v>75</v>
      </c>
      <c r="B885" s="27" t="s">
        <v>10059</v>
      </c>
      <c r="C885" s="27" t="s">
        <v>244</v>
      </c>
      <c r="D885" s="27" t="s">
        <v>267</v>
      </c>
      <c r="E885" s="27" t="s">
        <v>10060</v>
      </c>
      <c r="F885" s="27" t="s">
        <v>10061</v>
      </c>
      <c r="G885" s="27" t="s">
        <v>78</v>
      </c>
      <c r="H885" s="27" t="s">
        <v>10062</v>
      </c>
      <c r="I885" s="28">
        <v>43423.718993055554</v>
      </c>
      <c r="J885" s="28">
        <v>43423.718993055554</v>
      </c>
      <c r="K885" s="27">
        <v>0</v>
      </c>
      <c r="L885" s="27" t="s">
        <v>211</v>
      </c>
      <c r="M885" s="27" t="s">
        <v>211</v>
      </c>
      <c r="N885" s="27" t="s">
        <v>215</v>
      </c>
      <c r="O885" s="27" t="s">
        <v>266</v>
      </c>
      <c r="P885" s="27" t="s">
        <v>170</v>
      </c>
      <c r="R885" s="27">
        <v>0</v>
      </c>
      <c r="S885" s="27" t="s">
        <v>354</v>
      </c>
      <c r="T885" s="27" t="s">
        <v>354</v>
      </c>
      <c r="U885" s="27" t="s">
        <v>10063</v>
      </c>
    </row>
    <row r="886" spans="1:21" x14ac:dyDescent="0.15">
      <c r="A886" s="27" t="s">
        <v>75</v>
      </c>
      <c r="B886" s="27" t="s">
        <v>10064</v>
      </c>
      <c r="C886" s="27" t="s">
        <v>244</v>
      </c>
      <c r="D886" s="27" t="s">
        <v>267</v>
      </c>
      <c r="E886" s="27" t="s">
        <v>10060</v>
      </c>
      <c r="F886" s="27" t="s">
        <v>10061</v>
      </c>
      <c r="G886" s="27" t="s">
        <v>78</v>
      </c>
      <c r="H886" s="27" t="s">
        <v>10062</v>
      </c>
      <c r="I886" s="28">
        <v>43423.719618055555</v>
      </c>
      <c r="J886" s="28">
        <v>43423.719618055555</v>
      </c>
      <c r="K886" s="27">
        <v>0</v>
      </c>
      <c r="L886" s="27" t="s">
        <v>211</v>
      </c>
      <c r="M886" s="27" t="s">
        <v>211</v>
      </c>
      <c r="N886" s="27" t="s">
        <v>215</v>
      </c>
      <c r="O886" s="27" t="s">
        <v>266</v>
      </c>
      <c r="P886" s="27" t="s">
        <v>170</v>
      </c>
      <c r="R886" s="27">
        <v>0</v>
      </c>
      <c r="S886" s="27" t="s">
        <v>354</v>
      </c>
      <c r="T886" s="27" t="s">
        <v>354</v>
      </c>
      <c r="U886" s="27" t="s">
        <v>10065</v>
      </c>
    </row>
    <row r="887" spans="1:21" x14ac:dyDescent="0.15">
      <c r="A887" s="27" t="s">
        <v>75</v>
      </c>
      <c r="B887" s="27" t="s">
        <v>10066</v>
      </c>
      <c r="C887" s="27" t="s">
        <v>244</v>
      </c>
      <c r="D887" s="27" t="s">
        <v>267</v>
      </c>
      <c r="E887" s="27" t="s">
        <v>10067</v>
      </c>
      <c r="F887" s="27" t="s">
        <v>10068</v>
      </c>
      <c r="G887" s="27" t="s">
        <v>78</v>
      </c>
      <c r="H887" s="27" t="s">
        <v>10069</v>
      </c>
      <c r="I887" s="28">
        <v>43423.720555555556</v>
      </c>
      <c r="J887" s="28">
        <v>43423.720555555556</v>
      </c>
      <c r="K887" s="27">
        <v>0</v>
      </c>
      <c r="L887" s="27" t="s">
        <v>211</v>
      </c>
      <c r="M887" s="27" t="s">
        <v>211</v>
      </c>
      <c r="N887" s="27" t="s">
        <v>215</v>
      </c>
      <c r="O887" s="27" t="s">
        <v>266</v>
      </c>
      <c r="P887" s="27" t="s">
        <v>170</v>
      </c>
      <c r="R887" s="27">
        <v>0</v>
      </c>
      <c r="S887" s="27" t="s">
        <v>354</v>
      </c>
      <c r="T887" s="27" t="s">
        <v>354</v>
      </c>
      <c r="U887" s="27" t="s">
        <v>10070</v>
      </c>
    </row>
    <row r="888" spans="1:21" x14ac:dyDescent="0.15">
      <c r="A888" s="27" t="s">
        <v>75</v>
      </c>
      <c r="B888" s="27" t="s">
        <v>10071</v>
      </c>
      <c r="C888" s="27" t="s">
        <v>244</v>
      </c>
      <c r="D888" s="27" t="s">
        <v>267</v>
      </c>
      <c r="E888" s="27" t="s">
        <v>10072</v>
      </c>
      <c r="F888" s="27" t="s">
        <v>10073</v>
      </c>
      <c r="G888" s="27" t="s">
        <v>78</v>
      </c>
      <c r="H888" s="27" t="s">
        <v>10074</v>
      </c>
      <c r="I888" s="28">
        <v>43423.736226851855</v>
      </c>
      <c r="J888" s="28">
        <v>43423.736226851855</v>
      </c>
      <c r="K888" s="27">
        <v>0</v>
      </c>
      <c r="L888" s="27" t="s">
        <v>211</v>
      </c>
      <c r="M888" s="27" t="s">
        <v>211</v>
      </c>
      <c r="N888" s="27" t="s">
        <v>215</v>
      </c>
      <c r="O888" s="27" t="s">
        <v>266</v>
      </c>
      <c r="P888" s="27" t="s">
        <v>170</v>
      </c>
      <c r="R888" s="27">
        <v>0</v>
      </c>
      <c r="S888" s="27" t="s">
        <v>354</v>
      </c>
      <c r="T888" s="27" t="s">
        <v>354</v>
      </c>
      <c r="U888" s="27" t="s">
        <v>10075</v>
      </c>
    </row>
    <row r="889" spans="1:21" x14ac:dyDescent="0.15">
      <c r="A889" s="27" t="s">
        <v>75</v>
      </c>
      <c r="B889" s="27" t="s">
        <v>10076</v>
      </c>
      <c r="C889" s="27" t="s">
        <v>244</v>
      </c>
      <c r="D889" s="27" t="s">
        <v>267</v>
      </c>
      <c r="E889" s="27" t="s">
        <v>10077</v>
      </c>
      <c r="F889" s="27" t="s">
        <v>10078</v>
      </c>
      <c r="G889" s="27" t="s">
        <v>78</v>
      </c>
      <c r="H889" s="27" t="s">
        <v>1455</v>
      </c>
      <c r="I889" s="28">
        <v>43423.639328703706</v>
      </c>
      <c r="J889" s="28">
        <v>43423.639328703706</v>
      </c>
      <c r="K889" s="27">
        <v>0</v>
      </c>
      <c r="L889" s="27" t="s">
        <v>211</v>
      </c>
      <c r="M889" s="27" t="s">
        <v>211</v>
      </c>
      <c r="N889" s="27" t="s">
        <v>215</v>
      </c>
      <c r="O889" s="27" t="s">
        <v>266</v>
      </c>
      <c r="P889" s="27" t="s">
        <v>897</v>
      </c>
      <c r="R889" s="27">
        <v>0</v>
      </c>
      <c r="S889" s="27" t="s">
        <v>354</v>
      </c>
      <c r="T889" s="27" t="s">
        <v>354</v>
      </c>
      <c r="U889" s="27" t="s">
        <v>10079</v>
      </c>
    </row>
    <row r="890" spans="1:21" x14ac:dyDescent="0.15">
      <c r="A890" s="27" t="s">
        <v>75</v>
      </c>
      <c r="B890" s="27" t="s">
        <v>3780</v>
      </c>
      <c r="C890" s="27" t="s">
        <v>244</v>
      </c>
      <c r="D890" s="27" t="s">
        <v>270</v>
      </c>
      <c r="E890" s="27" t="s">
        <v>3781</v>
      </c>
      <c r="F890" s="27" t="s">
        <v>3782</v>
      </c>
      <c r="G890" s="27" t="s">
        <v>78</v>
      </c>
      <c r="H890" s="27" t="s">
        <v>1904</v>
      </c>
      <c r="I890" s="28">
        <v>43423.606203703705</v>
      </c>
      <c r="J890" s="28">
        <v>43423.609942129631</v>
      </c>
      <c r="K890" s="27">
        <v>3.7384259259259263E-3</v>
      </c>
      <c r="L890" s="27" t="s">
        <v>210</v>
      </c>
      <c r="M890" s="27" t="s">
        <v>210</v>
      </c>
      <c r="N890" s="27" t="s">
        <v>215</v>
      </c>
      <c r="O890" s="27" t="s">
        <v>269</v>
      </c>
      <c r="P890" s="27" t="s">
        <v>170</v>
      </c>
      <c r="R890" s="27">
        <v>0</v>
      </c>
      <c r="S890" s="27" t="s">
        <v>1243</v>
      </c>
      <c r="T890" s="27" t="s">
        <v>1243</v>
      </c>
      <c r="U890" s="27" t="s">
        <v>3783</v>
      </c>
    </row>
    <row r="891" spans="1:21" x14ac:dyDescent="0.15">
      <c r="A891" s="27" t="s">
        <v>75</v>
      </c>
      <c r="B891" s="27" t="s">
        <v>10080</v>
      </c>
      <c r="C891" s="27" t="s">
        <v>244</v>
      </c>
      <c r="D891" s="27" t="s">
        <v>270</v>
      </c>
      <c r="E891" s="27" t="s">
        <v>3785</v>
      </c>
      <c r="F891" s="27" t="s">
        <v>3786</v>
      </c>
      <c r="G891" s="27" t="s">
        <v>78</v>
      </c>
      <c r="H891" s="27" t="s">
        <v>3787</v>
      </c>
      <c r="I891" s="28">
        <v>43423.613275462965</v>
      </c>
      <c r="J891" s="28">
        <v>43423.613275462965</v>
      </c>
      <c r="K891" s="27">
        <v>0</v>
      </c>
      <c r="L891" s="27" t="s">
        <v>211</v>
      </c>
      <c r="M891" s="27" t="s">
        <v>211</v>
      </c>
      <c r="N891" s="27" t="s">
        <v>215</v>
      </c>
      <c r="O891" s="27" t="s">
        <v>269</v>
      </c>
      <c r="P891" s="27" t="s">
        <v>170</v>
      </c>
      <c r="R891" s="27">
        <v>0</v>
      </c>
      <c r="S891" s="27" t="s">
        <v>354</v>
      </c>
      <c r="T891" s="27" t="s">
        <v>354</v>
      </c>
      <c r="U891" s="27" t="s">
        <v>10081</v>
      </c>
    </row>
    <row r="892" spans="1:21" x14ac:dyDescent="0.15">
      <c r="A892" s="27" t="s">
        <v>75</v>
      </c>
      <c r="B892" s="27" t="s">
        <v>3784</v>
      </c>
      <c r="C892" s="27" t="s">
        <v>244</v>
      </c>
      <c r="D892" s="27" t="s">
        <v>270</v>
      </c>
      <c r="E892" s="27" t="s">
        <v>3785</v>
      </c>
      <c r="F892" s="27" t="s">
        <v>3786</v>
      </c>
      <c r="G892" s="27" t="s">
        <v>78</v>
      </c>
      <c r="H892" s="27" t="s">
        <v>3787</v>
      </c>
      <c r="I892" s="28">
        <v>43423.61346064815</v>
      </c>
      <c r="J892" s="28">
        <v>43423.61824074074</v>
      </c>
      <c r="K892" s="27">
        <v>4.7800925925925919E-3</v>
      </c>
      <c r="L892" s="27" t="s">
        <v>210</v>
      </c>
      <c r="M892" s="27" t="s">
        <v>210</v>
      </c>
      <c r="N892" s="27" t="s">
        <v>215</v>
      </c>
      <c r="O892" s="27" t="s">
        <v>269</v>
      </c>
      <c r="P892" s="27" t="s">
        <v>170</v>
      </c>
      <c r="R892" s="27">
        <v>0</v>
      </c>
      <c r="S892" s="27" t="s">
        <v>1184</v>
      </c>
      <c r="T892" s="27" t="s">
        <v>1184</v>
      </c>
      <c r="U892" s="27" t="s">
        <v>3788</v>
      </c>
    </row>
    <row r="893" spans="1:21" x14ac:dyDescent="0.15">
      <c r="A893" s="27" t="s">
        <v>75</v>
      </c>
      <c r="B893" s="27" t="s">
        <v>3789</v>
      </c>
      <c r="C893" s="27" t="s">
        <v>244</v>
      </c>
      <c r="D893" s="27" t="s">
        <v>270</v>
      </c>
      <c r="E893" s="27" t="s">
        <v>3790</v>
      </c>
      <c r="F893" s="27" t="s">
        <v>3791</v>
      </c>
      <c r="G893" s="27" t="s">
        <v>78</v>
      </c>
      <c r="H893" s="27" t="s">
        <v>571</v>
      </c>
      <c r="I893" s="28">
        <v>43423.628136574072</v>
      </c>
      <c r="J893" s="28">
        <v>43423.633240740739</v>
      </c>
      <c r="K893" s="27">
        <v>5.1041666666666666E-3</v>
      </c>
      <c r="L893" s="27" t="s">
        <v>210</v>
      </c>
      <c r="M893" s="27" t="s">
        <v>210</v>
      </c>
      <c r="N893" s="27" t="s">
        <v>215</v>
      </c>
      <c r="O893" s="27" t="s">
        <v>269</v>
      </c>
      <c r="P893" s="27" t="s">
        <v>170</v>
      </c>
      <c r="R893" s="27">
        <v>0</v>
      </c>
      <c r="S893" s="27" t="s">
        <v>3792</v>
      </c>
      <c r="T893" s="27" t="s">
        <v>3792</v>
      </c>
      <c r="U893" s="27" t="s">
        <v>3793</v>
      </c>
    </row>
    <row r="894" spans="1:21" x14ac:dyDescent="0.15">
      <c r="A894" s="27" t="s">
        <v>75</v>
      </c>
      <c r="B894" s="27" t="s">
        <v>10082</v>
      </c>
      <c r="C894" s="27" t="s">
        <v>244</v>
      </c>
      <c r="D894" s="27" t="s">
        <v>270</v>
      </c>
      <c r="E894" s="27" t="s">
        <v>3795</v>
      </c>
      <c r="F894" s="27" t="s">
        <v>3796</v>
      </c>
      <c r="G894" s="27" t="s">
        <v>78</v>
      </c>
      <c r="H894" s="27" t="s">
        <v>3797</v>
      </c>
      <c r="I894" s="28">
        <v>43423.636076388888</v>
      </c>
      <c r="J894" s="28">
        <v>43423.636076388888</v>
      </c>
      <c r="K894" s="27">
        <v>0</v>
      </c>
      <c r="L894" s="27" t="s">
        <v>211</v>
      </c>
      <c r="M894" s="27" t="s">
        <v>211</v>
      </c>
      <c r="N894" s="27" t="s">
        <v>215</v>
      </c>
      <c r="O894" s="27" t="s">
        <v>269</v>
      </c>
      <c r="P894" s="27" t="s">
        <v>170</v>
      </c>
      <c r="R894" s="27">
        <v>0</v>
      </c>
      <c r="S894" s="27" t="s">
        <v>354</v>
      </c>
      <c r="T894" s="27" t="s">
        <v>354</v>
      </c>
      <c r="U894" s="27" t="s">
        <v>10083</v>
      </c>
    </row>
    <row r="895" spans="1:21" x14ac:dyDescent="0.15">
      <c r="A895" s="27" t="s">
        <v>75</v>
      </c>
      <c r="B895" s="27" t="s">
        <v>3794</v>
      </c>
      <c r="C895" s="27" t="s">
        <v>244</v>
      </c>
      <c r="D895" s="27" t="s">
        <v>270</v>
      </c>
      <c r="E895" s="27" t="s">
        <v>3795</v>
      </c>
      <c r="F895" s="27" t="s">
        <v>3796</v>
      </c>
      <c r="G895" s="27" t="s">
        <v>78</v>
      </c>
      <c r="H895" s="27" t="s">
        <v>3797</v>
      </c>
      <c r="I895" s="28">
        <v>43423.636192129627</v>
      </c>
      <c r="J895" s="28">
        <v>43423.636342592596</v>
      </c>
      <c r="K895" s="27">
        <v>1.5046296296296297E-4</v>
      </c>
      <c r="L895" s="27" t="s">
        <v>210</v>
      </c>
      <c r="M895" s="27" t="s">
        <v>211</v>
      </c>
      <c r="N895" s="27" t="s">
        <v>215</v>
      </c>
      <c r="O895" s="27" t="s">
        <v>269</v>
      </c>
      <c r="P895" s="27" t="s">
        <v>170</v>
      </c>
      <c r="R895" s="27">
        <v>0</v>
      </c>
      <c r="S895" s="27" t="s">
        <v>377</v>
      </c>
      <c r="T895" s="27" t="s">
        <v>354</v>
      </c>
      <c r="U895" s="27" t="s">
        <v>3798</v>
      </c>
    </row>
    <row r="896" spans="1:21" x14ac:dyDescent="0.15">
      <c r="A896" s="27" t="s">
        <v>75</v>
      </c>
      <c r="B896" s="27" t="s">
        <v>10084</v>
      </c>
      <c r="C896" s="27" t="s">
        <v>244</v>
      </c>
      <c r="D896" s="27" t="s">
        <v>270</v>
      </c>
      <c r="E896" s="27" t="s">
        <v>10085</v>
      </c>
      <c r="F896" s="27" t="s">
        <v>10086</v>
      </c>
      <c r="G896" s="27" t="s">
        <v>78</v>
      </c>
      <c r="H896" s="27" t="s">
        <v>10087</v>
      </c>
      <c r="I896" s="28">
        <v>43423.637488425928</v>
      </c>
      <c r="J896" s="28">
        <v>43423.637488425928</v>
      </c>
      <c r="K896" s="27">
        <v>0</v>
      </c>
      <c r="L896" s="27" t="s">
        <v>211</v>
      </c>
      <c r="M896" s="27" t="s">
        <v>211</v>
      </c>
      <c r="N896" s="27" t="s">
        <v>215</v>
      </c>
      <c r="O896" s="27" t="s">
        <v>269</v>
      </c>
      <c r="P896" s="27" t="s">
        <v>170</v>
      </c>
      <c r="R896" s="27">
        <v>0</v>
      </c>
      <c r="S896" s="27" t="s">
        <v>354</v>
      </c>
      <c r="T896" s="27" t="s">
        <v>354</v>
      </c>
      <c r="U896" s="27" t="s">
        <v>10088</v>
      </c>
    </row>
    <row r="897" spans="1:21" x14ac:dyDescent="0.15">
      <c r="A897" s="27" t="s">
        <v>75</v>
      </c>
      <c r="B897" s="27" t="s">
        <v>10089</v>
      </c>
      <c r="C897" s="27" t="s">
        <v>244</v>
      </c>
      <c r="D897" s="27" t="s">
        <v>270</v>
      </c>
      <c r="E897" s="27" t="s">
        <v>10090</v>
      </c>
      <c r="F897" s="27" t="s">
        <v>10091</v>
      </c>
      <c r="G897" s="27" t="s">
        <v>78</v>
      </c>
      <c r="H897" s="27" t="s">
        <v>10092</v>
      </c>
      <c r="I897" s="28">
        <v>43423.645821759259</v>
      </c>
      <c r="J897" s="28">
        <v>43423.645821759259</v>
      </c>
      <c r="K897" s="27">
        <v>0</v>
      </c>
      <c r="L897" s="27" t="s">
        <v>211</v>
      </c>
      <c r="M897" s="27" t="s">
        <v>211</v>
      </c>
      <c r="N897" s="27" t="s">
        <v>215</v>
      </c>
      <c r="O897" s="27" t="s">
        <v>269</v>
      </c>
      <c r="P897" s="27" t="s">
        <v>170</v>
      </c>
      <c r="R897" s="27">
        <v>0</v>
      </c>
      <c r="S897" s="27" t="s">
        <v>354</v>
      </c>
      <c r="T897" s="27" t="s">
        <v>354</v>
      </c>
      <c r="U897" s="27" t="s">
        <v>10093</v>
      </c>
    </row>
    <row r="898" spans="1:21" x14ac:dyDescent="0.15">
      <c r="A898" s="27" t="s">
        <v>75</v>
      </c>
      <c r="B898" s="27" t="s">
        <v>10094</v>
      </c>
      <c r="C898" s="27" t="s">
        <v>244</v>
      </c>
      <c r="D898" s="27" t="s">
        <v>270</v>
      </c>
      <c r="E898" s="27" t="s">
        <v>10090</v>
      </c>
      <c r="F898" s="27" t="s">
        <v>10091</v>
      </c>
      <c r="G898" s="27" t="s">
        <v>78</v>
      </c>
      <c r="H898" s="27" t="s">
        <v>10095</v>
      </c>
      <c r="I898" s="28">
        <v>43423.646574074075</v>
      </c>
      <c r="J898" s="28">
        <v>43423.646574074075</v>
      </c>
      <c r="K898" s="27">
        <v>0</v>
      </c>
      <c r="L898" s="27" t="s">
        <v>211</v>
      </c>
      <c r="M898" s="27" t="s">
        <v>211</v>
      </c>
      <c r="N898" s="27" t="s">
        <v>215</v>
      </c>
      <c r="O898" s="27" t="s">
        <v>269</v>
      </c>
      <c r="P898" s="27" t="s">
        <v>170</v>
      </c>
      <c r="R898" s="27">
        <v>0</v>
      </c>
      <c r="S898" s="27" t="s">
        <v>354</v>
      </c>
      <c r="T898" s="27" t="s">
        <v>354</v>
      </c>
      <c r="U898" s="27" t="s">
        <v>10096</v>
      </c>
    </row>
    <row r="899" spans="1:21" x14ac:dyDescent="0.15">
      <c r="A899" s="27" t="s">
        <v>75</v>
      </c>
      <c r="B899" s="27" t="s">
        <v>10097</v>
      </c>
      <c r="C899" s="27" t="s">
        <v>244</v>
      </c>
      <c r="D899" s="27" t="s">
        <v>270</v>
      </c>
      <c r="E899" s="27" t="s">
        <v>10090</v>
      </c>
      <c r="F899" s="27" t="s">
        <v>10091</v>
      </c>
      <c r="G899" s="27" t="s">
        <v>78</v>
      </c>
      <c r="H899" s="27" t="s">
        <v>10092</v>
      </c>
      <c r="I899" s="28">
        <v>43423.646689814814</v>
      </c>
      <c r="J899" s="28">
        <v>43423.646689814814</v>
      </c>
      <c r="K899" s="27">
        <v>0</v>
      </c>
      <c r="L899" s="27" t="s">
        <v>211</v>
      </c>
      <c r="M899" s="27" t="s">
        <v>211</v>
      </c>
      <c r="N899" s="27" t="s">
        <v>215</v>
      </c>
      <c r="O899" s="27" t="s">
        <v>269</v>
      </c>
      <c r="P899" s="27" t="s">
        <v>170</v>
      </c>
      <c r="R899" s="27">
        <v>0</v>
      </c>
      <c r="S899" s="27" t="s">
        <v>354</v>
      </c>
      <c r="T899" s="27" t="s">
        <v>354</v>
      </c>
      <c r="U899" s="27" t="s">
        <v>10093</v>
      </c>
    </row>
    <row r="900" spans="1:21" x14ac:dyDescent="0.15">
      <c r="A900" s="27" t="s">
        <v>75</v>
      </c>
      <c r="B900" s="27" t="s">
        <v>10098</v>
      </c>
      <c r="C900" s="27" t="s">
        <v>244</v>
      </c>
      <c r="D900" s="27" t="s">
        <v>270</v>
      </c>
      <c r="E900" s="27" t="s">
        <v>10099</v>
      </c>
      <c r="F900" s="27" t="s">
        <v>10100</v>
      </c>
      <c r="G900" s="27" t="s">
        <v>78</v>
      </c>
      <c r="H900" s="27" t="s">
        <v>10101</v>
      </c>
      <c r="I900" s="28">
        <v>43423.647280092591</v>
      </c>
      <c r="J900" s="28">
        <v>43423.647280092591</v>
      </c>
      <c r="K900" s="27">
        <v>0</v>
      </c>
      <c r="L900" s="27" t="s">
        <v>211</v>
      </c>
      <c r="M900" s="27" t="s">
        <v>211</v>
      </c>
      <c r="N900" s="27" t="s">
        <v>215</v>
      </c>
      <c r="O900" s="27" t="s">
        <v>269</v>
      </c>
      <c r="P900" s="27" t="s">
        <v>170</v>
      </c>
      <c r="R900" s="27">
        <v>0</v>
      </c>
      <c r="S900" s="27" t="s">
        <v>354</v>
      </c>
      <c r="T900" s="27" t="s">
        <v>354</v>
      </c>
      <c r="U900" s="27" t="s">
        <v>10102</v>
      </c>
    </row>
    <row r="901" spans="1:21" x14ac:dyDescent="0.15">
      <c r="A901" s="27" t="s">
        <v>75</v>
      </c>
      <c r="B901" s="27" t="s">
        <v>10103</v>
      </c>
      <c r="C901" s="27" t="s">
        <v>244</v>
      </c>
      <c r="D901" s="27" t="s">
        <v>270</v>
      </c>
      <c r="E901" s="27" t="s">
        <v>10099</v>
      </c>
      <c r="F901" s="27" t="s">
        <v>10100</v>
      </c>
      <c r="G901" s="27" t="s">
        <v>78</v>
      </c>
      <c r="H901" s="27" t="s">
        <v>10104</v>
      </c>
      <c r="I901" s="28">
        <v>43423.647673611114</v>
      </c>
      <c r="J901" s="28">
        <v>43423.647673611114</v>
      </c>
      <c r="K901" s="27">
        <v>0</v>
      </c>
      <c r="L901" s="27" t="s">
        <v>211</v>
      </c>
      <c r="M901" s="27" t="s">
        <v>211</v>
      </c>
      <c r="N901" s="27" t="s">
        <v>215</v>
      </c>
      <c r="O901" s="27" t="s">
        <v>269</v>
      </c>
      <c r="P901" s="27" t="s">
        <v>170</v>
      </c>
      <c r="R901" s="27">
        <v>0</v>
      </c>
      <c r="S901" s="27" t="s">
        <v>354</v>
      </c>
      <c r="T901" s="27" t="s">
        <v>354</v>
      </c>
      <c r="U901" s="27" t="s">
        <v>10105</v>
      </c>
    </row>
    <row r="902" spans="1:21" x14ac:dyDescent="0.15">
      <c r="A902" s="27" t="s">
        <v>75</v>
      </c>
      <c r="B902" s="27" t="s">
        <v>10106</v>
      </c>
      <c r="C902" s="27" t="s">
        <v>244</v>
      </c>
      <c r="D902" s="27" t="s">
        <v>270</v>
      </c>
      <c r="E902" s="27" t="s">
        <v>3800</v>
      </c>
      <c r="F902" s="27" t="s">
        <v>3801</v>
      </c>
      <c r="G902" s="27" t="s">
        <v>78</v>
      </c>
      <c r="H902" s="27" t="s">
        <v>3802</v>
      </c>
      <c r="I902" s="28">
        <v>43423.648344907408</v>
      </c>
      <c r="J902" s="28">
        <v>43423.648344907408</v>
      </c>
      <c r="K902" s="27">
        <v>0</v>
      </c>
      <c r="L902" s="27" t="s">
        <v>211</v>
      </c>
      <c r="M902" s="27" t="s">
        <v>211</v>
      </c>
      <c r="N902" s="27" t="s">
        <v>215</v>
      </c>
      <c r="O902" s="27" t="s">
        <v>269</v>
      </c>
      <c r="P902" s="27" t="s">
        <v>170</v>
      </c>
      <c r="R902" s="27">
        <v>0</v>
      </c>
      <c r="S902" s="27" t="s">
        <v>354</v>
      </c>
      <c r="T902" s="27" t="s">
        <v>354</v>
      </c>
      <c r="U902" s="27" t="s">
        <v>10107</v>
      </c>
    </row>
    <row r="903" spans="1:21" x14ac:dyDescent="0.15">
      <c r="A903" s="27" t="s">
        <v>75</v>
      </c>
      <c r="B903" s="27" t="s">
        <v>10108</v>
      </c>
      <c r="C903" s="27" t="s">
        <v>244</v>
      </c>
      <c r="D903" s="27" t="s">
        <v>270</v>
      </c>
      <c r="E903" s="27" t="s">
        <v>3800</v>
      </c>
      <c r="F903" s="27" t="s">
        <v>3801</v>
      </c>
      <c r="G903" s="27" t="s">
        <v>78</v>
      </c>
      <c r="H903" s="27" t="s">
        <v>3802</v>
      </c>
      <c r="I903" s="28">
        <v>43423.648449074077</v>
      </c>
      <c r="J903" s="28">
        <v>43423.648449074077</v>
      </c>
      <c r="K903" s="27">
        <v>0</v>
      </c>
      <c r="L903" s="27" t="s">
        <v>211</v>
      </c>
      <c r="M903" s="27" t="s">
        <v>211</v>
      </c>
      <c r="N903" s="27" t="s">
        <v>215</v>
      </c>
      <c r="O903" s="27" t="s">
        <v>269</v>
      </c>
      <c r="P903" s="27" t="s">
        <v>170</v>
      </c>
      <c r="R903" s="27">
        <v>0</v>
      </c>
      <c r="S903" s="27" t="s">
        <v>354</v>
      </c>
      <c r="T903" s="27" t="s">
        <v>354</v>
      </c>
      <c r="U903" s="27" t="s">
        <v>10109</v>
      </c>
    </row>
    <row r="904" spans="1:21" x14ac:dyDescent="0.15">
      <c r="A904" s="27" t="s">
        <v>75</v>
      </c>
      <c r="B904" s="27" t="s">
        <v>3799</v>
      </c>
      <c r="C904" s="27" t="s">
        <v>244</v>
      </c>
      <c r="D904" s="27" t="s">
        <v>270</v>
      </c>
      <c r="E904" s="27" t="s">
        <v>3800</v>
      </c>
      <c r="F904" s="27" t="s">
        <v>3801</v>
      </c>
      <c r="G904" s="27" t="s">
        <v>78</v>
      </c>
      <c r="H904" s="27" t="s">
        <v>3802</v>
      </c>
      <c r="I904" s="28">
        <v>43423.648541666669</v>
      </c>
      <c r="J904" s="28">
        <v>43423.648819444446</v>
      </c>
      <c r="K904" s="27">
        <v>2.7777777777777778E-4</v>
      </c>
      <c r="L904" s="27" t="s">
        <v>210</v>
      </c>
      <c r="M904" s="27" t="s">
        <v>211</v>
      </c>
      <c r="N904" s="27" t="s">
        <v>215</v>
      </c>
      <c r="O904" s="27" t="s">
        <v>269</v>
      </c>
      <c r="P904" s="27" t="s">
        <v>170</v>
      </c>
      <c r="R904" s="27">
        <v>0</v>
      </c>
      <c r="S904" s="27" t="s">
        <v>423</v>
      </c>
      <c r="T904" s="27" t="s">
        <v>354</v>
      </c>
      <c r="U904" s="27" t="s">
        <v>3803</v>
      </c>
    </row>
    <row r="905" spans="1:21" x14ac:dyDescent="0.15">
      <c r="A905" s="27" t="s">
        <v>75</v>
      </c>
      <c r="B905" s="27" t="s">
        <v>3804</v>
      </c>
      <c r="C905" s="27" t="s">
        <v>244</v>
      </c>
      <c r="D905" s="27" t="s">
        <v>270</v>
      </c>
      <c r="E905" s="27" t="s">
        <v>3805</v>
      </c>
      <c r="F905" s="27" t="s">
        <v>3806</v>
      </c>
      <c r="G905" s="27" t="s">
        <v>78</v>
      </c>
      <c r="H905" s="27" t="s">
        <v>3807</v>
      </c>
      <c r="I905" s="28">
        <v>43423.65011574074</v>
      </c>
      <c r="J905" s="28">
        <v>43423.650219907409</v>
      </c>
      <c r="K905" s="27">
        <v>1.0416666666666667E-4</v>
      </c>
      <c r="L905" s="27" t="s">
        <v>210</v>
      </c>
      <c r="M905" s="27" t="s">
        <v>211</v>
      </c>
      <c r="N905" s="27" t="s">
        <v>215</v>
      </c>
      <c r="O905" s="27" t="s">
        <v>269</v>
      </c>
      <c r="P905" s="27" t="s">
        <v>170</v>
      </c>
      <c r="R905" s="27">
        <v>0</v>
      </c>
      <c r="S905" s="27" t="s">
        <v>673</v>
      </c>
      <c r="T905" s="27" t="s">
        <v>354</v>
      </c>
      <c r="U905" s="27" t="s">
        <v>3808</v>
      </c>
    </row>
    <row r="906" spans="1:21" x14ac:dyDescent="0.15">
      <c r="A906" s="27" t="s">
        <v>75</v>
      </c>
      <c r="B906" s="27" t="s">
        <v>10110</v>
      </c>
      <c r="C906" s="27" t="s">
        <v>244</v>
      </c>
      <c r="D906" s="27" t="s">
        <v>270</v>
      </c>
      <c r="E906" s="27" t="s">
        <v>3805</v>
      </c>
      <c r="F906" s="27" t="s">
        <v>3806</v>
      </c>
      <c r="G906" s="27" t="s">
        <v>78</v>
      </c>
      <c r="H906" s="27" t="s">
        <v>3807</v>
      </c>
      <c r="I906" s="28">
        <v>43423.65053240741</v>
      </c>
      <c r="J906" s="28">
        <v>43423.65053240741</v>
      </c>
      <c r="K906" s="27">
        <v>0</v>
      </c>
      <c r="L906" s="27" t="s">
        <v>211</v>
      </c>
      <c r="M906" s="27" t="s">
        <v>211</v>
      </c>
      <c r="N906" s="27" t="s">
        <v>215</v>
      </c>
      <c r="O906" s="27" t="s">
        <v>269</v>
      </c>
      <c r="P906" s="27" t="s">
        <v>170</v>
      </c>
      <c r="R906" s="27">
        <v>0</v>
      </c>
      <c r="S906" s="27" t="s">
        <v>354</v>
      </c>
      <c r="T906" s="27" t="s">
        <v>354</v>
      </c>
      <c r="U906" s="27" t="s">
        <v>10111</v>
      </c>
    </row>
    <row r="907" spans="1:21" x14ac:dyDescent="0.15">
      <c r="A907" s="27" t="s">
        <v>75</v>
      </c>
      <c r="B907" s="27" t="s">
        <v>3809</v>
      </c>
      <c r="C907" s="27" t="s">
        <v>244</v>
      </c>
      <c r="D907" s="27" t="s">
        <v>270</v>
      </c>
      <c r="E907" s="27" t="s">
        <v>3805</v>
      </c>
      <c r="F907" s="27" t="s">
        <v>3806</v>
      </c>
      <c r="G907" s="27" t="s">
        <v>78</v>
      </c>
      <c r="H907" s="27" t="s">
        <v>3807</v>
      </c>
      <c r="I907" s="28">
        <v>43423.650613425925</v>
      </c>
      <c r="J907" s="28">
        <v>43423.653657407405</v>
      </c>
      <c r="K907" s="27">
        <v>3.0439814814814821E-3</v>
      </c>
      <c r="L907" s="27" t="s">
        <v>210</v>
      </c>
      <c r="M907" s="27" t="s">
        <v>210</v>
      </c>
      <c r="N907" s="27" t="s">
        <v>215</v>
      </c>
      <c r="O907" s="27" t="s">
        <v>269</v>
      </c>
      <c r="P907" s="27" t="s">
        <v>170</v>
      </c>
      <c r="R907" s="27">
        <v>0</v>
      </c>
      <c r="S907" s="27" t="s">
        <v>1174</v>
      </c>
      <c r="T907" s="27" t="s">
        <v>1174</v>
      </c>
      <c r="U907" s="27" t="s">
        <v>3810</v>
      </c>
    </row>
    <row r="908" spans="1:21" x14ac:dyDescent="0.15">
      <c r="A908" s="27" t="s">
        <v>75</v>
      </c>
      <c r="B908" s="27" t="s">
        <v>3811</v>
      </c>
      <c r="C908" s="27" t="s">
        <v>244</v>
      </c>
      <c r="D908" s="27" t="s">
        <v>270</v>
      </c>
      <c r="E908" s="27" t="s">
        <v>3812</v>
      </c>
      <c r="F908" s="27" t="s">
        <v>3813</v>
      </c>
      <c r="G908" s="27" t="s">
        <v>78</v>
      </c>
      <c r="H908" s="27" t="s">
        <v>3814</v>
      </c>
      <c r="I908" s="28">
        <v>43423.655844907407</v>
      </c>
      <c r="J908" s="28">
        <v>43423.657418981478</v>
      </c>
      <c r="K908" s="27">
        <v>1.5740740740740741E-3</v>
      </c>
      <c r="L908" s="27" t="s">
        <v>210</v>
      </c>
      <c r="M908" s="27" t="s">
        <v>211</v>
      </c>
      <c r="N908" s="27" t="s">
        <v>215</v>
      </c>
      <c r="O908" s="27" t="s">
        <v>269</v>
      </c>
      <c r="P908" s="27" t="s">
        <v>170</v>
      </c>
      <c r="R908" s="27">
        <v>0</v>
      </c>
      <c r="S908" s="27" t="s">
        <v>681</v>
      </c>
      <c r="T908" s="27" t="s">
        <v>354</v>
      </c>
      <c r="U908" s="27" t="s">
        <v>3815</v>
      </c>
    </row>
    <row r="909" spans="1:21" x14ac:dyDescent="0.15">
      <c r="A909" s="27" t="s">
        <v>75</v>
      </c>
      <c r="B909" s="27" t="s">
        <v>3816</v>
      </c>
      <c r="C909" s="27" t="s">
        <v>244</v>
      </c>
      <c r="D909" s="27" t="s">
        <v>270</v>
      </c>
      <c r="E909" s="27" t="s">
        <v>3812</v>
      </c>
      <c r="F909" s="27" t="s">
        <v>3813</v>
      </c>
      <c r="G909" s="27" t="s">
        <v>78</v>
      </c>
      <c r="H909" s="27" t="s">
        <v>3814</v>
      </c>
      <c r="I909" s="28">
        <v>43423.657939814817</v>
      </c>
      <c r="J909" s="28">
        <v>43423.658159722225</v>
      </c>
      <c r="K909" s="27">
        <v>2.199074074074074E-4</v>
      </c>
      <c r="L909" s="27" t="s">
        <v>210</v>
      </c>
      <c r="M909" s="27" t="s">
        <v>211</v>
      </c>
      <c r="N909" s="27" t="s">
        <v>215</v>
      </c>
      <c r="O909" s="27" t="s">
        <v>269</v>
      </c>
      <c r="P909" s="27" t="s">
        <v>170</v>
      </c>
      <c r="R909" s="27">
        <v>0</v>
      </c>
      <c r="S909" s="27" t="s">
        <v>393</v>
      </c>
      <c r="T909" s="27" t="s">
        <v>354</v>
      </c>
      <c r="U909" s="27" t="s">
        <v>3817</v>
      </c>
    </row>
    <row r="910" spans="1:21" x14ac:dyDescent="0.15">
      <c r="A910" s="27" t="s">
        <v>75</v>
      </c>
      <c r="B910" s="27" t="s">
        <v>10112</v>
      </c>
      <c r="C910" s="27" t="s">
        <v>244</v>
      </c>
      <c r="D910" s="27" t="s">
        <v>270</v>
      </c>
      <c r="E910" s="27" t="s">
        <v>3812</v>
      </c>
      <c r="F910" s="27" t="s">
        <v>3813</v>
      </c>
      <c r="G910" s="27" t="s">
        <v>78</v>
      </c>
      <c r="H910" s="27" t="s">
        <v>3814</v>
      </c>
      <c r="I910" s="28">
        <v>43423.658553240741</v>
      </c>
      <c r="J910" s="28">
        <v>43423.658553240741</v>
      </c>
      <c r="K910" s="27">
        <v>0</v>
      </c>
      <c r="L910" s="27" t="s">
        <v>211</v>
      </c>
      <c r="M910" s="27" t="s">
        <v>211</v>
      </c>
      <c r="N910" s="27" t="s">
        <v>215</v>
      </c>
      <c r="O910" s="27" t="s">
        <v>269</v>
      </c>
      <c r="P910" s="27" t="s">
        <v>170</v>
      </c>
      <c r="R910" s="27">
        <v>0</v>
      </c>
      <c r="S910" s="27" t="s">
        <v>354</v>
      </c>
      <c r="T910" s="27" t="s">
        <v>354</v>
      </c>
      <c r="U910" s="27" t="s">
        <v>10113</v>
      </c>
    </row>
    <row r="911" spans="1:21" x14ac:dyDescent="0.15">
      <c r="A911" s="27" t="s">
        <v>75</v>
      </c>
      <c r="B911" s="27" t="s">
        <v>10114</v>
      </c>
      <c r="C911" s="27" t="s">
        <v>244</v>
      </c>
      <c r="D911" s="27" t="s">
        <v>270</v>
      </c>
      <c r="E911" s="27" t="s">
        <v>3812</v>
      </c>
      <c r="F911" s="27" t="s">
        <v>3813</v>
      </c>
      <c r="G911" s="27" t="s">
        <v>78</v>
      </c>
      <c r="H911" s="27" t="s">
        <v>3814</v>
      </c>
      <c r="I911" s="28">
        <v>43423.65902777778</v>
      </c>
      <c r="J911" s="28">
        <v>43423.65902777778</v>
      </c>
      <c r="K911" s="27">
        <v>0</v>
      </c>
      <c r="L911" s="27" t="s">
        <v>211</v>
      </c>
      <c r="M911" s="27" t="s">
        <v>211</v>
      </c>
      <c r="N911" s="27" t="s">
        <v>215</v>
      </c>
      <c r="O911" s="27" t="s">
        <v>269</v>
      </c>
      <c r="P911" s="27" t="s">
        <v>170</v>
      </c>
      <c r="R911" s="27">
        <v>0</v>
      </c>
      <c r="S911" s="27" t="s">
        <v>354</v>
      </c>
      <c r="T911" s="27" t="s">
        <v>354</v>
      </c>
      <c r="U911" s="27" t="s">
        <v>10115</v>
      </c>
    </row>
    <row r="912" spans="1:21" x14ac:dyDescent="0.15">
      <c r="A912" s="27" t="s">
        <v>75</v>
      </c>
      <c r="B912" s="27" t="s">
        <v>10116</v>
      </c>
      <c r="C912" s="27" t="s">
        <v>244</v>
      </c>
      <c r="D912" s="27" t="s">
        <v>270</v>
      </c>
      <c r="E912" s="27" t="s">
        <v>10117</v>
      </c>
      <c r="F912" s="27" t="s">
        <v>10118</v>
      </c>
      <c r="G912" s="27" t="s">
        <v>78</v>
      </c>
      <c r="H912" s="27" t="s">
        <v>10119</v>
      </c>
      <c r="I912" s="28">
        <v>43423.660115740742</v>
      </c>
      <c r="J912" s="28">
        <v>43423.660115740742</v>
      </c>
      <c r="K912" s="27">
        <v>0</v>
      </c>
      <c r="L912" s="27" t="s">
        <v>211</v>
      </c>
      <c r="M912" s="27" t="s">
        <v>211</v>
      </c>
      <c r="N912" s="27" t="s">
        <v>215</v>
      </c>
      <c r="O912" s="27" t="s">
        <v>269</v>
      </c>
      <c r="P912" s="27" t="s">
        <v>170</v>
      </c>
      <c r="R912" s="27">
        <v>0</v>
      </c>
      <c r="S912" s="27" t="s">
        <v>354</v>
      </c>
      <c r="T912" s="27" t="s">
        <v>354</v>
      </c>
      <c r="U912" s="27" t="s">
        <v>10120</v>
      </c>
    </row>
    <row r="913" spans="1:21" x14ac:dyDescent="0.15">
      <c r="A913" s="27" t="s">
        <v>75</v>
      </c>
      <c r="B913" s="27" t="s">
        <v>10121</v>
      </c>
      <c r="C913" s="27" t="s">
        <v>244</v>
      </c>
      <c r="D913" s="27" t="s">
        <v>270</v>
      </c>
      <c r="E913" s="27" t="s">
        <v>10117</v>
      </c>
      <c r="F913" s="27" t="s">
        <v>10118</v>
      </c>
      <c r="G913" s="27" t="s">
        <v>78</v>
      </c>
      <c r="H913" s="27" t="s">
        <v>10119</v>
      </c>
      <c r="I913" s="28">
        <v>43423.660451388889</v>
      </c>
      <c r="J913" s="28">
        <v>43423.660451388889</v>
      </c>
      <c r="K913" s="27">
        <v>0</v>
      </c>
      <c r="L913" s="27" t="s">
        <v>211</v>
      </c>
      <c r="M913" s="27" t="s">
        <v>211</v>
      </c>
      <c r="N913" s="27" t="s">
        <v>215</v>
      </c>
      <c r="O913" s="27" t="s">
        <v>269</v>
      </c>
      <c r="P913" s="27" t="s">
        <v>170</v>
      </c>
      <c r="R913" s="27">
        <v>0</v>
      </c>
      <c r="S913" s="27" t="s">
        <v>354</v>
      </c>
      <c r="T913" s="27" t="s">
        <v>354</v>
      </c>
      <c r="U913" s="27" t="s">
        <v>10122</v>
      </c>
    </row>
    <row r="914" spans="1:21" x14ac:dyDescent="0.15">
      <c r="A914" s="27" t="s">
        <v>75</v>
      </c>
      <c r="B914" s="27" t="s">
        <v>10123</v>
      </c>
      <c r="C914" s="27" t="s">
        <v>244</v>
      </c>
      <c r="D914" s="27" t="s">
        <v>270</v>
      </c>
      <c r="E914" s="27" t="s">
        <v>10117</v>
      </c>
      <c r="F914" s="27" t="s">
        <v>10118</v>
      </c>
      <c r="G914" s="27" t="s">
        <v>78</v>
      </c>
      <c r="H914" s="27" t="s">
        <v>10119</v>
      </c>
      <c r="I914" s="28">
        <v>43423.661099537036</v>
      </c>
      <c r="J914" s="28">
        <v>43423.661099537036</v>
      </c>
      <c r="K914" s="27">
        <v>0</v>
      </c>
      <c r="L914" s="27" t="s">
        <v>211</v>
      </c>
      <c r="M914" s="27" t="s">
        <v>211</v>
      </c>
      <c r="N914" s="27" t="s">
        <v>215</v>
      </c>
      <c r="O914" s="27" t="s">
        <v>269</v>
      </c>
      <c r="P914" s="27" t="s">
        <v>170</v>
      </c>
      <c r="R914" s="27">
        <v>0</v>
      </c>
      <c r="S914" s="27" t="s">
        <v>354</v>
      </c>
      <c r="T914" s="27" t="s">
        <v>354</v>
      </c>
      <c r="U914" s="27" t="s">
        <v>10124</v>
      </c>
    </row>
    <row r="915" spans="1:21" x14ac:dyDescent="0.15">
      <c r="A915" s="27" t="s">
        <v>75</v>
      </c>
      <c r="B915" s="27" t="s">
        <v>10125</v>
      </c>
      <c r="C915" s="27" t="s">
        <v>244</v>
      </c>
      <c r="D915" s="27" t="s">
        <v>270</v>
      </c>
      <c r="E915" s="27" t="s">
        <v>3812</v>
      </c>
      <c r="F915" s="27" t="s">
        <v>3813</v>
      </c>
      <c r="G915" s="27" t="s">
        <v>78</v>
      </c>
      <c r="H915" s="27" t="s">
        <v>3814</v>
      </c>
      <c r="I915" s="28">
        <v>43423.663171296299</v>
      </c>
      <c r="J915" s="28">
        <v>43423.663171296299</v>
      </c>
      <c r="K915" s="27">
        <v>0</v>
      </c>
      <c r="L915" s="27" t="s">
        <v>211</v>
      </c>
      <c r="M915" s="27" t="s">
        <v>211</v>
      </c>
      <c r="N915" s="27" t="s">
        <v>215</v>
      </c>
      <c r="O915" s="27" t="s">
        <v>269</v>
      </c>
      <c r="P915" s="27" t="s">
        <v>170</v>
      </c>
      <c r="R915" s="27">
        <v>0</v>
      </c>
      <c r="S915" s="27" t="s">
        <v>354</v>
      </c>
      <c r="T915" s="27" t="s">
        <v>354</v>
      </c>
      <c r="U915" s="27" t="s">
        <v>10126</v>
      </c>
    </row>
    <row r="916" spans="1:21" x14ac:dyDescent="0.15">
      <c r="A916" s="27" t="s">
        <v>75</v>
      </c>
      <c r="B916" s="27" t="s">
        <v>3818</v>
      </c>
      <c r="C916" s="27" t="s">
        <v>244</v>
      </c>
      <c r="D916" s="27" t="s">
        <v>270</v>
      </c>
      <c r="E916" s="27" t="s">
        <v>3819</v>
      </c>
      <c r="F916" s="27" t="s">
        <v>3820</v>
      </c>
      <c r="G916" s="27" t="s">
        <v>78</v>
      </c>
      <c r="H916" s="27" t="s">
        <v>3821</v>
      </c>
      <c r="I916" s="28">
        <v>43423.667187500003</v>
      </c>
      <c r="J916" s="28">
        <v>43423.667638888888</v>
      </c>
      <c r="K916" s="27">
        <v>4.5138888888888892E-4</v>
      </c>
      <c r="L916" s="27" t="s">
        <v>210</v>
      </c>
      <c r="M916" s="27" t="s">
        <v>211</v>
      </c>
      <c r="N916" s="27" t="s">
        <v>215</v>
      </c>
      <c r="O916" s="27" t="s">
        <v>269</v>
      </c>
      <c r="P916" s="27" t="s">
        <v>170</v>
      </c>
      <c r="R916" s="27">
        <v>0</v>
      </c>
      <c r="S916" s="27" t="s">
        <v>358</v>
      </c>
      <c r="T916" s="27" t="s">
        <v>354</v>
      </c>
      <c r="U916" s="27" t="s">
        <v>3822</v>
      </c>
    </row>
    <row r="917" spans="1:21" x14ac:dyDescent="0.15">
      <c r="A917" s="27" t="s">
        <v>75</v>
      </c>
      <c r="B917" s="27" t="s">
        <v>3823</v>
      </c>
      <c r="C917" s="27" t="s">
        <v>244</v>
      </c>
      <c r="D917" s="27" t="s">
        <v>270</v>
      </c>
      <c r="E917" s="27" t="s">
        <v>3819</v>
      </c>
      <c r="F917" s="27" t="s">
        <v>3820</v>
      </c>
      <c r="G917" s="27" t="s">
        <v>78</v>
      </c>
      <c r="H917" s="27" t="s">
        <v>3821</v>
      </c>
      <c r="I917" s="28">
        <v>43423.66783564815</v>
      </c>
      <c r="J917" s="28">
        <v>43423.66851851852</v>
      </c>
      <c r="K917" s="27">
        <v>6.8287037037037025E-4</v>
      </c>
      <c r="L917" s="27" t="s">
        <v>210</v>
      </c>
      <c r="M917" s="27" t="s">
        <v>211</v>
      </c>
      <c r="N917" s="27" t="s">
        <v>215</v>
      </c>
      <c r="O917" s="27" t="s">
        <v>269</v>
      </c>
      <c r="P917" s="27" t="s">
        <v>170</v>
      </c>
      <c r="R917" s="27">
        <v>0</v>
      </c>
      <c r="S917" s="27" t="s">
        <v>488</v>
      </c>
      <c r="T917" s="27" t="s">
        <v>354</v>
      </c>
      <c r="U917" s="27" t="s">
        <v>3824</v>
      </c>
    </row>
    <row r="918" spans="1:21" x14ac:dyDescent="0.15">
      <c r="A918" s="27" t="s">
        <v>75</v>
      </c>
      <c r="B918" s="27" t="s">
        <v>10127</v>
      </c>
      <c r="C918" s="27" t="s">
        <v>244</v>
      </c>
      <c r="D918" s="27" t="s">
        <v>270</v>
      </c>
      <c r="E918" s="27" t="s">
        <v>10128</v>
      </c>
      <c r="F918" s="27" t="s">
        <v>10129</v>
      </c>
      <c r="G918" s="27" t="s">
        <v>78</v>
      </c>
      <c r="H918" s="27" t="s">
        <v>10130</v>
      </c>
      <c r="I918" s="28">
        <v>43423.683148148149</v>
      </c>
      <c r="J918" s="28">
        <v>43423.683148148149</v>
      </c>
      <c r="K918" s="27">
        <v>0</v>
      </c>
      <c r="L918" s="27" t="s">
        <v>211</v>
      </c>
      <c r="M918" s="27" t="s">
        <v>211</v>
      </c>
      <c r="N918" s="27" t="s">
        <v>215</v>
      </c>
      <c r="O918" s="27" t="s">
        <v>269</v>
      </c>
      <c r="P918" s="27" t="s">
        <v>170</v>
      </c>
      <c r="R918" s="27">
        <v>0</v>
      </c>
      <c r="S918" s="27" t="s">
        <v>354</v>
      </c>
      <c r="T918" s="27" t="s">
        <v>354</v>
      </c>
      <c r="U918" s="27" t="s">
        <v>10131</v>
      </c>
    </row>
    <row r="919" spans="1:21" x14ac:dyDescent="0.15">
      <c r="A919" s="27" t="s">
        <v>75</v>
      </c>
      <c r="B919" s="27" t="s">
        <v>10132</v>
      </c>
      <c r="C919" s="27" t="s">
        <v>244</v>
      </c>
      <c r="D919" s="27" t="s">
        <v>270</v>
      </c>
      <c r="E919" s="27" t="s">
        <v>10128</v>
      </c>
      <c r="F919" s="27" t="s">
        <v>10129</v>
      </c>
      <c r="G919" s="27" t="s">
        <v>78</v>
      </c>
      <c r="H919" s="27" t="s">
        <v>10130</v>
      </c>
      <c r="I919" s="28">
        <v>43423.683217592596</v>
      </c>
      <c r="J919" s="28">
        <v>43423.683217592596</v>
      </c>
      <c r="K919" s="27">
        <v>0</v>
      </c>
      <c r="L919" s="27" t="s">
        <v>211</v>
      </c>
      <c r="M919" s="27" t="s">
        <v>211</v>
      </c>
      <c r="N919" s="27" t="s">
        <v>215</v>
      </c>
      <c r="O919" s="27" t="s">
        <v>269</v>
      </c>
      <c r="P919" s="27" t="s">
        <v>170</v>
      </c>
      <c r="R919" s="27">
        <v>0</v>
      </c>
      <c r="S919" s="27" t="s">
        <v>354</v>
      </c>
      <c r="T919" s="27" t="s">
        <v>354</v>
      </c>
      <c r="U919" s="27" t="s">
        <v>10133</v>
      </c>
    </row>
    <row r="920" spans="1:21" x14ac:dyDescent="0.15">
      <c r="A920" s="27" t="s">
        <v>75</v>
      </c>
      <c r="B920" s="27" t="s">
        <v>10134</v>
      </c>
      <c r="C920" s="27" t="s">
        <v>244</v>
      </c>
      <c r="D920" s="27" t="s">
        <v>270</v>
      </c>
      <c r="E920" s="27" t="s">
        <v>10135</v>
      </c>
      <c r="F920" s="27" t="s">
        <v>10136</v>
      </c>
      <c r="G920" s="27" t="s">
        <v>78</v>
      </c>
      <c r="H920" s="27" t="s">
        <v>10137</v>
      </c>
      <c r="I920" s="28">
        <v>43423.684583333335</v>
      </c>
      <c r="J920" s="28">
        <v>43423.684583333335</v>
      </c>
      <c r="K920" s="27">
        <v>0</v>
      </c>
      <c r="L920" s="27" t="s">
        <v>211</v>
      </c>
      <c r="M920" s="27" t="s">
        <v>211</v>
      </c>
      <c r="N920" s="27" t="s">
        <v>215</v>
      </c>
      <c r="O920" s="27" t="s">
        <v>269</v>
      </c>
      <c r="P920" s="27" t="s">
        <v>170</v>
      </c>
      <c r="R920" s="27">
        <v>0</v>
      </c>
      <c r="S920" s="27" t="s">
        <v>354</v>
      </c>
      <c r="T920" s="27" t="s">
        <v>354</v>
      </c>
      <c r="U920" s="27" t="s">
        <v>10138</v>
      </c>
    </row>
    <row r="921" spans="1:21" x14ac:dyDescent="0.15">
      <c r="A921" s="27" t="s">
        <v>75</v>
      </c>
      <c r="B921" s="27" t="s">
        <v>10139</v>
      </c>
      <c r="C921" s="27" t="s">
        <v>244</v>
      </c>
      <c r="D921" s="27" t="s">
        <v>270</v>
      </c>
      <c r="E921" s="27" t="s">
        <v>10135</v>
      </c>
      <c r="F921" s="27" t="s">
        <v>10136</v>
      </c>
      <c r="G921" s="27" t="s">
        <v>78</v>
      </c>
      <c r="H921" s="27" t="s">
        <v>10137</v>
      </c>
      <c r="I921" s="28">
        <v>43423.685312499998</v>
      </c>
      <c r="J921" s="28">
        <v>43423.685312499998</v>
      </c>
      <c r="K921" s="27">
        <v>0</v>
      </c>
      <c r="L921" s="27" t="s">
        <v>211</v>
      </c>
      <c r="M921" s="27" t="s">
        <v>211</v>
      </c>
      <c r="N921" s="27" t="s">
        <v>215</v>
      </c>
      <c r="O921" s="27" t="s">
        <v>269</v>
      </c>
      <c r="P921" s="27" t="s">
        <v>170</v>
      </c>
      <c r="R921" s="27">
        <v>0</v>
      </c>
      <c r="S921" s="27" t="s">
        <v>354</v>
      </c>
      <c r="T921" s="27" t="s">
        <v>354</v>
      </c>
      <c r="U921" s="27" t="s">
        <v>10140</v>
      </c>
    </row>
    <row r="922" spans="1:21" x14ac:dyDescent="0.15">
      <c r="A922" s="27" t="s">
        <v>75</v>
      </c>
      <c r="B922" s="27" t="s">
        <v>10141</v>
      </c>
      <c r="C922" s="27" t="s">
        <v>244</v>
      </c>
      <c r="D922" s="27" t="s">
        <v>270</v>
      </c>
      <c r="E922" s="27" t="s">
        <v>10135</v>
      </c>
      <c r="F922" s="27" t="s">
        <v>10136</v>
      </c>
      <c r="G922" s="27" t="s">
        <v>78</v>
      </c>
      <c r="H922" s="27" t="s">
        <v>10137</v>
      </c>
      <c r="I922" s="28">
        <v>43423.685393518521</v>
      </c>
      <c r="J922" s="28">
        <v>43423.685393518521</v>
      </c>
      <c r="K922" s="27">
        <v>0</v>
      </c>
      <c r="L922" s="27" t="s">
        <v>211</v>
      </c>
      <c r="M922" s="27" t="s">
        <v>211</v>
      </c>
      <c r="N922" s="27" t="s">
        <v>215</v>
      </c>
      <c r="O922" s="27" t="s">
        <v>269</v>
      </c>
      <c r="P922" s="27" t="s">
        <v>170</v>
      </c>
      <c r="R922" s="27">
        <v>0</v>
      </c>
      <c r="S922" s="27" t="s">
        <v>354</v>
      </c>
      <c r="T922" s="27" t="s">
        <v>354</v>
      </c>
      <c r="U922" s="27" t="s">
        <v>10142</v>
      </c>
    </row>
    <row r="923" spans="1:21" x14ac:dyDescent="0.15">
      <c r="A923" s="27" t="s">
        <v>75</v>
      </c>
      <c r="B923" s="27" t="s">
        <v>10143</v>
      </c>
      <c r="C923" s="27" t="s">
        <v>244</v>
      </c>
      <c r="D923" s="27" t="s">
        <v>270</v>
      </c>
      <c r="E923" s="27" t="s">
        <v>10128</v>
      </c>
      <c r="F923" s="27" t="s">
        <v>10129</v>
      </c>
      <c r="G923" s="27" t="s">
        <v>78</v>
      </c>
      <c r="H923" s="27" t="s">
        <v>10130</v>
      </c>
      <c r="I923" s="28">
        <v>43423.685648148145</v>
      </c>
      <c r="J923" s="28">
        <v>43423.685648148145</v>
      </c>
      <c r="K923" s="27">
        <v>0</v>
      </c>
      <c r="L923" s="27" t="s">
        <v>211</v>
      </c>
      <c r="M923" s="27" t="s">
        <v>211</v>
      </c>
      <c r="N923" s="27" t="s">
        <v>215</v>
      </c>
      <c r="O923" s="27" t="s">
        <v>269</v>
      </c>
      <c r="P923" s="27" t="s">
        <v>170</v>
      </c>
      <c r="R923" s="27">
        <v>0</v>
      </c>
      <c r="S923" s="27" t="s">
        <v>354</v>
      </c>
      <c r="T923" s="27" t="s">
        <v>354</v>
      </c>
      <c r="U923" s="27" t="s">
        <v>10144</v>
      </c>
    </row>
    <row r="924" spans="1:21" x14ac:dyDescent="0.15">
      <c r="A924" s="27" t="s">
        <v>75</v>
      </c>
      <c r="B924" s="27" t="s">
        <v>10145</v>
      </c>
      <c r="C924" s="27" t="s">
        <v>244</v>
      </c>
      <c r="D924" s="27" t="s">
        <v>270</v>
      </c>
      <c r="E924" s="27" t="s">
        <v>10146</v>
      </c>
      <c r="F924" s="27" t="s">
        <v>10147</v>
      </c>
      <c r="G924" s="27" t="s">
        <v>78</v>
      </c>
      <c r="H924" s="27" t="s">
        <v>10148</v>
      </c>
      <c r="I924" s="28">
        <v>43423.69054398148</v>
      </c>
      <c r="J924" s="28">
        <v>43423.69054398148</v>
      </c>
      <c r="K924" s="27">
        <v>0</v>
      </c>
      <c r="L924" s="27" t="s">
        <v>211</v>
      </c>
      <c r="M924" s="27" t="s">
        <v>211</v>
      </c>
      <c r="N924" s="27" t="s">
        <v>215</v>
      </c>
      <c r="O924" s="27" t="s">
        <v>269</v>
      </c>
      <c r="P924" s="27" t="s">
        <v>170</v>
      </c>
      <c r="R924" s="27">
        <v>0</v>
      </c>
      <c r="S924" s="27" t="s">
        <v>354</v>
      </c>
      <c r="T924" s="27" t="s">
        <v>354</v>
      </c>
      <c r="U924" s="27" t="s">
        <v>10149</v>
      </c>
    </row>
    <row r="925" spans="1:21" x14ac:dyDescent="0.15">
      <c r="A925" s="27" t="s">
        <v>75</v>
      </c>
      <c r="B925" s="27" t="s">
        <v>10150</v>
      </c>
      <c r="C925" s="27" t="s">
        <v>244</v>
      </c>
      <c r="D925" s="27" t="s">
        <v>270</v>
      </c>
      <c r="E925" s="27" t="s">
        <v>3826</v>
      </c>
      <c r="F925" s="27" t="s">
        <v>3827</v>
      </c>
      <c r="G925" s="27" t="s">
        <v>78</v>
      </c>
      <c r="H925" s="27" t="s">
        <v>3828</v>
      </c>
      <c r="I925" s="28">
        <v>43423.691238425927</v>
      </c>
      <c r="J925" s="28">
        <v>43423.691238425927</v>
      </c>
      <c r="K925" s="27">
        <v>0</v>
      </c>
      <c r="L925" s="27" t="s">
        <v>211</v>
      </c>
      <c r="M925" s="27" t="s">
        <v>211</v>
      </c>
      <c r="N925" s="27" t="s">
        <v>215</v>
      </c>
      <c r="O925" s="27" t="s">
        <v>269</v>
      </c>
      <c r="P925" s="27" t="s">
        <v>170</v>
      </c>
      <c r="R925" s="27">
        <v>0</v>
      </c>
      <c r="S925" s="27" t="s">
        <v>354</v>
      </c>
      <c r="T925" s="27" t="s">
        <v>354</v>
      </c>
      <c r="U925" s="27" t="s">
        <v>10151</v>
      </c>
    </row>
    <row r="926" spans="1:21" x14ac:dyDescent="0.15">
      <c r="A926" s="27" t="s">
        <v>75</v>
      </c>
      <c r="B926" s="27" t="s">
        <v>10152</v>
      </c>
      <c r="C926" s="27" t="s">
        <v>244</v>
      </c>
      <c r="D926" s="27" t="s">
        <v>270</v>
      </c>
      <c r="E926" s="27" t="s">
        <v>3826</v>
      </c>
      <c r="F926" s="27" t="s">
        <v>3827</v>
      </c>
      <c r="G926" s="27" t="s">
        <v>78</v>
      </c>
      <c r="H926" s="27" t="s">
        <v>3828</v>
      </c>
      <c r="I926" s="28">
        <v>43423.691979166666</v>
      </c>
      <c r="J926" s="28">
        <v>43423.691979166666</v>
      </c>
      <c r="K926" s="27">
        <v>0</v>
      </c>
      <c r="L926" s="27" t="s">
        <v>211</v>
      </c>
      <c r="M926" s="27" t="s">
        <v>211</v>
      </c>
      <c r="N926" s="27" t="s">
        <v>215</v>
      </c>
      <c r="O926" s="27" t="s">
        <v>269</v>
      </c>
      <c r="P926" s="27" t="s">
        <v>170</v>
      </c>
      <c r="R926" s="27">
        <v>0</v>
      </c>
      <c r="S926" s="27" t="s">
        <v>354</v>
      </c>
      <c r="T926" s="27" t="s">
        <v>354</v>
      </c>
      <c r="U926" s="27" t="s">
        <v>10153</v>
      </c>
    </row>
    <row r="927" spans="1:21" x14ac:dyDescent="0.15">
      <c r="A927" s="27" t="s">
        <v>75</v>
      </c>
      <c r="B927" s="27" t="s">
        <v>3825</v>
      </c>
      <c r="C927" s="27" t="s">
        <v>244</v>
      </c>
      <c r="D927" s="27" t="s">
        <v>270</v>
      </c>
      <c r="E927" s="27" t="s">
        <v>3826</v>
      </c>
      <c r="F927" s="27" t="s">
        <v>3827</v>
      </c>
      <c r="G927" s="27" t="s">
        <v>78</v>
      </c>
      <c r="H927" s="27" t="s">
        <v>3828</v>
      </c>
      <c r="I927" s="28">
        <v>43423.692013888889</v>
      </c>
      <c r="J927" s="28">
        <v>43423.692743055559</v>
      </c>
      <c r="K927" s="27">
        <v>7.291666666666667E-4</v>
      </c>
      <c r="L927" s="27" t="s">
        <v>210</v>
      </c>
      <c r="M927" s="27" t="s">
        <v>211</v>
      </c>
      <c r="N927" s="27" t="s">
        <v>215</v>
      </c>
      <c r="O927" s="27" t="s">
        <v>269</v>
      </c>
      <c r="P927" s="27" t="s">
        <v>170</v>
      </c>
      <c r="R927" s="27">
        <v>0</v>
      </c>
      <c r="S927" s="27" t="s">
        <v>382</v>
      </c>
      <c r="T927" s="27" t="s">
        <v>354</v>
      </c>
      <c r="U927" s="27" t="s">
        <v>3829</v>
      </c>
    </row>
    <row r="928" spans="1:21" x14ac:dyDescent="0.15">
      <c r="A928" s="27" t="s">
        <v>75</v>
      </c>
      <c r="B928" s="27" t="s">
        <v>10154</v>
      </c>
      <c r="C928" s="27" t="s">
        <v>244</v>
      </c>
      <c r="D928" s="27" t="s">
        <v>270</v>
      </c>
      <c r="E928" s="27" t="s">
        <v>10155</v>
      </c>
      <c r="F928" s="27" t="s">
        <v>10156</v>
      </c>
      <c r="G928" s="27" t="s">
        <v>78</v>
      </c>
      <c r="H928" s="27" t="s">
        <v>10157</v>
      </c>
      <c r="I928" s="28">
        <v>43423.69358796296</v>
      </c>
      <c r="J928" s="28">
        <v>43423.69358796296</v>
      </c>
      <c r="K928" s="27">
        <v>0</v>
      </c>
      <c r="L928" s="27" t="s">
        <v>211</v>
      </c>
      <c r="M928" s="27" t="s">
        <v>211</v>
      </c>
      <c r="N928" s="27" t="s">
        <v>215</v>
      </c>
      <c r="O928" s="27" t="s">
        <v>269</v>
      </c>
      <c r="P928" s="27" t="s">
        <v>170</v>
      </c>
      <c r="R928" s="27">
        <v>0</v>
      </c>
      <c r="S928" s="27" t="s">
        <v>354</v>
      </c>
      <c r="T928" s="27" t="s">
        <v>354</v>
      </c>
      <c r="U928" s="27" t="s">
        <v>10158</v>
      </c>
    </row>
    <row r="929" spans="1:21" x14ac:dyDescent="0.15">
      <c r="A929" s="27" t="s">
        <v>75</v>
      </c>
      <c r="B929" s="27" t="s">
        <v>10159</v>
      </c>
      <c r="C929" s="27" t="s">
        <v>244</v>
      </c>
      <c r="D929" s="27" t="s">
        <v>270</v>
      </c>
      <c r="E929" s="27" t="s">
        <v>10155</v>
      </c>
      <c r="F929" s="27" t="s">
        <v>10156</v>
      </c>
      <c r="G929" s="27" t="s">
        <v>78</v>
      </c>
      <c r="H929" s="27" t="s">
        <v>10157</v>
      </c>
      <c r="I929" s="28">
        <v>43423.694074074076</v>
      </c>
      <c r="J929" s="28">
        <v>43423.694074074076</v>
      </c>
      <c r="K929" s="27">
        <v>0</v>
      </c>
      <c r="L929" s="27" t="s">
        <v>211</v>
      </c>
      <c r="M929" s="27" t="s">
        <v>211</v>
      </c>
      <c r="N929" s="27" t="s">
        <v>215</v>
      </c>
      <c r="O929" s="27" t="s">
        <v>269</v>
      </c>
      <c r="P929" s="27" t="s">
        <v>170</v>
      </c>
      <c r="R929" s="27">
        <v>0</v>
      </c>
      <c r="S929" s="27" t="s">
        <v>354</v>
      </c>
      <c r="T929" s="27" t="s">
        <v>354</v>
      </c>
      <c r="U929" s="27" t="s">
        <v>10160</v>
      </c>
    </row>
    <row r="930" spans="1:21" x14ac:dyDescent="0.15">
      <c r="A930" s="27" t="s">
        <v>75</v>
      </c>
      <c r="B930" s="27" t="s">
        <v>10161</v>
      </c>
      <c r="C930" s="27" t="s">
        <v>244</v>
      </c>
      <c r="D930" s="27" t="s">
        <v>270</v>
      </c>
      <c r="E930" s="27" t="s">
        <v>10155</v>
      </c>
      <c r="F930" s="27" t="s">
        <v>10156</v>
      </c>
      <c r="G930" s="27" t="s">
        <v>78</v>
      </c>
      <c r="H930" s="27" t="s">
        <v>10157</v>
      </c>
      <c r="I930" s="28">
        <v>43423.694236111114</v>
      </c>
      <c r="J930" s="28">
        <v>43423.694236111114</v>
      </c>
      <c r="K930" s="27">
        <v>0</v>
      </c>
      <c r="L930" s="27" t="s">
        <v>211</v>
      </c>
      <c r="M930" s="27" t="s">
        <v>211</v>
      </c>
      <c r="N930" s="27" t="s">
        <v>215</v>
      </c>
      <c r="O930" s="27" t="s">
        <v>269</v>
      </c>
      <c r="P930" s="27" t="s">
        <v>170</v>
      </c>
      <c r="R930" s="27">
        <v>0</v>
      </c>
      <c r="S930" s="27" t="s">
        <v>354</v>
      </c>
      <c r="T930" s="27" t="s">
        <v>354</v>
      </c>
      <c r="U930" s="27" t="s">
        <v>10162</v>
      </c>
    </row>
    <row r="931" spans="1:21" x14ac:dyDescent="0.15">
      <c r="A931" s="27" t="s">
        <v>75</v>
      </c>
      <c r="B931" s="27" t="s">
        <v>10163</v>
      </c>
      <c r="C931" s="27" t="s">
        <v>244</v>
      </c>
      <c r="D931" s="27" t="s">
        <v>270</v>
      </c>
      <c r="E931" s="27" t="s">
        <v>10164</v>
      </c>
      <c r="F931" s="27" t="s">
        <v>10165</v>
      </c>
      <c r="G931" s="27" t="s">
        <v>78</v>
      </c>
      <c r="H931" s="27" t="s">
        <v>10166</v>
      </c>
      <c r="I931" s="28">
        <v>43423.694988425923</v>
      </c>
      <c r="J931" s="28">
        <v>43423.694988425923</v>
      </c>
      <c r="K931" s="27">
        <v>0</v>
      </c>
      <c r="L931" s="27" t="s">
        <v>211</v>
      </c>
      <c r="M931" s="27" t="s">
        <v>211</v>
      </c>
      <c r="N931" s="27" t="s">
        <v>215</v>
      </c>
      <c r="O931" s="27" t="s">
        <v>269</v>
      </c>
      <c r="P931" s="27" t="s">
        <v>170</v>
      </c>
      <c r="R931" s="27">
        <v>0</v>
      </c>
      <c r="S931" s="27" t="s">
        <v>354</v>
      </c>
      <c r="T931" s="27" t="s">
        <v>354</v>
      </c>
      <c r="U931" s="27" t="s">
        <v>10167</v>
      </c>
    </row>
    <row r="932" spans="1:21" x14ac:dyDescent="0.15">
      <c r="A932" s="27" t="s">
        <v>75</v>
      </c>
      <c r="B932" s="27" t="s">
        <v>10168</v>
      </c>
      <c r="C932" s="27" t="s">
        <v>244</v>
      </c>
      <c r="D932" s="27" t="s">
        <v>270</v>
      </c>
      <c r="E932" s="27" t="s">
        <v>10169</v>
      </c>
      <c r="F932" s="27" t="s">
        <v>10170</v>
      </c>
      <c r="G932" s="27" t="s">
        <v>78</v>
      </c>
      <c r="H932" s="27" t="s">
        <v>10171</v>
      </c>
      <c r="I932" s="28">
        <v>43423.696412037039</v>
      </c>
      <c r="J932" s="28">
        <v>43423.696412037039</v>
      </c>
      <c r="K932" s="27">
        <v>0</v>
      </c>
      <c r="L932" s="27" t="s">
        <v>211</v>
      </c>
      <c r="M932" s="27" t="s">
        <v>211</v>
      </c>
      <c r="N932" s="27" t="s">
        <v>215</v>
      </c>
      <c r="O932" s="27" t="s">
        <v>269</v>
      </c>
      <c r="P932" s="27" t="s">
        <v>170</v>
      </c>
      <c r="R932" s="27">
        <v>0</v>
      </c>
      <c r="S932" s="27" t="s">
        <v>354</v>
      </c>
      <c r="T932" s="27" t="s">
        <v>354</v>
      </c>
      <c r="U932" s="27" t="s">
        <v>10172</v>
      </c>
    </row>
    <row r="933" spans="1:21" x14ac:dyDescent="0.15">
      <c r="A933" s="27" t="s">
        <v>75</v>
      </c>
      <c r="B933" s="27" t="s">
        <v>3830</v>
      </c>
      <c r="C933" s="27" t="s">
        <v>244</v>
      </c>
      <c r="D933" s="27" t="s">
        <v>270</v>
      </c>
      <c r="E933" s="27" t="s">
        <v>3831</v>
      </c>
      <c r="F933" s="27" t="s">
        <v>3832</v>
      </c>
      <c r="G933" s="27" t="s">
        <v>78</v>
      </c>
      <c r="H933" s="27" t="s">
        <v>3833</v>
      </c>
      <c r="I933" s="28">
        <v>43423.696886574071</v>
      </c>
      <c r="J933" s="28">
        <v>43423.697835648149</v>
      </c>
      <c r="K933" s="27">
        <v>9.4907407407407408E-4</v>
      </c>
      <c r="L933" s="27" t="s">
        <v>210</v>
      </c>
      <c r="M933" s="27" t="s">
        <v>211</v>
      </c>
      <c r="N933" s="27" t="s">
        <v>215</v>
      </c>
      <c r="O933" s="27" t="s">
        <v>269</v>
      </c>
      <c r="P933" s="27" t="s">
        <v>170</v>
      </c>
      <c r="R933" s="27">
        <v>0</v>
      </c>
      <c r="S933" s="27" t="s">
        <v>487</v>
      </c>
      <c r="T933" s="27" t="s">
        <v>354</v>
      </c>
      <c r="U933" s="27" t="s">
        <v>3834</v>
      </c>
    </row>
    <row r="934" spans="1:21" x14ac:dyDescent="0.15">
      <c r="A934" s="27" t="s">
        <v>75</v>
      </c>
      <c r="B934" s="27" t="s">
        <v>10173</v>
      </c>
      <c r="C934" s="27" t="s">
        <v>244</v>
      </c>
      <c r="D934" s="27" t="s">
        <v>270</v>
      </c>
      <c r="E934" s="27" t="s">
        <v>3831</v>
      </c>
      <c r="F934" s="27" t="s">
        <v>3832</v>
      </c>
      <c r="G934" s="27" t="s">
        <v>78</v>
      </c>
      <c r="H934" s="27" t="s">
        <v>3833</v>
      </c>
      <c r="I934" s="28">
        <v>43423.698460648149</v>
      </c>
      <c r="J934" s="28">
        <v>43423.698460648149</v>
      </c>
      <c r="K934" s="27">
        <v>0</v>
      </c>
      <c r="L934" s="27" t="s">
        <v>211</v>
      </c>
      <c r="M934" s="27" t="s">
        <v>211</v>
      </c>
      <c r="N934" s="27" t="s">
        <v>215</v>
      </c>
      <c r="O934" s="27" t="s">
        <v>269</v>
      </c>
      <c r="P934" s="27" t="s">
        <v>170</v>
      </c>
      <c r="R934" s="27">
        <v>0</v>
      </c>
      <c r="S934" s="27" t="s">
        <v>354</v>
      </c>
      <c r="T934" s="27" t="s">
        <v>354</v>
      </c>
      <c r="U934" s="27" t="s">
        <v>10174</v>
      </c>
    </row>
    <row r="935" spans="1:21" x14ac:dyDescent="0.15">
      <c r="A935" s="27" t="s">
        <v>75</v>
      </c>
      <c r="B935" s="27" t="s">
        <v>10175</v>
      </c>
      <c r="C935" s="27" t="s">
        <v>244</v>
      </c>
      <c r="D935" s="27" t="s">
        <v>270</v>
      </c>
      <c r="E935" s="27" t="s">
        <v>10176</v>
      </c>
      <c r="F935" s="27" t="s">
        <v>10177</v>
      </c>
      <c r="G935" s="27" t="s">
        <v>78</v>
      </c>
      <c r="H935" s="27" t="s">
        <v>10178</v>
      </c>
      <c r="I935" s="28">
        <v>43423.698946759258</v>
      </c>
      <c r="J935" s="28">
        <v>43423.698946759258</v>
      </c>
      <c r="K935" s="27">
        <v>0</v>
      </c>
      <c r="L935" s="27" t="s">
        <v>211</v>
      </c>
      <c r="M935" s="27" t="s">
        <v>211</v>
      </c>
      <c r="N935" s="27" t="s">
        <v>215</v>
      </c>
      <c r="O935" s="27" t="s">
        <v>269</v>
      </c>
      <c r="P935" s="27" t="s">
        <v>170</v>
      </c>
      <c r="R935" s="27">
        <v>0</v>
      </c>
      <c r="S935" s="27" t="s">
        <v>354</v>
      </c>
      <c r="T935" s="27" t="s">
        <v>354</v>
      </c>
      <c r="U935" s="27" t="s">
        <v>10179</v>
      </c>
    </row>
    <row r="936" spans="1:21" x14ac:dyDescent="0.15">
      <c r="A936" s="27" t="s">
        <v>75</v>
      </c>
      <c r="B936" s="27" t="s">
        <v>10180</v>
      </c>
      <c r="C936" s="27" t="s">
        <v>244</v>
      </c>
      <c r="D936" s="27" t="s">
        <v>270</v>
      </c>
      <c r="E936" s="27" t="s">
        <v>10176</v>
      </c>
      <c r="F936" s="27" t="s">
        <v>10177</v>
      </c>
      <c r="G936" s="27" t="s">
        <v>78</v>
      </c>
      <c r="H936" s="27" t="s">
        <v>10178</v>
      </c>
      <c r="I936" s="28">
        <v>43423.699166666665</v>
      </c>
      <c r="J936" s="28">
        <v>43423.699166666665</v>
      </c>
      <c r="K936" s="27">
        <v>0</v>
      </c>
      <c r="L936" s="27" t="s">
        <v>211</v>
      </c>
      <c r="M936" s="27" t="s">
        <v>211</v>
      </c>
      <c r="N936" s="27" t="s">
        <v>215</v>
      </c>
      <c r="O936" s="27" t="s">
        <v>269</v>
      </c>
      <c r="P936" s="27" t="s">
        <v>170</v>
      </c>
      <c r="R936" s="27">
        <v>0</v>
      </c>
      <c r="S936" s="27" t="s">
        <v>354</v>
      </c>
      <c r="T936" s="27" t="s">
        <v>354</v>
      </c>
      <c r="U936" s="27" t="s">
        <v>10181</v>
      </c>
    </row>
    <row r="937" spans="1:21" x14ac:dyDescent="0.15">
      <c r="A937" s="27" t="s">
        <v>75</v>
      </c>
      <c r="B937" s="27" t="s">
        <v>3835</v>
      </c>
      <c r="C937" s="27" t="s">
        <v>244</v>
      </c>
      <c r="D937" s="27" t="s">
        <v>270</v>
      </c>
      <c r="E937" s="27" t="s">
        <v>3836</v>
      </c>
      <c r="F937" s="27" t="s">
        <v>3837</v>
      </c>
      <c r="G937" s="27" t="s">
        <v>78</v>
      </c>
      <c r="H937" s="27" t="s">
        <v>3838</v>
      </c>
      <c r="I937" s="28">
        <v>43423.700231481482</v>
      </c>
      <c r="J937" s="28">
        <v>43423.700358796297</v>
      </c>
      <c r="K937" s="27">
        <v>1.273148148148148E-4</v>
      </c>
      <c r="L937" s="27" t="s">
        <v>210</v>
      </c>
      <c r="M937" s="27" t="s">
        <v>211</v>
      </c>
      <c r="N937" s="27" t="s">
        <v>215</v>
      </c>
      <c r="O937" s="27" t="s">
        <v>269</v>
      </c>
      <c r="P937" s="27" t="s">
        <v>170</v>
      </c>
      <c r="R937" s="27">
        <v>0</v>
      </c>
      <c r="S937" s="27" t="s">
        <v>380</v>
      </c>
      <c r="T937" s="27" t="s">
        <v>354</v>
      </c>
      <c r="U937" s="27" t="s">
        <v>3839</v>
      </c>
    </row>
    <row r="938" spans="1:21" x14ac:dyDescent="0.15">
      <c r="A938" s="27" t="s">
        <v>75</v>
      </c>
      <c r="B938" s="27" t="s">
        <v>10182</v>
      </c>
      <c r="C938" s="27" t="s">
        <v>244</v>
      </c>
      <c r="D938" s="27" t="s">
        <v>270</v>
      </c>
      <c r="E938" s="27" t="s">
        <v>3836</v>
      </c>
      <c r="F938" s="27" t="s">
        <v>3837</v>
      </c>
      <c r="G938" s="27" t="s">
        <v>78</v>
      </c>
      <c r="H938" s="27" t="s">
        <v>3838</v>
      </c>
      <c r="I938" s="28">
        <v>43423.700497685182</v>
      </c>
      <c r="J938" s="28">
        <v>43423.700497685182</v>
      </c>
      <c r="K938" s="27">
        <v>0</v>
      </c>
      <c r="L938" s="27" t="s">
        <v>211</v>
      </c>
      <c r="M938" s="27" t="s">
        <v>211</v>
      </c>
      <c r="N938" s="27" t="s">
        <v>215</v>
      </c>
      <c r="O938" s="27" t="s">
        <v>269</v>
      </c>
      <c r="P938" s="27" t="s">
        <v>170</v>
      </c>
      <c r="R938" s="27">
        <v>0</v>
      </c>
      <c r="S938" s="27" t="s">
        <v>354</v>
      </c>
      <c r="T938" s="27" t="s">
        <v>354</v>
      </c>
      <c r="U938" s="27" t="s">
        <v>10183</v>
      </c>
    </row>
    <row r="939" spans="1:21" x14ac:dyDescent="0.15">
      <c r="A939" s="27" t="s">
        <v>75</v>
      </c>
      <c r="B939" s="27" t="s">
        <v>3840</v>
      </c>
      <c r="C939" s="27" t="s">
        <v>244</v>
      </c>
      <c r="D939" s="27" t="s">
        <v>270</v>
      </c>
      <c r="E939" s="27" t="s">
        <v>3836</v>
      </c>
      <c r="F939" s="27" t="s">
        <v>3837</v>
      </c>
      <c r="G939" s="27" t="s">
        <v>78</v>
      </c>
      <c r="H939" s="27" t="s">
        <v>3838</v>
      </c>
      <c r="I939" s="28">
        <v>43423.701307870368</v>
      </c>
      <c r="J939" s="28">
        <v>43423.701550925929</v>
      </c>
      <c r="K939" s="27">
        <v>2.4305555555555552E-4</v>
      </c>
      <c r="L939" s="27" t="s">
        <v>210</v>
      </c>
      <c r="M939" s="27" t="s">
        <v>211</v>
      </c>
      <c r="N939" s="27" t="s">
        <v>215</v>
      </c>
      <c r="O939" s="27" t="s">
        <v>269</v>
      </c>
      <c r="P939" s="27" t="s">
        <v>170</v>
      </c>
      <c r="R939" s="27">
        <v>0</v>
      </c>
      <c r="S939" s="27" t="s">
        <v>370</v>
      </c>
      <c r="T939" s="27" t="s">
        <v>354</v>
      </c>
      <c r="U939" s="27" t="s">
        <v>3841</v>
      </c>
    </row>
    <row r="940" spans="1:21" x14ac:dyDescent="0.15">
      <c r="A940" s="27" t="s">
        <v>75</v>
      </c>
      <c r="B940" s="27" t="s">
        <v>10184</v>
      </c>
      <c r="C940" s="27" t="s">
        <v>244</v>
      </c>
      <c r="D940" s="27" t="s">
        <v>270</v>
      </c>
      <c r="E940" s="27" t="s">
        <v>10185</v>
      </c>
      <c r="F940" s="27" t="s">
        <v>10186</v>
      </c>
      <c r="G940" s="27" t="s">
        <v>78</v>
      </c>
      <c r="H940" s="27" t="s">
        <v>10187</v>
      </c>
      <c r="I940" s="28">
        <v>43423.707951388889</v>
      </c>
      <c r="J940" s="28">
        <v>43423.707951388889</v>
      </c>
      <c r="K940" s="27">
        <v>0</v>
      </c>
      <c r="L940" s="27" t="s">
        <v>211</v>
      </c>
      <c r="M940" s="27" t="s">
        <v>211</v>
      </c>
      <c r="N940" s="27" t="s">
        <v>215</v>
      </c>
      <c r="O940" s="27" t="s">
        <v>269</v>
      </c>
      <c r="P940" s="27" t="s">
        <v>170</v>
      </c>
      <c r="R940" s="27">
        <v>0</v>
      </c>
      <c r="S940" s="27" t="s">
        <v>354</v>
      </c>
      <c r="T940" s="27" t="s">
        <v>354</v>
      </c>
      <c r="U940" s="27" t="s">
        <v>10188</v>
      </c>
    </row>
    <row r="941" spans="1:21" x14ac:dyDescent="0.15">
      <c r="A941" s="27" t="s">
        <v>75</v>
      </c>
      <c r="B941" s="27" t="s">
        <v>10189</v>
      </c>
      <c r="C941" s="27" t="s">
        <v>244</v>
      </c>
      <c r="D941" s="27" t="s">
        <v>270</v>
      </c>
      <c r="E941" s="27" t="s">
        <v>10185</v>
      </c>
      <c r="F941" s="27" t="s">
        <v>10186</v>
      </c>
      <c r="G941" s="27" t="s">
        <v>78</v>
      </c>
      <c r="H941" s="27" t="s">
        <v>10187</v>
      </c>
      <c r="I941" s="28">
        <v>43423.70815972222</v>
      </c>
      <c r="J941" s="28">
        <v>43423.70815972222</v>
      </c>
      <c r="K941" s="27">
        <v>0</v>
      </c>
      <c r="L941" s="27" t="s">
        <v>211</v>
      </c>
      <c r="M941" s="27" t="s">
        <v>211</v>
      </c>
      <c r="N941" s="27" t="s">
        <v>215</v>
      </c>
      <c r="O941" s="27" t="s">
        <v>269</v>
      </c>
      <c r="P941" s="27" t="s">
        <v>170</v>
      </c>
      <c r="R941" s="27">
        <v>0</v>
      </c>
      <c r="S941" s="27" t="s">
        <v>354</v>
      </c>
      <c r="T941" s="27" t="s">
        <v>354</v>
      </c>
      <c r="U941" s="27" t="s">
        <v>10190</v>
      </c>
    </row>
    <row r="942" spans="1:21" x14ac:dyDescent="0.15">
      <c r="A942" s="27" t="s">
        <v>75</v>
      </c>
      <c r="B942" s="27" t="s">
        <v>10191</v>
      </c>
      <c r="C942" s="27" t="s">
        <v>244</v>
      </c>
      <c r="D942" s="27" t="s">
        <v>270</v>
      </c>
      <c r="E942" s="27" t="s">
        <v>10185</v>
      </c>
      <c r="F942" s="27" t="s">
        <v>10186</v>
      </c>
      <c r="G942" s="27" t="s">
        <v>78</v>
      </c>
      <c r="H942" s="27" t="s">
        <v>10187</v>
      </c>
      <c r="I942" s="28">
        <v>43423.708275462966</v>
      </c>
      <c r="J942" s="28">
        <v>43423.708275462966</v>
      </c>
      <c r="K942" s="27">
        <v>0</v>
      </c>
      <c r="L942" s="27" t="s">
        <v>211</v>
      </c>
      <c r="M942" s="27" t="s">
        <v>211</v>
      </c>
      <c r="N942" s="27" t="s">
        <v>215</v>
      </c>
      <c r="O942" s="27" t="s">
        <v>269</v>
      </c>
      <c r="P942" s="27" t="s">
        <v>170</v>
      </c>
      <c r="R942" s="27">
        <v>0</v>
      </c>
      <c r="S942" s="27" t="s">
        <v>354</v>
      </c>
      <c r="T942" s="27" t="s">
        <v>354</v>
      </c>
      <c r="U942" s="27" t="s">
        <v>10192</v>
      </c>
    </row>
    <row r="943" spans="1:21" x14ac:dyDescent="0.15">
      <c r="A943" s="27" t="s">
        <v>75</v>
      </c>
      <c r="B943" s="27" t="s">
        <v>10193</v>
      </c>
      <c r="C943" s="27" t="s">
        <v>244</v>
      </c>
      <c r="D943" s="27" t="s">
        <v>270</v>
      </c>
      <c r="E943" s="27" t="s">
        <v>10194</v>
      </c>
      <c r="F943" s="27" t="s">
        <v>10195</v>
      </c>
      <c r="G943" s="27" t="s">
        <v>78</v>
      </c>
      <c r="H943" s="27" t="s">
        <v>10196</v>
      </c>
      <c r="I943" s="28">
        <v>43423.709097222221</v>
      </c>
      <c r="J943" s="28">
        <v>43423.709097222221</v>
      </c>
      <c r="K943" s="27">
        <v>0</v>
      </c>
      <c r="L943" s="27" t="s">
        <v>211</v>
      </c>
      <c r="M943" s="27" t="s">
        <v>211</v>
      </c>
      <c r="N943" s="27" t="s">
        <v>215</v>
      </c>
      <c r="O943" s="27" t="s">
        <v>269</v>
      </c>
      <c r="P943" s="27" t="s">
        <v>170</v>
      </c>
      <c r="R943" s="27">
        <v>0</v>
      </c>
      <c r="S943" s="27" t="s">
        <v>354</v>
      </c>
      <c r="T943" s="27" t="s">
        <v>354</v>
      </c>
      <c r="U943" s="27" t="s">
        <v>10197</v>
      </c>
    </row>
    <row r="944" spans="1:21" x14ac:dyDescent="0.15">
      <c r="A944" s="27" t="s">
        <v>75</v>
      </c>
      <c r="B944" s="27" t="s">
        <v>10198</v>
      </c>
      <c r="C944" s="27" t="s">
        <v>244</v>
      </c>
      <c r="D944" s="27" t="s">
        <v>270</v>
      </c>
      <c r="E944" s="27" t="s">
        <v>10199</v>
      </c>
      <c r="F944" s="27" t="s">
        <v>10200</v>
      </c>
      <c r="G944" s="27" t="s">
        <v>78</v>
      </c>
      <c r="H944" s="27" t="s">
        <v>10201</v>
      </c>
      <c r="I944" s="28">
        <v>43423.709756944445</v>
      </c>
      <c r="J944" s="28">
        <v>43423.709756944445</v>
      </c>
      <c r="K944" s="27">
        <v>0</v>
      </c>
      <c r="L944" s="27" t="s">
        <v>211</v>
      </c>
      <c r="M944" s="27" t="s">
        <v>211</v>
      </c>
      <c r="N944" s="27" t="s">
        <v>215</v>
      </c>
      <c r="O944" s="27" t="s">
        <v>269</v>
      </c>
      <c r="P944" s="27" t="s">
        <v>170</v>
      </c>
      <c r="R944" s="27">
        <v>0</v>
      </c>
      <c r="S944" s="27" t="s">
        <v>354</v>
      </c>
      <c r="T944" s="27" t="s">
        <v>354</v>
      </c>
      <c r="U944" s="27" t="s">
        <v>10202</v>
      </c>
    </row>
    <row r="945" spans="1:21" x14ac:dyDescent="0.15">
      <c r="A945" s="27" t="s">
        <v>75</v>
      </c>
      <c r="B945" s="27" t="s">
        <v>10203</v>
      </c>
      <c r="C945" s="27" t="s">
        <v>244</v>
      </c>
      <c r="D945" s="27" t="s">
        <v>270</v>
      </c>
      <c r="E945" s="27" t="s">
        <v>10199</v>
      </c>
      <c r="F945" s="27" t="s">
        <v>10200</v>
      </c>
      <c r="G945" s="27" t="s">
        <v>78</v>
      </c>
      <c r="H945" s="27" t="s">
        <v>10204</v>
      </c>
      <c r="I945" s="28">
        <v>43423.710370370369</v>
      </c>
      <c r="J945" s="28">
        <v>43423.710370370369</v>
      </c>
      <c r="K945" s="27">
        <v>0</v>
      </c>
      <c r="L945" s="27" t="s">
        <v>211</v>
      </c>
      <c r="M945" s="27" t="s">
        <v>211</v>
      </c>
      <c r="N945" s="27" t="s">
        <v>215</v>
      </c>
      <c r="O945" s="27" t="s">
        <v>269</v>
      </c>
      <c r="P945" s="27" t="s">
        <v>170</v>
      </c>
      <c r="R945" s="27">
        <v>0</v>
      </c>
      <c r="S945" s="27" t="s">
        <v>354</v>
      </c>
      <c r="T945" s="27" t="s">
        <v>354</v>
      </c>
      <c r="U945" s="27" t="s">
        <v>10205</v>
      </c>
    </row>
    <row r="946" spans="1:21" x14ac:dyDescent="0.15">
      <c r="A946" s="27" t="s">
        <v>75</v>
      </c>
      <c r="B946" s="27" t="s">
        <v>3842</v>
      </c>
      <c r="C946" s="27" t="s">
        <v>244</v>
      </c>
      <c r="D946" s="27" t="s">
        <v>270</v>
      </c>
      <c r="E946" s="27" t="s">
        <v>3843</v>
      </c>
      <c r="F946" s="27" t="s">
        <v>3844</v>
      </c>
      <c r="G946" s="27" t="s">
        <v>78</v>
      </c>
      <c r="H946" s="27" t="s">
        <v>3845</v>
      </c>
      <c r="I946" s="28">
        <v>43423.711400462962</v>
      </c>
      <c r="J946" s="28">
        <v>43423.712280092594</v>
      </c>
      <c r="K946" s="27">
        <v>8.7962962962962962E-4</v>
      </c>
      <c r="L946" s="27" t="s">
        <v>210</v>
      </c>
      <c r="M946" s="27" t="s">
        <v>211</v>
      </c>
      <c r="N946" s="27" t="s">
        <v>215</v>
      </c>
      <c r="O946" s="27" t="s">
        <v>269</v>
      </c>
      <c r="P946" s="27" t="s">
        <v>170</v>
      </c>
      <c r="R946" s="27">
        <v>0</v>
      </c>
      <c r="S946" s="27" t="s">
        <v>794</v>
      </c>
      <c r="T946" s="27" t="s">
        <v>354</v>
      </c>
      <c r="U946" s="27" t="s">
        <v>3846</v>
      </c>
    </row>
    <row r="947" spans="1:21" x14ac:dyDescent="0.15">
      <c r="A947" s="27" t="s">
        <v>75</v>
      </c>
      <c r="B947" s="27" t="s">
        <v>3847</v>
      </c>
      <c r="C947" s="27" t="s">
        <v>244</v>
      </c>
      <c r="D947" s="27" t="s">
        <v>270</v>
      </c>
      <c r="E947" s="27" t="s">
        <v>3848</v>
      </c>
      <c r="F947" s="27" t="s">
        <v>3849</v>
      </c>
      <c r="G947" s="27" t="s">
        <v>78</v>
      </c>
      <c r="H947" s="27" t="s">
        <v>3850</v>
      </c>
      <c r="I947" s="28">
        <v>43423.712777777779</v>
      </c>
      <c r="J947" s="28">
        <v>43423.715497685182</v>
      </c>
      <c r="K947" s="27">
        <v>2.7199074074074074E-3</v>
      </c>
      <c r="L947" s="27" t="s">
        <v>210</v>
      </c>
      <c r="M947" s="27" t="s">
        <v>210</v>
      </c>
      <c r="N947" s="27" t="s">
        <v>215</v>
      </c>
      <c r="O947" s="27" t="s">
        <v>269</v>
      </c>
      <c r="P947" s="27" t="s">
        <v>170</v>
      </c>
      <c r="R947" s="27">
        <v>0</v>
      </c>
      <c r="S947" s="27" t="s">
        <v>732</v>
      </c>
      <c r="T947" s="27" t="s">
        <v>732</v>
      </c>
      <c r="U947" s="27" t="s">
        <v>3851</v>
      </c>
    </row>
    <row r="948" spans="1:21" x14ac:dyDescent="0.15">
      <c r="A948" s="27" t="s">
        <v>75</v>
      </c>
      <c r="B948" s="27" t="s">
        <v>3852</v>
      </c>
      <c r="C948" s="27" t="s">
        <v>244</v>
      </c>
      <c r="D948" s="27" t="s">
        <v>270</v>
      </c>
      <c r="E948" s="27" t="s">
        <v>3853</v>
      </c>
      <c r="F948" s="27" t="s">
        <v>3854</v>
      </c>
      <c r="G948" s="27" t="s">
        <v>78</v>
      </c>
      <c r="H948" s="27" t="s">
        <v>3855</v>
      </c>
      <c r="I948" s="28">
        <v>43423.717962962961</v>
      </c>
      <c r="J948" s="28">
        <v>43423.71802083333</v>
      </c>
      <c r="K948" s="27">
        <v>5.7870370370370366E-5</v>
      </c>
      <c r="L948" s="27" t="s">
        <v>210</v>
      </c>
      <c r="M948" s="27" t="s">
        <v>211</v>
      </c>
      <c r="N948" s="27" t="s">
        <v>215</v>
      </c>
      <c r="O948" s="27" t="s">
        <v>269</v>
      </c>
      <c r="P948" s="27" t="s">
        <v>170</v>
      </c>
      <c r="R948" s="27">
        <v>0</v>
      </c>
      <c r="S948" s="27" t="s">
        <v>371</v>
      </c>
      <c r="T948" s="27" t="s">
        <v>354</v>
      </c>
      <c r="U948" s="27" t="s">
        <v>3856</v>
      </c>
    </row>
    <row r="949" spans="1:21" x14ac:dyDescent="0.15">
      <c r="A949" s="27" t="s">
        <v>75</v>
      </c>
      <c r="B949" s="27" t="s">
        <v>3857</v>
      </c>
      <c r="C949" s="27" t="s">
        <v>244</v>
      </c>
      <c r="D949" s="27" t="s">
        <v>270</v>
      </c>
      <c r="E949" s="27" t="s">
        <v>3853</v>
      </c>
      <c r="F949" s="27" t="s">
        <v>3854</v>
      </c>
      <c r="G949" s="27" t="s">
        <v>78</v>
      </c>
      <c r="H949" s="27" t="s">
        <v>3855</v>
      </c>
      <c r="I949" s="28">
        <v>43423.718287037038</v>
      </c>
      <c r="J949" s="28">
        <v>43423.718622685185</v>
      </c>
      <c r="K949" s="27">
        <v>3.3564814814814812E-4</v>
      </c>
      <c r="L949" s="27" t="s">
        <v>210</v>
      </c>
      <c r="M949" s="27" t="s">
        <v>211</v>
      </c>
      <c r="N949" s="27" t="s">
        <v>215</v>
      </c>
      <c r="O949" s="27" t="s">
        <v>269</v>
      </c>
      <c r="P949" s="27" t="s">
        <v>170</v>
      </c>
      <c r="R949" s="27">
        <v>0</v>
      </c>
      <c r="S949" s="27" t="s">
        <v>414</v>
      </c>
      <c r="T949" s="27" t="s">
        <v>354</v>
      </c>
      <c r="U949" s="27" t="s">
        <v>3858</v>
      </c>
    </row>
    <row r="950" spans="1:21" x14ac:dyDescent="0.15">
      <c r="A950" s="27" t="s">
        <v>75</v>
      </c>
      <c r="B950" s="27" t="s">
        <v>3859</v>
      </c>
      <c r="C950" s="27" t="s">
        <v>244</v>
      </c>
      <c r="D950" s="27" t="s">
        <v>270</v>
      </c>
      <c r="E950" s="27" t="s">
        <v>3853</v>
      </c>
      <c r="F950" s="27" t="s">
        <v>3854</v>
      </c>
      <c r="G950" s="27" t="s">
        <v>78</v>
      </c>
      <c r="H950" s="27" t="s">
        <v>3855</v>
      </c>
      <c r="I950" s="28">
        <v>43423.718819444446</v>
      </c>
      <c r="J950" s="28">
        <v>43423.720335648148</v>
      </c>
      <c r="K950" s="27">
        <v>1.5162037037037036E-3</v>
      </c>
      <c r="L950" s="27" t="s">
        <v>210</v>
      </c>
      <c r="M950" s="27" t="s">
        <v>211</v>
      </c>
      <c r="N950" s="27" t="s">
        <v>215</v>
      </c>
      <c r="O950" s="27" t="s">
        <v>269</v>
      </c>
      <c r="P950" s="27" t="s">
        <v>170</v>
      </c>
      <c r="R950" s="27">
        <v>0</v>
      </c>
      <c r="S950" s="27" t="s">
        <v>810</v>
      </c>
      <c r="T950" s="27" t="s">
        <v>354</v>
      </c>
      <c r="U950" s="27" t="s">
        <v>3860</v>
      </c>
    </row>
    <row r="951" spans="1:21" x14ac:dyDescent="0.15">
      <c r="A951" s="27" t="s">
        <v>75</v>
      </c>
      <c r="B951" s="27" t="s">
        <v>10206</v>
      </c>
      <c r="C951" s="27" t="s">
        <v>244</v>
      </c>
      <c r="D951" s="27" t="s">
        <v>270</v>
      </c>
      <c r="E951" s="27" t="s">
        <v>10207</v>
      </c>
      <c r="F951" s="27" t="s">
        <v>10208</v>
      </c>
      <c r="G951" s="27" t="s">
        <v>78</v>
      </c>
      <c r="H951" s="27" t="s">
        <v>10209</v>
      </c>
      <c r="I951" s="28">
        <v>43423.721087962964</v>
      </c>
      <c r="J951" s="28">
        <v>43423.721087962964</v>
      </c>
      <c r="K951" s="27">
        <v>0</v>
      </c>
      <c r="L951" s="27" t="s">
        <v>211</v>
      </c>
      <c r="M951" s="27" t="s">
        <v>211</v>
      </c>
      <c r="N951" s="27" t="s">
        <v>215</v>
      </c>
      <c r="O951" s="27" t="s">
        <v>269</v>
      </c>
      <c r="P951" s="27" t="s">
        <v>170</v>
      </c>
      <c r="R951" s="27">
        <v>0</v>
      </c>
      <c r="S951" s="27" t="s">
        <v>354</v>
      </c>
      <c r="T951" s="27" t="s">
        <v>354</v>
      </c>
      <c r="U951" s="27" t="s">
        <v>10210</v>
      </c>
    </row>
    <row r="952" spans="1:21" x14ac:dyDescent="0.15">
      <c r="A952" s="27" t="s">
        <v>75</v>
      </c>
      <c r="B952" s="27" t="s">
        <v>10211</v>
      </c>
      <c r="C952" s="27" t="s">
        <v>244</v>
      </c>
      <c r="D952" s="27" t="s">
        <v>270</v>
      </c>
      <c r="E952" s="27" t="s">
        <v>3862</v>
      </c>
      <c r="F952" s="27" t="s">
        <v>3863</v>
      </c>
      <c r="G952" s="27" t="s">
        <v>78</v>
      </c>
      <c r="H952" s="27" t="s">
        <v>3864</v>
      </c>
      <c r="I952" s="28">
        <v>43423.721446759257</v>
      </c>
      <c r="J952" s="28">
        <v>43423.721446759257</v>
      </c>
      <c r="K952" s="27">
        <v>0</v>
      </c>
      <c r="L952" s="27" t="s">
        <v>211</v>
      </c>
      <c r="M952" s="27" t="s">
        <v>211</v>
      </c>
      <c r="N952" s="27" t="s">
        <v>215</v>
      </c>
      <c r="O952" s="27" t="s">
        <v>269</v>
      </c>
      <c r="P952" s="27" t="s">
        <v>170</v>
      </c>
      <c r="R952" s="27">
        <v>0</v>
      </c>
      <c r="S952" s="27" t="s">
        <v>354</v>
      </c>
      <c r="T952" s="27" t="s">
        <v>354</v>
      </c>
      <c r="U952" s="27" t="s">
        <v>10212</v>
      </c>
    </row>
    <row r="953" spans="1:21" x14ac:dyDescent="0.15">
      <c r="A953" s="27" t="s">
        <v>75</v>
      </c>
      <c r="B953" s="27" t="s">
        <v>3861</v>
      </c>
      <c r="C953" s="27" t="s">
        <v>244</v>
      </c>
      <c r="D953" s="27" t="s">
        <v>270</v>
      </c>
      <c r="E953" s="27" t="s">
        <v>3862</v>
      </c>
      <c r="F953" s="27" t="s">
        <v>3863</v>
      </c>
      <c r="G953" s="27" t="s">
        <v>78</v>
      </c>
      <c r="H953" s="27" t="s">
        <v>3864</v>
      </c>
      <c r="I953" s="28">
        <v>43423.721643518518</v>
      </c>
      <c r="J953" s="28">
        <v>43423.721886574072</v>
      </c>
      <c r="K953" s="27">
        <v>2.4305555555555552E-4</v>
      </c>
      <c r="L953" s="27" t="s">
        <v>210</v>
      </c>
      <c r="M953" s="27" t="s">
        <v>211</v>
      </c>
      <c r="N953" s="27" t="s">
        <v>215</v>
      </c>
      <c r="O953" s="27" t="s">
        <v>269</v>
      </c>
      <c r="P953" s="27" t="s">
        <v>170</v>
      </c>
      <c r="R953" s="27">
        <v>0</v>
      </c>
      <c r="S953" s="27" t="s">
        <v>370</v>
      </c>
      <c r="T953" s="27" t="s">
        <v>354</v>
      </c>
      <c r="U953" s="27" t="s">
        <v>3865</v>
      </c>
    </row>
    <row r="954" spans="1:21" x14ac:dyDescent="0.15">
      <c r="A954" s="27" t="s">
        <v>75</v>
      </c>
      <c r="B954" s="27" t="s">
        <v>10213</v>
      </c>
      <c r="C954" s="27" t="s">
        <v>244</v>
      </c>
      <c r="D954" s="27" t="s">
        <v>270</v>
      </c>
      <c r="E954" s="27" t="s">
        <v>3862</v>
      </c>
      <c r="F954" s="27" t="s">
        <v>3863</v>
      </c>
      <c r="G954" s="27" t="s">
        <v>78</v>
      </c>
      <c r="H954" s="27" t="s">
        <v>3864</v>
      </c>
      <c r="I954" s="28">
        <v>43423.72215277778</v>
      </c>
      <c r="J954" s="28">
        <v>43423.72215277778</v>
      </c>
      <c r="K954" s="27">
        <v>0</v>
      </c>
      <c r="L954" s="27" t="s">
        <v>211</v>
      </c>
      <c r="M954" s="27" t="s">
        <v>211</v>
      </c>
      <c r="N954" s="27" t="s">
        <v>215</v>
      </c>
      <c r="O954" s="27" t="s">
        <v>269</v>
      </c>
      <c r="P954" s="27" t="s">
        <v>170</v>
      </c>
      <c r="R954" s="27">
        <v>0</v>
      </c>
      <c r="S954" s="27" t="s">
        <v>354</v>
      </c>
      <c r="T954" s="27" t="s">
        <v>354</v>
      </c>
      <c r="U954" s="27" t="s">
        <v>10214</v>
      </c>
    </row>
    <row r="955" spans="1:21" x14ac:dyDescent="0.15">
      <c r="A955" s="27" t="s">
        <v>75</v>
      </c>
      <c r="B955" s="27" t="s">
        <v>10215</v>
      </c>
      <c r="C955" s="27" t="s">
        <v>244</v>
      </c>
      <c r="D955" s="27" t="s">
        <v>270</v>
      </c>
      <c r="E955" s="27" t="s">
        <v>10216</v>
      </c>
      <c r="F955" s="27" t="s">
        <v>10217</v>
      </c>
      <c r="G955" s="27" t="s">
        <v>78</v>
      </c>
      <c r="H955" s="27" t="s">
        <v>10218</v>
      </c>
      <c r="I955" s="28">
        <v>43423.723530092589</v>
      </c>
      <c r="J955" s="28">
        <v>43423.723530092589</v>
      </c>
      <c r="K955" s="27">
        <v>0</v>
      </c>
      <c r="L955" s="27" t="s">
        <v>211</v>
      </c>
      <c r="M955" s="27" t="s">
        <v>211</v>
      </c>
      <c r="N955" s="27" t="s">
        <v>215</v>
      </c>
      <c r="O955" s="27" t="s">
        <v>269</v>
      </c>
      <c r="P955" s="27" t="s">
        <v>170</v>
      </c>
      <c r="R955" s="27">
        <v>0</v>
      </c>
      <c r="S955" s="27" t="s">
        <v>354</v>
      </c>
      <c r="T955" s="27" t="s">
        <v>354</v>
      </c>
      <c r="U955" s="27" t="s">
        <v>10219</v>
      </c>
    </row>
    <row r="956" spans="1:21" x14ac:dyDescent="0.15">
      <c r="A956" s="27" t="s">
        <v>75</v>
      </c>
      <c r="B956" s="27" t="s">
        <v>10220</v>
      </c>
      <c r="C956" s="27" t="s">
        <v>244</v>
      </c>
      <c r="D956" s="27" t="s">
        <v>270</v>
      </c>
      <c r="E956" s="27" t="s">
        <v>10216</v>
      </c>
      <c r="F956" s="27" t="s">
        <v>10217</v>
      </c>
      <c r="G956" s="27" t="s">
        <v>78</v>
      </c>
      <c r="H956" s="27" t="s">
        <v>10221</v>
      </c>
      <c r="I956" s="28">
        <v>43423.723761574074</v>
      </c>
      <c r="J956" s="28">
        <v>43423.723761574074</v>
      </c>
      <c r="K956" s="27">
        <v>0</v>
      </c>
      <c r="L956" s="27" t="s">
        <v>211</v>
      </c>
      <c r="M956" s="27" t="s">
        <v>211</v>
      </c>
      <c r="N956" s="27" t="s">
        <v>215</v>
      </c>
      <c r="O956" s="27" t="s">
        <v>269</v>
      </c>
      <c r="P956" s="27" t="s">
        <v>170</v>
      </c>
      <c r="R956" s="27">
        <v>0</v>
      </c>
      <c r="S956" s="27" t="s">
        <v>354</v>
      </c>
      <c r="T956" s="27" t="s">
        <v>354</v>
      </c>
      <c r="U956" s="27" t="s">
        <v>10222</v>
      </c>
    </row>
    <row r="957" spans="1:21" x14ac:dyDescent="0.15">
      <c r="A957" s="27" t="s">
        <v>75</v>
      </c>
      <c r="B957" s="27" t="s">
        <v>10223</v>
      </c>
      <c r="C957" s="27" t="s">
        <v>244</v>
      </c>
      <c r="D957" s="27" t="s">
        <v>270</v>
      </c>
      <c r="E957" s="27" t="s">
        <v>10216</v>
      </c>
      <c r="F957" s="27" t="s">
        <v>10217</v>
      </c>
      <c r="G957" s="27" t="s">
        <v>78</v>
      </c>
      <c r="H957" s="27" t="s">
        <v>10218</v>
      </c>
      <c r="I957" s="28">
        <v>43423.724456018521</v>
      </c>
      <c r="J957" s="28">
        <v>43423.724456018521</v>
      </c>
      <c r="K957" s="27">
        <v>0</v>
      </c>
      <c r="L957" s="27" t="s">
        <v>211</v>
      </c>
      <c r="M957" s="27" t="s">
        <v>211</v>
      </c>
      <c r="N957" s="27" t="s">
        <v>215</v>
      </c>
      <c r="O957" s="27" t="s">
        <v>269</v>
      </c>
      <c r="P957" s="27" t="s">
        <v>170</v>
      </c>
      <c r="R957" s="27">
        <v>0</v>
      </c>
      <c r="S957" s="27" t="s">
        <v>354</v>
      </c>
      <c r="T957" s="27" t="s">
        <v>354</v>
      </c>
      <c r="U957" s="27" t="s">
        <v>10224</v>
      </c>
    </row>
    <row r="958" spans="1:21" x14ac:dyDescent="0.15">
      <c r="A958" s="27" t="s">
        <v>75</v>
      </c>
      <c r="B958" s="27" t="s">
        <v>10225</v>
      </c>
      <c r="C958" s="27" t="s">
        <v>244</v>
      </c>
      <c r="D958" s="27" t="s">
        <v>270</v>
      </c>
      <c r="E958" s="27" t="s">
        <v>10216</v>
      </c>
      <c r="F958" s="27" t="s">
        <v>10217</v>
      </c>
      <c r="G958" s="27" t="s">
        <v>78</v>
      </c>
      <c r="H958" s="27" t="s">
        <v>10221</v>
      </c>
      <c r="I958" s="28">
        <v>43423.724710648145</v>
      </c>
      <c r="J958" s="28">
        <v>43423.724710648145</v>
      </c>
      <c r="K958" s="27">
        <v>0</v>
      </c>
      <c r="L958" s="27" t="s">
        <v>211</v>
      </c>
      <c r="M958" s="27" t="s">
        <v>211</v>
      </c>
      <c r="N958" s="27" t="s">
        <v>215</v>
      </c>
      <c r="O958" s="27" t="s">
        <v>269</v>
      </c>
      <c r="P958" s="27" t="s">
        <v>170</v>
      </c>
      <c r="R958" s="27">
        <v>0</v>
      </c>
      <c r="S958" s="27" t="s">
        <v>354</v>
      </c>
      <c r="T958" s="27" t="s">
        <v>354</v>
      </c>
      <c r="U958" s="27" t="s">
        <v>10226</v>
      </c>
    </row>
    <row r="959" spans="1:21" x14ac:dyDescent="0.15">
      <c r="A959" s="27" t="s">
        <v>75</v>
      </c>
      <c r="B959" s="27" t="s">
        <v>10227</v>
      </c>
      <c r="C959" s="27" t="s">
        <v>244</v>
      </c>
      <c r="D959" s="27" t="s">
        <v>270</v>
      </c>
      <c r="E959" s="27" t="s">
        <v>10228</v>
      </c>
      <c r="F959" s="27" t="s">
        <v>10229</v>
      </c>
      <c r="G959" s="27" t="s">
        <v>78</v>
      </c>
      <c r="H959" s="27" t="s">
        <v>10230</v>
      </c>
      <c r="I959" s="28">
        <v>43423.730787037035</v>
      </c>
      <c r="J959" s="28">
        <v>43423.730787037035</v>
      </c>
      <c r="K959" s="27">
        <v>0</v>
      </c>
      <c r="L959" s="27" t="s">
        <v>211</v>
      </c>
      <c r="M959" s="27" t="s">
        <v>211</v>
      </c>
      <c r="N959" s="27" t="s">
        <v>215</v>
      </c>
      <c r="O959" s="27" t="s">
        <v>269</v>
      </c>
      <c r="P959" s="27" t="s">
        <v>170</v>
      </c>
      <c r="R959" s="27">
        <v>0</v>
      </c>
      <c r="S959" s="27" t="s">
        <v>354</v>
      </c>
      <c r="T959" s="27" t="s">
        <v>354</v>
      </c>
      <c r="U959" s="27" t="s">
        <v>10231</v>
      </c>
    </row>
    <row r="960" spans="1:21" x14ac:dyDescent="0.15">
      <c r="A960" s="27" t="s">
        <v>75</v>
      </c>
      <c r="B960" s="27" t="s">
        <v>10232</v>
      </c>
      <c r="C960" s="27" t="s">
        <v>244</v>
      </c>
      <c r="D960" s="27" t="s">
        <v>270</v>
      </c>
      <c r="E960" s="27" t="s">
        <v>10228</v>
      </c>
      <c r="F960" s="27" t="s">
        <v>10229</v>
      </c>
      <c r="G960" s="27" t="s">
        <v>78</v>
      </c>
      <c r="H960" s="27" t="s">
        <v>10230</v>
      </c>
      <c r="I960" s="28">
        <v>43423.73097222222</v>
      </c>
      <c r="J960" s="28">
        <v>43423.73097222222</v>
      </c>
      <c r="K960" s="27">
        <v>0</v>
      </c>
      <c r="L960" s="27" t="s">
        <v>211</v>
      </c>
      <c r="M960" s="27" t="s">
        <v>211</v>
      </c>
      <c r="N960" s="27" t="s">
        <v>215</v>
      </c>
      <c r="O960" s="27" t="s">
        <v>269</v>
      </c>
      <c r="P960" s="27" t="s">
        <v>170</v>
      </c>
      <c r="R960" s="27">
        <v>0</v>
      </c>
      <c r="S960" s="27" t="s">
        <v>354</v>
      </c>
      <c r="T960" s="27" t="s">
        <v>354</v>
      </c>
      <c r="U960" s="27" t="s">
        <v>10231</v>
      </c>
    </row>
    <row r="961" spans="1:21" x14ac:dyDescent="0.15">
      <c r="A961" s="27" t="s">
        <v>75</v>
      </c>
      <c r="B961" s="27" t="s">
        <v>3866</v>
      </c>
      <c r="C961" s="27" t="s">
        <v>244</v>
      </c>
      <c r="D961" s="27" t="s">
        <v>276</v>
      </c>
      <c r="E961" s="27" t="s">
        <v>3867</v>
      </c>
      <c r="F961" s="27" t="s">
        <v>3868</v>
      </c>
      <c r="G961" s="27" t="s">
        <v>78</v>
      </c>
      <c r="H961" s="27" t="s">
        <v>3869</v>
      </c>
      <c r="I961" s="28">
        <v>43423.610798611109</v>
      </c>
      <c r="J961" s="28">
        <v>43423.611192129632</v>
      </c>
      <c r="K961" s="27">
        <v>3.9351851851851852E-4</v>
      </c>
      <c r="L961" s="27" t="s">
        <v>210</v>
      </c>
      <c r="M961" s="27" t="s">
        <v>211</v>
      </c>
      <c r="N961" s="27" t="s">
        <v>215</v>
      </c>
      <c r="O961" s="27" t="s">
        <v>275</v>
      </c>
      <c r="P961" s="27" t="s">
        <v>170</v>
      </c>
      <c r="R961" s="27">
        <v>0</v>
      </c>
      <c r="S961" s="27" t="s">
        <v>363</v>
      </c>
      <c r="T961" s="27" t="s">
        <v>354</v>
      </c>
      <c r="U961" s="27" t="s">
        <v>3870</v>
      </c>
    </row>
    <row r="962" spans="1:21" x14ac:dyDescent="0.15">
      <c r="A962" s="27" t="s">
        <v>75</v>
      </c>
      <c r="B962" s="27" t="s">
        <v>10233</v>
      </c>
      <c r="C962" s="27" t="s">
        <v>244</v>
      </c>
      <c r="D962" s="27" t="s">
        <v>276</v>
      </c>
      <c r="E962" s="27" t="s">
        <v>10234</v>
      </c>
      <c r="F962" s="27" t="s">
        <v>10235</v>
      </c>
      <c r="G962" s="27" t="s">
        <v>78</v>
      </c>
      <c r="H962" s="27" t="s">
        <v>10236</v>
      </c>
      <c r="I962" s="28">
        <v>43423.612384259257</v>
      </c>
      <c r="J962" s="28">
        <v>43423.612384259257</v>
      </c>
      <c r="K962" s="27">
        <v>0</v>
      </c>
      <c r="L962" s="27" t="s">
        <v>211</v>
      </c>
      <c r="M962" s="27" t="s">
        <v>211</v>
      </c>
      <c r="N962" s="27" t="s">
        <v>215</v>
      </c>
      <c r="O962" s="27" t="s">
        <v>275</v>
      </c>
      <c r="P962" s="27" t="s">
        <v>170</v>
      </c>
      <c r="R962" s="27">
        <v>0</v>
      </c>
      <c r="S962" s="27" t="s">
        <v>354</v>
      </c>
      <c r="T962" s="27" t="s">
        <v>354</v>
      </c>
      <c r="U962" s="27" t="s">
        <v>10237</v>
      </c>
    </row>
    <row r="963" spans="1:21" x14ac:dyDescent="0.15">
      <c r="A963" s="27" t="s">
        <v>75</v>
      </c>
      <c r="B963" s="27" t="s">
        <v>3871</v>
      </c>
      <c r="C963" s="27" t="s">
        <v>244</v>
      </c>
      <c r="D963" s="27" t="s">
        <v>276</v>
      </c>
      <c r="E963" s="27" t="s">
        <v>3872</v>
      </c>
      <c r="F963" s="27" t="s">
        <v>3873</v>
      </c>
      <c r="G963" s="27" t="s">
        <v>78</v>
      </c>
      <c r="H963" s="27" t="s">
        <v>3874</v>
      </c>
      <c r="I963" s="28">
        <v>43423.61310185185</v>
      </c>
      <c r="J963" s="28">
        <v>43423.61314814815</v>
      </c>
      <c r="K963" s="27">
        <v>4.6296296296296294E-5</v>
      </c>
      <c r="L963" s="27" t="s">
        <v>210</v>
      </c>
      <c r="M963" s="27" t="s">
        <v>211</v>
      </c>
      <c r="N963" s="27" t="s">
        <v>215</v>
      </c>
      <c r="O963" s="27" t="s">
        <v>275</v>
      </c>
      <c r="P963" s="27" t="s">
        <v>170</v>
      </c>
      <c r="R963" s="27">
        <v>0</v>
      </c>
      <c r="S963" s="27" t="s">
        <v>436</v>
      </c>
      <c r="T963" s="27" t="s">
        <v>354</v>
      </c>
      <c r="U963" s="27" t="s">
        <v>3875</v>
      </c>
    </row>
    <row r="964" spans="1:21" x14ac:dyDescent="0.15">
      <c r="A964" s="27" t="s">
        <v>75</v>
      </c>
      <c r="B964" s="27" t="s">
        <v>3876</v>
      </c>
      <c r="C964" s="27" t="s">
        <v>244</v>
      </c>
      <c r="D964" s="27" t="s">
        <v>276</v>
      </c>
      <c r="E964" s="27" t="s">
        <v>3877</v>
      </c>
      <c r="F964" s="27" t="s">
        <v>3878</v>
      </c>
      <c r="G964" s="27" t="s">
        <v>78</v>
      </c>
      <c r="H964" s="27" t="s">
        <v>3879</v>
      </c>
      <c r="I964" s="28">
        <v>43423.613958333335</v>
      </c>
      <c r="J964" s="28">
        <v>43423.615636574075</v>
      </c>
      <c r="K964" s="27">
        <v>1.6782407407407406E-3</v>
      </c>
      <c r="L964" s="27" t="s">
        <v>210</v>
      </c>
      <c r="M964" s="27" t="s">
        <v>211</v>
      </c>
      <c r="N964" s="27" t="s">
        <v>215</v>
      </c>
      <c r="O964" s="27" t="s">
        <v>275</v>
      </c>
      <c r="P964" s="27" t="s">
        <v>170</v>
      </c>
      <c r="R964" s="27">
        <v>0</v>
      </c>
      <c r="S964" s="27" t="s">
        <v>502</v>
      </c>
      <c r="T964" s="27" t="s">
        <v>354</v>
      </c>
      <c r="U964" s="27" t="s">
        <v>3880</v>
      </c>
    </row>
    <row r="965" spans="1:21" x14ac:dyDescent="0.15">
      <c r="A965" s="27" t="s">
        <v>75</v>
      </c>
      <c r="B965" s="27" t="s">
        <v>3881</v>
      </c>
      <c r="C965" s="27" t="s">
        <v>244</v>
      </c>
      <c r="D965" s="27" t="s">
        <v>276</v>
      </c>
      <c r="E965" s="27" t="s">
        <v>3882</v>
      </c>
      <c r="F965" s="27" t="s">
        <v>3883</v>
      </c>
      <c r="G965" s="27" t="s">
        <v>78</v>
      </c>
      <c r="H965" s="27" t="s">
        <v>3884</v>
      </c>
      <c r="I965" s="28">
        <v>43423.616099537037</v>
      </c>
      <c r="J965" s="28">
        <v>43423.61613425926</v>
      </c>
      <c r="K965" s="27">
        <v>3.4722222222222222E-5</v>
      </c>
      <c r="L965" s="27" t="s">
        <v>210</v>
      </c>
      <c r="M965" s="27" t="s">
        <v>211</v>
      </c>
      <c r="N965" s="27" t="s">
        <v>215</v>
      </c>
      <c r="O965" s="27" t="s">
        <v>275</v>
      </c>
      <c r="P965" s="27" t="s">
        <v>170</v>
      </c>
      <c r="R965" s="27">
        <v>0</v>
      </c>
      <c r="S965" s="27" t="s">
        <v>433</v>
      </c>
      <c r="T965" s="27" t="s">
        <v>354</v>
      </c>
      <c r="U965" s="27" t="s">
        <v>3885</v>
      </c>
    </row>
    <row r="966" spans="1:21" x14ac:dyDescent="0.15">
      <c r="A966" s="27" t="s">
        <v>75</v>
      </c>
      <c r="B966" s="27" t="s">
        <v>3886</v>
      </c>
      <c r="C966" s="27" t="s">
        <v>244</v>
      </c>
      <c r="D966" s="27" t="s">
        <v>276</v>
      </c>
      <c r="E966" s="27" t="s">
        <v>3887</v>
      </c>
      <c r="F966" s="27" t="s">
        <v>3888</v>
      </c>
      <c r="G966" s="27" t="s">
        <v>78</v>
      </c>
      <c r="H966" s="27" t="s">
        <v>3201</v>
      </c>
      <c r="I966" s="28">
        <v>43423.616678240738</v>
      </c>
      <c r="J966" s="28">
        <v>43423.617106481484</v>
      </c>
      <c r="K966" s="27">
        <v>4.2824074074074075E-4</v>
      </c>
      <c r="L966" s="27" t="s">
        <v>210</v>
      </c>
      <c r="M966" s="27" t="s">
        <v>211</v>
      </c>
      <c r="N966" s="27" t="s">
        <v>215</v>
      </c>
      <c r="O966" s="27" t="s">
        <v>275</v>
      </c>
      <c r="P966" s="27" t="s">
        <v>170</v>
      </c>
      <c r="R966" s="27">
        <v>0</v>
      </c>
      <c r="S966" s="27" t="s">
        <v>381</v>
      </c>
      <c r="T966" s="27" t="s">
        <v>354</v>
      </c>
      <c r="U966" s="27" t="s">
        <v>3889</v>
      </c>
    </row>
    <row r="967" spans="1:21" x14ac:dyDescent="0.15">
      <c r="A967" s="27" t="s">
        <v>75</v>
      </c>
      <c r="B967" s="27" t="s">
        <v>10238</v>
      </c>
      <c r="C967" s="27" t="s">
        <v>244</v>
      </c>
      <c r="D967" s="27" t="s">
        <v>276</v>
      </c>
      <c r="E967" s="27" t="s">
        <v>10239</v>
      </c>
      <c r="F967" s="27" t="s">
        <v>10240</v>
      </c>
      <c r="G967" s="27" t="s">
        <v>78</v>
      </c>
      <c r="H967" s="27" t="s">
        <v>10241</v>
      </c>
      <c r="I967" s="28">
        <v>43423.618761574071</v>
      </c>
      <c r="J967" s="28">
        <v>43423.618761574071</v>
      </c>
      <c r="K967" s="27">
        <v>0</v>
      </c>
      <c r="L967" s="27" t="s">
        <v>211</v>
      </c>
      <c r="M967" s="27" t="s">
        <v>211</v>
      </c>
      <c r="N967" s="27" t="s">
        <v>215</v>
      </c>
      <c r="O967" s="27" t="s">
        <v>275</v>
      </c>
      <c r="P967" s="27" t="s">
        <v>170</v>
      </c>
      <c r="R967" s="27">
        <v>0</v>
      </c>
      <c r="S967" s="27" t="s">
        <v>354</v>
      </c>
      <c r="T967" s="27" t="s">
        <v>354</v>
      </c>
      <c r="U967" s="27" t="s">
        <v>10242</v>
      </c>
    </row>
    <row r="968" spans="1:21" x14ac:dyDescent="0.15">
      <c r="A968" s="27" t="s">
        <v>75</v>
      </c>
      <c r="B968" s="27" t="s">
        <v>3890</v>
      </c>
      <c r="C968" s="27" t="s">
        <v>244</v>
      </c>
      <c r="D968" s="27" t="s">
        <v>276</v>
      </c>
      <c r="E968" s="27" t="s">
        <v>3891</v>
      </c>
      <c r="F968" s="27" t="s">
        <v>3892</v>
      </c>
      <c r="G968" s="27" t="s">
        <v>78</v>
      </c>
      <c r="H968" s="27" t="s">
        <v>3893</v>
      </c>
      <c r="I968" s="28">
        <v>43423.619618055556</v>
      </c>
      <c r="J968" s="28">
        <v>43423.619803240741</v>
      </c>
      <c r="K968" s="27">
        <v>1.8518518518518518E-4</v>
      </c>
      <c r="L968" s="27" t="s">
        <v>210</v>
      </c>
      <c r="M968" s="27" t="s">
        <v>211</v>
      </c>
      <c r="N968" s="27" t="s">
        <v>215</v>
      </c>
      <c r="O968" s="27" t="s">
        <v>275</v>
      </c>
      <c r="P968" s="27" t="s">
        <v>170</v>
      </c>
      <c r="R968" s="27">
        <v>0</v>
      </c>
      <c r="S968" s="27" t="s">
        <v>395</v>
      </c>
      <c r="T968" s="27" t="s">
        <v>354</v>
      </c>
      <c r="U968" s="27" t="s">
        <v>3894</v>
      </c>
    </row>
    <row r="969" spans="1:21" x14ac:dyDescent="0.15">
      <c r="A969" s="27" t="s">
        <v>75</v>
      </c>
      <c r="B969" s="27" t="s">
        <v>3895</v>
      </c>
      <c r="C969" s="27" t="s">
        <v>244</v>
      </c>
      <c r="D969" s="27" t="s">
        <v>276</v>
      </c>
      <c r="E969" s="27" t="s">
        <v>3896</v>
      </c>
      <c r="F969" s="27" t="s">
        <v>3897</v>
      </c>
      <c r="G969" s="27" t="s">
        <v>78</v>
      </c>
      <c r="H969" s="27" t="s">
        <v>3898</v>
      </c>
      <c r="I969" s="28">
        <v>43423.621562499997</v>
      </c>
      <c r="J969" s="28">
        <v>43423.621689814812</v>
      </c>
      <c r="K969" s="27">
        <v>1.273148148148148E-4</v>
      </c>
      <c r="L969" s="27" t="s">
        <v>210</v>
      </c>
      <c r="M969" s="27" t="s">
        <v>211</v>
      </c>
      <c r="N969" s="27" t="s">
        <v>215</v>
      </c>
      <c r="O969" s="27" t="s">
        <v>275</v>
      </c>
      <c r="P969" s="27" t="s">
        <v>170</v>
      </c>
      <c r="R969" s="27">
        <v>0</v>
      </c>
      <c r="S969" s="27" t="s">
        <v>380</v>
      </c>
      <c r="T969" s="27" t="s">
        <v>354</v>
      </c>
      <c r="U969" s="27" t="s">
        <v>3899</v>
      </c>
    </row>
    <row r="970" spans="1:21" x14ac:dyDescent="0.15">
      <c r="A970" s="27" t="s">
        <v>75</v>
      </c>
      <c r="B970" s="27" t="s">
        <v>3900</v>
      </c>
      <c r="C970" s="27" t="s">
        <v>244</v>
      </c>
      <c r="D970" s="27" t="s">
        <v>276</v>
      </c>
      <c r="E970" s="27" t="s">
        <v>3901</v>
      </c>
      <c r="F970" s="27" t="s">
        <v>3902</v>
      </c>
      <c r="G970" s="27" t="s">
        <v>78</v>
      </c>
      <c r="H970" s="27" t="s">
        <v>3903</v>
      </c>
      <c r="I970" s="28">
        <v>43423.623807870368</v>
      </c>
      <c r="J970" s="28">
        <v>43423.624328703707</v>
      </c>
      <c r="K970" s="27">
        <v>5.2083333333333333E-4</v>
      </c>
      <c r="L970" s="27" t="s">
        <v>210</v>
      </c>
      <c r="M970" s="27" t="s">
        <v>211</v>
      </c>
      <c r="N970" s="27" t="s">
        <v>215</v>
      </c>
      <c r="O970" s="27" t="s">
        <v>275</v>
      </c>
      <c r="P970" s="27" t="s">
        <v>170</v>
      </c>
      <c r="R970" s="27">
        <v>0</v>
      </c>
      <c r="S970" s="27" t="s">
        <v>656</v>
      </c>
      <c r="T970" s="27" t="s">
        <v>354</v>
      </c>
      <c r="U970" s="27" t="s">
        <v>3904</v>
      </c>
    </row>
    <row r="971" spans="1:21" x14ac:dyDescent="0.15">
      <c r="A971" s="27" t="s">
        <v>75</v>
      </c>
      <c r="B971" s="27" t="s">
        <v>10243</v>
      </c>
      <c r="C971" s="27" t="s">
        <v>244</v>
      </c>
      <c r="D971" s="27" t="s">
        <v>276</v>
      </c>
      <c r="E971" s="27" t="s">
        <v>3906</v>
      </c>
      <c r="F971" s="27" t="s">
        <v>3907</v>
      </c>
      <c r="G971" s="27" t="s">
        <v>78</v>
      </c>
      <c r="H971" s="27" t="s">
        <v>3908</v>
      </c>
      <c r="I971" s="28">
        <v>43423.626238425924</v>
      </c>
      <c r="J971" s="28">
        <v>43423.626238425924</v>
      </c>
      <c r="K971" s="27">
        <v>0</v>
      </c>
      <c r="L971" s="27" t="s">
        <v>211</v>
      </c>
      <c r="M971" s="27" t="s">
        <v>211</v>
      </c>
      <c r="N971" s="27" t="s">
        <v>215</v>
      </c>
      <c r="O971" s="27" t="s">
        <v>275</v>
      </c>
      <c r="P971" s="27" t="s">
        <v>170</v>
      </c>
      <c r="R971" s="27">
        <v>0</v>
      </c>
      <c r="S971" s="27" t="s">
        <v>354</v>
      </c>
      <c r="T971" s="27" t="s">
        <v>354</v>
      </c>
      <c r="U971" s="27" t="s">
        <v>10244</v>
      </c>
    </row>
    <row r="972" spans="1:21" x14ac:dyDescent="0.15">
      <c r="A972" s="27" t="s">
        <v>75</v>
      </c>
      <c r="B972" s="27" t="s">
        <v>3905</v>
      </c>
      <c r="C972" s="27" t="s">
        <v>244</v>
      </c>
      <c r="D972" s="27" t="s">
        <v>276</v>
      </c>
      <c r="E972" s="27" t="s">
        <v>3906</v>
      </c>
      <c r="F972" s="27" t="s">
        <v>3907</v>
      </c>
      <c r="G972" s="27" t="s">
        <v>78</v>
      </c>
      <c r="H972" s="27" t="s">
        <v>3908</v>
      </c>
      <c r="I972" s="28">
        <v>43423.62636574074</v>
      </c>
      <c r="J972" s="28">
        <v>43423.626493055555</v>
      </c>
      <c r="K972" s="27">
        <v>1.273148148148148E-4</v>
      </c>
      <c r="L972" s="27" t="s">
        <v>210</v>
      </c>
      <c r="M972" s="27" t="s">
        <v>211</v>
      </c>
      <c r="N972" s="27" t="s">
        <v>215</v>
      </c>
      <c r="O972" s="27" t="s">
        <v>275</v>
      </c>
      <c r="P972" s="27" t="s">
        <v>170</v>
      </c>
      <c r="R972" s="27">
        <v>0</v>
      </c>
      <c r="S972" s="27" t="s">
        <v>380</v>
      </c>
      <c r="T972" s="27" t="s">
        <v>354</v>
      </c>
      <c r="U972" s="27" t="s">
        <v>3909</v>
      </c>
    </row>
    <row r="973" spans="1:21" x14ac:dyDescent="0.15">
      <c r="A973" s="27" t="s">
        <v>75</v>
      </c>
      <c r="B973" s="27" t="s">
        <v>3910</v>
      </c>
      <c r="C973" s="27" t="s">
        <v>244</v>
      </c>
      <c r="D973" s="27" t="s">
        <v>276</v>
      </c>
      <c r="E973" s="27" t="s">
        <v>3911</v>
      </c>
      <c r="F973" s="27" t="s">
        <v>3912</v>
      </c>
      <c r="G973" s="27" t="s">
        <v>78</v>
      </c>
      <c r="H973" s="27" t="s">
        <v>3913</v>
      </c>
      <c r="I973" s="28">
        <v>43423.627662037034</v>
      </c>
      <c r="J973" s="28">
        <v>43423.627951388888</v>
      </c>
      <c r="K973" s="27">
        <v>2.8935185185185189E-4</v>
      </c>
      <c r="L973" s="27" t="s">
        <v>210</v>
      </c>
      <c r="M973" s="27" t="s">
        <v>211</v>
      </c>
      <c r="N973" s="27" t="s">
        <v>215</v>
      </c>
      <c r="O973" s="27" t="s">
        <v>275</v>
      </c>
      <c r="P973" s="27" t="s">
        <v>170</v>
      </c>
      <c r="R973" s="27">
        <v>0</v>
      </c>
      <c r="S973" s="27" t="s">
        <v>384</v>
      </c>
      <c r="T973" s="27" t="s">
        <v>354</v>
      </c>
      <c r="U973" s="27" t="s">
        <v>3914</v>
      </c>
    </row>
    <row r="974" spans="1:21" x14ac:dyDescent="0.15">
      <c r="A974" s="27" t="s">
        <v>75</v>
      </c>
      <c r="B974" s="27" t="s">
        <v>10245</v>
      </c>
      <c r="C974" s="27" t="s">
        <v>244</v>
      </c>
      <c r="D974" s="27" t="s">
        <v>276</v>
      </c>
      <c r="E974" s="27" t="s">
        <v>10246</v>
      </c>
      <c r="F974" s="27" t="s">
        <v>10247</v>
      </c>
      <c r="G974" s="27" t="s">
        <v>78</v>
      </c>
      <c r="H974" s="27" t="s">
        <v>972</v>
      </c>
      <c r="I974" s="28">
        <v>43423.629201388889</v>
      </c>
      <c r="J974" s="28">
        <v>43423.629201388889</v>
      </c>
      <c r="K974" s="27">
        <v>0</v>
      </c>
      <c r="L974" s="27" t="s">
        <v>211</v>
      </c>
      <c r="M974" s="27" t="s">
        <v>211</v>
      </c>
      <c r="N974" s="27" t="s">
        <v>215</v>
      </c>
      <c r="O974" s="27" t="s">
        <v>275</v>
      </c>
      <c r="P974" s="27" t="s">
        <v>170</v>
      </c>
      <c r="R974" s="27">
        <v>0</v>
      </c>
      <c r="S974" s="27" t="s">
        <v>354</v>
      </c>
      <c r="T974" s="27" t="s">
        <v>354</v>
      </c>
      <c r="U974" s="27" t="s">
        <v>10248</v>
      </c>
    </row>
    <row r="975" spans="1:21" x14ac:dyDescent="0.15">
      <c r="A975" s="27" t="s">
        <v>75</v>
      </c>
      <c r="B975" s="27" t="s">
        <v>10249</v>
      </c>
      <c r="C975" s="27" t="s">
        <v>244</v>
      </c>
      <c r="D975" s="27" t="s">
        <v>276</v>
      </c>
      <c r="E975" s="27" t="s">
        <v>10250</v>
      </c>
      <c r="F975" s="27" t="s">
        <v>10251</v>
      </c>
      <c r="G975" s="27" t="s">
        <v>78</v>
      </c>
      <c r="H975" s="27" t="s">
        <v>969</v>
      </c>
      <c r="I975" s="28">
        <v>43423.63013888889</v>
      </c>
      <c r="J975" s="28">
        <v>43423.63013888889</v>
      </c>
      <c r="K975" s="27">
        <v>0</v>
      </c>
      <c r="L975" s="27" t="s">
        <v>211</v>
      </c>
      <c r="M975" s="27" t="s">
        <v>211</v>
      </c>
      <c r="N975" s="27" t="s">
        <v>215</v>
      </c>
      <c r="O975" s="27" t="s">
        <v>275</v>
      </c>
      <c r="P975" s="27" t="s">
        <v>170</v>
      </c>
      <c r="R975" s="27">
        <v>0</v>
      </c>
      <c r="S975" s="27" t="s">
        <v>354</v>
      </c>
      <c r="T975" s="27" t="s">
        <v>354</v>
      </c>
      <c r="U975" s="27" t="s">
        <v>10252</v>
      </c>
    </row>
    <row r="976" spans="1:21" x14ac:dyDescent="0.15">
      <c r="A976" s="27" t="s">
        <v>75</v>
      </c>
      <c r="B976" s="27" t="s">
        <v>10253</v>
      </c>
      <c r="C976" s="27" t="s">
        <v>244</v>
      </c>
      <c r="D976" s="27" t="s">
        <v>276</v>
      </c>
      <c r="E976" s="27" t="s">
        <v>10254</v>
      </c>
      <c r="F976" s="27" t="s">
        <v>10255</v>
      </c>
      <c r="G976" s="27" t="s">
        <v>78</v>
      </c>
      <c r="H976" s="27" t="s">
        <v>10256</v>
      </c>
      <c r="I976" s="28">
        <v>43423.631203703706</v>
      </c>
      <c r="J976" s="28">
        <v>43423.631203703706</v>
      </c>
      <c r="K976" s="27">
        <v>0</v>
      </c>
      <c r="L976" s="27" t="s">
        <v>211</v>
      </c>
      <c r="M976" s="27" t="s">
        <v>211</v>
      </c>
      <c r="N976" s="27" t="s">
        <v>215</v>
      </c>
      <c r="O976" s="27" t="s">
        <v>275</v>
      </c>
      <c r="P976" s="27" t="s">
        <v>170</v>
      </c>
      <c r="R976" s="27">
        <v>0</v>
      </c>
      <c r="S976" s="27" t="s">
        <v>354</v>
      </c>
      <c r="T976" s="27" t="s">
        <v>354</v>
      </c>
      <c r="U976" s="27" t="s">
        <v>10257</v>
      </c>
    </row>
    <row r="977" spans="1:21" x14ac:dyDescent="0.15">
      <c r="A977" s="27" t="s">
        <v>75</v>
      </c>
      <c r="B977" s="27" t="s">
        <v>10258</v>
      </c>
      <c r="C977" s="27" t="s">
        <v>244</v>
      </c>
      <c r="D977" s="27" t="s">
        <v>276</v>
      </c>
      <c r="E977" s="27" t="s">
        <v>10259</v>
      </c>
      <c r="F977" s="27" t="s">
        <v>10260</v>
      </c>
      <c r="G977" s="27" t="s">
        <v>78</v>
      </c>
      <c r="H977" s="27" t="s">
        <v>10261</v>
      </c>
      <c r="I977" s="28">
        <v>43423.632662037038</v>
      </c>
      <c r="J977" s="28">
        <v>43423.632662037038</v>
      </c>
      <c r="K977" s="27">
        <v>0</v>
      </c>
      <c r="L977" s="27" t="s">
        <v>211</v>
      </c>
      <c r="M977" s="27" t="s">
        <v>211</v>
      </c>
      <c r="N977" s="27" t="s">
        <v>215</v>
      </c>
      <c r="O977" s="27" t="s">
        <v>275</v>
      </c>
      <c r="P977" s="27" t="s">
        <v>170</v>
      </c>
      <c r="R977" s="27">
        <v>0</v>
      </c>
      <c r="S977" s="27" t="s">
        <v>354</v>
      </c>
      <c r="T977" s="27" t="s">
        <v>354</v>
      </c>
      <c r="U977" s="27" t="s">
        <v>10262</v>
      </c>
    </row>
    <row r="978" spans="1:21" x14ac:dyDescent="0.15">
      <c r="A978" s="27" t="s">
        <v>75</v>
      </c>
      <c r="B978" s="27" t="s">
        <v>10263</v>
      </c>
      <c r="C978" s="27" t="s">
        <v>244</v>
      </c>
      <c r="D978" s="27" t="s">
        <v>276</v>
      </c>
      <c r="E978" s="27" t="s">
        <v>10264</v>
      </c>
      <c r="F978" s="27" t="s">
        <v>10265</v>
      </c>
      <c r="G978" s="27" t="s">
        <v>78</v>
      </c>
      <c r="H978" s="27" t="s">
        <v>10266</v>
      </c>
      <c r="I978" s="28">
        <v>43423.633321759262</v>
      </c>
      <c r="J978" s="28">
        <v>43423.633321759262</v>
      </c>
      <c r="K978" s="27">
        <v>0</v>
      </c>
      <c r="L978" s="27" t="s">
        <v>211</v>
      </c>
      <c r="M978" s="27" t="s">
        <v>211</v>
      </c>
      <c r="N978" s="27" t="s">
        <v>215</v>
      </c>
      <c r="O978" s="27" t="s">
        <v>275</v>
      </c>
      <c r="P978" s="27" t="s">
        <v>170</v>
      </c>
      <c r="R978" s="27">
        <v>0</v>
      </c>
      <c r="S978" s="27" t="s">
        <v>354</v>
      </c>
      <c r="T978" s="27" t="s">
        <v>354</v>
      </c>
      <c r="U978" s="27" t="s">
        <v>10267</v>
      </c>
    </row>
    <row r="979" spans="1:21" x14ac:dyDescent="0.15">
      <c r="A979" s="27" t="s">
        <v>75</v>
      </c>
      <c r="B979" s="27" t="s">
        <v>10268</v>
      </c>
      <c r="C979" s="27" t="s">
        <v>244</v>
      </c>
      <c r="D979" s="27" t="s">
        <v>276</v>
      </c>
      <c r="E979" s="27" t="s">
        <v>10269</v>
      </c>
      <c r="F979" s="27" t="s">
        <v>10270</v>
      </c>
      <c r="G979" s="27" t="s">
        <v>78</v>
      </c>
      <c r="H979" s="27" t="s">
        <v>10271</v>
      </c>
      <c r="I979" s="28">
        <v>43423.635127314818</v>
      </c>
      <c r="J979" s="28">
        <v>43423.635127314818</v>
      </c>
      <c r="K979" s="27">
        <v>0</v>
      </c>
      <c r="L979" s="27" t="s">
        <v>211</v>
      </c>
      <c r="M979" s="27" t="s">
        <v>211</v>
      </c>
      <c r="N979" s="27" t="s">
        <v>215</v>
      </c>
      <c r="O979" s="27" t="s">
        <v>275</v>
      </c>
      <c r="P979" s="27" t="s">
        <v>170</v>
      </c>
      <c r="R979" s="27">
        <v>0</v>
      </c>
      <c r="S979" s="27" t="s">
        <v>354</v>
      </c>
      <c r="T979" s="27" t="s">
        <v>354</v>
      </c>
      <c r="U979" s="27" t="s">
        <v>10272</v>
      </c>
    </row>
    <row r="980" spans="1:21" x14ac:dyDescent="0.15">
      <c r="A980" s="27" t="s">
        <v>75</v>
      </c>
      <c r="B980" s="27" t="s">
        <v>10273</v>
      </c>
      <c r="C980" s="27" t="s">
        <v>244</v>
      </c>
      <c r="D980" s="27" t="s">
        <v>276</v>
      </c>
      <c r="E980" s="27" t="s">
        <v>10274</v>
      </c>
      <c r="F980" s="27" t="s">
        <v>10275</v>
      </c>
      <c r="G980" s="27" t="s">
        <v>78</v>
      </c>
      <c r="H980" s="27" t="s">
        <v>1906</v>
      </c>
      <c r="I980" s="28">
        <v>43423.635520833333</v>
      </c>
      <c r="J980" s="28">
        <v>43423.635520833333</v>
      </c>
      <c r="K980" s="27">
        <v>0</v>
      </c>
      <c r="L980" s="27" t="s">
        <v>211</v>
      </c>
      <c r="M980" s="27" t="s">
        <v>211</v>
      </c>
      <c r="N980" s="27" t="s">
        <v>215</v>
      </c>
      <c r="O980" s="27" t="s">
        <v>275</v>
      </c>
      <c r="P980" s="27" t="s">
        <v>170</v>
      </c>
      <c r="R980" s="27">
        <v>0</v>
      </c>
      <c r="S980" s="27" t="s">
        <v>354</v>
      </c>
      <c r="T980" s="27" t="s">
        <v>354</v>
      </c>
      <c r="U980" s="27" t="s">
        <v>10276</v>
      </c>
    </row>
    <row r="981" spans="1:21" x14ac:dyDescent="0.15">
      <c r="A981" s="27" t="s">
        <v>75</v>
      </c>
      <c r="B981" s="27" t="s">
        <v>3915</v>
      </c>
      <c r="C981" s="27" t="s">
        <v>244</v>
      </c>
      <c r="D981" s="27" t="s">
        <v>276</v>
      </c>
      <c r="E981" s="27" t="s">
        <v>3916</v>
      </c>
      <c r="F981" s="27" t="s">
        <v>3917</v>
      </c>
      <c r="G981" s="27" t="s">
        <v>78</v>
      </c>
      <c r="H981" s="27" t="s">
        <v>3918</v>
      </c>
      <c r="I981" s="28">
        <v>43423.635833333334</v>
      </c>
      <c r="J981" s="28">
        <v>43423.637777777774</v>
      </c>
      <c r="K981" s="27">
        <v>1.9444444444444442E-3</v>
      </c>
      <c r="L981" s="27" t="s">
        <v>210</v>
      </c>
      <c r="M981" s="27" t="s">
        <v>211</v>
      </c>
      <c r="N981" s="27" t="s">
        <v>215</v>
      </c>
      <c r="O981" s="27" t="s">
        <v>275</v>
      </c>
      <c r="P981" s="27" t="s">
        <v>170</v>
      </c>
      <c r="R981" s="27">
        <v>0</v>
      </c>
      <c r="S981" s="27" t="s">
        <v>807</v>
      </c>
      <c r="T981" s="27" t="s">
        <v>354</v>
      </c>
      <c r="U981" s="27" t="s">
        <v>3919</v>
      </c>
    </row>
    <row r="982" spans="1:21" x14ac:dyDescent="0.15">
      <c r="A982" s="27" t="s">
        <v>75</v>
      </c>
      <c r="B982" s="27" t="s">
        <v>10277</v>
      </c>
      <c r="C982" s="27" t="s">
        <v>244</v>
      </c>
      <c r="D982" s="27" t="s">
        <v>276</v>
      </c>
      <c r="E982" s="27" t="s">
        <v>10278</v>
      </c>
      <c r="F982" s="27" t="s">
        <v>10279</v>
      </c>
      <c r="G982" s="27" t="s">
        <v>78</v>
      </c>
      <c r="H982" s="27" t="s">
        <v>10280</v>
      </c>
      <c r="I982" s="28">
        <v>43423.640833333331</v>
      </c>
      <c r="J982" s="28">
        <v>43423.640833333331</v>
      </c>
      <c r="K982" s="27">
        <v>0</v>
      </c>
      <c r="L982" s="27" t="s">
        <v>211</v>
      </c>
      <c r="M982" s="27" t="s">
        <v>211</v>
      </c>
      <c r="N982" s="27" t="s">
        <v>215</v>
      </c>
      <c r="O982" s="27" t="s">
        <v>275</v>
      </c>
      <c r="P982" s="27" t="s">
        <v>170</v>
      </c>
      <c r="R982" s="27">
        <v>0</v>
      </c>
      <c r="S982" s="27" t="s">
        <v>354</v>
      </c>
      <c r="T982" s="27" t="s">
        <v>354</v>
      </c>
      <c r="U982" s="27" t="s">
        <v>10281</v>
      </c>
    </row>
    <row r="983" spans="1:21" x14ac:dyDescent="0.15">
      <c r="A983" s="27" t="s">
        <v>75</v>
      </c>
      <c r="B983" s="27" t="s">
        <v>10282</v>
      </c>
      <c r="C983" s="27" t="s">
        <v>244</v>
      </c>
      <c r="D983" s="27" t="s">
        <v>276</v>
      </c>
      <c r="E983" s="27" t="s">
        <v>10283</v>
      </c>
      <c r="F983" s="27" t="s">
        <v>10284</v>
      </c>
      <c r="G983" s="27" t="s">
        <v>78</v>
      </c>
      <c r="H983" s="27" t="s">
        <v>10285</v>
      </c>
      <c r="I983" s="28">
        <v>43423.644456018519</v>
      </c>
      <c r="J983" s="28">
        <v>43423.644456018519</v>
      </c>
      <c r="K983" s="27">
        <v>0</v>
      </c>
      <c r="L983" s="27" t="s">
        <v>211</v>
      </c>
      <c r="M983" s="27" t="s">
        <v>211</v>
      </c>
      <c r="N983" s="27" t="s">
        <v>215</v>
      </c>
      <c r="O983" s="27" t="s">
        <v>275</v>
      </c>
      <c r="P983" s="27" t="s">
        <v>170</v>
      </c>
      <c r="R983" s="27">
        <v>0</v>
      </c>
      <c r="S983" s="27" t="s">
        <v>354</v>
      </c>
      <c r="T983" s="27" t="s">
        <v>354</v>
      </c>
      <c r="U983" s="27" t="s">
        <v>10286</v>
      </c>
    </row>
    <row r="984" spans="1:21" x14ac:dyDescent="0.15">
      <c r="A984" s="27" t="s">
        <v>75</v>
      </c>
      <c r="B984" s="27" t="s">
        <v>3920</v>
      </c>
      <c r="C984" s="27" t="s">
        <v>244</v>
      </c>
      <c r="D984" s="27" t="s">
        <v>276</v>
      </c>
      <c r="E984" s="27" t="s">
        <v>3921</v>
      </c>
      <c r="F984" s="27" t="s">
        <v>3922</v>
      </c>
      <c r="G984" s="27" t="s">
        <v>78</v>
      </c>
      <c r="H984" s="27" t="s">
        <v>3923</v>
      </c>
      <c r="I984" s="28">
        <v>43423.646168981482</v>
      </c>
      <c r="J984" s="28">
        <v>43423.650590277779</v>
      </c>
      <c r="K984" s="27">
        <v>4.4212962962962956E-3</v>
      </c>
      <c r="L984" s="27" t="s">
        <v>210</v>
      </c>
      <c r="M984" s="27" t="s">
        <v>210</v>
      </c>
      <c r="N984" s="27" t="s">
        <v>215</v>
      </c>
      <c r="O984" s="27" t="s">
        <v>275</v>
      </c>
      <c r="P984" s="27" t="s">
        <v>170</v>
      </c>
      <c r="R984" s="27">
        <v>0</v>
      </c>
      <c r="S984" s="27" t="s">
        <v>3924</v>
      </c>
      <c r="T984" s="27" t="s">
        <v>3924</v>
      </c>
      <c r="U984" s="27" t="s">
        <v>3925</v>
      </c>
    </row>
    <row r="985" spans="1:21" x14ac:dyDescent="0.15">
      <c r="A985" s="27" t="s">
        <v>75</v>
      </c>
      <c r="B985" s="27" t="s">
        <v>10287</v>
      </c>
      <c r="C985" s="27" t="s">
        <v>244</v>
      </c>
      <c r="D985" s="27" t="s">
        <v>276</v>
      </c>
      <c r="E985" s="27" t="s">
        <v>10288</v>
      </c>
      <c r="F985" s="27" t="s">
        <v>10289</v>
      </c>
      <c r="G985" s="27" t="s">
        <v>78</v>
      </c>
      <c r="H985" s="27" t="s">
        <v>1761</v>
      </c>
      <c r="I985" s="28">
        <v>43423.651805555557</v>
      </c>
      <c r="J985" s="28">
        <v>43423.651805555557</v>
      </c>
      <c r="K985" s="27">
        <v>0</v>
      </c>
      <c r="L985" s="27" t="s">
        <v>211</v>
      </c>
      <c r="M985" s="27" t="s">
        <v>211</v>
      </c>
      <c r="N985" s="27" t="s">
        <v>215</v>
      </c>
      <c r="O985" s="27" t="s">
        <v>275</v>
      </c>
      <c r="P985" s="27" t="s">
        <v>170</v>
      </c>
      <c r="R985" s="27">
        <v>0</v>
      </c>
      <c r="S985" s="27" t="s">
        <v>354</v>
      </c>
      <c r="T985" s="27" t="s">
        <v>354</v>
      </c>
      <c r="U985" s="27" t="s">
        <v>10290</v>
      </c>
    </row>
    <row r="986" spans="1:21" x14ac:dyDescent="0.15">
      <c r="A986" s="27" t="s">
        <v>75</v>
      </c>
      <c r="B986" s="27" t="s">
        <v>3926</v>
      </c>
      <c r="C986" s="27" t="s">
        <v>244</v>
      </c>
      <c r="D986" s="27" t="s">
        <v>276</v>
      </c>
      <c r="E986" s="27" t="s">
        <v>3927</v>
      </c>
      <c r="F986" s="27" t="s">
        <v>3928</v>
      </c>
      <c r="G986" s="27" t="s">
        <v>78</v>
      </c>
      <c r="H986" s="27" t="s">
        <v>3929</v>
      </c>
      <c r="I986" s="28">
        <v>43423.653020833335</v>
      </c>
      <c r="J986" s="28">
        <v>43423.654027777775</v>
      </c>
      <c r="K986" s="27">
        <v>1.0069444444444444E-3</v>
      </c>
      <c r="L986" s="27" t="s">
        <v>210</v>
      </c>
      <c r="M986" s="27" t="s">
        <v>211</v>
      </c>
      <c r="N986" s="27" t="s">
        <v>215</v>
      </c>
      <c r="O986" s="27" t="s">
        <v>275</v>
      </c>
      <c r="P986" s="27" t="s">
        <v>170</v>
      </c>
      <c r="R986" s="27">
        <v>0</v>
      </c>
      <c r="S986" s="27" t="s">
        <v>378</v>
      </c>
      <c r="T986" s="27" t="s">
        <v>354</v>
      </c>
      <c r="U986" s="27" t="s">
        <v>3930</v>
      </c>
    </row>
    <row r="987" spans="1:21" x14ac:dyDescent="0.15">
      <c r="A987" s="27" t="s">
        <v>75</v>
      </c>
      <c r="B987" s="27" t="s">
        <v>10291</v>
      </c>
      <c r="C987" s="27" t="s">
        <v>244</v>
      </c>
      <c r="D987" s="27" t="s">
        <v>276</v>
      </c>
      <c r="E987" s="27" t="s">
        <v>10292</v>
      </c>
      <c r="F987" s="27" t="s">
        <v>10293</v>
      </c>
      <c r="G987" s="27" t="s">
        <v>78</v>
      </c>
      <c r="H987" s="27" t="s">
        <v>10294</v>
      </c>
      <c r="I987" s="28">
        <v>43423.657025462962</v>
      </c>
      <c r="J987" s="28">
        <v>43423.657025462962</v>
      </c>
      <c r="K987" s="27">
        <v>0</v>
      </c>
      <c r="L987" s="27" t="s">
        <v>211</v>
      </c>
      <c r="M987" s="27" t="s">
        <v>211</v>
      </c>
      <c r="N987" s="27" t="s">
        <v>215</v>
      </c>
      <c r="O987" s="27" t="s">
        <v>275</v>
      </c>
      <c r="P987" s="27" t="s">
        <v>170</v>
      </c>
      <c r="R987" s="27">
        <v>0</v>
      </c>
      <c r="S987" s="27" t="s">
        <v>354</v>
      </c>
      <c r="T987" s="27" t="s">
        <v>354</v>
      </c>
      <c r="U987" s="27" t="s">
        <v>10295</v>
      </c>
    </row>
    <row r="988" spans="1:21" x14ac:dyDescent="0.15">
      <c r="A988" s="27" t="s">
        <v>75</v>
      </c>
      <c r="B988" s="27" t="s">
        <v>10296</v>
      </c>
      <c r="C988" s="27" t="s">
        <v>244</v>
      </c>
      <c r="D988" s="27" t="s">
        <v>276</v>
      </c>
      <c r="E988" s="27" t="s">
        <v>10297</v>
      </c>
      <c r="F988" s="27" t="s">
        <v>10298</v>
      </c>
      <c r="G988" s="27" t="s">
        <v>78</v>
      </c>
      <c r="H988" s="27" t="s">
        <v>1481</v>
      </c>
      <c r="I988" s="28">
        <v>43423.657673611109</v>
      </c>
      <c r="J988" s="28">
        <v>43423.657673611109</v>
      </c>
      <c r="K988" s="27">
        <v>0</v>
      </c>
      <c r="L988" s="27" t="s">
        <v>211</v>
      </c>
      <c r="M988" s="27" t="s">
        <v>211</v>
      </c>
      <c r="N988" s="27" t="s">
        <v>215</v>
      </c>
      <c r="O988" s="27" t="s">
        <v>275</v>
      </c>
      <c r="P988" s="27" t="s">
        <v>170</v>
      </c>
      <c r="R988" s="27">
        <v>0</v>
      </c>
      <c r="S988" s="27" t="s">
        <v>354</v>
      </c>
      <c r="T988" s="27" t="s">
        <v>354</v>
      </c>
      <c r="U988" s="27" t="s">
        <v>10299</v>
      </c>
    </row>
    <row r="989" spans="1:21" x14ac:dyDescent="0.15">
      <c r="A989" s="27" t="s">
        <v>75</v>
      </c>
      <c r="B989" s="27" t="s">
        <v>10300</v>
      </c>
      <c r="C989" s="27" t="s">
        <v>244</v>
      </c>
      <c r="D989" s="27" t="s">
        <v>276</v>
      </c>
      <c r="E989" s="27" t="s">
        <v>10301</v>
      </c>
      <c r="F989" s="27" t="s">
        <v>10302</v>
      </c>
      <c r="G989" s="27" t="s">
        <v>78</v>
      </c>
      <c r="H989" s="27" t="s">
        <v>10303</v>
      </c>
      <c r="I989" s="28">
        <v>43423.660740740743</v>
      </c>
      <c r="J989" s="28">
        <v>43423.660740740743</v>
      </c>
      <c r="K989" s="27">
        <v>0</v>
      </c>
      <c r="L989" s="27" t="s">
        <v>211</v>
      </c>
      <c r="M989" s="27" t="s">
        <v>211</v>
      </c>
      <c r="N989" s="27" t="s">
        <v>215</v>
      </c>
      <c r="O989" s="27" t="s">
        <v>275</v>
      </c>
      <c r="P989" s="27" t="s">
        <v>170</v>
      </c>
      <c r="R989" s="27">
        <v>0</v>
      </c>
      <c r="S989" s="27" t="s">
        <v>354</v>
      </c>
      <c r="T989" s="27" t="s">
        <v>354</v>
      </c>
      <c r="U989" s="27" t="s">
        <v>10304</v>
      </c>
    </row>
    <row r="990" spans="1:21" x14ac:dyDescent="0.15">
      <c r="A990" s="27" t="s">
        <v>75</v>
      </c>
      <c r="B990" s="27" t="s">
        <v>3931</v>
      </c>
      <c r="C990" s="27" t="s">
        <v>244</v>
      </c>
      <c r="D990" s="27" t="s">
        <v>276</v>
      </c>
      <c r="E990" s="27" t="s">
        <v>3932</v>
      </c>
      <c r="F990" s="27" t="s">
        <v>3933</v>
      </c>
      <c r="G990" s="27" t="s">
        <v>78</v>
      </c>
      <c r="H990" s="27" t="s">
        <v>3934</v>
      </c>
      <c r="I990" s="28">
        <v>43423.661249999997</v>
      </c>
      <c r="J990" s="28">
        <v>43423.661608796298</v>
      </c>
      <c r="K990" s="27">
        <v>3.5879629629629635E-4</v>
      </c>
      <c r="L990" s="27" t="s">
        <v>210</v>
      </c>
      <c r="M990" s="27" t="s">
        <v>211</v>
      </c>
      <c r="N990" s="27" t="s">
        <v>215</v>
      </c>
      <c r="O990" s="27" t="s">
        <v>275</v>
      </c>
      <c r="P990" s="27" t="s">
        <v>170</v>
      </c>
      <c r="R990" s="27">
        <v>0</v>
      </c>
      <c r="S990" s="27" t="s">
        <v>406</v>
      </c>
      <c r="T990" s="27" t="s">
        <v>354</v>
      </c>
      <c r="U990" s="27" t="s">
        <v>3935</v>
      </c>
    </row>
    <row r="991" spans="1:21" x14ac:dyDescent="0.15">
      <c r="A991" s="27" t="s">
        <v>75</v>
      </c>
      <c r="B991" s="27" t="s">
        <v>10305</v>
      </c>
      <c r="C991" s="27" t="s">
        <v>244</v>
      </c>
      <c r="D991" s="27" t="s">
        <v>276</v>
      </c>
      <c r="E991" s="27" t="s">
        <v>10306</v>
      </c>
      <c r="F991" s="27" t="s">
        <v>10307</v>
      </c>
      <c r="G991" s="27" t="s">
        <v>78</v>
      </c>
      <c r="H991" s="27" t="s">
        <v>10308</v>
      </c>
      <c r="I991" s="28">
        <v>43423.662789351853</v>
      </c>
      <c r="J991" s="28">
        <v>43423.662789351853</v>
      </c>
      <c r="K991" s="27">
        <v>0</v>
      </c>
      <c r="L991" s="27" t="s">
        <v>211</v>
      </c>
      <c r="M991" s="27" t="s">
        <v>211</v>
      </c>
      <c r="N991" s="27" t="s">
        <v>215</v>
      </c>
      <c r="O991" s="27" t="s">
        <v>275</v>
      </c>
      <c r="P991" s="27" t="s">
        <v>170</v>
      </c>
      <c r="R991" s="27">
        <v>0</v>
      </c>
      <c r="S991" s="27" t="s">
        <v>354</v>
      </c>
      <c r="T991" s="27" t="s">
        <v>354</v>
      </c>
      <c r="U991" s="27" t="s">
        <v>10309</v>
      </c>
    </row>
    <row r="992" spans="1:21" x14ac:dyDescent="0.15">
      <c r="A992" s="27" t="s">
        <v>75</v>
      </c>
      <c r="B992" s="27" t="s">
        <v>10310</v>
      </c>
      <c r="C992" s="27" t="s">
        <v>244</v>
      </c>
      <c r="D992" s="27" t="s">
        <v>276</v>
      </c>
      <c r="E992" s="27" t="s">
        <v>10306</v>
      </c>
      <c r="F992" s="27" t="s">
        <v>10307</v>
      </c>
      <c r="G992" s="27" t="s">
        <v>78</v>
      </c>
      <c r="H992" s="27" t="s">
        <v>10308</v>
      </c>
      <c r="I992" s="28">
        <v>43423.662928240738</v>
      </c>
      <c r="J992" s="28">
        <v>43423.662928240738</v>
      </c>
      <c r="K992" s="27">
        <v>0</v>
      </c>
      <c r="L992" s="27" t="s">
        <v>211</v>
      </c>
      <c r="M992" s="27" t="s">
        <v>211</v>
      </c>
      <c r="N992" s="27" t="s">
        <v>215</v>
      </c>
      <c r="O992" s="27" t="s">
        <v>275</v>
      </c>
      <c r="P992" s="27" t="s">
        <v>170</v>
      </c>
      <c r="R992" s="27">
        <v>0</v>
      </c>
      <c r="S992" s="27" t="s">
        <v>354</v>
      </c>
      <c r="T992" s="27" t="s">
        <v>354</v>
      </c>
      <c r="U992" s="27" t="s">
        <v>10311</v>
      </c>
    </row>
    <row r="993" spans="1:21" x14ac:dyDescent="0.15">
      <c r="A993" s="27" t="s">
        <v>75</v>
      </c>
      <c r="B993" s="27" t="s">
        <v>3936</v>
      </c>
      <c r="C993" s="27" t="s">
        <v>244</v>
      </c>
      <c r="D993" s="27" t="s">
        <v>276</v>
      </c>
      <c r="E993" s="27" t="s">
        <v>3937</v>
      </c>
      <c r="F993" s="27" t="s">
        <v>3938</v>
      </c>
      <c r="G993" s="27" t="s">
        <v>78</v>
      </c>
      <c r="H993" s="27" t="s">
        <v>3939</v>
      </c>
      <c r="I993" s="28">
        <v>43423.663715277777</v>
      </c>
      <c r="J993" s="28">
        <v>43423.664039351854</v>
      </c>
      <c r="K993" s="27">
        <v>3.2407407407407406E-4</v>
      </c>
      <c r="L993" s="27" t="s">
        <v>210</v>
      </c>
      <c r="M993" s="27" t="s">
        <v>211</v>
      </c>
      <c r="N993" s="27" t="s">
        <v>215</v>
      </c>
      <c r="O993" s="27" t="s">
        <v>275</v>
      </c>
      <c r="P993" s="27" t="s">
        <v>170</v>
      </c>
      <c r="R993" s="27">
        <v>0</v>
      </c>
      <c r="S993" s="27" t="s">
        <v>390</v>
      </c>
      <c r="T993" s="27" t="s">
        <v>354</v>
      </c>
      <c r="U993" s="27" t="s">
        <v>3940</v>
      </c>
    </row>
    <row r="994" spans="1:21" x14ac:dyDescent="0.15">
      <c r="A994" s="27" t="s">
        <v>75</v>
      </c>
      <c r="B994" s="27" t="s">
        <v>10312</v>
      </c>
      <c r="C994" s="27" t="s">
        <v>244</v>
      </c>
      <c r="D994" s="27" t="s">
        <v>276</v>
      </c>
      <c r="E994" s="27" t="s">
        <v>10313</v>
      </c>
      <c r="F994" s="27" t="s">
        <v>10314</v>
      </c>
      <c r="G994" s="27" t="s">
        <v>78</v>
      </c>
      <c r="H994" s="27" t="s">
        <v>1622</v>
      </c>
      <c r="I994" s="28">
        <v>43423.665879629632</v>
      </c>
      <c r="J994" s="28">
        <v>43423.665879629632</v>
      </c>
      <c r="K994" s="27">
        <v>0</v>
      </c>
      <c r="L994" s="27" t="s">
        <v>211</v>
      </c>
      <c r="M994" s="27" t="s">
        <v>211</v>
      </c>
      <c r="N994" s="27" t="s">
        <v>215</v>
      </c>
      <c r="O994" s="27" t="s">
        <v>275</v>
      </c>
      <c r="P994" s="27" t="s">
        <v>170</v>
      </c>
      <c r="R994" s="27">
        <v>0</v>
      </c>
      <c r="S994" s="27" t="s">
        <v>354</v>
      </c>
      <c r="T994" s="27" t="s">
        <v>354</v>
      </c>
      <c r="U994" s="27" t="s">
        <v>10315</v>
      </c>
    </row>
    <row r="995" spans="1:21" x14ac:dyDescent="0.15">
      <c r="A995" s="27" t="s">
        <v>75</v>
      </c>
      <c r="B995" s="27" t="s">
        <v>3941</v>
      </c>
      <c r="C995" s="27" t="s">
        <v>244</v>
      </c>
      <c r="D995" s="27" t="s">
        <v>276</v>
      </c>
      <c r="E995" s="27" t="s">
        <v>1460</v>
      </c>
      <c r="F995" s="27" t="s">
        <v>1461</v>
      </c>
      <c r="G995" s="27" t="s">
        <v>78</v>
      </c>
      <c r="H995" s="27" t="s">
        <v>1462</v>
      </c>
      <c r="I995" s="28">
        <v>43423.669687499998</v>
      </c>
      <c r="J995" s="28">
        <v>43423.670115740744</v>
      </c>
      <c r="K995" s="27">
        <v>4.2824074074074075E-4</v>
      </c>
      <c r="L995" s="27" t="s">
        <v>210</v>
      </c>
      <c r="M995" s="27" t="s">
        <v>211</v>
      </c>
      <c r="N995" s="27" t="s">
        <v>215</v>
      </c>
      <c r="O995" s="27" t="s">
        <v>275</v>
      </c>
      <c r="P995" s="27" t="s">
        <v>170</v>
      </c>
      <c r="R995" s="27">
        <v>0</v>
      </c>
      <c r="S995" s="27" t="s">
        <v>381</v>
      </c>
      <c r="T995" s="27" t="s">
        <v>354</v>
      </c>
      <c r="U995" s="27" t="s">
        <v>1463</v>
      </c>
    </row>
    <row r="996" spans="1:21" x14ac:dyDescent="0.15">
      <c r="A996" s="27" t="s">
        <v>75</v>
      </c>
      <c r="B996" s="27" t="s">
        <v>10316</v>
      </c>
      <c r="C996" s="27" t="s">
        <v>244</v>
      </c>
      <c r="D996" s="27" t="s">
        <v>276</v>
      </c>
      <c r="E996" s="27" t="s">
        <v>10317</v>
      </c>
      <c r="F996" s="27" t="s">
        <v>10318</v>
      </c>
      <c r="G996" s="27" t="s">
        <v>78</v>
      </c>
      <c r="H996" s="27" t="s">
        <v>10319</v>
      </c>
      <c r="I996" s="28">
        <v>43423.671388888892</v>
      </c>
      <c r="J996" s="28">
        <v>43423.671388888892</v>
      </c>
      <c r="K996" s="27">
        <v>0</v>
      </c>
      <c r="L996" s="27" t="s">
        <v>211</v>
      </c>
      <c r="M996" s="27" t="s">
        <v>211</v>
      </c>
      <c r="N996" s="27" t="s">
        <v>215</v>
      </c>
      <c r="O996" s="27" t="s">
        <v>275</v>
      </c>
      <c r="P996" s="27" t="s">
        <v>170</v>
      </c>
      <c r="R996" s="27">
        <v>0</v>
      </c>
      <c r="S996" s="27" t="s">
        <v>354</v>
      </c>
      <c r="T996" s="27" t="s">
        <v>354</v>
      </c>
      <c r="U996" s="27" t="s">
        <v>10320</v>
      </c>
    </row>
    <row r="997" spans="1:21" x14ac:dyDescent="0.15">
      <c r="A997" s="27" t="s">
        <v>75</v>
      </c>
      <c r="B997" s="27" t="s">
        <v>3942</v>
      </c>
      <c r="C997" s="27" t="s">
        <v>244</v>
      </c>
      <c r="D997" s="27" t="s">
        <v>276</v>
      </c>
      <c r="E997" s="27" t="s">
        <v>3943</v>
      </c>
      <c r="F997" s="27" t="s">
        <v>3944</v>
      </c>
      <c r="G997" s="27" t="s">
        <v>78</v>
      </c>
      <c r="H997" s="27" t="s">
        <v>3945</v>
      </c>
      <c r="I997" s="28">
        <v>43423.671724537038</v>
      </c>
      <c r="J997" s="28">
        <v>43423.671898148146</v>
      </c>
      <c r="K997" s="27">
        <v>1.7361111111111112E-4</v>
      </c>
      <c r="L997" s="27" t="s">
        <v>210</v>
      </c>
      <c r="M997" s="27" t="s">
        <v>211</v>
      </c>
      <c r="N997" s="27" t="s">
        <v>215</v>
      </c>
      <c r="O997" s="27" t="s">
        <v>275</v>
      </c>
      <c r="P997" s="27" t="s">
        <v>170</v>
      </c>
      <c r="R997" s="27">
        <v>0</v>
      </c>
      <c r="S997" s="27" t="s">
        <v>369</v>
      </c>
      <c r="T997" s="27" t="s">
        <v>354</v>
      </c>
      <c r="U997" s="27" t="s">
        <v>3946</v>
      </c>
    </row>
    <row r="998" spans="1:21" x14ac:dyDescent="0.15">
      <c r="A998" s="27" t="s">
        <v>75</v>
      </c>
      <c r="B998" s="27" t="s">
        <v>10321</v>
      </c>
      <c r="C998" s="27" t="s">
        <v>244</v>
      </c>
      <c r="D998" s="27" t="s">
        <v>276</v>
      </c>
      <c r="E998" s="27" t="s">
        <v>10322</v>
      </c>
      <c r="F998" s="27" t="s">
        <v>10323</v>
      </c>
      <c r="G998" s="27" t="s">
        <v>78</v>
      </c>
      <c r="H998" s="27" t="s">
        <v>10324</v>
      </c>
      <c r="I998" s="28">
        <v>43423.672893518517</v>
      </c>
      <c r="J998" s="28">
        <v>43423.672893518517</v>
      </c>
      <c r="K998" s="27">
        <v>0</v>
      </c>
      <c r="L998" s="27" t="s">
        <v>211</v>
      </c>
      <c r="M998" s="27" t="s">
        <v>211</v>
      </c>
      <c r="N998" s="27" t="s">
        <v>215</v>
      </c>
      <c r="O998" s="27" t="s">
        <v>275</v>
      </c>
      <c r="P998" s="27" t="s">
        <v>170</v>
      </c>
      <c r="R998" s="27">
        <v>0</v>
      </c>
      <c r="S998" s="27" t="s">
        <v>354</v>
      </c>
      <c r="T998" s="27" t="s">
        <v>354</v>
      </c>
      <c r="U998" s="27" t="s">
        <v>10325</v>
      </c>
    </row>
    <row r="999" spans="1:21" x14ac:dyDescent="0.15">
      <c r="A999" s="27" t="s">
        <v>75</v>
      </c>
      <c r="B999" s="27" t="s">
        <v>3947</v>
      </c>
      <c r="C999" s="27" t="s">
        <v>244</v>
      </c>
      <c r="D999" s="27" t="s">
        <v>276</v>
      </c>
      <c r="E999" s="27" t="s">
        <v>3948</v>
      </c>
      <c r="F999" s="27" t="s">
        <v>3949</v>
      </c>
      <c r="G999" s="27" t="s">
        <v>78</v>
      </c>
      <c r="H999" s="27" t="s">
        <v>3950</v>
      </c>
      <c r="I999" s="28">
        <v>43423.673194444447</v>
      </c>
      <c r="J999" s="28">
        <v>43423.673275462963</v>
      </c>
      <c r="K999" s="27">
        <v>8.1018518518518516E-5</v>
      </c>
      <c r="L999" s="27" t="s">
        <v>210</v>
      </c>
      <c r="M999" s="27" t="s">
        <v>211</v>
      </c>
      <c r="N999" s="27" t="s">
        <v>215</v>
      </c>
      <c r="O999" s="27" t="s">
        <v>275</v>
      </c>
      <c r="P999" s="27" t="s">
        <v>170</v>
      </c>
      <c r="R999" s="27">
        <v>0</v>
      </c>
      <c r="S999" s="27" t="s">
        <v>426</v>
      </c>
      <c r="T999" s="27" t="s">
        <v>354</v>
      </c>
      <c r="U999" s="27" t="s">
        <v>3951</v>
      </c>
    </row>
    <row r="1000" spans="1:21" x14ac:dyDescent="0.15">
      <c r="A1000" s="27" t="s">
        <v>75</v>
      </c>
      <c r="B1000" s="27" t="s">
        <v>10326</v>
      </c>
      <c r="C1000" s="27" t="s">
        <v>244</v>
      </c>
      <c r="D1000" s="27" t="s">
        <v>276</v>
      </c>
      <c r="E1000" s="27" t="s">
        <v>10327</v>
      </c>
      <c r="F1000" s="27" t="s">
        <v>10328</v>
      </c>
      <c r="G1000" s="27" t="s">
        <v>78</v>
      </c>
      <c r="H1000" s="27" t="s">
        <v>1932</v>
      </c>
      <c r="I1000" s="28">
        <v>43423.674409722225</v>
      </c>
      <c r="J1000" s="28">
        <v>43423.674409722225</v>
      </c>
      <c r="K1000" s="27">
        <v>0</v>
      </c>
      <c r="L1000" s="27" t="s">
        <v>211</v>
      </c>
      <c r="M1000" s="27" t="s">
        <v>211</v>
      </c>
      <c r="N1000" s="27" t="s">
        <v>215</v>
      </c>
      <c r="O1000" s="27" t="s">
        <v>275</v>
      </c>
      <c r="P1000" s="27" t="s">
        <v>170</v>
      </c>
      <c r="R1000" s="27">
        <v>0</v>
      </c>
      <c r="S1000" s="27" t="s">
        <v>354</v>
      </c>
      <c r="T1000" s="27" t="s">
        <v>354</v>
      </c>
      <c r="U1000" s="27" t="s">
        <v>10329</v>
      </c>
    </row>
    <row r="1001" spans="1:21" x14ac:dyDescent="0.15">
      <c r="A1001" s="27" t="s">
        <v>75</v>
      </c>
      <c r="B1001" s="27" t="s">
        <v>10330</v>
      </c>
      <c r="C1001" s="27" t="s">
        <v>244</v>
      </c>
      <c r="D1001" s="27" t="s">
        <v>276</v>
      </c>
      <c r="E1001" s="27" t="s">
        <v>10331</v>
      </c>
      <c r="F1001" s="27" t="s">
        <v>10332</v>
      </c>
      <c r="G1001" s="27" t="s">
        <v>78</v>
      </c>
      <c r="H1001" s="27" t="s">
        <v>10333</v>
      </c>
      <c r="I1001" s="28">
        <v>43423.674942129626</v>
      </c>
      <c r="J1001" s="28">
        <v>43423.674942129626</v>
      </c>
      <c r="K1001" s="27">
        <v>0</v>
      </c>
      <c r="L1001" s="27" t="s">
        <v>211</v>
      </c>
      <c r="M1001" s="27" t="s">
        <v>211</v>
      </c>
      <c r="N1001" s="27" t="s">
        <v>215</v>
      </c>
      <c r="O1001" s="27" t="s">
        <v>275</v>
      </c>
      <c r="P1001" s="27" t="s">
        <v>170</v>
      </c>
      <c r="R1001" s="27">
        <v>0</v>
      </c>
      <c r="S1001" s="27" t="s">
        <v>354</v>
      </c>
      <c r="T1001" s="27" t="s">
        <v>354</v>
      </c>
      <c r="U1001" s="27" t="s">
        <v>10334</v>
      </c>
    </row>
    <row r="1002" spans="1:21" x14ac:dyDescent="0.15">
      <c r="A1002" s="27" t="s">
        <v>75</v>
      </c>
      <c r="B1002" s="27" t="s">
        <v>10335</v>
      </c>
      <c r="C1002" s="27" t="s">
        <v>244</v>
      </c>
      <c r="D1002" s="27" t="s">
        <v>276</v>
      </c>
      <c r="E1002" s="27" t="s">
        <v>10336</v>
      </c>
      <c r="F1002" s="27" t="s">
        <v>10337</v>
      </c>
      <c r="G1002" s="27" t="s">
        <v>78</v>
      </c>
      <c r="H1002" s="27" t="s">
        <v>586</v>
      </c>
      <c r="I1002" s="28">
        <v>43423.676018518519</v>
      </c>
      <c r="J1002" s="28">
        <v>43423.676018518519</v>
      </c>
      <c r="K1002" s="27">
        <v>0</v>
      </c>
      <c r="L1002" s="27" t="s">
        <v>211</v>
      </c>
      <c r="M1002" s="27" t="s">
        <v>211</v>
      </c>
      <c r="N1002" s="27" t="s">
        <v>215</v>
      </c>
      <c r="O1002" s="27" t="s">
        <v>275</v>
      </c>
      <c r="P1002" s="27" t="s">
        <v>170</v>
      </c>
      <c r="R1002" s="27">
        <v>0</v>
      </c>
      <c r="S1002" s="27" t="s">
        <v>354</v>
      </c>
      <c r="T1002" s="27" t="s">
        <v>354</v>
      </c>
      <c r="U1002" s="27" t="s">
        <v>10338</v>
      </c>
    </row>
    <row r="1003" spans="1:21" x14ac:dyDescent="0.15">
      <c r="A1003" s="27" t="s">
        <v>75</v>
      </c>
      <c r="B1003" s="27" t="s">
        <v>3952</v>
      </c>
      <c r="C1003" s="27" t="s">
        <v>244</v>
      </c>
      <c r="D1003" s="27" t="s">
        <v>276</v>
      </c>
      <c r="E1003" s="27" t="s">
        <v>3953</v>
      </c>
      <c r="F1003" s="27" t="s">
        <v>3954</v>
      </c>
      <c r="G1003" s="27" t="s">
        <v>78</v>
      </c>
      <c r="H1003" s="27" t="s">
        <v>3955</v>
      </c>
      <c r="I1003" s="28">
        <v>43423.676388888889</v>
      </c>
      <c r="J1003" s="28">
        <v>43423.676898148151</v>
      </c>
      <c r="K1003" s="27">
        <v>5.0925925925925921E-4</v>
      </c>
      <c r="L1003" s="27" t="s">
        <v>210</v>
      </c>
      <c r="M1003" s="27" t="s">
        <v>211</v>
      </c>
      <c r="N1003" s="27" t="s">
        <v>215</v>
      </c>
      <c r="O1003" s="27" t="s">
        <v>275</v>
      </c>
      <c r="P1003" s="27" t="s">
        <v>170</v>
      </c>
      <c r="R1003" s="27">
        <v>0</v>
      </c>
      <c r="S1003" s="27" t="s">
        <v>379</v>
      </c>
      <c r="T1003" s="27" t="s">
        <v>354</v>
      </c>
      <c r="U1003" s="27" t="s">
        <v>3956</v>
      </c>
    </row>
    <row r="1004" spans="1:21" x14ac:dyDescent="0.15">
      <c r="A1004" s="27" t="s">
        <v>75</v>
      </c>
      <c r="B1004" s="27" t="s">
        <v>3957</v>
      </c>
      <c r="C1004" s="27" t="s">
        <v>244</v>
      </c>
      <c r="D1004" s="27" t="s">
        <v>276</v>
      </c>
      <c r="E1004" s="27" t="s">
        <v>3958</v>
      </c>
      <c r="F1004" s="27" t="s">
        <v>3959</v>
      </c>
      <c r="G1004" s="27" t="s">
        <v>78</v>
      </c>
      <c r="H1004" s="27" t="s">
        <v>816</v>
      </c>
      <c r="I1004" s="28">
        <v>43423.677731481483</v>
      </c>
      <c r="J1004" s="28">
        <v>43423.68037037037</v>
      </c>
      <c r="K1004" s="27">
        <v>2.6388888888888885E-3</v>
      </c>
      <c r="L1004" s="27" t="s">
        <v>210</v>
      </c>
      <c r="M1004" s="27" t="s">
        <v>210</v>
      </c>
      <c r="N1004" s="27" t="s">
        <v>215</v>
      </c>
      <c r="O1004" s="27" t="s">
        <v>275</v>
      </c>
      <c r="P1004" s="27" t="s">
        <v>170</v>
      </c>
      <c r="R1004" s="27">
        <v>0</v>
      </c>
      <c r="S1004" s="27" t="s">
        <v>552</v>
      </c>
      <c r="T1004" s="27" t="s">
        <v>552</v>
      </c>
      <c r="U1004" s="27" t="s">
        <v>3960</v>
      </c>
    </row>
    <row r="1005" spans="1:21" x14ac:dyDescent="0.15">
      <c r="A1005" s="27" t="s">
        <v>75</v>
      </c>
      <c r="B1005" s="27" t="s">
        <v>3961</v>
      </c>
      <c r="C1005" s="27" t="s">
        <v>244</v>
      </c>
      <c r="D1005" s="27" t="s">
        <v>276</v>
      </c>
      <c r="E1005" s="27" t="s">
        <v>3962</v>
      </c>
      <c r="F1005" s="27" t="s">
        <v>3963</v>
      </c>
      <c r="G1005" s="27" t="s">
        <v>78</v>
      </c>
      <c r="H1005" s="27" t="s">
        <v>965</v>
      </c>
      <c r="I1005" s="28">
        <v>43423.680844907409</v>
      </c>
      <c r="J1005" s="28">
        <v>43423.702222222222</v>
      </c>
      <c r="K1005" s="27">
        <v>2.1377314814814818E-2</v>
      </c>
      <c r="L1005" s="27" t="s">
        <v>210</v>
      </c>
      <c r="M1005" s="27" t="s">
        <v>210</v>
      </c>
      <c r="N1005" s="27" t="s">
        <v>215</v>
      </c>
      <c r="O1005" s="27" t="s">
        <v>275</v>
      </c>
      <c r="P1005" s="27" t="s">
        <v>170</v>
      </c>
      <c r="R1005" s="27">
        <v>0</v>
      </c>
      <c r="S1005" s="27" t="s">
        <v>3964</v>
      </c>
      <c r="T1005" s="27" t="s">
        <v>3964</v>
      </c>
      <c r="U1005" s="27" t="s">
        <v>3965</v>
      </c>
    </row>
    <row r="1006" spans="1:21" x14ac:dyDescent="0.15">
      <c r="A1006" s="27" t="s">
        <v>75</v>
      </c>
      <c r="B1006" s="27" t="s">
        <v>10339</v>
      </c>
      <c r="C1006" s="27" t="s">
        <v>244</v>
      </c>
      <c r="D1006" s="27" t="s">
        <v>276</v>
      </c>
      <c r="E1006" s="27" t="s">
        <v>10340</v>
      </c>
      <c r="F1006" s="27" t="s">
        <v>10341</v>
      </c>
      <c r="G1006" s="27" t="s">
        <v>78</v>
      </c>
      <c r="H1006" s="27" t="s">
        <v>10342</v>
      </c>
      <c r="I1006" s="28">
        <v>43423.716041666667</v>
      </c>
      <c r="J1006" s="28">
        <v>43423.716041666667</v>
      </c>
      <c r="K1006" s="27">
        <v>0</v>
      </c>
      <c r="L1006" s="27" t="s">
        <v>211</v>
      </c>
      <c r="M1006" s="27" t="s">
        <v>211</v>
      </c>
      <c r="N1006" s="27" t="s">
        <v>215</v>
      </c>
      <c r="O1006" s="27" t="s">
        <v>275</v>
      </c>
      <c r="P1006" s="27" t="s">
        <v>170</v>
      </c>
      <c r="R1006" s="27">
        <v>0</v>
      </c>
      <c r="S1006" s="27" t="s">
        <v>354</v>
      </c>
      <c r="T1006" s="27" t="s">
        <v>354</v>
      </c>
      <c r="U1006" s="27" t="s">
        <v>10343</v>
      </c>
    </row>
    <row r="1007" spans="1:21" x14ac:dyDescent="0.15">
      <c r="A1007" s="27" t="s">
        <v>75</v>
      </c>
      <c r="B1007" s="27" t="s">
        <v>10344</v>
      </c>
      <c r="C1007" s="27" t="s">
        <v>244</v>
      </c>
      <c r="D1007" s="27" t="s">
        <v>276</v>
      </c>
      <c r="E1007" s="27" t="s">
        <v>10345</v>
      </c>
      <c r="F1007" s="27" t="s">
        <v>10346</v>
      </c>
      <c r="G1007" s="27" t="s">
        <v>78</v>
      </c>
      <c r="H1007" s="27" t="s">
        <v>1343</v>
      </c>
      <c r="I1007" s="28">
        <v>43423.726284722223</v>
      </c>
      <c r="J1007" s="28">
        <v>43423.726284722223</v>
      </c>
      <c r="K1007" s="27">
        <v>0</v>
      </c>
      <c r="L1007" s="27" t="s">
        <v>211</v>
      </c>
      <c r="M1007" s="27" t="s">
        <v>211</v>
      </c>
      <c r="N1007" s="27" t="s">
        <v>215</v>
      </c>
      <c r="O1007" s="27" t="s">
        <v>275</v>
      </c>
      <c r="P1007" s="27" t="s">
        <v>170</v>
      </c>
      <c r="R1007" s="27">
        <v>0</v>
      </c>
      <c r="S1007" s="27" t="s">
        <v>354</v>
      </c>
      <c r="T1007" s="27" t="s">
        <v>354</v>
      </c>
      <c r="U1007" s="27" t="s">
        <v>10347</v>
      </c>
    </row>
    <row r="1008" spans="1:21" x14ac:dyDescent="0.15">
      <c r="A1008" s="27" t="s">
        <v>75</v>
      </c>
      <c r="B1008" s="27" t="s">
        <v>10348</v>
      </c>
      <c r="C1008" s="27" t="s">
        <v>244</v>
      </c>
      <c r="D1008" s="27" t="s">
        <v>276</v>
      </c>
      <c r="E1008" s="27" t="s">
        <v>10349</v>
      </c>
      <c r="F1008" s="27" t="s">
        <v>10350</v>
      </c>
      <c r="G1008" s="27" t="s">
        <v>78</v>
      </c>
      <c r="H1008" s="27" t="s">
        <v>10351</v>
      </c>
      <c r="I1008" s="28">
        <v>43423.72724537037</v>
      </c>
      <c r="J1008" s="28">
        <v>43423.72724537037</v>
      </c>
      <c r="K1008" s="27">
        <v>0</v>
      </c>
      <c r="L1008" s="27" t="s">
        <v>211</v>
      </c>
      <c r="M1008" s="27" t="s">
        <v>211</v>
      </c>
      <c r="N1008" s="27" t="s">
        <v>215</v>
      </c>
      <c r="O1008" s="27" t="s">
        <v>275</v>
      </c>
      <c r="P1008" s="27" t="s">
        <v>170</v>
      </c>
      <c r="R1008" s="27">
        <v>0</v>
      </c>
      <c r="S1008" s="27" t="s">
        <v>354</v>
      </c>
      <c r="T1008" s="27" t="s">
        <v>354</v>
      </c>
      <c r="U1008" s="27" t="s">
        <v>10352</v>
      </c>
    </row>
    <row r="1009" spans="1:21" x14ac:dyDescent="0.15">
      <c r="A1009" s="27" t="s">
        <v>75</v>
      </c>
      <c r="B1009" s="27" t="s">
        <v>10353</v>
      </c>
      <c r="C1009" s="27" t="s">
        <v>252</v>
      </c>
      <c r="D1009" s="27" t="s">
        <v>278</v>
      </c>
      <c r="E1009" s="27" t="s">
        <v>10354</v>
      </c>
      <c r="F1009" s="27" t="s">
        <v>10355</v>
      </c>
      <c r="G1009" s="27" t="s">
        <v>78</v>
      </c>
      <c r="H1009" s="27" t="s">
        <v>10356</v>
      </c>
      <c r="I1009" s="28">
        <v>43423.593252314815</v>
      </c>
      <c r="J1009" s="28">
        <v>43423.593252314815</v>
      </c>
      <c r="K1009" s="27">
        <v>0</v>
      </c>
      <c r="L1009" s="27" t="s">
        <v>211</v>
      </c>
      <c r="M1009" s="27" t="s">
        <v>211</v>
      </c>
      <c r="N1009" s="27" t="s">
        <v>215</v>
      </c>
      <c r="O1009" s="27" t="s">
        <v>277</v>
      </c>
      <c r="P1009" s="27" t="s">
        <v>897</v>
      </c>
      <c r="R1009" s="27">
        <v>0</v>
      </c>
      <c r="S1009" s="27" t="s">
        <v>354</v>
      </c>
      <c r="T1009" s="27" t="s">
        <v>354</v>
      </c>
      <c r="U1009" s="27" t="s">
        <v>10357</v>
      </c>
    </row>
    <row r="1010" spans="1:21" x14ac:dyDescent="0.15">
      <c r="A1010" s="27" t="s">
        <v>75</v>
      </c>
      <c r="B1010" s="27" t="s">
        <v>10358</v>
      </c>
      <c r="C1010" s="27" t="s">
        <v>252</v>
      </c>
      <c r="D1010" s="27" t="s">
        <v>278</v>
      </c>
      <c r="E1010" s="27" t="s">
        <v>10359</v>
      </c>
      <c r="F1010" s="27" t="s">
        <v>10360</v>
      </c>
      <c r="G1010" s="27" t="s">
        <v>78</v>
      </c>
      <c r="H1010" s="27" t="s">
        <v>10361</v>
      </c>
      <c r="I1010" s="28">
        <v>43423.594166666669</v>
      </c>
      <c r="J1010" s="28">
        <v>43423.594166666669</v>
      </c>
      <c r="K1010" s="27">
        <v>0</v>
      </c>
      <c r="L1010" s="27" t="s">
        <v>211</v>
      </c>
      <c r="M1010" s="27" t="s">
        <v>211</v>
      </c>
      <c r="N1010" s="27" t="s">
        <v>215</v>
      </c>
      <c r="O1010" s="27" t="s">
        <v>277</v>
      </c>
      <c r="P1010" s="27" t="s">
        <v>897</v>
      </c>
      <c r="R1010" s="27">
        <v>0</v>
      </c>
      <c r="S1010" s="27" t="s">
        <v>354</v>
      </c>
      <c r="T1010" s="27" t="s">
        <v>354</v>
      </c>
      <c r="U1010" s="27" t="s">
        <v>10362</v>
      </c>
    </row>
    <row r="1011" spans="1:21" x14ac:dyDescent="0.15">
      <c r="A1011" s="27" t="s">
        <v>75</v>
      </c>
      <c r="B1011" s="27" t="s">
        <v>10363</v>
      </c>
      <c r="C1011" s="27" t="s">
        <v>252</v>
      </c>
      <c r="D1011" s="27" t="s">
        <v>278</v>
      </c>
      <c r="E1011" s="27" t="s">
        <v>10364</v>
      </c>
      <c r="F1011" s="27" t="s">
        <v>10365</v>
      </c>
      <c r="G1011" s="27" t="s">
        <v>78</v>
      </c>
      <c r="H1011" s="27" t="s">
        <v>10366</v>
      </c>
      <c r="I1011" s="28">
        <v>43423.594849537039</v>
      </c>
      <c r="J1011" s="28">
        <v>43423.594849537039</v>
      </c>
      <c r="K1011" s="27">
        <v>0</v>
      </c>
      <c r="L1011" s="27" t="s">
        <v>211</v>
      </c>
      <c r="M1011" s="27" t="s">
        <v>211</v>
      </c>
      <c r="N1011" s="27" t="s">
        <v>215</v>
      </c>
      <c r="O1011" s="27" t="s">
        <v>277</v>
      </c>
      <c r="P1011" s="27" t="s">
        <v>897</v>
      </c>
      <c r="R1011" s="27">
        <v>0</v>
      </c>
      <c r="S1011" s="27" t="s">
        <v>354</v>
      </c>
      <c r="T1011" s="27" t="s">
        <v>354</v>
      </c>
      <c r="U1011" s="27" t="s">
        <v>10367</v>
      </c>
    </row>
    <row r="1012" spans="1:21" x14ac:dyDescent="0.15">
      <c r="A1012" s="27" t="s">
        <v>75</v>
      </c>
      <c r="B1012" s="27" t="s">
        <v>10368</v>
      </c>
      <c r="C1012" s="27" t="s">
        <v>252</v>
      </c>
      <c r="D1012" s="27" t="s">
        <v>278</v>
      </c>
      <c r="E1012" s="27" t="s">
        <v>10369</v>
      </c>
      <c r="F1012" s="27" t="s">
        <v>10370</v>
      </c>
      <c r="G1012" s="27" t="s">
        <v>78</v>
      </c>
      <c r="H1012" s="27" t="s">
        <v>1920</v>
      </c>
      <c r="I1012" s="28">
        <v>43423.595185185186</v>
      </c>
      <c r="J1012" s="28">
        <v>43423.595185185186</v>
      </c>
      <c r="K1012" s="27">
        <v>0</v>
      </c>
      <c r="L1012" s="27" t="s">
        <v>211</v>
      </c>
      <c r="M1012" s="27" t="s">
        <v>211</v>
      </c>
      <c r="N1012" s="27" t="s">
        <v>215</v>
      </c>
      <c r="O1012" s="27" t="s">
        <v>277</v>
      </c>
      <c r="P1012" s="27" t="s">
        <v>897</v>
      </c>
      <c r="R1012" s="27">
        <v>0</v>
      </c>
      <c r="S1012" s="27" t="s">
        <v>354</v>
      </c>
      <c r="T1012" s="27" t="s">
        <v>354</v>
      </c>
      <c r="U1012" s="27" t="s">
        <v>10371</v>
      </c>
    </row>
    <row r="1013" spans="1:21" x14ac:dyDescent="0.15">
      <c r="A1013" s="27" t="s">
        <v>75</v>
      </c>
      <c r="B1013" s="27" t="s">
        <v>10372</v>
      </c>
      <c r="C1013" s="27" t="s">
        <v>252</v>
      </c>
      <c r="D1013" s="27" t="s">
        <v>278</v>
      </c>
      <c r="E1013" s="27" t="s">
        <v>10373</v>
      </c>
      <c r="F1013" s="27" t="s">
        <v>10374</v>
      </c>
      <c r="G1013" s="27" t="s">
        <v>78</v>
      </c>
      <c r="H1013" s="27" t="s">
        <v>1137</v>
      </c>
      <c r="I1013" s="28">
        <v>43423.595578703702</v>
      </c>
      <c r="J1013" s="28">
        <v>43423.595578703702</v>
      </c>
      <c r="K1013" s="27">
        <v>0</v>
      </c>
      <c r="L1013" s="27" t="s">
        <v>211</v>
      </c>
      <c r="M1013" s="27" t="s">
        <v>211</v>
      </c>
      <c r="N1013" s="27" t="s">
        <v>215</v>
      </c>
      <c r="O1013" s="27" t="s">
        <v>277</v>
      </c>
      <c r="P1013" s="27" t="s">
        <v>897</v>
      </c>
      <c r="R1013" s="27">
        <v>0</v>
      </c>
      <c r="S1013" s="27" t="s">
        <v>354</v>
      </c>
      <c r="T1013" s="27" t="s">
        <v>354</v>
      </c>
      <c r="U1013" s="27" t="s">
        <v>10375</v>
      </c>
    </row>
    <row r="1014" spans="1:21" x14ac:dyDescent="0.15">
      <c r="A1014" s="27" t="s">
        <v>75</v>
      </c>
      <c r="B1014" s="27" t="s">
        <v>3966</v>
      </c>
      <c r="C1014" s="27" t="s">
        <v>252</v>
      </c>
      <c r="D1014" s="27" t="s">
        <v>278</v>
      </c>
      <c r="E1014" s="27" t="s">
        <v>3967</v>
      </c>
      <c r="F1014" s="27" t="s">
        <v>3968</v>
      </c>
      <c r="G1014" s="27" t="s">
        <v>78</v>
      </c>
      <c r="H1014" s="27" t="s">
        <v>3969</v>
      </c>
      <c r="I1014" s="28">
        <v>43423.596319444441</v>
      </c>
      <c r="J1014" s="28">
        <v>43423.596678240741</v>
      </c>
      <c r="K1014" s="27">
        <v>3.5879629629629635E-4</v>
      </c>
      <c r="L1014" s="27" t="s">
        <v>210</v>
      </c>
      <c r="M1014" s="27" t="s">
        <v>211</v>
      </c>
      <c r="N1014" s="27" t="s">
        <v>215</v>
      </c>
      <c r="O1014" s="27" t="s">
        <v>277</v>
      </c>
      <c r="P1014" s="27" t="s">
        <v>897</v>
      </c>
      <c r="R1014" s="27">
        <v>0</v>
      </c>
      <c r="S1014" s="27" t="s">
        <v>406</v>
      </c>
      <c r="T1014" s="27" t="s">
        <v>354</v>
      </c>
      <c r="U1014" s="27" t="s">
        <v>3970</v>
      </c>
    </row>
    <row r="1015" spans="1:21" x14ac:dyDescent="0.15">
      <c r="A1015" s="27" t="s">
        <v>75</v>
      </c>
      <c r="B1015" s="27" t="s">
        <v>10376</v>
      </c>
      <c r="C1015" s="27" t="s">
        <v>252</v>
      </c>
      <c r="D1015" s="27" t="s">
        <v>278</v>
      </c>
      <c r="E1015" s="27" t="s">
        <v>10377</v>
      </c>
      <c r="F1015" s="27" t="s">
        <v>10378</v>
      </c>
      <c r="G1015" s="27" t="s">
        <v>78</v>
      </c>
      <c r="H1015" s="27" t="s">
        <v>559</v>
      </c>
      <c r="I1015" s="28">
        <v>43423.599074074074</v>
      </c>
      <c r="J1015" s="28">
        <v>43423.599074074074</v>
      </c>
      <c r="K1015" s="27">
        <v>0</v>
      </c>
      <c r="L1015" s="27" t="s">
        <v>211</v>
      </c>
      <c r="M1015" s="27" t="s">
        <v>211</v>
      </c>
      <c r="N1015" s="27" t="s">
        <v>215</v>
      </c>
      <c r="O1015" s="27" t="s">
        <v>277</v>
      </c>
      <c r="P1015" s="27" t="s">
        <v>897</v>
      </c>
      <c r="R1015" s="27">
        <v>0</v>
      </c>
      <c r="S1015" s="27" t="s">
        <v>354</v>
      </c>
      <c r="T1015" s="27" t="s">
        <v>354</v>
      </c>
      <c r="U1015" s="27" t="s">
        <v>10379</v>
      </c>
    </row>
    <row r="1016" spans="1:21" x14ac:dyDescent="0.15">
      <c r="A1016" s="27" t="s">
        <v>75</v>
      </c>
      <c r="B1016" s="27" t="s">
        <v>3971</v>
      </c>
      <c r="C1016" s="27" t="s">
        <v>252</v>
      </c>
      <c r="D1016" s="27" t="s">
        <v>278</v>
      </c>
      <c r="E1016" s="27" t="s">
        <v>3972</v>
      </c>
      <c r="F1016" s="27" t="s">
        <v>3973</v>
      </c>
      <c r="G1016" s="27" t="s">
        <v>78</v>
      </c>
      <c r="H1016" s="27" t="s">
        <v>1160</v>
      </c>
      <c r="I1016" s="28">
        <v>43423.599386574075</v>
      </c>
      <c r="J1016" s="28">
        <v>43423.602534722224</v>
      </c>
      <c r="K1016" s="27">
        <v>3.1481481481481482E-3</v>
      </c>
      <c r="L1016" s="27" t="s">
        <v>210</v>
      </c>
      <c r="M1016" s="27" t="s">
        <v>210</v>
      </c>
      <c r="N1016" s="27" t="s">
        <v>215</v>
      </c>
      <c r="O1016" s="27" t="s">
        <v>277</v>
      </c>
      <c r="P1016" s="27" t="s">
        <v>897</v>
      </c>
      <c r="R1016" s="27">
        <v>0</v>
      </c>
      <c r="S1016" s="27" t="s">
        <v>884</v>
      </c>
      <c r="T1016" s="27" t="s">
        <v>884</v>
      </c>
      <c r="U1016" s="27" t="s">
        <v>3974</v>
      </c>
    </row>
    <row r="1017" spans="1:21" x14ac:dyDescent="0.15">
      <c r="A1017" s="27" t="s">
        <v>75</v>
      </c>
      <c r="B1017" s="27" t="s">
        <v>10380</v>
      </c>
      <c r="C1017" s="27" t="s">
        <v>252</v>
      </c>
      <c r="D1017" s="27" t="s">
        <v>278</v>
      </c>
      <c r="E1017" s="27" t="s">
        <v>10381</v>
      </c>
      <c r="F1017" s="27" t="s">
        <v>10382</v>
      </c>
      <c r="G1017" s="27" t="s">
        <v>78</v>
      </c>
      <c r="H1017" s="27" t="s">
        <v>10383</v>
      </c>
      <c r="I1017" s="28">
        <v>43423.605358796296</v>
      </c>
      <c r="J1017" s="28">
        <v>43423.605358796296</v>
      </c>
      <c r="K1017" s="27">
        <v>0</v>
      </c>
      <c r="L1017" s="27" t="s">
        <v>211</v>
      </c>
      <c r="M1017" s="27" t="s">
        <v>211</v>
      </c>
      <c r="N1017" s="27" t="s">
        <v>215</v>
      </c>
      <c r="O1017" s="27" t="s">
        <v>277</v>
      </c>
      <c r="P1017" s="27" t="s">
        <v>897</v>
      </c>
      <c r="R1017" s="27">
        <v>0</v>
      </c>
      <c r="S1017" s="27" t="s">
        <v>354</v>
      </c>
      <c r="T1017" s="27" t="s">
        <v>354</v>
      </c>
      <c r="U1017" s="27" t="s">
        <v>10384</v>
      </c>
    </row>
    <row r="1018" spans="1:21" x14ac:dyDescent="0.15">
      <c r="A1018" s="27" t="s">
        <v>75</v>
      </c>
      <c r="B1018" s="27" t="s">
        <v>10385</v>
      </c>
      <c r="C1018" s="27" t="s">
        <v>252</v>
      </c>
      <c r="D1018" s="27" t="s">
        <v>278</v>
      </c>
      <c r="E1018" s="27" t="s">
        <v>10386</v>
      </c>
      <c r="F1018" s="27" t="s">
        <v>10387</v>
      </c>
      <c r="G1018" s="27" t="s">
        <v>78</v>
      </c>
      <c r="H1018" s="27" t="s">
        <v>10388</v>
      </c>
      <c r="I1018" s="28">
        <v>43423.605798611112</v>
      </c>
      <c r="J1018" s="28">
        <v>43423.605798611112</v>
      </c>
      <c r="K1018" s="27">
        <v>0</v>
      </c>
      <c r="L1018" s="27" t="s">
        <v>211</v>
      </c>
      <c r="M1018" s="27" t="s">
        <v>211</v>
      </c>
      <c r="N1018" s="27" t="s">
        <v>215</v>
      </c>
      <c r="O1018" s="27" t="s">
        <v>277</v>
      </c>
      <c r="P1018" s="27" t="s">
        <v>897</v>
      </c>
      <c r="R1018" s="27">
        <v>0</v>
      </c>
      <c r="S1018" s="27" t="s">
        <v>354</v>
      </c>
      <c r="T1018" s="27" t="s">
        <v>354</v>
      </c>
      <c r="U1018" s="27" t="s">
        <v>10389</v>
      </c>
    </row>
    <row r="1019" spans="1:21" x14ac:dyDescent="0.15">
      <c r="A1019" s="27" t="s">
        <v>75</v>
      </c>
      <c r="B1019" s="27" t="s">
        <v>10390</v>
      </c>
      <c r="C1019" s="27" t="s">
        <v>252</v>
      </c>
      <c r="D1019" s="27" t="s">
        <v>278</v>
      </c>
      <c r="E1019" s="27" t="s">
        <v>10391</v>
      </c>
      <c r="F1019" s="27" t="s">
        <v>10392</v>
      </c>
      <c r="G1019" s="27" t="s">
        <v>78</v>
      </c>
      <c r="H1019" s="27" t="s">
        <v>10393</v>
      </c>
      <c r="I1019" s="28">
        <v>43423.606365740743</v>
      </c>
      <c r="J1019" s="28">
        <v>43423.606365740743</v>
      </c>
      <c r="K1019" s="27">
        <v>0</v>
      </c>
      <c r="L1019" s="27" t="s">
        <v>211</v>
      </c>
      <c r="M1019" s="27" t="s">
        <v>211</v>
      </c>
      <c r="N1019" s="27" t="s">
        <v>215</v>
      </c>
      <c r="O1019" s="27" t="s">
        <v>277</v>
      </c>
      <c r="P1019" s="27" t="s">
        <v>897</v>
      </c>
      <c r="R1019" s="27">
        <v>0</v>
      </c>
      <c r="S1019" s="27" t="s">
        <v>354</v>
      </c>
      <c r="T1019" s="27" t="s">
        <v>354</v>
      </c>
      <c r="U1019" s="27" t="s">
        <v>10394</v>
      </c>
    </row>
    <row r="1020" spans="1:21" x14ac:dyDescent="0.15">
      <c r="A1020" s="27" t="s">
        <v>75</v>
      </c>
      <c r="B1020" s="27" t="s">
        <v>10395</v>
      </c>
      <c r="C1020" s="27" t="s">
        <v>252</v>
      </c>
      <c r="D1020" s="27" t="s">
        <v>278</v>
      </c>
      <c r="E1020" s="27" t="s">
        <v>10396</v>
      </c>
      <c r="F1020" s="27" t="s">
        <v>10397</v>
      </c>
      <c r="G1020" s="27" t="s">
        <v>78</v>
      </c>
      <c r="H1020" s="27" t="s">
        <v>1210</v>
      </c>
      <c r="I1020" s="28">
        <v>43423.610393518517</v>
      </c>
      <c r="J1020" s="28">
        <v>43423.610393518517</v>
      </c>
      <c r="K1020" s="27">
        <v>0</v>
      </c>
      <c r="L1020" s="27" t="s">
        <v>211</v>
      </c>
      <c r="M1020" s="27" t="s">
        <v>211</v>
      </c>
      <c r="N1020" s="27" t="s">
        <v>215</v>
      </c>
      <c r="O1020" s="27" t="s">
        <v>277</v>
      </c>
      <c r="P1020" s="27" t="s">
        <v>897</v>
      </c>
      <c r="R1020" s="27">
        <v>0</v>
      </c>
      <c r="S1020" s="27" t="s">
        <v>354</v>
      </c>
      <c r="T1020" s="27" t="s">
        <v>354</v>
      </c>
      <c r="U1020" s="27" t="s">
        <v>10398</v>
      </c>
    </row>
    <row r="1021" spans="1:21" x14ac:dyDescent="0.15">
      <c r="A1021" s="27" t="s">
        <v>75</v>
      </c>
      <c r="B1021" s="27" t="s">
        <v>10399</v>
      </c>
      <c r="C1021" s="27" t="s">
        <v>252</v>
      </c>
      <c r="D1021" s="27" t="s">
        <v>278</v>
      </c>
      <c r="E1021" s="27" t="s">
        <v>10396</v>
      </c>
      <c r="F1021" s="27" t="s">
        <v>10397</v>
      </c>
      <c r="G1021" s="27" t="s">
        <v>78</v>
      </c>
      <c r="H1021" s="27" t="s">
        <v>1210</v>
      </c>
      <c r="I1021" s="28">
        <v>43423.611342592594</v>
      </c>
      <c r="J1021" s="28">
        <v>43423.611342592594</v>
      </c>
      <c r="K1021" s="27">
        <v>0</v>
      </c>
      <c r="L1021" s="27" t="s">
        <v>211</v>
      </c>
      <c r="M1021" s="27" t="s">
        <v>211</v>
      </c>
      <c r="N1021" s="27" t="s">
        <v>215</v>
      </c>
      <c r="O1021" s="27" t="s">
        <v>277</v>
      </c>
      <c r="P1021" s="27" t="s">
        <v>897</v>
      </c>
      <c r="R1021" s="27">
        <v>0</v>
      </c>
      <c r="S1021" s="27" t="s">
        <v>354</v>
      </c>
      <c r="T1021" s="27" t="s">
        <v>354</v>
      </c>
      <c r="U1021" s="27" t="s">
        <v>10398</v>
      </c>
    </row>
    <row r="1022" spans="1:21" x14ac:dyDescent="0.15">
      <c r="A1022" s="27" t="s">
        <v>75</v>
      </c>
      <c r="B1022" s="27" t="s">
        <v>10400</v>
      </c>
      <c r="C1022" s="27" t="s">
        <v>252</v>
      </c>
      <c r="D1022" s="27" t="s">
        <v>278</v>
      </c>
      <c r="E1022" s="27" t="s">
        <v>10401</v>
      </c>
      <c r="F1022" s="27" t="s">
        <v>10402</v>
      </c>
      <c r="G1022" s="27" t="s">
        <v>78</v>
      </c>
      <c r="H1022" s="27" t="s">
        <v>10403</v>
      </c>
      <c r="I1022" s="28">
        <v>43423.612187500003</v>
      </c>
      <c r="J1022" s="28">
        <v>43423.612187500003</v>
      </c>
      <c r="K1022" s="27">
        <v>0</v>
      </c>
      <c r="L1022" s="27" t="s">
        <v>211</v>
      </c>
      <c r="M1022" s="27" t="s">
        <v>211</v>
      </c>
      <c r="N1022" s="27" t="s">
        <v>215</v>
      </c>
      <c r="O1022" s="27" t="s">
        <v>277</v>
      </c>
      <c r="P1022" s="27" t="s">
        <v>897</v>
      </c>
      <c r="R1022" s="27">
        <v>0</v>
      </c>
      <c r="S1022" s="27" t="s">
        <v>354</v>
      </c>
      <c r="T1022" s="27" t="s">
        <v>354</v>
      </c>
      <c r="U1022" s="27" t="s">
        <v>10404</v>
      </c>
    </row>
    <row r="1023" spans="1:21" x14ac:dyDescent="0.15">
      <c r="A1023" s="27" t="s">
        <v>75</v>
      </c>
      <c r="B1023" s="27" t="s">
        <v>10405</v>
      </c>
      <c r="C1023" s="27" t="s">
        <v>252</v>
      </c>
      <c r="D1023" s="27" t="s">
        <v>278</v>
      </c>
      <c r="E1023" s="27" t="s">
        <v>10406</v>
      </c>
      <c r="F1023" s="27" t="s">
        <v>10407</v>
      </c>
      <c r="G1023" s="27" t="s">
        <v>78</v>
      </c>
      <c r="H1023" s="27" t="s">
        <v>10408</v>
      </c>
      <c r="I1023" s="28">
        <v>43423.612638888888</v>
      </c>
      <c r="J1023" s="28">
        <v>43423.612638888888</v>
      </c>
      <c r="K1023" s="27">
        <v>0</v>
      </c>
      <c r="L1023" s="27" t="s">
        <v>211</v>
      </c>
      <c r="M1023" s="27" t="s">
        <v>211</v>
      </c>
      <c r="N1023" s="27" t="s">
        <v>215</v>
      </c>
      <c r="O1023" s="27" t="s">
        <v>277</v>
      </c>
      <c r="P1023" s="27" t="s">
        <v>897</v>
      </c>
      <c r="R1023" s="27">
        <v>0</v>
      </c>
      <c r="S1023" s="27" t="s">
        <v>354</v>
      </c>
      <c r="T1023" s="27" t="s">
        <v>354</v>
      </c>
      <c r="U1023" s="27" t="s">
        <v>10409</v>
      </c>
    </row>
    <row r="1024" spans="1:21" x14ac:dyDescent="0.15">
      <c r="A1024" s="27" t="s">
        <v>75</v>
      </c>
      <c r="B1024" s="27" t="s">
        <v>10410</v>
      </c>
      <c r="C1024" s="27" t="s">
        <v>252</v>
      </c>
      <c r="D1024" s="27" t="s">
        <v>278</v>
      </c>
      <c r="E1024" s="27" t="s">
        <v>10411</v>
      </c>
      <c r="F1024" s="27" t="s">
        <v>10412</v>
      </c>
      <c r="G1024" s="27" t="s">
        <v>78</v>
      </c>
      <c r="H1024" s="27" t="s">
        <v>10413</v>
      </c>
      <c r="I1024" s="28">
        <v>43423.613275462965</v>
      </c>
      <c r="J1024" s="28">
        <v>43423.613275462965</v>
      </c>
      <c r="K1024" s="27">
        <v>0</v>
      </c>
      <c r="L1024" s="27" t="s">
        <v>211</v>
      </c>
      <c r="M1024" s="27" t="s">
        <v>211</v>
      </c>
      <c r="N1024" s="27" t="s">
        <v>215</v>
      </c>
      <c r="O1024" s="27" t="s">
        <v>277</v>
      </c>
      <c r="P1024" s="27" t="s">
        <v>897</v>
      </c>
      <c r="R1024" s="27">
        <v>0</v>
      </c>
      <c r="S1024" s="27" t="s">
        <v>354</v>
      </c>
      <c r="T1024" s="27" t="s">
        <v>354</v>
      </c>
      <c r="U1024" s="27" t="s">
        <v>10414</v>
      </c>
    </row>
    <row r="1025" spans="1:21" x14ac:dyDescent="0.15">
      <c r="A1025" s="27" t="s">
        <v>75</v>
      </c>
      <c r="B1025" s="27" t="s">
        <v>3975</v>
      </c>
      <c r="C1025" s="27" t="s">
        <v>252</v>
      </c>
      <c r="D1025" s="27" t="s">
        <v>278</v>
      </c>
      <c r="E1025" s="27" t="s">
        <v>3976</v>
      </c>
      <c r="F1025" s="27" t="s">
        <v>3977</v>
      </c>
      <c r="G1025" s="27" t="s">
        <v>78</v>
      </c>
      <c r="H1025" s="27" t="s">
        <v>3978</v>
      </c>
      <c r="I1025" s="28">
        <v>43423.615185185183</v>
      </c>
      <c r="J1025" s="28">
        <v>43423.615729166668</v>
      </c>
      <c r="K1025" s="27">
        <v>5.4398148148148144E-4</v>
      </c>
      <c r="L1025" s="27" t="s">
        <v>210</v>
      </c>
      <c r="M1025" s="27" t="s">
        <v>211</v>
      </c>
      <c r="N1025" s="27" t="s">
        <v>215</v>
      </c>
      <c r="O1025" s="27" t="s">
        <v>277</v>
      </c>
      <c r="P1025" s="27" t="s">
        <v>897</v>
      </c>
      <c r="R1025" s="27">
        <v>0</v>
      </c>
      <c r="S1025" s="27" t="s">
        <v>428</v>
      </c>
      <c r="T1025" s="27" t="s">
        <v>354</v>
      </c>
      <c r="U1025" s="27" t="s">
        <v>3979</v>
      </c>
    </row>
    <row r="1026" spans="1:21" x14ac:dyDescent="0.15">
      <c r="A1026" s="27" t="s">
        <v>75</v>
      </c>
      <c r="B1026" s="27" t="s">
        <v>3980</v>
      </c>
      <c r="C1026" s="27" t="s">
        <v>252</v>
      </c>
      <c r="D1026" s="27" t="s">
        <v>278</v>
      </c>
      <c r="E1026" s="27" t="s">
        <v>3981</v>
      </c>
      <c r="F1026" s="27" t="s">
        <v>3982</v>
      </c>
      <c r="G1026" s="27" t="s">
        <v>78</v>
      </c>
      <c r="H1026" s="27" t="s">
        <v>3983</v>
      </c>
      <c r="I1026" s="28">
        <v>43423.616319444445</v>
      </c>
      <c r="J1026" s="28">
        <v>43423.617442129631</v>
      </c>
      <c r="K1026" s="27">
        <v>1.1226851851851851E-3</v>
      </c>
      <c r="L1026" s="27" t="s">
        <v>210</v>
      </c>
      <c r="M1026" s="27" t="s">
        <v>211</v>
      </c>
      <c r="N1026" s="27" t="s">
        <v>215</v>
      </c>
      <c r="O1026" s="27" t="s">
        <v>277</v>
      </c>
      <c r="P1026" s="27" t="s">
        <v>897</v>
      </c>
      <c r="R1026" s="27">
        <v>0</v>
      </c>
      <c r="S1026" s="27" t="s">
        <v>442</v>
      </c>
      <c r="T1026" s="27" t="s">
        <v>354</v>
      </c>
      <c r="U1026" s="27" t="s">
        <v>3984</v>
      </c>
    </row>
    <row r="1027" spans="1:21" x14ac:dyDescent="0.15">
      <c r="A1027" s="27" t="s">
        <v>75</v>
      </c>
      <c r="B1027" s="27" t="s">
        <v>10415</v>
      </c>
      <c r="C1027" s="27" t="s">
        <v>252</v>
      </c>
      <c r="D1027" s="27" t="s">
        <v>278</v>
      </c>
      <c r="E1027" s="27" t="s">
        <v>3986</v>
      </c>
      <c r="F1027" s="27" t="s">
        <v>3987</v>
      </c>
      <c r="G1027" s="27" t="s">
        <v>78</v>
      </c>
      <c r="H1027" s="27" t="s">
        <v>3988</v>
      </c>
      <c r="I1027" s="28">
        <v>43423.633263888885</v>
      </c>
      <c r="J1027" s="28">
        <v>43423.633263888885</v>
      </c>
      <c r="K1027" s="27">
        <v>0</v>
      </c>
      <c r="L1027" s="27" t="s">
        <v>211</v>
      </c>
      <c r="M1027" s="27" t="s">
        <v>211</v>
      </c>
      <c r="N1027" s="27" t="s">
        <v>215</v>
      </c>
      <c r="O1027" s="27" t="s">
        <v>277</v>
      </c>
      <c r="P1027" s="27" t="s">
        <v>897</v>
      </c>
      <c r="R1027" s="27">
        <v>0</v>
      </c>
      <c r="S1027" s="27" t="s">
        <v>354</v>
      </c>
      <c r="T1027" s="27" t="s">
        <v>354</v>
      </c>
      <c r="U1027" s="27" t="s">
        <v>10416</v>
      </c>
    </row>
    <row r="1028" spans="1:21" x14ac:dyDescent="0.15">
      <c r="A1028" s="27" t="s">
        <v>75</v>
      </c>
      <c r="B1028" s="27" t="s">
        <v>3985</v>
      </c>
      <c r="C1028" s="27" t="s">
        <v>252</v>
      </c>
      <c r="D1028" s="27" t="s">
        <v>278</v>
      </c>
      <c r="E1028" s="27" t="s">
        <v>3986</v>
      </c>
      <c r="F1028" s="27" t="s">
        <v>3987</v>
      </c>
      <c r="G1028" s="27" t="s">
        <v>78</v>
      </c>
      <c r="H1028" s="27" t="s">
        <v>3988</v>
      </c>
      <c r="I1028" s="28">
        <v>43423.633622685185</v>
      </c>
      <c r="J1028" s="28">
        <v>43423.634247685186</v>
      </c>
      <c r="K1028" s="27">
        <v>6.2500000000000001E-4</v>
      </c>
      <c r="L1028" s="27" t="s">
        <v>210</v>
      </c>
      <c r="M1028" s="27" t="s">
        <v>211</v>
      </c>
      <c r="N1028" s="27" t="s">
        <v>215</v>
      </c>
      <c r="O1028" s="27" t="s">
        <v>277</v>
      </c>
      <c r="P1028" s="27" t="s">
        <v>897</v>
      </c>
      <c r="R1028" s="27">
        <v>0</v>
      </c>
      <c r="S1028" s="27" t="s">
        <v>672</v>
      </c>
      <c r="T1028" s="27" t="s">
        <v>354</v>
      </c>
      <c r="U1028" s="27" t="s">
        <v>3989</v>
      </c>
    </row>
    <row r="1029" spans="1:21" x14ac:dyDescent="0.15">
      <c r="A1029" s="27" t="s">
        <v>75</v>
      </c>
      <c r="B1029" s="27" t="s">
        <v>10417</v>
      </c>
      <c r="C1029" s="27" t="s">
        <v>252</v>
      </c>
      <c r="D1029" s="27" t="s">
        <v>278</v>
      </c>
      <c r="E1029" s="27" t="s">
        <v>10418</v>
      </c>
      <c r="F1029" s="27" t="s">
        <v>10419</v>
      </c>
      <c r="G1029" s="27" t="s">
        <v>78</v>
      </c>
      <c r="H1029" s="27" t="s">
        <v>10420</v>
      </c>
      <c r="I1029" s="28">
        <v>43423.635231481479</v>
      </c>
      <c r="J1029" s="28">
        <v>43423.635231481479</v>
      </c>
      <c r="K1029" s="27">
        <v>0</v>
      </c>
      <c r="L1029" s="27" t="s">
        <v>211</v>
      </c>
      <c r="M1029" s="27" t="s">
        <v>211</v>
      </c>
      <c r="N1029" s="27" t="s">
        <v>215</v>
      </c>
      <c r="O1029" s="27" t="s">
        <v>277</v>
      </c>
      <c r="P1029" s="27" t="s">
        <v>897</v>
      </c>
      <c r="R1029" s="27">
        <v>0</v>
      </c>
      <c r="S1029" s="27" t="s">
        <v>354</v>
      </c>
      <c r="T1029" s="27" t="s">
        <v>354</v>
      </c>
      <c r="U1029" s="27" t="s">
        <v>10421</v>
      </c>
    </row>
    <row r="1030" spans="1:21" x14ac:dyDescent="0.15">
      <c r="A1030" s="27" t="s">
        <v>75</v>
      </c>
      <c r="B1030" s="27" t="s">
        <v>10422</v>
      </c>
      <c r="C1030" s="27" t="s">
        <v>252</v>
      </c>
      <c r="D1030" s="27" t="s">
        <v>278</v>
      </c>
      <c r="E1030" s="27" t="s">
        <v>10423</v>
      </c>
      <c r="F1030" s="27" t="s">
        <v>10424</v>
      </c>
      <c r="G1030" s="27" t="s">
        <v>78</v>
      </c>
      <c r="H1030" s="27" t="s">
        <v>10425</v>
      </c>
      <c r="I1030" s="28">
        <v>43423.636365740742</v>
      </c>
      <c r="J1030" s="28">
        <v>43423.636365740742</v>
      </c>
      <c r="K1030" s="27">
        <v>0</v>
      </c>
      <c r="L1030" s="27" t="s">
        <v>211</v>
      </c>
      <c r="M1030" s="27" t="s">
        <v>211</v>
      </c>
      <c r="N1030" s="27" t="s">
        <v>215</v>
      </c>
      <c r="O1030" s="27" t="s">
        <v>277</v>
      </c>
      <c r="P1030" s="27" t="s">
        <v>897</v>
      </c>
      <c r="R1030" s="27">
        <v>0</v>
      </c>
      <c r="S1030" s="27" t="s">
        <v>354</v>
      </c>
      <c r="T1030" s="27" t="s">
        <v>354</v>
      </c>
      <c r="U1030" s="27" t="s">
        <v>10426</v>
      </c>
    </row>
    <row r="1031" spans="1:21" x14ac:dyDescent="0.15">
      <c r="A1031" s="27" t="s">
        <v>75</v>
      </c>
      <c r="B1031" s="27" t="s">
        <v>3990</v>
      </c>
      <c r="C1031" s="27" t="s">
        <v>252</v>
      </c>
      <c r="D1031" s="27" t="s">
        <v>278</v>
      </c>
      <c r="E1031" s="27" t="s">
        <v>3991</v>
      </c>
      <c r="F1031" s="27" t="s">
        <v>3992</v>
      </c>
      <c r="G1031" s="27" t="s">
        <v>78</v>
      </c>
      <c r="H1031" s="27" t="s">
        <v>3993</v>
      </c>
      <c r="I1031" s="28">
        <v>43423.636736111112</v>
      </c>
      <c r="J1031" s="28">
        <v>43423.640069444446</v>
      </c>
      <c r="K1031" s="27">
        <v>3.3333333333333335E-3</v>
      </c>
      <c r="L1031" s="27" t="s">
        <v>210</v>
      </c>
      <c r="M1031" s="27" t="s">
        <v>210</v>
      </c>
      <c r="N1031" s="27" t="s">
        <v>215</v>
      </c>
      <c r="O1031" s="27" t="s">
        <v>277</v>
      </c>
      <c r="P1031" s="27" t="s">
        <v>897</v>
      </c>
      <c r="R1031" s="27">
        <v>0</v>
      </c>
      <c r="S1031" s="27" t="s">
        <v>1013</v>
      </c>
      <c r="T1031" s="27" t="s">
        <v>1013</v>
      </c>
      <c r="U1031" s="27" t="s">
        <v>3994</v>
      </c>
    </row>
    <row r="1032" spans="1:21" x14ac:dyDescent="0.15">
      <c r="A1032" s="27" t="s">
        <v>75</v>
      </c>
      <c r="B1032" s="27" t="s">
        <v>10427</v>
      </c>
      <c r="C1032" s="27" t="s">
        <v>252</v>
      </c>
      <c r="D1032" s="27" t="s">
        <v>278</v>
      </c>
      <c r="E1032" s="27" t="s">
        <v>10428</v>
      </c>
      <c r="F1032" s="27" t="s">
        <v>10429</v>
      </c>
      <c r="G1032" s="27" t="s">
        <v>78</v>
      </c>
      <c r="H1032" s="27" t="s">
        <v>10430</v>
      </c>
      <c r="I1032" s="28">
        <v>43423.646423611113</v>
      </c>
      <c r="J1032" s="28">
        <v>43423.646423611113</v>
      </c>
      <c r="K1032" s="27">
        <v>0</v>
      </c>
      <c r="L1032" s="27" t="s">
        <v>211</v>
      </c>
      <c r="M1032" s="27" t="s">
        <v>211</v>
      </c>
      <c r="N1032" s="27" t="s">
        <v>215</v>
      </c>
      <c r="O1032" s="27" t="s">
        <v>277</v>
      </c>
      <c r="P1032" s="27" t="s">
        <v>897</v>
      </c>
      <c r="R1032" s="27">
        <v>0</v>
      </c>
      <c r="S1032" s="27" t="s">
        <v>354</v>
      </c>
      <c r="T1032" s="27" t="s">
        <v>354</v>
      </c>
      <c r="U1032" s="27" t="s">
        <v>10431</v>
      </c>
    </row>
    <row r="1033" spans="1:21" x14ac:dyDescent="0.15">
      <c r="A1033" s="27" t="s">
        <v>75</v>
      </c>
      <c r="B1033" s="27" t="s">
        <v>10432</v>
      </c>
      <c r="C1033" s="27" t="s">
        <v>252</v>
      </c>
      <c r="D1033" s="27" t="s">
        <v>278</v>
      </c>
      <c r="E1033" s="27" t="s">
        <v>10433</v>
      </c>
      <c r="F1033" s="27" t="s">
        <v>10434</v>
      </c>
      <c r="G1033" s="27" t="s">
        <v>78</v>
      </c>
      <c r="H1033" s="27" t="s">
        <v>10435</v>
      </c>
      <c r="I1033" s="28">
        <v>43423.646782407406</v>
      </c>
      <c r="J1033" s="28">
        <v>43423.646782407406</v>
      </c>
      <c r="K1033" s="27">
        <v>0</v>
      </c>
      <c r="L1033" s="27" t="s">
        <v>211</v>
      </c>
      <c r="M1033" s="27" t="s">
        <v>211</v>
      </c>
      <c r="N1033" s="27" t="s">
        <v>215</v>
      </c>
      <c r="O1033" s="27" t="s">
        <v>277</v>
      </c>
      <c r="P1033" s="27" t="s">
        <v>897</v>
      </c>
      <c r="R1033" s="27">
        <v>0</v>
      </c>
      <c r="S1033" s="27" t="s">
        <v>354</v>
      </c>
      <c r="T1033" s="27" t="s">
        <v>354</v>
      </c>
      <c r="U1033" s="27" t="s">
        <v>10436</v>
      </c>
    </row>
    <row r="1034" spans="1:21" x14ac:dyDescent="0.15">
      <c r="A1034" s="27" t="s">
        <v>75</v>
      </c>
      <c r="B1034" s="27" t="s">
        <v>10437</v>
      </c>
      <c r="C1034" s="27" t="s">
        <v>252</v>
      </c>
      <c r="D1034" s="27" t="s">
        <v>278</v>
      </c>
      <c r="E1034" s="27" t="s">
        <v>10438</v>
      </c>
      <c r="F1034" s="27" t="s">
        <v>10439</v>
      </c>
      <c r="G1034" s="27" t="s">
        <v>78</v>
      </c>
      <c r="H1034" s="27" t="s">
        <v>10440</v>
      </c>
      <c r="I1034" s="28">
        <v>43423.647152777776</v>
      </c>
      <c r="J1034" s="28">
        <v>43423.647152777776</v>
      </c>
      <c r="K1034" s="27">
        <v>0</v>
      </c>
      <c r="L1034" s="27" t="s">
        <v>211</v>
      </c>
      <c r="M1034" s="27" t="s">
        <v>211</v>
      </c>
      <c r="N1034" s="27" t="s">
        <v>215</v>
      </c>
      <c r="O1034" s="27" t="s">
        <v>277</v>
      </c>
      <c r="P1034" s="27" t="s">
        <v>897</v>
      </c>
      <c r="R1034" s="27">
        <v>0</v>
      </c>
      <c r="S1034" s="27" t="s">
        <v>354</v>
      </c>
      <c r="T1034" s="27" t="s">
        <v>354</v>
      </c>
      <c r="U1034" s="27" t="s">
        <v>10441</v>
      </c>
    </row>
    <row r="1035" spans="1:21" x14ac:dyDescent="0.15">
      <c r="A1035" s="27" t="s">
        <v>75</v>
      </c>
      <c r="B1035" s="27" t="s">
        <v>3995</v>
      </c>
      <c r="C1035" s="27" t="s">
        <v>252</v>
      </c>
      <c r="D1035" s="27" t="s">
        <v>278</v>
      </c>
      <c r="E1035" s="27" t="s">
        <v>3996</v>
      </c>
      <c r="F1035" s="27" t="s">
        <v>3997</v>
      </c>
      <c r="G1035" s="27" t="s">
        <v>78</v>
      </c>
      <c r="H1035" s="27" t="s">
        <v>230</v>
      </c>
      <c r="I1035" s="28">
        <v>43423.647476851853</v>
      </c>
      <c r="J1035" s="28">
        <v>43423.64943287037</v>
      </c>
      <c r="K1035" s="27">
        <v>1.9560185185185184E-3</v>
      </c>
      <c r="L1035" s="27" t="s">
        <v>210</v>
      </c>
      <c r="M1035" s="27" t="s">
        <v>211</v>
      </c>
      <c r="N1035" s="27" t="s">
        <v>215</v>
      </c>
      <c r="O1035" s="27" t="s">
        <v>277</v>
      </c>
      <c r="P1035" s="27" t="s">
        <v>897</v>
      </c>
      <c r="R1035" s="27">
        <v>0</v>
      </c>
      <c r="S1035" s="27" t="s">
        <v>1138</v>
      </c>
      <c r="T1035" s="27" t="s">
        <v>354</v>
      </c>
      <c r="U1035" s="27" t="s">
        <v>3998</v>
      </c>
    </row>
    <row r="1036" spans="1:21" x14ac:dyDescent="0.15">
      <c r="A1036" s="27" t="s">
        <v>75</v>
      </c>
      <c r="B1036" s="27" t="s">
        <v>10442</v>
      </c>
      <c r="C1036" s="27" t="s">
        <v>252</v>
      </c>
      <c r="D1036" s="27" t="s">
        <v>278</v>
      </c>
      <c r="E1036" s="27" t="s">
        <v>10443</v>
      </c>
      <c r="F1036" s="27" t="s">
        <v>10444</v>
      </c>
      <c r="G1036" s="27" t="s">
        <v>78</v>
      </c>
      <c r="H1036" s="27" t="s">
        <v>10445</v>
      </c>
      <c r="I1036" s="28">
        <v>43423.651585648149</v>
      </c>
      <c r="J1036" s="28">
        <v>43423.651585648149</v>
      </c>
      <c r="K1036" s="27">
        <v>0</v>
      </c>
      <c r="L1036" s="27" t="s">
        <v>211</v>
      </c>
      <c r="M1036" s="27" t="s">
        <v>211</v>
      </c>
      <c r="N1036" s="27" t="s">
        <v>215</v>
      </c>
      <c r="O1036" s="27" t="s">
        <v>277</v>
      </c>
      <c r="P1036" s="27" t="s">
        <v>897</v>
      </c>
      <c r="R1036" s="27">
        <v>0</v>
      </c>
      <c r="S1036" s="27" t="s">
        <v>354</v>
      </c>
      <c r="T1036" s="27" t="s">
        <v>354</v>
      </c>
      <c r="U1036" s="27" t="s">
        <v>10446</v>
      </c>
    </row>
    <row r="1037" spans="1:21" x14ac:dyDescent="0.15">
      <c r="A1037" s="27" t="s">
        <v>75</v>
      </c>
      <c r="B1037" s="27" t="s">
        <v>10447</v>
      </c>
      <c r="C1037" s="27" t="s">
        <v>252</v>
      </c>
      <c r="D1037" s="27" t="s">
        <v>278</v>
      </c>
      <c r="E1037" s="27" t="s">
        <v>10448</v>
      </c>
      <c r="F1037" s="27" t="s">
        <v>10449</v>
      </c>
      <c r="G1037" s="27" t="s">
        <v>78</v>
      </c>
      <c r="H1037" s="27" t="s">
        <v>10450</v>
      </c>
      <c r="I1037" s="28">
        <v>43423.651898148149</v>
      </c>
      <c r="J1037" s="28">
        <v>43423.651898148149</v>
      </c>
      <c r="K1037" s="27">
        <v>0</v>
      </c>
      <c r="L1037" s="27" t="s">
        <v>211</v>
      </c>
      <c r="M1037" s="27" t="s">
        <v>211</v>
      </c>
      <c r="N1037" s="27" t="s">
        <v>215</v>
      </c>
      <c r="O1037" s="27" t="s">
        <v>277</v>
      </c>
      <c r="P1037" s="27" t="s">
        <v>897</v>
      </c>
      <c r="R1037" s="27">
        <v>0</v>
      </c>
      <c r="S1037" s="27" t="s">
        <v>354</v>
      </c>
      <c r="T1037" s="27" t="s">
        <v>354</v>
      </c>
      <c r="U1037" s="27" t="s">
        <v>10451</v>
      </c>
    </row>
    <row r="1038" spans="1:21" x14ac:dyDescent="0.15">
      <c r="A1038" s="27" t="s">
        <v>75</v>
      </c>
      <c r="B1038" s="27" t="s">
        <v>10452</v>
      </c>
      <c r="C1038" s="27" t="s">
        <v>252</v>
      </c>
      <c r="D1038" s="27" t="s">
        <v>278</v>
      </c>
      <c r="E1038" s="27" t="s">
        <v>10453</v>
      </c>
      <c r="F1038" s="27" t="s">
        <v>10454</v>
      </c>
      <c r="G1038" s="27" t="s">
        <v>78</v>
      </c>
      <c r="H1038" s="27" t="s">
        <v>1459</v>
      </c>
      <c r="I1038" s="28">
        <v>43423.652581018519</v>
      </c>
      <c r="J1038" s="28">
        <v>43423.652581018519</v>
      </c>
      <c r="K1038" s="27">
        <v>0</v>
      </c>
      <c r="L1038" s="27" t="s">
        <v>211</v>
      </c>
      <c r="M1038" s="27" t="s">
        <v>211</v>
      </c>
      <c r="N1038" s="27" t="s">
        <v>215</v>
      </c>
      <c r="O1038" s="27" t="s">
        <v>277</v>
      </c>
      <c r="P1038" s="27" t="s">
        <v>897</v>
      </c>
      <c r="R1038" s="27">
        <v>0</v>
      </c>
      <c r="S1038" s="27" t="s">
        <v>354</v>
      </c>
      <c r="T1038" s="27" t="s">
        <v>354</v>
      </c>
      <c r="U1038" s="27" t="s">
        <v>10455</v>
      </c>
    </row>
    <row r="1039" spans="1:21" x14ac:dyDescent="0.15">
      <c r="A1039" s="27" t="s">
        <v>75</v>
      </c>
      <c r="B1039" s="27" t="s">
        <v>3999</v>
      </c>
      <c r="C1039" s="27" t="s">
        <v>252</v>
      </c>
      <c r="D1039" s="27" t="s">
        <v>278</v>
      </c>
      <c r="E1039" s="27" t="s">
        <v>4000</v>
      </c>
      <c r="F1039" s="27" t="s">
        <v>4001</v>
      </c>
      <c r="G1039" s="27" t="s">
        <v>78</v>
      </c>
      <c r="H1039" s="27" t="s">
        <v>4002</v>
      </c>
      <c r="I1039" s="28">
        <v>43423.653078703705</v>
      </c>
      <c r="J1039" s="28">
        <v>43423.655833333331</v>
      </c>
      <c r="K1039" s="27">
        <v>2.7546296296296294E-3</v>
      </c>
      <c r="L1039" s="27" t="s">
        <v>210</v>
      </c>
      <c r="M1039" s="27" t="s">
        <v>210</v>
      </c>
      <c r="N1039" s="27" t="s">
        <v>215</v>
      </c>
      <c r="O1039" s="27" t="s">
        <v>277</v>
      </c>
      <c r="P1039" s="27" t="s">
        <v>897</v>
      </c>
      <c r="R1039" s="27">
        <v>0</v>
      </c>
      <c r="S1039" s="27" t="s">
        <v>1208</v>
      </c>
      <c r="T1039" s="27" t="s">
        <v>1208</v>
      </c>
      <c r="U1039" s="27" t="s">
        <v>4003</v>
      </c>
    </row>
    <row r="1040" spans="1:21" x14ac:dyDescent="0.15">
      <c r="A1040" s="27" t="s">
        <v>75</v>
      </c>
      <c r="B1040" s="27" t="s">
        <v>10456</v>
      </c>
      <c r="C1040" s="27" t="s">
        <v>252</v>
      </c>
      <c r="D1040" s="27" t="s">
        <v>278</v>
      </c>
      <c r="E1040" s="27" t="s">
        <v>10443</v>
      </c>
      <c r="F1040" s="27" t="s">
        <v>10444</v>
      </c>
      <c r="G1040" s="27" t="s">
        <v>78</v>
      </c>
      <c r="H1040" s="27" t="s">
        <v>10445</v>
      </c>
      <c r="I1040" s="28">
        <v>43423.65525462963</v>
      </c>
      <c r="J1040" s="28">
        <v>43423.65525462963</v>
      </c>
      <c r="K1040" s="27">
        <v>0</v>
      </c>
      <c r="L1040" s="27" t="s">
        <v>211</v>
      </c>
      <c r="M1040" s="27" t="s">
        <v>211</v>
      </c>
      <c r="N1040" s="27" t="s">
        <v>215</v>
      </c>
      <c r="O1040" s="27" t="s">
        <v>277</v>
      </c>
      <c r="P1040" s="27" t="s">
        <v>897</v>
      </c>
      <c r="R1040" s="27">
        <v>0</v>
      </c>
      <c r="U1040" s="27" t="s">
        <v>10446</v>
      </c>
    </row>
    <row r="1041" spans="1:21" x14ac:dyDescent="0.15">
      <c r="A1041" s="27" t="s">
        <v>75</v>
      </c>
      <c r="B1041" s="27" t="s">
        <v>10457</v>
      </c>
      <c r="C1041" s="27" t="s">
        <v>252</v>
      </c>
      <c r="D1041" s="27" t="s">
        <v>278</v>
      </c>
      <c r="E1041" s="27" t="s">
        <v>4000</v>
      </c>
      <c r="F1041" s="27" t="s">
        <v>4001</v>
      </c>
      <c r="G1041" s="27" t="s">
        <v>78</v>
      </c>
      <c r="H1041" s="27" t="s">
        <v>4002</v>
      </c>
      <c r="I1041" s="28">
        <v>43423.656840277778</v>
      </c>
      <c r="J1041" s="28">
        <v>43423.656840277778</v>
      </c>
      <c r="K1041" s="27">
        <v>0</v>
      </c>
      <c r="L1041" s="27" t="s">
        <v>211</v>
      </c>
      <c r="M1041" s="27" t="s">
        <v>211</v>
      </c>
      <c r="N1041" s="27" t="s">
        <v>215</v>
      </c>
      <c r="O1041" s="27" t="s">
        <v>277</v>
      </c>
      <c r="P1041" s="27" t="s">
        <v>897</v>
      </c>
      <c r="R1041" s="27">
        <v>0</v>
      </c>
      <c r="U1041" s="27" t="s">
        <v>10458</v>
      </c>
    </row>
    <row r="1042" spans="1:21" x14ac:dyDescent="0.15">
      <c r="A1042" s="27" t="s">
        <v>75</v>
      </c>
      <c r="B1042" s="27" t="s">
        <v>4004</v>
      </c>
      <c r="C1042" s="27" t="s">
        <v>252</v>
      </c>
      <c r="D1042" s="27" t="s">
        <v>278</v>
      </c>
      <c r="E1042" s="27" t="s">
        <v>4005</v>
      </c>
      <c r="F1042" s="27" t="s">
        <v>4006</v>
      </c>
      <c r="G1042" s="27" t="s">
        <v>78</v>
      </c>
      <c r="H1042" s="27" t="s">
        <v>217</v>
      </c>
      <c r="I1042" s="28">
        <v>43423.658495370371</v>
      </c>
      <c r="J1042" s="28">
        <v>43423.66238425926</v>
      </c>
      <c r="K1042" s="27">
        <v>3.8888888888888883E-3</v>
      </c>
      <c r="L1042" s="27" t="s">
        <v>210</v>
      </c>
      <c r="M1042" s="27" t="s">
        <v>210</v>
      </c>
      <c r="N1042" s="27" t="s">
        <v>215</v>
      </c>
      <c r="O1042" s="27" t="s">
        <v>277</v>
      </c>
      <c r="P1042" s="27" t="s">
        <v>897</v>
      </c>
      <c r="R1042" s="27">
        <v>0</v>
      </c>
      <c r="S1042" s="27" t="s">
        <v>1131</v>
      </c>
      <c r="T1042" s="27" t="s">
        <v>1131</v>
      </c>
      <c r="U1042" s="27" t="s">
        <v>4007</v>
      </c>
    </row>
    <row r="1043" spans="1:21" x14ac:dyDescent="0.15">
      <c r="A1043" s="27" t="s">
        <v>75</v>
      </c>
      <c r="B1043" s="27" t="s">
        <v>10459</v>
      </c>
      <c r="C1043" s="27" t="s">
        <v>252</v>
      </c>
      <c r="D1043" s="27" t="s">
        <v>278</v>
      </c>
      <c r="E1043" s="27" t="s">
        <v>10460</v>
      </c>
      <c r="F1043" s="27" t="s">
        <v>10461</v>
      </c>
      <c r="G1043" s="27" t="s">
        <v>78</v>
      </c>
      <c r="H1043" s="27" t="s">
        <v>10462</v>
      </c>
      <c r="I1043" s="28">
        <v>43423.680474537039</v>
      </c>
      <c r="J1043" s="28">
        <v>43423.680474537039</v>
      </c>
      <c r="K1043" s="27">
        <v>0</v>
      </c>
      <c r="L1043" s="27" t="s">
        <v>211</v>
      </c>
      <c r="M1043" s="27" t="s">
        <v>211</v>
      </c>
      <c r="N1043" s="27" t="s">
        <v>215</v>
      </c>
      <c r="O1043" s="27" t="s">
        <v>277</v>
      </c>
      <c r="P1043" s="27" t="s">
        <v>897</v>
      </c>
      <c r="R1043" s="27">
        <v>0</v>
      </c>
      <c r="S1043" s="27" t="s">
        <v>354</v>
      </c>
      <c r="T1043" s="27" t="s">
        <v>354</v>
      </c>
      <c r="U1043" s="27" t="s">
        <v>10463</v>
      </c>
    </row>
    <row r="1044" spans="1:21" x14ac:dyDescent="0.15">
      <c r="A1044" s="27" t="s">
        <v>75</v>
      </c>
      <c r="B1044" s="27" t="s">
        <v>4008</v>
      </c>
      <c r="C1044" s="27" t="s">
        <v>252</v>
      </c>
      <c r="D1044" s="27" t="s">
        <v>278</v>
      </c>
      <c r="E1044" s="27" t="s">
        <v>4009</v>
      </c>
      <c r="F1044" s="27" t="s">
        <v>4010</v>
      </c>
      <c r="G1044" s="27" t="s">
        <v>78</v>
      </c>
      <c r="H1044" s="27" t="s">
        <v>4011</v>
      </c>
      <c r="I1044" s="28">
        <v>43423.681562500002</v>
      </c>
      <c r="J1044" s="28">
        <v>43423.682060185187</v>
      </c>
      <c r="K1044" s="27">
        <v>4.9768518518518521E-4</v>
      </c>
      <c r="L1044" s="27" t="s">
        <v>210</v>
      </c>
      <c r="M1044" s="27" t="s">
        <v>211</v>
      </c>
      <c r="N1044" s="27" t="s">
        <v>215</v>
      </c>
      <c r="O1044" s="27" t="s">
        <v>277</v>
      </c>
      <c r="P1044" s="27" t="s">
        <v>897</v>
      </c>
      <c r="R1044" s="27">
        <v>0</v>
      </c>
      <c r="S1044" s="27" t="s">
        <v>412</v>
      </c>
      <c r="T1044" s="27" t="s">
        <v>354</v>
      </c>
      <c r="U1044" s="27" t="s">
        <v>4012</v>
      </c>
    </row>
    <row r="1045" spans="1:21" x14ac:dyDescent="0.15">
      <c r="A1045" s="27" t="s">
        <v>75</v>
      </c>
      <c r="B1045" s="27" t="s">
        <v>10464</v>
      </c>
      <c r="C1045" s="27" t="s">
        <v>252</v>
      </c>
      <c r="D1045" s="27" t="s">
        <v>278</v>
      </c>
      <c r="E1045" s="27" t="s">
        <v>10465</v>
      </c>
      <c r="F1045" s="27" t="s">
        <v>10466</v>
      </c>
      <c r="G1045" s="27" t="s">
        <v>78</v>
      </c>
      <c r="H1045" s="27" t="s">
        <v>10466</v>
      </c>
      <c r="I1045" s="28">
        <v>43423.682604166665</v>
      </c>
      <c r="J1045" s="28">
        <v>43423.682604166665</v>
      </c>
      <c r="K1045" s="27">
        <v>0</v>
      </c>
      <c r="L1045" s="27" t="s">
        <v>211</v>
      </c>
      <c r="M1045" s="27" t="s">
        <v>211</v>
      </c>
      <c r="N1045" s="27" t="s">
        <v>215</v>
      </c>
      <c r="O1045" s="27" t="s">
        <v>277</v>
      </c>
      <c r="P1045" s="27" t="s">
        <v>897</v>
      </c>
      <c r="R1045" s="27">
        <v>0</v>
      </c>
      <c r="S1045" s="27" t="s">
        <v>354</v>
      </c>
      <c r="T1045" s="27" t="s">
        <v>354</v>
      </c>
      <c r="U1045" s="27" t="s">
        <v>10467</v>
      </c>
    </row>
    <row r="1046" spans="1:21" x14ac:dyDescent="0.15">
      <c r="A1046" s="27" t="s">
        <v>75</v>
      </c>
      <c r="B1046" s="27" t="s">
        <v>10468</v>
      </c>
      <c r="C1046" s="27" t="s">
        <v>252</v>
      </c>
      <c r="D1046" s="27" t="s">
        <v>278</v>
      </c>
      <c r="E1046" s="27" t="s">
        <v>10469</v>
      </c>
      <c r="F1046" s="27" t="s">
        <v>10470</v>
      </c>
      <c r="G1046" s="27" t="s">
        <v>78</v>
      </c>
      <c r="H1046" s="27" t="s">
        <v>10471</v>
      </c>
      <c r="I1046" s="28">
        <v>43423.683009259257</v>
      </c>
      <c r="J1046" s="28">
        <v>43423.683009259257</v>
      </c>
      <c r="K1046" s="27">
        <v>0</v>
      </c>
      <c r="L1046" s="27" t="s">
        <v>211</v>
      </c>
      <c r="M1046" s="27" t="s">
        <v>211</v>
      </c>
      <c r="N1046" s="27" t="s">
        <v>215</v>
      </c>
      <c r="O1046" s="27" t="s">
        <v>277</v>
      </c>
      <c r="P1046" s="27" t="s">
        <v>897</v>
      </c>
      <c r="R1046" s="27">
        <v>0</v>
      </c>
      <c r="S1046" s="27" t="s">
        <v>354</v>
      </c>
      <c r="T1046" s="27" t="s">
        <v>354</v>
      </c>
      <c r="U1046" s="27" t="s">
        <v>10472</v>
      </c>
    </row>
    <row r="1047" spans="1:21" x14ac:dyDescent="0.15">
      <c r="A1047" s="27" t="s">
        <v>75</v>
      </c>
      <c r="B1047" s="27" t="s">
        <v>10473</v>
      </c>
      <c r="C1047" s="27" t="s">
        <v>252</v>
      </c>
      <c r="D1047" s="27" t="s">
        <v>278</v>
      </c>
      <c r="E1047" s="27" t="s">
        <v>10469</v>
      </c>
      <c r="F1047" s="27" t="s">
        <v>10470</v>
      </c>
      <c r="G1047" s="27" t="s">
        <v>78</v>
      </c>
      <c r="H1047" s="27" t="s">
        <v>10471</v>
      </c>
      <c r="I1047" s="28">
        <v>43423.683495370373</v>
      </c>
      <c r="J1047" s="28">
        <v>43423.683495370373</v>
      </c>
      <c r="K1047" s="27">
        <v>0</v>
      </c>
      <c r="L1047" s="27" t="s">
        <v>211</v>
      </c>
      <c r="M1047" s="27" t="s">
        <v>211</v>
      </c>
      <c r="N1047" s="27" t="s">
        <v>215</v>
      </c>
      <c r="O1047" s="27" t="s">
        <v>277</v>
      </c>
      <c r="P1047" s="27" t="s">
        <v>897</v>
      </c>
      <c r="R1047" s="27">
        <v>0</v>
      </c>
      <c r="S1047" s="27" t="s">
        <v>354</v>
      </c>
      <c r="T1047" s="27" t="s">
        <v>354</v>
      </c>
      <c r="U1047" s="27" t="s">
        <v>10472</v>
      </c>
    </row>
    <row r="1048" spans="1:21" x14ac:dyDescent="0.15">
      <c r="A1048" s="27" t="s">
        <v>75</v>
      </c>
      <c r="B1048" s="27" t="s">
        <v>4013</v>
      </c>
      <c r="C1048" s="27" t="s">
        <v>252</v>
      </c>
      <c r="D1048" s="27" t="s">
        <v>278</v>
      </c>
      <c r="E1048" s="27" t="s">
        <v>4014</v>
      </c>
      <c r="F1048" s="27" t="s">
        <v>4015</v>
      </c>
      <c r="G1048" s="27" t="s">
        <v>78</v>
      </c>
      <c r="H1048" s="27" t="s">
        <v>4016</v>
      </c>
      <c r="I1048" s="28">
        <v>43423.685937499999</v>
      </c>
      <c r="J1048" s="28">
        <v>43423.686562499999</v>
      </c>
      <c r="K1048" s="27">
        <v>6.2500000000000001E-4</v>
      </c>
      <c r="L1048" s="27" t="s">
        <v>210</v>
      </c>
      <c r="M1048" s="27" t="s">
        <v>211</v>
      </c>
      <c r="N1048" s="27" t="s">
        <v>215</v>
      </c>
      <c r="O1048" s="27" t="s">
        <v>277</v>
      </c>
      <c r="P1048" s="27" t="s">
        <v>897</v>
      </c>
      <c r="R1048" s="27">
        <v>0</v>
      </c>
      <c r="S1048" s="27" t="s">
        <v>672</v>
      </c>
      <c r="T1048" s="27" t="s">
        <v>354</v>
      </c>
      <c r="U1048" s="27" t="s">
        <v>4017</v>
      </c>
    </row>
    <row r="1049" spans="1:21" x14ac:dyDescent="0.15">
      <c r="A1049" s="27" t="s">
        <v>75</v>
      </c>
      <c r="B1049" s="27" t="s">
        <v>10474</v>
      </c>
      <c r="C1049" s="27" t="s">
        <v>252</v>
      </c>
      <c r="D1049" s="27" t="s">
        <v>278</v>
      </c>
      <c r="E1049" s="27" t="s">
        <v>10475</v>
      </c>
      <c r="F1049" s="27" t="s">
        <v>10476</v>
      </c>
      <c r="G1049" s="27" t="s">
        <v>78</v>
      </c>
      <c r="H1049" s="27" t="s">
        <v>10477</v>
      </c>
      <c r="I1049" s="28">
        <v>43423.688321759262</v>
      </c>
      <c r="J1049" s="28">
        <v>43423.688321759262</v>
      </c>
      <c r="K1049" s="27">
        <v>0</v>
      </c>
      <c r="L1049" s="27" t="s">
        <v>211</v>
      </c>
      <c r="M1049" s="27" t="s">
        <v>211</v>
      </c>
      <c r="N1049" s="27" t="s">
        <v>215</v>
      </c>
      <c r="O1049" s="27" t="s">
        <v>277</v>
      </c>
      <c r="P1049" s="27" t="s">
        <v>897</v>
      </c>
      <c r="R1049" s="27">
        <v>0</v>
      </c>
      <c r="S1049" s="27" t="s">
        <v>354</v>
      </c>
      <c r="T1049" s="27" t="s">
        <v>354</v>
      </c>
      <c r="U1049" s="27" t="s">
        <v>10478</v>
      </c>
    </row>
    <row r="1050" spans="1:21" x14ac:dyDescent="0.15">
      <c r="A1050" s="27" t="s">
        <v>75</v>
      </c>
      <c r="B1050" s="27" t="s">
        <v>10479</v>
      </c>
      <c r="C1050" s="27" t="s">
        <v>252</v>
      </c>
      <c r="D1050" s="27" t="s">
        <v>278</v>
      </c>
      <c r="E1050" s="27" t="s">
        <v>10480</v>
      </c>
      <c r="F1050" s="27" t="s">
        <v>10481</v>
      </c>
      <c r="G1050" s="27" t="s">
        <v>78</v>
      </c>
      <c r="H1050" s="27" t="s">
        <v>10482</v>
      </c>
      <c r="I1050" s="28">
        <v>43423.688564814816</v>
      </c>
      <c r="J1050" s="28">
        <v>43423.688564814816</v>
      </c>
      <c r="K1050" s="27">
        <v>0</v>
      </c>
      <c r="L1050" s="27" t="s">
        <v>211</v>
      </c>
      <c r="M1050" s="27" t="s">
        <v>211</v>
      </c>
      <c r="N1050" s="27" t="s">
        <v>215</v>
      </c>
      <c r="O1050" s="27" t="s">
        <v>277</v>
      </c>
      <c r="P1050" s="27" t="s">
        <v>897</v>
      </c>
      <c r="R1050" s="27">
        <v>0</v>
      </c>
      <c r="S1050" s="27" t="s">
        <v>354</v>
      </c>
      <c r="T1050" s="27" t="s">
        <v>354</v>
      </c>
      <c r="U1050" s="27" t="s">
        <v>10483</v>
      </c>
    </row>
    <row r="1051" spans="1:21" x14ac:dyDescent="0.15">
      <c r="A1051" s="27" t="s">
        <v>75</v>
      </c>
      <c r="B1051" s="27" t="s">
        <v>4018</v>
      </c>
      <c r="C1051" s="27" t="s">
        <v>252</v>
      </c>
      <c r="D1051" s="27" t="s">
        <v>278</v>
      </c>
      <c r="E1051" s="27" t="s">
        <v>4019</v>
      </c>
      <c r="F1051" s="27" t="s">
        <v>4020</v>
      </c>
      <c r="G1051" s="27" t="s">
        <v>78</v>
      </c>
      <c r="H1051" s="27" t="s">
        <v>4021</v>
      </c>
      <c r="I1051" s="28">
        <v>43423.68959490741</v>
      </c>
      <c r="J1051" s="28">
        <v>43423.689606481479</v>
      </c>
      <c r="K1051" s="27">
        <v>1.1574074074074073E-5</v>
      </c>
      <c r="L1051" s="27" t="s">
        <v>210</v>
      </c>
      <c r="M1051" s="27" t="s">
        <v>211</v>
      </c>
      <c r="N1051" s="27" t="s">
        <v>215</v>
      </c>
      <c r="O1051" s="27" t="s">
        <v>277</v>
      </c>
      <c r="P1051" s="27" t="s">
        <v>897</v>
      </c>
      <c r="R1051" s="27">
        <v>0</v>
      </c>
      <c r="S1051" s="27" t="s">
        <v>440</v>
      </c>
      <c r="T1051" s="27" t="s">
        <v>354</v>
      </c>
      <c r="U1051" s="27" t="s">
        <v>4022</v>
      </c>
    </row>
    <row r="1052" spans="1:21" x14ac:dyDescent="0.15">
      <c r="A1052" s="27" t="s">
        <v>75</v>
      </c>
      <c r="B1052" s="27" t="s">
        <v>4023</v>
      </c>
      <c r="C1052" s="27" t="s">
        <v>252</v>
      </c>
      <c r="D1052" s="27" t="s">
        <v>278</v>
      </c>
      <c r="E1052" s="27" t="s">
        <v>4024</v>
      </c>
      <c r="F1052" s="27" t="s">
        <v>4025</v>
      </c>
      <c r="G1052" s="27" t="s">
        <v>78</v>
      </c>
      <c r="H1052" s="27" t="s">
        <v>4026</v>
      </c>
      <c r="I1052" s="28">
        <v>43423.695659722223</v>
      </c>
      <c r="J1052" s="28">
        <v>43423.695960648147</v>
      </c>
      <c r="K1052" s="27">
        <v>3.0092592592592595E-4</v>
      </c>
      <c r="L1052" s="27" t="s">
        <v>210</v>
      </c>
      <c r="M1052" s="27" t="s">
        <v>211</v>
      </c>
      <c r="N1052" s="27" t="s">
        <v>215</v>
      </c>
      <c r="O1052" s="27" t="s">
        <v>277</v>
      </c>
      <c r="P1052" s="27" t="s">
        <v>897</v>
      </c>
      <c r="R1052" s="27">
        <v>0</v>
      </c>
      <c r="S1052" s="27" t="s">
        <v>493</v>
      </c>
      <c r="T1052" s="27" t="s">
        <v>354</v>
      </c>
      <c r="U1052" s="27" t="s">
        <v>4027</v>
      </c>
    </row>
    <row r="1053" spans="1:21" x14ac:dyDescent="0.15">
      <c r="A1053" s="27" t="s">
        <v>75</v>
      </c>
      <c r="B1053" s="27" t="s">
        <v>10484</v>
      </c>
      <c r="C1053" s="27" t="s">
        <v>252</v>
      </c>
      <c r="D1053" s="27" t="s">
        <v>278</v>
      </c>
      <c r="E1053" s="27" t="s">
        <v>10485</v>
      </c>
      <c r="F1053" s="27" t="s">
        <v>10486</v>
      </c>
      <c r="G1053" s="27" t="s">
        <v>78</v>
      </c>
      <c r="H1053" s="27" t="s">
        <v>10487</v>
      </c>
      <c r="I1053" s="28">
        <v>43423.698368055557</v>
      </c>
      <c r="J1053" s="28">
        <v>43423.698368055557</v>
      </c>
      <c r="K1053" s="27">
        <v>0</v>
      </c>
      <c r="L1053" s="27" t="s">
        <v>211</v>
      </c>
      <c r="M1053" s="27" t="s">
        <v>211</v>
      </c>
      <c r="N1053" s="27" t="s">
        <v>215</v>
      </c>
      <c r="O1053" s="27" t="s">
        <v>277</v>
      </c>
      <c r="P1053" s="27" t="s">
        <v>897</v>
      </c>
      <c r="R1053" s="27">
        <v>0</v>
      </c>
      <c r="S1053" s="27" t="s">
        <v>354</v>
      </c>
      <c r="T1053" s="27" t="s">
        <v>354</v>
      </c>
      <c r="U1053" s="27" t="s">
        <v>10488</v>
      </c>
    </row>
    <row r="1054" spans="1:21" x14ac:dyDescent="0.15">
      <c r="A1054" s="27" t="s">
        <v>75</v>
      </c>
      <c r="B1054" s="27" t="s">
        <v>10489</v>
      </c>
      <c r="C1054" s="27" t="s">
        <v>252</v>
      </c>
      <c r="D1054" s="27" t="s">
        <v>278</v>
      </c>
      <c r="E1054" s="27" t="s">
        <v>10485</v>
      </c>
      <c r="F1054" s="27" t="s">
        <v>10486</v>
      </c>
      <c r="G1054" s="27" t="s">
        <v>78</v>
      </c>
      <c r="H1054" s="27" t="s">
        <v>10487</v>
      </c>
      <c r="I1054" s="28">
        <v>43423.70621527778</v>
      </c>
      <c r="J1054" s="28">
        <v>43423.70621527778</v>
      </c>
      <c r="K1054" s="27">
        <v>0</v>
      </c>
      <c r="L1054" s="27" t="s">
        <v>211</v>
      </c>
      <c r="M1054" s="27" t="s">
        <v>211</v>
      </c>
      <c r="N1054" s="27" t="s">
        <v>215</v>
      </c>
      <c r="O1054" s="27" t="s">
        <v>277</v>
      </c>
      <c r="P1054" s="27" t="s">
        <v>897</v>
      </c>
      <c r="R1054" s="27">
        <v>0</v>
      </c>
      <c r="S1054" s="27" t="s">
        <v>354</v>
      </c>
      <c r="T1054" s="27" t="s">
        <v>354</v>
      </c>
      <c r="U1054" s="27" t="s">
        <v>10490</v>
      </c>
    </row>
    <row r="1055" spans="1:21" x14ac:dyDescent="0.15">
      <c r="A1055" s="27" t="s">
        <v>75</v>
      </c>
      <c r="B1055" s="27" t="s">
        <v>10491</v>
      </c>
      <c r="C1055" s="27" t="s">
        <v>252</v>
      </c>
      <c r="D1055" s="27" t="s">
        <v>278</v>
      </c>
      <c r="E1055" s="27" t="s">
        <v>10492</v>
      </c>
      <c r="F1055" s="27" t="s">
        <v>10493</v>
      </c>
      <c r="G1055" s="27" t="s">
        <v>78</v>
      </c>
      <c r="H1055" s="27" t="s">
        <v>10494</v>
      </c>
      <c r="I1055" s="28">
        <v>43423.71398148148</v>
      </c>
      <c r="J1055" s="28">
        <v>43423.71398148148</v>
      </c>
      <c r="K1055" s="27">
        <v>0</v>
      </c>
      <c r="L1055" s="27" t="s">
        <v>211</v>
      </c>
      <c r="M1055" s="27" t="s">
        <v>211</v>
      </c>
      <c r="N1055" s="27" t="s">
        <v>215</v>
      </c>
      <c r="O1055" s="27" t="s">
        <v>277</v>
      </c>
      <c r="P1055" s="27" t="s">
        <v>897</v>
      </c>
      <c r="R1055" s="27">
        <v>0</v>
      </c>
      <c r="S1055" s="27" t="s">
        <v>354</v>
      </c>
      <c r="T1055" s="27" t="s">
        <v>354</v>
      </c>
      <c r="U1055" s="27" t="s">
        <v>10495</v>
      </c>
    </row>
    <row r="1056" spans="1:21" x14ac:dyDescent="0.15">
      <c r="A1056" s="27" t="s">
        <v>75</v>
      </c>
      <c r="B1056" s="27" t="s">
        <v>10496</v>
      </c>
      <c r="C1056" s="27" t="s">
        <v>252</v>
      </c>
      <c r="D1056" s="27" t="s">
        <v>278</v>
      </c>
      <c r="E1056" s="27" t="s">
        <v>10497</v>
      </c>
      <c r="F1056" s="27" t="s">
        <v>10498</v>
      </c>
      <c r="G1056" s="27" t="s">
        <v>78</v>
      </c>
      <c r="H1056" s="27" t="s">
        <v>10499</v>
      </c>
      <c r="I1056" s="28">
        <v>43423.714328703703</v>
      </c>
      <c r="J1056" s="28">
        <v>43423.714328703703</v>
      </c>
      <c r="K1056" s="27">
        <v>0</v>
      </c>
      <c r="L1056" s="27" t="s">
        <v>211</v>
      </c>
      <c r="M1056" s="27" t="s">
        <v>211</v>
      </c>
      <c r="N1056" s="27" t="s">
        <v>215</v>
      </c>
      <c r="O1056" s="27" t="s">
        <v>277</v>
      </c>
      <c r="P1056" s="27" t="s">
        <v>897</v>
      </c>
      <c r="R1056" s="27">
        <v>0</v>
      </c>
      <c r="S1056" s="27" t="s">
        <v>354</v>
      </c>
      <c r="T1056" s="27" t="s">
        <v>354</v>
      </c>
      <c r="U1056" s="27" t="s">
        <v>10500</v>
      </c>
    </row>
    <row r="1057" spans="1:21" x14ac:dyDescent="0.15">
      <c r="A1057" s="27" t="s">
        <v>75</v>
      </c>
      <c r="B1057" s="27" t="s">
        <v>10501</v>
      </c>
      <c r="C1057" s="27" t="s">
        <v>252</v>
      </c>
      <c r="D1057" s="27" t="s">
        <v>278</v>
      </c>
      <c r="E1057" s="27" t="s">
        <v>10502</v>
      </c>
      <c r="F1057" s="27" t="s">
        <v>10503</v>
      </c>
      <c r="G1057" s="27" t="s">
        <v>78</v>
      </c>
      <c r="H1057" s="27" t="s">
        <v>10504</v>
      </c>
      <c r="I1057" s="28">
        <v>43423.714780092596</v>
      </c>
      <c r="J1057" s="28">
        <v>43423.714780092596</v>
      </c>
      <c r="K1057" s="27">
        <v>0</v>
      </c>
      <c r="L1057" s="27" t="s">
        <v>211</v>
      </c>
      <c r="M1057" s="27" t="s">
        <v>211</v>
      </c>
      <c r="N1057" s="27" t="s">
        <v>215</v>
      </c>
      <c r="O1057" s="27" t="s">
        <v>277</v>
      </c>
      <c r="P1057" s="27" t="s">
        <v>897</v>
      </c>
      <c r="R1057" s="27">
        <v>0</v>
      </c>
      <c r="S1057" s="27" t="s">
        <v>354</v>
      </c>
      <c r="T1057" s="27" t="s">
        <v>354</v>
      </c>
      <c r="U1057" s="27" t="s">
        <v>10505</v>
      </c>
    </row>
    <row r="1058" spans="1:21" x14ac:dyDescent="0.15">
      <c r="A1058" s="27" t="s">
        <v>75</v>
      </c>
      <c r="B1058" s="27" t="s">
        <v>10506</v>
      </c>
      <c r="C1058" s="27" t="s">
        <v>252</v>
      </c>
      <c r="D1058" s="27" t="s">
        <v>278</v>
      </c>
      <c r="E1058" s="27" t="s">
        <v>4029</v>
      </c>
      <c r="F1058" s="27" t="s">
        <v>4030</v>
      </c>
      <c r="G1058" s="27" t="s">
        <v>78</v>
      </c>
      <c r="H1058" s="27" t="s">
        <v>4031</v>
      </c>
      <c r="I1058" s="28">
        <v>43423.715208333335</v>
      </c>
      <c r="J1058" s="28">
        <v>43423.715208333335</v>
      </c>
      <c r="K1058" s="27">
        <v>0</v>
      </c>
      <c r="L1058" s="27" t="s">
        <v>211</v>
      </c>
      <c r="M1058" s="27" t="s">
        <v>211</v>
      </c>
      <c r="N1058" s="27" t="s">
        <v>215</v>
      </c>
      <c r="O1058" s="27" t="s">
        <v>277</v>
      </c>
      <c r="P1058" s="27" t="s">
        <v>897</v>
      </c>
      <c r="R1058" s="27">
        <v>0</v>
      </c>
      <c r="S1058" s="27" t="s">
        <v>354</v>
      </c>
      <c r="T1058" s="27" t="s">
        <v>354</v>
      </c>
      <c r="U1058" s="27" t="s">
        <v>4032</v>
      </c>
    </row>
    <row r="1059" spans="1:21" x14ac:dyDescent="0.15">
      <c r="A1059" s="27" t="s">
        <v>75</v>
      </c>
      <c r="B1059" s="27" t="s">
        <v>4028</v>
      </c>
      <c r="C1059" s="27" t="s">
        <v>252</v>
      </c>
      <c r="D1059" s="27" t="s">
        <v>278</v>
      </c>
      <c r="E1059" s="27" t="s">
        <v>4029</v>
      </c>
      <c r="F1059" s="27" t="s">
        <v>4030</v>
      </c>
      <c r="G1059" s="27" t="s">
        <v>78</v>
      </c>
      <c r="H1059" s="27" t="s">
        <v>4031</v>
      </c>
      <c r="I1059" s="28">
        <v>43423.715891203705</v>
      </c>
      <c r="J1059" s="28">
        <v>43423.716504629629</v>
      </c>
      <c r="K1059" s="27">
        <v>6.134259259259259E-4</v>
      </c>
      <c r="L1059" s="27" t="s">
        <v>210</v>
      </c>
      <c r="M1059" s="27" t="s">
        <v>211</v>
      </c>
      <c r="N1059" s="27" t="s">
        <v>215</v>
      </c>
      <c r="O1059" s="27" t="s">
        <v>277</v>
      </c>
      <c r="P1059" s="27" t="s">
        <v>897</v>
      </c>
      <c r="R1059" s="27">
        <v>0</v>
      </c>
      <c r="S1059" s="27" t="s">
        <v>677</v>
      </c>
      <c r="T1059" s="27" t="s">
        <v>354</v>
      </c>
      <c r="U1059" s="27" t="s">
        <v>4032</v>
      </c>
    </row>
    <row r="1060" spans="1:21" x14ac:dyDescent="0.15">
      <c r="A1060" s="27" t="s">
        <v>75</v>
      </c>
      <c r="B1060" s="27" t="s">
        <v>4033</v>
      </c>
      <c r="C1060" s="27" t="s">
        <v>252</v>
      </c>
      <c r="D1060" s="27" t="s">
        <v>278</v>
      </c>
      <c r="E1060" s="27" t="s">
        <v>4034</v>
      </c>
      <c r="F1060" s="27" t="s">
        <v>4035</v>
      </c>
      <c r="G1060" s="27" t="s">
        <v>78</v>
      </c>
      <c r="H1060" s="27" t="s">
        <v>4036</v>
      </c>
      <c r="I1060" s="28">
        <v>43423.716944444444</v>
      </c>
      <c r="J1060" s="28">
        <v>43423.717094907406</v>
      </c>
      <c r="K1060" s="27">
        <v>1.5046296296296297E-4</v>
      </c>
      <c r="L1060" s="27" t="s">
        <v>210</v>
      </c>
      <c r="M1060" s="27" t="s">
        <v>211</v>
      </c>
      <c r="N1060" s="27" t="s">
        <v>215</v>
      </c>
      <c r="O1060" s="27" t="s">
        <v>277</v>
      </c>
      <c r="P1060" s="27" t="s">
        <v>897</v>
      </c>
      <c r="R1060" s="27">
        <v>0</v>
      </c>
      <c r="S1060" s="27" t="s">
        <v>377</v>
      </c>
      <c r="T1060" s="27" t="s">
        <v>354</v>
      </c>
      <c r="U1060" s="27" t="s">
        <v>4037</v>
      </c>
    </row>
    <row r="1061" spans="1:21" x14ac:dyDescent="0.15">
      <c r="A1061" s="27" t="s">
        <v>75</v>
      </c>
      <c r="B1061" s="27" t="s">
        <v>10507</v>
      </c>
      <c r="C1061" s="27" t="s">
        <v>252</v>
      </c>
      <c r="D1061" s="27" t="s">
        <v>278</v>
      </c>
      <c r="E1061" s="27" t="s">
        <v>10508</v>
      </c>
      <c r="F1061" s="27" t="s">
        <v>10509</v>
      </c>
      <c r="G1061" s="27" t="s">
        <v>78</v>
      </c>
      <c r="H1061" s="27" t="s">
        <v>1152</v>
      </c>
      <c r="I1061" s="28">
        <v>43423.720717592594</v>
      </c>
      <c r="J1061" s="28">
        <v>43423.720717592594</v>
      </c>
      <c r="K1061" s="27">
        <v>0</v>
      </c>
      <c r="L1061" s="27" t="s">
        <v>211</v>
      </c>
      <c r="M1061" s="27" t="s">
        <v>211</v>
      </c>
      <c r="N1061" s="27" t="s">
        <v>215</v>
      </c>
      <c r="O1061" s="27" t="s">
        <v>277</v>
      </c>
      <c r="P1061" s="27" t="s">
        <v>897</v>
      </c>
      <c r="R1061" s="27">
        <v>0</v>
      </c>
      <c r="S1061" s="27" t="s">
        <v>354</v>
      </c>
      <c r="T1061" s="27" t="s">
        <v>354</v>
      </c>
      <c r="U1061" s="27" t="s">
        <v>10510</v>
      </c>
    </row>
    <row r="1062" spans="1:21" x14ac:dyDescent="0.15">
      <c r="A1062" s="27" t="s">
        <v>75</v>
      </c>
      <c r="B1062" s="27" t="s">
        <v>4038</v>
      </c>
      <c r="C1062" s="27" t="s">
        <v>252</v>
      </c>
      <c r="D1062" s="27" t="s">
        <v>278</v>
      </c>
      <c r="E1062" s="27" t="s">
        <v>4039</v>
      </c>
      <c r="F1062" s="27" t="s">
        <v>4040</v>
      </c>
      <c r="G1062" s="27" t="s">
        <v>78</v>
      </c>
      <c r="H1062" s="27" t="s">
        <v>213</v>
      </c>
      <c r="I1062" s="28">
        <v>43423.724212962959</v>
      </c>
      <c r="J1062" s="28">
        <v>43423.724965277775</v>
      </c>
      <c r="K1062" s="27">
        <v>7.5231481481481471E-4</v>
      </c>
      <c r="L1062" s="27" t="s">
        <v>210</v>
      </c>
      <c r="M1062" s="27" t="s">
        <v>211</v>
      </c>
      <c r="N1062" s="27" t="s">
        <v>215</v>
      </c>
      <c r="O1062" s="27" t="s">
        <v>277</v>
      </c>
      <c r="P1062" s="27" t="s">
        <v>897</v>
      </c>
      <c r="R1062" s="27">
        <v>0</v>
      </c>
      <c r="S1062" s="27" t="s">
        <v>712</v>
      </c>
      <c r="T1062" s="27" t="s">
        <v>354</v>
      </c>
      <c r="U1062" s="27" t="s">
        <v>4041</v>
      </c>
    </row>
    <row r="1063" spans="1:21" x14ac:dyDescent="0.15">
      <c r="A1063" s="27" t="s">
        <v>75</v>
      </c>
      <c r="B1063" s="27" t="s">
        <v>10511</v>
      </c>
      <c r="C1063" s="27" t="s">
        <v>252</v>
      </c>
      <c r="D1063" s="27" t="s">
        <v>278</v>
      </c>
      <c r="E1063" s="27" t="s">
        <v>10512</v>
      </c>
      <c r="F1063" s="27" t="s">
        <v>10513</v>
      </c>
      <c r="G1063" s="27" t="s">
        <v>78</v>
      </c>
      <c r="H1063" s="27" t="s">
        <v>10514</v>
      </c>
      <c r="I1063" s="28">
        <v>43423.726145833331</v>
      </c>
      <c r="J1063" s="28">
        <v>43423.726145833331</v>
      </c>
      <c r="K1063" s="27">
        <v>0</v>
      </c>
      <c r="L1063" s="27" t="s">
        <v>211</v>
      </c>
      <c r="M1063" s="27" t="s">
        <v>211</v>
      </c>
      <c r="N1063" s="27" t="s">
        <v>215</v>
      </c>
      <c r="O1063" s="27" t="s">
        <v>277</v>
      </c>
      <c r="P1063" s="27" t="s">
        <v>897</v>
      </c>
      <c r="R1063" s="27">
        <v>0</v>
      </c>
      <c r="S1063" s="27" t="s">
        <v>354</v>
      </c>
      <c r="T1063" s="27" t="s">
        <v>354</v>
      </c>
      <c r="U1063" s="27" t="s">
        <v>10515</v>
      </c>
    </row>
    <row r="1064" spans="1:21" x14ac:dyDescent="0.15">
      <c r="A1064" s="27" t="s">
        <v>75</v>
      </c>
      <c r="B1064" s="27" t="s">
        <v>10516</v>
      </c>
      <c r="C1064" s="27" t="s">
        <v>252</v>
      </c>
      <c r="D1064" s="27" t="s">
        <v>278</v>
      </c>
      <c r="E1064" s="27" t="s">
        <v>10517</v>
      </c>
      <c r="F1064" s="27" t="s">
        <v>10518</v>
      </c>
      <c r="G1064" s="27" t="s">
        <v>78</v>
      </c>
      <c r="H1064" s="27" t="s">
        <v>1359</v>
      </c>
      <c r="I1064" s="28">
        <v>43423.727430555555</v>
      </c>
      <c r="J1064" s="28">
        <v>43423.727430555555</v>
      </c>
      <c r="K1064" s="27">
        <v>0</v>
      </c>
      <c r="L1064" s="27" t="s">
        <v>211</v>
      </c>
      <c r="M1064" s="27" t="s">
        <v>211</v>
      </c>
      <c r="N1064" s="27" t="s">
        <v>215</v>
      </c>
      <c r="O1064" s="27" t="s">
        <v>277</v>
      </c>
      <c r="P1064" s="27" t="s">
        <v>897</v>
      </c>
      <c r="R1064" s="27">
        <v>0</v>
      </c>
      <c r="S1064" s="27" t="s">
        <v>354</v>
      </c>
      <c r="T1064" s="27" t="s">
        <v>354</v>
      </c>
      <c r="U1064" s="27" t="s">
        <v>10519</v>
      </c>
    </row>
    <row r="1065" spans="1:21" x14ac:dyDescent="0.15">
      <c r="A1065" s="27" t="s">
        <v>75</v>
      </c>
      <c r="B1065" s="27" t="s">
        <v>10520</v>
      </c>
      <c r="C1065" s="27" t="s">
        <v>252</v>
      </c>
      <c r="D1065" s="27" t="s">
        <v>278</v>
      </c>
      <c r="E1065" s="27" t="s">
        <v>10521</v>
      </c>
      <c r="F1065" s="27" t="s">
        <v>10522</v>
      </c>
      <c r="G1065" s="27" t="s">
        <v>78</v>
      </c>
      <c r="H1065" s="27" t="s">
        <v>10523</v>
      </c>
      <c r="I1065" s="28">
        <v>43423.727662037039</v>
      </c>
      <c r="J1065" s="28">
        <v>43423.727662037039</v>
      </c>
      <c r="K1065" s="27">
        <v>0</v>
      </c>
      <c r="L1065" s="27" t="s">
        <v>211</v>
      </c>
      <c r="M1065" s="27" t="s">
        <v>211</v>
      </c>
      <c r="N1065" s="27" t="s">
        <v>215</v>
      </c>
      <c r="O1065" s="27" t="s">
        <v>277</v>
      </c>
      <c r="P1065" s="27" t="s">
        <v>897</v>
      </c>
      <c r="R1065" s="27">
        <v>0</v>
      </c>
      <c r="S1065" s="27" t="s">
        <v>354</v>
      </c>
      <c r="T1065" s="27" t="s">
        <v>354</v>
      </c>
      <c r="U1065" s="27" t="s">
        <v>10524</v>
      </c>
    </row>
    <row r="1066" spans="1:21" x14ac:dyDescent="0.15">
      <c r="A1066" s="27" t="s">
        <v>75</v>
      </c>
      <c r="B1066" s="27" t="s">
        <v>4042</v>
      </c>
      <c r="C1066" s="27" t="s">
        <v>252</v>
      </c>
      <c r="D1066" s="27" t="s">
        <v>278</v>
      </c>
      <c r="E1066" s="27" t="s">
        <v>4043</v>
      </c>
      <c r="F1066" s="27" t="s">
        <v>4044</v>
      </c>
      <c r="G1066" s="27" t="s">
        <v>78</v>
      </c>
      <c r="H1066" s="27" t="s">
        <v>4045</v>
      </c>
      <c r="I1066" s="28">
        <v>43423.72792824074</v>
      </c>
      <c r="J1066" s="28">
        <v>43423.729444444441</v>
      </c>
      <c r="K1066" s="27">
        <v>1.5162037037037036E-3</v>
      </c>
      <c r="L1066" s="27" t="s">
        <v>210</v>
      </c>
      <c r="M1066" s="27" t="s">
        <v>211</v>
      </c>
      <c r="N1066" s="27" t="s">
        <v>215</v>
      </c>
      <c r="O1066" s="27" t="s">
        <v>277</v>
      </c>
      <c r="P1066" s="27" t="s">
        <v>897</v>
      </c>
      <c r="R1066" s="27">
        <v>0</v>
      </c>
      <c r="S1066" s="27" t="s">
        <v>810</v>
      </c>
      <c r="T1066" s="27" t="s">
        <v>354</v>
      </c>
      <c r="U1066" s="27" t="s">
        <v>4046</v>
      </c>
    </row>
    <row r="1067" spans="1:21" x14ac:dyDescent="0.15">
      <c r="A1067" s="27" t="s">
        <v>75</v>
      </c>
      <c r="B1067" s="27" t="s">
        <v>10525</v>
      </c>
      <c r="C1067" s="27" t="s">
        <v>252</v>
      </c>
      <c r="D1067" s="27" t="s">
        <v>278</v>
      </c>
      <c r="E1067" s="27" t="s">
        <v>10526</v>
      </c>
      <c r="F1067" s="27" t="s">
        <v>10527</v>
      </c>
      <c r="G1067" s="27" t="s">
        <v>78</v>
      </c>
      <c r="H1067" s="27" t="s">
        <v>498</v>
      </c>
      <c r="I1067" s="28">
        <v>43423.731574074074</v>
      </c>
      <c r="J1067" s="28">
        <v>43423.731574074074</v>
      </c>
      <c r="K1067" s="27">
        <v>0</v>
      </c>
      <c r="L1067" s="27" t="s">
        <v>211</v>
      </c>
      <c r="M1067" s="27" t="s">
        <v>211</v>
      </c>
      <c r="N1067" s="27" t="s">
        <v>215</v>
      </c>
      <c r="O1067" s="27" t="s">
        <v>277</v>
      </c>
      <c r="P1067" s="27" t="s">
        <v>897</v>
      </c>
      <c r="R1067" s="27">
        <v>0</v>
      </c>
      <c r="S1067" s="27" t="s">
        <v>354</v>
      </c>
      <c r="T1067" s="27" t="s">
        <v>354</v>
      </c>
      <c r="U1067" s="27" t="s">
        <v>10528</v>
      </c>
    </row>
    <row r="1068" spans="1:21" x14ac:dyDescent="0.15">
      <c r="A1068" s="27" t="s">
        <v>75</v>
      </c>
      <c r="B1068" s="27" t="s">
        <v>10529</v>
      </c>
      <c r="C1068" s="27" t="s">
        <v>252</v>
      </c>
      <c r="D1068" s="27" t="s">
        <v>278</v>
      </c>
      <c r="E1068" s="27" t="s">
        <v>10530</v>
      </c>
      <c r="F1068" s="27" t="s">
        <v>10531</v>
      </c>
      <c r="G1068" s="27" t="s">
        <v>78</v>
      </c>
      <c r="H1068" s="27" t="s">
        <v>10532</v>
      </c>
      <c r="I1068" s="28">
        <v>43423.731886574074</v>
      </c>
      <c r="J1068" s="28">
        <v>43423.731886574074</v>
      </c>
      <c r="K1068" s="27">
        <v>0</v>
      </c>
      <c r="L1068" s="27" t="s">
        <v>211</v>
      </c>
      <c r="M1068" s="27" t="s">
        <v>211</v>
      </c>
      <c r="N1068" s="27" t="s">
        <v>215</v>
      </c>
      <c r="O1068" s="27" t="s">
        <v>277</v>
      </c>
      <c r="P1068" s="27" t="s">
        <v>897</v>
      </c>
      <c r="R1068" s="27">
        <v>0</v>
      </c>
      <c r="S1068" s="27" t="s">
        <v>354</v>
      </c>
      <c r="T1068" s="27" t="s">
        <v>354</v>
      </c>
      <c r="U1068" s="27" t="s">
        <v>10533</v>
      </c>
    </row>
    <row r="1069" spans="1:21" x14ac:dyDescent="0.15">
      <c r="A1069" s="27" t="s">
        <v>75</v>
      </c>
      <c r="B1069" s="27" t="s">
        <v>10534</v>
      </c>
      <c r="C1069" s="27" t="s">
        <v>252</v>
      </c>
      <c r="D1069" s="27" t="s">
        <v>278</v>
      </c>
      <c r="E1069" s="27" t="s">
        <v>10535</v>
      </c>
      <c r="F1069" s="27" t="s">
        <v>10536</v>
      </c>
      <c r="G1069" s="27" t="s">
        <v>78</v>
      </c>
      <c r="H1069" s="27" t="s">
        <v>10537</v>
      </c>
      <c r="I1069" s="28">
        <v>43423.732233796298</v>
      </c>
      <c r="J1069" s="28">
        <v>43423.732233796298</v>
      </c>
      <c r="K1069" s="27">
        <v>0</v>
      </c>
      <c r="L1069" s="27" t="s">
        <v>211</v>
      </c>
      <c r="M1069" s="27" t="s">
        <v>211</v>
      </c>
      <c r="N1069" s="27" t="s">
        <v>215</v>
      </c>
      <c r="O1069" s="27" t="s">
        <v>277</v>
      </c>
      <c r="P1069" s="27" t="s">
        <v>897</v>
      </c>
      <c r="R1069" s="27">
        <v>0</v>
      </c>
      <c r="S1069" s="27" t="s">
        <v>354</v>
      </c>
      <c r="T1069" s="27" t="s">
        <v>354</v>
      </c>
      <c r="U1069" s="27" t="s">
        <v>10538</v>
      </c>
    </row>
    <row r="1070" spans="1:21" x14ac:dyDescent="0.15">
      <c r="A1070" s="27" t="s">
        <v>75</v>
      </c>
      <c r="B1070" s="27" t="s">
        <v>10539</v>
      </c>
      <c r="C1070" s="27" t="s">
        <v>252</v>
      </c>
      <c r="D1070" s="27" t="s">
        <v>278</v>
      </c>
      <c r="E1070" s="27" t="s">
        <v>10540</v>
      </c>
      <c r="F1070" s="27" t="s">
        <v>10541</v>
      </c>
      <c r="G1070" s="27" t="s">
        <v>78</v>
      </c>
      <c r="H1070" s="27" t="s">
        <v>10542</v>
      </c>
      <c r="I1070" s="28">
        <v>43423.732870370368</v>
      </c>
      <c r="J1070" s="28">
        <v>43423.732870370368</v>
      </c>
      <c r="K1070" s="27">
        <v>0</v>
      </c>
      <c r="L1070" s="27" t="s">
        <v>211</v>
      </c>
      <c r="M1070" s="27" t="s">
        <v>211</v>
      </c>
      <c r="N1070" s="27" t="s">
        <v>215</v>
      </c>
      <c r="O1070" s="27" t="s">
        <v>277</v>
      </c>
      <c r="P1070" s="27" t="s">
        <v>897</v>
      </c>
      <c r="R1070" s="27">
        <v>0</v>
      </c>
      <c r="S1070" s="27" t="s">
        <v>354</v>
      </c>
      <c r="T1070" s="27" t="s">
        <v>354</v>
      </c>
      <c r="U1070" s="27" t="s">
        <v>10543</v>
      </c>
    </row>
    <row r="1071" spans="1:21" x14ac:dyDescent="0.15">
      <c r="A1071" s="27" t="s">
        <v>75</v>
      </c>
      <c r="B1071" s="27" t="s">
        <v>10544</v>
      </c>
      <c r="C1071" s="27" t="s">
        <v>252</v>
      </c>
      <c r="D1071" s="27" t="s">
        <v>278</v>
      </c>
      <c r="E1071" s="27" t="s">
        <v>10545</v>
      </c>
      <c r="F1071" s="27" t="s">
        <v>10546</v>
      </c>
      <c r="G1071" s="27" t="s">
        <v>78</v>
      </c>
      <c r="H1071" s="27" t="s">
        <v>10547</v>
      </c>
      <c r="I1071" s="28">
        <v>43423.7341087963</v>
      </c>
      <c r="J1071" s="28">
        <v>43423.7341087963</v>
      </c>
      <c r="K1071" s="27">
        <v>0</v>
      </c>
      <c r="L1071" s="27" t="s">
        <v>211</v>
      </c>
      <c r="M1071" s="27" t="s">
        <v>211</v>
      </c>
      <c r="N1071" s="27" t="s">
        <v>215</v>
      </c>
      <c r="O1071" s="27" t="s">
        <v>277</v>
      </c>
      <c r="P1071" s="27" t="s">
        <v>897</v>
      </c>
      <c r="R1071" s="27">
        <v>0</v>
      </c>
      <c r="S1071" s="27" t="s">
        <v>354</v>
      </c>
      <c r="T1071" s="27" t="s">
        <v>354</v>
      </c>
      <c r="U1071" s="27" t="s">
        <v>10548</v>
      </c>
    </row>
    <row r="1072" spans="1:21" x14ac:dyDescent="0.15">
      <c r="A1072" s="27" t="s">
        <v>75</v>
      </c>
      <c r="B1072" s="27" t="s">
        <v>4047</v>
      </c>
      <c r="C1072" s="27" t="s">
        <v>252</v>
      </c>
      <c r="D1072" s="27" t="s">
        <v>280</v>
      </c>
      <c r="E1072" s="27" t="s">
        <v>4048</v>
      </c>
      <c r="F1072" s="27" t="s">
        <v>4049</v>
      </c>
      <c r="G1072" s="27" t="s">
        <v>78</v>
      </c>
      <c r="H1072" s="27" t="s">
        <v>4050</v>
      </c>
      <c r="I1072" s="28">
        <v>43423.610358796293</v>
      </c>
      <c r="J1072" s="28">
        <v>43423.612037037034</v>
      </c>
      <c r="K1072" s="27">
        <v>1.6782407407407406E-3</v>
      </c>
      <c r="L1072" s="27" t="s">
        <v>210</v>
      </c>
      <c r="M1072" s="27" t="s">
        <v>211</v>
      </c>
      <c r="N1072" s="27" t="s">
        <v>215</v>
      </c>
      <c r="O1072" s="27" t="s">
        <v>279</v>
      </c>
      <c r="P1072" s="27" t="s">
        <v>170</v>
      </c>
      <c r="R1072" s="27">
        <v>0</v>
      </c>
      <c r="S1072" s="27" t="s">
        <v>502</v>
      </c>
      <c r="T1072" s="27" t="s">
        <v>354</v>
      </c>
      <c r="U1072" s="27" t="s">
        <v>4051</v>
      </c>
    </row>
    <row r="1073" spans="1:21" x14ac:dyDescent="0.15">
      <c r="A1073" s="27" t="s">
        <v>75</v>
      </c>
      <c r="B1073" s="27" t="s">
        <v>10549</v>
      </c>
      <c r="C1073" s="27" t="s">
        <v>252</v>
      </c>
      <c r="D1073" s="27" t="s">
        <v>280</v>
      </c>
      <c r="E1073" s="27" t="s">
        <v>10550</v>
      </c>
      <c r="F1073" s="27" t="s">
        <v>10551</v>
      </c>
      <c r="G1073" s="27" t="s">
        <v>78</v>
      </c>
      <c r="H1073" s="27" t="s">
        <v>10552</v>
      </c>
      <c r="I1073" s="28">
        <v>43423.614988425928</v>
      </c>
      <c r="J1073" s="28">
        <v>43423.614988425928</v>
      </c>
      <c r="K1073" s="27">
        <v>0</v>
      </c>
      <c r="L1073" s="27" t="s">
        <v>211</v>
      </c>
      <c r="M1073" s="27" t="s">
        <v>211</v>
      </c>
      <c r="N1073" s="27" t="s">
        <v>215</v>
      </c>
      <c r="O1073" s="27" t="s">
        <v>279</v>
      </c>
      <c r="P1073" s="27" t="s">
        <v>170</v>
      </c>
      <c r="R1073" s="27">
        <v>0</v>
      </c>
      <c r="S1073" s="27" t="s">
        <v>354</v>
      </c>
      <c r="T1073" s="27" t="s">
        <v>354</v>
      </c>
      <c r="U1073" s="27" t="s">
        <v>10553</v>
      </c>
    </row>
    <row r="1074" spans="1:21" x14ac:dyDescent="0.15">
      <c r="A1074" s="27" t="s">
        <v>75</v>
      </c>
      <c r="B1074" s="27" t="s">
        <v>4052</v>
      </c>
      <c r="C1074" s="27" t="s">
        <v>252</v>
      </c>
      <c r="D1074" s="27" t="s">
        <v>280</v>
      </c>
      <c r="E1074" s="27" t="s">
        <v>4053</v>
      </c>
      <c r="F1074" s="27" t="s">
        <v>4054</v>
      </c>
      <c r="G1074" s="27" t="s">
        <v>78</v>
      </c>
      <c r="H1074" s="27" t="s">
        <v>4055</v>
      </c>
      <c r="I1074" s="28">
        <v>43423.615486111114</v>
      </c>
      <c r="J1074" s="28">
        <v>43423.617407407408</v>
      </c>
      <c r="K1074" s="27">
        <v>1.9212962962962962E-3</v>
      </c>
      <c r="L1074" s="27" t="s">
        <v>210</v>
      </c>
      <c r="M1074" s="27" t="s">
        <v>211</v>
      </c>
      <c r="N1074" s="27" t="s">
        <v>215</v>
      </c>
      <c r="O1074" s="27" t="s">
        <v>279</v>
      </c>
      <c r="P1074" s="27" t="s">
        <v>170</v>
      </c>
      <c r="R1074" s="27">
        <v>0</v>
      </c>
      <c r="S1074" s="27" t="s">
        <v>683</v>
      </c>
      <c r="T1074" s="27" t="s">
        <v>354</v>
      </c>
      <c r="U1074" s="27" t="s">
        <v>4056</v>
      </c>
    </row>
    <row r="1075" spans="1:21" x14ac:dyDescent="0.15">
      <c r="A1075" s="27" t="s">
        <v>75</v>
      </c>
      <c r="B1075" s="27" t="s">
        <v>4057</v>
      </c>
      <c r="C1075" s="27" t="s">
        <v>252</v>
      </c>
      <c r="D1075" s="27" t="s">
        <v>280</v>
      </c>
      <c r="E1075" s="27" t="s">
        <v>4058</v>
      </c>
      <c r="F1075" s="27" t="s">
        <v>4059</v>
      </c>
      <c r="G1075" s="27" t="s">
        <v>78</v>
      </c>
      <c r="H1075" s="27" t="s">
        <v>4060</v>
      </c>
      <c r="I1075" s="28">
        <v>43423.628460648149</v>
      </c>
      <c r="J1075" s="28">
        <v>43423.629629629628</v>
      </c>
      <c r="K1075" s="27">
        <v>1.1689814814814816E-3</v>
      </c>
      <c r="L1075" s="27" t="s">
        <v>210</v>
      </c>
      <c r="M1075" s="27" t="s">
        <v>211</v>
      </c>
      <c r="N1075" s="27" t="s">
        <v>215</v>
      </c>
      <c r="O1075" s="27" t="s">
        <v>279</v>
      </c>
      <c r="P1075" s="27" t="s">
        <v>170</v>
      </c>
      <c r="R1075" s="27">
        <v>0</v>
      </c>
      <c r="S1075" s="27" t="s">
        <v>499</v>
      </c>
      <c r="T1075" s="27" t="s">
        <v>354</v>
      </c>
      <c r="U1075" s="27" t="s">
        <v>4061</v>
      </c>
    </row>
    <row r="1076" spans="1:21" x14ac:dyDescent="0.15">
      <c r="A1076" s="27" t="s">
        <v>75</v>
      </c>
      <c r="B1076" s="27" t="s">
        <v>4062</v>
      </c>
      <c r="C1076" s="27" t="s">
        <v>252</v>
      </c>
      <c r="D1076" s="27" t="s">
        <v>280</v>
      </c>
      <c r="E1076" s="27" t="s">
        <v>4063</v>
      </c>
      <c r="F1076" s="27" t="s">
        <v>4064</v>
      </c>
      <c r="G1076" s="27" t="s">
        <v>78</v>
      </c>
      <c r="H1076" s="27" t="s">
        <v>4065</v>
      </c>
      <c r="I1076" s="28">
        <v>43423.636817129627</v>
      </c>
      <c r="J1076" s="28">
        <v>43423.637870370374</v>
      </c>
      <c r="K1076" s="27">
        <v>1.0532407407407407E-3</v>
      </c>
      <c r="L1076" s="27" t="s">
        <v>210</v>
      </c>
      <c r="M1076" s="27" t="s">
        <v>211</v>
      </c>
      <c r="N1076" s="27" t="s">
        <v>215</v>
      </c>
      <c r="O1076" s="27" t="s">
        <v>279</v>
      </c>
      <c r="P1076" s="27" t="s">
        <v>170</v>
      </c>
      <c r="R1076" s="27">
        <v>0</v>
      </c>
      <c r="S1076" s="27" t="s">
        <v>481</v>
      </c>
      <c r="T1076" s="27" t="s">
        <v>354</v>
      </c>
      <c r="U1076" s="27" t="s">
        <v>4066</v>
      </c>
    </row>
    <row r="1077" spans="1:21" x14ac:dyDescent="0.15">
      <c r="A1077" s="27" t="s">
        <v>75</v>
      </c>
      <c r="B1077" s="27" t="s">
        <v>10554</v>
      </c>
      <c r="C1077" s="27" t="s">
        <v>252</v>
      </c>
      <c r="D1077" s="27" t="s">
        <v>280</v>
      </c>
      <c r="E1077" s="27" t="s">
        <v>10555</v>
      </c>
      <c r="F1077" s="27" t="s">
        <v>10556</v>
      </c>
      <c r="G1077" s="27" t="s">
        <v>78</v>
      </c>
      <c r="H1077" s="27" t="s">
        <v>10557</v>
      </c>
      <c r="I1077" s="28">
        <v>43423.639166666668</v>
      </c>
      <c r="J1077" s="28">
        <v>43423.639166666668</v>
      </c>
      <c r="K1077" s="27">
        <v>0</v>
      </c>
      <c r="L1077" s="27" t="s">
        <v>211</v>
      </c>
      <c r="M1077" s="27" t="s">
        <v>211</v>
      </c>
      <c r="N1077" s="27" t="s">
        <v>215</v>
      </c>
      <c r="O1077" s="27" t="s">
        <v>279</v>
      </c>
      <c r="P1077" s="27" t="s">
        <v>170</v>
      </c>
      <c r="R1077" s="27">
        <v>0</v>
      </c>
      <c r="S1077" s="27" t="s">
        <v>354</v>
      </c>
      <c r="T1077" s="27" t="s">
        <v>354</v>
      </c>
      <c r="U1077" s="27" t="s">
        <v>10558</v>
      </c>
    </row>
    <row r="1078" spans="1:21" x14ac:dyDescent="0.15">
      <c r="A1078" s="27" t="s">
        <v>75</v>
      </c>
      <c r="B1078" s="27" t="s">
        <v>10559</v>
      </c>
      <c r="C1078" s="27" t="s">
        <v>252</v>
      </c>
      <c r="D1078" s="27" t="s">
        <v>280</v>
      </c>
      <c r="E1078" s="27" t="s">
        <v>10555</v>
      </c>
      <c r="F1078" s="27" t="s">
        <v>10556</v>
      </c>
      <c r="G1078" s="27" t="s">
        <v>78</v>
      </c>
      <c r="H1078" s="27" t="s">
        <v>10557</v>
      </c>
      <c r="I1078" s="28">
        <v>43423.639374999999</v>
      </c>
      <c r="J1078" s="28">
        <v>43423.639374999999</v>
      </c>
      <c r="K1078" s="27">
        <v>0</v>
      </c>
      <c r="L1078" s="27" t="s">
        <v>211</v>
      </c>
      <c r="M1078" s="27" t="s">
        <v>211</v>
      </c>
      <c r="N1078" s="27" t="s">
        <v>215</v>
      </c>
      <c r="O1078" s="27" t="s">
        <v>279</v>
      </c>
      <c r="P1078" s="27" t="s">
        <v>170</v>
      </c>
      <c r="R1078" s="27">
        <v>0</v>
      </c>
      <c r="S1078" s="27" t="s">
        <v>354</v>
      </c>
      <c r="T1078" s="27" t="s">
        <v>354</v>
      </c>
      <c r="U1078" s="27" t="s">
        <v>10558</v>
      </c>
    </row>
    <row r="1079" spans="1:21" x14ac:dyDescent="0.15">
      <c r="A1079" s="27" t="s">
        <v>75</v>
      </c>
      <c r="B1079" s="27" t="s">
        <v>10560</v>
      </c>
      <c r="C1079" s="27" t="s">
        <v>252</v>
      </c>
      <c r="D1079" s="27" t="s">
        <v>280</v>
      </c>
      <c r="E1079" s="27" t="s">
        <v>10555</v>
      </c>
      <c r="F1079" s="27" t="s">
        <v>10556</v>
      </c>
      <c r="G1079" s="27" t="s">
        <v>78</v>
      </c>
      <c r="H1079" s="27" t="s">
        <v>10557</v>
      </c>
      <c r="I1079" s="28">
        <v>43423.639479166668</v>
      </c>
      <c r="J1079" s="28">
        <v>43423.639479166668</v>
      </c>
      <c r="K1079" s="27">
        <v>0</v>
      </c>
      <c r="L1079" s="27" t="s">
        <v>211</v>
      </c>
      <c r="M1079" s="27" t="s">
        <v>211</v>
      </c>
      <c r="N1079" s="27" t="s">
        <v>215</v>
      </c>
      <c r="O1079" s="27" t="s">
        <v>279</v>
      </c>
      <c r="P1079" s="27" t="s">
        <v>170</v>
      </c>
      <c r="R1079" s="27">
        <v>0</v>
      </c>
      <c r="S1079" s="27" t="s">
        <v>354</v>
      </c>
      <c r="T1079" s="27" t="s">
        <v>354</v>
      </c>
      <c r="U1079" s="27" t="s">
        <v>10558</v>
      </c>
    </row>
    <row r="1080" spans="1:21" x14ac:dyDescent="0.15">
      <c r="A1080" s="27" t="s">
        <v>75</v>
      </c>
      <c r="B1080" s="27" t="s">
        <v>10561</v>
      </c>
      <c r="C1080" s="27" t="s">
        <v>252</v>
      </c>
      <c r="D1080" s="27" t="s">
        <v>280</v>
      </c>
      <c r="E1080" s="27" t="s">
        <v>10562</v>
      </c>
      <c r="F1080" s="27" t="s">
        <v>10563</v>
      </c>
      <c r="G1080" s="27" t="s">
        <v>78</v>
      </c>
      <c r="H1080" s="27" t="s">
        <v>10564</v>
      </c>
      <c r="I1080" s="28">
        <v>43423.639780092592</v>
      </c>
      <c r="J1080" s="28">
        <v>43423.639780092592</v>
      </c>
      <c r="K1080" s="27">
        <v>0</v>
      </c>
      <c r="L1080" s="27" t="s">
        <v>211</v>
      </c>
      <c r="M1080" s="27" t="s">
        <v>211</v>
      </c>
      <c r="N1080" s="27" t="s">
        <v>215</v>
      </c>
      <c r="O1080" s="27" t="s">
        <v>279</v>
      </c>
      <c r="P1080" s="27" t="s">
        <v>170</v>
      </c>
      <c r="R1080" s="27">
        <v>0</v>
      </c>
      <c r="S1080" s="27" t="s">
        <v>354</v>
      </c>
      <c r="T1080" s="27" t="s">
        <v>354</v>
      </c>
      <c r="U1080" s="27" t="s">
        <v>10565</v>
      </c>
    </row>
    <row r="1081" spans="1:21" x14ac:dyDescent="0.15">
      <c r="A1081" s="27" t="s">
        <v>75</v>
      </c>
      <c r="B1081" s="27" t="s">
        <v>10566</v>
      </c>
      <c r="C1081" s="27" t="s">
        <v>252</v>
      </c>
      <c r="D1081" s="27" t="s">
        <v>280</v>
      </c>
      <c r="E1081" s="27" t="s">
        <v>10562</v>
      </c>
      <c r="F1081" s="27" t="s">
        <v>10563</v>
      </c>
      <c r="G1081" s="27" t="s">
        <v>78</v>
      </c>
      <c r="H1081" s="27" t="s">
        <v>10564</v>
      </c>
      <c r="I1081" s="28">
        <v>43423.639872685184</v>
      </c>
      <c r="J1081" s="28">
        <v>43423.639872685184</v>
      </c>
      <c r="K1081" s="27">
        <v>0</v>
      </c>
      <c r="L1081" s="27" t="s">
        <v>211</v>
      </c>
      <c r="M1081" s="27" t="s">
        <v>211</v>
      </c>
      <c r="N1081" s="27" t="s">
        <v>215</v>
      </c>
      <c r="O1081" s="27" t="s">
        <v>279</v>
      </c>
      <c r="P1081" s="27" t="s">
        <v>170</v>
      </c>
      <c r="R1081" s="27">
        <v>0</v>
      </c>
      <c r="S1081" s="27" t="s">
        <v>354</v>
      </c>
      <c r="T1081" s="27" t="s">
        <v>354</v>
      </c>
      <c r="U1081" s="27" t="s">
        <v>10565</v>
      </c>
    </row>
    <row r="1082" spans="1:21" x14ac:dyDescent="0.15">
      <c r="A1082" s="27" t="s">
        <v>75</v>
      </c>
      <c r="B1082" s="27" t="s">
        <v>10567</v>
      </c>
      <c r="C1082" s="27" t="s">
        <v>252</v>
      </c>
      <c r="D1082" s="27" t="s">
        <v>280</v>
      </c>
      <c r="E1082" s="27" t="s">
        <v>10568</v>
      </c>
      <c r="F1082" s="27" t="s">
        <v>10569</v>
      </c>
      <c r="G1082" s="27" t="s">
        <v>78</v>
      </c>
      <c r="H1082" s="27" t="s">
        <v>10570</v>
      </c>
      <c r="I1082" s="28">
        <v>43423.640127314815</v>
      </c>
      <c r="J1082" s="28">
        <v>43423.640127314815</v>
      </c>
      <c r="K1082" s="27">
        <v>0</v>
      </c>
      <c r="L1082" s="27" t="s">
        <v>211</v>
      </c>
      <c r="M1082" s="27" t="s">
        <v>211</v>
      </c>
      <c r="N1082" s="27" t="s">
        <v>215</v>
      </c>
      <c r="O1082" s="27" t="s">
        <v>279</v>
      </c>
      <c r="P1082" s="27" t="s">
        <v>170</v>
      </c>
      <c r="R1082" s="27">
        <v>0</v>
      </c>
      <c r="S1082" s="27" t="s">
        <v>354</v>
      </c>
      <c r="T1082" s="27" t="s">
        <v>354</v>
      </c>
      <c r="U1082" s="27" t="s">
        <v>10571</v>
      </c>
    </row>
    <row r="1083" spans="1:21" x14ac:dyDescent="0.15">
      <c r="A1083" s="27" t="s">
        <v>75</v>
      </c>
      <c r="B1083" s="27" t="s">
        <v>10572</v>
      </c>
      <c r="C1083" s="27" t="s">
        <v>252</v>
      </c>
      <c r="D1083" s="27" t="s">
        <v>280</v>
      </c>
      <c r="E1083" s="27" t="s">
        <v>10568</v>
      </c>
      <c r="F1083" s="27" t="s">
        <v>10569</v>
      </c>
      <c r="G1083" s="27" t="s">
        <v>78</v>
      </c>
      <c r="H1083" s="27" t="s">
        <v>10570</v>
      </c>
      <c r="I1083" s="28">
        <v>43423.640231481484</v>
      </c>
      <c r="J1083" s="28">
        <v>43423.640231481484</v>
      </c>
      <c r="K1083" s="27">
        <v>0</v>
      </c>
      <c r="L1083" s="27" t="s">
        <v>211</v>
      </c>
      <c r="M1083" s="27" t="s">
        <v>211</v>
      </c>
      <c r="N1083" s="27" t="s">
        <v>215</v>
      </c>
      <c r="O1083" s="27" t="s">
        <v>279</v>
      </c>
      <c r="P1083" s="27" t="s">
        <v>170</v>
      </c>
      <c r="R1083" s="27">
        <v>0</v>
      </c>
      <c r="S1083" s="27" t="s">
        <v>354</v>
      </c>
      <c r="T1083" s="27" t="s">
        <v>354</v>
      </c>
      <c r="U1083" s="27" t="s">
        <v>10571</v>
      </c>
    </row>
    <row r="1084" spans="1:21" x14ac:dyDescent="0.15">
      <c r="A1084" s="27" t="s">
        <v>75</v>
      </c>
      <c r="B1084" s="27" t="s">
        <v>4067</v>
      </c>
      <c r="C1084" s="27" t="s">
        <v>252</v>
      </c>
      <c r="D1084" s="27" t="s">
        <v>280</v>
      </c>
      <c r="E1084" s="27" t="s">
        <v>4068</v>
      </c>
      <c r="F1084" s="27" t="s">
        <v>4069</v>
      </c>
      <c r="G1084" s="27" t="s">
        <v>78</v>
      </c>
      <c r="H1084" s="27" t="s">
        <v>709</v>
      </c>
      <c r="I1084" s="28">
        <v>43423.640555555554</v>
      </c>
      <c r="J1084" s="28">
        <v>43423.642245370371</v>
      </c>
      <c r="K1084" s="27">
        <v>1.689814814814815E-3</v>
      </c>
      <c r="L1084" s="27" t="s">
        <v>210</v>
      </c>
      <c r="M1084" s="27" t="s">
        <v>211</v>
      </c>
      <c r="N1084" s="27" t="s">
        <v>215</v>
      </c>
      <c r="O1084" s="27" t="s">
        <v>279</v>
      </c>
      <c r="P1084" s="27" t="s">
        <v>170</v>
      </c>
      <c r="R1084" s="27">
        <v>0</v>
      </c>
      <c r="S1084" s="27" t="s">
        <v>808</v>
      </c>
      <c r="T1084" s="27" t="s">
        <v>354</v>
      </c>
      <c r="U1084" s="27" t="s">
        <v>4070</v>
      </c>
    </row>
    <row r="1085" spans="1:21" x14ac:dyDescent="0.15">
      <c r="A1085" s="27" t="s">
        <v>75</v>
      </c>
      <c r="B1085" s="27" t="s">
        <v>10573</v>
      </c>
      <c r="C1085" s="27" t="s">
        <v>252</v>
      </c>
      <c r="D1085" s="27" t="s">
        <v>280</v>
      </c>
      <c r="E1085" s="27" t="s">
        <v>10555</v>
      </c>
      <c r="F1085" s="27" t="s">
        <v>10556</v>
      </c>
      <c r="G1085" s="27" t="s">
        <v>78</v>
      </c>
      <c r="H1085" s="27" t="s">
        <v>10557</v>
      </c>
      <c r="I1085" s="28">
        <v>43423.643101851849</v>
      </c>
      <c r="J1085" s="28">
        <v>43423.643101851849</v>
      </c>
      <c r="K1085" s="27">
        <v>0</v>
      </c>
      <c r="L1085" s="27" t="s">
        <v>211</v>
      </c>
      <c r="M1085" s="27" t="s">
        <v>211</v>
      </c>
      <c r="N1085" s="27" t="s">
        <v>215</v>
      </c>
      <c r="O1085" s="27" t="s">
        <v>279</v>
      </c>
      <c r="P1085" s="27" t="s">
        <v>170</v>
      </c>
      <c r="R1085" s="27">
        <v>0</v>
      </c>
      <c r="S1085" s="27" t="s">
        <v>354</v>
      </c>
      <c r="T1085" s="27" t="s">
        <v>354</v>
      </c>
      <c r="U1085" s="27" t="s">
        <v>10558</v>
      </c>
    </row>
    <row r="1086" spans="1:21" x14ac:dyDescent="0.15">
      <c r="A1086" s="27" t="s">
        <v>75</v>
      </c>
      <c r="B1086" s="27" t="s">
        <v>4071</v>
      </c>
      <c r="C1086" s="27" t="s">
        <v>252</v>
      </c>
      <c r="D1086" s="27" t="s">
        <v>280</v>
      </c>
      <c r="E1086" s="27" t="s">
        <v>4072</v>
      </c>
      <c r="F1086" s="27" t="s">
        <v>4073</v>
      </c>
      <c r="G1086" s="27" t="s">
        <v>78</v>
      </c>
      <c r="H1086" s="27" t="s">
        <v>4074</v>
      </c>
      <c r="I1086" s="28">
        <v>43423.644050925926</v>
      </c>
      <c r="J1086" s="28">
        <v>43423.645729166667</v>
      </c>
      <c r="K1086" s="27">
        <v>1.6782407407407406E-3</v>
      </c>
      <c r="L1086" s="27" t="s">
        <v>210</v>
      </c>
      <c r="M1086" s="27" t="s">
        <v>211</v>
      </c>
      <c r="N1086" s="27" t="s">
        <v>215</v>
      </c>
      <c r="O1086" s="27" t="s">
        <v>279</v>
      </c>
      <c r="P1086" s="27" t="s">
        <v>170</v>
      </c>
      <c r="R1086" s="27">
        <v>0</v>
      </c>
      <c r="S1086" s="27" t="s">
        <v>502</v>
      </c>
      <c r="T1086" s="27" t="s">
        <v>354</v>
      </c>
      <c r="U1086" s="27" t="s">
        <v>4075</v>
      </c>
    </row>
    <row r="1087" spans="1:21" x14ac:dyDescent="0.15">
      <c r="A1087" s="27" t="s">
        <v>75</v>
      </c>
      <c r="B1087" s="27" t="s">
        <v>4076</v>
      </c>
      <c r="C1087" s="27" t="s">
        <v>252</v>
      </c>
      <c r="D1087" s="27" t="s">
        <v>280</v>
      </c>
      <c r="E1087" s="27" t="s">
        <v>4072</v>
      </c>
      <c r="F1087" s="27" t="s">
        <v>4073</v>
      </c>
      <c r="G1087" s="27" t="s">
        <v>78</v>
      </c>
      <c r="H1087" s="27" t="s">
        <v>4074</v>
      </c>
      <c r="I1087" s="28">
        <v>43423.646666666667</v>
      </c>
      <c r="J1087" s="28">
        <v>43423.646967592591</v>
      </c>
      <c r="K1087" s="27">
        <v>3.0092592592592595E-4</v>
      </c>
      <c r="L1087" s="27" t="s">
        <v>210</v>
      </c>
      <c r="M1087" s="27" t="s">
        <v>211</v>
      </c>
      <c r="N1087" s="27" t="s">
        <v>215</v>
      </c>
      <c r="O1087" s="27" t="s">
        <v>279</v>
      </c>
      <c r="P1087" s="27" t="s">
        <v>170</v>
      </c>
      <c r="R1087" s="27">
        <v>0</v>
      </c>
      <c r="S1087" s="27" t="s">
        <v>493</v>
      </c>
      <c r="T1087" s="27" t="s">
        <v>354</v>
      </c>
      <c r="U1087" s="27" t="s">
        <v>4075</v>
      </c>
    </row>
    <row r="1088" spans="1:21" x14ac:dyDescent="0.15">
      <c r="A1088" s="27" t="s">
        <v>75</v>
      </c>
      <c r="B1088" s="27" t="s">
        <v>4077</v>
      </c>
      <c r="C1088" s="27" t="s">
        <v>252</v>
      </c>
      <c r="D1088" s="27" t="s">
        <v>280</v>
      </c>
      <c r="E1088" s="27" t="s">
        <v>4078</v>
      </c>
      <c r="F1088" s="27" t="s">
        <v>4079</v>
      </c>
      <c r="G1088" s="27" t="s">
        <v>78</v>
      </c>
      <c r="H1088" s="27" t="s">
        <v>4080</v>
      </c>
      <c r="I1088" s="28">
        <v>43423.649016203701</v>
      </c>
      <c r="J1088" s="28">
        <v>43423.650034722225</v>
      </c>
      <c r="K1088" s="27">
        <v>1.0185185185185186E-3</v>
      </c>
      <c r="L1088" s="27" t="s">
        <v>210</v>
      </c>
      <c r="M1088" s="27" t="s">
        <v>211</v>
      </c>
      <c r="N1088" s="27" t="s">
        <v>215</v>
      </c>
      <c r="O1088" s="27" t="s">
        <v>279</v>
      </c>
      <c r="P1088" s="27" t="s">
        <v>170</v>
      </c>
      <c r="R1088" s="27">
        <v>0</v>
      </c>
      <c r="S1088" s="27" t="s">
        <v>404</v>
      </c>
      <c r="T1088" s="27" t="s">
        <v>354</v>
      </c>
      <c r="U1088" s="27" t="s">
        <v>4081</v>
      </c>
    </row>
    <row r="1089" spans="1:21" x14ac:dyDescent="0.15">
      <c r="A1089" s="27" t="s">
        <v>75</v>
      </c>
      <c r="B1089" s="27" t="s">
        <v>10574</v>
      </c>
      <c r="C1089" s="27" t="s">
        <v>252</v>
      </c>
      <c r="D1089" s="27" t="s">
        <v>280</v>
      </c>
      <c r="E1089" s="27" t="s">
        <v>4078</v>
      </c>
      <c r="F1089" s="27" t="s">
        <v>4079</v>
      </c>
      <c r="G1089" s="27" t="s">
        <v>78</v>
      </c>
      <c r="H1089" s="27" t="s">
        <v>4080</v>
      </c>
      <c r="I1089" s="28">
        <v>43423.651828703703</v>
      </c>
      <c r="J1089" s="28">
        <v>43423.651828703703</v>
      </c>
      <c r="K1089" s="27">
        <v>0</v>
      </c>
      <c r="L1089" s="27" t="s">
        <v>211</v>
      </c>
      <c r="M1089" s="27" t="s">
        <v>211</v>
      </c>
      <c r="N1089" s="27" t="s">
        <v>215</v>
      </c>
      <c r="O1089" s="27" t="s">
        <v>279</v>
      </c>
      <c r="P1089" s="27" t="s">
        <v>170</v>
      </c>
      <c r="R1089" s="27">
        <v>0</v>
      </c>
      <c r="S1089" s="27" t="s">
        <v>354</v>
      </c>
      <c r="T1089" s="27" t="s">
        <v>354</v>
      </c>
      <c r="U1089" s="27" t="s">
        <v>10575</v>
      </c>
    </row>
    <row r="1090" spans="1:21" x14ac:dyDescent="0.15">
      <c r="A1090" s="27" t="s">
        <v>75</v>
      </c>
      <c r="B1090" s="27" t="s">
        <v>10576</v>
      </c>
      <c r="C1090" s="27" t="s">
        <v>252</v>
      </c>
      <c r="D1090" s="27" t="s">
        <v>280</v>
      </c>
      <c r="E1090" s="27" t="s">
        <v>4078</v>
      </c>
      <c r="F1090" s="27" t="s">
        <v>4079</v>
      </c>
      <c r="G1090" s="27" t="s">
        <v>78</v>
      </c>
      <c r="H1090" s="27" t="s">
        <v>4080</v>
      </c>
      <c r="I1090" s="28">
        <v>43423.655613425923</v>
      </c>
      <c r="J1090" s="28">
        <v>43423.655613425923</v>
      </c>
      <c r="K1090" s="27">
        <v>0</v>
      </c>
      <c r="L1090" s="27" t="s">
        <v>211</v>
      </c>
      <c r="M1090" s="27" t="s">
        <v>211</v>
      </c>
      <c r="N1090" s="27" t="s">
        <v>215</v>
      </c>
      <c r="O1090" s="27" t="s">
        <v>279</v>
      </c>
      <c r="P1090" s="27" t="s">
        <v>170</v>
      </c>
      <c r="R1090" s="27">
        <v>0</v>
      </c>
      <c r="S1090" s="27" t="s">
        <v>354</v>
      </c>
      <c r="T1090" s="27" t="s">
        <v>354</v>
      </c>
      <c r="U1090" s="27" t="s">
        <v>10577</v>
      </c>
    </row>
    <row r="1091" spans="1:21" x14ac:dyDescent="0.15">
      <c r="A1091" s="27" t="s">
        <v>75</v>
      </c>
      <c r="B1091" s="27" t="s">
        <v>4082</v>
      </c>
      <c r="C1091" s="27" t="s">
        <v>252</v>
      </c>
      <c r="D1091" s="27" t="s">
        <v>280</v>
      </c>
      <c r="E1091" s="27" t="s">
        <v>4083</v>
      </c>
      <c r="F1091" s="27" t="s">
        <v>4084</v>
      </c>
      <c r="G1091" s="27" t="s">
        <v>78</v>
      </c>
      <c r="H1091" s="27" t="s">
        <v>4085</v>
      </c>
      <c r="I1091" s="28">
        <v>43423.657361111109</v>
      </c>
      <c r="J1091" s="28">
        <v>43423.657453703701</v>
      </c>
      <c r="K1091" s="27">
        <v>9.2592592592592588E-5</v>
      </c>
      <c r="L1091" s="27" t="s">
        <v>210</v>
      </c>
      <c r="M1091" s="27" t="s">
        <v>211</v>
      </c>
      <c r="N1091" s="27" t="s">
        <v>215</v>
      </c>
      <c r="O1091" s="27" t="s">
        <v>279</v>
      </c>
      <c r="P1091" s="27" t="s">
        <v>170</v>
      </c>
      <c r="R1091" s="27">
        <v>0</v>
      </c>
      <c r="S1091" s="27" t="s">
        <v>432</v>
      </c>
      <c r="T1091" s="27" t="s">
        <v>354</v>
      </c>
      <c r="U1091" s="27" t="s">
        <v>4086</v>
      </c>
    </row>
    <row r="1092" spans="1:21" x14ac:dyDescent="0.15">
      <c r="A1092" s="27" t="s">
        <v>75</v>
      </c>
      <c r="B1092" s="27" t="s">
        <v>10578</v>
      </c>
      <c r="C1092" s="27" t="s">
        <v>252</v>
      </c>
      <c r="D1092" s="27" t="s">
        <v>280</v>
      </c>
      <c r="E1092" s="27" t="s">
        <v>4083</v>
      </c>
      <c r="F1092" s="27" t="s">
        <v>4084</v>
      </c>
      <c r="G1092" s="27" t="s">
        <v>78</v>
      </c>
      <c r="H1092" s="27" t="s">
        <v>4085</v>
      </c>
      <c r="I1092" s="28">
        <v>43423.658125000002</v>
      </c>
      <c r="J1092" s="28">
        <v>43423.658125000002</v>
      </c>
      <c r="K1092" s="27">
        <v>0</v>
      </c>
      <c r="L1092" s="27" t="s">
        <v>211</v>
      </c>
      <c r="M1092" s="27" t="s">
        <v>211</v>
      </c>
      <c r="N1092" s="27" t="s">
        <v>215</v>
      </c>
      <c r="O1092" s="27" t="s">
        <v>279</v>
      </c>
      <c r="P1092" s="27" t="s">
        <v>170</v>
      </c>
      <c r="R1092" s="27">
        <v>0</v>
      </c>
      <c r="S1092" s="27" t="s">
        <v>354</v>
      </c>
      <c r="T1092" s="27" t="s">
        <v>354</v>
      </c>
      <c r="U1092" s="27" t="s">
        <v>10579</v>
      </c>
    </row>
    <row r="1093" spans="1:21" x14ac:dyDescent="0.15">
      <c r="A1093" s="27" t="s">
        <v>75</v>
      </c>
      <c r="B1093" s="27" t="s">
        <v>10580</v>
      </c>
      <c r="C1093" s="27" t="s">
        <v>252</v>
      </c>
      <c r="D1093" s="27" t="s">
        <v>280</v>
      </c>
      <c r="E1093" s="27" t="s">
        <v>4083</v>
      </c>
      <c r="F1093" s="27" t="s">
        <v>4084</v>
      </c>
      <c r="G1093" s="27" t="s">
        <v>78</v>
      </c>
      <c r="H1093" s="27" t="s">
        <v>4085</v>
      </c>
      <c r="I1093" s="28">
        <v>43423.658229166664</v>
      </c>
      <c r="J1093" s="28">
        <v>43423.658229166664</v>
      </c>
      <c r="K1093" s="27">
        <v>0</v>
      </c>
      <c r="L1093" s="27" t="s">
        <v>211</v>
      </c>
      <c r="M1093" s="27" t="s">
        <v>211</v>
      </c>
      <c r="N1093" s="27" t="s">
        <v>215</v>
      </c>
      <c r="O1093" s="27" t="s">
        <v>279</v>
      </c>
      <c r="P1093" s="27" t="s">
        <v>170</v>
      </c>
      <c r="R1093" s="27">
        <v>0</v>
      </c>
      <c r="S1093" s="27" t="s">
        <v>354</v>
      </c>
      <c r="T1093" s="27" t="s">
        <v>354</v>
      </c>
      <c r="U1093" s="27" t="s">
        <v>10581</v>
      </c>
    </row>
    <row r="1094" spans="1:21" x14ac:dyDescent="0.15">
      <c r="A1094" s="27" t="s">
        <v>75</v>
      </c>
      <c r="B1094" s="27" t="s">
        <v>10582</v>
      </c>
      <c r="C1094" s="27" t="s">
        <v>252</v>
      </c>
      <c r="D1094" s="27" t="s">
        <v>280</v>
      </c>
      <c r="E1094" s="27" t="s">
        <v>10583</v>
      </c>
      <c r="F1094" s="27" t="s">
        <v>10584</v>
      </c>
      <c r="G1094" s="27" t="s">
        <v>78</v>
      </c>
      <c r="H1094" s="27" t="s">
        <v>10585</v>
      </c>
      <c r="I1094" s="28">
        <v>43423.65896990741</v>
      </c>
      <c r="J1094" s="28">
        <v>43423.65896990741</v>
      </c>
      <c r="K1094" s="27">
        <v>0</v>
      </c>
      <c r="L1094" s="27" t="s">
        <v>211</v>
      </c>
      <c r="M1094" s="27" t="s">
        <v>211</v>
      </c>
      <c r="N1094" s="27" t="s">
        <v>215</v>
      </c>
      <c r="O1094" s="27" t="s">
        <v>279</v>
      </c>
      <c r="P1094" s="27" t="s">
        <v>170</v>
      </c>
      <c r="R1094" s="27">
        <v>0</v>
      </c>
      <c r="S1094" s="27" t="s">
        <v>354</v>
      </c>
      <c r="T1094" s="27" t="s">
        <v>354</v>
      </c>
      <c r="U1094" s="27" t="s">
        <v>10586</v>
      </c>
    </row>
    <row r="1095" spans="1:21" x14ac:dyDescent="0.15">
      <c r="A1095" s="27" t="s">
        <v>75</v>
      </c>
      <c r="B1095" s="27" t="s">
        <v>4087</v>
      </c>
      <c r="C1095" s="27" t="s">
        <v>252</v>
      </c>
      <c r="D1095" s="27" t="s">
        <v>280</v>
      </c>
      <c r="E1095" s="27" t="s">
        <v>4088</v>
      </c>
      <c r="F1095" s="27" t="s">
        <v>4089</v>
      </c>
      <c r="G1095" s="27" t="s">
        <v>78</v>
      </c>
      <c r="H1095" s="27" t="s">
        <v>4090</v>
      </c>
      <c r="I1095" s="28">
        <v>43423.65997685185</v>
      </c>
      <c r="J1095" s="28">
        <v>43423.661354166667</v>
      </c>
      <c r="K1095" s="27">
        <v>1.3773148148148147E-3</v>
      </c>
      <c r="L1095" s="27" t="s">
        <v>210</v>
      </c>
      <c r="M1095" s="27" t="s">
        <v>211</v>
      </c>
      <c r="N1095" s="27" t="s">
        <v>215</v>
      </c>
      <c r="O1095" s="27" t="s">
        <v>279</v>
      </c>
      <c r="P1095" s="27" t="s">
        <v>170</v>
      </c>
      <c r="R1095" s="27">
        <v>0</v>
      </c>
      <c r="S1095" s="27" t="s">
        <v>491</v>
      </c>
      <c r="T1095" s="27" t="s">
        <v>354</v>
      </c>
      <c r="U1095" s="27" t="s">
        <v>4091</v>
      </c>
    </row>
    <row r="1096" spans="1:21" x14ac:dyDescent="0.15">
      <c r="A1096" s="27" t="s">
        <v>75</v>
      </c>
      <c r="B1096" s="27" t="s">
        <v>10587</v>
      </c>
      <c r="C1096" s="27" t="s">
        <v>252</v>
      </c>
      <c r="D1096" s="27" t="s">
        <v>280</v>
      </c>
      <c r="E1096" s="27" t="s">
        <v>10588</v>
      </c>
      <c r="F1096" s="27" t="s">
        <v>10589</v>
      </c>
      <c r="G1096" s="27" t="s">
        <v>78</v>
      </c>
      <c r="H1096" s="27" t="s">
        <v>10590</v>
      </c>
      <c r="I1096" s="28">
        <v>43423.660150462965</v>
      </c>
      <c r="J1096" s="28">
        <v>43423.660150462965</v>
      </c>
      <c r="K1096" s="27">
        <v>0</v>
      </c>
      <c r="L1096" s="27" t="s">
        <v>211</v>
      </c>
      <c r="M1096" s="27" t="s">
        <v>211</v>
      </c>
      <c r="N1096" s="27" t="s">
        <v>215</v>
      </c>
      <c r="O1096" s="27" t="s">
        <v>279</v>
      </c>
      <c r="P1096" s="27" t="s">
        <v>170</v>
      </c>
      <c r="R1096" s="27">
        <v>0</v>
      </c>
      <c r="U1096" s="27" t="s">
        <v>10591</v>
      </c>
    </row>
    <row r="1097" spans="1:21" x14ac:dyDescent="0.15">
      <c r="A1097" s="27" t="s">
        <v>75</v>
      </c>
      <c r="B1097" s="27" t="s">
        <v>10592</v>
      </c>
      <c r="C1097" s="27" t="s">
        <v>252</v>
      </c>
      <c r="D1097" s="27" t="s">
        <v>280</v>
      </c>
      <c r="E1097" s="27" t="s">
        <v>10588</v>
      </c>
      <c r="F1097" s="27" t="s">
        <v>10589</v>
      </c>
      <c r="G1097" s="27" t="s">
        <v>78</v>
      </c>
      <c r="H1097" s="27" t="s">
        <v>10590</v>
      </c>
      <c r="I1097" s="28">
        <v>43423.660266203704</v>
      </c>
      <c r="J1097" s="28">
        <v>43423.660266203704</v>
      </c>
      <c r="K1097" s="27">
        <v>0</v>
      </c>
      <c r="L1097" s="27" t="s">
        <v>211</v>
      </c>
      <c r="M1097" s="27" t="s">
        <v>211</v>
      </c>
      <c r="N1097" s="27" t="s">
        <v>215</v>
      </c>
      <c r="O1097" s="27" t="s">
        <v>279</v>
      </c>
      <c r="P1097" s="27" t="s">
        <v>170</v>
      </c>
      <c r="R1097" s="27">
        <v>0</v>
      </c>
      <c r="U1097" s="27" t="s">
        <v>10591</v>
      </c>
    </row>
    <row r="1098" spans="1:21" x14ac:dyDescent="0.15">
      <c r="A1098" s="27" t="s">
        <v>75</v>
      </c>
      <c r="B1098" s="27" t="s">
        <v>10593</v>
      </c>
      <c r="C1098" s="27" t="s">
        <v>252</v>
      </c>
      <c r="D1098" s="27" t="s">
        <v>280</v>
      </c>
      <c r="E1098" s="27" t="s">
        <v>10588</v>
      </c>
      <c r="F1098" s="27" t="s">
        <v>10589</v>
      </c>
      <c r="G1098" s="27" t="s">
        <v>78</v>
      </c>
      <c r="H1098" s="27" t="s">
        <v>10590</v>
      </c>
      <c r="I1098" s="28">
        <v>43423.660324074073</v>
      </c>
      <c r="J1098" s="28">
        <v>43423.660324074073</v>
      </c>
      <c r="K1098" s="27">
        <v>0</v>
      </c>
      <c r="L1098" s="27" t="s">
        <v>211</v>
      </c>
      <c r="M1098" s="27" t="s">
        <v>211</v>
      </c>
      <c r="N1098" s="27" t="s">
        <v>215</v>
      </c>
      <c r="O1098" s="27" t="s">
        <v>279</v>
      </c>
      <c r="P1098" s="27" t="s">
        <v>170</v>
      </c>
      <c r="R1098" s="27">
        <v>0</v>
      </c>
      <c r="U1098" s="27" t="s">
        <v>10594</v>
      </c>
    </row>
    <row r="1099" spans="1:21" x14ac:dyDescent="0.15">
      <c r="A1099" s="27" t="s">
        <v>75</v>
      </c>
      <c r="B1099" s="27" t="s">
        <v>10595</v>
      </c>
      <c r="C1099" s="27" t="s">
        <v>252</v>
      </c>
      <c r="D1099" s="27" t="s">
        <v>280</v>
      </c>
      <c r="E1099" s="27" t="s">
        <v>10596</v>
      </c>
      <c r="F1099" s="27" t="s">
        <v>10597</v>
      </c>
      <c r="G1099" s="27" t="s">
        <v>78</v>
      </c>
      <c r="H1099" s="27" t="s">
        <v>10598</v>
      </c>
      <c r="I1099" s="28">
        <v>43423.673680555556</v>
      </c>
      <c r="J1099" s="28">
        <v>43423.673680555556</v>
      </c>
      <c r="K1099" s="27">
        <v>0</v>
      </c>
      <c r="L1099" s="27" t="s">
        <v>211</v>
      </c>
      <c r="M1099" s="27" t="s">
        <v>211</v>
      </c>
      <c r="N1099" s="27" t="s">
        <v>215</v>
      </c>
      <c r="O1099" s="27" t="s">
        <v>279</v>
      </c>
      <c r="P1099" s="27" t="s">
        <v>170</v>
      </c>
      <c r="R1099" s="27">
        <v>0</v>
      </c>
      <c r="S1099" s="27" t="s">
        <v>354</v>
      </c>
      <c r="T1099" s="27" t="s">
        <v>354</v>
      </c>
      <c r="U1099" s="27" t="s">
        <v>10599</v>
      </c>
    </row>
    <row r="1100" spans="1:21" x14ac:dyDescent="0.15">
      <c r="A1100" s="27" t="s">
        <v>75</v>
      </c>
      <c r="B1100" s="27" t="s">
        <v>10600</v>
      </c>
      <c r="C1100" s="27" t="s">
        <v>252</v>
      </c>
      <c r="D1100" s="27" t="s">
        <v>280</v>
      </c>
      <c r="E1100" s="27" t="s">
        <v>10596</v>
      </c>
      <c r="F1100" s="27" t="s">
        <v>10597</v>
      </c>
      <c r="G1100" s="27" t="s">
        <v>78</v>
      </c>
      <c r="H1100" s="27" t="s">
        <v>10598</v>
      </c>
      <c r="I1100" s="28">
        <v>43423.675347222219</v>
      </c>
      <c r="J1100" s="28">
        <v>43423.675347222219</v>
      </c>
      <c r="K1100" s="27">
        <v>0</v>
      </c>
      <c r="L1100" s="27" t="s">
        <v>211</v>
      </c>
      <c r="M1100" s="27" t="s">
        <v>211</v>
      </c>
      <c r="N1100" s="27" t="s">
        <v>215</v>
      </c>
      <c r="O1100" s="27" t="s">
        <v>279</v>
      </c>
      <c r="P1100" s="27" t="s">
        <v>170</v>
      </c>
      <c r="R1100" s="27">
        <v>0</v>
      </c>
      <c r="S1100" s="27" t="s">
        <v>354</v>
      </c>
      <c r="T1100" s="27" t="s">
        <v>354</v>
      </c>
      <c r="U1100" s="27" t="s">
        <v>10601</v>
      </c>
    </row>
    <row r="1101" spans="1:21" x14ac:dyDescent="0.15">
      <c r="A1101" s="27" t="s">
        <v>75</v>
      </c>
      <c r="B1101" s="27" t="s">
        <v>10602</v>
      </c>
      <c r="C1101" s="27" t="s">
        <v>252</v>
      </c>
      <c r="D1101" s="27" t="s">
        <v>280</v>
      </c>
      <c r="E1101" s="27" t="s">
        <v>10596</v>
      </c>
      <c r="F1101" s="27" t="s">
        <v>10597</v>
      </c>
      <c r="G1101" s="27" t="s">
        <v>78</v>
      </c>
      <c r="H1101" s="27" t="s">
        <v>10598</v>
      </c>
      <c r="I1101" s="28">
        <v>43423.675462962965</v>
      </c>
      <c r="J1101" s="28">
        <v>43423.675462962965</v>
      </c>
      <c r="K1101" s="27">
        <v>0</v>
      </c>
      <c r="L1101" s="27" t="s">
        <v>211</v>
      </c>
      <c r="M1101" s="27" t="s">
        <v>211</v>
      </c>
      <c r="N1101" s="27" t="s">
        <v>215</v>
      </c>
      <c r="O1101" s="27" t="s">
        <v>279</v>
      </c>
      <c r="P1101" s="27" t="s">
        <v>170</v>
      </c>
      <c r="R1101" s="27">
        <v>0</v>
      </c>
      <c r="S1101" s="27" t="s">
        <v>354</v>
      </c>
      <c r="T1101" s="27" t="s">
        <v>354</v>
      </c>
      <c r="U1101" s="27" t="s">
        <v>10603</v>
      </c>
    </row>
    <row r="1102" spans="1:21" x14ac:dyDescent="0.15">
      <c r="A1102" s="27" t="s">
        <v>75</v>
      </c>
      <c r="B1102" s="27" t="s">
        <v>10604</v>
      </c>
      <c r="C1102" s="27" t="s">
        <v>252</v>
      </c>
      <c r="D1102" s="27" t="s">
        <v>280</v>
      </c>
      <c r="E1102" s="27" t="s">
        <v>10605</v>
      </c>
      <c r="F1102" s="27" t="s">
        <v>10606</v>
      </c>
      <c r="G1102" s="27" t="s">
        <v>78</v>
      </c>
      <c r="H1102" s="27" t="s">
        <v>10607</v>
      </c>
      <c r="I1102" s="28">
        <v>43423.676053240742</v>
      </c>
      <c r="J1102" s="28">
        <v>43423.676053240742</v>
      </c>
      <c r="K1102" s="27">
        <v>0</v>
      </c>
      <c r="L1102" s="27" t="s">
        <v>211</v>
      </c>
      <c r="M1102" s="27" t="s">
        <v>211</v>
      </c>
      <c r="N1102" s="27" t="s">
        <v>215</v>
      </c>
      <c r="O1102" s="27" t="s">
        <v>279</v>
      </c>
      <c r="P1102" s="27" t="s">
        <v>170</v>
      </c>
      <c r="R1102" s="27">
        <v>0</v>
      </c>
      <c r="S1102" s="27" t="s">
        <v>354</v>
      </c>
      <c r="T1102" s="27" t="s">
        <v>354</v>
      </c>
      <c r="U1102" s="27" t="s">
        <v>10608</v>
      </c>
    </row>
    <row r="1103" spans="1:21" x14ac:dyDescent="0.15">
      <c r="A1103" s="27" t="s">
        <v>75</v>
      </c>
      <c r="B1103" s="27" t="s">
        <v>10609</v>
      </c>
      <c r="C1103" s="27" t="s">
        <v>252</v>
      </c>
      <c r="D1103" s="27" t="s">
        <v>280</v>
      </c>
      <c r="E1103" s="27" t="s">
        <v>10605</v>
      </c>
      <c r="F1103" s="27" t="s">
        <v>10606</v>
      </c>
      <c r="G1103" s="27" t="s">
        <v>78</v>
      </c>
      <c r="H1103" s="27" t="s">
        <v>10607</v>
      </c>
      <c r="I1103" s="28">
        <v>43423.67633101852</v>
      </c>
      <c r="J1103" s="28">
        <v>43423.67633101852</v>
      </c>
      <c r="K1103" s="27">
        <v>0</v>
      </c>
      <c r="L1103" s="27" t="s">
        <v>211</v>
      </c>
      <c r="M1103" s="27" t="s">
        <v>211</v>
      </c>
      <c r="N1103" s="27" t="s">
        <v>215</v>
      </c>
      <c r="O1103" s="27" t="s">
        <v>279</v>
      </c>
      <c r="P1103" s="27" t="s">
        <v>170</v>
      </c>
      <c r="R1103" s="27">
        <v>0</v>
      </c>
      <c r="S1103" s="27" t="s">
        <v>354</v>
      </c>
      <c r="T1103" s="27" t="s">
        <v>354</v>
      </c>
      <c r="U1103" s="27" t="s">
        <v>10608</v>
      </c>
    </row>
    <row r="1104" spans="1:21" x14ac:dyDescent="0.15">
      <c r="A1104" s="27" t="s">
        <v>75</v>
      </c>
      <c r="B1104" s="27" t="s">
        <v>4092</v>
      </c>
      <c r="C1104" s="27" t="s">
        <v>252</v>
      </c>
      <c r="D1104" s="27" t="s">
        <v>280</v>
      </c>
      <c r="E1104" s="27" t="s">
        <v>4093</v>
      </c>
      <c r="F1104" s="27" t="s">
        <v>4094</v>
      </c>
      <c r="G1104" s="27" t="s">
        <v>78</v>
      </c>
      <c r="H1104" s="27" t="s">
        <v>4095</v>
      </c>
      <c r="I1104" s="28">
        <v>43423.680659722224</v>
      </c>
      <c r="J1104" s="28">
        <v>43423.680821759262</v>
      </c>
      <c r="K1104" s="27">
        <v>1.6203703703703703E-4</v>
      </c>
      <c r="L1104" s="27" t="s">
        <v>210</v>
      </c>
      <c r="M1104" s="27" t="s">
        <v>211</v>
      </c>
      <c r="N1104" s="27" t="s">
        <v>215</v>
      </c>
      <c r="O1104" s="27" t="s">
        <v>279</v>
      </c>
      <c r="P1104" s="27" t="s">
        <v>170</v>
      </c>
      <c r="R1104" s="27">
        <v>0</v>
      </c>
      <c r="S1104" s="27" t="s">
        <v>402</v>
      </c>
      <c r="T1104" s="27" t="s">
        <v>354</v>
      </c>
      <c r="U1104" s="27" t="s">
        <v>4096</v>
      </c>
    </row>
    <row r="1105" spans="1:21" x14ac:dyDescent="0.15">
      <c r="A1105" s="27" t="s">
        <v>75</v>
      </c>
      <c r="B1105" s="27" t="s">
        <v>10610</v>
      </c>
      <c r="C1105" s="27" t="s">
        <v>252</v>
      </c>
      <c r="D1105" s="27" t="s">
        <v>280</v>
      </c>
      <c r="E1105" s="27" t="s">
        <v>4098</v>
      </c>
      <c r="F1105" s="27" t="s">
        <v>4099</v>
      </c>
      <c r="G1105" s="27" t="s">
        <v>78</v>
      </c>
      <c r="H1105" s="27" t="s">
        <v>4100</v>
      </c>
      <c r="I1105" s="28">
        <v>43423.682187500002</v>
      </c>
      <c r="J1105" s="28">
        <v>43423.682187500002</v>
      </c>
      <c r="K1105" s="27">
        <v>0</v>
      </c>
      <c r="L1105" s="27" t="s">
        <v>211</v>
      </c>
      <c r="M1105" s="27" t="s">
        <v>211</v>
      </c>
      <c r="N1105" s="27" t="s">
        <v>215</v>
      </c>
      <c r="O1105" s="27" t="s">
        <v>279</v>
      </c>
      <c r="P1105" s="27" t="s">
        <v>170</v>
      </c>
      <c r="R1105" s="27">
        <v>0</v>
      </c>
      <c r="S1105" s="27" t="s">
        <v>354</v>
      </c>
      <c r="T1105" s="27" t="s">
        <v>354</v>
      </c>
      <c r="U1105" s="27" t="s">
        <v>4101</v>
      </c>
    </row>
    <row r="1106" spans="1:21" x14ac:dyDescent="0.15">
      <c r="A1106" s="27" t="s">
        <v>75</v>
      </c>
      <c r="B1106" s="27" t="s">
        <v>4097</v>
      </c>
      <c r="C1106" s="27" t="s">
        <v>252</v>
      </c>
      <c r="D1106" s="27" t="s">
        <v>280</v>
      </c>
      <c r="E1106" s="27" t="s">
        <v>4098</v>
      </c>
      <c r="F1106" s="27" t="s">
        <v>4099</v>
      </c>
      <c r="G1106" s="27" t="s">
        <v>78</v>
      </c>
      <c r="H1106" s="27" t="s">
        <v>4100</v>
      </c>
      <c r="I1106" s="28">
        <v>43423.682453703703</v>
      </c>
      <c r="J1106" s="28">
        <v>43423.683703703704</v>
      </c>
      <c r="K1106" s="27">
        <v>1.25E-3</v>
      </c>
      <c r="L1106" s="27" t="s">
        <v>210</v>
      </c>
      <c r="M1106" s="27" t="s">
        <v>211</v>
      </c>
      <c r="N1106" s="27" t="s">
        <v>215</v>
      </c>
      <c r="O1106" s="27" t="s">
        <v>279</v>
      </c>
      <c r="P1106" s="27" t="s">
        <v>170</v>
      </c>
      <c r="R1106" s="27">
        <v>0</v>
      </c>
      <c r="S1106" s="27" t="s">
        <v>503</v>
      </c>
      <c r="T1106" s="27" t="s">
        <v>354</v>
      </c>
      <c r="U1106" s="27" t="s">
        <v>4101</v>
      </c>
    </row>
    <row r="1107" spans="1:21" x14ac:dyDescent="0.15">
      <c r="A1107" s="27" t="s">
        <v>75</v>
      </c>
      <c r="B1107" s="27" t="s">
        <v>10611</v>
      </c>
      <c r="C1107" s="27" t="s">
        <v>252</v>
      </c>
      <c r="D1107" s="27" t="s">
        <v>280</v>
      </c>
      <c r="E1107" s="27" t="s">
        <v>10612</v>
      </c>
      <c r="F1107" s="27" t="s">
        <v>10613</v>
      </c>
      <c r="G1107" s="27" t="s">
        <v>78</v>
      </c>
      <c r="H1107" s="27" t="s">
        <v>10614</v>
      </c>
      <c r="I1107" s="28">
        <v>43423.684236111112</v>
      </c>
      <c r="J1107" s="28">
        <v>43423.684236111112</v>
      </c>
      <c r="K1107" s="27">
        <v>0</v>
      </c>
      <c r="L1107" s="27" t="s">
        <v>211</v>
      </c>
      <c r="M1107" s="27" t="s">
        <v>211</v>
      </c>
      <c r="N1107" s="27" t="s">
        <v>215</v>
      </c>
      <c r="O1107" s="27" t="s">
        <v>279</v>
      </c>
      <c r="P1107" s="27" t="s">
        <v>170</v>
      </c>
      <c r="R1107" s="27">
        <v>0</v>
      </c>
      <c r="S1107" s="27" t="s">
        <v>354</v>
      </c>
      <c r="T1107" s="27" t="s">
        <v>354</v>
      </c>
      <c r="U1107" s="27" t="s">
        <v>10615</v>
      </c>
    </row>
    <row r="1108" spans="1:21" x14ac:dyDescent="0.15">
      <c r="A1108" s="27" t="s">
        <v>75</v>
      </c>
      <c r="B1108" s="27" t="s">
        <v>10616</v>
      </c>
      <c r="C1108" s="27" t="s">
        <v>252</v>
      </c>
      <c r="D1108" s="27" t="s">
        <v>280</v>
      </c>
      <c r="E1108" s="27" t="s">
        <v>10612</v>
      </c>
      <c r="F1108" s="27" t="s">
        <v>10613</v>
      </c>
      <c r="G1108" s="27" t="s">
        <v>78</v>
      </c>
      <c r="H1108" s="27" t="s">
        <v>10614</v>
      </c>
      <c r="I1108" s="28">
        <v>43423.684386574074</v>
      </c>
      <c r="J1108" s="28">
        <v>43423.684386574074</v>
      </c>
      <c r="K1108" s="27">
        <v>0</v>
      </c>
      <c r="L1108" s="27" t="s">
        <v>211</v>
      </c>
      <c r="M1108" s="27" t="s">
        <v>211</v>
      </c>
      <c r="N1108" s="27" t="s">
        <v>215</v>
      </c>
      <c r="O1108" s="27" t="s">
        <v>279</v>
      </c>
      <c r="P1108" s="27" t="s">
        <v>170</v>
      </c>
      <c r="R1108" s="27">
        <v>0</v>
      </c>
      <c r="S1108" s="27" t="s">
        <v>354</v>
      </c>
      <c r="T1108" s="27" t="s">
        <v>354</v>
      </c>
      <c r="U1108" s="27" t="s">
        <v>10617</v>
      </c>
    </row>
    <row r="1109" spans="1:21" x14ac:dyDescent="0.15">
      <c r="A1109" s="27" t="s">
        <v>75</v>
      </c>
      <c r="B1109" s="27" t="s">
        <v>10618</v>
      </c>
      <c r="C1109" s="27" t="s">
        <v>252</v>
      </c>
      <c r="D1109" s="27" t="s">
        <v>280</v>
      </c>
      <c r="E1109" s="27" t="s">
        <v>10619</v>
      </c>
      <c r="F1109" s="27" t="s">
        <v>10620</v>
      </c>
      <c r="G1109" s="27" t="s">
        <v>78</v>
      </c>
      <c r="H1109" s="27" t="s">
        <v>10621</v>
      </c>
      <c r="I1109" s="28">
        <v>43423.688101851854</v>
      </c>
      <c r="J1109" s="28">
        <v>43423.688101851854</v>
      </c>
      <c r="K1109" s="27">
        <v>0</v>
      </c>
      <c r="L1109" s="27" t="s">
        <v>211</v>
      </c>
      <c r="M1109" s="27" t="s">
        <v>211</v>
      </c>
      <c r="N1109" s="27" t="s">
        <v>215</v>
      </c>
      <c r="O1109" s="27" t="s">
        <v>279</v>
      </c>
      <c r="P1109" s="27" t="s">
        <v>170</v>
      </c>
      <c r="R1109" s="27">
        <v>0</v>
      </c>
      <c r="S1109" s="27" t="s">
        <v>354</v>
      </c>
      <c r="T1109" s="27" t="s">
        <v>354</v>
      </c>
      <c r="U1109" s="27" t="s">
        <v>10622</v>
      </c>
    </row>
    <row r="1110" spans="1:21" x14ac:dyDescent="0.15">
      <c r="A1110" s="27" t="s">
        <v>75</v>
      </c>
      <c r="B1110" s="27" t="s">
        <v>4102</v>
      </c>
      <c r="C1110" s="27" t="s">
        <v>252</v>
      </c>
      <c r="D1110" s="27" t="s">
        <v>280</v>
      </c>
      <c r="E1110" s="27" t="s">
        <v>4103</v>
      </c>
      <c r="F1110" s="27" t="s">
        <v>4104</v>
      </c>
      <c r="G1110" s="27" t="s">
        <v>78</v>
      </c>
      <c r="H1110" s="27" t="s">
        <v>4105</v>
      </c>
      <c r="I1110" s="28">
        <v>43423.697060185186</v>
      </c>
      <c r="J1110" s="28">
        <v>43423.699155092596</v>
      </c>
      <c r="K1110" s="27">
        <v>2.0949074074074073E-3</v>
      </c>
      <c r="L1110" s="27" t="s">
        <v>210</v>
      </c>
      <c r="M1110" s="27" t="s">
        <v>210</v>
      </c>
      <c r="N1110" s="27" t="s">
        <v>215</v>
      </c>
      <c r="O1110" s="27" t="s">
        <v>279</v>
      </c>
      <c r="P1110" s="27" t="s">
        <v>170</v>
      </c>
      <c r="R1110" s="27">
        <v>0</v>
      </c>
      <c r="S1110" s="27" t="s">
        <v>580</v>
      </c>
      <c r="T1110" s="27" t="s">
        <v>580</v>
      </c>
      <c r="U1110" s="27" t="s">
        <v>4106</v>
      </c>
    </row>
    <row r="1111" spans="1:21" x14ac:dyDescent="0.15">
      <c r="A1111" s="27" t="s">
        <v>75</v>
      </c>
      <c r="B1111" s="27" t="s">
        <v>4107</v>
      </c>
      <c r="C1111" s="27" t="s">
        <v>252</v>
      </c>
      <c r="D1111" s="27" t="s">
        <v>280</v>
      </c>
      <c r="E1111" s="27" t="s">
        <v>1225</v>
      </c>
      <c r="F1111" s="27" t="s">
        <v>1226</v>
      </c>
      <c r="G1111" s="27" t="s">
        <v>78</v>
      </c>
      <c r="H1111" s="27" t="s">
        <v>1227</v>
      </c>
      <c r="I1111" s="28">
        <v>43423.699884259258</v>
      </c>
      <c r="J1111" s="28">
        <v>43423.700219907405</v>
      </c>
      <c r="K1111" s="27">
        <v>3.3564814814814812E-4</v>
      </c>
      <c r="L1111" s="27" t="s">
        <v>210</v>
      </c>
      <c r="M1111" s="27" t="s">
        <v>211</v>
      </c>
      <c r="N1111" s="27" t="s">
        <v>215</v>
      </c>
      <c r="O1111" s="27" t="s">
        <v>279</v>
      </c>
      <c r="P1111" s="27" t="s">
        <v>170</v>
      </c>
      <c r="R1111" s="27">
        <v>0</v>
      </c>
      <c r="S1111" s="27" t="s">
        <v>414</v>
      </c>
      <c r="T1111" s="27" t="s">
        <v>354</v>
      </c>
      <c r="U1111" s="27" t="s">
        <v>1228</v>
      </c>
    </row>
    <row r="1112" spans="1:21" x14ac:dyDescent="0.15">
      <c r="A1112" s="27" t="s">
        <v>75</v>
      </c>
      <c r="B1112" s="27" t="s">
        <v>10623</v>
      </c>
      <c r="C1112" s="27" t="s">
        <v>252</v>
      </c>
      <c r="D1112" s="27" t="s">
        <v>280</v>
      </c>
      <c r="E1112" s="27" t="s">
        <v>10624</v>
      </c>
      <c r="F1112" s="27" t="s">
        <v>10625</v>
      </c>
      <c r="G1112" s="27" t="s">
        <v>78</v>
      </c>
      <c r="H1112" s="27" t="s">
        <v>10626</v>
      </c>
      <c r="I1112" s="28">
        <v>43423.700659722221</v>
      </c>
      <c r="J1112" s="28">
        <v>43423.700659722221</v>
      </c>
      <c r="K1112" s="27">
        <v>0</v>
      </c>
      <c r="L1112" s="27" t="s">
        <v>211</v>
      </c>
      <c r="M1112" s="27" t="s">
        <v>211</v>
      </c>
      <c r="N1112" s="27" t="s">
        <v>215</v>
      </c>
      <c r="O1112" s="27" t="s">
        <v>279</v>
      </c>
      <c r="P1112" s="27" t="s">
        <v>170</v>
      </c>
      <c r="R1112" s="27">
        <v>0</v>
      </c>
      <c r="S1112" s="27" t="s">
        <v>354</v>
      </c>
      <c r="T1112" s="27" t="s">
        <v>354</v>
      </c>
      <c r="U1112" s="27" t="s">
        <v>10627</v>
      </c>
    </row>
    <row r="1113" spans="1:21" x14ac:dyDescent="0.15">
      <c r="A1113" s="27" t="s">
        <v>75</v>
      </c>
      <c r="B1113" s="27" t="s">
        <v>10628</v>
      </c>
      <c r="C1113" s="27" t="s">
        <v>252</v>
      </c>
      <c r="D1113" s="27" t="s">
        <v>280</v>
      </c>
      <c r="E1113" s="27" t="s">
        <v>10624</v>
      </c>
      <c r="F1113" s="27" t="s">
        <v>10625</v>
      </c>
      <c r="G1113" s="27" t="s">
        <v>78</v>
      </c>
      <c r="H1113" s="27" t="s">
        <v>10626</v>
      </c>
      <c r="I1113" s="28">
        <v>43423.701342592591</v>
      </c>
      <c r="J1113" s="28">
        <v>43423.701342592591</v>
      </c>
      <c r="K1113" s="27">
        <v>0</v>
      </c>
      <c r="L1113" s="27" t="s">
        <v>211</v>
      </c>
      <c r="M1113" s="27" t="s">
        <v>211</v>
      </c>
      <c r="N1113" s="27" t="s">
        <v>215</v>
      </c>
      <c r="O1113" s="27" t="s">
        <v>279</v>
      </c>
      <c r="P1113" s="27" t="s">
        <v>170</v>
      </c>
      <c r="R1113" s="27">
        <v>0</v>
      </c>
      <c r="S1113" s="27" t="s">
        <v>354</v>
      </c>
      <c r="T1113" s="27" t="s">
        <v>354</v>
      </c>
      <c r="U1113" s="27" t="s">
        <v>10627</v>
      </c>
    </row>
    <row r="1114" spans="1:21" x14ac:dyDescent="0.15">
      <c r="A1114" s="27" t="s">
        <v>75</v>
      </c>
      <c r="B1114" s="27" t="s">
        <v>4108</v>
      </c>
      <c r="C1114" s="27" t="s">
        <v>252</v>
      </c>
      <c r="D1114" s="27" t="s">
        <v>280</v>
      </c>
      <c r="E1114" s="27" t="s">
        <v>4109</v>
      </c>
      <c r="F1114" s="27" t="s">
        <v>4110</v>
      </c>
      <c r="G1114" s="27" t="s">
        <v>78</v>
      </c>
      <c r="H1114" s="27" t="s">
        <v>4111</v>
      </c>
      <c r="I1114" s="28">
        <v>43423.701967592591</v>
      </c>
      <c r="J1114" s="28">
        <v>43423.704872685186</v>
      </c>
      <c r="K1114" s="27">
        <v>2.9050925925925928E-3</v>
      </c>
      <c r="L1114" s="27" t="s">
        <v>210</v>
      </c>
      <c r="M1114" s="27" t="s">
        <v>210</v>
      </c>
      <c r="N1114" s="27" t="s">
        <v>215</v>
      </c>
      <c r="O1114" s="27" t="s">
        <v>279</v>
      </c>
      <c r="P1114" s="27" t="s">
        <v>170</v>
      </c>
      <c r="R1114" s="27">
        <v>0</v>
      </c>
      <c r="S1114" s="27" t="s">
        <v>1217</v>
      </c>
      <c r="T1114" s="27" t="s">
        <v>1217</v>
      </c>
      <c r="U1114" s="27" t="s">
        <v>4112</v>
      </c>
    </row>
    <row r="1115" spans="1:21" x14ac:dyDescent="0.15">
      <c r="A1115" s="27" t="s">
        <v>75</v>
      </c>
      <c r="B1115" s="27" t="s">
        <v>4113</v>
      </c>
      <c r="C1115" s="27" t="s">
        <v>252</v>
      </c>
      <c r="D1115" s="27" t="s">
        <v>280</v>
      </c>
      <c r="E1115" s="27" t="s">
        <v>4114</v>
      </c>
      <c r="F1115" s="27" t="s">
        <v>4115</v>
      </c>
      <c r="G1115" s="27" t="s">
        <v>78</v>
      </c>
      <c r="H1115" s="27" t="s">
        <v>4116</v>
      </c>
      <c r="I1115" s="28">
        <v>43423.705393518518</v>
      </c>
      <c r="J1115" s="28">
        <v>43423.706736111111</v>
      </c>
      <c r="K1115" s="27">
        <v>1.3425925925925925E-3</v>
      </c>
      <c r="L1115" s="27" t="s">
        <v>210</v>
      </c>
      <c r="M1115" s="27" t="s">
        <v>211</v>
      </c>
      <c r="N1115" s="27" t="s">
        <v>215</v>
      </c>
      <c r="O1115" s="27" t="s">
        <v>279</v>
      </c>
      <c r="P1115" s="27" t="s">
        <v>170</v>
      </c>
      <c r="R1115" s="27">
        <v>0</v>
      </c>
      <c r="S1115" s="27" t="s">
        <v>671</v>
      </c>
      <c r="T1115" s="27" t="s">
        <v>354</v>
      </c>
      <c r="U1115" s="27" t="s">
        <v>4117</v>
      </c>
    </row>
    <row r="1116" spans="1:21" x14ac:dyDescent="0.15">
      <c r="A1116" s="27" t="s">
        <v>75</v>
      </c>
      <c r="B1116" s="27" t="s">
        <v>4118</v>
      </c>
      <c r="C1116" s="27" t="s">
        <v>252</v>
      </c>
      <c r="D1116" s="27" t="s">
        <v>280</v>
      </c>
      <c r="E1116" s="27" t="s">
        <v>4119</v>
      </c>
      <c r="F1116" s="27" t="s">
        <v>4120</v>
      </c>
      <c r="G1116" s="27" t="s">
        <v>78</v>
      </c>
      <c r="H1116" s="27" t="s">
        <v>813</v>
      </c>
      <c r="I1116" s="28">
        <v>43423.708761574075</v>
      </c>
      <c r="J1116" s="28">
        <v>43423.709502314814</v>
      </c>
      <c r="K1116" s="27">
        <v>7.407407407407407E-4</v>
      </c>
      <c r="L1116" s="27" t="s">
        <v>210</v>
      </c>
      <c r="M1116" s="27" t="s">
        <v>211</v>
      </c>
      <c r="N1116" s="27" t="s">
        <v>215</v>
      </c>
      <c r="O1116" s="27" t="s">
        <v>279</v>
      </c>
      <c r="P1116" s="27" t="s">
        <v>170</v>
      </c>
      <c r="R1116" s="27">
        <v>0</v>
      </c>
      <c r="S1116" s="27" t="s">
        <v>416</v>
      </c>
      <c r="T1116" s="27" t="s">
        <v>354</v>
      </c>
      <c r="U1116" s="27" t="s">
        <v>4121</v>
      </c>
    </row>
    <row r="1117" spans="1:21" x14ac:dyDescent="0.15">
      <c r="A1117" s="27" t="s">
        <v>75</v>
      </c>
      <c r="B1117" s="27" t="s">
        <v>4122</v>
      </c>
      <c r="C1117" s="27" t="s">
        <v>252</v>
      </c>
      <c r="D1117" s="27" t="s">
        <v>280</v>
      </c>
      <c r="E1117" s="27" t="s">
        <v>4123</v>
      </c>
      <c r="F1117" s="27" t="s">
        <v>4124</v>
      </c>
      <c r="G1117" s="27" t="s">
        <v>78</v>
      </c>
      <c r="H1117" s="27" t="s">
        <v>4125</v>
      </c>
      <c r="I1117" s="28">
        <v>43423.710162037038</v>
      </c>
      <c r="J1117" s="28">
        <v>43423.712905092594</v>
      </c>
      <c r="K1117" s="27">
        <v>2.7430555555555559E-3</v>
      </c>
      <c r="L1117" s="27" t="s">
        <v>210</v>
      </c>
      <c r="M1117" s="27" t="s">
        <v>210</v>
      </c>
      <c r="N1117" s="27" t="s">
        <v>215</v>
      </c>
      <c r="O1117" s="27" t="s">
        <v>279</v>
      </c>
      <c r="P1117" s="27" t="s">
        <v>170</v>
      </c>
      <c r="R1117" s="27">
        <v>0</v>
      </c>
      <c r="S1117" s="27" t="s">
        <v>692</v>
      </c>
      <c r="T1117" s="27" t="s">
        <v>692</v>
      </c>
      <c r="U1117" s="27" t="s">
        <v>4126</v>
      </c>
    </row>
    <row r="1118" spans="1:21" x14ac:dyDescent="0.15">
      <c r="A1118" s="27" t="s">
        <v>75</v>
      </c>
      <c r="B1118" s="27" t="s">
        <v>10629</v>
      </c>
      <c r="C1118" s="27" t="s">
        <v>252</v>
      </c>
      <c r="D1118" s="27" t="s">
        <v>280</v>
      </c>
      <c r="E1118" s="27" t="s">
        <v>10630</v>
      </c>
      <c r="F1118" s="27" t="s">
        <v>10631</v>
      </c>
      <c r="G1118" s="27" t="s">
        <v>78</v>
      </c>
      <c r="H1118" s="27" t="s">
        <v>10632</v>
      </c>
      <c r="I1118" s="28">
        <v>43423.710844907408</v>
      </c>
      <c r="J1118" s="28">
        <v>43423.710844907408</v>
      </c>
      <c r="K1118" s="27">
        <v>0</v>
      </c>
      <c r="L1118" s="27" t="s">
        <v>211</v>
      </c>
      <c r="M1118" s="27" t="s">
        <v>211</v>
      </c>
      <c r="N1118" s="27" t="s">
        <v>215</v>
      </c>
      <c r="O1118" s="27" t="s">
        <v>279</v>
      </c>
      <c r="P1118" s="27" t="s">
        <v>170</v>
      </c>
      <c r="R1118" s="27">
        <v>0</v>
      </c>
      <c r="U1118" s="27" t="s">
        <v>10633</v>
      </c>
    </row>
    <row r="1119" spans="1:21" x14ac:dyDescent="0.15">
      <c r="A1119" s="27" t="s">
        <v>75</v>
      </c>
      <c r="B1119" s="27" t="s">
        <v>10634</v>
      </c>
      <c r="C1119" s="27" t="s">
        <v>252</v>
      </c>
      <c r="D1119" s="27" t="s">
        <v>280</v>
      </c>
      <c r="E1119" s="27" t="s">
        <v>10630</v>
      </c>
      <c r="F1119" s="27" t="s">
        <v>10631</v>
      </c>
      <c r="G1119" s="27" t="s">
        <v>78</v>
      </c>
      <c r="H1119" s="27" t="s">
        <v>10632</v>
      </c>
      <c r="I1119" s="28">
        <v>43423.711701388886</v>
      </c>
      <c r="J1119" s="28">
        <v>43423.711701388886</v>
      </c>
      <c r="K1119" s="27">
        <v>0</v>
      </c>
      <c r="L1119" s="27" t="s">
        <v>211</v>
      </c>
      <c r="M1119" s="27" t="s">
        <v>211</v>
      </c>
      <c r="N1119" s="27" t="s">
        <v>215</v>
      </c>
      <c r="O1119" s="27" t="s">
        <v>279</v>
      </c>
      <c r="P1119" s="27" t="s">
        <v>170</v>
      </c>
      <c r="R1119" s="27">
        <v>0</v>
      </c>
      <c r="S1119" s="27" t="s">
        <v>354</v>
      </c>
      <c r="T1119" s="27" t="s">
        <v>354</v>
      </c>
      <c r="U1119" s="27" t="s">
        <v>10633</v>
      </c>
    </row>
    <row r="1120" spans="1:21" x14ac:dyDescent="0.15">
      <c r="A1120" s="27" t="s">
        <v>75</v>
      </c>
      <c r="B1120" s="27" t="s">
        <v>10635</v>
      </c>
      <c r="C1120" s="27" t="s">
        <v>252</v>
      </c>
      <c r="D1120" s="27" t="s">
        <v>280</v>
      </c>
      <c r="E1120" s="27" t="s">
        <v>10630</v>
      </c>
      <c r="F1120" s="27" t="s">
        <v>10631</v>
      </c>
      <c r="G1120" s="27" t="s">
        <v>78</v>
      </c>
      <c r="H1120" s="27" t="s">
        <v>10632</v>
      </c>
      <c r="I1120" s="28">
        <v>43423.711770833332</v>
      </c>
      <c r="J1120" s="28">
        <v>43423.711770833332</v>
      </c>
      <c r="K1120" s="27">
        <v>0</v>
      </c>
      <c r="L1120" s="27" t="s">
        <v>211</v>
      </c>
      <c r="M1120" s="27" t="s">
        <v>211</v>
      </c>
      <c r="N1120" s="27" t="s">
        <v>215</v>
      </c>
      <c r="O1120" s="27" t="s">
        <v>279</v>
      </c>
      <c r="P1120" s="27" t="s">
        <v>170</v>
      </c>
      <c r="R1120" s="27">
        <v>0</v>
      </c>
      <c r="S1120" s="27" t="s">
        <v>354</v>
      </c>
      <c r="T1120" s="27" t="s">
        <v>354</v>
      </c>
      <c r="U1120" s="27" t="s">
        <v>10636</v>
      </c>
    </row>
    <row r="1121" spans="1:21" x14ac:dyDescent="0.15">
      <c r="A1121" s="27" t="s">
        <v>75</v>
      </c>
      <c r="B1121" s="27" t="s">
        <v>10637</v>
      </c>
      <c r="C1121" s="27" t="s">
        <v>252</v>
      </c>
      <c r="D1121" s="27" t="s">
        <v>280</v>
      </c>
      <c r="E1121" s="27" t="s">
        <v>4123</v>
      </c>
      <c r="F1121" s="27" t="s">
        <v>4124</v>
      </c>
      <c r="G1121" s="27" t="s">
        <v>78</v>
      </c>
      <c r="H1121" s="27" t="s">
        <v>4125</v>
      </c>
      <c r="I1121" s="28">
        <v>43423.713229166664</v>
      </c>
      <c r="J1121" s="28">
        <v>43423.713229166664</v>
      </c>
      <c r="K1121" s="27">
        <v>0</v>
      </c>
      <c r="L1121" s="27" t="s">
        <v>211</v>
      </c>
      <c r="M1121" s="27" t="s">
        <v>211</v>
      </c>
      <c r="N1121" s="27" t="s">
        <v>215</v>
      </c>
      <c r="O1121" s="27" t="s">
        <v>279</v>
      </c>
      <c r="P1121" s="27" t="s">
        <v>170</v>
      </c>
      <c r="R1121" s="27">
        <v>0</v>
      </c>
      <c r="S1121" s="27" t="s">
        <v>354</v>
      </c>
      <c r="T1121" s="27" t="s">
        <v>354</v>
      </c>
      <c r="U1121" s="27" t="s">
        <v>10638</v>
      </c>
    </row>
    <row r="1122" spans="1:21" x14ac:dyDescent="0.15">
      <c r="A1122" s="27" t="s">
        <v>75</v>
      </c>
      <c r="B1122" s="27" t="s">
        <v>10639</v>
      </c>
      <c r="C1122" s="27" t="s">
        <v>252</v>
      </c>
      <c r="D1122" s="27" t="s">
        <v>280</v>
      </c>
      <c r="E1122" s="27" t="s">
        <v>4123</v>
      </c>
      <c r="F1122" s="27" t="s">
        <v>4124</v>
      </c>
      <c r="G1122" s="27" t="s">
        <v>78</v>
      </c>
      <c r="H1122" s="27" t="s">
        <v>4125</v>
      </c>
      <c r="I1122" s="28">
        <v>43423.713761574072</v>
      </c>
      <c r="J1122" s="28">
        <v>43423.713761574072</v>
      </c>
      <c r="K1122" s="27">
        <v>0</v>
      </c>
      <c r="L1122" s="27" t="s">
        <v>211</v>
      </c>
      <c r="M1122" s="27" t="s">
        <v>211</v>
      </c>
      <c r="N1122" s="27" t="s">
        <v>215</v>
      </c>
      <c r="O1122" s="27" t="s">
        <v>279</v>
      </c>
      <c r="P1122" s="27" t="s">
        <v>170</v>
      </c>
      <c r="R1122" s="27">
        <v>0</v>
      </c>
      <c r="S1122" s="27" t="s">
        <v>354</v>
      </c>
      <c r="T1122" s="27" t="s">
        <v>354</v>
      </c>
      <c r="U1122" s="27" t="s">
        <v>4126</v>
      </c>
    </row>
    <row r="1123" spans="1:21" x14ac:dyDescent="0.15">
      <c r="A1123" s="27" t="s">
        <v>75</v>
      </c>
      <c r="B1123" s="27" t="s">
        <v>10640</v>
      </c>
      <c r="C1123" s="27" t="s">
        <v>252</v>
      </c>
      <c r="D1123" s="27" t="s">
        <v>280</v>
      </c>
      <c r="E1123" s="27" t="s">
        <v>10641</v>
      </c>
      <c r="F1123" s="27" t="s">
        <v>10642</v>
      </c>
      <c r="G1123" s="27" t="s">
        <v>78</v>
      </c>
      <c r="H1123" s="27" t="s">
        <v>10643</v>
      </c>
      <c r="I1123" s="28">
        <v>43423.714236111111</v>
      </c>
      <c r="J1123" s="28">
        <v>43423.714236111111</v>
      </c>
      <c r="K1123" s="27">
        <v>0</v>
      </c>
      <c r="L1123" s="27" t="s">
        <v>211</v>
      </c>
      <c r="M1123" s="27" t="s">
        <v>211</v>
      </c>
      <c r="N1123" s="27" t="s">
        <v>215</v>
      </c>
      <c r="O1123" s="27" t="s">
        <v>279</v>
      </c>
      <c r="P1123" s="27" t="s">
        <v>170</v>
      </c>
      <c r="R1123" s="27">
        <v>0</v>
      </c>
      <c r="S1123" s="27" t="s">
        <v>354</v>
      </c>
      <c r="T1123" s="27" t="s">
        <v>354</v>
      </c>
      <c r="U1123" s="27" t="s">
        <v>10644</v>
      </c>
    </row>
    <row r="1124" spans="1:21" x14ac:dyDescent="0.15">
      <c r="A1124" s="27" t="s">
        <v>75</v>
      </c>
      <c r="B1124" s="27" t="s">
        <v>10645</v>
      </c>
      <c r="C1124" s="27" t="s">
        <v>252</v>
      </c>
      <c r="D1124" s="27" t="s">
        <v>280</v>
      </c>
      <c r="E1124" s="27" t="s">
        <v>10641</v>
      </c>
      <c r="F1124" s="27" t="s">
        <v>10642</v>
      </c>
      <c r="G1124" s="27" t="s">
        <v>78</v>
      </c>
      <c r="H1124" s="27" t="s">
        <v>10643</v>
      </c>
      <c r="I1124" s="28">
        <v>43423.715081018519</v>
      </c>
      <c r="J1124" s="28">
        <v>43423.715081018519</v>
      </c>
      <c r="K1124" s="27">
        <v>0</v>
      </c>
      <c r="L1124" s="27" t="s">
        <v>211</v>
      </c>
      <c r="M1124" s="27" t="s">
        <v>211</v>
      </c>
      <c r="N1124" s="27" t="s">
        <v>215</v>
      </c>
      <c r="O1124" s="27" t="s">
        <v>279</v>
      </c>
      <c r="P1124" s="27" t="s">
        <v>170</v>
      </c>
      <c r="R1124" s="27">
        <v>0</v>
      </c>
      <c r="S1124" s="27" t="s">
        <v>354</v>
      </c>
      <c r="T1124" s="27" t="s">
        <v>354</v>
      </c>
      <c r="U1124" s="27" t="s">
        <v>10644</v>
      </c>
    </row>
    <row r="1125" spans="1:21" x14ac:dyDescent="0.15">
      <c r="A1125" s="27" t="s">
        <v>75</v>
      </c>
      <c r="B1125" s="27" t="s">
        <v>4127</v>
      </c>
      <c r="C1125" s="27" t="s">
        <v>252</v>
      </c>
      <c r="D1125" s="27" t="s">
        <v>280</v>
      </c>
      <c r="E1125" s="27" t="s">
        <v>4128</v>
      </c>
      <c r="F1125" s="27" t="s">
        <v>4129</v>
      </c>
      <c r="G1125" s="27" t="s">
        <v>78</v>
      </c>
      <c r="H1125" s="27" t="s">
        <v>4130</v>
      </c>
      <c r="I1125" s="28">
        <v>43423.716203703705</v>
      </c>
      <c r="J1125" s="28">
        <v>43423.716585648152</v>
      </c>
      <c r="K1125" s="27">
        <v>3.8194444444444446E-4</v>
      </c>
      <c r="L1125" s="27" t="s">
        <v>210</v>
      </c>
      <c r="M1125" s="27" t="s">
        <v>211</v>
      </c>
      <c r="N1125" s="27" t="s">
        <v>215</v>
      </c>
      <c r="O1125" s="27" t="s">
        <v>279</v>
      </c>
      <c r="P1125" s="27" t="s">
        <v>170</v>
      </c>
      <c r="R1125" s="27">
        <v>0</v>
      </c>
      <c r="S1125" s="27" t="s">
        <v>361</v>
      </c>
      <c r="T1125" s="27" t="s">
        <v>354</v>
      </c>
      <c r="U1125" s="27" t="s">
        <v>4131</v>
      </c>
    </row>
    <row r="1126" spans="1:21" x14ac:dyDescent="0.15">
      <c r="A1126" s="27" t="s">
        <v>75</v>
      </c>
      <c r="B1126" s="27" t="s">
        <v>10646</v>
      </c>
      <c r="C1126" s="27" t="s">
        <v>252</v>
      </c>
      <c r="D1126" s="27" t="s">
        <v>280</v>
      </c>
      <c r="E1126" s="27" t="s">
        <v>10647</v>
      </c>
      <c r="F1126" s="27" t="s">
        <v>10648</v>
      </c>
      <c r="G1126" s="27" t="s">
        <v>78</v>
      </c>
      <c r="H1126" s="27" t="s">
        <v>10649</v>
      </c>
      <c r="I1126" s="28">
        <v>43423.717453703706</v>
      </c>
      <c r="J1126" s="28">
        <v>43423.717453703706</v>
      </c>
      <c r="K1126" s="27">
        <v>0</v>
      </c>
      <c r="L1126" s="27" t="s">
        <v>211</v>
      </c>
      <c r="M1126" s="27" t="s">
        <v>211</v>
      </c>
      <c r="N1126" s="27" t="s">
        <v>215</v>
      </c>
      <c r="O1126" s="27" t="s">
        <v>279</v>
      </c>
      <c r="P1126" s="27" t="s">
        <v>170</v>
      </c>
      <c r="R1126" s="27">
        <v>0</v>
      </c>
      <c r="S1126" s="27" t="s">
        <v>354</v>
      </c>
      <c r="T1126" s="27" t="s">
        <v>354</v>
      </c>
      <c r="U1126" s="27" t="s">
        <v>10650</v>
      </c>
    </row>
    <row r="1127" spans="1:21" x14ac:dyDescent="0.15">
      <c r="A1127" s="27" t="s">
        <v>75</v>
      </c>
      <c r="B1127" s="27" t="s">
        <v>10651</v>
      </c>
      <c r="C1127" s="27" t="s">
        <v>252</v>
      </c>
      <c r="D1127" s="27" t="s">
        <v>280</v>
      </c>
      <c r="E1127" s="27" t="s">
        <v>10652</v>
      </c>
      <c r="F1127" s="27" t="s">
        <v>10653</v>
      </c>
      <c r="G1127" s="27" t="s">
        <v>78</v>
      </c>
      <c r="H1127" s="27" t="s">
        <v>10654</v>
      </c>
      <c r="I1127" s="28">
        <v>43423.718460648146</v>
      </c>
      <c r="J1127" s="28">
        <v>43423.718460648146</v>
      </c>
      <c r="K1127" s="27">
        <v>0</v>
      </c>
      <c r="L1127" s="27" t="s">
        <v>211</v>
      </c>
      <c r="M1127" s="27" t="s">
        <v>211</v>
      </c>
      <c r="N1127" s="27" t="s">
        <v>215</v>
      </c>
      <c r="O1127" s="27" t="s">
        <v>279</v>
      </c>
      <c r="P1127" s="27" t="s">
        <v>170</v>
      </c>
      <c r="R1127" s="27">
        <v>0</v>
      </c>
      <c r="S1127" s="27" t="s">
        <v>354</v>
      </c>
      <c r="T1127" s="27" t="s">
        <v>354</v>
      </c>
      <c r="U1127" s="27" t="s">
        <v>10655</v>
      </c>
    </row>
    <row r="1128" spans="1:21" x14ac:dyDescent="0.15">
      <c r="A1128" s="27" t="s">
        <v>75</v>
      </c>
      <c r="B1128" s="27" t="s">
        <v>10656</v>
      </c>
      <c r="C1128" s="27" t="s">
        <v>252</v>
      </c>
      <c r="D1128" s="27" t="s">
        <v>280</v>
      </c>
      <c r="E1128" s="27" t="s">
        <v>10657</v>
      </c>
      <c r="F1128" s="27" t="s">
        <v>10658</v>
      </c>
      <c r="G1128" s="27" t="s">
        <v>78</v>
      </c>
      <c r="H1128" s="27" t="s">
        <v>10659</v>
      </c>
      <c r="I1128" s="28">
        <v>43423.718935185185</v>
      </c>
      <c r="J1128" s="28">
        <v>43423.718935185185</v>
      </c>
      <c r="K1128" s="27">
        <v>0</v>
      </c>
      <c r="L1128" s="27" t="s">
        <v>211</v>
      </c>
      <c r="M1128" s="27" t="s">
        <v>211</v>
      </c>
      <c r="N1128" s="27" t="s">
        <v>215</v>
      </c>
      <c r="O1128" s="27" t="s">
        <v>279</v>
      </c>
      <c r="P1128" s="27" t="s">
        <v>170</v>
      </c>
      <c r="R1128" s="27">
        <v>0</v>
      </c>
      <c r="S1128" s="27" t="s">
        <v>354</v>
      </c>
      <c r="T1128" s="27" t="s">
        <v>354</v>
      </c>
      <c r="U1128" s="27" t="s">
        <v>10660</v>
      </c>
    </row>
    <row r="1129" spans="1:21" x14ac:dyDescent="0.15">
      <c r="A1129" s="27" t="s">
        <v>75</v>
      </c>
      <c r="B1129" s="27" t="s">
        <v>4132</v>
      </c>
      <c r="C1129" s="27" t="s">
        <v>252</v>
      </c>
      <c r="D1129" s="27" t="s">
        <v>280</v>
      </c>
      <c r="E1129" s="27" t="s">
        <v>4133</v>
      </c>
      <c r="F1129" s="27" t="s">
        <v>4134</v>
      </c>
      <c r="G1129" s="27" t="s">
        <v>78</v>
      </c>
      <c r="H1129" s="27" t="s">
        <v>4135</v>
      </c>
      <c r="I1129" s="28">
        <v>43423.721284722225</v>
      </c>
      <c r="J1129" s="28">
        <v>43423.722326388888</v>
      </c>
      <c r="K1129" s="27">
        <v>1.0416666666666667E-3</v>
      </c>
      <c r="L1129" s="27" t="s">
        <v>210</v>
      </c>
      <c r="M1129" s="27" t="s">
        <v>211</v>
      </c>
      <c r="N1129" s="27" t="s">
        <v>215</v>
      </c>
      <c r="O1129" s="27" t="s">
        <v>279</v>
      </c>
      <c r="P1129" s="27" t="s">
        <v>170</v>
      </c>
      <c r="R1129" s="27">
        <v>0</v>
      </c>
      <c r="S1129" s="27" t="s">
        <v>504</v>
      </c>
      <c r="T1129" s="27" t="s">
        <v>354</v>
      </c>
      <c r="U1129" s="27" t="s">
        <v>4136</v>
      </c>
    </row>
    <row r="1130" spans="1:21" x14ac:dyDescent="0.15">
      <c r="A1130" s="27" t="s">
        <v>75</v>
      </c>
      <c r="B1130" s="27" t="s">
        <v>4137</v>
      </c>
      <c r="C1130" s="27" t="s">
        <v>252</v>
      </c>
      <c r="D1130" s="27" t="s">
        <v>280</v>
      </c>
      <c r="E1130" s="27" t="s">
        <v>4138</v>
      </c>
      <c r="F1130" s="27" t="s">
        <v>4139</v>
      </c>
      <c r="G1130" s="27" t="s">
        <v>78</v>
      </c>
      <c r="H1130" s="27" t="s">
        <v>4140</v>
      </c>
      <c r="I1130" s="28">
        <v>43423.7262962963</v>
      </c>
      <c r="J1130" s="28">
        <v>43423.727766203701</v>
      </c>
      <c r="K1130" s="27">
        <v>1.4699074074074074E-3</v>
      </c>
      <c r="L1130" s="27" t="s">
        <v>210</v>
      </c>
      <c r="M1130" s="27" t="s">
        <v>211</v>
      </c>
      <c r="N1130" s="27" t="s">
        <v>215</v>
      </c>
      <c r="O1130" s="27" t="s">
        <v>279</v>
      </c>
      <c r="P1130" s="27" t="s">
        <v>170</v>
      </c>
      <c r="R1130" s="27">
        <v>0</v>
      </c>
      <c r="S1130" s="27" t="s">
        <v>727</v>
      </c>
      <c r="T1130" s="27" t="s">
        <v>354</v>
      </c>
      <c r="U1130" s="27" t="s">
        <v>4141</v>
      </c>
    </row>
    <row r="1131" spans="1:21" x14ac:dyDescent="0.15">
      <c r="A1131" s="27" t="s">
        <v>75</v>
      </c>
      <c r="B1131" s="27" t="s">
        <v>10661</v>
      </c>
      <c r="C1131" s="27" t="s">
        <v>252</v>
      </c>
      <c r="D1131" s="27" t="s">
        <v>280</v>
      </c>
      <c r="E1131" s="27" t="s">
        <v>10662</v>
      </c>
      <c r="F1131" s="27" t="s">
        <v>10663</v>
      </c>
      <c r="G1131" s="27" t="s">
        <v>78</v>
      </c>
      <c r="H1131" s="27" t="s">
        <v>10664</v>
      </c>
      <c r="I1131" s="28">
        <v>43423.595439814817</v>
      </c>
      <c r="J1131" s="28">
        <v>43423.595439814817</v>
      </c>
      <c r="K1131" s="27">
        <v>0</v>
      </c>
      <c r="L1131" s="27" t="s">
        <v>211</v>
      </c>
      <c r="M1131" s="27" t="s">
        <v>211</v>
      </c>
      <c r="N1131" s="27" t="s">
        <v>215</v>
      </c>
      <c r="O1131" s="27" t="s">
        <v>279</v>
      </c>
      <c r="P1131" s="27" t="s">
        <v>897</v>
      </c>
      <c r="R1131" s="27">
        <v>0</v>
      </c>
      <c r="S1131" s="27" t="s">
        <v>354</v>
      </c>
      <c r="T1131" s="27" t="s">
        <v>354</v>
      </c>
      <c r="U1131" s="27" t="s">
        <v>10665</v>
      </c>
    </row>
    <row r="1132" spans="1:21" x14ac:dyDescent="0.15">
      <c r="A1132" s="27" t="s">
        <v>75</v>
      </c>
      <c r="B1132" s="27" t="s">
        <v>4142</v>
      </c>
      <c r="C1132" s="27" t="s">
        <v>252</v>
      </c>
      <c r="D1132" s="27" t="s">
        <v>280</v>
      </c>
      <c r="E1132" s="27" t="s">
        <v>4143</v>
      </c>
      <c r="F1132" s="27" t="s">
        <v>4144</v>
      </c>
      <c r="G1132" s="27" t="s">
        <v>78</v>
      </c>
      <c r="H1132" s="27" t="s">
        <v>4145</v>
      </c>
      <c r="I1132" s="28">
        <v>43423.595891203702</v>
      </c>
      <c r="J1132" s="28">
        <v>43423.596145833333</v>
      </c>
      <c r="K1132" s="27">
        <v>2.5462962962962961E-4</v>
      </c>
      <c r="L1132" s="27" t="s">
        <v>210</v>
      </c>
      <c r="M1132" s="27" t="s">
        <v>211</v>
      </c>
      <c r="N1132" s="27" t="s">
        <v>215</v>
      </c>
      <c r="O1132" s="27" t="s">
        <v>279</v>
      </c>
      <c r="P1132" s="27" t="s">
        <v>897</v>
      </c>
      <c r="R1132" s="27">
        <v>0</v>
      </c>
      <c r="S1132" s="27" t="s">
        <v>425</v>
      </c>
      <c r="T1132" s="27" t="s">
        <v>354</v>
      </c>
      <c r="U1132" s="27" t="s">
        <v>4146</v>
      </c>
    </row>
    <row r="1133" spans="1:21" x14ac:dyDescent="0.15">
      <c r="A1133" s="27" t="s">
        <v>75</v>
      </c>
      <c r="B1133" s="27" t="s">
        <v>4147</v>
      </c>
      <c r="C1133" s="27" t="s">
        <v>252</v>
      </c>
      <c r="D1133" s="27" t="s">
        <v>280</v>
      </c>
      <c r="E1133" s="27" t="s">
        <v>4143</v>
      </c>
      <c r="F1133" s="27" t="s">
        <v>4144</v>
      </c>
      <c r="G1133" s="27" t="s">
        <v>78</v>
      </c>
      <c r="H1133" s="27" t="s">
        <v>4145</v>
      </c>
      <c r="I1133" s="28">
        <v>43423.596631944441</v>
      </c>
      <c r="J1133" s="28">
        <v>43423.596875000003</v>
      </c>
      <c r="K1133" s="27">
        <v>2.4305555555555552E-4</v>
      </c>
      <c r="L1133" s="27" t="s">
        <v>210</v>
      </c>
      <c r="M1133" s="27" t="s">
        <v>211</v>
      </c>
      <c r="N1133" s="27" t="s">
        <v>215</v>
      </c>
      <c r="O1133" s="27" t="s">
        <v>279</v>
      </c>
      <c r="P1133" s="27" t="s">
        <v>897</v>
      </c>
      <c r="R1133" s="27">
        <v>0</v>
      </c>
      <c r="S1133" s="27" t="s">
        <v>370</v>
      </c>
      <c r="T1133" s="27" t="s">
        <v>354</v>
      </c>
      <c r="U1133" s="27" t="s">
        <v>4148</v>
      </c>
    </row>
    <row r="1134" spans="1:21" x14ac:dyDescent="0.15">
      <c r="A1134" s="27" t="s">
        <v>75</v>
      </c>
      <c r="B1134" s="27" t="s">
        <v>10666</v>
      </c>
      <c r="C1134" s="27" t="s">
        <v>252</v>
      </c>
      <c r="D1134" s="27" t="s">
        <v>280</v>
      </c>
      <c r="E1134" s="27" t="s">
        <v>10667</v>
      </c>
      <c r="F1134" s="27" t="s">
        <v>10668</v>
      </c>
      <c r="G1134" s="27" t="s">
        <v>78</v>
      </c>
      <c r="H1134" s="27" t="s">
        <v>10669</v>
      </c>
      <c r="I1134" s="28">
        <v>43423.597870370373</v>
      </c>
      <c r="J1134" s="28">
        <v>43423.597870370373</v>
      </c>
      <c r="K1134" s="27">
        <v>0</v>
      </c>
      <c r="L1134" s="27" t="s">
        <v>211</v>
      </c>
      <c r="M1134" s="27" t="s">
        <v>211</v>
      </c>
      <c r="N1134" s="27" t="s">
        <v>215</v>
      </c>
      <c r="O1134" s="27" t="s">
        <v>279</v>
      </c>
      <c r="P1134" s="27" t="s">
        <v>897</v>
      </c>
      <c r="R1134" s="27">
        <v>0</v>
      </c>
      <c r="S1134" s="27" t="s">
        <v>354</v>
      </c>
      <c r="T1134" s="27" t="s">
        <v>354</v>
      </c>
      <c r="U1134" s="27" t="s">
        <v>10670</v>
      </c>
    </row>
    <row r="1135" spans="1:21" x14ac:dyDescent="0.15">
      <c r="A1135" s="27" t="s">
        <v>75</v>
      </c>
      <c r="B1135" s="27" t="s">
        <v>10671</v>
      </c>
      <c r="C1135" s="27" t="s">
        <v>252</v>
      </c>
      <c r="D1135" s="27" t="s">
        <v>280</v>
      </c>
      <c r="E1135" s="27" t="s">
        <v>10667</v>
      </c>
      <c r="F1135" s="27" t="s">
        <v>10668</v>
      </c>
      <c r="G1135" s="27" t="s">
        <v>78</v>
      </c>
      <c r="H1135" s="27" t="s">
        <v>10669</v>
      </c>
      <c r="I1135" s="28">
        <v>43423.59820601852</v>
      </c>
      <c r="J1135" s="28">
        <v>43423.59820601852</v>
      </c>
      <c r="K1135" s="27">
        <v>0</v>
      </c>
      <c r="L1135" s="27" t="s">
        <v>211</v>
      </c>
      <c r="M1135" s="27" t="s">
        <v>211</v>
      </c>
      <c r="N1135" s="27" t="s">
        <v>215</v>
      </c>
      <c r="O1135" s="27" t="s">
        <v>279</v>
      </c>
      <c r="P1135" s="27" t="s">
        <v>897</v>
      </c>
      <c r="R1135" s="27">
        <v>0</v>
      </c>
      <c r="S1135" s="27" t="s">
        <v>354</v>
      </c>
      <c r="T1135" s="27" t="s">
        <v>354</v>
      </c>
      <c r="U1135" s="27" t="s">
        <v>10670</v>
      </c>
    </row>
    <row r="1136" spans="1:21" x14ac:dyDescent="0.15">
      <c r="A1136" s="27" t="s">
        <v>75</v>
      </c>
      <c r="B1136" s="27" t="s">
        <v>10672</v>
      </c>
      <c r="C1136" s="27" t="s">
        <v>252</v>
      </c>
      <c r="D1136" s="27" t="s">
        <v>280</v>
      </c>
      <c r="E1136" s="27" t="s">
        <v>4150</v>
      </c>
      <c r="F1136" s="27" t="s">
        <v>4151</v>
      </c>
      <c r="G1136" s="27" t="s">
        <v>78</v>
      </c>
      <c r="H1136" s="27" t="s">
        <v>4152</v>
      </c>
      <c r="I1136" s="28">
        <v>43423.598865740743</v>
      </c>
      <c r="J1136" s="28">
        <v>43423.598865740743</v>
      </c>
      <c r="K1136" s="27">
        <v>0</v>
      </c>
      <c r="L1136" s="27" t="s">
        <v>211</v>
      </c>
      <c r="M1136" s="27" t="s">
        <v>211</v>
      </c>
      <c r="N1136" s="27" t="s">
        <v>215</v>
      </c>
      <c r="O1136" s="27" t="s">
        <v>279</v>
      </c>
      <c r="P1136" s="27" t="s">
        <v>897</v>
      </c>
      <c r="R1136" s="27">
        <v>0</v>
      </c>
      <c r="S1136" s="27" t="s">
        <v>354</v>
      </c>
      <c r="T1136" s="27" t="s">
        <v>354</v>
      </c>
      <c r="U1136" s="27" t="s">
        <v>4153</v>
      </c>
    </row>
    <row r="1137" spans="1:21" x14ac:dyDescent="0.15">
      <c r="A1137" s="27" t="s">
        <v>75</v>
      </c>
      <c r="B1137" s="27" t="s">
        <v>4149</v>
      </c>
      <c r="C1137" s="27" t="s">
        <v>252</v>
      </c>
      <c r="D1137" s="27" t="s">
        <v>280</v>
      </c>
      <c r="E1137" s="27" t="s">
        <v>4150</v>
      </c>
      <c r="F1137" s="27" t="s">
        <v>4151</v>
      </c>
      <c r="G1137" s="27" t="s">
        <v>78</v>
      </c>
      <c r="H1137" s="27" t="s">
        <v>4152</v>
      </c>
      <c r="I1137" s="28">
        <v>43423.599432870367</v>
      </c>
      <c r="J1137" s="28">
        <v>43423.602361111109</v>
      </c>
      <c r="K1137" s="27">
        <v>2.9282407407407412E-3</v>
      </c>
      <c r="L1137" s="27" t="s">
        <v>210</v>
      </c>
      <c r="M1137" s="27" t="s">
        <v>210</v>
      </c>
      <c r="N1137" s="27" t="s">
        <v>215</v>
      </c>
      <c r="O1137" s="27" t="s">
        <v>279</v>
      </c>
      <c r="P1137" s="27" t="s">
        <v>897</v>
      </c>
      <c r="R1137" s="27">
        <v>0</v>
      </c>
      <c r="S1137" s="27" t="s">
        <v>635</v>
      </c>
      <c r="T1137" s="27" t="s">
        <v>635</v>
      </c>
      <c r="U1137" s="27" t="s">
        <v>4153</v>
      </c>
    </row>
    <row r="1138" spans="1:21" x14ac:dyDescent="0.15">
      <c r="A1138" s="27" t="s">
        <v>75</v>
      </c>
      <c r="B1138" s="27" t="s">
        <v>4154</v>
      </c>
      <c r="C1138" s="27" t="s">
        <v>252</v>
      </c>
      <c r="D1138" s="27" t="s">
        <v>283</v>
      </c>
      <c r="E1138" s="27" t="s">
        <v>4155</v>
      </c>
      <c r="F1138" s="27" t="s">
        <v>4156</v>
      </c>
      <c r="G1138" s="27" t="s">
        <v>78</v>
      </c>
      <c r="H1138" s="27" t="s">
        <v>978</v>
      </c>
      <c r="I1138" s="28">
        <v>43423.588356481479</v>
      </c>
      <c r="J1138" s="28">
        <v>43423.590092592596</v>
      </c>
      <c r="K1138" s="27">
        <v>1.736111111111111E-3</v>
      </c>
      <c r="L1138" s="27" t="s">
        <v>210</v>
      </c>
      <c r="M1138" s="27" t="s">
        <v>211</v>
      </c>
      <c r="N1138" s="27" t="s">
        <v>215</v>
      </c>
      <c r="O1138" s="27" t="s">
        <v>282</v>
      </c>
      <c r="P1138" s="27" t="s">
        <v>897</v>
      </c>
      <c r="R1138" s="27">
        <v>0</v>
      </c>
      <c r="S1138" s="27" t="s">
        <v>654</v>
      </c>
      <c r="T1138" s="27" t="s">
        <v>354</v>
      </c>
      <c r="U1138" s="27" t="s">
        <v>4157</v>
      </c>
    </row>
    <row r="1139" spans="1:21" x14ac:dyDescent="0.15">
      <c r="A1139" s="27" t="s">
        <v>75</v>
      </c>
      <c r="B1139" s="27" t="s">
        <v>10673</v>
      </c>
      <c r="C1139" s="27" t="s">
        <v>252</v>
      </c>
      <c r="D1139" s="27" t="s">
        <v>283</v>
      </c>
      <c r="E1139" s="27" t="s">
        <v>10674</v>
      </c>
      <c r="F1139" s="27" t="s">
        <v>10675</v>
      </c>
      <c r="G1139" s="27" t="s">
        <v>78</v>
      </c>
      <c r="H1139" s="27" t="s">
        <v>10676</v>
      </c>
      <c r="I1139" s="28">
        <v>43423.591689814813</v>
      </c>
      <c r="J1139" s="28">
        <v>43423.591689814813</v>
      </c>
      <c r="K1139" s="27">
        <v>0</v>
      </c>
      <c r="L1139" s="27" t="s">
        <v>211</v>
      </c>
      <c r="M1139" s="27" t="s">
        <v>211</v>
      </c>
      <c r="N1139" s="27" t="s">
        <v>215</v>
      </c>
      <c r="O1139" s="27" t="s">
        <v>282</v>
      </c>
      <c r="P1139" s="27" t="s">
        <v>897</v>
      </c>
      <c r="R1139" s="27">
        <v>0</v>
      </c>
      <c r="S1139" s="27" t="s">
        <v>354</v>
      </c>
      <c r="T1139" s="27" t="s">
        <v>354</v>
      </c>
      <c r="U1139" s="27" t="s">
        <v>10677</v>
      </c>
    </row>
    <row r="1140" spans="1:21" x14ac:dyDescent="0.15">
      <c r="A1140" s="27" t="s">
        <v>75</v>
      </c>
      <c r="B1140" s="27" t="s">
        <v>4158</v>
      </c>
      <c r="C1140" s="27" t="s">
        <v>252</v>
      </c>
      <c r="D1140" s="27" t="s">
        <v>283</v>
      </c>
      <c r="E1140" s="27" t="s">
        <v>4159</v>
      </c>
      <c r="F1140" s="27" t="s">
        <v>4160</v>
      </c>
      <c r="G1140" s="27" t="s">
        <v>78</v>
      </c>
      <c r="H1140" s="27" t="s">
        <v>4161</v>
      </c>
      <c r="I1140" s="28">
        <v>43423.592210648145</v>
      </c>
      <c r="J1140" s="28">
        <v>43423.592303240737</v>
      </c>
      <c r="K1140" s="27">
        <v>9.2592592592592588E-5</v>
      </c>
      <c r="L1140" s="27" t="s">
        <v>210</v>
      </c>
      <c r="M1140" s="27" t="s">
        <v>211</v>
      </c>
      <c r="N1140" s="27" t="s">
        <v>215</v>
      </c>
      <c r="O1140" s="27" t="s">
        <v>282</v>
      </c>
      <c r="P1140" s="27" t="s">
        <v>897</v>
      </c>
      <c r="R1140" s="27">
        <v>0</v>
      </c>
      <c r="S1140" s="27" t="s">
        <v>432</v>
      </c>
      <c r="T1140" s="27" t="s">
        <v>354</v>
      </c>
      <c r="U1140" s="27" t="s">
        <v>4162</v>
      </c>
    </row>
    <row r="1141" spans="1:21" x14ac:dyDescent="0.15">
      <c r="A1141" s="27" t="s">
        <v>75</v>
      </c>
      <c r="B1141" s="27" t="s">
        <v>4163</v>
      </c>
      <c r="C1141" s="27" t="s">
        <v>252</v>
      </c>
      <c r="D1141" s="27" t="s">
        <v>283</v>
      </c>
      <c r="E1141" s="27" t="s">
        <v>4164</v>
      </c>
      <c r="F1141" s="27" t="s">
        <v>4165</v>
      </c>
      <c r="G1141" s="27" t="s">
        <v>78</v>
      </c>
      <c r="H1141" s="27" t="s">
        <v>1340</v>
      </c>
      <c r="I1141" s="28">
        <v>43423.59302083333</v>
      </c>
      <c r="J1141" s="28">
        <v>43423.593136574076</v>
      </c>
      <c r="K1141" s="27">
        <v>1.1574074074074073E-4</v>
      </c>
      <c r="L1141" s="27" t="s">
        <v>210</v>
      </c>
      <c r="M1141" s="27" t="s">
        <v>211</v>
      </c>
      <c r="N1141" s="27" t="s">
        <v>215</v>
      </c>
      <c r="O1141" s="27" t="s">
        <v>282</v>
      </c>
      <c r="P1141" s="27" t="s">
        <v>897</v>
      </c>
      <c r="R1141" s="27">
        <v>0</v>
      </c>
      <c r="S1141" s="27" t="s">
        <v>441</v>
      </c>
      <c r="T1141" s="27" t="s">
        <v>354</v>
      </c>
      <c r="U1141" s="27" t="s">
        <v>4166</v>
      </c>
    </row>
    <row r="1142" spans="1:21" x14ac:dyDescent="0.15">
      <c r="A1142" s="27" t="s">
        <v>75</v>
      </c>
      <c r="B1142" s="27" t="s">
        <v>10678</v>
      </c>
      <c r="C1142" s="27" t="s">
        <v>252</v>
      </c>
      <c r="D1142" s="27" t="s">
        <v>283</v>
      </c>
      <c r="E1142" s="27" t="s">
        <v>10679</v>
      </c>
      <c r="F1142" s="27" t="s">
        <v>10680</v>
      </c>
      <c r="G1142" s="27" t="s">
        <v>78</v>
      </c>
      <c r="H1142" s="27" t="s">
        <v>10681</v>
      </c>
      <c r="I1142" s="28">
        <v>43423.593622685185</v>
      </c>
      <c r="J1142" s="28">
        <v>43423.593622685185</v>
      </c>
      <c r="K1142" s="27">
        <v>0</v>
      </c>
      <c r="L1142" s="27" t="s">
        <v>211</v>
      </c>
      <c r="M1142" s="27" t="s">
        <v>211</v>
      </c>
      <c r="N1142" s="27" t="s">
        <v>215</v>
      </c>
      <c r="O1142" s="27" t="s">
        <v>282</v>
      </c>
      <c r="P1142" s="27" t="s">
        <v>897</v>
      </c>
      <c r="R1142" s="27">
        <v>0</v>
      </c>
      <c r="S1142" s="27" t="s">
        <v>354</v>
      </c>
      <c r="T1142" s="27" t="s">
        <v>354</v>
      </c>
      <c r="U1142" s="27" t="s">
        <v>10682</v>
      </c>
    </row>
    <row r="1143" spans="1:21" x14ac:dyDescent="0.15">
      <c r="A1143" s="27" t="s">
        <v>75</v>
      </c>
      <c r="B1143" s="27" t="s">
        <v>10683</v>
      </c>
      <c r="C1143" s="27" t="s">
        <v>252</v>
      </c>
      <c r="D1143" s="27" t="s">
        <v>283</v>
      </c>
      <c r="E1143" s="27" t="s">
        <v>10684</v>
      </c>
      <c r="F1143" s="27" t="s">
        <v>10685</v>
      </c>
      <c r="G1143" s="27" t="s">
        <v>78</v>
      </c>
      <c r="H1143" s="27" t="s">
        <v>10686</v>
      </c>
      <c r="I1143" s="28">
        <v>43423.594675925924</v>
      </c>
      <c r="J1143" s="28">
        <v>43423.594675925924</v>
      </c>
      <c r="K1143" s="27">
        <v>0</v>
      </c>
      <c r="L1143" s="27" t="s">
        <v>211</v>
      </c>
      <c r="M1143" s="27" t="s">
        <v>211</v>
      </c>
      <c r="N1143" s="27" t="s">
        <v>215</v>
      </c>
      <c r="O1143" s="27" t="s">
        <v>282</v>
      </c>
      <c r="P1143" s="27" t="s">
        <v>897</v>
      </c>
      <c r="R1143" s="27">
        <v>0</v>
      </c>
      <c r="S1143" s="27" t="s">
        <v>354</v>
      </c>
      <c r="T1143" s="27" t="s">
        <v>354</v>
      </c>
      <c r="U1143" s="27" t="s">
        <v>10687</v>
      </c>
    </row>
    <row r="1144" spans="1:21" x14ac:dyDescent="0.15">
      <c r="A1144" s="27" t="s">
        <v>75</v>
      </c>
      <c r="B1144" s="27" t="s">
        <v>4167</v>
      </c>
      <c r="C1144" s="27" t="s">
        <v>252</v>
      </c>
      <c r="D1144" s="27" t="s">
        <v>283</v>
      </c>
      <c r="E1144" s="27" t="s">
        <v>4168</v>
      </c>
      <c r="F1144" s="27" t="s">
        <v>4169</v>
      </c>
      <c r="G1144" s="27" t="s">
        <v>78</v>
      </c>
      <c r="H1144" s="27" t="s">
        <v>4170</v>
      </c>
      <c r="I1144" s="28">
        <v>43423.595601851855</v>
      </c>
      <c r="J1144" s="28">
        <v>43423.596759259257</v>
      </c>
      <c r="K1144" s="27">
        <v>1.1574074074074073E-3</v>
      </c>
      <c r="L1144" s="27" t="s">
        <v>210</v>
      </c>
      <c r="M1144" s="27" t="s">
        <v>211</v>
      </c>
      <c r="N1144" s="27" t="s">
        <v>215</v>
      </c>
      <c r="O1144" s="27" t="s">
        <v>282</v>
      </c>
      <c r="P1144" s="27" t="s">
        <v>897</v>
      </c>
      <c r="R1144" s="27">
        <v>0</v>
      </c>
      <c r="S1144" s="27" t="s">
        <v>444</v>
      </c>
      <c r="T1144" s="27" t="s">
        <v>354</v>
      </c>
      <c r="U1144" s="27" t="s">
        <v>4171</v>
      </c>
    </row>
    <row r="1145" spans="1:21" x14ac:dyDescent="0.15">
      <c r="A1145" s="27" t="s">
        <v>75</v>
      </c>
      <c r="B1145" s="27" t="s">
        <v>10688</v>
      </c>
      <c r="C1145" s="27" t="s">
        <v>252</v>
      </c>
      <c r="D1145" s="27" t="s">
        <v>283</v>
      </c>
      <c r="E1145" s="27" t="s">
        <v>10689</v>
      </c>
      <c r="F1145" s="27" t="s">
        <v>10690</v>
      </c>
      <c r="G1145" s="27" t="s">
        <v>78</v>
      </c>
      <c r="H1145" s="27" t="s">
        <v>10691</v>
      </c>
      <c r="I1145" s="28">
        <v>43423.597314814811</v>
      </c>
      <c r="J1145" s="28">
        <v>43423.597314814811</v>
      </c>
      <c r="K1145" s="27">
        <v>0</v>
      </c>
      <c r="L1145" s="27" t="s">
        <v>211</v>
      </c>
      <c r="M1145" s="27" t="s">
        <v>211</v>
      </c>
      <c r="N1145" s="27" t="s">
        <v>215</v>
      </c>
      <c r="O1145" s="27" t="s">
        <v>282</v>
      </c>
      <c r="P1145" s="27" t="s">
        <v>897</v>
      </c>
      <c r="R1145" s="27">
        <v>0</v>
      </c>
      <c r="S1145" s="27" t="s">
        <v>354</v>
      </c>
      <c r="T1145" s="27" t="s">
        <v>354</v>
      </c>
      <c r="U1145" s="27" t="s">
        <v>10692</v>
      </c>
    </row>
    <row r="1146" spans="1:21" x14ac:dyDescent="0.15">
      <c r="A1146" s="27" t="s">
        <v>75</v>
      </c>
      <c r="B1146" s="27" t="s">
        <v>10693</v>
      </c>
      <c r="C1146" s="27" t="s">
        <v>252</v>
      </c>
      <c r="D1146" s="27" t="s">
        <v>283</v>
      </c>
      <c r="E1146" s="27" t="s">
        <v>10694</v>
      </c>
      <c r="F1146" s="27" t="s">
        <v>10695</v>
      </c>
      <c r="G1146" s="27" t="s">
        <v>78</v>
      </c>
      <c r="H1146" s="27" t="s">
        <v>10696</v>
      </c>
      <c r="I1146" s="28">
        <v>43423.597997685189</v>
      </c>
      <c r="J1146" s="28">
        <v>43423.597997685189</v>
      </c>
      <c r="K1146" s="27">
        <v>0</v>
      </c>
      <c r="L1146" s="27" t="s">
        <v>211</v>
      </c>
      <c r="M1146" s="27" t="s">
        <v>211</v>
      </c>
      <c r="N1146" s="27" t="s">
        <v>215</v>
      </c>
      <c r="O1146" s="27" t="s">
        <v>282</v>
      </c>
      <c r="P1146" s="27" t="s">
        <v>897</v>
      </c>
      <c r="R1146" s="27">
        <v>0</v>
      </c>
      <c r="S1146" s="27" t="s">
        <v>354</v>
      </c>
      <c r="T1146" s="27" t="s">
        <v>354</v>
      </c>
      <c r="U1146" s="27" t="s">
        <v>10697</v>
      </c>
    </row>
    <row r="1147" spans="1:21" x14ac:dyDescent="0.15">
      <c r="A1147" s="27" t="s">
        <v>75</v>
      </c>
      <c r="B1147" s="27" t="s">
        <v>10698</v>
      </c>
      <c r="C1147" s="27" t="s">
        <v>252</v>
      </c>
      <c r="D1147" s="27" t="s">
        <v>283</v>
      </c>
      <c r="E1147" s="27" t="s">
        <v>10699</v>
      </c>
      <c r="F1147" s="27" t="s">
        <v>10700</v>
      </c>
      <c r="G1147" s="27" t="s">
        <v>78</v>
      </c>
      <c r="H1147" s="27" t="s">
        <v>10701</v>
      </c>
      <c r="I1147" s="28">
        <v>43423.598993055559</v>
      </c>
      <c r="J1147" s="28">
        <v>43423.598993055559</v>
      </c>
      <c r="K1147" s="27">
        <v>0</v>
      </c>
      <c r="L1147" s="27" t="s">
        <v>211</v>
      </c>
      <c r="M1147" s="27" t="s">
        <v>211</v>
      </c>
      <c r="N1147" s="27" t="s">
        <v>215</v>
      </c>
      <c r="O1147" s="27" t="s">
        <v>282</v>
      </c>
      <c r="P1147" s="27" t="s">
        <v>897</v>
      </c>
      <c r="R1147" s="27">
        <v>0</v>
      </c>
      <c r="S1147" s="27" t="s">
        <v>354</v>
      </c>
      <c r="T1147" s="27" t="s">
        <v>354</v>
      </c>
      <c r="U1147" s="27" t="s">
        <v>10702</v>
      </c>
    </row>
    <row r="1148" spans="1:21" x14ac:dyDescent="0.15">
      <c r="A1148" s="27" t="s">
        <v>75</v>
      </c>
      <c r="B1148" s="27" t="s">
        <v>10703</v>
      </c>
      <c r="C1148" s="27" t="s">
        <v>252</v>
      </c>
      <c r="D1148" s="27" t="s">
        <v>283</v>
      </c>
      <c r="E1148" s="27" t="s">
        <v>10704</v>
      </c>
      <c r="F1148" s="27" t="s">
        <v>10705</v>
      </c>
      <c r="G1148" s="27" t="s">
        <v>78</v>
      </c>
      <c r="H1148" s="27" t="s">
        <v>10706</v>
      </c>
      <c r="I1148" s="28">
        <v>43423.599791666667</v>
      </c>
      <c r="J1148" s="28">
        <v>43423.599791666667</v>
      </c>
      <c r="K1148" s="27">
        <v>0</v>
      </c>
      <c r="L1148" s="27" t="s">
        <v>211</v>
      </c>
      <c r="M1148" s="27" t="s">
        <v>211</v>
      </c>
      <c r="N1148" s="27" t="s">
        <v>215</v>
      </c>
      <c r="O1148" s="27" t="s">
        <v>282</v>
      </c>
      <c r="P1148" s="27" t="s">
        <v>897</v>
      </c>
      <c r="R1148" s="27">
        <v>0</v>
      </c>
      <c r="S1148" s="27" t="s">
        <v>354</v>
      </c>
      <c r="T1148" s="27" t="s">
        <v>354</v>
      </c>
      <c r="U1148" s="27" t="s">
        <v>10707</v>
      </c>
    </row>
    <row r="1149" spans="1:21" x14ac:dyDescent="0.15">
      <c r="A1149" s="27" t="s">
        <v>75</v>
      </c>
      <c r="B1149" s="27" t="s">
        <v>4172</v>
      </c>
      <c r="C1149" s="27" t="s">
        <v>252</v>
      </c>
      <c r="D1149" s="27" t="s">
        <v>283</v>
      </c>
      <c r="E1149" s="27" t="s">
        <v>4173</v>
      </c>
      <c r="F1149" s="27" t="s">
        <v>4174</v>
      </c>
      <c r="G1149" s="27" t="s">
        <v>78</v>
      </c>
      <c r="H1149" s="27" t="s">
        <v>4175</v>
      </c>
      <c r="I1149" s="28">
        <v>43423.600243055553</v>
      </c>
      <c r="J1149" s="28">
        <v>43423.601400462961</v>
      </c>
      <c r="K1149" s="27">
        <v>1.1574074074074073E-3</v>
      </c>
      <c r="L1149" s="27" t="s">
        <v>210</v>
      </c>
      <c r="M1149" s="27" t="s">
        <v>211</v>
      </c>
      <c r="N1149" s="27" t="s">
        <v>215</v>
      </c>
      <c r="O1149" s="27" t="s">
        <v>282</v>
      </c>
      <c r="P1149" s="27" t="s">
        <v>897</v>
      </c>
      <c r="R1149" s="27">
        <v>0</v>
      </c>
      <c r="S1149" s="27" t="s">
        <v>444</v>
      </c>
      <c r="T1149" s="27" t="s">
        <v>354</v>
      </c>
      <c r="U1149" s="27" t="s">
        <v>4176</v>
      </c>
    </row>
    <row r="1150" spans="1:21" x14ac:dyDescent="0.15">
      <c r="A1150" s="27" t="s">
        <v>75</v>
      </c>
      <c r="B1150" s="27" t="s">
        <v>10708</v>
      </c>
      <c r="C1150" s="27" t="s">
        <v>252</v>
      </c>
      <c r="D1150" s="27" t="s">
        <v>283</v>
      </c>
      <c r="E1150" s="27" t="s">
        <v>10709</v>
      </c>
      <c r="F1150" s="27" t="s">
        <v>10710</v>
      </c>
      <c r="G1150" s="27" t="s">
        <v>78</v>
      </c>
      <c r="H1150" s="27" t="s">
        <v>10711</v>
      </c>
      <c r="I1150" s="28">
        <v>43423.601770833331</v>
      </c>
      <c r="J1150" s="28">
        <v>43423.601770833331</v>
      </c>
      <c r="K1150" s="27">
        <v>0</v>
      </c>
      <c r="L1150" s="27" t="s">
        <v>211</v>
      </c>
      <c r="M1150" s="27" t="s">
        <v>211</v>
      </c>
      <c r="N1150" s="27" t="s">
        <v>215</v>
      </c>
      <c r="O1150" s="27" t="s">
        <v>282</v>
      </c>
      <c r="P1150" s="27" t="s">
        <v>897</v>
      </c>
      <c r="R1150" s="27">
        <v>0</v>
      </c>
      <c r="S1150" s="27" t="s">
        <v>354</v>
      </c>
      <c r="T1150" s="27" t="s">
        <v>354</v>
      </c>
      <c r="U1150" s="27" t="s">
        <v>10712</v>
      </c>
    </row>
    <row r="1151" spans="1:21" x14ac:dyDescent="0.15">
      <c r="A1151" s="27" t="s">
        <v>75</v>
      </c>
      <c r="B1151" s="27" t="s">
        <v>4177</v>
      </c>
      <c r="C1151" s="27" t="s">
        <v>252</v>
      </c>
      <c r="D1151" s="27" t="s">
        <v>283</v>
      </c>
      <c r="E1151" s="27" t="s">
        <v>4178</v>
      </c>
      <c r="F1151" s="27" t="s">
        <v>4179</v>
      </c>
      <c r="G1151" s="27" t="s">
        <v>78</v>
      </c>
      <c r="H1151" s="27" t="s">
        <v>4180</v>
      </c>
      <c r="I1151" s="28">
        <v>43423.602766203701</v>
      </c>
      <c r="J1151" s="28">
        <v>43423.603472222225</v>
      </c>
      <c r="K1151" s="27">
        <v>7.0601851851851847E-4</v>
      </c>
      <c r="L1151" s="27" t="s">
        <v>210</v>
      </c>
      <c r="M1151" s="27" t="s">
        <v>211</v>
      </c>
      <c r="N1151" s="27" t="s">
        <v>215</v>
      </c>
      <c r="O1151" s="27" t="s">
        <v>282</v>
      </c>
      <c r="P1151" s="27" t="s">
        <v>897</v>
      </c>
      <c r="R1151" s="27">
        <v>0</v>
      </c>
      <c r="S1151" s="27" t="s">
        <v>362</v>
      </c>
      <c r="T1151" s="27" t="s">
        <v>354</v>
      </c>
      <c r="U1151" s="27" t="s">
        <v>4181</v>
      </c>
    </row>
    <row r="1152" spans="1:21" x14ac:dyDescent="0.15">
      <c r="A1152" s="27" t="s">
        <v>75</v>
      </c>
      <c r="B1152" s="27" t="s">
        <v>4182</v>
      </c>
      <c r="C1152" s="27" t="s">
        <v>252</v>
      </c>
      <c r="D1152" s="27" t="s">
        <v>283</v>
      </c>
      <c r="E1152" s="27" t="s">
        <v>4183</v>
      </c>
      <c r="F1152" s="27" t="s">
        <v>4184</v>
      </c>
      <c r="G1152" s="27" t="s">
        <v>78</v>
      </c>
      <c r="H1152" s="27" t="s">
        <v>708</v>
      </c>
      <c r="I1152" s="28">
        <v>43423.604432870372</v>
      </c>
      <c r="J1152" s="28">
        <v>43423.605231481481</v>
      </c>
      <c r="K1152" s="27">
        <v>7.9861111111111105E-4</v>
      </c>
      <c r="L1152" s="27" t="s">
        <v>210</v>
      </c>
      <c r="M1152" s="27" t="s">
        <v>211</v>
      </c>
      <c r="N1152" s="27" t="s">
        <v>215</v>
      </c>
      <c r="O1152" s="27" t="s">
        <v>282</v>
      </c>
      <c r="P1152" s="27" t="s">
        <v>897</v>
      </c>
      <c r="R1152" s="27">
        <v>0</v>
      </c>
      <c r="S1152" s="27" t="s">
        <v>400</v>
      </c>
      <c r="T1152" s="27" t="s">
        <v>354</v>
      </c>
      <c r="U1152" s="27" t="s">
        <v>4185</v>
      </c>
    </row>
    <row r="1153" spans="1:21" x14ac:dyDescent="0.15">
      <c r="A1153" s="27" t="s">
        <v>75</v>
      </c>
      <c r="B1153" s="27" t="s">
        <v>4186</v>
      </c>
      <c r="C1153" s="27" t="s">
        <v>252</v>
      </c>
      <c r="D1153" s="27" t="s">
        <v>283</v>
      </c>
      <c r="E1153" s="27" t="s">
        <v>4187</v>
      </c>
      <c r="F1153" s="27" t="s">
        <v>4188</v>
      </c>
      <c r="G1153" s="27" t="s">
        <v>78</v>
      </c>
      <c r="H1153" s="27" t="s">
        <v>4189</v>
      </c>
      <c r="I1153" s="28">
        <v>43423.608888888892</v>
      </c>
      <c r="J1153" s="28">
        <v>43423.609548611108</v>
      </c>
      <c r="K1153" s="27">
        <v>6.5972222222222213E-4</v>
      </c>
      <c r="L1153" s="27" t="s">
        <v>210</v>
      </c>
      <c r="M1153" s="27" t="s">
        <v>211</v>
      </c>
      <c r="N1153" s="27" t="s">
        <v>215</v>
      </c>
      <c r="O1153" s="27" t="s">
        <v>282</v>
      </c>
      <c r="P1153" s="27" t="s">
        <v>897</v>
      </c>
      <c r="R1153" s="27">
        <v>0</v>
      </c>
      <c r="S1153" s="27" t="s">
        <v>420</v>
      </c>
      <c r="T1153" s="27" t="s">
        <v>354</v>
      </c>
      <c r="U1153" s="27" t="s">
        <v>4190</v>
      </c>
    </row>
    <row r="1154" spans="1:21" x14ac:dyDescent="0.15">
      <c r="A1154" s="27" t="s">
        <v>75</v>
      </c>
      <c r="B1154" s="27" t="s">
        <v>10713</v>
      </c>
      <c r="C1154" s="27" t="s">
        <v>252</v>
      </c>
      <c r="D1154" s="27" t="s">
        <v>283</v>
      </c>
      <c r="E1154" s="27" t="s">
        <v>10714</v>
      </c>
      <c r="F1154" s="27" t="s">
        <v>10715</v>
      </c>
      <c r="G1154" s="27" t="s">
        <v>78</v>
      </c>
      <c r="H1154" s="27" t="s">
        <v>10716</v>
      </c>
      <c r="I1154" s="28">
        <v>43423.610173611109</v>
      </c>
      <c r="J1154" s="28">
        <v>43423.610173611109</v>
      </c>
      <c r="K1154" s="27">
        <v>0</v>
      </c>
      <c r="L1154" s="27" t="s">
        <v>211</v>
      </c>
      <c r="M1154" s="27" t="s">
        <v>211</v>
      </c>
      <c r="N1154" s="27" t="s">
        <v>215</v>
      </c>
      <c r="O1154" s="27" t="s">
        <v>282</v>
      </c>
      <c r="P1154" s="27" t="s">
        <v>897</v>
      </c>
      <c r="R1154" s="27">
        <v>0</v>
      </c>
      <c r="S1154" s="27" t="s">
        <v>354</v>
      </c>
      <c r="T1154" s="27" t="s">
        <v>354</v>
      </c>
      <c r="U1154" s="27" t="s">
        <v>10717</v>
      </c>
    </row>
    <row r="1155" spans="1:21" x14ac:dyDescent="0.15">
      <c r="A1155" s="27" t="s">
        <v>75</v>
      </c>
      <c r="B1155" s="27" t="s">
        <v>10718</v>
      </c>
      <c r="C1155" s="27" t="s">
        <v>252</v>
      </c>
      <c r="D1155" s="27" t="s">
        <v>283</v>
      </c>
      <c r="E1155" s="27" t="s">
        <v>10714</v>
      </c>
      <c r="F1155" s="27" t="s">
        <v>10715</v>
      </c>
      <c r="G1155" s="27" t="s">
        <v>78</v>
      </c>
      <c r="H1155" s="27" t="s">
        <v>10716</v>
      </c>
      <c r="I1155" s="28">
        <v>43423.610925925925</v>
      </c>
      <c r="J1155" s="28">
        <v>43423.610925925925</v>
      </c>
      <c r="K1155" s="27">
        <v>0</v>
      </c>
      <c r="L1155" s="27" t="s">
        <v>211</v>
      </c>
      <c r="M1155" s="27" t="s">
        <v>211</v>
      </c>
      <c r="N1155" s="27" t="s">
        <v>215</v>
      </c>
      <c r="O1155" s="27" t="s">
        <v>282</v>
      </c>
      <c r="P1155" s="27" t="s">
        <v>897</v>
      </c>
      <c r="R1155" s="27">
        <v>0</v>
      </c>
      <c r="S1155" s="27" t="s">
        <v>354</v>
      </c>
      <c r="T1155" s="27" t="s">
        <v>354</v>
      </c>
      <c r="U1155" s="27" t="s">
        <v>10717</v>
      </c>
    </row>
    <row r="1156" spans="1:21" x14ac:dyDescent="0.15">
      <c r="A1156" s="27" t="s">
        <v>75</v>
      </c>
      <c r="B1156" s="27" t="s">
        <v>4191</v>
      </c>
      <c r="C1156" s="27" t="s">
        <v>252</v>
      </c>
      <c r="D1156" s="27" t="s">
        <v>283</v>
      </c>
      <c r="E1156" s="27" t="s">
        <v>4192</v>
      </c>
      <c r="F1156" s="27" t="s">
        <v>4193</v>
      </c>
      <c r="G1156" s="27" t="s">
        <v>78</v>
      </c>
      <c r="H1156" s="27" t="s">
        <v>4194</v>
      </c>
      <c r="I1156" s="28">
        <v>43423.611284722225</v>
      </c>
      <c r="J1156" s="28">
        <v>43423.612013888887</v>
      </c>
      <c r="K1156" s="27">
        <v>7.291666666666667E-4</v>
      </c>
      <c r="L1156" s="27" t="s">
        <v>210</v>
      </c>
      <c r="M1156" s="27" t="s">
        <v>211</v>
      </c>
      <c r="N1156" s="27" t="s">
        <v>215</v>
      </c>
      <c r="O1156" s="27" t="s">
        <v>282</v>
      </c>
      <c r="P1156" s="27" t="s">
        <v>897</v>
      </c>
      <c r="R1156" s="27">
        <v>0</v>
      </c>
      <c r="S1156" s="27" t="s">
        <v>382</v>
      </c>
      <c r="T1156" s="27" t="s">
        <v>354</v>
      </c>
      <c r="U1156" s="27" t="s">
        <v>4195</v>
      </c>
    </row>
    <row r="1157" spans="1:21" x14ac:dyDescent="0.15">
      <c r="A1157" s="27" t="s">
        <v>75</v>
      </c>
      <c r="B1157" s="27" t="s">
        <v>4196</v>
      </c>
      <c r="C1157" s="27" t="s">
        <v>252</v>
      </c>
      <c r="D1157" s="27" t="s">
        <v>283</v>
      </c>
      <c r="E1157" s="27" t="s">
        <v>4197</v>
      </c>
      <c r="F1157" s="27" t="s">
        <v>4198</v>
      </c>
      <c r="G1157" s="27" t="s">
        <v>78</v>
      </c>
      <c r="H1157" s="27" t="s">
        <v>789</v>
      </c>
      <c r="I1157" s="28">
        <v>43423.612962962965</v>
      </c>
      <c r="J1157" s="28">
        <v>43423.613125000003</v>
      </c>
      <c r="K1157" s="27">
        <v>1.6203703703703703E-4</v>
      </c>
      <c r="L1157" s="27" t="s">
        <v>210</v>
      </c>
      <c r="M1157" s="27" t="s">
        <v>211</v>
      </c>
      <c r="N1157" s="27" t="s">
        <v>215</v>
      </c>
      <c r="O1157" s="27" t="s">
        <v>282</v>
      </c>
      <c r="P1157" s="27" t="s">
        <v>897</v>
      </c>
      <c r="R1157" s="27">
        <v>0</v>
      </c>
      <c r="S1157" s="27" t="s">
        <v>402</v>
      </c>
      <c r="T1157" s="27" t="s">
        <v>354</v>
      </c>
      <c r="U1157" s="27" t="s">
        <v>4199</v>
      </c>
    </row>
    <row r="1158" spans="1:21" x14ac:dyDescent="0.15">
      <c r="A1158" s="27" t="s">
        <v>75</v>
      </c>
      <c r="B1158" s="27" t="s">
        <v>10719</v>
      </c>
      <c r="C1158" s="27" t="s">
        <v>252</v>
      </c>
      <c r="D1158" s="27" t="s">
        <v>283</v>
      </c>
      <c r="E1158" s="27" t="s">
        <v>10720</v>
      </c>
      <c r="F1158" s="27" t="s">
        <v>10721</v>
      </c>
      <c r="G1158" s="27" t="s">
        <v>78</v>
      </c>
      <c r="H1158" s="27" t="s">
        <v>10722</v>
      </c>
      <c r="I1158" s="28">
        <v>43423.613518518519</v>
      </c>
      <c r="J1158" s="28">
        <v>43423.613518518519</v>
      </c>
      <c r="K1158" s="27">
        <v>0</v>
      </c>
      <c r="L1158" s="27" t="s">
        <v>211</v>
      </c>
      <c r="M1158" s="27" t="s">
        <v>211</v>
      </c>
      <c r="N1158" s="27" t="s">
        <v>215</v>
      </c>
      <c r="O1158" s="27" t="s">
        <v>282</v>
      </c>
      <c r="P1158" s="27" t="s">
        <v>897</v>
      </c>
      <c r="R1158" s="27">
        <v>0</v>
      </c>
      <c r="S1158" s="27" t="s">
        <v>354</v>
      </c>
      <c r="T1158" s="27" t="s">
        <v>354</v>
      </c>
      <c r="U1158" s="27" t="s">
        <v>10723</v>
      </c>
    </row>
    <row r="1159" spans="1:21" x14ac:dyDescent="0.15">
      <c r="A1159" s="27" t="s">
        <v>75</v>
      </c>
      <c r="B1159" s="27" t="s">
        <v>10724</v>
      </c>
      <c r="C1159" s="27" t="s">
        <v>252</v>
      </c>
      <c r="D1159" s="27" t="s">
        <v>283</v>
      </c>
      <c r="E1159" s="27" t="s">
        <v>10725</v>
      </c>
      <c r="F1159" s="27" t="s">
        <v>10726</v>
      </c>
      <c r="G1159" s="27" t="s">
        <v>78</v>
      </c>
      <c r="H1159" s="27" t="s">
        <v>10727</v>
      </c>
      <c r="I1159" s="28">
        <v>43423.614548611113</v>
      </c>
      <c r="J1159" s="28">
        <v>43423.614548611113</v>
      </c>
      <c r="K1159" s="27">
        <v>0</v>
      </c>
      <c r="L1159" s="27" t="s">
        <v>211</v>
      </c>
      <c r="M1159" s="27" t="s">
        <v>211</v>
      </c>
      <c r="N1159" s="27" t="s">
        <v>215</v>
      </c>
      <c r="O1159" s="27" t="s">
        <v>282</v>
      </c>
      <c r="P1159" s="27" t="s">
        <v>897</v>
      </c>
      <c r="R1159" s="27">
        <v>0</v>
      </c>
      <c r="S1159" s="27" t="s">
        <v>354</v>
      </c>
      <c r="T1159" s="27" t="s">
        <v>354</v>
      </c>
      <c r="U1159" s="27" t="s">
        <v>10728</v>
      </c>
    </row>
    <row r="1160" spans="1:21" x14ac:dyDescent="0.15">
      <c r="A1160" s="27" t="s">
        <v>75</v>
      </c>
      <c r="B1160" s="27" t="s">
        <v>10729</v>
      </c>
      <c r="C1160" s="27" t="s">
        <v>252</v>
      </c>
      <c r="D1160" s="27" t="s">
        <v>283</v>
      </c>
      <c r="E1160" s="27" t="s">
        <v>10730</v>
      </c>
      <c r="F1160" s="27" t="s">
        <v>10731</v>
      </c>
      <c r="G1160" s="27" t="s">
        <v>78</v>
      </c>
      <c r="H1160" s="27" t="s">
        <v>10732</v>
      </c>
      <c r="I1160" s="28">
        <v>43423.614907407406</v>
      </c>
      <c r="J1160" s="28">
        <v>43423.614907407406</v>
      </c>
      <c r="K1160" s="27">
        <v>0</v>
      </c>
      <c r="L1160" s="27" t="s">
        <v>211</v>
      </c>
      <c r="M1160" s="27" t="s">
        <v>211</v>
      </c>
      <c r="N1160" s="27" t="s">
        <v>215</v>
      </c>
      <c r="O1160" s="27" t="s">
        <v>282</v>
      </c>
      <c r="P1160" s="27" t="s">
        <v>897</v>
      </c>
      <c r="R1160" s="27">
        <v>0</v>
      </c>
      <c r="S1160" s="27" t="s">
        <v>354</v>
      </c>
      <c r="T1160" s="27" t="s">
        <v>354</v>
      </c>
      <c r="U1160" s="27" t="s">
        <v>10733</v>
      </c>
    </row>
    <row r="1161" spans="1:21" x14ac:dyDescent="0.15">
      <c r="A1161" s="27" t="s">
        <v>75</v>
      </c>
      <c r="B1161" s="27" t="s">
        <v>10734</v>
      </c>
      <c r="C1161" s="27" t="s">
        <v>252</v>
      </c>
      <c r="D1161" s="27" t="s">
        <v>283</v>
      </c>
      <c r="E1161" s="27" t="s">
        <v>10735</v>
      </c>
      <c r="F1161" s="27" t="s">
        <v>10736</v>
      </c>
      <c r="G1161" s="27" t="s">
        <v>78</v>
      </c>
      <c r="H1161" s="27" t="s">
        <v>10737</v>
      </c>
      <c r="I1161" s="28">
        <v>43423.615289351852</v>
      </c>
      <c r="J1161" s="28">
        <v>43423.615289351852</v>
      </c>
      <c r="K1161" s="27">
        <v>0</v>
      </c>
      <c r="L1161" s="27" t="s">
        <v>211</v>
      </c>
      <c r="M1161" s="27" t="s">
        <v>211</v>
      </c>
      <c r="N1161" s="27" t="s">
        <v>215</v>
      </c>
      <c r="O1161" s="27" t="s">
        <v>282</v>
      </c>
      <c r="P1161" s="27" t="s">
        <v>897</v>
      </c>
      <c r="R1161" s="27">
        <v>0</v>
      </c>
      <c r="S1161" s="27" t="s">
        <v>354</v>
      </c>
      <c r="T1161" s="27" t="s">
        <v>354</v>
      </c>
      <c r="U1161" s="27" t="s">
        <v>10738</v>
      </c>
    </row>
    <row r="1162" spans="1:21" x14ac:dyDescent="0.15">
      <c r="A1162" s="27" t="s">
        <v>75</v>
      </c>
      <c r="B1162" s="27" t="s">
        <v>4200</v>
      </c>
      <c r="C1162" s="27" t="s">
        <v>252</v>
      </c>
      <c r="D1162" s="27" t="s">
        <v>283</v>
      </c>
      <c r="E1162" s="27" t="s">
        <v>4201</v>
      </c>
      <c r="F1162" s="27" t="s">
        <v>4202</v>
      </c>
      <c r="G1162" s="27" t="s">
        <v>78</v>
      </c>
      <c r="H1162" s="27" t="s">
        <v>4203</v>
      </c>
      <c r="I1162" s="28">
        <v>43423.615902777776</v>
      </c>
      <c r="J1162" s="28">
        <v>43423.619942129626</v>
      </c>
      <c r="K1162" s="27">
        <v>4.0393518518518521E-3</v>
      </c>
      <c r="L1162" s="27" t="s">
        <v>210</v>
      </c>
      <c r="M1162" s="27" t="s">
        <v>210</v>
      </c>
      <c r="N1162" s="27" t="s">
        <v>215</v>
      </c>
      <c r="O1162" s="27" t="s">
        <v>282</v>
      </c>
      <c r="P1162" s="27" t="s">
        <v>897</v>
      </c>
      <c r="R1162" s="27">
        <v>0</v>
      </c>
      <c r="S1162" s="27" t="s">
        <v>1620</v>
      </c>
      <c r="T1162" s="27" t="s">
        <v>1620</v>
      </c>
      <c r="U1162" s="27" t="s">
        <v>4204</v>
      </c>
    </row>
    <row r="1163" spans="1:21" x14ac:dyDescent="0.15">
      <c r="A1163" s="27" t="s">
        <v>75</v>
      </c>
      <c r="B1163" s="27" t="s">
        <v>4205</v>
      </c>
      <c r="C1163" s="27" t="s">
        <v>252</v>
      </c>
      <c r="D1163" s="27" t="s">
        <v>283</v>
      </c>
      <c r="E1163" s="27" t="s">
        <v>4206</v>
      </c>
      <c r="F1163" s="27" t="s">
        <v>4207</v>
      </c>
      <c r="G1163" s="27" t="s">
        <v>78</v>
      </c>
      <c r="H1163" s="27" t="s">
        <v>1451</v>
      </c>
      <c r="I1163" s="28">
        <v>43423.624027777776</v>
      </c>
      <c r="J1163" s="28">
        <v>43423.626481481479</v>
      </c>
      <c r="K1163" s="27">
        <v>2.4537037037037036E-3</v>
      </c>
      <c r="L1163" s="27" t="s">
        <v>210</v>
      </c>
      <c r="M1163" s="27" t="s">
        <v>210</v>
      </c>
      <c r="N1163" s="27" t="s">
        <v>215</v>
      </c>
      <c r="O1163" s="27" t="s">
        <v>282</v>
      </c>
      <c r="P1163" s="27" t="s">
        <v>897</v>
      </c>
      <c r="R1163" s="27">
        <v>0</v>
      </c>
      <c r="S1163" s="27" t="s">
        <v>918</v>
      </c>
      <c r="T1163" s="27" t="s">
        <v>918</v>
      </c>
      <c r="U1163" s="27" t="s">
        <v>4208</v>
      </c>
    </row>
    <row r="1164" spans="1:21" x14ac:dyDescent="0.15">
      <c r="A1164" s="27" t="s">
        <v>75</v>
      </c>
      <c r="B1164" s="27" t="s">
        <v>10739</v>
      </c>
      <c r="C1164" s="27" t="s">
        <v>252</v>
      </c>
      <c r="D1164" s="27" t="s">
        <v>283</v>
      </c>
      <c r="E1164" s="27" t="s">
        <v>10740</v>
      </c>
      <c r="F1164" s="27" t="s">
        <v>10741</v>
      </c>
      <c r="G1164" s="27" t="s">
        <v>78</v>
      </c>
      <c r="H1164" s="27" t="s">
        <v>10742</v>
      </c>
      <c r="I1164" s="28">
        <v>43423.635023148148</v>
      </c>
      <c r="J1164" s="28">
        <v>43423.635023148148</v>
      </c>
      <c r="K1164" s="27">
        <v>0</v>
      </c>
      <c r="L1164" s="27" t="s">
        <v>211</v>
      </c>
      <c r="M1164" s="27" t="s">
        <v>211</v>
      </c>
      <c r="N1164" s="27" t="s">
        <v>215</v>
      </c>
      <c r="O1164" s="27" t="s">
        <v>282</v>
      </c>
      <c r="P1164" s="27" t="s">
        <v>897</v>
      </c>
      <c r="R1164" s="27">
        <v>0</v>
      </c>
      <c r="S1164" s="27" t="s">
        <v>354</v>
      </c>
      <c r="T1164" s="27" t="s">
        <v>354</v>
      </c>
      <c r="U1164" s="27" t="s">
        <v>10743</v>
      </c>
    </row>
    <row r="1165" spans="1:21" x14ac:dyDescent="0.15">
      <c r="A1165" s="27" t="s">
        <v>75</v>
      </c>
      <c r="B1165" s="27" t="s">
        <v>4209</v>
      </c>
      <c r="C1165" s="27" t="s">
        <v>252</v>
      </c>
      <c r="D1165" s="27" t="s">
        <v>283</v>
      </c>
      <c r="E1165" s="27" t="s">
        <v>4210</v>
      </c>
      <c r="F1165" s="27" t="s">
        <v>4211</v>
      </c>
      <c r="G1165" s="27" t="s">
        <v>78</v>
      </c>
      <c r="H1165" s="27" t="s">
        <v>4212</v>
      </c>
      <c r="I1165" s="28">
        <v>43423.635358796295</v>
      </c>
      <c r="J1165" s="28">
        <v>43423.635671296295</v>
      </c>
      <c r="K1165" s="27">
        <v>3.1250000000000001E-4</v>
      </c>
      <c r="L1165" s="27" t="s">
        <v>210</v>
      </c>
      <c r="M1165" s="27" t="s">
        <v>211</v>
      </c>
      <c r="N1165" s="27" t="s">
        <v>215</v>
      </c>
      <c r="O1165" s="27" t="s">
        <v>282</v>
      </c>
      <c r="P1165" s="27" t="s">
        <v>897</v>
      </c>
      <c r="R1165" s="27">
        <v>0</v>
      </c>
      <c r="S1165" s="27" t="s">
        <v>407</v>
      </c>
      <c r="T1165" s="27" t="s">
        <v>354</v>
      </c>
      <c r="U1165" s="27" t="s">
        <v>4213</v>
      </c>
    </row>
    <row r="1166" spans="1:21" x14ac:dyDescent="0.15">
      <c r="A1166" s="27" t="s">
        <v>75</v>
      </c>
      <c r="B1166" s="27" t="s">
        <v>4214</v>
      </c>
      <c r="C1166" s="27" t="s">
        <v>252</v>
      </c>
      <c r="D1166" s="27" t="s">
        <v>283</v>
      </c>
      <c r="E1166" s="27" t="s">
        <v>4215</v>
      </c>
      <c r="F1166" s="27" t="s">
        <v>4216</v>
      </c>
      <c r="G1166" s="27" t="s">
        <v>78</v>
      </c>
      <c r="H1166" s="27" t="s">
        <v>4217</v>
      </c>
      <c r="I1166" s="28">
        <v>43423.637395833335</v>
      </c>
      <c r="J1166" s="28">
        <v>43423.638483796298</v>
      </c>
      <c r="K1166" s="27">
        <v>1.0879629629629629E-3</v>
      </c>
      <c r="L1166" s="27" t="s">
        <v>210</v>
      </c>
      <c r="M1166" s="27" t="s">
        <v>211</v>
      </c>
      <c r="N1166" s="27" t="s">
        <v>215</v>
      </c>
      <c r="O1166" s="27" t="s">
        <v>282</v>
      </c>
      <c r="P1166" s="27" t="s">
        <v>897</v>
      </c>
      <c r="R1166" s="27">
        <v>0</v>
      </c>
      <c r="S1166" s="27" t="s">
        <v>415</v>
      </c>
      <c r="T1166" s="27" t="s">
        <v>354</v>
      </c>
      <c r="U1166" s="27" t="s">
        <v>4218</v>
      </c>
    </row>
    <row r="1167" spans="1:21" x14ac:dyDescent="0.15">
      <c r="A1167" s="27" t="s">
        <v>75</v>
      </c>
      <c r="B1167" s="27" t="s">
        <v>4219</v>
      </c>
      <c r="C1167" s="27" t="s">
        <v>252</v>
      </c>
      <c r="D1167" s="27" t="s">
        <v>283</v>
      </c>
      <c r="E1167" s="27" t="s">
        <v>4220</v>
      </c>
      <c r="F1167" s="27" t="s">
        <v>4221</v>
      </c>
      <c r="G1167" s="27" t="s">
        <v>78</v>
      </c>
      <c r="H1167" s="27" t="s">
        <v>4222</v>
      </c>
      <c r="I1167" s="28">
        <v>43423.644282407404</v>
      </c>
      <c r="J1167" s="28">
        <v>43423.644560185188</v>
      </c>
      <c r="K1167" s="27">
        <v>2.7777777777777778E-4</v>
      </c>
      <c r="L1167" s="27" t="s">
        <v>210</v>
      </c>
      <c r="M1167" s="27" t="s">
        <v>211</v>
      </c>
      <c r="N1167" s="27" t="s">
        <v>215</v>
      </c>
      <c r="O1167" s="27" t="s">
        <v>282</v>
      </c>
      <c r="P1167" s="27" t="s">
        <v>897</v>
      </c>
      <c r="R1167" s="27">
        <v>0</v>
      </c>
      <c r="S1167" s="27" t="s">
        <v>423</v>
      </c>
      <c r="T1167" s="27" t="s">
        <v>354</v>
      </c>
      <c r="U1167" s="27" t="s">
        <v>4223</v>
      </c>
    </row>
    <row r="1168" spans="1:21" x14ac:dyDescent="0.15">
      <c r="A1168" s="27" t="s">
        <v>75</v>
      </c>
      <c r="B1168" s="27" t="s">
        <v>4224</v>
      </c>
      <c r="C1168" s="27" t="s">
        <v>252</v>
      </c>
      <c r="D1168" s="27" t="s">
        <v>283</v>
      </c>
      <c r="E1168" s="27" t="s">
        <v>4225</v>
      </c>
      <c r="F1168" s="27" t="s">
        <v>4226</v>
      </c>
      <c r="G1168" s="27" t="s">
        <v>78</v>
      </c>
      <c r="H1168" s="27" t="s">
        <v>4227</v>
      </c>
      <c r="I1168" s="28">
        <v>43423.646435185183</v>
      </c>
      <c r="J1168" s="28">
        <v>43423.646469907406</v>
      </c>
      <c r="K1168" s="27">
        <v>3.4722222222222222E-5</v>
      </c>
      <c r="L1168" s="27" t="s">
        <v>210</v>
      </c>
      <c r="M1168" s="27" t="s">
        <v>211</v>
      </c>
      <c r="N1168" s="27" t="s">
        <v>215</v>
      </c>
      <c r="O1168" s="27" t="s">
        <v>282</v>
      </c>
      <c r="P1168" s="27" t="s">
        <v>897</v>
      </c>
      <c r="R1168" s="27">
        <v>0</v>
      </c>
      <c r="S1168" s="27" t="s">
        <v>433</v>
      </c>
      <c r="T1168" s="27" t="s">
        <v>354</v>
      </c>
      <c r="U1168" s="27" t="s">
        <v>4228</v>
      </c>
    </row>
    <row r="1169" spans="1:21" x14ac:dyDescent="0.15">
      <c r="A1169" s="27" t="s">
        <v>75</v>
      </c>
      <c r="B1169" s="27" t="s">
        <v>10744</v>
      </c>
      <c r="C1169" s="27" t="s">
        <v>252</v>
      </c>
      <c r="D1169" s="27" t="s">
        <v>283</v>
      </c>
      <c r="E1169" s="27" t="s">
        <v>10745</v>
      </c>
      <c r="F1169" s="27" t="s">
        <v>10746</v>
      </c>
      <c r="G1169" s="27" t="s">
        <v>78</v>
      </c>
      <c r="H1169" s="27" t="s">
        <v>10747</v>
      </c>
      <c r="I1169" s="28">
        <v>43423.647164351853</v>
      </c>
      <c r="J1169" s="28">
        <v>43423.647164351853</v>
      </c>
      <c r="K1169" s="27">
        <v>0</v>
      </c>
      <c r="L1169" s="27" t="s">
        <v>211</v>
      </c>
      <c r="M1169" s="27" t="s">
        <v>211</v>
      </c>
      <c r="N1169" s="27" t="s">
        <v>215</v>
      </c>
      <c r="O1169" s="27" t="s">
        <v>282</v>
      </c>
      <c r="P1169" s="27" t="s">
        <v>897</v>
      </c>
      <c r="R1169" s="27">
        <v>0</v>
      </c>
      <c r="S1169" s="27" t="s">
        <v>354</v>
      </c>
      <c r="T1169" s="27" t="s">
        <v>354</v>
      </c>
      <c r="U1169" s="27" t="s">
        <v>10748</v>
      </c>
    </row>
    <row r="1170" spans="1:21" x14ac:dyDescent="0.15">
      <c r="A1170" s="27" t="s">
        <v>75</v>
      </c>
      <c r="B1170" s="27" t="s">
        <v>4229</v>
      </c>
      <c r="C1170" s="27" t="s">
        <v>252</v>
      </c>
      <c r="D1170" s="27" t="s">
        <v>283</v>
      </c>
      <c r="E1170" s="27" t="s">
        <v>4230</v>
      </c>
      <c r="F1170" s="27" t="s">
        <v>4231</v>
      </c>
      <c r="G1170" s="27" t="s">
        <v>78</v>
      </c>
      <c r="H1170" s="27" t="s">
        <v>4232</v>
      </c>
      <c r="I1170" s="28">
        <v>43423.647650462961</v>
      </c>
      <c r="J1170" s="28">
        <v>43423.648819444446</v>
      </c>
      <c r="K1170" s="27">
        <v>1.1689814814814816E-3</v>
      </c>
      <c r="L1170" s="27" t="s">
        <v>210</v>
      </c>
      <c r="M1170" s="27" t="s">
        <v>211</v>
      </c>
      <c r="N1170" s="27" t="s">
        <v>215</v>
      </c>
      <c r="O1170" s="27" t="s">
        <v>282</v>
      </c>
      <c r="P1170" s="27" t="s">
        <v>897</v>
      </c>
      <c r="R1170" s="27">
        <v>0</v>
      </c>
      <c r="S1170" s="27" t="s">
        <v>499</v>
      </c>
      <c r="T1170" s="27" t="s">
        <v>354</v>
      </c>
      <c r="U1170" s="27" t="s">
        <v>4233</v>
      </c>
    </row>
    <row r="1171" spans="1:21" x14ac:dyDescent="0.15">
      <c r="A1171" s="27" t="s">
        <v>75</v>
      </c>
      <c r="B1171" s="27" t="s">
        <v>10749</v>
      </c>
      <c r="C1171" s="27" t="s">
        <v>252</v>
      </c>
      <c r="D1171" s="27" t="s">
        <v>283</v>
      </c>
      <c r="E1171" s="27" t="s">
        <v>10750</v>
      </c>
      <c r="F1171" s="27" t="s">
        <v>10751</v>
      </c>
      <c r="G1171" s="27" t="s">
        <v>78</v>
      </c>
      <c r="H1171" s="27" t="s">
        <v>10752</v>
      </c>
      <c r="I1171" s="28">
        <v>43423.649513888886</v>
      </c>
      <c r="J1171" s="28">
        <v>43423.649513888886</v>
      </c>
      <c r="K1171" s="27">
        <v>0</v>
      </c>
      <c r="L1171" s="27" t="s">
        <v>211</v>
      </c>
      <c r="M1171" s="27" t="s">
        <v>211</v>
      </c>
      <c r="N1171" s="27" t="s">
        <v>215</v>
      </c>
      <c r="O1171" s="27" t="s">
        <v>282</v>
      </c>
      <c r="P1171" s="27" t="s">
        <v>897</v>
      </c>
      <c r="R1171" s="27">
        <v>0</v>
      </c>
      <c r="S1171" s="27" t="s">
        <v>354</v>
      </c>
      <c r="T1171" s="27" t="s">
        <v>354</v>
      </c>
      <c r="U1171" s="27" t="s">
        <v>10753</v>
      </c>
    </row>
    <row r="1172" spans="1:21" x14ac:dyDescent="0.15">
      <c r="A1172" s="27" t="s">
        <v>75</v>
      </c>
      <c r="B1172" s="27" t="s">
        <v>10754</v>
      </c>
      <c r="C1172" s="27" t="s">
        <v>188</v>
      </c>
      <c r="D1172" s="27" t="s">
        <v>728</v>
      </c>
      <c r="E1172" s="27" t="s">
        <v>10755</v>
      </c>
      <c r="F1172" s="27" t="s">
        <v>10756</v>
      </c>
      <c r="G1172" s="27" t="s">
        <v>78</v>
      </c>
      <c r="H1172" s="27" t="s">
        <v>10757</v>
      </c>
      <c r="I1172" s="28">
        <v>43423.437083333331</v>
      </c>
      <c r="J1172" s="28">
        <v>43423.437083333331</v>
      </c>
      <c r="K1172" s="27">
        <v>0</v>
      </c>
      <c r="L1172" s="27" t="s">
        <v>211</v>
      </c>
      <c r="M1172" s="27" t="s">
        <v>211</v>
      </c>
      <c r="N1172" s="27" t="s">
        <v>215</v>
      </c>
      <c r="O1172" s="27" t="s">
        <v>729</v>
      </c>
      <c r="P1172" s="27" t="s">
        <v>170</v>
      </c>
      <c r="R1172" s="27">
        <v>0</v>
      </c>
      <c r="S1172" s="27" t="s">
        <v>354</v>
      </c>
      <c r="T1172" s="27" t="s">
        <v>354</v>
      </c>
      <c r="U1172" s="27" t="s">
        <v>10758</v>
      </c>
    </row>
    <row r="1173" spans="1:21" x14ac:dyDescent="0.15">
      <c r="A1173" s="27" t="s">
        <v>75</v>
      </c>
      <c r="B1173" s="27" t="s">
        <v>10759</v>
      </c>
      <c r="C1173" s="27" t="s">
        <v>188</v>
      </c>
      <c r="D1173" s="27" t="s">
        <v>728</v>
      </c>
      <c r="E1173" s="27" t="s">
        <v>10755</v>
      </c>
      <c r="F1173" s="27" t="s">
        <v>10756</v>
      </c>
      <c r="G1173" s="27" t="s">
        <v>78</v>
      </c>
      <c r="H1173" s="27" t="s">
        <v>10757</v>
      </c>
      <c r="I1173" s="28">
        <v>43423.437152777777</v>
      </c>
      <c r="J1173" s="28">
        <v>43423.437152777777</v>
      </c>
      <c r="K1173" s="27">
        <v>0</v>
      </c>
      <c r="L1173" s="27" t="s">
        <v>211</v>
      </c>
      <c r="M1173" s="27" t="s">
        <v>211</v>
      </c>
      <c r="N1173" s="27" t="s">
        <v>215</v>
      </c>
      <c r="O1173" s="27" t="s">
        <v>729</v>
      </c>
      <c r="P1173" s="27" t="s">
        <v>170</v>
      </c>
      <c r="R1173" s="27">
        <v>0</v>
      </c>
      <c r="S1173" s="27" t="s">
        <v>354</v>
      </c>
      <c r="T1173" s="27" t="s">
        <v>354</v>
      </c>
      <c r="U1173" s="27" t="s">
        <v>10760</v>
      </c>
    </row>
    <row r="1174" spans="1:21" x14ac:dyDescent="0.15">
      <c r="A1174" s="27" t="s">
        <v>75</v>
      </c>
      <c r="B1174" s="27" t="s">
        <v>10761</v>
      </c>
      <c r="C1174" s="27" t="s">
        <v>188</v>
      </c>
      <c r="D1174" s="27" t="s">
        <v>728</v>
      </c>
      <c r="E1174" s="27" t="s">
        <v>10755</v>
      </c>
      <c r="F1174" s="27" t="s">
        <v>10756</v>
      </c>
      <c r="G1174" s="27" t="s">
        <v>78</v>
      </c>
      <c r="H1174" s="27" t="s">
        <v>10757</v>
      </c>
      <c r="I1174" s="28">
        <v>43423.438020833331</v>
      </c>
      <c r="J1174" s="28">
        <v>43423.438020833331</v>
      </c>
      <c r="K1174" s="27">
        <v>0</v>
      </c>
      <c r="L1174" s="27" t="s">
        <v>211</v>
      </c>
      <c r="M1174" s="27" t="s">
        <v>211</v>
      </c>
      <c r="N1174" s="27" t="s">
        <v>215</v>
      </c>
      <c r="O1174" s="27" t="s">
        <v>729</v>
      </c>
      <c r="P1174" s="27" t="s">
        <v>170</v>
      </c>
      <c r="R1174" s="27">
        <v>0</v>
      </c>
      <c r="S1174" s="27" t="s">
        <v>354</v>
      </c>
      <c r="T1174" s="27" t="s">
        <v>354</v>
      </c>
      <c r="U1174" s="27" t="s">
        <v>10762</v>
      </c>
    </row>
    <row r="1175" spans="1:21" x14ac:dyDescent="0.15">
      <c r="A1175" s="27" t="s">
        <v>75</v>
      </c>
      <c r="B1175" s="27" t="s">
        <v>10763</v>
      </c>
      <c r="C1175" s="27" t="s">
        <v>188</v>
      </c>
      <c r="D1175" s="27" t="s">
        <v>728</v>
      </c>
      <c r="E1175" s="27" t="s">
        <v>4235</v>
      </c>
      <c r="F1175" s="27" t="s">
        <v>4236</v>
      </c>
      <c r="G1175" s="27" t="s">
        <v>78</v>
      </c>
      <c r="H1175" s="27" t="s">
        <v>4237</v>
      </c>
      <c r="I1175" s="28">
        <v>43423.439166666663</v>
      </c>
      <c r="J1175" s="28">
        <v>43423.439166666663</v>
      </c>
      <c r="K1175" s="27">
        <v>0</v>
      </c>
      <c r="L1175" s="27" t="s">
        <v>211</v>
      </c>
      <c r="M1175" s="27" t="s">
        <v>211</v>
      </c>
      <c r="N1175" s="27" t="s">
        <v>215</v>
      </c>
      <c r="O1175" s="27" t="s">
        <v>729</v>
      </c>
      <c r="P1175" s="27" t="s">
        <v>170</v>
      </c>
      <c r="R1175" s="27">
        <v>0</v>
      </c>
      <c r="S1175" s="27" t="s">
        <v>354</v>
      </c>
      <c r="T1175" s="27" t="s">
        <v>354</v>
      </c>
      <c r="U1175" s="27" t="s">
        <v>10764</v>
      </c>
    </row>
    <row r="1176" spans="1:21" x14ac:dyDescent="0.15">
      <c r="A1176" s="27" t="s">
        <v>75</v>
      </c>
      <c r="B1176" s="27" t="s">
        <v>4234</v>
      </c>
      <c r="C1176" s="27" t="s">
        <v>188</v>
      </c>
      <c r="D1176" s="27" t="s">
        <v>728</v>
      </c>
      <c r="E1176" s="27" t="s">
        <v>4235</v>
      </c>
      <c r="F1176" s="27" t="s">
        <v>4236</v>
      </c>
      <c r="G1176" s="27" t="s">
        <v>78</v>
      </c>
      <c r="H1176" s="27" t="s">
        <v>4237</v>
      </c>
      <c r="I1176" s="28">
        <v>43423.439293981479</v>
      </c>
      <c r="J1176" s="28">
        <v>43423.439837962964</v>
      </c>
      <c r="K1176" s="27">
        <v>5.4398148148148144E-4</v>
      </c>
      <c r="L1176" s="27" t="s">
        <v>210</v>
      </c>
      <c r="M1176" s="27" t="s">
        <v>211</v>
      </c>
      <c r="N1176" s="27" t="s">
        <v>215</v>
      </c>
      <c r="O1176" s="27" t="s">
        <v>729</v>
      </c>
      <c r="P1176" s="27" t="s">
        <v>170</v>
      </c>
      <c r="R1176" s="27">
        <v>0</v>
      </c>
      <c r="S1176" s="27" t="s">
        <v>428</v>
      </c>
      <c r="T1176" s="27" t="s">
        <v>354</v>
      </c>
      <c r="U1176" s="27" t="s">
        <v>4238</v>
      </c>
    </row>
    <row r="1177" spans="1:21" x14ac:dyDescent="0.15">
      <c r="A1177" s="27" t="s">
        <v>75</v>
      </c>
      <c r="B1177" s="27" t="s">
        <v>4239</v>
      </c>
      <c r="C1177" s="27" t="s">
        <v>188</v>
      </c>
      <c r="D1177" s="27" t="s">
        <v>728</v>
      </c>
      <c r="E1177" s="27" t="s">
        <v>4240</v>
      </c>
      <c r="F1177" s="27" t="s">
        <v>4241</v>
      </c>
      <c r="G1177" s="27" t="s">
        <v>78</v>
      </c>
      <c r="H1177" s="27" t="s">
        <v>4242</v>
      </c>
      <c r="I1177" s="28">
        <v>43423.440787037034</v>
      </c>
      <c r="J1177" s="28">
        <v>43423.441053240742</v>
      </c>
      <c r="K1177" s="27">
        <v>2.6620370370370372E-4</v>
      </c>
      <c r="L1177" s="27" t="s">
        <v>210</v>
      </c>
      <c r="M1177" s="27" t="s">
        <v>211</v>
      </c>
      <c r="N1177" s="27" t="s">
        <v>215</v>
      </c>
      <c r="O1177" s="27" t="s">
        <v>729</v>
      </c>
      <c r="P1177" s="27" t="s">
        <v>170</v>
      </c>
      <c r="R1177" s="27">
        <v>0</v>
      </c>
      <c r="S1177" s="27" t="s">
        <v>417</v>
      </c>
      <c r="T1177" s="27" t="s">
        <v>354</v>
      </c>
      <c r="U1177" s="27" t="s">
        <v>4243</v>
      </c>
    </row>
    <row r="1178" spans="1:21" x14ac:dyDescent="0.15">
      <c r="A1178" s="27" t="s">
        <v>75</v>
      </c>
      <c r="B1178" s="27" t="s">
        <v>10765</v>
      </c>
      <c r="C1178" s="27" t="s">
        <v>188</v>
      </c>
      <c r="D1178" s="27" t="s">
        <v>728</v>
      </c>
      <c r="E1178" s="27" t="s">
        <v>10766</v>
      </c>
      <c r="F1178" s="27" t="s">
        <v>10767</v>
      </c>
      <c r="G1178" s="27" t="s">
        <v>78</v>
      </c>
      <c r="H1178" s="27" t="s">
        <v>1423</v>
      </c>
      <c r="I1178" s="28">
        <v>43423.443599537037</v>
      </c>
      <c r="J1178" s="28">
        <v>43423.443599537037</v>
      </c>
      <c r="K1178" s="27">
        <v>0</v>
      </c>
      <c r="L1178" s="27" t="s">
        <v>211</v>
      </c>
      <c r="M1178" s="27" t="s">
        <v>211</v>
      </c>
      <c r="N1178" s="27" t="s">
        <v>215</v>
      </c>
      <c r="O1178" s="27" t="s">
        <v>729</v>
      </c>
      <c r="P1178" s="27" t="s">
        <v>170</v>
      </c>
      <c r="R1178" s="27">
        <v>0</v>
      </c>
      <c r="S1178" s="27" t="s">
        <v>354</v>
      </c>
      <c r="T1178" s="27" t="s">
        <v>354</v>
      </c>
      <c r="U1178" s="27" t="s">
        <v>10768</v>
      </c>
    </row>
    <row r="1179" spans="1:21" x14ac:dyDescent="0.15">
      <c r="A1179" s="27" t="s">
        <v>75</v>
      </c>
      <c r="B1179" s="27" t="s">
        <v>10769</v>
      </c>
      <c r="C1179" s="27" t="s">
        <v>188</v>
      </c>
      <c r="D1179" s="27" t="s">
        <v>728</v>
      </c>
      <c r="E1179" s="27" t="s">
        <v>10766</v>
      </c>
      <c r="F1179" s="27" t="s">
        <v>10767</v>
      </c>
      <c r="G1179" s="27" t="s">
        <v>78</v>
      </c>
      <c r="H1179" s="27" t="s">
        <v>1423</v>
      </c>
      <c r="I1179" s="28">
        <v>43423.443912037037</v>
      </c>
      <c r="J1179" s="28">
        <v>43423.443912037037</v>
      </c>
      <c r="K1179" s="27">
        <v>0</v>
      </c>
      <c r="L1179" s="27" t="s">
        <v>211</v>
      </c>
      <c r="M1179" s="27" t="s">
        <v>211</v>
      </c>
      <c r="N1179" s="27" t="s">
        <v>215</v>
      </c>
      <c r="O1179" s="27" t="s">
        <v>729</v>
      </c>
      <c r="P1179" s="27" t="s">
        <v>170</v>
      </c>
      <c r="R1179" s="27">
        <v>0</v>
      </c>
      <c r="S1179" s="27" t="s">
        <v>354</v>
      </c>
      <c r="T1179" s="27" t="s">
        <v>354</v>
      </c>
      <c r="U1179" s="27" t="s">
        <v>10768</v>
      </c>
    </row>
    <row r="1180" spans="1:21" x14ac:dyDescent="0.15">
      <c r="A1180" s="27" t="s">
        <v>75</v>
      </c>
      <c r="B1180" s="27" t="s">
        <v>4244</v>
      </c>
      <c r="C1180" s="27" t="s">
        <v>188</v>
      </c>
      <c r="D1180" s="27" t="s">
        <v>728</v>
      </c>
      <c r="E1180" s="27" t="s">
        <v>4245</v>
      </c>
      <c r="F1180" s="27" t="s">
        <v>4246</v>
      </c>
      <c r="G1180" s="27" t="s">
        <v>78</v>
      </c>
      <c r="H1180" s="27" t="s">
        <v>826</v>
      </c>
      <c r="I1180" s="28">
        <v>43423.444432870368</v>
      </c>
      <c r="J1180" s="28">
        <v>43423.444768518515</v>
      </c>
      <c r="K1180" s="27">
        <v>3.3564814814814812E-4</v>
      </c>
      <c r="L1180" s="27" t="s">
        <v>210</v>
      </c>
      <c r="M1180" s="27" t="s">
        <v>211</v>
      </c>
      <c r="N1180" s="27" t="s">
        <v>215</v>
      </c>
      <c r="O1180" s="27" t="s">
        <v>729</v>
      </c>
      <c r="P1180" s="27" t="s">
        <v>170</v>
      </c>
      <c r="R1180" s="27">
        <v>0</v>
      </c>
      <c r="S1180" s="27" t="s">
        <v>414</v>
      </c>
      <c r="T1180" s="27" t="s">
        <v>354</v>
      </c>
      <c r="U1180" s="27" t="s">
        <v>4247</v>
      </c>
    </row>
    <row r="1181" spans="1:21" x14ac:dyDescent="0.15">
      <c r="A1181" s="27" t="s">
        <v>75</v>
      </c>
      <c r="B1181" s="27" t="s">
        <v>10770</v>
      </c>
      <c r="C1181" s="27" t="s">
        <v>188</v>
      </c>
      <c r="D1181" s="27" t="s">
        <v>728</v>
      </c>
      <c r="E1181" s="27" t="s">
        <v>10771</v>
      </c>
      <c r="F1181" s="27" t="s">
        <v>10772</v>
      </c>
      <c r="G1181" s="27" t="s">
        <v>78</v>
      </c>
      <c r="H1181" s="27" t="s">
        <v>10773</v>
      </c>
      <c r="I1181" s="28">
        <v>43423.445833333331</v>
      </c>
      <c r="J1181" s="28">
        <v>43423.445833333331</v>
      </c>
      <c r="K1181" s="27">
        <v>0</v>
      </c>
      <c r="L1181" s="27" t="s">
        <v>211</v>
      </c>
      <c r="M1181" s="27" t="s">
        <v>211</v>
      </c>
      <c r="N1181" s="27" t="s">
        <v>215</v>
      </c>
      <c r="O1181" s="27" t="s">
        <v>729</v>
      </c>
      <c r="P1181" s="27" t="s">
        <v>170</v>
      </c>
      <c r="R1181" s="27">
        <v>0</v>
      </c>
      <c r="S1181" s="27" t="s">
        <v>354</v>
      </c>
      <c r="T1181" s="27" t="s">
        <v>354</v>
      </c>
      <c r="U1181" s="27" t="s">
        <v>10774</v>
      </c>
    </row>
    <row r="1182" spans="1:21" x14ac:dyDescent="0.15">
      <c r="A1182" s="27" t="s">
        <v>75</v>
      </c>
      <c r="B1182" s="27" t="s">
        <v>10775</v>
      </c>
      <c r="C1182" s="27" t="s">
        <v>188</v>
      </c>
      <c r="D1182" s="27" t="s">
        <v>728</v>
      </c>
      <c r="E1182" s="27" t="s">
        <v>10776</v>
      </c>
      <c r="F1182" s="27" t="s">
        <v>10777</v>
      </c>
      <c r="G1182" s="27" t="s">
        <v>78</v>
      </c>
      <c r="H1182" s="27" t="s">
        <v>10778</v>
      </c>
      <c r="I1182" s="28">
        <v>43423.455069444448</v>
      </c>
      <c r="J1182" s="28">
        <v>43423.455069444448</v>
      </c>
      <c r="K1182" s="27">
        <v>0</v>
      </c>
      <c r="L1182" s="27" t="s">
        <v>211</v>
      </c>
      <c r="M1182" s="27" t="s">
        <v>211</v>
      </c>
      <c r="N1182" s="27" t="s">
        <v>215</v>
      </c>
      <c r="O1182" s="27" t="s">
        <v>729</v>
      </c>
      <c r="P1182" s="27" t="s">
        <v>170</v>
      </c>
      <c r="R1182" s="27">
        <v>0</v>
      </c>
      <c r="S1182" s="27" t="s">
        <v>354</v>
      </c>
      <c r="T1182" s="27" t="s">
        <v>354</v>
      </c>
      <c r="U1182" s="27" t="s">
        <v>10779</v>
      </c>
    </row>
    <row r="1183" spans="1:21" x14ac:dyDescent="0.15">
      <c r="A1183" s="27" t="s">
        <v>75</v>
      </c>
      <c r="B1183" s="27" t="s">
        <v>4248</v>
      </c>
      <c r="C1183" s="27" t="s">
        <v>188</v>
      </c>
      <c r="D1183" s="27" t="s">
        <v>728</v>
      </c>
      <c r="E1183" s="27" t="s">
        <v>4249</v>
      </c>
      <c r="F1183" s="27" t="s">
        <v>4250</v>
      </c>
      <c r="G1183" s="27" t="s">
        <v>78</v>
      </c>
      <c r="H1183" s="27" t="s">
        <v>4251</v>
      </c>
      <c r="I1183" s="28">
        <v>43423.455960648149</v>
      </c>
      <c r="J1183" s="28">
        <v>43423.462372685186</v>
      </c>
      <c r="K1183" s="27">
        <v>6.4120370370370364E-3</v>
      </c>
      <c r="L1183" s="27" t="s">
        <v>210</v>
      </c>
      <c r="M1183" s="27" t="s">
        <v>210</v>
      </c>
      <c r="N1183" s="27" t="s">
        <v>215</v>
      </c>
      <c r="O1183" s="27" t="s">
        <v>729</v>
      </c>
      <c r="P1183" s="27" t="s">
        <v>170</v>
      </c>
      <c r="R1183" s="27">
        <v>0</v>
      </c>
      <c r="S1183" s="27" t="s">
        <v>1161</v>
      </c>
      <c r="T1183" s="27" t="s">
        <v>1161</v>
      </c>
      <c r="U1183" s="27" t="s">
        <v>4252</v>
      </c>
    </row>
    <row r="1184" spans="1:21" x14ac:dyDescent="0.15">
      <c r="A1184" s="27" t="s">
        <v>75</v>
      </c>
      <c r="B1184" s="27" t="s">
        <v>10780</v>
      </c>
      <c r="C1184" s="27" t="s">
        <v>188</v>
      </c>
      <c r="D1184" s="27" t="s">
        <v>728</v>
      </c>
      <c r="E1184" s="27" t="s">
        <v>10776</v>
      </c>
      <c r="F1184" s="27" t="s">
        <v>10777</v>
      </c>
      <c r="G1184" s="27" t="s">
        <v>78</v>
      </c>
      <c r="H1184" s="27" t="s">
        <v>10778</v>
      </c>
      <c r="I1184" s="28">
        <v>43423.458831018521</v>
      </c>
      <c r="J1184" s="28">
        <v>43423.458831018521</v>
      </c>
      <c r="K1184" s="27">
        <v>0</v>
      </c>
      <c r="L1184" s="27" t="s">
        <v>211</v>
      </c>
      <c r="M1184" s="27" t="s">
        <v>211</v>
      </c>
      <c r="N1184" s="27" t="s">
        <v>215</v>
      </c>
      <c r="O1184" s="27" t="s">
        <v>729</v>
      </c>
      <c r="P1184" s="27" t="s">
        <v>170</v>
      </c>
      <c r="R1184" s="27">
        <v>0</v>
      </c>
      <c r="S1184" s="27" t="s">
        <v>354</v>
      </c>
      <c r="T1184" s="27" t="s">
        <v>354</v>
      </c>
      <c r="U1184" s="27" t="s">
        <v>10781</v>
      </c>
    </row>
    <row r="1185" spans="1:21" x14ac:dyDescent="0.15">
      <c r="A1185" s="27" t="s">
        <v>75</v>
      </c>
      <c r="B1185" s="27" t="s">
        <v>10782</v>
      </c>
      <c r="C1185" s="27" t="s">
        <v>188</v>
      </c>
      <c r="D1185" s="27" t="s">
        <v>728</v>
      </c>
      <c r="E1185" s="27" t="s">
        <v>4249</v>
      </c>
      <c r="F1185" s="27" t="s">
        <v>4250</v>
      </c>
      <c r="G1185" s="27" t="s">
        <v>78</v>
      </c>
      <c r="H1185" s="27" t="s">
        <v>4251</v>
      </c>
      <c r="I1185" s="28">
        <v>43423.459710648145</v>
      </c>
      <c r="J1185" s="28">
        <v>43423.459710648145</v>
      </c>
      <c r="K1185" s="27">
        <v>0</v>
      </c>
      <c r="L1185" s="27" t="s">
        <v>211</v>
      </c>
      <c r="M1185" s="27" t="s">
        <v>211</v>
      </c>
      <c r="N1185" s="27" t="s">
        <v>215</v>
      </c>
      <c r="O1185" s="27" t="s">
        <v>729</v>
      </c>
      <c r="P1185" s="27" t="s">
        <v>170</v>
      </c>
      <c r="R1185" s="27">
        <v>0</v>
      </c>
      <c r="U1185" s="27" t="s">
        <v>10783</v>
      </c>
    </row>
    <row r="1186" spans="1:21" x14ac:dyDescent="0.15">
      <c r="A1186" s="27" t="s">
        <v>75</v>
      </c>
      <c r="B1186" s="27" t="s">
        <v>4253</v>
      </c>
      <c r="C1186" s="27" t="s">
        <v>188</v>
      </c>
      <c r="D1186" s="27" t="s">
        <v>728</v>
      </c>
      <c r="E1186" s="27" t="s">
        <v>4249</v>
      </c>
      <c r="F1186" s="27" t="s">
        <v>4250</v>
      </c>
      <c r="G1186" s="27" t="s">
        <v>78</v>
      </c>
      <c r="H1186" s="27" t="s">
        <v>4251</v>
      </c>
      <c r="I1186" s="28">
        <v>43423.463113425925</v>
      </c>
      <c r="J1186" s="28">
        <v>43423.463912037034</v>
      </c>
      <c r="K1186" s="27">
        <v>7.9861111111111105E-4</v>
      </c>
      <c r="L1186" s="27" t="s">
        <v>210</v>
      </c>
      <c r="M1186" s="27" t="s">
        <v>211</v>
      </c>
      <c r="N1186" s="27" t="s">
        <v>215</v>
      </c>
      <c r="O1186" s="27" t="s">
        <v>729</v>
      </c>
      <c r="P1186" s="27" t="s">
        <v>170</v>
      </c>
      <c r="R1186" s="27">
        <v>0</v>
      </c>
      <c r="S1186" s="27" t="s">
        <v>400</v>
      </c>
      <c r="T1186" s="27" t="s">
        <v>354</v>
      </c>
      <c r="U1186" s="27" t="s">
        <v>4254</v>
      </c>
    </row>
    <row r="1187" spans="1:21" x14ac:dyDescent="0.15">
      <c r="A1187" s="27" t="s">
        <v>75</v>
      </c>
      <c r="B1187" s="27" t="s">
        <v>10784</v>
      </c>
      <c r="C1187" s="27" t="s">
        <v>188</v>
      </c>
      <c r="D1187" s="27" t="s">
        <v>728</v>
      </c>
      <c r="E1187" s="27" t="s">
        <v>10785</v>
      </c>
      <c r="F1187" s="27" t="s">
        <v>10786</v>
      </c>
      <c r="G1187" s="27" t="s">
        <v>78</v>
      </c>
      <c r="H1187" s="27" t="s">
        <v>1010</v>
      </c>
      <c r="I1187" s="28">
        <v>43423.465520833335</v>
      </c>
      <c r="J1187" s="28">
        <v>43423.465520833335</v>
      </c>
      <c r="K1187" s="27">
        <v>0</v>
      </c>
      <c r="L1187" s="27" t="s">
        <v>211</v>
      </c>
      <c r="M1187" s="27" t="s">
        <v>211</v>
      </c>
      <c r="N1187" s="27" t="s">
        <v>215</v>
      </c>
      <c r="O1187" s="27" t="s">
        <v>729</v>
      </c>
      <c r="P1187" s="27" t="s">
        <v>170</v>
      </c>
      <c r="R1187" s="27">
        <v>0</v>
      </c>
      <c r="S1187" s="27" t="s">
        <v>354</v>
      </c>
      <c r="T1187" s="27" t="s">
        <v>354</v>
      </c>
      <c r="U1187" s="27" t="s">
        <v>10787</v>
      </c>
    </row>
    <row r="1188" spans="1:21" x14ac:dyDescent="0.15">
      <c r="A1188" s="27" t="s">
        <v>75</v>
      </c>
      <c r="B1188" s="27" t="s">
        <v>10788</v>
      </c>
      <c r="C1188" s="27" t="s">
        <v>188</v>
      </c>
      <c r="D1188" s="27" t="s">
        <v>728</v>
      </c>
      <c r="E1188" s="27" t="s">
        <v>10785</v>
      </c>
      <c r="F1188" s="27" t="s">
        <v>10786</v>
      </c>
      <c r="G1188" s="27" t="s">
        <v>78</v>
      </c>
      <c r="H1188" s="27" t="s">
        <v>1010</v>
      </c>
      <c r="I1188" s="28">
        <v>43423.46601851852</v>
      </c>
      <c r="J1188" s="28">
        <v>43423.46601851852</v>
      </c>
      <c r="K1188" s="27">
        <v>0</v>
      </c>
      <c r="L1188" s="27" t="s">
        <v>211</v>
      </c>
      <c r="M1188" s="27" t="s">
        <v>211</v>
      </c>
      <c r="N1188" s="27" t="s">
        <v>215</v>
      </c>
      <c r="O1188" s="27" t="s">
        <v>729</v>
      </c>
      <c r="P1188" s="27" t="s">
        <v>170</v>
      </c>
      <c r="R1188" s="27">
        <v>0</v>
      </c>
      <c r="S1188" s="27" t="s">
        <v>354</v>
      </c>
      <c r="T1188" s="27" t="s">
        <v>354</v>
      </c>
      <c r="U1188" s="27" t="s">
        <v>10787</v>
      </c>
    </row>
    <row r="1189" spans="1:21" x14ac:dyDescent="0.15">
      <c r="A1189" s="27" t="s">
        <v>75</v>
      </c>
      <c r="B1189" s="27" t="s">
        <v>4255</v>
      </c>
      <c r="C1189" s="27" t="s">
        <v>188</v>
      </c>
      <c r="D1189" s="27" t="s">
        <v>728</v>
      </c>
      <c r="E1189" s="27" t="s">
        <v>4256</v>
      </c>
      <c r="F1189" s="27" t="s">
        <v>4257</v>
      </c>
      <c r="G1189" s="27" t="s">
        <v>78</v>
      </c>
      <c r="H1189" s="27" t="s">
        <v>724</v>
      </c>
      <c r="I1189" s="28">
        <v>43423.46670138889</v>
      </c>
      <c r="J1189" s="28">
        <v>43423.466932870368</v>
      </c>
      <c r="K1189" s="27">
        <v>2.3148148148148146E-4</v>
      </c>
      <c r="L1189" s="27" t="s">
        <v>210</v>
      </c>
      <c r="M1189" s="27" t="s">
        <v>211</v>
      </c>
      <c r="N1189" s="27" t="s">
        <v>215</v>
      </c>
      <c r="O1189" s="27" t="s">
        <v>729</v>
      </c>
      <c r="P1189" s="27" t="s">
        <v>170</v>
      </c>
      <c r="R1189" s="27">
        <v>0</v>
      </c>
      <c r="S1189" s="27" t="s">
        <v>409</v>
      </c>
      <c r="T1189" s="27" t="s">
        <v>354</v>
      </c>
      <c r="U1189" s="27" t="s">
        <v>4258</v>
      </c>
    </row>
    <row r="1190" spans="1:21" x14ac:dyDescent="0.15">
      <c r="A1190" s="27" t="s">
        <v>75</v>
      </c>
      <c r="B1190" s="27" t="s">
        <v>4259</v>
      </c>
      <c r="C1190" s="27" t="s">
        <v>188</v>
      </c>
      <c r="D1190" s="27" t="s">
        <v>728</v>
      </c>
      <c r="E1190" s="27" t="s">
        <v>4260</v>
      </c>
      <c r="F1190" s="27" t="s">
        <v>4261</v>
      </c>
      <c r="G1190" s="27" t="s">
        <v>78</v>
      </c>
      <c r="H1190" s="27" t="s">
        <v>4262</v>
      </c>
      <c r="I1190" s="28">
        <v>43423.471631944441</v>
      </c>
      <c r="J1190" s="28">
        <v>43423.472326388888</v>
      </c>
      <c r="K1190" s="27">
        <v>6.9444444444444447E-4</v>
      </c>
      <c r="L1190" s="27" t="s">
        <v>210</v>
      </c>
      <c r="M1190" s="27" t="s">
        <v>211</v>
      </c>
      <c r="N1190" s="27" t="s">
        <v>215</v>
      </c>
      <c r="O1190" s="27" t="s">
        <v>729</v>
      </c>
      <c r="P1190" s="27" t="s">
        <v>170</v>
      </c>
      <c r="R1190" s="27">
        <v>0</v>
      </c>
      <c r="S1190" s="27" t="s">
        <v>386</v>
      </c>
      <c r="T1190" s="27" t="s">
        <v>354</v>
      </c>
      <c r="U1190" s="27" t="s">
        <v>4263</v>
      </c>
    </row>
    <row r="1191" spans="1:21" x14ac:dyDescent="0.15">
      <c r="A1191" s="27" t="s">
        <v>75</v>
      </c>
      <c r="B1191" s="27" t="s">
        <v>10789</v>
      </c>
      <c r="C1191" s="27" t="s">
        <v>188</v>
      </c>
      <c r="D1191" s="27" t="s">
        <v>728</v>
      </c>
      <c r="E1191" s="27" t="s">
        <v>10790</v>
      </c>
      <c r="F1191" s="27" t="s">
        <v>10791</v>
      </c>
      <c r="G1191" s="27" t="s">
        <v>78</v>
      </c>
      <c r="H1191" s="27" t="s">
        <v>10792</v>
      </c>
      <c r="I1191" s="28">
        <v>43423.473182870373</v>
      </c>
      <c r="J1191" s="28">
        <v>43423.473182870373</v>
      </c>
      <c r="K1191" s="27">
        <v>0</v>
      </c>
      <c r="L1191" s="27" t="s">
        <v>211</v>
      </c>
      <c r="M1191" s="27" t="s">
        <v>211</v>
      </c>
      <c r="N1191" s="27" t="s">
        <v>215</v>
      </c>
      <c r="O1191" s="27" t="s">
        <v>729</v>
      </c>
      <c r="P1191" s="27" t="s">
        <v>170</v>
      </c>
      <c r="R1191" s="27">
        <v>0</v>
      </c>
      <c r="S1191" s="27" t="s">
        <v>354</v>
      </c>
      <c r="T1191" s="27" t="s">
        <v>354</v>
      </c>
      <c r="U1191" s="27" t="s">
        <v>10793</v>
      </c>
    </row>
    <row r="1192" spans="1:21" x14ac:dyDescent="0.15">
      <c r="A1192" s="27" t="s">
        <v>75</v>
      </c>
      <c r="B1192" s="27" t="s">
        <v>10794</v>
      </c>
      <c r="C1192" s="27" t="s">
        <v>188</v>
      </c>
      <c r="D1192" s="27" t="s">
        <v>728</v>
      </c>
      <c r="E1192" s="27" t="s">
        <v>10795</v>
      </c>
      <c r="F1192" s="27" t="s">
        <v>10796</v>
      </c>
      <c r="G1192" s="27" t="s">
        <v>78</v>
      </c>
      <c r="H1192" s="27" t="s">
        <v>10797</v>
      </c>
      <c r="I1192" s="28">
        <v>43423.473414351851</v>
      </c>
      <c r="J1192" s="28">
        <v>43423.473414351851</v>
      </c>
      <c r="K1192" s="27">
        <v>0</v>
      </c>
      <c r="L1192" s="27" t="s">
        <v>211</v>
      </c>
      <c r="M1192" s="27" t="s">
        <v>211</v>
      </c>
      <c r="N1192" s="27" t="s">
        <v>215</v>
      </c>
      <c r="O1192" s="27" t="s">
        <v>729</v>
      </c>
      <c r="P1192" s="27" t="s">
        <v>170</v>
      </c>
      <c r="R1192" s="27">
        <v>0</v>
      </c>
      <c r="S1192" s="27" t="s">
        <v>354</v>
      </c>
      <c r="T1192" s="27" t="s">
        <v>354</v>
      </c>
      <c r="U1192" s="27" t="s">
        <v>10798</v>
      </c>
    </row>
    <row r="1193" spans="1:21" x14ac:dyDescent="0.15">
      <c r="A1193" s="27" t="s">
        <v>75</v>
      </c>
      <c r="B1193" s="27" t="s">
        <v>4264</v>
      </c>
      <c r="C1193" s="27" t="s">
        <v>188</v>
      </c>
      <c r="D1193" s="27" t="s">
        <v>728</v>
      </c>
      <c r="E1193" s="27" t="s">
        <v>4265</v>
      </c>
      <c r="F1193" s="27" t="s">
        <v>4266</v>
      </c>
      <c r="G1193" s="27" t="s">
        <v>78</v>
      </c>
      <c r="H1193" s="27" t="s">
        <v>4267</v>
      </c>
      <c r="I1193" s="28">
        <v>43423.476273148146</v>
      </c>
      <c r="J1193" s="28">
        <v>43423.478344907409</v>
      </c>
      <c r="K1193" s="27">
        <v>2.0717592592592593E-3</v>
      </c>
      <c r="L1193" s="27" t="s">
        <v>210</v>
      </c>
      <c r="M1193" s="27" t="s">
        <v>211</v>
      </c>
      <c r="N1193" s="27" t="s">
        <v>215</v>
      </c>
      <c r="O1193" s="27" t="s">
        <v>729</v>
      </c>
      <c r="P1193" s="27" t="s">
        <v>170</v>
      </c>
      <c r="R1193" s="27">
        <v>0</v>
      </c>
      <c r="S1193" s="27" t="s">
        <v>722</v>
      </c>
      <c r="T1193" s="27" t="s">
        <v>354</v>
      </c>
      <c r="U1193" s="27" t="s">
        <v>4268</v>
      </c>
    </row>
    <row r="1194" spans="1:21" x14ac:dyDescent="0.15">
      <c r="A1194" s="27" t="s">
        <v>75</v>
      </c>
      <c r="B1194" s="27" t="s">
        <v>10799</v>
      </c>
      <c r="C1194" s="27" t="s">
        <v>188</v>
      </c>
      <c r="D1194" s="27" t="s">
        <v>728</v>
      </c>
      <c r="E1194" s="27" t="s">
        <v>4265</v>
      </c>
      <c r="F1194" s="27" t="s">
        <v>4266</v>
      </c>
      <c r="G1194" s="27" t="s">
        <v>78</v>
      </c>
      <c r="H1194" s="27" t="s">
        <v>4267</v>
      </c>
      <c r="I1194" s="28">
        <v>43423.480034722219</v>
      </c>
      <c r="J1194" s="28">
        <v>43423.480034722219</v>
      </c>
      <c r="K1194" s="27">
        <v>0</v>
      </c>
      <c r="L1194" s="27" t="s">
        <v>211</v>
      </c>
      <c r="M1194" s="27" t="s">
        <v>211</v>
      </c>
      <c r="N1194" s="27" t="s">
        <v>215</v>
      </c>
      <c r="O1194" s="27" t="s">
        <v>729</v>
      </c>
      <c r="P1194" s="27" t="s">
        <v>170</v>
      </c>
      <c r="R1194" s="27">
        <v>0</v>
      </c>
      <c r="S1194" s="27" t="s">
        <v>354</v>
      </c>
      <c r="T1194" s="27" t="s">
        <v>354</v>
      </c>
      <c r="U1194" s="27" t="s">
        <v>10800</v>
      </c>
    </row>
    <row r="1195" spans="1:21" x14ac:dyDescent="0.15">
      <c r="A1195" s="27" t="s">
        <v>75</v>
      </c>
      <c r="B1195" s="27" t="s">
        <v>4269</v>
      </c>
      <c r="C1195" s="27" t="s">
        <v>188</v>
      </c>
      <c r="D1195" s="27" t="s">
        <v>728</v>
      </c>
      <c r="E1195" s="27" t="s">
        <v>4249</v>
      </c>
      <c r="F1195" s="27" t="s">
        <v>4250</v>
      </c>
      <c r="G1195" s="27" t="s">
        <v>78</v>
      </c>
      <c r="H1195" s="27" t="s">
        <v>4251</v>
      </c>
      <c r="I1195" s="28">
        <v>43423.488078703704</v>
      </c>
      <c r="J1195" s="28">
        <v>43423.48914351852</v>
      </c>
      <c r="K1195" s="27">
        <v>1.0648148148148147E-3</v>
      </c>
      <c r="L1195" s="27" t="s">
        <v>210</v>
      </c>
      <c r="M1195" s="27" t="s">
        <v>211</v>
      </c>
      <c r="N1195" s="27" t="s">
        <v>215</v>
      </c>
      <c r="O1195" s="27" t="s">
        <v>729</v>
      </c>
      <c r="P1195" s="27" t="s">
        <v>170</v>
      </c>
      <c r="R1195" s="27">
        <v>0</v>
      </c>
      <c r="S1195" s="27" t="s">
        <v>1452</v>
      </c>
      <c r="T1195" s="27" t="s">
        <v>354</v>
      </c>
      <c r="U1195" s="27" t="s">
        <v>4254</v>
      </c>
    </row>
    <row r="1196" spans="1:21" x14ac:dyDescent="0.15">
      <c r="A1196" s="27" t="s">
        <v>75</v>
      </c>
      <c r="B1196" s="27" t="s">
        <v>10801</v>
      </c>
      <c r="C1196" s="27" t="s">
        <v>188</v>
      </c>
      <c r="D1196" s="27" t="s">
        <v>728</v>
      </c>
      <c r="E1196" s="27" t="s">
        <v>10802</v>
      </c>
      <c r="F1196" s="27" t="s">
        <v>10803</v>
      </c>
      <c r="G1196" s="27" t="s">
        <v>78</v>
      </c>
      <c r="H1196" s="27" t="s">
        <v>10804</v>
      </c>
      <c r="I1196" s="28">
        <v>43423.489236111112</v>
      </c>
      <c r="J1196" s="28">
        <v>43423.489236111112</v>
      </c>
      <c r="K1196" s="27">
        <v>0</v>
      </c>
      <c r="L1196" s="27" t="s">
        <v>211</v>
      </c>
      <c r="M1196" s="27" t="s">
        <v>211</v>
      </c>
      <c r="N1196" s="27" t="s">
        <v>215</v>
      </c>
      <c r="O1196" s="27" t="s">
        <v>729</v>
      </c>
      <c r="P1196" s="27" t="s">
        <v>170</v>
      </c>
      <c r="R1196" s="27">
        <v>0</v>
      </c>
      <c r="S1196" s="27" t="s">
        <v>354</v>
      </c>
      <c r="T1196" s="27" t="s">
        <v>354</v>
      </c>
      <c r="U1196" s="27" t="s">
        <v>10805</v>
      </c>
    </row>
    <row r="1197" spans="1:21" x14ac:dyDescent="0.15">
      <c r="A1197" s="27" t="s">
        <v>75</v>
      </c>
      <c r="B1197" s="27" t="s">
        <v>10806</v>
      </c>
      <c r="C1197" s="27" t="s">
        <v>188</v>
      </c>
      <c r="D1197" s="27" t="s">
        <v>728</v>
      </c>
      <c r="E1197" s="27" t="s">
        <v>10807</v>
      </c>
      <c r="F1197" s="27" t="s">
        <v>10808</v>
      </c>
      <c r="G1197" s="27" t="s">
        <v>78</v>
      </c>
      <c r="H1197" s="27" t="s">
        <v>10809</v>
      </c>
      <c r="I1197" s="28">
        <v>43423.490497685183</v>
      </c>
      <c r="J1197" s="28">
        <v>43423.490497685183</v>
      </c>
      <c r="K1197" s="27">
        <v>0</v>
      </c>
      <c r="L1197" s="27" t="s">
        <v>211</v>
      </c>
      <c r="M1197" s="27" t="s">
        <v>211</v>
      </c>
      <c r="N1197" s="27" t="s">
        <v>215</v>
      </c>
      <c r="O1197" s="27" t="s">
        <v>729</v>
      </c>
      <c r="P1197" s="27" t="s">
        <v>170</v>
      </c>
      <c r="R1197" s="27">
        <v>0</v>
      </c>
      <c r="S1197" s="27" t="s">
        <v>354</v>
      </c>
      <c r="T1197" s="27" t="s">
        <v>354</v>
      </c>
      <c r="U1197" s="27" t="s">
        <v>10810</v>
      </c>
    </row>
    <row r="1198" spans="1:21" x14ac:dyDescent="0.15">
      <c r="A1198" s="27" t="s">
        <v>75</v>
      </c>
      <c r="B1198" s="27" t="s">
        <v>10811</v>
      </c>
      <c r="C1198" s="27" t="s">
        <v>188</v>
      </c>
      <c r="D1198" s="27" t="s">
        <v>728</v>
      </c>
      <c r="E1198" s="27" t="s">
        <v>10812</v>
      </c>
      <c r="F1198" s="27" t="s">
        <v>10813</v>
      </c>
      <c r="G1198" s="27" t="s">
        <v>78</v>
      </c>
      <c r="H1198" s="27" t="s">
        <v>10814</v>
      </c>
      <c r="I1198" s="28">
        <v>43423.491122685184</v>
      </c>
      <c r="J1198" s="28">
        <v>43423.491122685184</v>
      </c>
      <c r="K1198" s="27">
        <v>0</v>
      </c>
      <c r="L1198" s="27" t="s">
        <v>211</v>
      </c>
      <c r="M1198" s="27" t="s">
        <v>211</v>
      </c>
      <c r="N1198" s="27" t="s">
        <v>215</v>
      </c>
      <c r="O1198" s="27" t="s">
        <v>729</v>
      </c>
      <c r="P1198" s="27" t="s">
        <v>170</v>
      </c>
      <c r="R1198" s="27">
        <v>0</v>
      </c>
      <c r="S1198" s="27" t="s">
        <v>354</v>
      </c>
      <c r="T1198" s="27" t="s">
        <v>354</v>
      </c>
      <c r="U1198" s="27" t="s">
        <v>10815</v>
      </c>
    </row>
    <row r="1199" spans="1:21" x14ac:dyDescent="0.15">
      <c r="A1199" s="27" t="s">
        <v>75</v>
      </c>
      <c r="B1199" s="27" t="s">
        <v>10816</v>
      </c>
      <c r="C1199" s="27" t="s">
        <v>188</v>
      </c>
      <c r="D1199" s="27" t="s">
        <v>728</v>
      </c>
      <c r="E1199" s="27" t="s">
        <v>10817</v>
      </c>
      <c r="F1199" s="27" t="s">
        <v>10818</v>
      </c>
      <c r="G1199" s="27" t="s">
        <v>78</v>
      </c>
      <c r="H1199" s="27" t="s">
        <v>10819</v>
      </c>
      <c r="I1199" s="28">
        <v>43423.492812500001</v>
      </c>
      <c r="J1199" s="28">
        <v>43423.492812500001</v>
      </c>
      <c r="K1199" s="27">
        <v>0</v>
      </c>
      <c r="L1199" s="27" t="s">
        <v>211</v>
      </c>
      <c r="M1199" s="27" t="s">
        <v>211</v>
      </c>
      <c r="N1199" s="27" t="s">
        <v>215</v>
      </c>
      <c r="O1199" s="27" t="s">
        <v>729</v>
      </c>
      <c r="P1199" s="27" t="s">
        <v>170</v>
      </c>
      <c r="R1199" s="27">
        <v>0</v>
      </c>
      <c r="S1199" s="27" t="s">
        <v>354</v>
      </c>
      <c r="T1199" s="27" t="s">
        <v>354</v>
      </c>
      <c r="U1199" s="27" t="s">
        <v>10820</v>
      </c>
    </row>
    <row r="1200" spans="1:21" x14ac:dyDescent="0.15">
      <c r="A1200" s="27" t="s">
        <v>75</v>
      </c>
      <c r="B1200" s="27" t="s">
        <v>4270</v>
      </c>
      <c r="C1200" s="27" t="s">
        <v>188</v>
      </c>
      <c r="D1200" s="27" t="s">
        <v>728</v>
      </c>
      <c r="E1200" s="27" t="s">
        <v>4271</v>
      </c>
      <c r="F1200" s="27" t="s">
        <v>4272</v>
      </c>
      <c r="G1200" s="27" t="s">
        <v>78</v>
      </c>
      <c r="H1200" s="27" t="s">
        <v>4273</v>
      </c>
      <c r="I1200" s="28">
        <v>43423.494317129633</v>
      </c>
      <c r="J1200" s="28">
        <v>43423.494733796295</v>
      </c>
      <c r="K1200" s="27">
        <v>4.1666666666666669E-4</v>
      </c>
      <c r="L1200" s="27" t="s">
        <v>210</v>
      </c>
      <c r="M1200" s="27" t="s">
        <v>211</v>
      </c>
      <c r="N1200" s="27" t="s">
        <v>215</v>
      </c>
      <c r="O1200" s="27" t="s">
        <v>729</v>
      </c>
      <c r="P1200" s="27" t="s">
        <v>170</v>
      </c>
      <c r="R1200" s="27">
        <v>0</v>
      </c>
      <c r="S1200" s="27" t="s">
        <v>366</v>
      </c>
      <c r="T1200" s="27" t="s">
        <v>354</v>
      </c>
      <c r="U1200" s="27" t="s">
        <v>4274</v>
      </c>
    </row>
    <row r="1201" spans="1:21" x14ac:dyDescent="0.15">
      <c r="A1201" s="27" t="s">
        <v>75</v>
      </c>
      <c r="B1201" s="27" t="s">
        <v>10821</v>
      </c>
      <c r="C1201" s="27" t="s">
        <v>188</v>
      </c>
      <c r="D1201" s="27" t="s">
        <v>728</v>
      </c>
      <c r="E1201" s="27" t="s">
        <v>10822</v>
      </c>
      <c r="F1201" s="27" t="s">
        <v>10823</v>
      </c>
      <c r="G1201" s="27" t="s">
        <v>78</v>
      </c>
      <c r="H1201" s="27" t="s">
        <v>10824</v>
      </c>
      <c r="I1201" s="28">
        <v>43423.496076388888</v>
      </c>
      <c r="J1201" s="28">
        <v>43423.496076388888</v>
      </c>
      <c r="K1201" s="27">
        <v>0</v>
      </c>
      <c r="L1201" s="27" t="s">
        <v>211</v>
      </c>
      <c r="M1201" s="27" t="s">
        <v>211</v>
      </c>
      <c r="N1201" s="27" t="s">
        <v>215</v>
      </c>
      <c r="O1201" s="27" t="s">
        <v>729</v>
      </c>
      <c r="P1201" s="27" t="s">
        <v>170</v>
      </c>
      <c r="R1201" s="27">
        <v>0</v>
      </c>
      <c r="S1201" s="27" t="s">
        <v>354</v>
      </c>
      <c r="T1201" s="27" t="s">
        <v>354</v>
      </c>
      <c r="U1201" s="27" t="s">
        <v>10825</v>
      </c>
    </row>
    <row r="1202" spans="1:21" x14ac:dyDescent="0.15">
      <c r="A1202" s="27" t="s">
        <v>75</v>
      </c>
      <c r="B1202" s="27" t="s">
        <v>10826</v>
      </c>
      <c r="C1202" s="27" t="s">
        <v>188</v>
      </c>
      <c r="D1202" s="27" t="s">
        <v>728</v>
      </c>
      <c r="E1202" s="27" t="s">
        <v>10822</v>
      </c>
      <c r="F1202" s="27" t="s">
        <v>10823</v>
      </c>
      <c r="G1202" s="27" t="s">
        <v>78</v>
      </c>
      <c r="H1202" s="27" t="s">
        <v>10824</v>
      </c>
      <c r="I1202" s="28">
        <v>43423.49628472222</v>
      </c>
      <c r="J1202" s="28">
        <v>43423.49628472222</v>
      </c>
      <c r="K1202" s="27">
        <v>0</v>
      </c>
      <c r="L1202" s="27" t="s">
        <v>211</v>
      </c>
      <c r="M1202" s="27" t="s">
        <v>211</v>
      </c>
      <c r="N1202" s="27" t="s">
        <v>215</v>
      </c>
      <c r="O1202" s="27" t="s">
        <v>729</v>
      </c>
      <c r="P1202" s="27" t="s">
        <v>170</v>
      </c>
      <c r="R1202" s="27">
        <v>0</v>
      </c>
      <c r="U1202" s="27" t="s">
        <v>10825</v>
      </c>
    </row>
    <row r="1203" spans="1:21" x14ac:dyDescent="0.15">
      <c r="A1203" s="27" t="s">
        <v>75</v>
      </c>
      <c r="B1203" s="27" t="s">
        <v>10827</v>
      </c>
      <c r="C1203" s="27" t="s">
        <v>188</v>
      </c>
      <c r="D1203" s="27" t="s">
        <v>728</v>
      </c>
      <c r="E1203" s="27" t="s">
        <v>10817</v>
      </c>
      <c r="F1203" s="27" t="s">
        <v>10818</v>
      </c>
      <c r="G1203" s="27" t="s">
        <v>78</v>
      </c>
      <c r="H1203" s="27" t="s">
        <v>10819</v>
      </c>
      <c r="I1203" s="28">
        <v>43423.49658564815</v>
      </c>
      <c r="J1203" s="28">
        <v>43423.49658564815</v>
      </c>
      <c r="K1203" s="27">
        <v>0</v>
      </c>
      <c r="L1203" s="27" t="s">
        <v>211</v>
      </c>
      <c r="M1203" s="27" t="s">
        <v>211</v>
      </c>
      <c r="N1203" s="27" t="s">
        <v>215</v>
      </c>
      <c r="O1203" s="27" t="s">
        <v>729</v>
      </c>
      <c r="P1203" s="27" t="s">
        <v>170</v>
      </c>
      <c r="R1203" s="27">
        <v>0</v>
      </c>
      <c r="U1203" s="27" t="s">
        <v>10828</v>
      </c>
    </row>
    <row r="1204" spans="1:21" x14ac:dyDescent="0.15">
      <c r="A1204" s="27" t="s">
        <v>75</v>
      </c>
      <c r="B1204" s="27" t="s">
        <v>10829</v>
      </c>
      <c r="C1204" s="27" t="s">
        <v>188</v>
      </c>
      <c r="D1204" s="27" t="s">
        <v>728</v>
      </c>
      <c r="E1204" s="27" t="s">
        <v>4276</v>
      </c>
      <c r="F1204" s="27" t="s">
        <v>4277</v>
      </c>
      <c r="G1204" s="27" t="s">
        <v>78</v>
      </c>
      <c r="H1204" s="27" t="s">
        <v>4278</v>
      </c>
      <c r="I1204" s="28">
        <v>43423.575706018521</v>
      </c>
      <c r="J1204" s="28">
        <v>43423.575706018521</v>
      </c>
      <c r="K1204" s="27">
        <v>0</v>
      </c>
      <c r="L1204" s="27" t="s">
        <v>211</v>
      </c>
      <c r="M1204" s="27" t="s">
        <v>211</v>
      </c>
      <c r="N1204" s="27" t="s">
        <v>215</v>
      </c>
      <c r="O1204" s="27" t="s">
        <v>729</v>
      </c>
      <c r="P1204" s="27" t="s">
        <v>170</v>
      </c>
      <c r="R1204" s="27">
        <v>0</v>
      </c>
      <c r="S1204" s="27" t="s">
        <v>354</v>
      </c>
      <c r="T1204" s="27" t="s">
        <v>354</v>
      </c>
      <c r="U1204" s="27" t="s">
        <v>10830</v>
      </c>
    </row>
    <row r="1205" spans="1:21" x14ac:dyDescent="0.15">
      <c r="A1205" s="27" t="s">
        <v>75</v>
      </c>
      <c r="B1205" s="27" t="s">
        <v>10831</v>
      </c>
      <c r="C1205" s="27" t="s">
        <v>188</v>
      </c>
      <c r="D1205" s="27" t="s">
        <v>728</v>
      </c>
      <c r="E1205" s="27" t="s">
        <v>4276</v>
      </c>
      <c r="F1205" s="27" t="s">
        <v>4277</v>
      </c>
      <c r="G1205" s="27" t="s">
        <v>78</v>
      </c>
      <c r="H1205" s="27" t="s">
        <v>4278</v>
      </c>
      <c r="I1205" s="28">
        <v>43423.575787037036</v>
      </c>
      <c r="J1205" s="28">
        <v>43423.575787037036</v>
      </c>
      <c r="K1205" s="27">
        <v>0</v>
      </c>
      <c r="L1205" s="27" t="s">
        <v>211</v>
      </c>
      <c r="M1205" s="27" t="s">
        <v>211</v>
      </c>
      <c r="N1205" s="27" t="s">
        <v>215</v>
      </c>
      <c r="O1205" s="27" t="s">
        <v>729</v>
      </c>
      <c r="P1205" s="27" t="s">
        <v>170</v>
      </c>
      <c r="R1205" s="27">
        <v>0</v>
      </c>
      <c r="S1205" s="27" t="s">
        <v>354</v>
      </c>
      <c r="T1205" s="27" t="s">
        <v>354</v>
      </c>
      <c r="U1205" s="27" t="s">
        <v>10832</v>
      </c>
    </row>
    <row r="1206" spans="1:21" x14ac:dyDescent="0.15">
      <c r="A1206" s="27" t="s">
        <v>75</v>
      </c>
      <c r="B1206" s="27" t="s">
        <v>4275</v>
      </c>
      <c r="C1206" s="27" t="s">
        <v>188</v>
      </c>
      <c r="D1206" s="27" t="s">
        <v>728</v>
      </c>
      <c r="E1206" s="27" t="s">
        <v>4276</v>
      </c>
      <c r="F1206" s="27" t="s">
        <v>4277</v>
      </c>
      <c r="G1206" s="27" t="s">
        <v>78</v>
      </c>
      <c r="H1206" s="27" t="s">
        <v>4278</v>
      </c>
      <c r="I1206" s="28">
        <v>43423.576469907406</v>
      </c>
      <c r="J1206" s="28">
        <v>43423.577025462961</v>
      </c>
      <c r="K1206" s="27">
        <v>5.5555555555555556E-4</v>
      </c>
      <c r="L1206" s="27" t="s">
        <v>210</v>
      </c>
      <c r="M1206" s="27" t="s">
        <v>211</v>
      </c>
      <c r="N1206" s="27" t="s">
        <v>215</v>
      </c>
      <c r="O1206" s="27" t="s">
        <v>729</v>
      </c>
      <c r="P1206" s="27" t="s">
        <v>170</v>
      </c>
      <c r="R1206" s="27">
        <v>0</v>
      </c>
      <c r="S1206" s="27" t="s">
        <v>443</v>
      </c>
      <c r="T1206" s="27" t="s">
        <v>354</v>
      </c>
      <c r="U1206" s="27" t="s">
        <v>4279</v>
      </c>
    </row>
    <row r="1207" spans="1:21" x14ac:dyDescent="0.15">
      <c r="A1207" s="27" t="s">
        <v>75</v>
      </c>
      <c r="B1207" s="27" t="s">
        <v>4280</v>
      </c>
      <c r="C1207" s="27" t="s">
        <v>188</v>
      </c>
      <c r="D1207" s="27" t="s">
        <v>728</v>
      </c>
      <c r="E1207" s="27" t="s">
        <v>4281</v>
      </c>
      <c r="F1207" s="27" t="s">
        <v>4282</v>
      </c>
      <c r="G1207" s="27" t="s">
        <v>78</v>
      </c>
      <c r="H1207" s="27" t="s">
        <v>4283</v>
      </c>
      <c r="I1207" s="28">
        <v>43423.577118055553</v>
      </c>
      <c r="J1207" s="28">
        <v>43423.578634259262</v>
      </c>
      <c r="K1207" s="27">
        <v>1.5162037037037036E-3</v>
      </c>
      <c r="L1207" s="27" t="s">
        <v>210</v>
      </c>
      <c r="M1207" s="27" t="s">
        <v>211</v>
      </c>
      <c r="N1207" s="27" t="s">
        <v>215</v>
      </c>
      <c r="O1207" s="27" t="s">
        <v>729</v>
      </c>
      <c r="P1207" s="27" t="s">
        <v>170</v>
      </c>
      <c r="R1207" s="27">
        <v>0</v>
      </c>
      <c r="S1207" s="27" t="s">
        <v>810</v>
      </c>
      <c r="T1207" s="27" t="s">
        <v>354</v>
      </c>
      <c r="U1207" s="27" t="s">
        <v>4284</v>
      </c>
    </row>
    <row r="1208" spans="1:21" x14ac:dyDescent="0.15">
      <c r="A1208" s="27" t="s">
        <v>75</v>
      </c>
      <c r="B1208" s="27" t="s">
        <v>10833</v>
      </c>
      <c r="C1208" s="27" t="s">
        <v>188</v>
      </c>
      <c r="D1208" s="27" t="s">
        <v>728</v>
      </c>
      <c r="E1208" s="27" t="s">
        <v>10834</v>
      </c>
      <c r="F1208" s="27" t="s">
        <v>10835</v>
      </c>
      <c r="G1208" s="27" t="s">
        <v>78</v>
      </c>
      <c r="H1208" s="27" t="s">
        <v>10836</v>
      </c>
      <c r="I1208" s="28">
        <v>43423.580011574071</v>
      </c>
      <c r="J1208" s="28">
        <v>43423.580011574071</v>
      </c>
      <c r="K1208" s="27">
        <v>0</v>
      </c>
      <c r="L1208" s="27" t="s">
        <v>211</v>
      </c>
      <c r="M1208" s="27" t="s">
        <v>211</v>
      </c>
      <c r="N1208" s="27" t="s">
        <v>215</v>
      </c>
      <c r="O1208" s="27" t="s">
        <v>729</v>
      </c>
      <c r="P1208" s="27" t="s">
        <v>170</v>
      </c>
      <c r="R1208" s="27">
        <v>0</v>
      </c>
      <c r="S1208" s="27" t="s">
        <v>354</v>
      </c>
      <c r="T1208" s="27" t="s">
        <v>354</v>
      </c>
      <c r="U1208" s="27" t="s">
        <v>10837</v>
      </c>
    </row>
    <row r="1209" spans="1:21" x14ac:dyDescent="0.15">
      <c r="A1209" s="27" t="s">
        <v>75</v>
      </c>
      <c r="B1209" s="27" t="s">
        <v>4285</v>
      </c>
      <c r="C1209" s="27" t="s">
        <v>188</v>
      </c>
      <c r="D1209" s="27" t="s">
        <v>728</v>
      </c>
      <c r="E1209" s="27" t="s">
        <v>4286</v>
      </c>
      <c r="F1209" s="27" t="s">
        <v>4287</v>
      </c>
      <c r="G1209" s="27" t="s">
        <v>78</v>
      </c>
      <c r="H1209" s="27" t="s">
        <v>4288</v>
      </c>
      <c r="I1209" s="28">
        <v>43423.581226851849</v>
      </c>
      <c r="J1209" s="28">
        <v>43423.581342592595</v>
      </c>
      <c r="K1209" s="27">
        <v>1.1574074074074073E-4</v>
      </c>
      <c r="L1209" s="27" t="s">
        <v>210</v>
      </c>
      <c r="M1209" s="27" t="s">
        <v>211</v>
      </c>
      <c r="N1209" s="27" t="s">
        <v>215</v>
      </c>
      <c r="O1209" s="27" t="s">
        <v>729</v>
      </c>
      <c r="P1209" s="27" t="s">
        <v>170</v>
      </c>
      <c r="R1209" s="27">
        <v>0</v>
      </c>
      <c r="S1209" s="27" t="s">
        <v>441</v>
      </c>
      <c r="T1209" s="27" t="s">
        <v>354</v>
      </c>
      <c r="U1209" s="27" t="s">
        <v>4289</v>
      </c>
    </row>
    <row r="1210" spans="1:21" x14ac:dyDescent="0.15">
      <c r="A1210" s="27" t="s">
        <v>75</v>
      </c>
      <c r="B1210" s="27" t="s">
        <v>10838</v>
      </c>
      <c r="C1210" s="27" t="s">
        <v>188</v>
      </c>
      <c r="D1210" s="27" t="s">
        <v>728</v>
      </c>
      <c r="E1210" s="27" t="s">
        <v>10839</v>
      </c>
      <c r="F1210" s="27" t="s">
        <v>10840</v>
      </c>
      <c r="G1210" s="27" t="s">
        <v>78</v>
      </c>
      <c r="H1210" s="27" t="s">
        <v>10841</v>
      </c>
      <c r="I1210" s="28">
        <v>43423.582129629627</v>
      </c>
      <c r="J1210" s="28">
        <v>43423.582129629627</v>
      </c>
      <c r="K1210" s="27">
        <v>0</v>
      </c>
      <c r="L1210" s="27" t="s">
        <v>211</v>
      </c>
      <c r="M1210" s="27" t="s">
        <v>211</v>
      </c>
      <c r="N1210" s="27" t="s">
        <v>215</v>
      </c>
      <c r="O1210" s="27" t="s">
        <v>729</v>
      </c>
      <c r="P1210" s="27" t="s">
        <v>170</v>
      </c>
      <c r="R1210" s="27">
        <v>0</v>
      </c>
      <c r="S1210" s="27" t="s">
        <v>354</v>
      </c>
      <c r="T1210" s="27" t="s">
        <v>354</v>
      </c>
      <c r="U1210" s="27" t="s">
        <v>10842</v>
      </c>
    </row>
    <row r="1211" spans="1:21" x14ac:dyDescent="0.15">
      <c r="A1211" s="27" t="s">
        <v>75</v>
      </c>
      <c r="B1211" s="27" t="s">
        <v>10843</v>
      </c>
      <c r="C1211" s="27" t="s">
        <v>188</v>
      </c>
      <c r="D1211" s="27" t="s">
        <v>728</v>
      </c>
      <c r="E1211" s="27" t="s">
        <v>10844</v>
      </c>
      <c r="F1211" s="27" t="s">
        <v>10845</v>
      </c>
      <c r="G1211" s="27" t="s">
        <v>78</v>
      </c>
      <c r="H1211" s="27" t="s">
        <v>10846</v>
      </c>
      <c r="I1211" s="28">
        <v>43423.583854166667</v>
      </c>
      <c r="J1211" s="28">
        <v>43423.583854166667</v>
      </c>
      <c r="K1211" s="27">
        <v>0</v>
      </c>
      <c r="L1211" s="27" t="s">
        <v>211</v>
      </c>
      <c r="M1211" s="27" t="s">
        <v>211</v>
      </c>
      <c r="N1211" s="27" t="s">
        <v>215</v>
      </c>
      <c r="O1211" s="27" t="s">
        <v>729</v>
      </c>
      <c r="P1211" s="27" t="s">
        <v>170</v>
      </c>
      <c r="R1211" s="27">
        <v>0</v>
      </c>
      <c r="S1211" s="27" t="s">
        <v>354</v>
      </c>
      <c r="T1211" s="27" t="s">
        <v>354</v>
      </c>
      <c r="U1211" s="27" t="s">
        <v>10847</v>
      </c>
    </row>
    <row r="1212" spans="1:21" x14ac:dyDescent="0.15">
      <c r="A1212" s="27" t="s">
        <v>75</v>
      </c>
      <c r="B1212" s="27" t="s">
        <v>10848</v>
      </c>
      <c r="C1212" s="27" t="s">
        <v>188</v>
      </c>
      <c r="D1212" s="27" t="s">
        <v>728</v>
      </c>
      <c r="E1212" s="27" t="s">
        <v>10849</v>
      </c>
      <c r="F1212" s="27" t="s">
        <v>10850</v>
      </c>
      <c r="G1212" s="27" t="s">
        <v>78</v>
      </c>
      <c r="H1212" s="27" t="s">
        <v>10851</v>
      </c>
      <c r="I1212" s="28">
        <v>43423.584351851852</v>
      </c>
      <c r="J1212" s="28">
        <v>43423.584351851852</v>
      </c>
      <c r="K1212" s="27">
        <v>0</v>
      </c>
      <c r="L1212" s="27" t="s">
        <v>211</v>
      </c>
      <c r="M1212" s="27" t="s">
        <v>211</v>
      </c>
      <c r="N1212" s="27" t="s">
        <v>215</v>
      </c>
      <c r="O1212" s="27" t="s">
        <v>729</v>
      </c>
      <c r="P1212" s="27" t="s">
        <v>170</v>
      </c>
      <c r="R1212" s="27">
        <v>0</v>
      </c>
      <c r="S1212" s="27" t="s">
        <v>354</v>
      </c>
      <c r="T1212" s="27" t="s">
        <v>354</v>
      </c>
      <c r="U1212" s="27" t="s">
        <v>10852</v>
      </c>
    </row>
    <row r="1213" spans="1:21" x14ac:dyDescent="0.15">
      <c r="A1213" s="27" t="s">
        <v>75</v>
      </c>
      <c r="B1213" s="27" t="s">
        <v>10853</v>
      </c>
      <c r="C1213" s="27" t="s">
        <v>188</v>
      </c>
      <c r="D1213" s="27" t="s">
        <v>728</v>
      </c>
      <c r="E1213" s="27" t="s">
        <v>10854</v>
      </c>
      <c r="F1213" s="27" t="s">
        <v>10855</v>
      </c>
      <c r="G1213" s="27" t="s">
        <v>78</v>
      </c>
      <c r="H1213" s="27" t="s">
        <v>974</v>
      </c>
      <c r="I1213" s="28">
        <v>43423.584768518522</v>
      </c>
      <c r="J1213" s="28">
        <v>43423.584768518522</v>
      </c>
      <c r="K1213" s="27">
        <v>0</v>
      </c>
      <c r="L1213" s="27" t="s">
        <v>211</v>
      </c>
      <c r="M1213" s="27" t="s">
        <v>211</v>
      </c>
      <c r="N1213" s="27" t="s">
        <v>215</v>
      </c>
      <c r="O1213" s="27" t="s">
        <v>729</v>
      </c>
      <c r="P1213" s="27" t="s">
        <v>170</v>
      </c>
      <c r="R1213" s="27">
        <v>0</v>
      </c>
      <c r="S1213" s="27" t="s">
        <v>354</v>
      </c>
      <c r="T1213" s="27" t="s">
        <v>354</v>
      </c>
      <c r="U1213" s="27" t="s">
        <v>10856</v>
      </c>
    </row>
    <row r="1214" spans="1:21" x14ac:dyDescent="0.15">
      <c r="A1214" s="27" t="s">
        <v>75</v>
      </c>
      <c r="B1214" s="27" t="s">
        <v>4290</v>
      </c>
      <c r="C1214" s="27" t="s">
        <v>188</v>
      </c>
      <c r="D1214" s="27" t="s">
        <v>728</v>
      </c>
      <c r="E1214" s="27" t="s">
        <v>4291</v>
      </c>
      <c r="F1214" s="27" t="s">
        <v>4292</v>
      </c>
      <c r="G1214" s="27" t="s">
        <v>78</v>
      </c>
      <c r="H1214" s="27" t="s">
        <v>4293</v>
      </c>
      <c r="I1214" s="28">
        <v>43423.585752314815</v>
      </c>
      <c r="J1214" s="28">
        <v>43423.586238425924</v>
      </c>
      <c r="K1214" s="27">
        <v>4.8611111111111104E-4</v>
      </c>
      <c r="L1214" s="27" t="s">
        <v>210</v>
      </c>
      <c r="M1214" s="27" t="s">
        <v>211</v>
      </c>
      <c r="N1214" s="27" t="s">
        <v>215</v>
      </c>
      <c r="O1214" s="27" t="s">
        <v>729</v>
      </c>
      <c r="P1214" s="27" t="s">
        <v>170</v>
      </c>
      <c r="R1214" s="27">
        <v>0</v>
      </c>
      <c r="S1214" s="27" t="s">
        <v>364</v>
      </c>
      <c r="T1214" s="27" t="s">
        <v>354</v>
      </c>
      <c r="U1214" s="27" t="s">
        <v>4294</v>
      </c>
    </row>
    <row r="1215" spans="1:21" x14ac:dyDescent="0.15">
      <c r="A1215" s="27" t="s">
        <v>75</v>
      </c>
      <c r="B1215" s="27" t="s">
        <v>10857</v>
      </c>
      <c r="C1215" s="27" t="s">
        <v>188</v>
      </c>
      <c r="D1215" s="27" t="s">
        <v>728</v>
      </c>
      <c r="E1215" s="27" t="s">
        <v>10858</v>
      </c>
      <c r="F1215" s="27" t="s">
        <v>10859</v>
      </c>
      <c r="G1215" s="27" t="s">
        <v>78</v>
      </c>
      <c r="H1215" s="27" t="s">
        <v>10860</v>
      </c>
      <c r="I1215" s="28">
        <v>43423.586423611108</v>
      </c>
      <c r="J1215" s="28">
        <v>43423.586423611108</v>
      </c>
      <c r="K1215" s="27">
        <v>0</v>
      </c>
      <c r="L1215" s="27" t="s">
        <v>211</v>
      </c>
      <c r="M1215" s="27" t="s">
        <v>211</v>
      </c>
      <c r="N1215" s="27" t="s">
        <v>215</v>
      </c>
      <c r="O1215" s="27" t="s">
        <v>729</v>
      </c>
      <c r="P1215" s="27" t="s">
        <v>170</v>
      </c>
      <c r="R1215" s="27">
        <v>0</v>
      </c>
      <c r="S1215" s="27" t="s">
        <v>354</v>
      </c>
      <c r="T1215" s="27" t="s">
        <v>354</v>
      </c>
      <c r="U1215" s="27" t="s">
        <v>10861</v>
      </c>
    </row>
    <row r="1216" spans="1:21" x14ac:dyDescent="0.15">
      <c r="A1216" s="27" t="s">
        <v>75</v>
      </c>
      <c r="B1216" s="27" t="s">
        <v>4295</v>
      </c>
      <c r="C1216" s="27" t="s">
        <v>188</v>
      </c>
      <c r="D1216" s="27" t="s">
        <v>728</v>
      </c>
      <c r="E1216" s="27" t="s">
        <v>4296</v>
      </c>
      <c r="F1216" s="27" t="s">
        <v>4297</v>
      </c>
      <c r="G1216" s="27" t="s">
        <v>78</v>
      </c>
      <c r="H1216" s="27" t="s">
        <v>1245</v>
      </c>
      <c r="I1216" s="28">
        <v>43423.587060185186</v>
      </c>
      <c r="J1216" s="28">
        <v>43423.588425925926</v>
      </c>
      <c r="K1216" s="27">
        <v>1.3657407407407409E-3</v>
      </c>
      <c r="L1216" s="27" t="s">
        <v>210</v>
      </c>
      <c r="M1216" s="27" t="s">
        <v>211</v>
      </c>
      <c r="N1216" s="27" t="s">
        <v>215</v>
      </c>
      <c r="O1216" s="27" t="s">
        <v>729</v>
      </c>
      <c r="P1216" s="27" t="s">
        <v>170</v>
      </c>
      <c r="R1216" s="27">
        <v>0</v>
      </c>
      <c r="S1216" s="27" t="s">
        <v>374</v>
      </c>
      <c r="T1216" s="27" t="s">
        <v>354</v>
      </c>
      <c r="U1216" s="27" t="s">
        <v>4298</v>
      </c>
    </row>
    <row r="1217" spans="1:21" x14ac:dyDescent="0.15">
      <c r="A1217" s="27" t="s">
        <v>75</v>
      </c>
      <c r="B1217" s="27" t="s">
        <v>10862</v>
      </c>
      <c r="C1217" s="27" t="s">
        <v>188</v>
      </c>
      <c r="D1217" s="27" t="s">
        <v>728</v>
      </c>
      <c r="E1217" s="27" t="s">
        <v>10863</v>
      </c>
      <c r="F1217" s="27" t="s">
        <v>10864</v>
      </c>
      <c r="G1217" s="27" t="s">
        <v>78</v>
      </c>
      <c r="H1217" s="27" t="s">
        <v>10865</v>
      </c>
      <c r="I1217" s="28">
        <v>43423.588923611111</v>
      </c>
      <c r="J1217" s="28">
        <v>43423.588923611111</v>
      </c>
      <c r="K1217" s="27">
        <v>0</v>
      </c>
      <c r="L1217" s="27" t="s">
        <v>211</v>
      </c>
      <c r="M1217" s="27" t="s">
        <v>211</v>
      </c>
      <c r="N1217" s="27" t="s">
        <v>215</v>
      </c>
      <c r="O1217" s="27" t="s">
        <v>729</v>
      </c>
      <c r="P1217" s="27" t="s">
        <v>170</v>
      </c>
      <c r="R1217" s="27">
        <v>0</v>
      </c>
      <c r="S1217" s="27" t="s">
        <v>354</v>
      </c>
      <c r="T1217" s="27" t="s">
        <v>354</v>
      </c>
      <c r="U1217" s="27" t="s">
        <v>10866</v>
      </c>
    </row>
    <row r="1218" spans="1:21" x14ac:dyDescent="0.15">
      <c r="A1218" s="27" t="s">
        <v>75</v>
      </c>
      <c r="B1218" s="27" t="s">
        <v>4299</v>
      </c>
      <c r="C1218" s="27" t="s">
        <v>188</v>
      </c>
      <c r="D1218" s="27" t="s">
        <v>728</v>
      </c>
      <c r="E1218" s="27" t="s">
        <v>4300</v>
      </c>
      <c r="F1218" s="27" t="s">
        <v>4301</v>
      </c>
      <c r="G1218" s="27" t="s">
        <v>78</v>
      </c>
      <c r="H1218" s="27" t="s">
        <v>4302</v>
      </c>
      <c r="I1218" s="28">
        <v>43423.59</v>
      </c>
      <c r="J1218" s="28">
        <v>43423.59002314815</v>
      </c>
      <c r="K1218" s="27">
        <v>2.3148148148148147E-5</v>
      </c>
      <c r="L1218" s="27" t="s">
        <v>210</v>
      </c>
      <c r="M1218" s="27" t="s">
        <v>211</v>
      </c>
      <c r="N1218" s="27" t="s">
        <v>215</v>
      </c>
      <c r="O1218" s="27" t="s">
        <v>729</v>
      </c>
      <c r="P1218" s="27" t="s">
        <v>170</v>
      </c>
      <c r="R1218" s="27">
        <v>0</v>
      </c>
      <c r="S1218" s="27" t="s">
        <v>682</v>
      </c>
      <c r="T1218" s="27" t="s">
        <v>354</v>
      </c>
      <c r="U1218" s="27" t="s">
        <v>4303</v>
      </c>
    </row>
    <row r="1219" spans="1:21" x14ac:dyDescent="0.15">
      <c r="A1219" s="27" t="s">
        <v>75</v>
      </c>
      <c r="B1219" s="27" t="s">
        <v>10867</v>
      </c>
      <c r="C1219" s="27" t="s">
        <v>188</v>
      </c>
      <c r="D1219" s="27" t="s">
        <v>728</v>
      </c>
      <c r="E1219" s="27" t="s">
        <v>10863</v>
      </c>
      <c r="F1219" s="27" t="s">
        <v>10864</v>
      </c>
      <c r="G1219" s="27" t="s">
        <v>78</v>
      </c>
      <c r="H1219" s="27" t="s">
        <v>10865</v>
      </c>
      <c r="I1219" s="28">
        <v>43423.592662037037</v>
      </c>
      <c r="J1219" s="28">
        <v>43423.592662037037</v>
      </c>
      <c r="K1219" s="27">
        <v>0</v>
      </c>
      <c r="L1219" s="27" t="s">
        <v>211</v>
      </c>
      <c r="M1219" s="27" t="s">
        <v>211</v>
      </c>
      <c r="N1219" s="27" t="s">
        <v>215</v>
      </c>
      <c r="O1219" s="27" t="s">
        <v>729</v>
      </c>
      <c r="P1219" s="27" t="s">
        <v>170</v>
      </c>
      <c r="R1219" s="27">
        <v>0</v>
      </c>
      <c r="U1219" s="27" t="s">
        <v>10868</v>
      </c>
    </row>
    <row r="1220" spans="1:21" x14ac:dyDescent="0.15">
      <c r="A1220" s="27" t="s">
        <v>75</v>
      </c>
      <c r="B1220" s="27" t="s">
        <v>4304</v>
      </c>
      <c r="C1220" s="27" t="s">
        <v>188</v>
      </c>
      <c r="D1220" s="27" t="s">
        <v>728</v>
      </c>
      <c r="E1220" s="27" t="s">
        <v>4305</v>
      </c>
      <c r="F1220" s="27" t="s">
        <v>4306</v>
      </c>
      <c r="G1220" s="27" t="s">
        <v>78</v>
      </c>
      <c r="H1220" s="27" t="s">
        <v>4307</v>
      </c>
      <c r="I1220" s="28">
        <v>43423.592719907407</v>
      </c>
      <c r="J1220" s="28">
        <v>43423.592835648145</v>
      </c>
      <c r="K1220" s="27">
        <v>1.1574074074074073E-4</v>
      </c>
      <c r="L1220" s="27" t="s">
        <v>210</v>
      </c>
      <c r="M1220" s="27" t="s">
        <v>211</v>
      </c>
      <c r="N1220" s="27" t="s">
        <v>215</v>
      </c>
      <c r="O1220" s="27" t="s">
        <v>729</v>
      </c>
      <c r="P1220" s="27" t="s">
        <v>170</v>
      </c>
      <c r="R1220" s="27">
        <v>0</v>
      </c>
      <c r="S1220" s="27" t="s">
        <v>441</v>
      </c>
      <c r="T1220" s="27" t="s">
        <v>354</v>
      </c>
      <c r="U1220" s="27" t="s">
        <v>4308</v>
      </c>
    </row>
    <row r="1221" spans="1:21" x14ac:dyDescent="0.15">
      <c r="A1221" s="27" t="s">
        <v>75</v>
      </c>
      <c r="B1221" s="27" t="s">
        <v>10869</v>
      </c>
      <c r="C1221" s="27" t="s">
        <v>188</v>
      </c>
      <c r="D1221" s="27" t="s">
        <v>728</v>
      </c>
      <c r="E1221" s="27" t="s">
        <v>10870</v>
      </c>
      <c r="F1221" s="27" t="s">
        <v>10871</v>
      </c>
      <c r="G1221" s="27" t="s">
        <v>78</v>
      </c>
      <c r="H1221" s="27" t="s">
        <v>10872</v>
      </c>
      <c r="I1221" s="28">
        <v>43423.5934375</v>
      </c>
      <c r="J1221" s="28">
        <v>43423.5934375</v>
      </c>
      <c r="K1221" s="27">
        <v>0</v>
      </c>
      <c r="L1221" s="27" t="s">
        <v>211</v>
      </c>
      <c r="M1221" s="27" t="s">
        <v>211</v>
      </c>
      <c r="N1221" s="27" t="s">
        <v>215</v>
      </c>
      <c r="O1221" s="27" t="s">
        <v>729</v>
      </c>
      <c r="P1221" s="27" t="s">
        <v>170</v>
      </c>
      <c r="R1221" s="27">
        <v>0</v>
      </c>
      <c r="S1221" s="27" t="s">
        <v>354</v>
      </c>
      <c r="T1221" s="27" t="s">
        <v>354</v>
      </c>
      <c r="U1221" s="27" t="s">
        <v>10873</v>
      </c>
    </row>
    <row r="1222" spans="1:21" x14ac:dyDescent="0.15">
      <c r="A1222" s="27" t="s">
        <v>75</v>
      </c>
      <c r="B1222" s="27" t="s">
        <v>10874</v>
      </c>
      <c r="C1222" s="27" t="s">
        <v>188</v>
      </c>
      <c r="D1222" s="27" t="s">
        <v>728</v>
      </c>
      <c r="E1222" s="27" t="s">
        <v>10875</v>
      </c>
      <c r="F1222" s="27" t="s">
        <v>10876</v>
      </c>
      <c r="G1222" s="27" t="s">
        <v>78</v>
      </c>
      <c r="H1222" s="27" t="s">
        <v>10877</v>
      </c>
      <c r="I1222" s="28">
        <v>43423.593449074076</v>
      </c>
      <c r="J1222" s="28">
        <v>43423.593449074076</v>
      </c>
      <c r="K1222" s="27">
        <v>0</v>
      </c>
      <c r="L1222" s="27" t="s">
        <v>211</v>
      </c>
      <c r="M1222" s="27" t="s">
        <v>211</v>
      </c>
      <c r="N1222" s="27" t="s">
        <v>215</v>
      </c>
      <c r="O1222" s="27" t="s">
        <v>729</v>
      </c>
      <c r="P1222" s="27" t="s">
        <v>170</v>
      </c>
      <c r="R1222" s="27">
        <v>0</v>
      </c>
      <c r="S1222" s="27" t="s">
        <v>354</v>
      </c>
      <c r="T1222" s="27" t="s">
        <v>354</v>
      </c>
      <c r="U1222" s="27" t="s">
        <v>10878</v>
      </c>
    </row>
    <row r="1223" spans="1:21" x14ac:dyDescent="0.15">
      <c r="A1223" s="27" t="s">
        <v>75</v>
      </c>
      <c r="B1223" s="27" t="s">
        <v>10879</v>
      </c>
      <c r="C1223" s="27" t="s">
        <v>188</v>
      </c>
      <c r="D1223" s="27" t="s">
        <v>728</v>
      </c>
      <c r="E1223" s="27" t="s">
        <v>10880</v>
      </c>
      <c r="F1223" s="27" t="s">
        <v>10881</v>
      </c>
      <c r="G1223" s="27" t="s">
        <v>78</v>
      </c>
      <c r="H1223" s="27" t="s">
        <v>10882</v>
      </c>
      <c r="I1223" s="28">
        <v>43423.594525462962</v>
      </c>
      <c r="J1223" s="28">
        <v>43423.594525462962</v>
      </c>
      <c r="K1223" s="27">
        <v>0</v>
      </c>
      <c r="L1223" s="27" t="s">
        <v>211</v>
      </c>
      <c r="M1223" s="27" t="s">
        <v>211</v>
      </c>
      <c r="N1223" s="27" t="s">
        <v>215</v>
      </c>
      <c r="O1223" s="27" t="s">
        <v>729</v>
      </c>
      <c r="P1223" s="27" t="s">
        <v>170</v>
      </c>
      <c r="R1223" s="27">
        <v>0</v>
      </c>
      <c r="S1223" s="27" t="s">
        <v>354</v>
      </c>
      <c r="T1223" s="27" t="s">
        <v>354</v>
      </c>
      <c r="U1223" s="27" t="s">
        <v>10883</v>
      </c>
    </row>
    <row r="1224" spans="1:21" x14ac:dyDescent="0.15">
      <c r="A1224" s="27" t="s">
        <v>75</v>
      </c>
      <c r="B1224" s="27" t="s">
        <v>10884</v>
      </c>
      <c r="C1224" s="27" t="s">
        <v>188</v>
      </c>
      <c r="D1224" s="27" t="s">
        <v>728</v>
      </c>
      <c r="E1224" s="27" t="s">
        <v>10885</v>
      </c>
      <c r="F1224" s="27" t="s">
        <v>10886</v>
      </c>
      <c r="G1224" s="27" t="s">
        <v>78</v>
      </c>
      <c r="H1224" s="27" t="s">
        <v>1468</v>
      </c>
      <c r="I1224" s="28">
        <v>43423.59542824074</v>
      </c>
      <c r="J1224" s="28">
        <v>43423.59542824074</v>
      </c>
      <c r="K1224" s="27">
        <v>0</v>
      </c>
      <c r="L1224" s="27" t="s">
        <v>211</v>
      </c>
      <c r="M1224" s="27" t="s">
        <v>211</v>
      </c>
      <c r="N1224" s="27" t="s">
        <v>215</v>
      </c>
      <c r="O1224" s="27" t="s">
        <v>729</v>
      </c>
      <c r="P1224" s="27" t="s">
        <v>170</v>
      </c>
      <c r="R1224" s="27">
        <v>0</v>
      </c>
      <c r="S1224" s="27" t="s">
        <v>354</v>
      </c>
      <c r="T1224" s="27" t="s">
        <v>354</v>
      </c>
      <c r="U1224" s="27" t="s">
        <v>10887</v>
      </c>
    </row>
    <row r="1225" spans="1:21" x14ac:dyDescent="0.15">
      <c r="A1225" s="27" t="s">
        <v>75</v>
      </c>
      <c r="B1225" s="27" t="s">
        <v>10888</v>
      </c>
      <c r="C1225" s="27" t="s">
        <v>188</v>
      </c>
      <c r="D1225" s="27" t="s">
        <v>728</v>
      </c>
      <c r="E1225" s="27" t="s">
        <v>4305</v>
      </c>
      <c r="F1225" s="27" t="s">
        <v>4306</v>
      </c>
      <c r="G1225" s="27" t="s">
        <v>78</v>
      </c>
      <c r="H1225" s="27" t="s">
        <v>4307</v>
      </c>
      <c r="I1225" s="28">
        <v>43423.596493055556</v>
      </c>
      <c r="J1225" s="28">
        <v>43423.596493055556</v>
      </c>
      <c r="K1225" s="27">
        <v>0</v>
      </c>
      <c r="L1225" s="27" t="s">
        <v>211</v>
      </c>
      <c r="M1225" s="27" t="s">
        <v>211</v>
      </c>
      <c r="N1225" s="27" t="s">
        <v>215</v>
      </c>
      <c r="O1225" s="27" t="s">
        <v>729</v>
      </c>
      <c r="P1225" s="27" t="s">
        <v>170</v>
      </c>
      <c r="R1225" s="27">
        <v>0</v>
      </c>
      <c r="U1225" s="27" t="s">
        <v>10889</v>
      </c>
    </row>
    <row r="1226" spans="1:21" x14ac:dyDescent="0.15">
      <c r="A1226" s="27" t="s">
        <v>75</v>
      </c>
      <c r="B1226" s="27" t="s">
        <v>10890</v>
      </c>
      <c r="C1226" s="27" t="s">
        <v>774</v>
      </c>
      <c r="D1226" s="27" t="s">
        <v>471</v>
      </c>
      <c r="E1226" s="27" t="s">
        <v>10891</v>
      </c>
      <c r="F1226" s="27" t="s">
        <v>10892</v>
      </c>
      <c r="G1226" s="27" t="s">
        <v>78</v>
      </c>
      <c r="H1226" s="27" t="s">
        <v>10893</v>
      </c>
      <c r="I1226" s="28">
        <v>43423.581111111111</v>
      </c>
      <c r="J1226" s="28">
        <v>43423.581111111111</v>
      </c>
      <c r="K1226" s="27">
        <v>0</v>
      </c>
      <c r="L1226" s="27" t="s">
        <v>211</v>
      </c>
      <c r="M1226" s="27" t="s">
        <v>211</v>
      </c>
      <c r="N1226" s="27" t="s">
        <v>215</v>
      </c>
      <c r="O1226" s="27" t="s">
        <v>472</v>
      </c>
      <c r="P1226" s="27" t="s">
        <v>897</v>
      </c>
      <c r="R1226" s="27">
        <v>0</v>
      </c>
      <c r="S1226" s="27" t="s">
        <v>354</v>
      </c>
      <c r="T1226" s="27" t="s">
        <v>354</v>
      </c>
      <c r="U1226" s="27" t="s">
        <v>10894</v>
      </c>
    </row>
    <row r="1227" spans="1:21" x14ac:dyDescent="0.15">
      <c r="A1227" s="27" t="s">
        <v>75</v>
      </c>
      <c r="B1227" s="27" t="s">
        <v>10895</v>
      </c>
      <c r="C1227" s="27" t="s">
        <v>774</v>
      </c>
      <c r="D1227" s="27" t="s">
        <v>471</v>
      </c>
      <c r="E1227" s="27" t="s">
        <v>4310</v>
      </c>
      <c r="F1227" s="27" t="s">
        <v>4311</v>
      </c>
      <c r="G1227" s="27" t="s">
        <v>78</v>
      </c>
      <c r="H1227" s="27" t="s">
        <v>4312</v>
      </c>
      <c r="I1227" s="28">
        <v>43423.582372685189</v>
      </c>
      <c r="J1227" s="28">
        <v>43423.582372685189</v>
      </c>
      <c r="K1227" s="27">
        <v>0</v>
      </c>
      <c r="L1227" s="27" t="s">
        <v>211</v>
      </c>
      <c r="M1227" s="27" t="s">
        <v>211</v>
      </c>
      <c r="N1227" s="27" t="s">
        <v>215</v>
      </c>
      <c r="O1227" s="27" t="s">
        <v>472</v>
      </c>
      <c r="P1227" s="27" t="s">
        <v>897</v>
      </c>
      <c r="R1227" s="27">
        <v>0</v>
      </c>
      <c r="S1227" s="27" t="s">
        <v>354</v>
      </c>
      <c r="T1227" s="27" t="s">
        <v>354</v>
      </c>
      <c r="U1227" s="27" t="s">
        <v>10896</v>
      </c>
    </row>
    <row r="1228" spans="1:21" x14ac:dyDescent="0.15">
      <c r="A1228" s="27" t="s">
        <v>75</v>
      </c>
      <c r="B1228" s="27" t="s">
        <v>4309</v>
      </c>
      <c r="C1228" s="27" t="s">
        <v>774</v>
      </c>
      <c r="D1228" s="27" t="s">
        <v>471</v>
      </c>
      <c r="E1228" s="27" t="s">
        <v>4310</v>
      </c>
      <c r="F1228" s="27" t="s">
        <v>4311</v>
      </c>
      <c r="G1228" s="27" t="s">
        <v>78</v>
      </c>
      <c r="H1228" s="27" t="s">
        <v>4312</v>
      </c>
      <c r="I1228" s="28">
        <v>43423.582430555558</v>
      </c>
      <c r="J1228" s="28">
        <v>43423.584722222222</v>
      </c>
      <c r="K1228" s="27">
        <v>2.2916666666666667E-3</v>
      </c>
      <c r="L1228" s="27" t="s">
        <v>210</v>
      </c>
      <c r="M1228" s="27" t="s">
        <v>210</v>
      </c>
      <c r="N1228" s="27" t="s">
        <v>215</v>
      </c>
      <c r="O1228" s="27" t="s">
        <v>472</v>
      </c>
      <c r="P1228" s="27" t="s">
        <v>897</v>
      </c>
      <c r="R1228" s="27">
        <v>0</v>
      </c>
      <c r="S1228" s="27" t="s">
        <v>1132</v>
      </c>
      <c r="T1228" s="27" t="s">
        <v>1132</v>
      </c>
      <c r="U1228" s="27" t="s">
        <v>4313</v>
      </c>
    </row>
    <row r="1229" spans="1:21" x14ac:dyDescent="0.15">
      <c r="A1229" s="27" t="s">
        <v>75</v>
      </c>
      <c r="B1229" s="27" t="s">
        <v>10897</v>
      </c>
      <c r="C1229" s="27" t="s">
        <v>774</v>
      </c>
      <c r="D1229" s="27" t="s">
        <v>471</v>
      </c>
      <c r="E1229" s="27" t="s">
        <v>10891</v>
      </c>
      <c r="F1229" s="27" t="s">
        <v>10892</v>
      </c>
      <c r="G1229" s="27" t="s">
        <v>78</v>
      </c>
      <c r="H1229" s="27" t="s">
        <v>10893</v>
      </c>
      <c r="I1229" s="28">
        <v>43423.584907407407</v>
      </c>
      <c r="J1229" s="28">
        <v>43423.584907407407</v>
      </c>
      <c r="K1229" s="27">
        <v>0</v>
      </c>
      <c r="L1229" s="27" t="s">
        <v>211</v>
      </c>
      <c r="M1229" s="27" t="s">
        <v>211</v>
      </c>
      <c r="N1229" s="27" t="s">
        <v>215</v>
      </c>
      <c r="O1229" s="27" t="s">
        <v>472</v>
      </c>
      <c r="P1229" s="27" t="s">
        <v>897</v>
      </c>
      <c r="R1229" s="27">
        <v>0</v>
      </c>
      <c r="S1229" s="27" t="s">
        <v>354</v>
      </c>
      <c r="T1229" s="27" t="s">
        <v>354</v>
      </c>
      <c r="U1229" s="27" t="s">
        <v>10898</v>
      </c>
    </row>
    <row r="1230" spans="1:21" x14ac:dyDescent="0.15">
      <c r="A1230" s="27" t="s">
        <v>75</v>
      </c>
      <c r="B1230" s="27" t="s">
        <v>10899</v>
      </c>
      <c r="C1230" s="27" t="s">
        <v>774</v>
      </c>
      <c r="D1230" s="27" t="s">
        <v>471</v>
      </c>
      <c r="E1230" s="27" t="s">
        <v>10900</v>
      </c>
      <c r="F1230" s="27" t="s">
        <v>10901</v>
      </c>
      <c r="G1230" s="27" t="s">
        <v>78</v>
      </c>
      <c r="H1230" s="27" t="s">
        <v>10902</v>
      </c>
      <c r="I1230" s="28">
        <v>43423.586423611108</v>
      </c>
      <c r="J1230" s="28">
        <v>43423.586423611108</v>
      </c>
      <c r="K1230" s="27">
        <v>0</v>
      </c>
      <c r="L1230" s="27" t="s">
        <v>211</v>
      </c>
      <c r="M1230" s="27" t="s">
        <v>211</v>
      </c>
      <c r="N1230" s="27" t="s">
        <v>215</v>
      </c>
      <c r="O1230" s="27" t="s">
        <v>472</v>
      </c>
      <c r="P1230" s="27" t="s">
        <v>897</v>
      </c>
      <c r="R1230" s="27">
        <v>0</v>
      </c>
      <c r="S1230" s="27" t="s">
        <v>354</v>
      </c>
      <c r="T1230" s="27" t="s">
        <v>354</v>
      </c>
      <c r="U1230" s="27" t="s">
        <v>10903</v>
      </c>
    </row>
    <row r="1231" spans="1:21" x14ac:dyDescent="0.15">
      <c r="A1231" s="27" t="s">
        <v>75</v>
      </c>
      <c r="B1231" s="27" t="s">
        <v>10904</v>
      </c>
      <c r="C1231" s="27" t="s">
        <v>774</v>
      </c>
      <c r="D1231" s="27" t="s">
        <v>471</v>
      </c>
      <c r="E1231" s="27" t="s">
        <v>10905</v>
      </c>
      <c r="F1231" s="27" t="s">
        <v>10906</v>
      </c>
      <c r="G1231" s="27" t="s">
        <v>78</v>
      </c>
      <c r="H1231" s="27" t="s">
        <v>10907</v>
      </c>
      <c r="I1231" s="28">
        <v>43423.587048611109</v>
      </c>
      <c r="J1231" s="28">
        <v>43423.587048611109</v>
      </c>
      <c r="K1231" s="27">
        <v>0</v>
      </c>
      <c r="L1231" s="27" t="s">
        <v>211</v>
      </c>
      <c r="M1231" s="27" t="s">
        <v>211</v>
      </c>
      <c r="N1231" s="27" t="s">
        <v>215</v>
      </c>
      <c r="O1231" s="27" t="s">
        <v>472</v>
      </c>
      <c r="P1231" s="27" t="s">
        <v>897</v>
      </c>
      <c r="R1231" s="27">
        <v>0</v>
      </c>
      <c r="S1231" s="27" t="s">
        <v>354</v>
      </c>
      <c r="T1231" s="27" t="s">
        <v>354</v>
      </c>
      <c r="U1231" s="27" t="s">
        <v>10908</v>
      </c>
    </row>
    <row r="1232" spans="1:21" x14ac:dyDescent="0.15">
      <c r="A1232" s="27" t="s">
        <v>75</v>
      </c>
      <c r="B1232" s="27" t="s">
        <v>10909</v>
      </c>
      <c r="C1232" s="27" t="s">
        <v>774</v>
      </c>
      <c r="D1232" s="27" t="s">
        <v>471</v>
      </c>
      <c r="E1232" s="27" t="s">
        <v>10905</v>
      </c>
      <c r="F1232" s="27" t="s">
        <v>10906</v>
      </c>
      <c r="G1232" s="27" t="s">
        <v>78</v>
      </c>
      <c r="H1232" s="27" t="s">
        <v>10907</v>
      </c>
      <c r="I1232" s="28">
        <v>43423.587129629632</v>
      </c>
      <c r="J1232" s="28">
        <v>43423.587129629632</v>
      </c>
      <c r="K1232" s="27">
        <v>0</v>
      </c>
      <c r="L1232" s="27" t="s">
        <v>211</v>
      </c>
      <c r="M1232" s="27" t="s">
        <v>211</v>
      </c>
      <c r="N1232" s="27" t="s">
        <v>215</v>
      </c>
      <c r="O1232" s="27" t="s">
        <v>472</v>
      </c>
      <c r="P1232" s="27" t="s">
        <v>897</v>
      </c>
      <c r="R1232" s="27">
        <v>0</v>
      </c>
      <c r="S1232" s="27" t="s">
        <v>354</v>
      </c>
      <c r="T1232" s="27" t="s">
        <v>354</v>
      </c>
      <c r="U1232" s="27" t="s">
        <v>10910</v>
      </c>
    </row>
    <row r="1233" spans="1:21" x14ac:dyDescent="0.15">
      <c r="A1233" s="27" t="s">
        <v>75</v>
      </c>
      <c r="B1233" s="27" t="s">
        <v>10911</v>
      </c>
      <c r="C1233" s="27" t="s">
        <v>774</v>
      </c>
      <c r="D1233" s="27" t="s">
        <v>471</v>
      </c>
      <c r="E1233" s="27" t="s">
        <v>10912</v>
      </c>
      <c r="F1233" s="27" t="s">
        <v>10913</v>
      </c>
      <c r="G1233" s="27" t="s">
        <v>78</v>
      </c>
      <c r="H1233" s="27" t="s">
        <v>10914</v>
      </c>
      <c r="I1233" s="28">
        <v>43423.587314814817</v>
      </c>
      <c r="J1233" s="28">
        <v>43423.587314814817</v>
      </c>
      <c r="K1233" s="27">
        <v>0</v>
      </c>
      <c r="L1233" s="27" t="s">
        <v>211</v>
      </c>
      <c r="M1233" s="27" t="s">
        <v>211</v>
      </c>
      <c r="N1233" s="27" t="s">
        <v>215</v>
      </c>
      <c r="O1233" s="27" t="s">
        <v>472</v>
      </c>
      <c r="P1233" s="27" t="s">
        <v>897</v>
      </c>
      <c r="R1233" s="27">
        <v>0</v>
      </c>
      <c r="S1233" s="27" t="s">
        <v>354</v>
      </c>
      <c r="T1233" s="27" t="s">
        <v>354</v>
      </c>
      <c r="U1233" s="27" t="s">
        <v>10915</v>
      </c>
    </row>
    <row r="1234" spans="1:21" x14ac:dyDescent="0.15">
      <c r="A1234" s="27" t="s">
        <v>75</v>
      </c>
      <c r="B1234" s="27" t="s">
        <v>10916</v>
      </c>
      <c r="C1234" s="27" t="s">
        <v>774</v>
      </c>
      <c r="D1234" s="27" t="s">
        <v>471</v>
      </c>
      <c r="E1234" s="27" t="s">
        <v>10912</v>
      </c>
      <c r="F1234" s="27" t="s">
        <v>10913</v>
      </c>
      <c r="G1234" s="27" t="s">
        <v>78</v>
      </c>
      <c r="H1234" s="27" t="s">
        <v>10914</v>
      </c>
      <c r="I1234" s="28">
        <v>43423.587384259263</v>
      </c>
      <c r="J1234" s="28">
        <v>43423.587384259263</v>
      </c>
      <c r="K1234" s="27">
        <v>0</v>
      </c>
      <c r="L1234" s="27" t="s">
        <v>211</v>
      </c>
      <c r="M1234" s="27" t="s">
        <v>211</v>
      </c>
      <c r="N1234" s="27" t="s">
        <v>215</v>
      </c>
      <c r="O1234" s="27" t="s">
        <v>472</v>
      </c>
      <c r="P1234" s="27" t="s">
        <v>897</v>
      </c>
      <c r="R1234" s="27">
        <v>0</v>
      </c>
      <c r="S1234" s="27" t="s">
        <v>354</v>
      </c>
      <c r="T1234" s="27" t="s">
        <v>354</v>
      </c>
      <c r="U1234" s="27" t="s">
        <v>10917</v>
      </c>
    </row>
    <row r="1235" spans="1:21" x14ac:dyDescent="0.15">
      <c r="A1235" s="27" t="s">
        <v>75</v>
      </c>
      <c r="B1235" s="27" t="s">
        <v>10918</v>
      </c>
      <c r="C1235" s="27" t="s">
        <v>774</v>
      </c>
      <c r="D1235" s="27" t="s">
        <v>471</v>
      </c>
      <c r="E1235" s="27" t="s">
        <v>10919</v>
      </c>
      <c r="F1235" s="27" t="s">
        <v>10920</v>
      </c>
      <c r="G1235" s="27" t="s">
        <v>78</v>
      </c>
      <c r="H1235" s="27" t="s">
        <v>10921</v>
      </c>
      <c r="I1235" s="28">
        <v>43423.587731481479</v>
      </c>
      <c r="J1235" s="28">
        <v>43423.587731481479</v>
      </c>
      <c r="K1235" s="27">
        <v>0</v>
      </c>
      <c r="L1235" s="27" t="s">
        <v>211</v>
      </c>
      <c r="M1235" s="27" t="s">
        <v>211</v>
      </c>
      <c r="N1235" s="27" t="s">
        <v>215</v>
      </c>
      <c r="O1235" s="27" t="s">
        <v>472</v>
      </c>
      <c r="P1235" s="27" t="s">
        <v>897</v>
      </c>
      <c r="R1235" s="27">
        <v>0</v>
      </c>
      <c r="S1235" s="27" t="s">
        <v>354</v>
      </c>
      <c r="T1235" s="27" t="s">
        <v>354</v>
      </c>
      <c r="U1235" s="27" t="s">
        <v>10922</v>
      </c>
    </row>
    <row r="1236" spans="1:21" x14ac:dyDescent="0.15">
      <c r="A1236" s="27" t="s">
        <v>75</v>
      </c>
      <c r="B1236" s="27" t="s">
        <v>10923</v>
      </c>
      <c r="C1236" s="27" t="s">
        <v>774</v>
      </c>
      <c r="D1236" s="27" t="s">
        <v>471</v>
      </c>
      <c r="E1236" s="27" t="s">
        <v>10919</v>
      </c>
      <c r="F1236" s="27" t="s">
        <v>10920</v>
      </c>
      <c r="G1236" s="27" t="s">
        <v>78</v>
      </c>
      <c r="H1236" s="27" t="s">
        <v>10921</v>
      </c>
      <c r="I1236" s="28">
        <v>43423.587870370371</v>
      </c>
      <c r="J1236" s="28">
        <v>43423.587870370371</v>
      </c>
      <c r="K1236" s="27">
        <v>0</v>
      </c>
      <c r="L1236" s="27" t="s">
        <v>211</v>
      </c>
      <c r="M1236" s="27" t="s">
        <v>211</v>
      </c>
      <c r="N1236" s="27" t="s">
        <v>215</v>
      </c>
      <c r="O1236" s="27" t="s">
        <v>472</v>
      </c>
      <c r="P1236" s="27" t="s">
        <v>897</v>
      </c>
      <c r="R1236" s="27">
        <v>0</v>
      </c>
      <c r="S1236" s="27" t="s">
        <v>354</v>
      </c>
      <c r="T1236" s="27" t="s">
        <v>354</v>
      </c>
      <c r="U1236" s="27" t="s">
        <v>10924</v>
      </c>
    </row>
    <row r="1237" spans="1:21" x14ac:dyDescent="0.15">
      <c r="A1237" s="27" t="s">
        <v>75</v>
      </c>
      <c r="B1237" s="27" t="s">
        <v>10925</v>
      </c>
      <c r="C1237" s="27" t="s">
        <v>774</v>
      </c>
      <c r="D1237" s="27" t="s">
        <v>471</v>
      </c>
      <c r="E1237" s="27" t="s">
        <v>4315</v>
      </c>
      <c r="F1237" s="27" t="s">
        <v>4316</v>
      </c>
      <c r="G1237" s="27" t="s">
        <v>78</v>
      </c>
      <c r="H1237" s="27" t="s">
        <v>2834</v>
      </c>
      <c r="I1237" s="28">
        <v>43423.588078703702</v>
      </c>
      <c r="J1237" s="28">
        <v>43423.588078703702</v>
      </c>
      <c r="K1237" s="27">
        <v>0</v>
      </c>
      <c r="L1237" s="27" t="s">
        <v>211</v>
      </c>
      <c r="M1237" s="27" t="s">
        <v>211</v>
      </c>
      <c r="N1237" s="27" t="s">
        <v>215</v>
      </c>
      <c r="O1237" s="27" t="s">
        <v>472</v>
      </c>
      <c r="P1237" s="27" t="s">
        <v>897</v>
      </c>
      <c r="R1237" s="27">
        <v>0</v>
      </c>
      <c r="S1237" s="27" t="s">
        <v>354</v>
      </c>
      <c r="T1237" s="27" t="s">
        <v>354</v>
      </c>
      <c r="U1237" s="27" t="s">
        <v>10926</v>
      </c>
    </row>
    <row r="1238" spans="1:21" x14ac:dyDescent="0.15">
      <c r="A1238" s="27" t="s">
        <v>75</v>
      </c>
      <c r="B1238" s="27" t="s">
        <v>4314</v>
      </c>
      <c r="C1238" s="27" t="s">
        <v>774</v>
      </c>
      <c r="D1238" s="27" t="s">
        <v>471</v>
      </c>
      <c r="E1238" s="27" t="s">
        <v>4315</v>
      </c>
      <c r="F1238" s="27" t="s">
        <v>4316</v>
      </c>
      <c r="G1238" s="27" t="s">
        <v>78</v>
      </c>
      <c r="H1238" s="27" t="s">
        <v>2834</v>
      </c>
      <c r="I1238" s="28">
        <v>43423.588136574072</v>
      </c>
      <c r="J1238" s="28">
        <v>43423.588553240741</v>
      </c>
      <c r="K1238" s="27">
        <v>4.1666666666666669E-4</v>
      </c>
      <c r="L1238" s="27" t="s">
        <v>210</v>
      </c>
      <c r="M1238" s="27" t="s">
        <v>211</v>
      </c>
      <c r="N1238" s="27" t="s">
        <v>215</v>
      </c>
      <c r="O1238" s="27" t="s">
        <v>472</v>
      </c>
      <c r="P1238" s="27" t="s">
        <v>897</v>
      </c>
      <c r="R1238" s="27">
        <v>0</v>
      </c>
      <c r="S1238" s="27" t="s">
        <v>366</v>
      </c>
      <c r="T1238" s="27" t="s">
        <v>354</v>
      </c>
      <c r="U1238" s="27" t="s">
        <v>4317</v>
      </c>
    </row>
    <row r="1239" spans="1:21" x14ac:dyDescent="0.15">
      <c r="A1239" s="27" t="s">
        <v>75</v>
      </c>
      <c r="B1239" s="27" t="s">
        <v>10927</v>
      </c>
      <c r="C1239" s="27" t="s">
        <v>774</v>
      </c>
      <c r="D1239" s="27" t="s">
        <v>471</v>
      </c>
      <c r="E1239" s="27" t="s">
        <v>10928</v>
      </c>
      <c r="F1239" s="27" t="s">
        <v>10929</v>
      </c>
      <c r="G1239" s="27" t="s">
        <v>78</v>
      </c>
      <c r="H1239" s="27" t="s">
        <v>4125</v>
      </c>
      <c r="I1239" s="28">
        <v>43423.588958333334</v>
      </c>
      <c r="J1239" s="28">
        <v>43423.588958333334</v>
      </c>
      <c r="K1239" s="27">
        <v>0</v>
      </c>
      <c r="L1239" s="27" t="s">
        <v>211</v>
      </c>
      <c r="M1239" s="27" t="s">
        <v>211</v>
      </c>
      <c r="N1239" s="27" t="s">
        <v>215</v>
      </c>
      <c r="O1239" s="27" t="s">
        <v>472</v>
      </c>
      <c r="P1239" s="27" t="s">
        <v>897</v>
      </c>
      <c r="R1239" s="27">
        <v>0</v>
      </c>
      <c r="S1239" s="27" t="s">
        <v>354</v>
      </c>
      <c r="T1239" s="27" t="s">
        <v>354</v>
      </c>
      <c r="U1239" s="27" t="s">
        <v>10930</v>
      </c>
    </row>
    <row r="1240" spans="1:21" x14ac:dyDescent="0.15">
      <c r="A1240" s="27" t="s">
        <v>75</v>
      </c>
      <c r="B1240" s="27" t="s">
        <v>10931</v>
      </c>
      <c r="C1240" s="27" t="s">
        <v>774</v>
      </c>
      <c r="D1240" s="27" t="s">
        <v>471</v>
      </c>
      <c r="E1240" s="27" t="s">
        <v>10928</v>
      </c>
      <c r="F1240" s="27" t="s">
        <v>10929</v>
      </c>
      <c r="G1240" s="27" t="s">
        <v>78</v>
      </c>
      <c r="H1240" s="27" t="s">
        <v>4125</v>
      </c>
      <c r="I1240" s="28">
        <v>43423.589050925926</v>
      </c>
      <c r="J1240" s="28">
        <v>43423.589050925926</v>
      </c>
      <c r="K1240" s="27">
        <v>0</v>
      </c>
      <c r="L1240" s="27" t="s">
        <v>211</v>
      </c>
      <c r="M1240" s="27" t="s">
        <v>211</v>
      </c>
      <c r="N1240" s="27" t="s">
        <v>215</v>
      </c>
      <c r="O1240" s="27" t="s">
        <v>472</v>
      </c>
      <c r="P1240" s="27" t="s">
        <v>897</v>
      </c>
      <c r="R1240" s="27">
        <v>0</v>
      </c>
      <c r="S1240" s="27" t="s">
        <v>354</v>
      </c>
      <c r="T1240" s="27" t="s">
        <v>354</v>
      </c>
      <c r="U1240" s="27" t="s">
        <v>10932</v>
      </c>
    </row>
    <row r="1241" spans="1:21" x14ac:dyDescent="0.15">
      <c r="A1241" s="27" t="s">
        <v>75</v>
      </c>
      <c r="B1241" s="27" t="s">
        <v>10933</v>
      </c>
      <c r="C1241" s="27" t="s">
        <v>774</v>
      </c>
      <c r="D1241" s="27" t="s">
        <v>471</v>
      </c>
      <c r="E1241" s="27" t="s">
        <v>10900</v>
      </c>
      <c r="F1241" s="27" t="s">
        <v>10901</v>
      </c>
      <c r="G1241" s="27" t="s">
        <v>78</v>
      </c>
      <c r="H1241" s="27" t="s">
        <v>10902</v>
      </c>
      <c r="I1241" s="28">
        <v>43423.590150462966</v>
      </c>
      <c r="J1241" s="28">
        <v>43423.590150462966</v>
      </c>
      <c r="K1241" s="27">
        <v>0</v>
      </c>
      <c r="L1241" s="27" t="s">
        <v>211</v>
      </c>
      <c r="M1241" s="27" t="s">
        <v>211</v>
      </c>
      <c r="N1241" s="27" t="s">
        <v>215</v>
      </c>
      <c r="O1241" s="27" t="s">
        <v>472</v>
      </c>
      <c r="P1241" s="27" t="s">
        <v>897</v>
      </c>
      <c r="R1241" s="27">
        <v>0</v>
      </c>
      <c r="S1241" s="27" t="s">
        <v>354</v>
      </c>
      <c r="T1241" s="27" t="s">
        <v>354</v>
      </c>
      <c r="U1241" s="27" t="s">
        <v>10934</v>
      </c>
    </row>
    <row r="1242" spans="1:21" x14ac:dyDescent="0.15">
      <c r="A1242" s="27" t="s">
        <v>75</v>
      </c>
      <c r="B1242" s="27" t="s">
        <v>10935</v>
      </c>
      <c r="C1242" s="27" t="s">
        <v>774</v>
      </c>
      <c r="D1242" s="27" t="s">
        <v>471</v>
      </c>
      <c r="E1242" s="27" t="s">
        <v>10928</v>
      </c>
      <c r="F1242" s="27" t="s">
        <v>10929</v>
      </c>
      <c r="G1242" s="27" t="s">
        <v>78</v>
      </c>
      <c r="H1242" s="27" t="s">
        <v>4125</v>
      </c>
      <c r="I1242" s="28">
        <v>43423.591215277775</v>
      </c>
      <c r="J1242" s="28">
        <v>43423.591215277775</v>
      </c>
      <c r="K1242" s="27">
        <v>0</v>
      </c>
      <c r="L1242" s="27" t="s">
        <v>211</v>
      </c>
      <c r="M1242" s="27" t="s">
        <v>211</v>
      </c>
      <c r="N1242" s="27" t="s">
        <v>215</v>
      </c>
      <c r="O1242" s="27" t="s">
        <v>472</v>
      </c>
      <c r="P1242" s="27" t="s">
        <v>897</v>
      </c>
      <c r="R1242" s="27">
        <v>0</v>
      </c>
      <c r="S1242" s="27" t="s">
        <v>354</v>
      </c>
      <c r="T1242" s="27" t="s">
        <v>354</v>
      </c>
      <c r="U1242" s="27" t="s">
        <v>10930</v>
      </c>
    </row>
    <row r="1243" spans="1:21" x14ac:dyDescent="0.15">
      <c r="A1243" s="27" t="s">
        <v>75</v>
      </c>
      <c r="B1243" s="27" t="s">
        <v>10936</v>
      </c>
      <c r="C1243" s="27" t="s">
        <v>774</v>
      </c>
      <c r="D1243" s="27" t="s">
        <v>471</v>
      </c>
      <c r="E1243" s="27" t="s">
        <v>10928</v>
      </c>
      <c r="F1243" s="27" t="s">
        <v>10929</v>
      </c>
      <c r="G1243" s="27" t="s">
        <v>78</v>
      </c>
      <c r="H1243" s="27" t="s">
        <v>4125</v>
      </c>
      <c r="I1243" s="28">
        <v>43423.591840277775</v>
      </c>
      <c r="J1243" s="28">
        <v>43423.591840277775</v>
      </c>
      <c r="K1243" s="27">
        <v>0</v>
      </c>
      <c r="L1243" s="27" t="s">
        <v>211</v>
      </c>
      <c r="M1243" s="27" t="s">
        <v>211</v>
      </c>
      <c r="N1243" s="27" t="s">
        <v>215</v>
      </c>
      <c r="O1243" s="27" t="s">
        <v>472</v>
      </c>
      <c r="P1243" s="27" t="s">
        <v>897</v>
      </c>
      <c r="R1243" s="27">
        <v>0</v>
      </c>
      <c r="S1243" s="27" t="s">
        <v>354</v>
      </c>
      <c r="T1243" s="27" t="s">
        <v>354</v>
      </c>
      <c r="U1243" s="27" t="s">
        <v>10932</v>
      </c>
    </row>
    <row r="1244" spans="1:21" x14ac:dyDescent="0.15">
      <c r="A1244" s="27" t="s">
        <v>75</v>
      </c>
      <c r="B1244" s="27" t="s">
        <v>10937</v>
      </c>
      <c r="C1244" s="27" t="s">
        <v>774</v>
      </c>
      <c r="D1244" s="27" t="s">
        <v>471</v>
      </c>
      <c r="E1244" s="27" t="s">
        <v>10938</v>
      </c>
      <c r="F1244" s="27" t="s">
        <v>10939</v>
      </c>
      <c r="G1244" s="27" t="s">
        <v>78</v>
      </c>
      <c r="H1244" s="27" t="s">
        <v>10940</v>
      </c>
      <c r="I1244" s="28">
        <v>43423.592129629629</v>
      </c>
      <c r="J1244" s="28">
        <v>43423.592129629629</v>
      </c>
      <c r="K1244" s="27">
        <v>0</v>
      </c>
      <c r="L1244" s="27" t="s">
        <v>211</v>
      </c>
      <c r="M1244" s="27" t="s">
        <v>211</v>
      </c>
      <c r="N1244" s="27" t="s">
        <v>215</v>
      </c>
      <c r="O1244" s="27" t="s">
        <v>472</v>
      </c>
      <c r="P1244" s="27" t="s">
        <v>897</v>
      </c>
      <c r="R1244" s="27">
        <v>0</v>
      </c>
      <c r="S1244" s="27" t="s">
        <v>354</v>
      </c>
      <c r="T1244" s="27" t="s">
        <v>354</v>
      </c>
      <c r="U1244" s="27" t="s">
        <v>10941</v>
      </c>
    </row>
    <row r="1245" spans="1:21" x14ac:dyDescent="0.15">
      <c r="A1245" s="27" t="s">
        <v>75</v>
      </c>
      <c r="B1245" s="27" t="s">
        <v>10942</v>
      </c>
      <c r="C1245" s="27" t="s">
        <v>774</v>
      </c>
      <c r="D1245" s="27" t="s">
        <v>471</v>
      </c>
      <c r="E1245" s="27" t="s">
        <v>4319</v>
      </c>
      <c r="F1245" s="27" t="s">
        <v>4320</v>
      </c>
      <c r="G1245" s="27" t="s">
        <v>78</v>
      </c>
      <c r="H1245" s="27" t="s">
        <v>4321</v>
      </c>
      <c r="I1245" s="28">
        <v>43423.594722222224</v>
      </c>
      <c r="J1245" s="28">
        <v>43423.594722222224</v>
      </c>
      <c r="K1245" s="27">
        <v>0</v>
      </c>
      <c r="L1245" s="27" t="s">
        <v>211</v>
      </c>
      <c r="M1245" s="27" t="s">
        <v>211</v>
      </c>
      <c r="N1245" s="27" t="s">
        <v>215</v>
      </c>
      <c r="O1245" s="27" t="s">
        <v>472</v>
      </c>
      <c r="P1245" s="27" t="s">
        <v>897</v>
      </c>
      <c r="R1245" s="27">
        <v>0</v>
      </c>
      <c r="S1245" s="27" t="s">
        <v>354</v>
      </c>
      <c r="T1245" s="27" t="s">
        <v>354</v>
      </c>
      <c r="U1245" s="27" t="s">
        <v>10943</v>
      </c>
    </row>
    <row r="1246" spans="1:21" x14ac:dyDescent="0.15">
      <c r="A1246" s="27" t="s">
        <v>75</v>
      </c>
      <c r="B1246" s="27" t="s">
        <v>4318</v>
      </c>
      <c r="C1246" s="27" t="s">
        <v>774</v>
      </c>
      <c r="D1246" s="27" t="s">
        <v>471</v>
      </c>
      <c r="E1246" s="27" t="s">
        <v>4319</v>
      </c>
      <c r="F1246" s="27" t="s">
        <v>4320</v>
      </c>
      <c r="G1246" s="27" t="s">
        <v>78</v>
      </c>
      <c r="H1246" s="27" t="s">
        <v>4321</v>
      </c>
      <c r="I1246" s="28">
        <v>43423.59479166667</v>
      </c>
      <c r="J1246" s="28">
        <v>43423.595219907409</v>
      </c>
      <c r="K1246" s="27">
        <v>4.2824074074074075E-4</v>
      </c>
      <c r="L1246" s="27" t="s">
        <v>210</v>
      </c>
      <c r="M1246" s="27" t="s">
        <v>211</v>
      </c>
      <c r="N1246" s="27" t="s">
        <v>215</v>
      </c>
      <c r="O1246" s="27" t="s">
        <v>472</v>
      </c>
      <c r="P1246" s="27" t="s">
        <v>897</v>
      </c>
      <c r="R1246" s="27">
        <v>0</v>
      </c>
      <c r="S1246" s="27" t="s">
        <v>381</v>
      </c>
      <c r="T1246" s="27" t="s">
        <v>354</v>
      </c>
      <c r="U1246" s="27" t="s">
        <v>4322</v>
      </c>
    </row>
    <row r="1247" spans="1:21" x14ac:dyDescent="0.15">
      <c r="A1247" s="27" t="s">
        <v>75</v>
      </c>
      <c r="B1247" s="27" t="s">
        <v>10944</v>
      </c>
      <c r="C1247" s="27" t="s">
        <v>774</v>
      </c>
      <c r="D1247" s="27" t="s">
        <v>471</v>
      </c>
      <c r="E1247" s="27" t="s">
        <v>10945</v>
      </c>
      <c r="F1247" s="27" t="s">
        <v>10946</v>
      </c>
      <c r="G1247" s="27" t="s">
        <v>78</v>
      </c>
      <c r="H1247" s="27" t="s">
        <v>10947</v>
      </c>
      <c r="I1247" s="28">
        <v>43423.596666666665</v>
      </c>
      <c r="J1247" s="28">
        <v>43423.596666666665</v>
      </c>
      <c r="K1247" s="27">
        <v>0</v>
      </c>
      <c r="L1247" s="27" t="s">
        <v>211</v>
      </c>
      <c r="M1247" s="27" t="s">
        <v>211</v>
      </c>
      <c r="N1247" s="27" t="s">
        <v>215</v>
      </c>
      <c r="O1247" s="27" t="s">
        <v>472</v>
      </c>
      <c r="P1247" s="27" t="s">
        <v>897</v>
      </c>
      <c r="R1247" s="27">
        <v>0</v>
      </c>
      <c r="S1247" s="27" t="s">
        <v>354</v>
      </c>
      <c r="T1247" s="27" t="s">
        <v>354</v>
      </c>
      <c r="U1247" s="27" t="s">
        <v>10948</v>
      </c>
    </row>
    <row r="1248" spans="1:21" x14ac:dyDescent="0.15">
      <c r="A1248" s="27" t="s">
        <v>75</v>
      </c>
      <c r="B1248" s="27" t="s">
        <v>10949</v>
      </c>
      <c r="C1248" s="27" t="s">
        <v>774</v>
      </c>
      <c r="D1248" s="27" t="s">
        <v>471</v>
      </c>
      <c r="E1248" s="27" t="s">
        <v>10945</v>
      </c>
      <c r="F1248" s="27" t="s">
        <v>10946</v>
      </c>
      <c r="G1248" s="27" t="s">
        <v>78</v>
      </c>
      <c r="H1248" s="27" t="s">
        <v>10947</v>
      </c>
      <c r="I1248" s="28">
        <v>43423.600462962961</v>
      </c>
      <c r="J1248" s="28">
        <v>43423.600462962961</v>
      </c>
      <c r="K1248" s="27">
        <v>0</v>
      </c>
      <c r="L1248" s="27" t="s">
        <v>211</v>
      </c>
      <c r="M1248" s="27" t="s">
        <v>211</v>
      </c>
      <c r="N1248" s="27" t="s">
        <v>215</v>
      </c>
      <c r="O1248" s="27" t="s">
        <v>472</v>
      </c>
      <c r="P1248" s="27" t="s">
        <v>897</v>
      </c>
      <c r="R1248" s="27">
        <v>0</v>
      </c>
      <c r="S1248" s="27" t="s">
        <v>354</v>
      </c>
      <c r="T1248" s="27" t="s">
        <v>354</v>
      </c>
      <c r="U1248" s="27" t="s">
        <v>10950</v>
      </c>
    </row>
    <row r="1249" spans="1:21" x14ac:dyDescent="0.15">
      <c r="A1249" s="27" t="s">
        <v>75</v>
      </c>
      <c r="B1249" s="27" t="s">
        <v>4323</v>
      </c>
      <c r="C1249" s="27" t="s">
        <v>246</v>
      </c>
      <c r="D1249" s="27" t="s">
        <v>473</v>
      </c>
      <c r="E1249" s="27" t="s">
        <v>4324</v>
      </c>
      <c r="F1249" s="27" t="s">
        <v>4325</v>
      </c>
      <c r="G1249" s="27" t="s">
        <v>78</v>
      </c>
      <c r="H1249" s="27" t="s">
        <v>4326</v>
      </c>
      <c r="I1249" s="28">
        <v>43423.643587962964</v>
      </c>
      <c r="J1249" s="28">
        <v>43423.644270833334</v>
      </c>
      <c r="K1249" s="27">
        <v>6.8287037037037025E-4</v>
      </c>
      <c r="L1249" s="27" t="s">
        <v>210</v>
      </c>
      <c r="M1249" s="27" t="s">
        <v>211</v>
      </c>
      <c r="N1249" s="27" t="s">
        <v>215</v>
      </c>
      <c r="O1249" s="27" t="s">
        <v>474</v>
      </c>
      <c r="P1249" s="27" t="s">
        <v>897</v>
      </c>
      <c r="R1249" s="27">
        <v>0</v>
      </c>
      <c r="S1249" s="27" t="s">
        <v>488</v>
      </c>
      <c r="T1249" s="27" t="s">
        <v>354</v>
      </c>
      <c r="U1249" s="27" t="s">
        <v>4327</v>
      </c>
    </row>
    <row r="1250" spans="1:21" x14ac:dyDescent="0.15">
      <c r="A1250" s="27" t="s">
        <v>75</v>
      </c>
      <c r="B1250" s="27" t="s">
        <v>10951</v>
      </c>
      <c r="C1250" s="27" t="s">
        <v>246</v>
      </c>
      <c r="D1250" s="27" t="s">
        <v>473</v>
      </c>
      <c r="E1250" s="27" t="s">
        <v>10952</v>
      </c>
      <c r="F1250" s="27" t="s">
        <v>10953</v>
      </c>
      <c r="G1250" s="27" t="s">
        <v>78</v>
      </c>
      <c r="H1250" s="27" t="s">
        <v>10954</v>
      </c>
      <c r="I1250" s="28">
        <v>43423.645046296297</v>
      </c>
      <c r="J1250" s="28">
        <v>43423.645046296297</v>
      </c>
      <c r="K1250" s="27">
        <v>0</v>
      </c>
      <c r="L1250" s="27" t="s">
        <v>211</v>
      </c>
      <c r="M1250" s="27" t="s">
        <v>211</v>
      </c>
      <c r="N1250" s="27" t="s">
        <v>215</v>
      </c>
      <c r="O1250" s="27" t="s">
        <v>474</v>
      </c>
      <c r="P1250" s="27" t="s">
        <v>897</v>
      </c>
      <c r="R1250" s="27">
        <v>0</v>
      </c>
      <c r="S1250" s="27" t="s">
        <v>354</v>
      </c>
      <c r="T1250" s="27" t="s">
        <v>354</v>
      </c>
      <c r="U1250" s="27" t="s">
        <v>10955</v>
      </c>
    </row>
    <row r="1251" spans="1:21" x14ac:dyDescent="0.15">
      <c r="A1251" s="27" t="s">
        <v>75</v>
      </c>
      <c r="B1251" s="27" t="s">
        <v>10956</v>
      </c>
      <c r="C1251" s="27" t="s">
        <v>246</v>
      </c>
      <c r="D1251" s="27" t="s">
        <v>473</v>
      </c>
      <c r="E1251" s="27" t="s">
        <v>10957</v>
      </c>
      <c r="F1251" s="27" t="s">
        <v>10958</v>
      </c>
      <c r="G1251" s="27" t="s">
        <v>78</v>
      </c>
      <c r="H1251" s="27" t="s">
        <v>10959</v>
      </c>
      <c r="I1251" s="28">
        <v>43423.645833333336</v>
      </c>
      <c r="J1251" s="28">
        <v>43423.645833333336</v>
      </c>
      <c r="K1251" s="27">
        <v>0</v>
      </c>
      <c r="L1251" s="27" t="s">
        <v>211</v>
      </c>
      <c r="M1251" s="27" t="s">
        <v>211</v>
      </c>
      <c r="N1251" s="27" t="s">
        <v>215</v>
      </c>
      <c r="O1251" s="27" t="s">
        <v>474</v>
      </c>
      <c r="P1251" s="27" t="s">
        <v>897</v>
      </c>
      <c r="R1251" s="27">
        <v>0</v>
      </c>
      <c r="S1251" s="27" t="s">
        <v>354</v>
      </c>
      <c r="T1251" s="27" t="s">
        <v>354</v>
      </c>
      <c r="U1251" s="27" t="s">
        <v>10960</v>
      </c>
    </row>
    <row r="1252" spans="1:21" x14ac:dyDescent="0.15">
      <c r="A1252" s="27" t="s">
        <v>75</v>
      </c>
      <c r="B1252" s="27" t="s">
        <v>10961</v>
      </c>
      <c r="C1252" s="27" t="s">
        <v>246</v>
      </c>
      <c r="D1252" s="27" t="s">
        <v>473</v>
      </c>
      <c r="E1252" s="27" t="s">
        <v>10962</v>
      </c>
      <c r="F1252" s="27" t="s">
        <v>10963</v>
      </c>
      <c r="G1252" s="27" t="s">
        <v>78</v>
      </c>
      <c r="H1252" s="27" t="s">
        <v>10964</v>
      </c>
      <c r="I1252" s="28">
        <v>43423.648472222223</v>
      </c>
      <c r="J1252" s="28">
        <v>43423.648472222223</v>
      </c>
      <c r="K1252" s="27">
        <v>0</v>
      </c>
      <c r="L1252" s="27" t="s">
        <v>211</v>
      </c>
      <c r="M1252" s="27" t="s">
        <v>211</v>
      </c>
      <c r="N1252" s="27" t="s">
        <v>215</v>
      </c>
      <c r="O1252" s="27" t="s">
        <v>474</v>
      </c>
      <c r="P1252" s="27" t="s">
        <v>897</v>
      </c>
      <c r="R1252" s="27">
        <v>0</v>
      </c>
      <c r="S1252" s="27" t="s">
        <v>354</v>
      </c>
      <c r="T1252" s="27" t="s">
        <v>354</v>
      </c>
      <c r="U1252" s="27" t="s">
        <v>10965</v>
      </c>
    </row>
    <row r="1253" spans="1:21" x14ac:dyDescent="0.15">
      <c r="A1253" s="27" t="s">
        <v>75</v>
      </c>
      <c r="B1253" s="27" t="s">
        <v>4328</v>
      </c>
      <c r="C1253" s="27" t="s">
        <v>246</v>
      </c>
      <c r="D1253" s="27" t="s">
        <v>473</v>
      </c>
      <c r="E1253" s="27" t="s">
        <v>4329</v>
      </c>
      <c r="F1253" s="27" t="s">
        <v>4330</v>
      </c>
      <c r="G1253" s="27" t="s">
        <v>78</v>
      </c>
      <c r="H1253" s="27" t="s">
        <v>4331</v>
      </c>
      <c r="I1253" s="28">
        <v>43423.648842592593</v>
      </c>
      <c r="J1253" s="28">
        <v>43423.654537037037</v>
      </c>
      <c r="K1253" s="27">
        <v>5.6944444444444438E-3</v>
      </c>
      <c r="L1253" s="27" t="s">
        <v>210</v>
      </c>
      <c r="M1253" s="27" t="s">
        <v>210</v>
      </c>
      <c r="N1253" s="27" t="s">
        <v>215</v>
      </c>
      <c r="O1253" s="27" t="s">
        <v>474</v>
      </c>
      <c r="P1253" s="27" t="s">
        <v>897</v>
      </c>
      <c r="R1253" s="27">
        <v>0</v>
      </c>
      <c r="S1253" s="27" t="s">
        <v>955</v>
      </c>
      <c r="T1253" s="27" t="s">
        <v>955</v>
      </c>
      <c r="U1253" s="27" t="s">
        <v>4332</v>
      </c>
    </row>
    <row r="1254" spans="1:21" x14ac:dyDescent="0.15">
      <c r="A1254" s="27" t="s">
        <v>75</v>
      </c>
      <c r="B1254" s="27" t="s">
        <v>10966</v>
      </c>
      <c r="C1254" s="27" t="s">
        <v>246</v>
      </c>
      <c r="D1254" s="27" t="s">
        <v>473</v>
      </c>
      <c r="E1254" s="27" t="s">
        <v>10967</v>
      </c>
      <c r="F1254" s="27" t="s">
        <v>10968</v>
      </c>
      <c r="G1254" s="27" t="s">
        <v>78</v>
      </c>
      <c r="H1254" s="27" t="s">
        <v>10969</v>
      </c>
      <c r="I1254" s="28">
        <v>43423.657175925924</v>
      </c>
      <c r="J1254" s="28">
        <v>43423.657175925924</v>
      </c>
      <c r="K1254" s="27">
        <v>0</v>
      </c>
      <c r="L1254" s="27" t="s">
        <v>211</v>
      </c>
      <c r="M1254" s="27" t="s">
        <v>211</v>
      </c>
      <c r="N1254" s="27" t="s">
        <v>215</v>
      </c>
      <c r="O1254" s="27" t="s">
        <v>474</v>
      </c>
      <c r="P1254" s="27" t="s">
        <v>897</v>
      </c>
      <c r="R1254" s="27">
        <v>0</v>
      </c>
      <c r="S1254" s="27" t="s">
        <v>354</v>
      </c>
      <c r="T1254" s="27" t="s">
        <v>354</v>
      </c>
      <c r="U1254" s="27" t="s">
        <v>10970</v>
      </c>
    </row>
    <row r="1255" spans="1:21" x14ac:dyDescent="0.15">
      <c r="A1255" s="27" t="s">
        <v>75</v>
      </c>
      <c r="B1255" s="27" t="s">
        <v>10971</v>
      </c>
      <c r="C1255" s="27" t="s">
        <v>246</v>
      </c>
      <c r="D1255" s="27" t="s">
        <v>473</v>
      </c>
      <c r="E1255" s="27" t="s">
        <v>10972</v>
      </c>
      <c r="F1255" s="27" t="s">
        <v>10973</v>
      </c>
      <c r="G1255" s="27" t="s">
        <v>78</v>
      </c>
      <c r="H1255" s="27" t="s">
        <v>10974</v>
      </c>
      <c r="I1255" s="28">
        <v>43423.659131944441</v>
      </c>
      <c r="J1255" s="28">
        <v>43423.659131944441</v>
      </c>
      <c r="K1255" s="27">
        <v>0</v>
      </c>
      <c r="L1255" s="27" t="s">
        <v>211</v>
      </c>
      <c r="M1255" s="27" t="s">
        <v>211</v>
      </c>
      <c r="N1255" s="27" t="s">
        <v>215</v>
      </c>
      <c r="O1255" s="27" t="s">
        <v>474</v>
      </c>
      <c r="P1255" s="27" t="s">
        <v>897</v>
      </c>
      <c r="R1255" s="27">
        <v>0</v>
      </c>
      <c r="S1255" s="27" t="s">
        <v>354</v>
      </c>
      <c r="T1255" s="27" t="s">
        <v>354</v>
      </c>
      <c r="U1255" s="27" t="s">
        <v>10975</v>
      </c>
    </row>
    <row r="1256" spans="1:21" x14ac:dyDescent="0.15">
      <c r="A1256" s="27" t="s">
        <v>75</v>
      </c>
      <c r="B1256" s="27" t="s">
        <v>10976</v>
      </c>
      <c r="C1256" s="27" t="s">
        <v>246</v>
      </c>
      <c r="D1256" s="27" t="s">
        <v>473</v>
      </c>
      <c r="E1256" s="27" t="s">
        <v>10977</v>
      </c>
      <c r="F1256" s="27" t="s">
        <v>10978</v>
      </c>
      <c r="G1256" s="27" t="s">
        <v>78</v>
      </c>
      <c r="H1256" s="27" t="s">
        <v>10979</v>
      </c>
      <c r="I1256" s="28">
        <v>43423.659710648149</v>
      </c>
      <c r="J1256" s="28">
        <v>43423.659710648149</v>
      </c>
      <c r="K1256" s="27">
        <v>0</v>
      </c>
      <c r="L1256" s="27" t="s">
        <v>211</v>
      </c>
      <c r="M1256" s="27" t="s">
        <v>211</v>
      </c>
      <c r="N1256" s="27" t="s">
        <v>215</v>
      </c>
      <c r="O1256" s="27" t="s">
        <v>474</v>
      </c>
      <c r="P1256" s="27" t="s">
        <v>897</v>
      </c>
      <c r="R1256" s="27">
        <v>0</v>
      </c>
      <c r="S1256" s="27" t="s">
        <v>354</v>
      </c>
      <c r="T1256" s="27" t="s">
        <v>354</v>
      </c>
      <c r="U1256" s="27" t="s">
        <v>10980</v>
      </c>
    </row>
    <row r="1257" spans="1:21" x14ac:dyDescent="0.15">
      <c r="A1257" s="27" t="s">
        <v>75</v>
      </c>
      <c r="B1257" s="27" t="s">
        <v>10981</v>
      </c>
      <c r="C1257" s="27" t="s">
        <v>246</v>
      </c>
      <c r="D1257" s="27" t="s">
        <v>473</v>
      </c>
      <c r="E1257" s="27" t="s">
        <v>10982</v>
      </c>
      <c r="F1257" s="27" t="s">
        <v>10983</v>
      </c>
      <c r="G1257" s="27" t="s">
        <v>78</v>
      </c>
      <c r="H1257" s="27" t="s">
        <v>10984</v>
      </c>
      <c r="I1257" s="28">
        <v>43423.660393518519</v>
      </c>
      <c r="J1257" s="28">
        <v>43423.660393518519</v>
      </c>
      <c r="K1257" s="27">
        <v>0</v>
      </c>
      <c r="L1257" s="27" t="s">
        <v>211</v>
      </c>
      <c r="M1257" s="27" t="s">
        <v>211</v>
      </c>
      <c r="N1257" s="27" t="s">
        <v>215</v>
      </c>
      <c r="O1257" s="27" t="s">
        <v>474</v>
      </c>
      <c r="P1257" s="27" t="s">
        <v>897</v>
      </c>
      <c r="R1257" s="27">
        <v>0</v>
      </c>
      <c r="S1257" s="27" t="s">
        <v>354</v>
      </c>
      <c r="T1257" s="27" t="s">
        <v>354</v>
      </c>
      <c r="U1257" s="27" t="s">
        <v>10985</v>
      </c>
    </row>
    <row r="1258" spans="1:21" x14ac:dyDescent="0.15">
      <c r="A1258" s="27" t="s">
        <v>75</v>
      </c>
      <c r="B1258" s="27" t="s">
        <v>10986</v>
      </c>
      <c r="C1258" s="27" t="s">
        <v>246</v>
      </c>
      <c r="D1258" s="27" t="s">
        <v>473</v>
      </c>
      <c r="E1258" s="27" t="s">
        <v>10987</v>
      </c>
      <c r="F1258" s="27" t="s">
        <v>10988</v>
      </c>
      <c r="G1258" s="27" t="s">
        <v>78</v>
      </c>
      <c r="H1258" s="27" t="s">
        <v>1147</v>
      </c>
      <c r="I1258" s="28">
        <v>43423.660752314812</v>
      </c>
      <c r="J1258" s="28">
        <v>43423.660752314812</v>
      </c>
      <c r="K1258" s="27">
        <v>0</v>
      </c>
      <c r="L1258" s="27" t="s">
        <v>211</v>
      </c>
      <c r="M1258" s="27" t="s">
        <v>211</v>
      </c>
      <c r="N1258" s="27" t="s">
        <v>215</v>
      </c>
      <c r="O1258" s="27" t="s">
        <v>474</v>
      </c>
      <c r="P1258" s="27" t="s">
        <v>897</v>
      </c>
      <c r="R1258" s="27">
        <v>0</v>
      </c>
      <c r="S1258" s="27" t="s">
        <v>354</v>
      </c>
      <c r="T1258" s="27" t="s">
        <v>354</v>
      </c>
      <c r="U1258" s="27" t="s">
        <v>10989</v>
      </c>
    </row>
    <row r="1259" spans="1:21" x14ac:dyDescent="0.15">
      <c r="A1259" s="27" t="s">
        <v>75</v>
      </c>
      <c r="B1259" s="27" t="s">
        <v>10990</v>
      </c>
      <c r="C1259" s="27" t="s">
        <v>246</v>
      </c>
      <c r="D1259" s="27" t="s">
        <v>473</v>
      </c>
      <c r="E1259" s="27" t="s">
        <v>10991</v>
      </c>
      <c r="F1259" s="27" t="s">
        <v>10992</v>
      </c>
      <c r="G1259" s="27" t="s">
        <v>78</v>
      </c>
      <c r="H1259" s="27" t="s">
        <v>10993</v>
      </c>
      <c r="I1259" s="28">
        <v>43423.66207175926</v>
      </c>
      <c r="J1259" s="28">
        <v>43423.66207175926</v>
      </c>
      <c r="K1259" s="27">
        <v>0</v>
      </c>
      <c r="L1259" s="27" t="s">
        <v>211</v>
      </c>
      <c r="M1259" s="27" t="s">
        <v>211</v>
      </c>
      <c r="N1259" s="27" t="s">
        <v>215</v>
      </c>
      <c r="O1259" s="27" t="s">
        <v>474</v>
      </c>
      <c r="P1259" s="27" t="s">
        <v>897</v>
      </c>
      <c r="R1259" s="27">
        <v>0</v>
      </c>
      <c r="S1259" s="27" t="s">
        <v>354</v>
      </c>
      <c r="T1259" s="27" t="s">
        <v>354</v>
      </c>
      <c r="U1259" s="27" t="s">
        <v>10994</v>
      </c>
    </row>
    <row r="1260" spans="1:21" x14ac:dyDescent="0.15">
      <c r="A1260" s="27" t="s">
        <v>75</v>
      </c>
      <c r="B1260" s="27" t="s">
        <v>10995</v>
      </c>
      <c r="C1260" s="27" t="s">
        <v>246</v>
      </c>
      <c r="D1260" s="27" t="s">
        <v>473</v>
      </c>
      <c r="E1260" s="27" t="s">
        <v>10996</v>
      </c>
      <c r="F1260" s="27" t="s">
        <v>10997</v>
      </c>
      <c r="G1260" s="27" t="s">
        <v>78</v>
      </c>
      <c r="H1260" s="27" t="s">
        <v>1490</v>
      </c>
      <c r="I1260" s="28">
        <v>43423.662395833337</v>
      </c>
      <c r="J1260" s="28">
        <v>43423.662395833337</v>
      </c>
      <c r="K1260" s="27">
        <v>0</v>
      </c>
      <c r="L1260" s="27" t="s">
        <v>211</v>
      </c>
      <c r="M1260" s="27" t="s">
        <v>211</v>
      </c>
      <c r="N1260" s="27" t="s">
        <v>215</v>
      </c>
      <c r="O1260" s="27" t="s">
        <v>474</v>
      </c>
      <c r="P1260" s="27" t="s">
        <v>897</v>
      </c>
      <c r="R1260" s="27">
        <v>0</v>
      </c>
      <c r="S1260" s="27" t="s">
        <v>354</v>
      </c>
      <c r="T1260" s="27" t="s">
        <v>354</v>
      </c>
      <c r="U1260" s="27" t="s">
        <v>10998</v>
      </c>
    </row>
    <row r="1261" spans="1:21" x14ac:dyDescent="0.15">
      <c r="A1261" s="27" t="s">
        <v>75</v>
      </c>
      <c r="B1261" s="27" t="s">
        <v>4333</v>
      </c>
      <c r="C1261" s="27" t="s">
        <v>246</v>
      </c>
      <c r="D1261" s="27" t="s">
        <v>473</v>
      </c>
      <c r="E1261" s="27" t="s">
        <v>4334</v>
      </c>
      <c r="F1261" s="27" t="s">
        <v>4335</v>
      </c>
      <c r="G1261" s="27" t="s">
        <v>78</v>
      </c>
      <c r="H1261" s="27" t="s">
        <v>4336</v>
      </c>
      <c r="I1261" s="28">
        <v>43423.662719907406</v>
      </c>
      <c r="J1261" s="28">
        <v>43423.665347222224</v>
      </c>
      <c r="K1261" s="27">
        <v>2.627314814814815E-3</v>
      </c>
      <c r="L1261" s="27" t="s">
        <v>210</v>
      </c>
      <c r="M1261" s="27" t="s">
        <v>210</v>
      </c>
      <c r="N1261" s="27" t="s">
        <v>215</v>
      </c>
      <c r="O1261" s="27" t="s">
        <v>474</v>
      </c>
      <c r="P1261" s="27" t="s">
        <v>897</v>
      </c>
      <c r="R1261" s="27">
        <v>0</v>
      </c>
      <c r="S1261" s="27" t="s">
        <v>900</v>
      </c>
      <c r="T1261" s="27" t="s">
        <v>900</v>
      </c>
      <c r="U1261" s="27" t="s">
        <v>4337</v>
      </c>
    </row>
    <row r="1262" spans="1:21" x14ac:dyDescent="0.15">
      <c r="A1262" s="27" t="s">
        <v>75</v>
      </c>
      <c r="B1262" s="27" t="s">
        <v>10999</v>
      </c>
      <c r="C1262" s="27" t="s">
        <v>246</v>
      </c>
      <c r="D1262" s="27" t="s">
        <v>473</v>
      </c>
      <c r="E1262" s="27" t="s">
        <v>11000</v>
      </c>
      <c r="F1262" s="27" t="s">
        <v>11001</v>
      </c>
      <c r="G1262" s="27" t="s">
        <v>78</v>
      </c>
      <c r="H1262" s="27" t="s">
        <v>1220</v>
      </c>
      <c r="I1262" s="28">
        <v>43423.668599537035</v>
      </c>
      <c r="J1262" s="28">
        <v>43423.668599537035</v>
      </c>
      <c r="K1262" s="27">
        <v>0</v>
      </c>
      <c r="L1262" s="27" t="s">
        <v>211</v>
      </c>
      <c r="M1262" s="27" t="s">
        <v>211</v>
      </c>
      <c r="N1262" s="27" t="s">
        <v>215</v>
      </c>
      <c r="O1262" s="27" t="s">
        <v>474</v>
      </c>
      <c r="P1262" s="27" t="s">
        <v>897</v>
      </c>
      <c r="R1262" s="27">
        <v>0</v>
      </c>
      <c r="S1262" s="27" t="s">
        <v>354</v>
      </c>
      <c r="T1262" s="27" t="s">
        <v>354</v>
      </c>
      <c r="U1262" s="27" t="s">
        <v>11002</v>
      </c>
    </row>
    <row r="1263" spans="1:21" x14ac:dyDescent="0.15">
      <c r="A1263" s="27" t="s">
        <v>75</v>
      </c>
      <c r="B1263" s="27" t="s">
        <v>4338</v>
      </c>
      <c r="C1263" s="27" t="s">
        <v>246</v>
      </c>
      <c r="D1263" s="27" t="s">
        <v>473</v>
      </c>
      <c r="E1263" s="27" t="s">
        <v>4339</v>
      </c>
      <c r="F1263" s="27" t="s">
        <v>4340</v>
      </c>
      <c r="G1263" s="27" t="s">
        <v>78</v>
      </c>
      <c r="H1263" s="27" t="s">
        <v>4341</v>
      </c>
      <c r="I1263" s="28">
        <v>43423.670046296298</v>
      </c>
      <c r="J1263" s="28">
        <v>43423.671956018516</v>
      </c>
      <c r="K1263" s="27">
        <v>1.9097222222222222E-3</v>
      </c>
      <c r="L1263" s="27" t="s">
        <v>210</v>
      </c>
      <c r="M1263" s="27" t="s">
        <v>211</v>
      </c>
      <c r="N1263" s="27" t="s">
        <v>215</v>
      </c>
      <c r="O1263" s="27" t="s">
        <v>474</v>
      </c>
      <c r="P1263" s="27" t="s">
        <v>897</v>
      </c>
      <c r="R1263" s="27">
        <v>0</v>
      </c>
      <c r="S1263" s="27" t="s">
        <v>698</v>
      </c>
      <c r="T1263" s="27" t="s">
        <v>354</v>
      </c>
      <c r="U1263" s="27" t="s">
        <v>4342</v>
      </c>
    </row>
    <row r="1264" spans="1:21" x14ac:dyDescent="0.15">
      <c r="A1264" s="27" t="s">
        <v>75</v>
      </c>
      <c r="B1264" s="27" t="s">
        <v>11003</v>
      </c>
      <c r="C1264" s="27" t="s">
        <v>246</v>
      </c>
      <c r="D1264" s="27" t="s">
        <v>473</v>
      </c>
      <c r="E1264" s="27" t="s">
        <v>11004</v>
      </c>
      <c r="F1264" s="27" t="s">
        <v>11005</v>
      </c>
      <c r="G1264" s="27" t="s">
        <v>78</v>
      </c>
      <c r="H1264" s="27" t="s">
        <v>11006</v>
      </c>
      <c r="I1264" s="28">
        <v>43423.674872685187</v>
      </c>
      <c r="J1264" s="28">
        <v>43423.674872685187</v>
      </c>
      <c r="K1264" s="27">
        <v>0</v>
      </c>
      <c r="L1264" s="27" t="s">
        <v>211</v>
      </c>
      <c r="M1264" s="27" t="s">
        <v>211</v>
      </c>
      <c r="N1264" s="27" t="s">
        <v>215</v>
      </c>
      <c r="O1264" s="27" t="s">
        <v>474</v>
      </c>
      <c r="P1264" s="27" t="s">
        <v>897</v>
      </c>
      <c r="R1264" s="27">
        <v>0</v>
      </c>
      <c r="S1264" s="27" t="s">
        <v>354</v>
      </c>
      <c r="T1264" s="27" t="s">
        <v>354</v>
      </c>
      <c r="U1264" s="27" t="s">
        <v>11007</v>
      </c>
    </row>
    <row r="1265" spans="1:21" x14ac:dyDescent="0.15">
      <c r="A1265" s="27" t="s">
        <v>75</v>
      </c>
      <c r="B1265" s="27" t="s">
        <v>11008</v>
      </c>
      <c r="C1265" s="27" t="s">
        <v>246</v>
      </c>
      <c r="D1265" s="27" t="s">
        <v>473</v>
      </c>
      <c r="E1265" s="27" t="s">
        <v>11009</v>
      </c>
      <c r="F1265" s="27" t="s">
        <v>11010</v>
      </c>
      <c r="G1265" s="27" t="s">
        <v>78</v>
      </c>
      <c r="H1265" s="27" t="s">
        <v>11011</v>
      </c>
      <c r="I1265" s="28">
        <v>43423.678495370368</v>
      </c>
      <c r="J1265" s="28">
        <v>43423.678495370368</v>
      </c>
      <c r="K1265" s="27">
        <v>0</v>
      </c>
      <c r="L1265" s="27" t="s">
        <v>211</v>
      </c>
      <c r="M1265" s="27" t="s">
        <v>211</v>
      </c>
      <c r="N1265" s="27" t="s">
        <v>215</v>
      </c>
      <c r="O1265" s="27" t="s">
        <v>474</v>
      </c>
      <c r="P1265" s="27" t="s">
        <v>897</v>
      </c>
      <c r="R1265" s="27">
        <v>0</v>
      </c>
      <c r="S1265" s="27" t="s">
        <v>354</v>
      </c>
      <c r="T1265" s="27" t="s">
        <v>354</v>
      </c>
      <c r="U1265" s="27" t="s">
        <v>11012</v>
      </c>
    </row>
    <row r="1266" spans="1:21" x14ac:dyDescent="0.15">
      <c r="A1266" s="27" t="s">
        <v>75</v>
      </c>
      <c r="B1266" s="27" t="s">
        <v>11013</v>
      </c>
      <c r="C1266" s="27" t="s">
        <v>246</v>
      </c>
      <c r="D1266" s="27" t="s">
        <v>473</v>
      </c>
      <c r="E1266" s="27" t="s">
        <v>11014</v>
      </c>
      <c r="F1266" s="27" t="s">
        <v>11015</v>
      </c>
      <c r="G1266" s="27" t="s">
        <v>78</v>
      </c>
      <c r="H1266" s="27" t="s">
        <v>960</v>
      </c>
      <c r="I1266" s="28">
        <v>43423.682997685188</v>
      </c>
      <c r="J1266" s="28">
        <v>43423.682997685188</v>
      </c>
      <c r="K1266" s="27">
        <v>0</v>
      </c>
      <c r="L1266" s="27" t="s">
        <v>211</v>
      </c>
      <c r="M1266" s="27" t="s">
        <v>211</v>
      </c>
      <c r="N1266" s="27" t="s">
        <v>215</v>
      </c>
      <c r="O1266" s="27" t="s">
        <v>474</v>
      </c>
      <c r="P1266" s="27" t="s">
        <v>897</v>
      </c>
      <c r="R1266" s="27">
        <v>0</v>
      </c>
      <c r="S1266" s="27" t="s">
        <v>354</v>
      </c>
      <c r="T1266" s="27" t="s">
        <v>354</v>
      </c>
      <c r="U1266" s="27" t="s">
        <v>11016</v>
      </c>
    </row>
    <row r="1267" spans="1:21" x14ac:dyDescent="0.15">
      <c r="A1267" s="27" t="s">
        <v>75</v>
      </c>
      <c r="B1267" s="27" t="s">
        <v>4343</v>
      </c>
      <c r="C1267" s="27" t="s">
        <v>246</v>
      </c>
      <c r="D1267" s="27" t="s">
        <v>473</v>
      </c>
      <c r="E1267" s="27" t="s">
        <v>4329</v>
      </c>
      <c r="F1267" s="27" t="s">
        <v>4330</v>
      </c>
      <c r="G1267" s="27" t="s">
        <v>78</v>
      </c>
      <c r="H1267" s="27" t="s">
        <v>4331</v>
      </c>
      <c r="I1267" s="28">
        <v>43423.683993055558</v>
      </c>
      <c r="J1267" s="28">
        <v>43423.684571759259</v>
      </c>
      <c r="K1267" s="27">
        <v>5.7870370370370378E-4</v>
      </c>
      <c r="L1267" s="27" t="s">
        <v>210</v>
      </c>
      <c r="M1267" s="27" t="s">
        <v>211</v>
      </c>
      <c r="N1267" s="27" t="s">
        <v>215</v>
      </c>
      <c r="O1267" s="27" t="s">
        <v>474</v>
      </c>
      <c r="P1267" s="27" t="s">
        <v>897</v>
      </c>
      <c r="R1267" s="27">
        <v>0</v>
      </c>
      <c r="S1267" s="27" t="s">
        <v>383</v>
      </c>
      <c r="T1267" s="27" t="s">
        <v>354</v>
      </c>
      <c r="U1267" s="27" t="s">
        <v>4332</v>
      </c>
    </row>
    <row r="1268" spans="1:21" x14ac:dyDescent="0.15">
      <c r="A1268" s="27" t="s">
        <v>75</v>
      </c>
      <c r="B1268" s="27" t="s">
        <v>4344</v>
      </c>
      <c r="C1268" s="27" t="s">
        <v>246</v>
      </c>
      <c r="D1268" s="27" t="s">
        <v>473</v>
      </c>
      <c r="E1268" s="27" t="s">
        <v>4345</v>
      </c>
      <c r="F1268" s="27" t="s">
        <v>4346</v>
      </c>
      <c r="G1268" s="27" t="s">
        <v>78</v>
      </c>
      <c r="H1268" s="27" t="s">
        <v>4347</v>
      </c>
      <c r="I1268" s="28">
        <v>43423.68677083333</v>
      </c>
      <c r="J1268" s="28">
        <v>43423.693298611113</v>
      </c>
      <c r="K1268" s="27">
        <v>6.5277777777777782E-3</v>
      </c>
      <c r="L1268" s="27" t="s">
        <v>210</v>
      </c>
      <c r="M1268" s="27" t="s">
        <v>210</v>
      </c>
      <c r="N1268" s="27" t="s">
        <v>215</v>
      </c>
      <c r="O1268" s="27" t="s">
        <v>474</v>
      </c>
      <c r="P1268" s="27" t="s">
        <v>897</v>
      </c>
      <c r="R1268" s="27">
        <v>0</v>
      </c>
      <c r="S1268" s="27" t="s">
        <v>931</v>
      </c>
      <c r="T1268" s="27" t="s">
        <v>931</v>
      </c>
      <c r="U1268" s="27" t="s">
        <v>4348</v>
      </c>
    </row>
    <row r="1269" spans="1:21" x14ac:dyDescent="0.15">
      <c r="A1269" s="27" t="s">
        <v>75</v>
      </c>
      <c r="B1269" s="27" t="s">
        <v>11017</v>
      </c>
      <c r="C1269" s="27" t="s">
        <v>246</v>
      </c>
      <c r="D1269" s="27" t="s">
        <v>473</v>
      </c>
      <c r="E1269" s="27" t="s">
        <v>11018</v>
      </c>
      <c r="F1269" s="27" t="s">
        <v>11019</v>
      </c>
      <c r="G1269" s="27" t="s">
        <v>78</v>
      </c>
      <c r="H1269" s="27" t="s">
        <v>10737</v>
      </c>
      <c r="I1269" s="28">
        <v>43423.695474537039</v>
      </c>
      <c r="J1269" s="28">
        <v>43423.695474537039</v>
      </c>
      <c r="K1269" s="27">
        <v>0</v>
      </c>
      <c r="L1269" s="27" t="s">
        <v>211</v>
      </c>
      <c r="M1269" s="27" t="s">
        <v>211</v>
      </c>
      <c r="N1269" s="27" t="s">
        <v>215</v>
      </c>
      <c r="O1269" s="27" t="s">
        <v>474</v>
      </c>
      <c r="P1269" s="27" t="s">
        <v>897</v>
      </c>
      <c r="R1269" s="27">
        <v>0</v>
      </c>
      <c r="S1269" s="27" t="s">
        <v>354</v>
      </c>
      <c r="T1269" s="27" t="s">
        <v>354</v>
      </c>
      <c r="U1269" s="27" t="s">
        <v>11020</v>
      </c>
    </row>
    <row r="1270" spans="1:21" x14ac:dyDescent="0.15">
      <c r="A1270" s="27" t="s">
        <v>75</v>
      </c>
      <c r="B1270" s="27" t="s">
        <v>11021</v>
      </c>
      <c r="C1270" s="27" t="s">
        <v>246</v>
      </c>
      <c r="D1270" s="27" t="s">
        <v>473</v>
      </c>
      <c r="E1270" s="27" t="s">
        <v>11022</v>
      </c>
      <c r="F1270" s="27" t="s">
        <v>11023</v>
      </c>
      <c r="G1270" s="27" t="s">
        <v>78</v>
      </c>
      <c r="H1270" s="27" t="s">
        <v>11024</v>
      </c>
      <c r="I1270" s="28">
        <v>43423.698333333334</v>
      </c>
      <c r="J1270" s="28">
        <v>43423.698333333334</v>
      </c>
      <c r="K1270" s="27">
        <v>0</v>
      </c>
      <c r="L1270" s="27" t="s">
        <v>211</v>
      </c>
      <c r="M1270" s="27" t="s">
        <v>211</v>
      </c>
      <c r="N1270" s="27" t="s">
        <v>215</v>
      </c>
      <c r="O1270" s="27" t="s">
        <v>474</v>
      </c>
      <c r="P1270" s="27" t="s">
        <v>897</v>
      </c>
      <c r="R1270" s="27">
        <v>0</v>
      </c>
      <c r="S1270" s="27" t="s">
        <v>354</v>
      </c>
      <c r="T1270" s="27" t="s">
        <v>354</v>
      </c>
      <c r="U1270" s="27" t="s">
        <v>11025</v>
      </c>
    </row>
    <row r="1271" spans="1:21" x14ac:dyDescent="0.15">
      <c r="A1271" s="27" t="s">
        <v>75</v>
      </c>
      <c r="B1271" s="27" t="s">
        <v>11026</v>
      </c>
      <c r="C1271" s="27" t="s">
        <v>246</v>
      </c>
      <c r="D1271" s="27" t="s">
        <v>473</v>
      </c>
      <c r="E1271" s="27" t="s">
        <v>11027</v>
      </c>
      <c r="F1271" s="27" t="s">
        <v>11028</v>
      </c>
      <c r="G1271" s="27" t="s">
        <v>78</v>
      </c>
      <c r="H1271" s="27" t="s">
        <v>11029</v>
      </c>
      <c r="I1271" s="28">
        <v>43423.698819444442</v>
      </c>
      <c r="J1271" s="28">
        <v>43423.698819444442</v>
      </c>
      <c r="K1271" s="27">
        <v>0</v>
      </c>
      <c r="L1271" s="27" t="s">
        <v>211</v>
      </c>
      <c r="M1271" s="27" t="s">
        <v>211</v>
      </c>
      <c r="N1271" s="27" t="s">
        <v>215</v>
      </c>
      <c r="O1271" s="27" t="s">
        <v>474</v>
      </c>
      <c r="P1271" s="27" t="s">
        <v>897</v>
      </c>
      <c r="R1271" s="27">
        <v>0</v>
      </c>
      <c r="S1271" s="27" t="s">
        <v>354</v>
      </c>
      <c r="T1271" s="27" t="s">
        <v>354</v>
      </c>
      <c r="U1271" s="27" t="s">
        <v>11030</v>
      </c>
    </row>
    <row r="1272" spans="1:21" x14ac:dyDescent="0.15">
      <c r="A1272" s="27" t="s">
        <v>75</v>
      </c>
      <c r="B1272" s="27" t="s">
        <v>11031</v>
      </c>
      <c r="C1272" s="27" t="s">
        <v>246</v>
      </c>
      <c r="D1272" s="27" t="s">
        <v>473</v>
      </c>
      <c r="E1272" s="27" t="s">
        <v>11032</v>
      </c>
      <c r="F1272" s="27" t="s">
        <v>11033</v>
      </c>
      <c r="G1272" s="27" t="s">
        <v>78</v>
      </c>
      <c r="H1272" s="27" t="s">
        <v>11034</v>
      </c>
      <c r="I1272" s="28">
        <v>43423.700601851851</v>
      </c>
      <c r="J1272" s="28">
        <v>43423.700601851851</v>
      </c>
      <c r="K1272" s="27">
        <v>0</v>
      </c>
      <c r="L1272" s="27" t="s">
        <v>211</v>
      </c>
      <c r="M1272" s="27" t="s">
        <v>211</v>
      </c>
      <c r="N1272" s="27" t="s">
        <v>215</v>
      </c>
      <c r="O1272" s="27" t="s">
        <v>474</v>
      </c>
      <c r="P1272" s="27" t="s">
        <v>897</v>
      </c>
      <c r="R1272" s="27">
        <v>0</v>
      </c>
      <c r="S1272" s="27" t="s">
        <v>354</v>
      </c>
      <c r="T1272" s="27" t="s">
        <v>354</v>
      </c>
      <c r="U1272" s="27" t="s">
        <v>11035</v>
      </c>
    </row>
    <row r="1273" spans="1:21" x14ac:dyDescent="0.15">
      <c r="A1273" s="27" t="s">
        <v>75</v>
      </c>
      <c r="B1273" s="27" t="s">
        <v>4349</v>
      </c>
      <c r="C1273" s="27" t="s">
        <v>246</v>
      </c>
      <c r="D1273" s="27" t="s">
        <v>473</v>
      </c>
      <c r="E1273" s="27" t="s">
        <v>4350</v>
      </c>
      <c r="F1273" s="27" t="s">
        <v>4351</v>
      </c>
      <c r="G1273" s="27" t="s">
        <v>78</v>
      </c>
      <c r="H1273" s="27" t="s">
        <v>4352</v>
      </c>
      <c r="I1273" s="28">
        <v>43423.702118055553</v>
      </c>
      <c r="J1273" s="28">
        <v>43423.703946759262</v>
      </c>
      <c r="K1273" s="27">
        <v>1.8287037037037037E-3</v>
      </c>
      <c r="L1273" s="27" t="s">
        <v>210</v>
      </c>
      <c r="M1273" s="27" t="s">
        <v>211</v>
      </c>
      <c r="N1273" s="27" t="s">
        <v>215</v>
      </c>
      <c r="O1273" s="27" t="s">
        <v>474</v>
      </c>
      <c r="P1273" s="27" t="s">
        <v>897</v>
      </c>
      <c r="R1273" s="27">
        <v>0</v>
      </c>
      <c r="S1273" s="27" t="s">
        <v>419</v>
      </c>
      <c r="T1273" s="27" t="s">
        <v>354</v>
      </c>
      <c r="U1273" s="27" t="s">
        <v>4353</v>
      </c>
    </row>
    <row r="1274" spans="1:21" x14ac:dyDescent="0.15">
      <c r="A1274" s="27" t="s">
        <v>75</v>
      </c>
      <c r="B1274" s="27" t="s">
        <v>11036</v>
      </c>
      <c r="C1274" s="27" t="s">
        <v>246</v>
      </c>
      <c r="D1274" s="27" t="s">
        <v>473</v>
      </c>
      <c r="E1274" s="27" t="s">
        <v>11037</v>
      </c>
      <c r="F1274" s="27" t="s">
        <v>11038</v>
      </c>
      <c r="G1274" s="27" t="s">
        <v>78</v>
      </c>
      <c r="H1274" s="27" t="s">
        <v>11039</v>
      </c>
      <c r="I1274" s="28">
        <v>43423.704918981479</v>
      </c>
      <c r="J1274" s="28">
        <v>43423.704918981479</v>
      </c>
      <c r="K1274" s="27">
        <v>0</v>
      </c>
      <c r="L1274" s="27" t="s">
        <v>211</v>
      </c>
      <c r="M1274" s="27" t="s">
        <v>211</v>
      </c>
      <c r="N1274" s="27" t="s">
        <v>215</v>
      </c>
      <c r="O1274" s="27" t="s">
        <v>474</v>
      </c>
      <c r="P1274" s="27" t="s">
        <v>897</v>
      </c>
      <c r="R1274" s="27">
        <v>0</v>
      </c>
      <c r="S1274" s="27" t="s">
        <v>354</v>
      </c>
      <c r="T1274" s="27" t="s">
        <v>354</v>
      </c>
      <c r="U1274" s="27" t="s">
        <v>11040</v>
      </c>
    </row>
    <row r="1275" spans="1:21" x14ac:dyDescent="0.15">
      <c r="A1275" s="27" t="s">
        <v>75</v>
      </c>
      <c r="B1275" s="27" t="s">
        <v>11041</v>
      </c>
      <c r="C1275" s="27" t="s">
        <v>246</v>
      </c>
      <c r="D1275" s="27" t="s">
        <v>473</v>
      </c>
      <c r="E1275" s="27" t="s">
        <v>11042</v>
      </c>
      <c r="F1275" s="27" t="s">
        <v>11043</v>
      </c>
      <c r="G1275" s="27" t="s">
        <v>78</v>
      </c>
      <c r="H1275" s="27" t="s">
        <v>11044</v>
      </c>
      <c r="I1275" s="28">
        <v>43423.705474537041</v>
      </c>
      <c r="J1275" s="28">
        <v>43423.705474537041</v>
      </c>
      <c r="K1275" s="27">
        <v>0</v>
      </c>
      <c r="L1275" s="27" t="s">
        <v>211</v>
      </c>
      <c r="M1275" s="27" t="s">
        <v>211</v>
      </c>
      <c r="N1275" s="27" t="s">
        <v>215</v>
      </c>
      <c r="O1275" s="27" t="s">
        <v>474</v>
      </c>
      <c r="P1275" s="27" t="s">
        <v>897</v>
      </c>
      <c r="R1275" s="27">
        <v>0</v>
      </c>
      <c r="S1275" s="27" t="s">
        <v>354</v>
      </c>
      <c r="T1275" s="27" t="s">
        <v>354</v>
      </c>
      <c r="U1275" s="27" t="s">
        <v>11045</v>
      </c>
    </row>
    <row r="1276" spans="1:21" x14ac:dyDescent="0.15">
      <c r="A1276" s="27" t="s">
        <v>75</v>
      </c>
      <c r="B1276" s="27" t="s">
        <v>11046</v>
      </c>
      <c r="C1276" s="27" t="s">
        <v>246</v>
      </c>
      <c r="D1276" s="27" t="s">
        <v>473</v>
      </c>
      <c r="E1276" s="27" t="s">
        <v>11047</v>
      </c>
      <c r="F1276" s="27" t="s">
        <v>11048</v>
      </c>
      <c r="G1276" s="27" t="s">
        <v>78</v>
      </c>
      <c r="H1276" s="27" t="s">
        <v>11049</v>
      </c>
      <c r="I1276" s="28">
        <v>43423.713229166664</v>
      </c>
      <c r="J1276" s="28">
        <v>43423.713229166664</v>
      </c>
      <c r="K1276" s="27">
        <v>0</v>
      </c>
      <c r="L1276" s="27" t="s">
        <v>211</v>
      </c>
      <c r="M1276" s="27" t="s">
        <v>211</v>
      </c>
      <c r="N1276" s="27" t="s">
        <v>215</v>
      </c>
      <c r="O1276" s="27" t="s">
        <v>474</v>
      </c>
      <c r="P1276" s="27" t="s">
        <v>897</v>
      </c>
      <c r="R1276" s="27">
        <v>0</v>
      </c>
      <c r="S1276" s="27" t="s">
        <v>354</v>
      </c>
      <c r="T1276" s="27" t="s">
        <v>354</v>
      </c>
      <c r="U1276" s="27" t="s">
        <v>11050</v>
      </c>
    </row>
    <row r="1277" spans="1:21" x14ac:dyDescent="0.15">
      <c r="A1277" s="27" t="s">
        <v>75</v>
      </c>
      <c r="B1277" s="27" t="s">
        <v>11051</v>
      </c>
      <c r="C1277" s="27" t="s">
        <v>246</v>
      </c>
      <c r="D1277" s="27" t="s">
        <v>473</v>
      </c>
      <c r="E1277" s="27" t="s">
        <v>11052</v>
      </c>
      <c r="F1277" s="27" t="s">
        <v>11053</v>
      </c>
      <c r="G1277" s="27" t="s">
        <v>78</v>
      </c>
      <c r="H1277" s="27" t="s">
        <v>11054</v>
      </c>
      <c r="I1277" s="28">
        <v>43423.713599537034</v>
      </c>
      <c r="J1277" s="28">
        <v>43423.713599537034</v>
      </c>
      <c r="K1277" s="27">
        <v>0</v>
      </c>
      <c r="L1277" s="27" t="s">
        <v>211</v>
      </c>
      <c r="M1277" s="27" t="s">
        <v>211</v>
      </c>
      <c r="N1277" s="27" t="s">
        <v>215</v>
      </c>
      <c r="O1277" s="27" t="s">
        <v>474</v>
      </c>
      <c r="P1277" s="27" t="s">
        <v>897</v>
      </c>
      <c r="R1277" s="27">
        <v>0</v>
      </c>
      <c r="S1277" s="27" t="s">
        <v>354</v>
      </c>
      <c r="T1277" s="27" t="s">
        <v>354</v>
      </c>
      <c r="U1277" s="27" t="s">
        <v>11055</v>
      </c>
    </row>
    <row r="1278" spans="1:21" x14ac:dyDescent="0.15">
      <c r="A1278" s="27" t="s">
        <v>75</v>
      </c>
      <c r="B1278" s="27" t="s">
        <v>11056</v>
      </c>
      <c r="C1278" s="27" t="s">
        <v>246</v>
      </c>
      <c r="D1278" s="27" t="s">
        <v>473</v>
      </c>
      <c r="E1278" s="27" t="s">
        <v>11057</v>
      </c>
      <c r="F1278" s="27" t="s">
        <v>11058</v>
      </c>
      <c r="G1278" s="27" t="s">
        <v>78</v>
      </c>
      <c r="H1278" s="27" t="s">
        <v>11059</v>
      </c>
      <c r="I1278" s="28">
        <v>43423.714803240742</v>
      </c>
      <c r="J1278" s="28">
        <v>43423.714803240742</v>
      </c>
      <c r="K1278" s="27">
        <v>0</v>
      </c>
      <c r="L1278" s="27" t="s">
        <v>211</v>
      </c>
      <c r="M1278" s="27" t="s">
        <v>211</v>
      </c>
      <c r="N1278" s="27" t="s">
        <v>215</v>
      </c>
      <c r="O1278" s="27" t="s">
        <v>474</v>
      </c>
      <c r="P1278" s="27" t="s">
        <v>897</v>
      </c>
      <c r="R1278" s="27">
        <v>0</v>
      </c>
      <c r="S1278" s="27" t="s">
        <v>354</v>
      </c>
      <c r="T1278" s="27" t="s">
        <v>354</v>
      </c>
      <c r="U1278" s="27" t="s">
        <v>11060</v>
      </c>
    </row>
    <row r="1279" spans="1:21" x14ac:dyDescent="0.15">
      <c r="A1279" s="27" t="s">
        <v>75</v>
      </c>
      <c r="B1279" s="27" t="s">
        <v>11061</v>
      </c>
      <c r="C1279" s="27" t="s">
        <v>246</v>
      </c>
      <c r="D1279" s="27" t="s">
        <v>473</v>
      </c>
      <c r="E1279" s="27" t="s">
        <v>11062</v>
      </c>
      <c r="F1279" s="27" t="s">
        <v>11063</v>
      </c>
      <c r="G1279" s="27" t="s">
        <v>78</v>
      </c>
      <c r="H1279" s="27" t="s">
        <v>11064</v>
      </c>
      <c r="I1279" s="28">
        <v>43423.715289351851</v>
      </c>
      <c r="J1279" s="28">
        <v>43423.715289351851</v>
      </c>
      <c r="K1279" s="27">
        <v>0</v>
      </c>
      <c r="L1279" s="27" t="s">
        <v>211</v>
      </c>
      <c r="M1279" s="27" t="s">
        <v>211</v>
      </c>
      <c r="N1279" s="27" t="s">
        <v>215</v>
      </c>
      <c r="O1279" s="27" t="s">
        <v>474</v>
      </c>
      <c r="P1279" s="27" t="s">
        <v>897</v>
      </c>
      <c r="R1279" s="27">
        <v>0</v>
      </c>
      <c r="S1279" s="27" t="s">
        <v>354</v>
      </c>
      <c r="T1279" s="27" t="s">
        <v>354</v>
      </c>
      <c r="U1279" s="27" t="s">
        <v>11065</v>
      </c>
    </row>
    <row r="1280" spans="1:21" x14ac:dyDescent="0.15">
      <c r="A1280" s="27" t="s">
        <v>75</v>
      </c>
      <c r="B1280" s="27" t="s">
        <v>11066</v>
      </c>
      <c r="C1280" s="27" t="s">
        <v>246</v>
      </c>
      <c r="D1280" s="27" t="s">
        <v>473</v>
      </c>
      <c r="E1280" s="27" t="s">
        <v>11067</v>
      </c>
      <c r="F1280" s="27" t="s">
        <v>11068</v>
      </c>
      <c r="G1280" s="27" t="s">
        <v>78</v>
      </c>
      <c r="H1280" s="27" t="s">
        <v>11069</v>
      </c>
      <c r="I1280" s="28">
        <v>43423.716620370367</v>
      </c>
      <c r="J1280" s="28">
        <v>43423.716620370367</v>
      </c>
      <c r="K1280" s="27">
        <v>0</v>
      </c>
      <c r="L1280" s="27" t="s">
        <v>211</v>
      </c>
      <c r="M1280" s="27" t="s">
        <v>211</v>
      </c>
      <c r="N1280" s="27" t="s">
        <v>215</v>
      </c>
      <c r="O1280" s="27" t="s">
        <v>474</v>
      </c>
      <c r="P1280" s="27" t="s">
        <v>897</v>
      </c>
      <c r="R1280" s="27">
        <v>0</v>
      </c>
      <c r="S1280" s="27" t="s">
        <v>354</v>
      </c>
      <c r="T1280" s="27" t="s">
        <v>354</v>
      </c>
      <c r="U1280" s="27" t="s">
        <v>11070</v>
      </c>
    </row>
    <row r="1281" spans="1:21" x14ac:dyDescent="0.15">
      <c r="A1281" s="27" t="s">
        <v>75</v>
      </c>
      <c r="B1281" s="27" t="s">
        <v>11071</v>
      </c>
      <c r="C1281" s="27" t="s">
        <v>246</v>
      </c>
      <c r="D1281" s="27" t="s">
        <v>473</v>
      </c>
      <c r="E1281" s="27" t="s">
        <v>11072</v>
      </c>
      <c r="F1281" s="27" t="s">
        <v>11073</v>
      </c>
      <c r="G1281" s="27" t="s">
        <v>78</v>
      </c>
      <c r="H1281" s="27" t="s">
        <v>11074</v>
      </c>
      <c r="I1281" s="28">
        <v>43423.718321759261</v>
      </c>
      <c r="J1281" s="28">
        <v>43423.718321759261</v>
      </c>
      <c r="K1281" s="27">
        <v>0</v>
      </c>
      <c r="L1281" s="27" t="s">
        <v>211</v>
      </c>
      <c r="M1281" s="27" t="s">
        <v>211</v>
      </c>
      <c r="N1281" s="27" t="s">
        <v>215</v>
      </c>
      <c r="O1281" s="27" t="s">
        <v>474</v>
      </c>
      <c r="P1281" s="27" t="s">
        <v>897</v>
      </c>
      <c r="R1281" s="27">
        <v>0</v>
      </c>
      <c r="S1281" s="27" t="s">
        <v>354</v>
      </c>
      <c r="T1281" s="27" t="s">
        <v>354</v>
      </c>
      <c r="U1281" s="27" t="s">
        <v>11075</v>
      </c>
    </row>
    <row r="1282" spans="1:21" x14ac:dyDescent="0.15">
      <c r="A1282" s="27" t="s">
        <v>75</v>
      </c>
      <c r="B1282" s="27" t="s">
        <v>4354</v>
      </c>
      <c r="C1282" s="27" t="s">
        <v>246</v>
      </c>
      <c r="D1282" s="27" t="s">
        <v>473</v>
      </c>
      <c r="E1282" s="27" t="s">
        <v>4355</v>
      </c>
      <c r="F1282" s="27" t="s">
        <v>4356</v>
      </c>
      <c r="G1282" s="27" t="s">
        <v>78</v>
      </c>
      <c r="H1282" s="27" t="s">
        <v>4357</v>
      </c>
      <c r="I1282" s="28">
        <v>43423.723506944443</v>
      </c>
      <c r="J1282" s="28">
        <v>43423.72378472222</v>
      </c>
      <c r="K1282" s="27">
        <v>2.7777777777777778E-4</v>
      </c>
      <c r="L1282" s="27" t="s">
        <v>210</v>
      </c>
      <c r="M1282" s="27" t="s">
        <v>211</v>
      </c>
      <c r="N1282" s="27" t="s">
        <v>215</v>
      </c>
      <c r="O1282" s="27" t="s">
        <v>474</v>
      </c>
      <c r="P1282" s="27" t="s">
        <v>897</v>
      </c>
      <c r="R1282" s="27">
        <v>0</v>
      </c>
      <c r="S1282" s="27" t="s">
        <v>423</v>
      </c>
      <c r="T1282" s="27" t="s">
        <v>354</v>
      </c>
      <c r="U1282" s="27" t="s">
        <v>4358</v>
      </c>
    </row>
    <row r="1283" spans="1:21" x14ac:dyDescent="0.15">
      <c r="A1283" s="27" t="s">
        <v>75</v>
      </c>
      <c r="B1283" s="27" t="s">
        <v>11076</v>
      </c>
      <c r="C1283" s="27" t="s">
        <v>246</v>
      </c>
      <c r="D1283" s="27" t="s">
        <v>473</v>
      </c>
      <c r="E1283" s="27" t="s">
        <v>11077</v>
      </c>
      <c r="F1283" s="27" t="s">
        <v>11078</v>
      </c>
      <c r="G1283" s="27" t="s">
        <v>78</v>
      </c>
      <c r="H1283" s="27" t="s">
        <v>11079</v>
      </c>
      <c r="I1283" s="28">
        <v>43423.724861111114</v>
      </c>
      <c r="J1283" s="28">
        <v>43423.724861111114</v>
      </c>
      <c r="K1283" s="27">
        <v>0</v>
      </c>
      <c r="L1283" s="27" t="s">
        <v>211</v>
      </c>
      <c r="M1283" s="27" t="s">
        <v>211</v>
      </c>
      <c r="N1283" s="27" t="s">
        <v>215</v>
      </c>
      <c r="O1283" s="27" t="s">
        <v>474</v>
      </c>
      <c r="P1283" s="27" t="s">
        <v>897</v>
      </c>
      <c r="R1283" s="27">
        <v>0</v>
      </c>
      <c r="S1283" s="27" t="s">
        <v>354</v>
      </c>
      <c r="T1283" s="27" t="s">
        <v>354</v>
      </c>
      <c r="U1283" s="27" t="s">
        <v>11080</v>
      </c>
    </row>
    <row r="1284" spans="1:21" x14ac:dyDescent="0.15">
      <c r="A1284" s="27" t="s">
        <v>75</v>
      </c>
      <c r="B1284" s="27" t="s">
        <v>11081</v>
      </c>
      <c r="C1284" s="27" t="s">
        <v>246</v>
      </c>
      <c r="D1284" s="27" t="s">
        <v>473</v>
      </c>
      <c r="E1284" s="27" t="s">
        <v>11082</v>
      </c>
      <c r="F1284" s="27" t="s">
        <v>11083</v>
      </c>
      <c r="G1284" s="27" t="s">
        <v>78</v>
      </c>
      <c r="H1284" s="27" t="s">
        <v>1356</v>
      </c>
      <c r="I1284" s="28">
        <v>43423.726550925923</v>
      </c>
      <c r="J1284" s="28">
        <v>43423.726550925923</v>
      </c>
      <c r="K1284" s="27">
        <v>0</v>
      </c>
      <c r="L1284" s="27" t="s">
        <v>211</v>
      </c>
      <c r="M1284" s="27" t="s">
        <v>211</v>
      </c>
      <c r="N1284" s="27" t="s">
        <v>215</v>
      </c>
      <c r="O1284" s="27" t="s">
        <v>474</v>
      </c>
      <c r="P1284" s="27" t="s">
        <v>897</v>
      </c>
      <c r="R1284" s="27">
        <v>0</v>
      </c>
      <c r="S1284" s="27" t="s">
        <v>354</v>
      </c>
      <c r="T1284" s="27" t="s">
        <v>354</v>
      </c>
      <c r="U1284" s="27" t="s">
        <v>11084</v>
      </c>
    </row>
    <row r="1285" spans="1:21" x14ac:dyDescent="0.15">
      <c r="A1285" s="27" t="s">
        <v>75</v>
      </c>
      <c r="B1285" s="27" t="s">
        <v>11085</v>
      </c>
      <c r="C1285" s="27" t="s">
        <v>246</v>
      </c>
      <c r="D1285" s="27" t="s">
        <v>473</v>
      </c>
      <c r="E1285" s="27" t="s">
        <v>11086</v>
      </c>
      <c r="F1285" s="27" t="s">
        <v>11087</v>
      </c>
      <c r="G1285" s="27" t="s">
        <v>78</v>
      </c>
      <c r="H1285" s="27" t="s">
        <v>11088</v>
      </c>
      <c r="I1285" s="28">
        <v>43423.731076388889</v>
      </c>
      <c r="J1285" s="28">
        <v>43423.731076388889</v>
      </c>
      <c r="K1285" s="27">
        <v>0</v>
      </c>
      <c r="L1285" s="27" t="s">
        <v>211</v>
      </c>
      <c r="M1285" s="27" t="s">
        <v>211</v>
      </c>
      <c r="N1285" s="27" t="s">
        <v>215</v>
      </c>
      <c r="O1285" s="27" t="s">
        <v>474</v>
      </c>
      <c r="P1285" s="27" t="s">
        <v>897</v>
      </c>
      <c r="R1285" s="27">
        <v>0</v>
      </c>
      <c r="S1285" s="27" t="s">
        <v>354</v>
      </c>
      <c r="T1285" s="27" t="s">
        <v>354</v>
      </c>
      <c r="U1285" s="27" t="s">
        <v>11089</v>
      </c>
    </row>
    <row r="1286" spans="1:21" x14ac:dyDescent="0.15">
      <c r="A1286" s="27" t="s">
        <v>75</v>
      </c>
      <c r="B1286" s="27" t="s">
        <v>4359</v>
      </c>
      <c r="C1286" s="27" t="s">
        <v>246</v>
      </c>
      <c r="D1286" s="27" t="s">
        <v>473</v>
      </c>
      <c r="E1286" s="27" t="s">
        <v>4360</v>
      </c>
      <c r="F1286" s="27" t="s">
        <v>4361</v>
      </c>
      <c r="G1286" s="27" t="s">
        <v>78</v>
      </c>
      <c r="H1286" s="27" t="s">
        <v>4362</v>
      </c>
      <c r="I1286" s="28">
        <v>43423.735115740739</v>
      </c>
      <c r="J1286" s="28">
        <v>43423.73673611111</v>
      </c>
      <c r="K1286" s="27">
        <v>1.6203703703703703E-3</v>
      </c>
      <c r="L1286" s="27" t="s">
        <v>210</v>
      </c>
      <c r="M1286" s="27" t="s">
        <v>211</v>
      </c>
      <c r="N1286" s="27" t="s">
        <v>215</v>
      </c>
      <c r="O1286" s="27" t="s">
        <v>474</v>
      </c>
      <c r="P1286" s="27" t="s">
        <v>897</v>
      </c>
      <c r="R1286" s="27">
        <v>0</v>
      </c>
      <c r="S1286" s="27" t="s">
        <v>1660</v>
      </c>
      <c r="T1286" s="27" t="s">
        <v>354</v>
      </c>
      <c r="U1286" s="27" t="s">
        <v>4363</v>
      </c>
    </row>
    <row r="1287" spans="1:21" x14ac:dyDescent="0.15">
      <c r="A1287" s="27" t="s">
        <v>75</v>
      </c>
      <c r="B1287" s="27" t="s">
        <v>11090</v>
      </c>
      <c r="C1287" s="27" t="s">
        <v>246</v>
      </c>
      <c r="D1287" s="27" t="s">
        <v>473</v>
      </c>
      <c r="E1287" s="27" t="s">
        <v>4360</v>
      </c>
      <c r="F1287" s="27" t="s">
        <v>4361</v>
      </c>
      <c r="G1287" s="27" t="s">
        <v>78</v>
      </c>
      <c r="H1287" s="27" t="s">
        <v>4362</v>
      </c>
      <c r="I1287" s="28">
        <v>43423.737488425926</v>
      </c>
      <c r="J1287" s="28">
        <v>43423.737488425926</v>
      </c>
      <c r="K1287" s="27">
        <v>0</v>
      </c>
      <c r="L1287" s="27" t="s">
        <v>211</v>
      </c>
      <c r="M1287" s="27" t="s">
        <v>211</v>
      </c>
      <c r="N1287" s="27" t="s">
        <v>215</v>
      </c>
      <c r="O1287" s="27" t="s">
        <v>474</v>
      </c>
      <c r="P1287" s="27" t="s">
        <v>897</v>
      </c>
      <c r="R1287" s="27">
        <v>0</v>
      </c>
      <c r="S1287" s="27" t="s">
        <v>354</v>
      </c>
      <c r="T1287" s="27" t="s">
        <v>354</v>
      </c>
      <c r="U1287" s="27" t="s">
        <v>11091</v>
      </c>
    </row>
    <row r="1288" spans="1:21" x14ac:dyDescent="0.15">
      <c r="A1288" s="27" t="s">
        <v>75</v>
      </c>
      <c r="B1288" s="27" t="s">
        <v>4364</v>
      </c>
      <c r="C1288" s="27" t="s">
        <v>246</v>
      </c>
      <c r="D1288" s="27" t="s">
        <v>475</v>
      </c>
      <c r="E1288" s="27" t="s">
        <v>4365</v>
      </c>
      <c r="F1288" s="27" t="s">
        <v>4366</v>
      </c>
      <c r="G1288" s="27" t="s">
        <v>78</v>
      </c>
      <c r="H1288" s="27" t="s">
        <v>4367</v>
      </c>
      <c r="I1288" s="28">
        <v>43423.588356481479</v>
      </c>
      <c r="J1288" s="28">
        <v>43423.58865740741</v>
      </c>
      <c r="K1288" s="27">
        <v>3.0092592592592595E-4</v>
      </c>
      <c r="L1288" s="27" t="s">
        <v>210</v>
      </c>
      <c r="M1288" s="27" t="s">
        <v>211</v>
      </c>
      <c r="N1288" s="27" t="s">
        <v>215</v>
      </c>
      <c r="O1288" s="27" t="s">
        <v>476</v>
      </c>
      <c r="P1288" s="27" t="s">
        <v>170</v>
      </c>
      <c r="R1288" s="27">
        <v>0</v>
      </c>
      <c r="S1288" s="27" t="s">
        <v>493</v>
      </c>
      <c r="T1288" s="27" t="s">
        <v>354</v>
      </c>
      <c r="U1288" s="27" t="s">
        <v>4368</v>
      </c>
    </row>
    <row r="1289" spans="1:21" x14ac:dyDescent="0.15">
      <c r="A1289" s="27" t="s">
        <v>75</v>
      </c>
      <c r="B1289" s="27" t="s">
        <v>4369</v>
      </c>
      <c r="C1289" s="27" t="s">
        <v>246</v>
      </c>
      <c r="D1289" s="27" t="s">
        <v>475</v>
      </c>
      <c r="E1289" s="27" t="s">
        <v>4365</v>
      </c>
      <c r="F1289" s="27" t="s">
        <v>4366</v>
      </c>
      <c r="G1289" s="27" t="s">
        <v>78</v>
      </c>
      <c r="H1289" s="27" t="s">
        <v>4367</v>
      </c>
      <c r="I1289" s="28">
        <v>43423.589143518519</v>
      </c>
      <c r="J1289" s="28">
        <v>43423.589745370373</v>
      </c>
      <c r="K1289" s="27">
        <v>6.018518518518519E-4</v>
      </c>
      <c r="L1289" s="27" t="s">
        <v>210</v>
      </c>
      <c r="M1289" s="27" t="s">
        <v>211</v>
      </c>
      <c r="N1289" s="27" t="s">
        <v>215</v>
      </c>
      <c r="O1289" s="27" t="s">
        <v>476</v>
      </c>
      <c r="P1289" s="27" t="s">
        <v>170</v>
      </c>
      <c r="R1289" s="27">
        <v>0</v>
      </c>
      <c r="S1289" s="27" t="s">
        <v>408</v>
      </c>
      <c r="T1289" s="27" t="s">
        <v>354</v>
      </c>
      <c r="U1289" s="27" t="s">
        <v>4370</v>
      </c>
    </row>
    <row r="1290" spans="1:21" x14ac:dyDescent="0.15">
      <c r="A1290" s="27" t="s">
        <v>75</v>
      </c>
      <c r="B1290" s="27" t="s">
        <v>4371</v>
      </c>
      <c r="C1290" s="27" t="s">
        <v>246</v>
      </c>
      <c r="D1290" s="27" t="s">
        <v>475</v>
      </c>
      <c r="E1290" s="27" t="s">
        <v>4372</v>
      </c>
      <c r="F1290" s="27" t="s">
        <v>4373</v>
      </c>
      <c r="G1290" s="27" t="s">
        <v>78</v>
      </c>
      <c r="H1290" s="27" t="s">
        <v>4374</v>
      </c>
      <c r="I1290" s="28">
        <v>43423.597418981481</v>
      </c>
      <c r="J1290" s="28">
        <v>43423.597569444442</v>
      </c>
      <c r="K1290" s="27">
        <v>1.5046296296296297E-4</v>
      </c>
      <c r="L1290" s="27" t="s">
        <v>210</v>
      </c>
      <c r="M1290" s="27" t="s">
        <v>211</v>
      </c>
      <c r="N1290" s="27" t="s">
        <v>215</v>
      </c>
      <c r="O1290" s="27" t="s">
        <v>476</v>
      </c>
      <c r="P1290" s="27" t="s">
        <v>170</v>
      </c>
      <c r="R1290" s="27">
        <v>0</v>
      </c>
      <c r="S1290" s="27" t="s">
        <v>377</v>
      </c>
      <c r="T1290" s="27" t="s">
        <v>354</v>
      </c>
      <c r="U1290" s="27" t="s">
        <v>4375</v>
      </c>
    </row>
    <row r="1291" spans="1:21" x14ac:dyDescent="0.15">
      <c r="A1291" s="27" t="s">
        <v>75</v>
      </c>
      <c r="B1291" s="27" t="s">
        <v>4376</v>
      </c>
      <c r="C1291" s="27" t="s">
        <v>246</v>
      </c>
      <c r="D1291" s="27" t="s">
        <v>475</v>
      </c>
      <c r="E1291" s="27" t="s">
        <v>4372</v>
      </c>
      <c r="F1291" s="27" t="s">
        <v>4373</v>
      </c>
      <c r="G1291" s="27" t="s">
        <v>78</v>
      </c>
      <c r="H1291" s="27" t="s">
        <v>4374</v>
      </c>
      <c r="I1291" s="28">
        <v>43423.59783564815</v>
      </c>
      <c r="J1291" s="28">
        <v>43423.597951388889</v>
      </c>
      <c r="K1291" s="27">
        <v>1.1574074074074073E-4</v>
      </c>
      <c r="L1291" s="27" t="s">
        <v>210</v>
      </c>
      <c r="M1291" s="27" t="s">
        <v>211</v>
      </c>
      <c r="N1291" s="27" t="s">
        <v>215</v>
      </c>
      <c r="O1291" s="27" t="s">
        <v>476</v>
      </c>
      <c r="P1291" s="27" t="s">
        <v>170</v>
      </c>
      <c r="R1291" s="27">
        <v>0</v>
      </c>
      <c r="S1291" s="27" t="s">
        <v>441</v>
      </c>
      <c r="T1291" s="27" t="s">
        <v>354</v>
      </c>
      <c r="U1291" s="27" t="s">
        <v>4377</v>
      </c>
    </row>
    <row r="1292" spans="1:21" x14ac:dyDescent="0.15">
      <c r="A1292" s="27" t="s">
        <v>75</v>
      </c>
      <c r="B1292" s="27" t="s">
        <v>11092</v>
      </c>
      <c r="C1292" s="27" t="s">
        <v>246</v>
      </c>
      <c r="D1292" s="27" t="s">
        <v>475</v>
      </c>
      <c r="E1292" s="27" t="s">
        <v>4379</v>
      </c>
      <c r="F1292" s="27" t="s">
        <v>4380</v>
      </c>
      <c r="G1292" s="27" t="s">
        <v>78</v>
      </c>
      <c r="H1292" s="27" t="s">
        <v>4381</v>
      </c>
      <c r="I1292" s="28">
        <v>43423.608483796299</v>
      </c>
      <c r="J1292" s="28">
        <v>43423.608483796299</v>
      </c>
      <c r="K1292" s="27">
        <v>0</v>
      </c>
      <c r="L1292" s="27" t="s">
        <v>211</v>
      </c>
      <c r="M1292" s="27" t="s">
        <v>211</v>
      </c>
      <c r="N1292" s="27" t="s">
        <v>215</v>
      </c>
      <c r="O1292" s="27" t="s">
        <v>476</v>
      </c>
      <c r="P1292" s="27" t="s">
        <v>170</v>
      </c>
      <c r="R1292" s="27">
        <v>0</v>
      </c>
      <c r="S1292" s="27" t="s">
        <v>354</v>
      </c>
      <c r="T1292" s="27" t="s">
        <v>354</v>
      </c>
      <c r="U1292" s="27" t="s">
        <v>4382</v>
      </c>
    </row>
    <row r="1293" spans="1:21" x14ac:dyDescent="0.15">
      <c r="A1293" s="27" t="s">
        <v>75</v>
      </c>
      <c r="B1293" s="27" t="s">
        <v>4378</v>
      </c>
      <c r="C1293" s="27" t="s">
        <v>246</v>
      </c>
      <c r="D1293" s="27" t="s">
        <v>475</v>
      </c>
      <c r="E1293" s="27" t="s">
        <v>4379</v>
      </c>
      <c r="F1293" s="27" t="s">
        <v>4380</v>
      </c>
      <c r="G1293" s="27" t="s">
        <v>78</v>
      </c>
      <c r="H1293" s="27" t="s">
        <v>4381</v>
      </c>
      <c r="I1293" s="28">
        <v>43423.609513888892</v>
      </c>
      <c r="J1293" s="28">
        <v>43423.610150462962</v>
      </c>
      <c r="K1293" s="27">
        <v>6.3657407407407402E-4</v>
      </c>
      <c r="L1293" s="27" t="s">
        <v>210</v>
      </c>
      <c r="M1293" s="27" t="s">
        <v>211</v>
      </c>
      <c r="N1293" s="27" t="s">
        <v>215</v>
      </c>
      <c r="O1293" s="27" t="s">
        <v>476</v>
      </c>
      <c r="P1293" s="27" t="s">
        <v>170</v>
      </c>
      <c r="R1293" s="27">
        <v>0</v>
      </c>
      <c r="S1293" s="27" t="s">
        <v>392</v>
      </c>
      <c r="T1293" s="27" t="s">
        <v>354</v>
      </c>
      <c r="U1293" s="27" t="s">
        <v>4382</v>
      </c>
    </row>
    <row r="1294" spans="1:21" x14ac:dyDescent="0.15">
      <c r="A1294" s="27" t="s">
        <v>75</v>
      </c>
      <c r="B1294" s="27" t="s">
        <v>11093</v>
      </c>
      <c r="C1294" s="27" t="s">
        <v>246</v>
      </c>
      <c r="D1294" s="27" t="s">
        <v>475</v>
      </c>
      <c r="E1294" s="27" t="s">
        <v>11094</v>
      </c>
      <c r="F1294" s="27" t="s">
        <v>11095</v>
      </c>
      <c r="G1294" s="27" t="s">
        <v>78</v>
      </c>
      <c r="H1294" s="27" t="s">
        <v>11096</v>
      </c>
      <c r="I1294" s="28">
        <v>43423.613043981481</v>
      </c>
      <c r="J1294" s="28">
        <v>43423.613043981481</v>
      </c>
      <c r="K1294" s="27">
        <v>0</v>
      </c>
      <c r="L1294" s="27" t="s">
        <v>211</v>
      </c>
      <c r="M1294" s="27" t="s">
        <v>211</v>
      </c>
      <c r="N1294" s="27" t="s">
        <v>215</v>
      </c>
      <c r="O1294" s="27" t="s">
        <v>476</v>
      </c>
      <c r="P1294" s="27" t="s">
        <v>170</v>
      </c>
      <c r="R1294" s="27">
        <v>0</v>
      </c>
      <c r="S1294" s="27" t="s">
        <v>354</v>
      </c>
      <c r="T1294" s="27" t="s">
        <v>354</v>
      </c>
      <c r="U1294" s="27" t="s">
        <v>11097</v>
      </c>
    </row>
    <row r="1295" spans="1:21" x14ac:dyDescent="0.15">
      <c r="A1295" s="27" t="s">
        <v>75</v>
      </c>
      <c r="B1295" s="27" t="s">
        <v>11098</v>
      </c>
      <c r="C1295" s="27" t="s">
        <v>246</v>
      </c>
      <c r="D1295" s="27" t="s">
        <v>475</v>
      </c>
      <c r="E1295" s="27" t="s">
        <v>11094</v>
      </c>
      <c r="F1295" s="27" t="s">
        <v>11095</v>
      </c>
      <c r="G1295" s="27" t="s">
        <v>78</v>
      </c>
      <c r="H1295" s="27" t="s">
        <v>11096</v>
      </c>
      <c r="I1295" s="28">
        <v>43423.613159722219</v>
      </c>
      <c r="J1295" s="28">
        <v>43423.613159722219</v>
      </c>
      <c r="K1295" s="27">
        <v>0</v>
      </c>
      <c r="L1295" s="27" t="s">
        <v>211</v>
      </c>
      <c r="M1295" s="27" t="s">
        <v>211</v>
      </c>
      <c r="N1295" s="27" t="s">
        <v>215</v>
      </c>
      <c r="O1295" s="27" t="s">
        <v>476</v>
      </c>
      <c r="P1295" s="27" t="s">
        <v>170</v>
      </c>
      <c r="R1295" s="27">
        <v>0</v>
      </c>
      <c r="S1295" s="27" t="s">
        <v>354</v>
      </c>
      <c r="T1295" s="27" t="s">
        <v>354</v>
      </c>
      <c r="U1295" s="27" t="s">
        <v>11099</v>
      </c>
    </row>
    <row r="1296" spans="1:21" x14ac:dyDescent="0.15">
      <c r="A1296" s="27" t="s">
        <v>75</v>
      </c>
      <c r="B1296" s="27" t="s">
        <v>11100</v>
      </c>
      <c r="C1296" s="27" t="s">
        <v>246</v>
      </c>
      <c r="D1296" s="27" t="s">
        <v>475</v>
      </c>
      <c r="E1296" s="27" t="s">
        <v>11094</v>
      </c>
      <c r="F1296" s="27" t="s">
        <v>11095</v>
      </c>
      <c r="G1296" s="27" t="s">
        <v>78</v>
      </c>
      <c r="H1296" s="27" t="s">
        <v>11096</v>
      </c>
      <c r="I1296" s="28">
        <v>43423.614085648151</v>
      </c>
      <c r="J1296" s="28">
        <v>43423.614085648151</v>
      </c>
      <c r="K1296" s="27">
        <v>0</v>
      </c>
      <c r="L1296" s="27" t="s">
        <v>211</v>
      </c>
      <c r="M1296" s="27" t="s">
        <v>211</v>
      </c>
      <c r="N1296" s="27" t="s">
        <v>215</v>
      </c>
      <c r="O1296" s="27" t="s">
        <v>476</v>
      </c>
      <c r="P1296" s="27" t="s">
        <v>170</v>
      </c>
      <c r="R1296" s="27">
        <v>0</v>
      </c>
      <c r="S1296" s="27" t="s">
        <v>354</v>
      </c>
      <c r="T1296" s="27" t="s">
        <v>354</v>
      </c>
      <c r="U1296" s="27" t="s">
        <v>11101</v>
      </c>
    </row>
    <row r="1297" spans="1:21" x14ac:dyDescent="0.15">
      <c r="A1297" s="27" t="s">
        <v>75</v>
      </c>
      <c r="B1297" s="27" t="s">
        <v>4383</v>
      </c>
      <c r="C1297" s="27" t="s">
        <v>246</v>
      </c>
      <c r="D1297" s="27" t="s">
        <v>475</v>
      </c>
      <c r="E1297" s="27" t="s">
        <v>4384</v>
      </c>
      <c r="F1297" s="27" t="s">
        <v>4385</v>
      </c>
      <c r="G1297" s="27" t="s">
        <v>78</v>
      </c>
      <c r="H1297" s="27" t="s">
        <v>4386</v>
      </c>
      <c r="I1297" s="28">
        <v>43423.619537037041</v>
      </c>
      <c r="J1297" s="28">
        <v>43423.626215277778</v>
      </c>
      <c r="K1297" s="27">
        <v>6.6782407407407415E-3</v>
      </c>
      <c r="L1297" s="27" t="s">
        <v>210</v>
      </c>
      <c r="M1297" s="27" t="s">
        <v>210</v>
      </c>
      <c r="N1297" s="27" t="s">
        <v>215</v>
      </c>
      <c r="O1297" s="27" t="s">
        <v>476</v>
      </c>
      <c r="P1297" s="27" t="s">
        <v>170</v>
      </c>
      <c r="R1297" s="27">
        <v>0</v>
      </c>
      <c r="S1297" s="27" t="s">
        <v>4387</v>
      </c>
      <c r="T1297" s="27" t="s">
        <v>4387</v>
      </c>
      <c r="U1297" s="27" t="s">
        <v>4388</v>
      </c>
    </row>
    <row r="1298" spans="1:21" x14ac:dyDescent="0.15">
      <c r="A1298" s="27" t="s">
        <v>75</v>
      </c>
      <c r="B1298" s="27" t="s">
        <v>11102</v>
      </c>
      <c r="C1298" s="27" t="s">
        <v>246</v>
      </c>
      <c r="D1298" s="27" t="s">
        <v>475</v>
      </c>
      <c r="E1298" s="27" t="s">
        <v>11103</v>
      </c>
      <c r="F1298" s="27" t="s">
        <v>11104</v>
      </c>
      <c r="G1298" s="27" t="s">
        <v>78</v>
      </c>
      <c r="H1298" s="27" t="s">
        <v>11105</v>
      </c>
      <c r="I1298" s="28">
        <v>43423.631481481483</v>
      </c>
      <c r="J1298" s="28">
        <v>43423.631481481483</v>
      </c>
      <c r="K1298" s="27">
        <v>0</v>
      </c>
      <c r="L1298" s="27" t="s">
        <v>211</v>
      </c>
      <c r="M1298" s="27" t="s">
        <v>211</v>
      </c>
      <c r="N1298" s="27" t="s">
        <v>215</v>
      </c>
      <c r="O1298" s="27" t="s">
        <v>476</v>
      </c>
      <c r="P1298" s="27" t="s">
        <v>170</v>
      </c>
      <c r="R1298" s="27">
        <v>0</v>
      </c>
      <c r="S1298" s="27" t="s">
        <v>354</v>
      </c>
      <c r="T1298" s="27" t="s">
        <v>354</v>
      </c>
      <c r="U1298" s="27" t="s">
        <v>11106</v>
      </c>
    </row>
    <row r="1299" spans="1:21" x14ac:dyDescent="0.15">
      <c r="A1299" s="27" t="s">
        <v>75</v>
      </c>
      <c r="B1299" s="27" t="s">
        <v>4389</v>
      </c>
      <c r="C1299" s="27" t="s">
        <v>246</v>
      </c>
      <c r="D1299" s="27" t="s">
        <v>475</v>
      </c>
      <c r="E1299" s="27" t="s">
        <v>4390</v>
      </c>
      <c r="F1299" s="27" t="s">
        <v>4391</v>
      </c>
      <c r="G1299" s="27" t="s">
        <v>78</v>
      </c>
      <c r="H1299" s="27" t="s">
        <v>4392</v>
      </c>
      <c r="I1299" s="28">
        <v>43423.633703703701</v>
      </c>
      <c r="J1299" s="28">
        <v>43423.634791666664</v>
      </c>
      <c r="K1299" s="27">
        <v>1.0879629629629629E-3</v>
      </c>
      <c r="L1299" s="27" t="s">
        <v>210</v>
      </c>
      <c r="M1299" s="27" t="s">
        <v>211</v>
      </c>
      <c r="N1299" s="27" t="s">
        <v>215</v>
      </c>
      <c r="O1299" s="27" t="s">
        <v>476</v>
      </c>
      <c r="P1299" s="27" t="s">
        <v>170</v>
      </c>
      <c r="R1299" s="27">
        <v>0</v>
      </c>
      <c r="S1299" s="27" t="s">
        <v>415</v>
      </c>
      <c r="T1299" s="27" t="s">
        <v>354</v>
      </c>
      <c r="U1299" s="27" t="s">
        <v>4393</v>
      </c>
    </row>
    <row r="1300" spans="1:21" x14ac:dyDescent="0.15">
      <c r="A1300" s="27" t="s">
        <v>75</v>
      </c>
      <c r="B1300" s="27" t="s">
        <v>11107</v>
      </c>
      <c r="C1300" s="27" t="s">
        <v>246</v>
      </c>
      <c r="D1300" s="27" t="s">
        <v>475</v>
      </c>
      <c r="E1300" s="27" t="s">
        <v>4390</v>
      </c>
      <c r="F1300" s="27" t="s">
        <v>4391</v>
      </c>
      <c r="G1300" s="27" t="s">
        <v>78</v>
      </c>
      <c r="H1300" s="27" t="s">
        <v>4392</v>
      </c>
      <c r="I1300" s="28">
        <v>43423.644143518519</v>
      </c>
      <c r="J1300" s="28">
        <v>43423.644143518519</v>
      </c>
      <c r="K1300" s="27">
        <v>0</v>
      </c>
      <c r="L1300" s="27" t="s">
        <v>211</v>
      </c>
      <c r="M1300" s="27" t="s">
        <v>211</v>
      </c>
      <c r="N1300" s="27" t="s">
        <v>215</v>
      </c>
      <c r="O1300" s="27" t="s">
        <v>476</v>
      </c>
      <c r="P1300" s="27" t="s">
        <v>170</v>
      </c>
      <c r="R1300" s="27">
        <v>0</v>
      </c>
      <c r="S1300" s="27" t="s">
        <v>354</v>
      </c>
      <c r="T1300" s="27" t="s">
        <v>354</v>
      </c>
      <c r="U1300" s="27" t="s">
        <v>11108</v>
      </c>
    </row>
    <row r="1301" spans="1:21" x14ac:dyDescent="0.15">
      <c r="A1301" s="27" t="s">
        <v>75</v>
      </c>
      <c r="B1301" s="27" t="s">
        <v>11109</v>
      </c>
      <c r="C1301" s="27" t="s">
        <v>246</v>
      </c>
      <c r="D1301" s="27" t="s">
        <v>475</v>
      </c>
      <c r="E1301" s="27" t="s">
        <v>4390</v>
      </c>
      <c r="F1301" s="27" t="s">
        <v>4391</v>
      </c>
      <c r="G1301" s="27" t="s">
        <v>78</v>
      </c>
      <c r="H1301" s="27" t="s">
        <v>4392</v>
      </c>
      <c r="I1301" s="28">
        <v>43423.644363425927</v>
      </c>
      <c r="J1301" s="28">
        <v>43423.644363425927</v>
      </c>
      <c r="K1301" s="27">
        <v>0</v>
      </c>
      <c r="L1301" s="27" t="s">
        <v>211</v>
      </c>
      <c r="M1301" s="27" t="s">
        <v>211</v>
      </c>
      <c r="N1301" s="27" t="s">
        <v>215</v>
      </c>
      <c r="O1301" s="27" t="s">
        <v>476</v>
      </c>
      <c r="P1301" s="27" t="s">
        <v>170</v>
      </c>
      <c r="R1301" s="27">
        <v>0</v>
      </c>
      <c r="S1301" s="27" t="s">
        <v>354</v>
      </c>
      <c r="T1301" s="27" t="s">
        <v>354</v>
      </c>
      <c r="U1301" s="27" t="s">
        <v>11108</v>
      </c>
    </row>
    <row r="1302" spans="1:21" x14ac:dyDescent="0.15">
      <c r="A1302" s="27" t="s">
        <v>75</v>
      </c>
      <c r="B1302" s="27" t="s">
        <v>11110</v>
      </c>
      <c r="C1302" s="27" t="s">
        <v>246</v>
      </c>
      <c r="D1302" s="27" t="s">
        <v>475</v>
      </c>
      <c r="E1302" s="27" t="s">
        <v>11111</v>
      </c>
      <c r="F1302" s="27" t="s">
        <v>11112</v>
      </c>
      <c r="G1302" s="27" t="s">
        <v>78</v>
      </c>
      <c r="H1302" s="27" t="s">
        <v>11113</v>
      </c>
      <c r="I1302" s="28">
        <v>43423.644837962966</v>
      </c>
      <c r="J1302" s="28">
        <v>43423.644837962966</v>
      </c>
      <c r="K1302" s="27">
        <v>0</v>
      </c>
      <c r="L1302" s="27" t="s">
        <v>211</v>
      </c>
      <c r="M1302" s="27" t="s">
        <v>211</v>
      </c>
      <c r="N1302" s="27" t="s">
        <v>215</v>
      </c>
      <c r="O1302" s="27" t="s">
        <v>476</v>
      </c>
      <c r="P1302" s="27" t="s">
        <v>170</v>
      </c>
      <c r="R1302" s="27">
        <v>0</v>
      </c>
      <c r="S1302" s="27" t="s">
        <v>354</v>
      </c>
      <c r="T1302" s="27" t="s">
        <v>354</v>
      </c>
      <c r="U1302" s="27" t="s">
        <v>11114</v>
      </c>
    </row>
    <row r="1303" spans="1:21" x14ac:dyDescent="0.15">
      <c r="A1303" s="27" t="s">
        <v>75</v>
      </c>
      <c r="B1303" s="27" t="s">
        <v>11115</v>
      </c>
      <c r="C1303" s="27" t="s">
        <v>246</v>
      </c>
      <c r="D1303" s="27" t="s">
        <v>475</v>
      </c>
      <c r="E1303" s="27" t="s">
        <v>11111</v>
      </c>
      <c r="F1303" s="27" t="s">
        <v>11112</v>
      </c>
      <c r="G1303" s="27" t="s">
        <v>78</v>
      </c>
      <c r="H1303" s="27" t="s">
        <v>11113</v>
      </c>
      <c r="I1303" s="28">
        <v>43423.644953703704</v>
      </c>
      <c r="J1303" s="28">
        <v>43423.644953703704</v>
      </c>
      <c r="K1303" s="27">
        <v>0</v>
      </c>
      <c r="L1303" s="27" t="s">
        <v>211</v>
      </c>
      <c r="M1303" s="27" t="s">
        <v>211</v>
      </c>
      <c r="N1303" s="27" t="s">
        <v>215</v>
      </c>
      <c r="O1303" s="27" t="s">
        <v>476</v>
      </c>
      <c r="P1303" s="27" t="s">
        <v>170</v>
      </c>
      <c r="R1303" s="27">
        <v>0</v>
      </c>
      <c r="S1303" s="27" t="s">
        <v>354</v>
      </c>
      <c r="T1303" s="27" t="s">
        <v>354</v>
      </c>
      <c r="U1303" s="27" t="s">
        <v>11116</v>
      </c>
    </row>
    <row r="1304" spans="1:21" x14ac:dyDescent="0.15">
      <c r="A1304" s="27" t="s">
        <v>75</v>
      </c>
      <c r="B1304" s="27" t="s">
        <v>4394</v>
      </c>
      <c r="C1304" s="27" t="s">
        <v>246</v>
      </c>
      <c r="D1304" s="27" t="s">
        <v>475</v>
      </c>
      <c r="E1304" s="27" t="s">
        <v>4395</v>
      </c>
      <c r="F1304" s="27" t="s">
        <v>4396</v>
      </c>
      <c r="G1304" s="27" t="s">
        <v>78</v>
      </c>
      <c r="H1304" s="27" t="s">
        <v>4397</v>
      </c>
      <c r="I1304" s="28">
        <v>43423.646435185183</v>
      </c>
      <c r="J1304" s="28">
        <v>43423.648472222223</v>
      </c>
      <c r="K1304" s="27">
        <v>2.0370370370370373E-3</v>
      </c>
      <c r="L1304" s="27" t="s">
        <v>210</v>
      </c>
      <c r="M1304" s="27" t="s">
        <v>211</v>
      </c>
      <c r="N1304" s="27" t="s">
        <v>215</v>
      </c>
      <c r="O1304" s="27" t="s">
        <v>476</v>
      </c>
      <c r="P1304" s="27" t="s">
        <v>170</v>
      </c>
      <c r="R1304" s="27">
        <v>0</v>
      </c>
      <c r="S1304" s="27" t="s">
        <v>964</v>
      </c>
      <c r="T1304" s="27" t="s">
        <v>354</v>
      </c>
      <c r="U1304" s="27" t="s">
        <v>4398</v>
      </c>
    </row>
    <row r="1305" spans="1:21" x14ac:dyDescent="0.15">
      <c r="A1305" s="27" t="s">
        <v>75</v>
      </c>
      <c r="B1305" s="27" t="s">
        <v>4399</v>
      </c>
      <c r="C1305" s="27" t="s">
        <v>246</v>
      </c>
      <c r="D1305" s="27" t="s">
        <v>475</v>
      </c>
      <c r="E1305" s="27" t="s">
        <v>4400</v>
      </c>
      <c r="F1305" s="27" t="s">
        <v>4401</v>
      </c>
      <c r="G1305" s="27" t="s">
        <v>78</v>
      </c>
      <c r="H1305" s="27" t="s">
        <v>4402</v>
      </c>
      <c r="I1305" s="28">
        <v>43423.653252314813</v>
      </c>
      <c r="J1305" s="28">
        <v>43423.654270833336</v>
      </c>
      <c r="K1305" s="27">
        <v>1.0185185185185186E-3</v>
      </c>
      <c r="L1305" s="27" t="s">
        <v>210</v>
      </c>
      <c r="M1305" s="27" t="s">
        <v>211</v>
      </c>
      <c r="N1305" s="27" t="s">
        <v>215</v>
      </c>
      <c r="O1305" s="27" t="s">
        <v>476</v>
      </c>
      <c r="P1305" s="27" t="s">
        <v>170</v>
      </c>
      <c r="R1305" s="27">
        <v>0</v>
      </c>
      <c r="S1305" s="27" t="s">
        <v>404</v>
      </c>
      <c r="T1305" s="27" t="s">
        <v>354</v>
      </c>
      <c r="U1305" s="27" t="s">
        <v>4403</v>
      </c>
    </row>
    <row r="1306" spans="1:21" x14ac:dyDescent="0.15">
      <c r="A1306" s="27" t="s">
        <v>75</v>
      </c>
      <c r="B1306" s="27" t="s">
        <v>11117</v>
      </c>
      <c r="C1306" s="27" t="s">
        <v>246</v>
      </c>
      <c r="D1306" s="27" t="s">
        <v>475</v>
      </c>
      <c r="E1306" s="27" t="s">
        <v>11118</v>
      </c>
      <c r="F1306" s="27" t="s">
        <v>11119</v>
      </c>
      <c r="G1306" s="27" t="s">
        <v>78</v>
      </c>
      <c r="H1306" s="27" t="s">
        <v>11120</v>
      </c>
      <c r="I1306" s="28">
        <v>43423.656157407408</v>
      </c>
      <c r="J1306" s="28">
        <v>43423.656157407408</v>
      </c>
      <c r="K1306" s="27">
        <v>0</v>
      </c>
      <c r="L1306" s="27" t="s">
        <v>211</v>
      </c>
      <c r="M1306" s="27" t="s">
        <v>211</v>
      </c>
      <c r="N1306" s="27" t="s">
        <v>215</v>
      </c>
      <c r="O1306" s="27" t="s">
        <v>476</v>
      </c>
      <c r="P1306" s="27" t="s">
        <v>170</v>
      </c>
      <c r="R1306" s="27">
        <v>0</v>
      </c>
      <c r="S1306" s="27" t="s">
        <v>354</v>
      </c>
      <c r="T1306" s="27" t="s">
        <v>354</v>
      </c>
      <c r="U1306" s="27" t="s">
        <v>11121</v>
      </c>
    </row>
    <row r="1307" spans="1:21" x14ac:dyDescent="0.15">
      <c r="A1307" s="27" t="s">
        <v>75</v>
      </c>
      <c r="B1307" s="27" t="s">
        <v>11122</v>
      </c>
      <c r="C1307" s="27" t="s">
        <v>246</v>
      </c>
      <c r="D1307" s="27" t="s">
        <v>475</v>
      </c>
      <c r="E1307" s="27" t="s">
        <v>11118</v>
      </c>
      <c r="F1307" s="27" t="s">
        <v>11119</v>
      </c>
      <c r="G1307" s="27" t="s">
        <v>78</v>
      </c>
      <c r="H1307" s="27" t="s">
        <v>11120</v>
      </c>
      <c r="I1307" s="28">
        <v>43423.656446759262</v>
      </c>
      <c r="J1307" s="28">
        <v>43423.656446759262</v>
      </c>
      <c r="K1307" s="27">
        <v>0</v>
      </c>
      <c r="L1307" s="27" t="s">
        <v>211</v>
      </c>
      <c r="M1307" s="27" t="s">
        <v>211</v>
      </c>
      <c r="N1307" s="27" t="s">
        <v>215</v>
      </c>
      <c r="O1307" s="27" t="s">
        <v>476</v>
      </c>
      <c r="P1307" s="27" t="s">
        <v>170</v>
      </c>
      <c r="R1307" s="27">
        <v>0</v>
      </c>
      <c r="S1307" s="27" t="s">
        <v>354</v>
      </c>
      <c r="T1307" s="27" t="s">
        <v>354</v>
      </c>
      <c r="U1307" s="27" t="s">
        <v>11121</v>
      </c>
    </row>
    <row r="1308" spans="1:21" x14ac:dyDescent="0.15">
      <c r="A1308" s="27" t="s">
        <v>75</v>
      </c>
      <c r="B1308" s="27" t="s">
        <v>4404</v>
      </c>
      <c r="C1308" s="27" t="s">
        <v>246</v>
      </c>
      <c r="D1308" s="27" t="s">
        <v>475</v>
      </c>
      <c r="E1308" s="27" t="s">
        <v>4405</v>
      </c>
      <c r="F1308" s="27" t="s">
        <v>4406</v>
      </c>
      <c r="G1308" s="27" t="s">
        <v>78</v>
      </c>
      <c r="H1308" s="27" t="s">
        <v>4407</v>
      </c>
      <c r="I1308" s="28">
        <v>43423.657893518517</v>
      </c>
      <c r="J1308" s="28">
        <v>43423.663900462961</v>
      </c>
      <c r="K1308" s="27">
        <v>6.0069444444444441E-3</v>
      </c>
      <c r="L1308" s="27" t="s">
        <v>210</v>
      </c>
      <c r="M1308" s="27" t="s">
        <v>210</v>
      </c>
      <c r="N1308" s="27" t="s">
        <v>215</v>
      </c>
      <c r="O1308" s="27" t="s">
        <v>476</v>
      </c>
      <c r="P1308" s="27" t="s">
        <v>170</v>
      </c>
      <c r="R1308" s="27">
        <v>0</v>
      </c>
      <c r="S1308" s="27" t="s">
        <v>4408</v>
      </c>
      <c r="T1308" s="27" t="s">
        <v>4408</v>
      </c>
      <c r="U1308" s="27" t="s">
        <v>4409</v>
      </c>
    </row>
    <row r="1309" spans="1:21" x14ac:dyDescent="0.15">
      <c r="A1309" s="27" t="s">
        <v>75</v>
      </c>
      <c r="B1309" s="27" t="s">
        <v>11123</v>
      </c>
      <c r="C1309" s="27" t="s">
        <v>246</v>
      </c>
      <c r="D1309" s="27" t="s">
        <v>475</v>
      </c>
      <c r="E1309" s="27" t="s">
        <v>4400</v>
      </c>
      <c r="F1309" s="27" t="s">
        <v>4401</v>
      </c>
      <c r="G1309" s="27" t="s">
        <v>78</v>
      </c>
      <c r="H1309" s="27" t="s">
        <v>4402</v>
      </c>
      <c r="I1309" s="28">
        <v>43423.658587962964</v>
      </c>
      <c r="J1309" s="28">
        <v>43423.658587962964</v>
      </c>
      <c r="K1309" s="27">
        <v>0</v>
      </c>
      <c r="L1309" s="27" t="s">
        <v>211</v>
      </c>
      <c r="M1309" s="27" t="s">
        <v>211</v>
      </c>
      <c r="N1309" s="27" t="s">
        <v>215</v>
      </c>
      <c r="O1309" s="27" t="s">
        <v>476</v>
      </c>
      <c r="P1309" s="27" t="s">
        <v>170</v>
      </c>
      <c r="R1309" s="27">
        <v>0</v>
      </c>
      <c r="U1309" s="27" t="s">
        <v>4403</v>
      </c>
    </row>
    <row r="1310" spans="1:21" x14ac:dyDescent="0.15">
      <c r="A1310" s="27" t="s">
        <v>75</v>
      </c>
      <c r="B1310" s="27" t="s">
        <v>11124</v>
      </c>
      <c r="C1310" s="27" t="s">
        <v>246</v>
      </c>
      <c r="D1310" s="27" t="s">
        <v>475</v>
      </c>
      <c r="E1310" s="27" t="s">
        <v>11125</v>
      </c>
      <c r="F1310" s="27" t="s">
        <v>11126</v>
      </c>
      <c r="G1310" s="27" t="s">
        <v>78</v>
      </c>
      <c r="H1310" s="27" t="s">
        <v>11127</v>
      </c>
      <c r="I1310" s="28">
        <v>43423.678715277776</v>
      </c>
      <c r="J1310" s="28">
        <v>43423.678715277776</v>
      </c>
      <c r="K1310" s="27">
        <v>0</v>
      </c>
      <c r="L1310" s="27" t="s">
        <v>211</v>
      </c>
      <c r="M1310" s="27" t="s">
        <v>211</v>
      </c>
      <c r="N1310" s="27" t="s">
        <v>215</v>
      </c>
      <c r="O1310" s="27" t="s">
        <v>476</v>
      </c>
      <c r="P1310" s="27" t="s">
        <v>170</v>
      </c>
      <c r="R1310" s="27">
        <v>0</v>
      </c>
      <c r="S1310" s="27" t="s">
        <v>354</v>
      </c>
      <c r="T1310" s="27" t="s">
        <v>354</v>
      </c>
      <c r="U1310" s="27" t="s">
        <v>11128</v>
      </c>
    </row>
    <row r="1311" spans="1:21" x14ac:dyDescent="0.15">
      <c r="A1311" s="27" t="s">
        <v>75</v>
      </c>
      <c r="B1311" s="27" t="s">
        <v>11129</v>
      </c>
      <c r="C1311" s="27" t="s">
        <v>246</v>
      </c>
      <c r="D1311" s="27" t="s">
        <v>475</v>
      </c>
      <c r="E1311" s="27" t="s">
        <v>11130</v>
      </c>
      <c r="F1311" s="27" t="s">
        <v>11131</v>
      </c>
      <c r="G1311" s="27" t="s">
        <v>78</v>
      </c>
      <c r="H1311" s="27" t="s">
        <v>11132</v>
      </c>
      <c r="I1311" s="28">
        <v>43423.680092592593</v>
      </c>
      <c r="J1311" s="28">
        <v>43423.680092592593</v>
      </c>
      <c r="K1311" s="27">
        <v>0</v>
      </c>
      <c r="L1311" s="27" t="s">
        <v>211</v>
      </c>
      <c r="M1311" s="27" t="s">
        <v>211</v>
      </c>
      <c r="N1311" s="27" t="s">
        <v>215</v>
      </c>
      <c r="O1311" s="27" t="s">
        <v>476</v>
      </c>
      <c r="P1311" s="27" t="s">
        <v>170</v>
      </c>
      <c r="R1311" s="27">
        <v>0</v>
      </c>
      <c r="S1311" s="27" t="s">
        <v>354</v>
      </c>
      <c r="T1311" s="27" t="s">
        <v>354</v>
      </c>
      <c r="U1311" s="27" t="s">
        <v>11133</v>
      </c>
    </row>
    <row r="1312" spans="1:21" x14ac:dyDescent="0.15">
      <c r="A1312" s="27" t="s">
        <v>75</v>
      </c>
      <c r="B1312" s="27" t="s">
        <v>4410</v>
      </c>
      <c r="C1312" s="27" t="s">
        <v>246</v>
      </c>
      <c r="D1312" s="27" t="s">
        <v>475</v>
      </c>
      <c r="E1312" s="27" t="s">
        <v>4411</v>
      </c>
      <c r="F1312" s="27" t="s">
        <v>4412</v>
      </c>
      <c r="G1312" s="27" t="s">
        <v>78</v>
      </c>
      <c r="H1312" s="27" t="s">
        <v>1358</v>
      </c>
      <c r="I1312" s="28">
        <v>43423.680439814816</v>
      </c>
      <c r="J1312" s="28">
        <v>43423.687280092592</v>
      </c>
      <c r="K1312" s="27">
        <v>6.8402777777777776E-3</v>
      </c>
      <c r="L1312" s="27" t="s">
        <v>210</v>
      </c>
      <c r="M1312" s="27" t="s">
        <v>210</v>
      </c>
      <c r="N1312" s="27" t="s">
        <v>215</v>
      </c>
      <c r="O1312" s="27" t="s">
        <v>476</v>
      </c>
      <c r="P1312" s="27" t="s">
        <v>170</v>
      </c>
      <c r="R1312" s="27">
        <v>0</v>
      </c>
      <c r="S1312" s="27" t="s">
        <v>1419</v>
      </c>
      <c r="T1312" s="27" t="s">
        <v>1419</v>
      </c>
      <c r="U1312" s="27" t="s">
        <v>4413</v>
      </c>
    </row>
    <row r="1313" spans="1:21" x14ac:dyDescent="0.15">
      <c r="A1313" s="27" t="s">
        <v>75</v>
      </c>
      <c r="B1313" s="27" t="s">
        <v>11134</v>
      </c>
      <c r="C1313" s="27" t="s">
        <v>246</v>
      </c>
      <c r="D1313" s="27" t="s">
        <v>475</v>
      </c>
      <c r="E1313" s="27" t="s">
        <v>11125</v>
      </c>
      <c r="F1313" s="27" t="s">
        <v>11126</v>
      </c>
      <c r="G1313" s="27" t="s">
        <v>78</v>
      </c>
      <c r="H1313" s="27" t="s">
        <v>11127</v>
      </c>
      <c r="I1313" s="28">
        <v>43423.682106481479</v>
      </c>
      <c r="J1313" s="28">
        <v>43423.682106481479</v>
      </c>
      <c r="K1313" s="27">
        <v>0</v>
      </c>
      <c r="L1313" s="27" t="s">
        <v>211</v>
      </c>
      <c r="M1313" s="27" t="s">
        <v>211</v>
      </c>
      <c r="N1313" s="27" t="s">
        <v>215</v>
      </c>
      <c r="O1313" s="27" t="s">
        <v>476</v>
      </c>
      <c r="P1313" s="27" t="s">
        <v>170</v>
      </c>
      <c r="R1313" s="27">
        <v>0</v>
      </c>
      <c r="U1313" s="27" t="s">
        <v>11135</v>
      </c>
    </row>
    <row r="1314" spans="1:21" x14ac:dyDescent="0.15">
      <c r="A1314" s="27" t="s">
        <v>75</v>
      </c>
      <c r="B1314" s="27" t="s">
        <v>11136</v>
      </c>
      <c r="C1314" s="27" t="s">
        <v>246</v>
      </c>
      <c r="D1314" s="27" t="s">
        <v>475</v>
      </c>
      <c r="E1314" s="27" t="s">
        <v>11125</v>
      </c>
      <c r="F1314" s="27" t="s">
        <v>11126</v>
      </c>
      <c r="G1314" s="27" t="s">
        <v>78</v>
      </c>
      <c r="H1314" s="27" t="s">
        <v>11127</v>
      </c>
      <c r="I1314" s="28">
        <v>43423.682314814818</v>
      </c>
      <c r="J1314" s="28">
        <v>43423.682314814818</v>
      </c>
      <c r="K1314" s="27">
        <v>0</v>
      </c>
      <c r="L1314" s="27" t="s">
        <v>211</v>
      </c>
      <c r="M1314" s="27" t="s">
        <v>211</v>
      </c>
      <c r="N1314" s="27" t="s">
        <v>215</v>
      </c>
      <c r="O1314" s="27" t="s">
        <v>476</v>
      </c>
      <c r="P1314" s="27" t="s">
        <v>170</v>
      </c>
      <c r="R1314" s="27">
        <v>0</v>
      </c>
      <c r="U1314" s="27" t="s">
        <v>11135</v>
      </c>
    </row>
    <row r="1315" spans="1:21" x14ac:dyDescent="0.15">
      <c r="A1315" s="27" t="s">
        <v>75</v>
      </c>
      <c r="B1315" s="27" t="s">
        <v>11137</v>
      </c>
      <c r="C1315" s="27" t="s">
        <v>246</v>
      </c>
      <c r="D1315" s="27" t="s">
        <v>475</v>
      </c>
      <c r="E1315" s="27" t="s">
        <v>11130</v>
      </c>
      <c r="F1315" s="27" t="s">
        <v>11131</v>
      </c>
      <c r="G1315" s="27" t="s">
        <v>78</v>
      </c>
      <c r="H1315" s="27" t="s">
        <v>11132</v>
      </c>
      <c r="I1315" s="28">
        <v>43423.683159722219</v>
      </c>
      <c r="J1315" s="28">
        <v>43423.683159722219</v>
      </c>
      <c r="K1315" s="27">
        <v>0</v>
      </c>
      <c r="L1315" s="27" t="s">
        <v>211</v>
      </c>
      <c r="M1315" s="27" t="s">
        <v>211</v>
      </c>
      <c r="N1315" s="27" t="s">
        <v>215</v>
      </c>
      <c r="O1315" s="27" t="s">
        <v>476</v>
      </c>
      <c r="P1315" s="27" t="s">
        <v>170</v>
      </c>
      <c r="R1315" s="27">
        <v>0</v>
      </c>
      <c r="S1315" s="27" t="s">
        <v>354</v>
      </c>
      <c r="T1315" s="27" t="s">
        <v>354</v>
      </c>
      <c r="U1315" s="27" t="s">
        <v>11133</v>
      </c>
    </row>
    <row r="1316" spans="1:21" x14ac:dyDescent="0.15">
      <c r="A1316" s="27" t="s">
        <v>75</v>
      </c>
      <c r="B1316" s="27" t="s">
        <v>4414</v>
      </c>
      <c r="C1316" s="27" t="s">
        <v>246</v>
      </c>
      <c r="D1316" s="27" t="s">
        <v>475</v>
      </c>
      <c r="E1316" s="27" t="s">
        <v>4415</v>
      </c>
      <c r="F1316" s="27" t="s">
        <v>4416</v>
      </c>
      <c r="G1316" s="27" t="s">
        <v>78</v>
      </c>
      <c r="H1316" s="27" t="s">
        <v>4417</v>
      </c>
      <c r="I1316" s="28">
        <v>43423.691354166665</v>
      </c>
      <c r="J1316" s="28">
        <v>43423.691504629627</v>
      </c>
      <c r="K1316" s="27">
        <v>1.5046296296296297E-4</v>
      </c>
      <c r="L1316" s="27" t="s">
        <v>210</v>
      </c>
      <c r="M1316" s="27" t="s">
        <v>211</v>
      </c>
      <c r="N1316" s="27" t="s">
        <v>215</v>
      </c>
      <c r="O1316" s="27" t="s">
        <v>476</v>
      </c>
      <c r="P1316" s="27" t="s">
        <v>170</v>
      </c>
      <c r="R1316" s="27">
        <v>0</v>
      </c>
      <c r="S1316" s="27" t="s">
        <v>377</v>
      </c>
      <c r="T1316" s="27" t="s">
        <v>354</v>
      </c>
      <c r="U1316" s="27" t="s">
        <v>4418</v>
      </c>
    </row>
    <row r="1317" spans="1:21" x14ac:dyDescent="0.15">
      <c r="A1317" s="27" t="s">
        <v>75</v>
      </c>
      <c r="B1317" s="27" t="s">
        <v>11138</v>
      </c>
      <c r="C1317" s="27" t="s">
        <v>246</v>
      </c>
      <c r="D1317" s="27" t="s">
        <v>475</v>
      </c>
      <c r="E1317" s="27" t="s">
        <v>4415</v>
      </c>
      <c r="F1317" s="27" t="s">
        <v>4416</v>
      </c>
      <c r="G1317" s="27" t="s">
        <v>78</v>
      </c>
      <c r="H1317" s="27" t="s">
        <v>4417</v>
      </c>
      <c r="I1317" s="28">
        <v>43423.691712962966</v>
      </c>
      <c r="J1317" s="28">
        <v>43423.691712962966</v>
      </c>
      <c r="K1317" s="27">
        <v>0</v>
      </c>
      <c r="L1317" s="27" t="s">
        <v>211</v>
      </c>
      <c r="M1317" s="27" t="s">
        <v>211</v>
      </c>
      <c r="N1317" s="27" t="s">
        <v>215</v>
      </c>
      <c r="O1317" s="27" t="s">
        <v>476</v>
      </c>
      <c r="P1317" s="27" t="s">
        <v>170</v>
      </c>
      <c r="R1317" s="27">
        <v>0</v>
      </c>
      <c r="S1317" s="27" t="s">
        <v>354</v>
      </c>
      <c r="T1317" s="27" t="s">
        <v>354</v>
      </c>
      <c r="U1317" s="27" t="s">
        <v>4418</v>
      </c>
    </row>
    <row r="1318" spans="1:21" x14ac:dyDescent="0.15">
      <c r="A1318" s="27" t="s">
        <v>75</v>
      </c>
      <c r="B1318" s="27" t="s">
        <v>4419</v>
      </c>
      <c r="C1318" s="27" t="s">
        <v>246</v>
      </c>
      <c r="D1318" s="27" t="s">
        <v>475</v>
      </c>
      <c r="E1318" s="27" t="s">
        <v>4415</v>
      </c>
      <c r="F1318" s="27" t="s">
        <v>4416</v>
      </c>
      <c r="G1318" s="27" t="s">
        <v>78</v>
      </c>
      <c r="H1318" s="27" t="s">
        <v>4417</v>
      </c>
      <c r="I1318" s="28">
        <v>43423.693645833337</v>
      </c>
      <c r="J1318" s="28">
        <v>43423.694039351853</v>
      </c>
      <c r="K1318" s="27">
        <v>3.9351851851851852E-4</v>
      </c>
      <c r="L1318" s="27" t="s">
        <v>210</v>
      </c>
      <c r="M1318" s="27" t="s">
        <v>211</v>
      </c>
      <c r="N1318" s="27" t="s">
        <v>215</v>
      </c>
      <c r="O1318" s="27" t="s">
        <v>476</v>
      </c>
      <c r="P1318" s="27" t="s">
        <v>170</v>
      </c>
      <c r="R1318" s="27">
        <v>0</v>
      </c>
      <c r="S1318" s="27" t="s">
        <v>363</v>
      </c>
      <c r="T1318" s="27" t="s">
        <v>354</v>
      </c>
      <c r="U1318" s="27" t="s">
        <v>4418</v>
      </c>
    </row>
    <row r="1319" spans="1:21" x14ac:dyDescent="0.15">
      <c r="A1319" s="27" t="s">
        <v>75</v>
      </c>
      <c r="B1319" s="27" t="s">
        <v>4420</v>
      </c>
      <c r="C1319" s="27" t="s">
        <v>246</v>
      </c>
      <c r="D1319" s="27" t="s">
        <v>475</v>
      </c>
      <c r="E1319" s="27" t="s">
        <v>4421</v>
      </c>
      <c r="F1319" s="27" t="s">
        <v>4422</v>
      </c>
      <c r="G1319" s="27" t="s">
        <v>78</v>
      </c>
      <c r="H1319" s="27" t="s">
        <v>4423</v>
      </c>
      <c r="I1319" s="28">
        <v>43423.69803240741</v>
      </c>
      <c r="J1319" s="28">
        <v>43423.698287037034</v>
      </c>
      <c r="K1319" s="27">
        <v>2.5462962962962961E-4</v>
      </c>
      <c r="L1319" s="27" t="s">
        <v>210</v>
      </c>
      <c r="M1319" s="27" t="s">
        <v>211</v>
      </c>
      <c r="N1319" s="27" t="s">
        <v>215</v>
      </c>
      <c r="O1319" s="27" t="s">
        <v>476</v>
      </c>
      <c r="P1319" s="27" t="s">
        <v>170</v>
      </c>
      <c r="R1319" s="27">
        <v>0</v>
      </c>
      <c r="S1319" s="27" t="s">
        <v>425</v>
      </c>
      <c r="T1319" s="27" t="s">
        <v>354</v>
      </c>
      <c r="U1319" s="27" t="s">
        <v>4424</v>
      </c>
    </row>
    <row r="1320" spans="1:21" x14ac:dyDescent="0.15">
      <c r="A1320" s="27" t="s">
        <v>75</v>
      </c>
      <c r="B1320" s="27" t="s">
        <v>11139</v>
      </c>
      <c r="C1320" s="27" t="s">
        <v>246</v>
      </c>
      <c r="D1320" s="27" t="s">
        <v>475</v>
      </c>
      <c r="E1320" s="27" t="s">
        <v>11140</v>
      </c>
      <c r="F1320" s="27" t="s">
        <v>11141</v>
      </c>
      <c r="G1320" s="27" t="s">
        <v>78</v>
      </c>
      <c r="H1320" s="27" t="s">
        <v>11142</v>
      </c>
      <c r="I1320" s="28">
        <v>43423.700173611112</v>
      </c>
      <c r="J1320" s="28">
        <v>43423.700173611112</v>
      </c>
      <c r="K1320" s="27">
        <v>0</v>
      </c>
      <c r="L1320" s="27" t="s">
        <v>211</v>
      </c>
      <c r="M1320" s="27" t="s">
        <v>211</v>
      </c>
      <c r="N1320" s="27" t="s">
        <v>215</v>
      </c>
      <c r="O1320" s="27" t="s">
        <v>476</v>
      </c>
      <c r="P1320" s="27" t="s">
        <v>170</v>
      </c>
      <c r="R1320" s="27">
        <v>0</v>
      </c>
      <c r="S1320" s="27" t="s">
        <v>354</v>
      </c>
      <c r="T1320" s="27" t="s">
        <v>354</v>
      </c>
      <c r="U1320" s="27" t="s">
        <v>11143</v>
      </c>
    </row>
    <row r="1321" spans="1:21" x14ac:dyDescent="0.15">
      <c r="A1321" s="27" t="s">
        <v>75</v>
      </c>
      <c r="B1321" s="27" t="s">
        <v>11144</v>
      </c>
      <c r="C1321" s="27" t="s">
        <v>246</v>
      </c>
      <c r="D1321" s="27" t="s">
        <v>475</v>
      </c>
      <c r="E1321" s="27" t="s">
        <v>4426</v>
      </c>
      <c r="F1321" s="27" t="s">
        <v>4427</v>
      </c>
      <c r="G1321" s="27" t="s">
        <v>78</v>
      </c>
      <c r="H1321" s="27" t="s">
        <v>11145</v>
      </c>
      <c r="I1321" s="28">
        <v>43423.701539351852</v>
      </c>
      <c r="J1321" s="28">
        <v>43423.701539351852</v>
      </c>
      <c r="K1321" s="27">
        <v>0</v>
      </c>
      <c r="L1321" s="27" t="s">
        <v>211</v>
      </c>
      <c r="M1321" s="27" t="s">
        <v>211</v>
      </c>
      <c r="N1321" s="27" t="s">
        <v>215</v>
      </c>
      <c r="O1321" s="27" t="s">
        <v>476</v>
      </c>
      <c r="P1321" s="27" t="s">
        <v>170</v>
      </c>
      <c r="R1321" s="27">
        <v>0</v>
      </c>
      <c r="S1321" s="27" t="s">
        <v>354</v>
      </c>
      <c r="T1321" s="27" t="s">
        <v>354</v>
      </c>
      <c r="U1321" s="27" t="s">
        <v>11146</v>
      </c>
    </row>
    <row r="1322" spans="1:21" x14ac:dyDescent="0.15">
      <c r="A1322" s="27" t="s">
        <v>75</v>
      </c>
      <c r="B1322" s="27" t="s">
        <v>11147</v>
      </c>
      <c r="C1322" s="27" t="s">
        <v>246</v>
      </c>
      <c r="D1322" s="27" t="s">
        <v>475</v>
      </c>
      <c r="E1322" s="27" t="s">
        <v>4426</v>
      </c>
      <c r="F1322" s="27" t="s">
        <v>4427</v>
      </c>
      <c r="G1322" s="27" t="s">
        <v>78</v>
      </c>
      <c r="H1322" s="27" t="s">
        <v>11145</v>
      </c>
      <c r="I1322" s="28">
        <v>43423.701782407406</v>
      </c>
      <c r="J1322" s="28">
        <v>43423.701782407406</v>
      </c>
      <c r="K1322" s="27">
        <v>0</v>
      </c>
      <c r="L1322" s="27" t="s">
        <v>211</v>
      </c>
      <c r="M1322" s="27" t="s">
        <v>211</v>
      </c>
      <c r="N1322" s="27" t="s">
        <v>215</v>
      </c>
      <c r="O1322" s="27" t="s">
        <v>476</v>
      </c>
      <c r="P1322" s="27" t="s">
        <v>170</v>
      </c>
      <c r="R1322" s="27">
        <v>0</v>
      </c>
      <c r="S1322" s="27" t="s">
        <v>354</v>
      </c>
      <c r="T1322" s="27" t="s">
        <v>354</v>
      </c>
      <c r="U1322" s="27" t="s">
        <v>11146</v>
      </c>
    </row>
    <row r="1323" spans="1:21" x14ac:dyDescent="0.15">
      <c r="A1323" s="27" t="s">
        <v>75</v>
      </c>
      <c r="B1323" s="27" t="s">
        <v>11148</v>
      </c>
      <c r="C1323" s="27" t="s">
        <v>246</v>
      </c>
      <c r="D1323" s="27" t="s">
        <v>475</v>
      </c>
      <c r="E1323" s="27" t="s">
        <v>4426</v>
      </c>
      <c r="F1323" s="27" t="s">
        <v>4427</v>
      </c>
      <c r="G1323" s="27" t="s">
        <v>78</v>
      </c>
      <c r="H1323" s="27" t="s">
        <v>4428</v>
      </c>
      <c r="I1323" s="28">
        <v>43423.701898148145</v>
      </c>
      <c r="J1323" s="28">
        <v>43423.701898148145</v>
      </c>
      <c r="K1323" s="27">
        <v>0</v>
      </c>
      <c r="L1323" s="27" t="s">
        <v>211</v>
      </c>
      <c r="M1323" s="27" t="s">
        <v>211</v>
      </c>
      <c r="N1323" s="27" t="s">
        <v>215</v>
      </c>
      <c r="O1323" s="27" t="s">
        <v>476</v>
      </c>
      <c r="P1323" s="27" t="s">
        <v>170</v>
      </c>
      <c r="R1323" s="27">
        <v>0</v>
      </c>
      <c r="S1323" s="27" t="s">
        <v>354</v>
      </c>
      <c r="T1323" s="27" t="s">
        <v>354</v>
      </c>
      <c r="U1323" s="27" t="s">
        <v>11149</v>
      </c>
    </row>
    <row r="1324" spans="1:21" x14ac:dyDescent="0.15">
      <c r="A1324" s="27" t="s">
        <v>75</v>
      </c>
      <c r="B1324" s="27" t="s">
        <v>4425</v>
      </c>
      <c r="C1324" s="27" t="s">
        <v>246</v>
      </c>
      <c r="D1324" s="27" t="s">
        <v>475</v>
      </c>
      <c r="E1324" s="27" t="s">
        <v>4426</v>
      </c>
      <c r="F1324" s="27" t="s">
        <v>4427</v>
      </c>
      <c r="G1324" s="27" t="s">
        <v>78</v>
      </c>
      <c r="H1324" s="27" t="s">
        <v>4428</v>
      </c>
      <c r="I1324" s="28">
        <v>43423.702615740738</v>
      </c>
      <c r="J1324" s="28">
        <v>43423.703912037039</v>
      </c>
      <c r="K1324" s="27">
        <v>1.2962962962962963E-3</v>
      </c>
      <c r="L1324" s="27" t="s">
        <v>210</v>
      </c>
      <c r="M1324" s="27" t="s">
        <v>211</v>
      </c>
      <c r="N1324" s="27" t="s">
        <v>215</v>
      </c>
      <c r="O1324" s="27" t="s">
        <v>476</v>
      </c>
      <c r="P1324" s="27" t="s">
        <v>170</v>
      </c>
      <c r="R1324" s="27">
        <v>0</v>
      </c>
      <c r="S1324" s="27" t="s">
        <v>399</v>
      </c>
      <c r="T1324" s="27" t="s">
        <v>354</v>
      </c>
      <c r="U1324" s="27" t="s">
        <v>4429</v>
      </c>
    </row>
    <row r="1325" spans="1:21" x14ac:dyDescent="0.15">
      <c r="A1325" s="27" t="s">
        <v>75</v>
      </c>
      <c r="B1325" s="27" t="s">
        <v>11150</v>
      </c>
      <c r="C1325" s="27" t="s">
        <v>246</v>
      </c>
      <c r="D1325" s="27" t="s">
        <v>475</v>
      </c>
      <c r="E1325" s="27" t="s">
        <v>4431</v>
      </c>
      <c r="F1325" s="27" t="s">
        <v>4432</v>
      </c>
      <c r="G1325" s="27" t="s">
        <v>78</v>
      </c>
      <c r="H1325" s="27" t="s">
        <v>4433</v>
      </c>
      <c r="I1325" s="28">
        <v>43423.711111111108</v>
      </c>
      <c r="J1325" s="28">
        <v>43423.711111111108</v>
      </c>
      <c r="K1325" s="27">
        <v>0</v>
      </c>
      <c r="L1325" s="27" t="s">
        <v>211</v>
      </c>
      <c r="M1325" s="27" t="s">
        <v>211</v>
      </c>
      <c r="N1325" s="27" t="s">
        <v>215</v>
      </c>
      <c r="O1325" s="27" t="s">
        <v>476</v>
      </c>
      <c r="P1325" s="27" t="s">
        <v>170</v>
      </c>
      <c r="R1325" s="27">
        <v>0</v>
      </c>
      <c r="S1325" s="27" t="s">
        <v>354</v>
      </c>
      <c r="T1325" s="27" t="s">
        <v>354</v>
      </c>
      <c r="U1325" s="27" t="s">
        <v>11151</v>
      </c>
    </row>
    <row r="1326" spans="1:21" x14ac:dyDescent="0.15">
      <c r="A1326" s="27" t="s">
        <v>75</v>
      </c>
      <c r="B1326" s="27" t="s">
        <v>4430</v>
      </c>
      <c r="C1326" s="27" t="s">
        <v>246</v>
      </c>
      <c r="D1326" s="27" t="s">
        <v>475</v>
      </c>
      <c r="E1326" s="27" t="s">
        <v>4431</v>
      </c>
      <c r="F1326" s="27" t="s">
        <v>4432</v>
      </c>
      <c r="G1326" s="27" t="s">
        <v>78</v>
      </c>
      <c r="H1326" s="27" t="s">
        <v>4433</v>
      </c>
      <c r="I1326" s="28">
        <v>43423.711226851854</v>
      </c>
      <c r="J1326" s="28">
        <v>43423.714641203704</v>
      </c>
      <c r="K1326" s="27">
        <v>3.414351851851852E-3</v>
      </c>
      <c r="L1326" s="27" t="s">
        <v>210</v>
      </c>
      <c r="M1326" s="27" t="s">
        <v>210</v>
      </c>
      <c r="N1326" s="27" t="s">
        <v>215</v>
      </c>
      <c r="O1326" s="27" t="s">
        <v>476</v>
      </c>
      <c r="P1326" s="27" t="s">
        <v>170</v>
      </c>
      <c r="R1326" s="27">
        <v>0</v>
      </c>
      <c r="S1326" s="27" t="s">
        <v>3590</v>
      </c>
      <c r="T1326" s="27" t="s">
        <v>3590</v>
      </c>
      <c r="U1326" s="27" t="s">
        <v>4434</v>
      </c>
    </row>
    <row r="1327" spans="1:21" x14ac:dyDescent="0.15">
      <c r="A1327" s="27" t="s">
        <v>75</v>
      </c>
      <c r="B1327" s="27" t="s">
        <v>4435</v>
      </c>
      <c r="C1327" s="27" t="s">
        <v>246</v>
      </c>
      <c r="D1327" s="27" t="s">
        <v>475</v>
      </c>
      <c r="E1327" s="27" t="s">
        <v>4436</v>
      </c>
      <c r="F1327" s="27" t="s">
        <v>4437</v>
      </c>
      <c r="G1327" s="27" t="s">
        <v>78</v>
      </c>
      <c r="H1327" s="27" t="s">
        <v>4438</v>
      </c>
      <c r="I1327" s="28">
        <v>43423.724733796298</v>
      </c>
      <c r="J1327" s="28">
        <v>43423.724895833337</v>
      </c>
      <c r="K1327" s="27">
        <v>1.6203703703703703E-4</v>
      </c>
      <c r="L1327" s="27" t="s">
        <v>210</v>
      </c>
      <c r="M1327" s="27" t="s">
        <v>211</v>
      </c>
      <c r="N1327" s="27" t="s">
        <v>215</v>
      </c>
      <c r="O1327" s="27" t="s">
        <v>476</v>
      </c>
      <c r="P1327" s="27" t="s">
        <v>170</v>
      </c>
      <c r="R1327" s="27">
        <v>0</v>
      </c>
      <c r="S1327" s="27" t="s">
        <v>402</v>
      </c>
      <c r="T1327" s="27" t="s">
        <v>354</v>
      </c>
      <c r="U1327" s="27" t="s">
        <v>4439</v>
      </c>
    </row>
    <row r="1328" spans="1:21" x14ac:dyDescent="0.15">
      <c r="A1328" s="27" t="s">
        <v>75</v>
      </c>
      <c r="B1328" s="27" t="s">
        <v>4440</v>
      </c>
      <c r="C1328" s="27" t="s">
        <v>246</v>
      </c>
      <c r="D1328" s="27" t="s">
        <v>475</v>
      </c>
      <c r="E1328" s="27" t="s">
        <v>4436</v>
      </c>
      <c r="F1328" s="27" t="s">
        <v>4437</v>
      </c>
      <c r="G1328" s="27" t="s">
        <v>78</v>
      </c>
      <c r="H1328" s="27" t="s">
        <v>4438</v>
      </c>
      <c r="I1328" s="28">
        <v>43423.72519675926</v>
      </c>
      <c r="J1328" s="28">
        <v>43423.72929398148</v>
      </c>
      <c r="K1328" s="27">
        <v>4.0972222222222226E-3</v>
      </c>
      <c r="L1328" s="27" t="s">
        <v>210</v>
      </c>
      <c r="M1328" s="27" t="s">
        <v>210</v>
      </c>
      <c r="N1328" s="27" t="s">
        <v>215</v>
      </c>
      <c r="O1328" s="27" t="s">
        <v>476</v>
      </c>
      <c r="P1328" s="27" t="s">
        <v>170</v>
      </c>
      <c r="R1328" s="27">
        <v>0</v>
      </c>
      <c r="S1328" s="27" t="s">
        <v>1626</v>
      </c>
      <c r="T1328" s="27" t="s">
        <v>1626</v>
      </c>
      <c r="U1328" s="27" t="s">
        <v>4439</v>
      </c>
    </row>
    <row r="1329" spans="1:21" x14ac:dyDescent="0.15">
      <c r="A1329" s="27" t="s">
        <v>75</v>
      </c>
      <c r="B1329" s="27" t="s">
        <v>11152</v>
      </c>
      <c r="C1329" s="27" t="s">
        <v>246</v>
      </c>
      <c r="D1329" s="27" t="s">
        <v>475</v>
      </c>
      <c r="E1329" s="27" t="s">
        <v>11153</v>
      </c>
      <c r="F1329" s="27" t="s">
        <v>11154</v>
      </c>
      <c r="G1329" s="27" t="s">
        <v>78</v>
      </c>
      <c r="H1329" s="27" t="s">
        <v>11155</v>
      </c>
      <c r="I1329" s="28">
        <v>43423.737870370373</v>
      </c>
      <c r="J1329" s="28">
        <v>43423.737870370373</v>
      </c>
      <c r="K1329" s="27">
        <v>0</v>
      </c>
      <c r="L1329" s="27" t="s">
        <v>211</v>
      </c>
      <c r="M1329" s="27" t="s">
        <v>211</v>
      </c>
      <c r="N1329" s="27" t="s">
        <v>215</v>
      </c>
      <c r="O1329" s="27" t="s">
        <v>476</v>
      </c>
      <c r="P1329" s="27" t="s">
        <v>170</v>
      </c>
      <c r="R1329" s="27">
        <v>0</v>
      </c>
      <c r="S1329" s="27" t="s">
        <v>354</v>
      </c>
      <c r="T1329" s="27" t="s">
        <v>354</v>
      </c>
      <c r="U1329" s="27" t="s">
        <v>11156</v>
      </c>
    </row>
    <row r="1330" spans="1:21" x14ac:dyDescent="0.15">
      <c r="A1330" s="27" t="s">
        <v>75</v>
      </c>
      <c r="B1330" s="27" t="s">
        <v>4441</v>
      </c>
      <c r="C1330" s="27" t="s">
        <v>246</v>
      </c>
      <c r="D1330" s="27" t="s">
        <v>475</v>
      </c>
      <c r="E1330" s="27" t="s">
        <v>4442</v>
      </c>
      <c r="F1330" s="27" t="s">
        <v>4443</v>
      </c>
      <c r="G1330" s="27" t="s">
        <v>78</v>
      </c>
      <c r="H1330" s="27" t="s">
        <v>4444</v>
      </c>
      <c r="I1330" s="28">
        <v>43423.74050925926</v>
      </c>
      <c r="J1330" s="28">
        <v>43423.744004629632</v>
      </c>
      <c r="K1330" s="27">
        <v>3.4953703703703705E-3</v>
      </c>
      <c r="L1330" s="27" t="s">
        <v>210</v>
      </c>
      <c r="M1330" s="27" t="s">
        <v>210</v>
      </c>
      <c r="N1330" s="27" t="s">
        <v>215</v>
      </c>
      <c r="O1330" s="27" t="s">
        <v>476</v>
      </c>
      <c r="P1330" s="27" t="s">
        <v>170</v>
      </c>
      <c r="R1330" s="27">
        <v>0</v>
      </c>
      <c r="S1330" s="27" t="s">
        <v>1214</v>
      </c>
      <c r="T1330" s="27" t="s">
        <v>1214</v>
      </c>
      <c r="U1330" s="27" t="s">
        <v>4445</v>
      </c>
    </row>
    <row r="1331" spans="1:21" x14ac:dyDescent="0.15">
      <c r="A1331" s="27" t="s">
        <v>75</v>
      </c>
      <c r="B1331" s="27" t="s">
        <v>11157</v>
      </c>
      <c r="C1331" s="27" t="s">
        <v>189</v>
      </c>
      <c r="D1331" s="27" t="s">
        <v>730</v>
      </c>
      <c r="E1331" s="27" t="s">
        <v>11158</v>
      </c>
      <c r="F1331" s="27" t="s">
        <v>11159</v>
      </c>
      <c r="G1331" s="27" t="s">
        <v>78</v>
      </c>
      <c r="H1331" s="27" t="s">
        <v>11160</v>
      </c>
      <c r="I1331" s="28">
        <v>43423.439155092594</v>
      </c>
      <c r="J1331" s="28">
        <v>43423.439155092594</v>
      </c>
      <c r="K1331" s="27">
        <v>0</v>
      </c>
      <c r="L1331" s="27" t="s">
        <v>211</v>
      </c>
      <c r="M1331" s="27" t="s">
        <v>211</v>
      </c>
      <c r="N1331" s="27" t="s">
        <v>215</v>
      </c>
      <c r="O1331" s="27" t="s">
        <v>731</v>
      </c>
      <c r="P1331" s="27" t="s">
        <v>170</v>
      </c>
      <c r="R1331" s="27">
        <v>0</v>
      </c>
      <c r="S1331" s="27" t="s">
        <v>354</v>
      </c>
      <c r="T1331" s="27" t="s">
        <v>354</v>
      </c>
      <c r="U1331" s="27" t="s">
        <v>11161</v>
      </c>
    </row>
    <row r="1332" spans="1:21" x14ac:dyDescent="0.15">
      <c r="A1332" s="27" t="s">
        <v>75</v>
      </c>
      <c r="B1332" s="27" t="s">
        <v>11162</v>
      </c>
      <c r="C1332" s="27" t="s">
        <v>189</v>
      </c>
      <c r="D1332" s="27" t="s">
        <v>730</v>
      </c>
      <c r="E1332" s="27" t="s">
        <v>11158</v>
      </c>
      <c r="F1332" s="27" t="s">
        <v>11159</v>
      </c>
      <c r="G1332" s="27" t="s">
        <v>78</v>
      </c>
      <c r="H1332" s="27" t="s">
        <v>11160</v>
      </c>
      <c r="I1332" s="28">
        <v>43423.440011574072</v>
      </c>
      <c r="J1332" s="28">
        <v>43423.440011574072</v>
      </c>
      <c r="K1332" s="27">
        <v>0</v>
      </c>
      <c r="L1332" s="27" t="s">
        <v>211</v>
      </c>
      <c r="M1332" s="27" t="s">
        <v>211</v>
      </c>
      <c r="N1332" s="27" t="s">
        <v>215</v>
      </c>
      <c r="O1332" s="27" t="s">
        <v>731</v>
      </c>
      <c r="P1332" s="27" t="s">
        <v>170</v>
      </c>
      <c r="R1332" s="27">
        <v>0</v>
      </c>
      <c r="S1332" s="27" t="s">
        <v>354</v>
      </c>
      <c r="T1332" s="27" t="s">
        <v>354</v>
      </c>
      <c r="U1332" s="27" t="s">
        <v>11163</v>
      </c>
    </row>
    <row r="1333" spans="1:21" x14ac:dyDescent="0.15">
      <c r="A1333" s="27" t="s">
        <v>75</v>
      </c>
      <c r="B1333" s="27" t="s">
        <v>4446</v>
      </c>
      <c r="C1333" s="27" t="s">
        <v>189</v>
      </c>
      <c r="D1333" s="27" t="s">
        <v>730</v>
      </c>
      <c r="E1333" s="27" t="s">
        <v>4447</v>
      </c>
      <c r="F1333" s="27" t="s">
        <v>4448</v>
      </c>
      <c r="G1333" s="27" t="s">
        <v>78</v>
      </c>
      <c r="H1333" s="27" t="s">
        <v>4449</v>
      </c>
      <c r="I1333" s="28">
        <v>43423.441388888888</v>
      </c>
      <c r="J1333" s="28">
        <v>43423.44258101852</v>
      </c>
      <c r="K1333" s="27">
        <v>1.1921296296296296E-3</v>
      </c>
      <c r="L1333" s="27" t="s">
        <v>210</v>
      </c>
      <c r="M1333" s="27" t="s">
        <v>211</v>
      </c>
      <c r="N1333" s="27" t="s">
        <v>215</v>
      </c>
      <c r="O1333" s="27" t="s">
        <v>731</v>
      </c>
      <c r="P1333" s="27" t="s">
        <v>170</v>
      </c>
      <c r="R1333" s="27">
        <v>0</v>
      </c>
      <c r="S1333" s="27" t="s">
        <v>796</v>
      </c>
      <c r="T1333" s="27" t="s">
        <v>354</v>
      </c>
      <c r="U1333" s="27" t="s">
        <v>4450</v>
      </c>
    </row>
    <row r="1334" spans="1:21" x14ac:dyDescent="0.15">
      <c r="A1334" s="27" t="s">
        <v>75</v>
      </c>
      <c r="B1334" s="27" t="s">
        <v>11164</v>
      </c>
      <c r="C1334" s="27" t="s">
        <v>189</v>
      </c>
      <c r="D1334" s="27" t="s">
        <v>730</v>
      </c>
      <c r="E1334" s="27" t="s">
        <v>11165</v>
      </c>
      <c r="F1334" s="27" t="s">
        <v>11166</v>
      </c>
      <c r="G1334" s="27" t="s">
        <v>78</v>
      </c>
      <c r="H1334" s="27" t="s">
        <v>11167</v>
      </c>
      <c r="I1334" s="28">
        <v>43423.444467592592</v>
      </c>
      <c r="J1334" s="28">
        <v>43423.444467592592</v>
      </c>
      <c r="K1334" s="27">
        <v>0</v>
      </c>
      <c r="L1334" s="27" t="s">
        <v>211</v>
      </c>
      <c r="M1334" s="27" t="s">
        <v>211</v>
      </c>
      <c r="N1334" s="27" t="s">
        <v>215</v>
      </c>
      <c r="O1334" s="27" t="s">
        <v>731</v>
      </c>
      <c r="P1334" s="27" t="s">
        <v>170</v>
      </c>
      <c r="R1334" s="27">
        <v>0</v>
      </c>
      <c r="S1334" s="27" t="s">
        <v>354</v>
      </c>
      <c r="T1334" s="27" t="s">
        <v>354</v>
      </c>
      <c r="U1334" s="27" t="s">
        <v>11168</v>
      </c>
    </row>
    <row r="1335" spans="1:21" x14ac:dyDescent="0.15">
      <c r="A1335" s="27" t="s">
        <v>75</v>
      </c>
      <c r="B1335" s="27" t="s">
        <v>11169</v>
      </c>
      <c r="C1335" s="27" t="s">
        <v>189</v>
      </c>
      <c r="D1335" s="27" t="s">
        <v>730</v>
      </c>
      <c r="E1335" s="27" t="s">
        <v>11165</v>
      </c>
      <c r="F1335" s="27" t="s">
        <v>11166</v>
      </c>
      <c r="G1335" s="27" t="s">
        <v>78</v>
      </c>
      <c r="H1335" s="27" t="s">
        <v>11167</v>
      </c>
      <c r="I1335" s="28">
        <v>43423.445289351854</v>
      </c>
      <c r="J1335" s="28">
        <v>43423.445289351854</v>
      </c>
      <c r="K1335" s="27">
        <v>0</v>
      </c>
      <c r="L1335" s="27" t="s">
        <v>211</v>
      </c>
      <c r="M1335" s="27" t="s">
        <v>211</v>
      </c>
      <c r="N1335" s="27" t="s">
        <v>215</v>
      </c>
      <c r="O1335" s="27" t="s">
        <v>731</v>
      </c>
      <c r="P1335" s="27" t="s">
        <v>170</v>
      </c>
      <c r="R1335" s="27">
        <v>0</v>
      </c>
      <c r="S1335" s="27" t="s">
        <v>354</v>
      </c>
      <c r="T1335" s="27" t="s">
        <v>354</v>
      </c>
      <c r="U1335" s="27" t="s">
        <v>11170</v>
      </c>
    </row>
    <row r="1336" spans="1:21" x14ac:dyDescent="0.15">
      <c r="A1336" s="27" t="s">
        <v>75</v>
      </c>
      <c r="B1336" s="27" t="s">
        <v>11171</v>
      </c>
      <c r="C1336" s="27" t="s">
        <v>189</v>
      </c>
      <c r="D1336" s="27" t="s">
        <v>730</v>
      </c>
      <c r="E1336" s="27" t="s">
        <v>11172</v>
      </c>
      <c r="F1336" s="27" t="s">
        <v>11173</v>
      </c>
      <c r="G1336" s="27" t="s">
        <v>78</v>
      </c>
      <c r="H1336" s="27" t="s">
        <v>11174</v>
      </c>
      <c r="I1336" s="28">
        <v>43423.453703703701</v>
      </c>
      <c r="J1336" s="28">
        <v>43423.453703703701</v>
      </c>
      <c r="K1336" s="27">
        <v>0</v>
      </c>
      <c r="L1336" s="27" t="s">
        <v>211</v>
      </c>
      <c r="M1336" s="27" t="s">
        <v>211</v>
      </c>
      <c r="N1336" s="27" t="s">
        <v>215</v>
      </c>
      <c r="O1336" s="27" t="s">
        <v>731</v>
      </c>
      <c r="P1336" s="27" t="s">
        <v>170</v>
      </c>
      <c r="R1336" s="27">
        <v>0</v>
      </c>
      <c r="S1336" s="27" t="s">
        <v>354</v>
      </c>
      <c r="T1336" s="27" t="s">
        <v>354</v>
      </c>
      <c r="U1336" s="27" t="s">
        <v>11175</v>
      </c>
    </row>
    <row r="1337" spans="1:21" x14ac:dyDescent="0.15">
      <c r="A1337" s="27" t="s">
        <v>75</v>
      </c>
      <c r="B1337" s="27" t="s">
        <v>11176</v>
      </c>
      <c r="C1337" s="27" t="s">
        <v>189</v>
      </c>
      <c r="D1337" s="27" t="s">
        <v>730</v>
      </c>
      <c r="E1337" s="27" t="s">
        <v>11177</v>
      </c>
      <c r="F1337" s="27" t="s">
        <v>11178</v>
      </c>
      <c r="G1337" s="27" t="s">
        <v>78</v>
      </c>
      <c r="H1337" s="27" t="s">
        <v>11179</v>
      </c>
      <c r="I1337" s="28">
        <v>43423.486504629633</v>
      </c>
      <c r="J1337" s="28">
        <v>43423.486504629633</v>
      </c>
      <c r="K1337" s="27">
        <v>0</v>
      </c>
      <c r="L1337" s="27" t="s">
        <v>211</v>
      </c>
      <c r="M1337" s="27" t="s">
        <v>211</v>
      </c>
      <c r="N1337" s="27" t="s">
        <v>215</v>
      </c>
      <c r="O1337" s="27" t="s">
        <v>731</v>
      </c>
      <c r="P1337" s="27" t="s">
        <v>170</v>
      </c>
      <c r="R1337" s="27">
        <v>0</v>
      </c>
      <c r="S1337" s="27" t="s">
        <v>354</v>
      </c>
      <c r="T1337" s="27" t="s">
        <v>354</v>
      </c>
      <c r="U1337" s="27" t="s">
        <v>11180</v>
      </c>
    </row>
    <row r="1338" spans="1:21" x14ac:dyDescent="0.15">
      <c r="A1338" s="27" t="s">
        <v>75</v>
      </c>
      <c r="B1338" s="27" t="s">
        <v>4451</v>
      </c>
      <c r="C1338" s="27" t="s">
        <v>189</v>
      </c>
      <c r="D1338" s="27" t="s">
        <v>730</v>
      </c>
      <c r="E1338" s="27" t="s">
        <v>4452</v>
      </c>
      <c r="F1338" s="27" t="s">
        <v>4453</v>
      </c>
      <c r="G1338" s="27" t="s">
        <v>78</v>
      </c>
      <c r="H1338" s="27" t="s">
        <v>4454</v>
      </c>
      <c r="I1338" s="28">
        <v>43423.590914351851</v>
      </c>
      <c r="J1338" s="28">
        <v>43423.591180555559</v>
      </c>
      <c r="K1338" s="27">
        <v>2.6620370370370372E-4</v>
      </c>
      <c r="L1338" s="27" t="s">
        <v>210</v>
      </c>
      <c r="M1338" s="27" t="s">
        <v>211</v>
      </c>
      <c r="N1338" s="27" t="s">
        <v>215</v>
      </c>
      <c r="O1338" s="27" t="s">
        <v>731</v>
      </c>
      <c r="P1338" s="27" t="s">
        <v>170</v>
      </c>
      <c r="R1338" s="27">
        <v>0</v>
      </c>
      <c r="S1338" s="27" t="s">
        <v>417</v>
      </c>
      <c r="T1338" s="27" t="s">
        <v>354</v>
      </c>
      <c r="U1338" s="27" t="s">
        <v>4455</v>
      </c>
    </row>
    <row r="1339" spans="1:21" x14ac:dyDescent="0.15">
      <c r="A1339" s="27" t="s">
        <v>75</v>
      </c>
      <c r="B1339" s="27" t="s">
        <v>4456</v>
      </c>
      <c r="C1339" s="27" t="s">
        <v>189</v>
      </c>
      <c r="D1339" s="27" t="s">
        <v>730</v>
      </c>
      <c r="E1339" s="27" t="s">
        <v>4457</v>
      </c>
      <c r="F1339" s="27" t="s">
        <v>4458</v>
      </c>
      <c r="G1339" s="27" t="s">
        <v>78</v>
      </c>
      <c r="H1339" s="27" t="s">
        <v>4459</v>
      </c>
      <c r="I1339" s="28">
        <v>43423.592233796298</v>
      </c>
      <c r="J1339" s="28">
        <v>43423.592800925922</v>
      </c>
      <c r="K1339" s="27">
        <v>5.6712962962962956E-4</v>
      </c>
      <c r="L1339" s="27" t="s">
        <v>210</v>
      </c>
      <c r="M1339" s="27" t="s">
        <v>211</v>
      </c>
      <c r="N1339" s="27" t="s">
        <v>215</v>
      </c>
      <c r="O1339" s="27" t="s">
        <v>731</v>
      </c>
      <c r="P1339" s="27" t="s">
        <v>170</v>
      </c>
      <c r="R1339" s="27">
        <v>0</v>
      </c>
      <c r="S1339" s="27" t="s">
        <v>355</v>
      </c>
      <c r="T1339" s="27" t="s">
        <v>354</v>
      </c>
      <c r="U1339" s="27" t="s">
        <v>4460</v>
      </c>
    </row>
    <row r="1340" spans="1:21" x14ac:dyDescent="0.15">
      <c r="A1340" s="27" t="s">
        <v>75</v>
      </c>
      <c r="B1340" s="27" t="s">
        <v>11181</v>
      </c>
      <c r="C1340" s="27" t="s">
        <v>189</v>
      </c>
      <c r="D1340" s="27" t="s">
        <v>730</v>
      </c>
      <c r="E1340" s="27" t="s">
        <v>4462</v>
      </c>
      <c r="F1340" s="27" t="s">
        <v>4463</v>
      </c>
      <c r="G1340" s="27" t="s">
        <v>78</v>
      </c>
      <c r="H1340" s="27" t="s">
        <v>4464</v>
      </c>
      <c r="I1340" s="28">
        <v>43423.594594907408</v>
      </c>
      <c r="J1340" s="28">
        <v>43423.594594907408</v>
      </c>
      <c r="K1340" s="27">
        <v>0</v>
      </c>
      <c r="L1340" s="27" t="s">
        <v>211</v>
      </c>
      <c r="M1340" s="27" t="s">
        <v>211</v>
      </c>
      <c r="N1340" s="27" t="s">
        <v>215</v>
      </c>
      <c r="O1340" s="27" t="s">
        <v>731</v>
      </c>
      <c r="P1340" s="27" t="s">
        <v>170</v>
      </c>
      <c r="R1340" s="27">
        <v>0</v>
      </c>
      <c r="S1340" s="27" t="s">
        <v>354</v>
      </c>
      <c r="T1340" s="27" t="s">
        <v>354</v>
      </c>
      <c r="U1340" s="27" t="s">
        <v>11182</v>
      </c>
    </row>
    <row r="1341" spans="1:21" x14ac:dyDescent="0.15">
      <c r="A1341" s="27" t="s">
        <v>75</v>
      </c>
      <c r="B1341" s="27" t="s">
        <v>4461</v>
      </c>
      <c r="C1341" s="27" t="s">
        <v>189</v>
      </c>
      <c r="D1341" s="27" t="s">
        <v>730</v>
      </c>
      <c r="E1341" s="27" t="s">
        <v>4462</v>
      </c>
      <c r="F1341" s="27" t="s">
        <v>4463</v>
      </c>
      <c r="G1341" s="27" t="s">
        <v>78</v>
      </c>
      <c r="H1341" s="27" t="s">
        <v>4464</v>
      </c>
      <c r="I1341" s="28">
        <v>43423.595601851855</v>
      </c>
      <c r="J1341" s="28">
        <v>43423.597615740742</v>
      </c>
      <c r="K1341" s="27">
        <v>2.0138888888888888E-3</v>
      </c>
      <c r="L1341" s="27" t="s">
        <v>210</v>
      </c>
      <c r="M1341" s="27" t="s">
        <v>211</v>
      </c>
      <c r="N1341" s="27" t="s">
        <v>215</v>
      </c>
      <c r="O1341" s="27" t="s">
        <v>731</v>
      </c>
      <c r="P1341" s="27" t="s">
        <v>170</v>
      </c>
      <c r="R1341" s="27">
        <v>0</v>
      </c>
      <c r="S1341" s="27" t="s">
        <v>578</v>
      </c>
      <c r="T1341" s="27" t="s">
        <v>354</v>
      </c>
      <c r="U1341" s="27" t="s">
        <v>4465</v>
      </c>
    </row>
    <row r="1342" spans="1:21" x14ac:dyDescent="0.15">
      <c r="A1342" s="27" t="s">
        <v>75</v>
      </c>
      <c r="B1342" s="27" t="s">
        <v>4466</v>
      </c>
      <c r="C1342" s="27" t="s">
        <v>189</v>
      </c>
      <c r="D1342" s="27" t="s">
        <v>730</v>
      </c>
      <c r="E1342" s="27" t="s">
        <v>4467</v>
      </c>
      <c r="F1342" s="27" t="s">
        <v>4468</v>
      </c>
      <c r="G1342" s="27" t="s">
        <v>78</v>
      </c>
      <c r="H1342" s="27" t="s">
        <v>818</v>
      </c>
      <c r="I1342" s="28">
        <v>43423.603356481479</v>
      </c>
      <c r="J1342" s="28">
        <v>43423.605324074073</v>
      </c>
      <c r="K1342" s="27">
        <v>1.9675925925925928E-3</v>
      </c>
      <c r="L1342" s="27" t="s">
        <v>210</v>
      </c>
      <c r="M1342" s="27" t="s">
        <v>211</v>
      </c>
      <c r="N1342" s="27" t="s">
        <v>215</v>
      </c>
      <c r="O1342" s="27" t="s">
        <v>731</v>
      </c>
      <c r="P1342" s="27" t="s">
        <v>170</v>
      </c>
      <c r="R1342" s="27">
        <v>0</v>
      </c>
      <c r="S1342" s="27" t="s">
        <v>516</v>
      </c>
      <c r="T1342" s="27" t="s">
        <v>354</v>
      </c>
      <c r="U1342" s="27" t="s">
        <v>4469</v>
      </c>
    </row>
    <row r="1343" spans="1:21" x14ac:dyDescent="0.15">
      <c r="A1343" s="27" t="s">
        <v>75</v>
      </c>
      <c r="B1343" s="27" t="s">
        <v>11183</v>
      </c>
      <c r="C1343" s="27" t="s">
        <v>189</v>
      </c>
      <c r="D1343" s="27" t="s">
        <v>730</v>
      </c>
      <c r="E1343" s="27" t="s">
        <v>11184</v>
      </c>
      <c r="F1343" s="27" t="s">
        <v>11185</v>
      </c>
      <c r="G1343" s="27" t="s">
        <v>78</v>
      </c>
      <c r="H1343" s="27" t="s">
        <v>11186</v>
      </c>
      <c r="I1343" s="28">
        <v>43423.611608796295</v>
      </c>
      <c r="J1343" s="28">
        <v>43423.611608796295</v>
      </c>
      <c r="K1343" s="27">
        <v>0</v>
      </c>
      <c r="L1343" s="27" t="s">
        <v>211</v>
      </c>
      <c r="M1343" s="27" t="s">
        <v>211</v>
      </c>
      <c r="N1343" s="27" t="s">
        <v>215</v>
      </c>
      <c r="O1343" s="27" t="s">
        <v>731</v>
      </c>
      <c r="P1343" s="27" t="s">
        <v>170</v>
      </c>
      <c r="R1343" s="27">
        <v>0</v>
      </c>
      <c r="S1343" s="27" t="s">
        <v>354</v>
      </c>
      <c r="T1343" s="27" t="s">
        <v>354</v>
      </c>
      <c r="U1343" s="27" t="s">
        <v>11187</v>
      </c>
    </row>
    <row r="1344" spans="1:21" x14ac:dyDescent="0.15">
      <c r="A1344" s="27" t="s">
        <v>75</v>
      </c>
      <c r="B1344" s="27" t="s">
        <v>11188</v>
      </c>
      <c r="C1344" s="27" t="s">
        <v>189</v>
      </c>
      <c r="D1344" s="27" t="s">
        <v>730</v>
      </c>
      <c r="E1344" s="27" t="s">
        <v>11189</v>
      </c>
      <c r="F1344" s="27" t="s">
        <v>11190</v>
      </c>
      <c r="G1344" s="27" t="s">
        <v>78</v>
      </c>
      <c r="H1344" s="27" t="s">
        <v>11191</v>
      </c>
      <c r="I1344" s="28">
        <v>43423.614745370367</v>
      </c>
      <c r="J1344" s="28">
        <v>43423.614745370367</v>
      </c>
      <c r="K1344" s="27">
        <v>0</v>
      </c>
      <c r="L1344" s="27" t="s">
        <v>211</v>
      </c>
      <c r="M1344" s="27" t="s">
        <v>211</v>
      </c>
      <c r="N1344" s="27" t="s">
        <v>215</v>
      </c>
      <c r="O1344" s="27" t="s">
        <v>731</v>
      </c>
      <c r="P1344" s="27" t="s">
        <v>170</v>
      </c>
      <c r="R1344" s="27">
        <v>0</v>
      </c>
      <c r="S1344" s="27" t="s">
        <v>354</v>
      </c>
      <c r="T1344" s="27" t="s">
        <v>354</v>
      </c>
      <c r="U1344" s="27" t="s">
        <v>11192</v>
      </c>
    </row>
    <row r="1345" spans="1:21" x14ac:dyDescent="0.15">
      <c r="A1345" s="27" t="s">
        <v>75</v>
      </c>
      <c r="B1345" s="27" t="s">
        <v>11193</v>
      </c>
      <c r="C1345" s="27" t="s">
        <v>189</v>
      </c>
      <c r="D1345" s="27" t="s">
        <v>730</v>
      </c>
      <c r="E1345" s="27" t="s">
        <v>4471</v>
      </c>
      <c r="F1345" s="27" t="s">
        <v>4472</v>
      </c>
      <c r="G1345" s="27" t="s">
        <v>78</v>
      </c>
      <c r="H1345" s="27" t="s">
        <v>4473</v>
      </c>
      <c r="I1345" s="28">
        <v>43423.622766203705</v>
      </c>
      <c r="J1345" s="28">
        <v>43423.622766203705</v>
      </c>
      <c r="K1345" s="27">
        <v>0</v>
      </c>
      <c r="L1345" s="27" t="s">
        <v>211</v>
      </c>
      <c r="M1345" s="27" t="s">
        <v>211</v>
      </c>
      <c r="N1345" s="27" t="s">
        <v>215</v>
      </c>
      <c r="O1345" s="27" t="s">
        <v>731</v>
      </c>
      <c r="P1345" s="27" t="s">
        <v>170</v>
      </c>
      <c r="R1345" s="27">
        <v>0</v>
      </c>
      <c r="S1345" s="27" t="s">
        <v>354</v>
      </c>
      <c r="T1345" s="27" t="s">
        <v>354</v>
      </c>
      <c r="U1345" s="27" t="s">
        <v>11194</v>
      </c>
    </row>
    <row r="1346" spans="1:21" x14ac:dyDescent="0.15">
      <c r="A1346" s="27" t="s">
        <v>75</v>
      </c>
      <c r="B1346" s="27" t="s">
        <v>4470</v>
      </c>
      <c r="C1346" s="27" t="s">
        <v>189</v>
      </c>
      <c r="D1346" s="27" t="s">
        <v>730</v>
      </c>
      <c r="E1346" s="27" t="s">
        <v>4471</v>
      </c>
      <c r="F1346" s="27" t="s">
        <v>4472</v>
      </c>
      <c r="G1346" s="27" t="s">
        <v>78</v>
      </c>
      <c r="H1346" s="27" t="s">
        <v>4473</v>
      </c>
      <c r="I1346" s="28">
        <v>43423.623136574075</v>
      </c>
      <c r="J1346" s="28">
        <v>43423.623333333337</v>
      </c>
      <c r="K1346" s="27">
        <v>1.9675925925925926E-4</v>
      </c>
      <c r="L1346" s="27" t="s">
        <v>210</v>
      </c>
      <c r="M1346" s="27" t="s">
        <v>211</v>
      </c>
      <c r="N1346" s="27" t="s">
        <v>215</v>
      </c>
      <c r="O1346" s="27" t="s">
        <v>731</v>
      </c>
      <c r="P1346" s="27" t="s">
        <v>170</v>
      </c>
      <c r="R1346" s="27">
        <v>0</v>
      </c>
      <c r="S1346" s="27" t="s">
        <v>401</v>
      </c>
      <c r="T1346" s="27" t="s">
        <v>354</v>
      </c>
      <c r="U1346" s="27" t="s">
        <v>4474</v>
      </c>
    </row>
    <row r="1347" spans="1:21" x14ac:dyDescent="0.15">
      <c r="A1347" s="27" t="s">
        <v>75</v>
      </c>
      <c r="B1347" s="27" t="s">
        <v>4475</v>
      </c>
      <c r="C1347" s="27" t="s">
        <v>189</v>
      </c>
      <c r="D1347" s="27" t="s">
        <v>730</v>
      </c>
      <c r="E1347" s="27" t="s">
        <v>4476</v>
      </c>
      <c r="F1347" s="27" t="s">
        <v>4477</v>
      </c>
      <c r="G1347" s="27" t="s">
        <v>78</v>
      </c>
      <c r="H1347" s="27" t="s">
        <v>4478</v>
      </c>
      <c r="I1347" s="28">
        <v>43423.626388888886</v>
      </c>
      <c r="J1347" s="28">
        <v>43423.626597222225</v>
      </c>
      <c r="K1347" s="27">
        <v>2.0833333333333335E-4</v>
      </c>
      <c r="L1347" s="27" t="s">
        <v>210</v>
      </c>
      <c r="M1347" s="27" t="s">
        <v>211</v>
      </c>
      <c r="N1347" s="27" t="s">
        <v>215</v>
      </c>
      <c r="O1347" s="27" t="s">
        <v>731</v>
      </c>
      <c r="P1347" s="27" t="s">
        <v>170</v>
      </c>
      <c r="R1347" s="27">
        <v>0</v>
      </c>
      <c r="S1347" s="27" t="s">
        <v>405</v>
      </c>
      <c r="T1347" s="27" t="s">
        <v>354</v>
      </c>
      <c r="U1347" s="27" t="s">
        <v>4479</v>
      </c>
    </row>
    <row r="1348" spans="1:21" x14ac:dyDescent="0.15">
      <c r="A1348" s="27" t="s">
        <v>75</v>
      </c>
      <c r="B1348" s="27" t="s">
        <v>4480</v>
      </c>
      <c r="C1348" s="27" t="s">
        <v>189</v>
      </c>
      <c r="D1348" s="27" t="s">
        <v>730</v>
      </c>
      <c r="E1348" s="27" t="s">
        <v>4476</v>
      </c>
      <c r="F1348" s="27" t="s">
        <v>4477</v>
      </c>
      <c r="G1348" s="27" t="s">
        <v>78</v>
      </c>
      <c r="H1348" s="27" t="s">
        <v>4478</v>
      </c>
      <c r="I1348" s="28">
        <v>43423.62672453704</v>
      </c>
      <c r="J1348" s="28">
        <v>43423.626875000002</v>
      </c>
      <c r="K1348" s="27">
        <v>1.5046296296296297E-4</v>
      </c>
      <c r="L1348" s="27" t="s">
        <v>210</v>
      </c>
      <c r="M1348" s="27" t="s">
        <v>211</v>
      </c>
      <c r="N1348" s="27" t="s">
        <v>215</v>
      </c>
      <c r="O1348" s="27" t="s">
        <v>731</v>
      </c>
      <c r="P1348" s="27" t="s">
        <v>170</v>
      </c>
      <c r="R1348" s="27">
        <v>0</v>
      </c>
      <c r="S1348" s="27" t="s">
        <v>377</v>
      </c>
      <c r="T1348" s="27" t="s">
        <v>354</v>
      </c>
      <c r="U1348" s="27" t="s">
        <v>4479</v>
      </c>
    </row>
    <row r="1349" spans="1:21" x14ac:dyDescent="0.15">
      <c r="A1349" s="27" t="s">
        <v>75</v>
      </c>
      <c r="B1349" s="27" t="s">
        <v>4481</v>
      </c>
      <c r="C1349" s="27" t="s">
        <v>189</v>
      </c>
      <c r="D1349" s="27" t="s">
        <v>730</v>
      </c>
      <c r="E1349" s="27" t="s">
        <v>4476</v>
      </c>
      <c r="F1349" s="27" t="s">
        <v>4477</v>
      </c>
      <c r="G1349" s="27" t="s">
        <v>78</v>
      </c>
      <c r="H1349" s="27" t="s">
        <v>4478</v>
      </c>
      <c r="I1349" s="28">
        <v>43423.627581018518</v>
      </c>
      <c r="J1349" s="28">
        <v>43423.63</v>
      </c>
      <c r="K1349" s="27">
        <v>2.4189814814814816E-3</v>
      </c>
      <c r="L1349" s="27" t="s">
        <v>210</v>
      </c>
      <c r="M1349" s="27" t="s">
        <v>210</v>
      </c>
      <c r="N1349" s="27" t="s">
        <v>215</v>
      </c>
      <c r="O1349" s="27" t="s">
        <v>731</v>
      </c>
      <c r="P1349" s="27" t="s">
        <v>170</v>
      </c>
      <c r="R1349" s="27">
        <v>0</v>
      </c>
      <c r="S1349" s="27" t="s">
        <v>899</v>
      </c>
      <c r="T1349" s="27" t="s">
        <v>899</v>
      </c>
      <c r="U1349" s="27" t="s">
        <v>4482</v>
      </c>
    </row>
    <row r="1350" spans="1:21" x14ac:dyDescent="0.15">
      <c r="A1350" s="27" t="s">
        <v>75</v>
      </c>
      <c r="B1350" s="27" t="s">
        <v>11195</v>
      </c>
      <c r="C1350" s="27" t="s">
        <v>189</v>
      </c>
      <c r="D1350" s="27" t="s">
        <v>730</v>
      </c>
      <c r="E1350" s="27" t="s">
        <v>11158</v>
      </c>
      <c r="F1350" s="27" t="s">
        <v>11159</v>
      </c>
      <c r="G1350" s="27" t="s">
        <v>78</v>
      </c>
      <c r="H1350" s="27" t="s">
        <v>11160</v>
      </c>
      <c r="I1350" s="28">
        <v>43423.636145833334</v>
      </c>
      <c r="J1350" s="28">
        <v>43423.636145833334</v>
      </c>
      <c r="K1350" s="27">
        <v>0</v>
      </c>
      <c r="L1350" s="27" t="s">
        <v>211</v>
      </c>
      <c r="M1350" s="27" t="s">
        <v>211</v>
      </c>
      <c r="N1350" s="27" t="s">
        <v>215</v>
      </c>
      <c r="O1350" s="27" t="s">
        <v>731</v>
      </c>
      <c r="P1350" s="27" t="s">
        <v>170</v>
      </c>
      <c r="R1350" s="27">
        <v>0</v>
      </c>
      <c r="S1350" s="27" t="s">
        <v>354</v>
      </c>
      <c r="T1350" s="27" t="s">
        <v>354</v>
      </c>
      <c r="U1350" s="27" t="s">
        <v>11161</v>
      </c>
    </row>
    <row r="1351" spans="1:21" x14ac:dyDescent="0.15">
      <c r="A1351" s="27" t="s">
        <v>75</v>
      </c>
      <c r="B1351" s="27" t="s">
        <v>11196</v>
      </c>
      <c r="C1351" s="27" t="s">
        <v>189</v>
      </c>
      <c r="D1351" s="27" t="s">
        <v>730</v>
      </c>
      <c r="E1351" s="27" t="s">
        <v>1345</v>
      </c>
      <c r="F1351" s="27" t="s">
        <v>1346</v>
      </c>
      <c r="G1351" s="27" t="s">
        <v>78</v>
      </c>
      <c r="H1351" s="27" t="s">
        <v>1347</v>
      </c>
      <c r="I1351" s="28">
        <v>43423.664537037039</v>
      </c>
      <c r="J1351" s="28">
        <v>43423.664537037039</v>
      </c>
      <c r="K1351" s="27">
        <v>0</v>
      </c>
      <c r="L1351" s="27" t="s">
        <v>211</v>
      </c>
      <c r="M1351" s="27" t="s">
        <v>211</v>
      </c>
      <c r="N1351" s="27" t="s">
        <v>215</v>
      </c>
      <c r="O1351" s="27" t="s">
        <v>731</v>
      </c>
      <c r="P1351" s="27" t="s">
        <v>170</v>
      </c>
      <c r="R1351" s="27">
        <v>0</v>
      </c>
      <c r="S1351" s="27" t="s">
        <v>354</v>
      </c>
      <c r="T1351" s="27" t="s">
        <v>354</v>
      </c>
      <c r="U1351" s="27" t="s">
        <v>1348</v>
      </c>
    </row>
    <row r="1352" spans="1:21" x14ac:dyDescent="0.15">
      <c r="A1352" s="27" t="s">
        <v>75</v>
      </c>
      <c r="B1352" s="27" t="s">
        <v>11197</v>
      </c>
      <c r="C1352" s="27" t="s">
        <v>189</v>
      </c>
      <c r="D1352" s="27" t="s">
        <v>730</v>
      </c>
      <c r="E1352" s="27" t="s">
        <v>11198</v>
      </c>
      <c r="F1352" s="27" t="s">
        <v>11199</v>
      </c>
      <c r="G1352" s="27" t="s">
        <v>78</v>
      </c>
      <c r="H1352" s="27" t="s">
        <v>11200</v>
      </c>
      <c r="I1352" s="28">
        <v>43423.667546296296</v>
      </c>
      <c r="J1352" s="28">
        <v>43423.667546296296</v>
      </c>
      <c r="K1352" s="27">
        <v>0</v>
      </c>
      <c r="L1352" s="27" t="s">
        <v>211</v>
      </c>
      <c r="M1352" s="27" t="s">
        <v>211</v>
      </c>
      <c r="N1352" s="27" t="s">
        <v>215</v>
      </c>
      <c r="O1352" s="27" t="s">
        <v>731</v>
      </c>
      <c r="P1352" s="27" t="s">
        <v>170</v>
      </c>
      <c r="R1352" s="27">
        <v>0</v>
      </c>
      <c r="S1352" s="27" t="s">
        <v>354</v>
      </c>
      <c r="T1352" s="27" t="s">
        <v>354</v>
      </c>
      <c r="U1352" s="27" t="s">
        <v>11201</v>
      </c>
    </row>
    <row r="1353" spans="1:21" x14ac:dyDescent="0.15">
      <c r="A1353" s="27" t="s">
        <v>75</v>
      </c>
      <c r="B1353" s="27" t="s">
        <v>11202</v>
      </c>
      <c r="C1353" s="27" t="s">
        <v>189</v>
      </c>
      <c r="D1353" s="27" t="s">
        <v>730</v>
      </c>
      <c r="E1353" s="27" t="s">
        <v>11203</v>
      </c>
      <c r="F1353" s="27" t="s">
        <v>11204</v>
      </c>
      <c r="G1353" s="27" t="s">
        <v>78</v>
      </c>
      <c r="H1353" s="27" t="s">
        <v>11205</v>
      </c>
      <c r="I1353" s="28">
        <v>43423.668761574074</v>
      </c>
      <c r="J1353" s="28">
        <v>43423.668761574074</v>
      </c>
      <c r="K1353" s="27">
        <v>0</v>
      </c>
      <c r="L1353" s="27" t="s">
        <v>211</v>
      </c>
      <c r="M1353" s="27" t="s">
        <v>211</v>
      </c>
      <c r="N1353" s="27" t="s">
        <v>215</v>
      </c>
      <c r="O1353" s="27" t="s">
        <v>731</v>
      </c>
      <c r="P1353" s="27" t="s">
        <v>170</v>
      </c>
      <c r="R1353" s="27">
        <v>0</v>
      </c>
      <c r="S1353" s="27" t="s">
        <v>354</v>
      </c>
      <c r="T1353" s="27" t="s">
        <v>354</v>
      </c>
      <c r="U1353" s="27" t="s">
        <v>11206</v>
      </c>
    </row>
    <row r="1354" spans="1:21" x14ac:dyDescent="0.15">
      <c r="A1354" s="27" t="s">
        <v>75</v>
      </c>
      <c r="B1354" s="27" t="s">
        <v>11207</v>
      </c>
      <c r="C1354" s="27" t="s">
        <v>189</v>
      </c>
      <c r="D1354" s="27" t="s">
        <v>730</v>
      </c>
      <c r="E1354" s="27" t="s">
        <v>11208</v>
      </c>
      <c r="F1354" s="27" t="s">
        <v>11209</v>
      </c>
      <c r="G1354" s="27" t="s">
        <v>78</v>
      </c>
      <c r="H1354" s="27" t="s">
        <v>11210</v>
      </c>
      <c r="I1354" s="28">
        <v>43423.670567129629</v>
      </c>
      <c r="J1354" s="28">
        <v>43423.670567129629</v>
      </c>
      <c r="K1354" s="27">
        <v>0</v>
      </c>
      <c r="L1354" s="27" t="s">
        <v>211</v>
      </c>
      <c r="M1354" s="27" t="s">
        <v>211</v>
      </c>
      <c r="N1354" s="27" t="s">
        <v>215</v>
      </c>
      <c r="O1354" s="27" t="s">
        <v>731</v>
      </c>
      <c r="P1354" s="27" t="s">
        <v>170</v>
      </c>
      <c r="R1354" s="27">
        <v>0</v>
      </c>
      <c r="S1354" s="27" t="s">
        <v>354</v>
      </c>
      <c r="T1354" s="27" t="s">
        <v>354</v>
      </c>
      <c r="U1354" s="27" t="s">
        <v>11211</v>
      </c>
    </row>
    <row r="1355" spans="1:21" x14ac:dyDescent="0.15">
      <c r="A1355" s="27" t="s">
        <v>75</v>
      </c>
      <c r="B1355" s="27" t="s">
        <v>11212</v>
      </c>
      <c r="C1355" s="27" t="s">
        <v>189</v>
      </c>
      <c r="D1355" s="27" t="s">
        <v>730</v>
      </c>
      <c r="E1355" s="27" t="s">
        <v>11208</v>
      </c>
      <c r="F1355" s="27" t="s">
        <v>11209</v>
      </c>
      <c r="G1355" s="27" t="s">
        <v>78</v>
      </c>
      <c r="H1355" s="27" t="s">
        <v>11210</v>
      </c>
      <c r="I1355" s="28">
        <v>43423.670891203707</v>
      </c>
      <c r="J1355" s="28">
        <v>43423.670891203707</v>
      </c>
      <c r="K1355" s="27">
        <v>0</v>
      </c>
      <c r="L1355" s="27" t="s">
        <v>211</v>
      </c>
      <c r="M1355" s="27" t="s">
        <v>211</v>
      </c>
      <c r="N1355" s="27" t="s">
        <v>215</v>
      </c>
      <c r="O1355" s="27" t="s">
        <v>731</v>
      </c>
      <c r="P1355" s="27" t="s">
        <v>170</v>
      </c>
      <c r="R1355" s="27">
        <v>0</v>
      </c>
      <c r="S1355" s="27" t="s">
        <v>354</v>
      </c>
      <c r="T1355" s="27" t="s">
        <v>354</v>
      </c>
      <c r="U1355" s="27" t="s">
        <v>11211</v>
      </c>
    </row>
    <row r="1356" spans="1:21" x14ac:dyDescent="0.15">
      <c r="A1356" s="27" t="s">
        <v>75</v>
      </c>
      <c r="B1356" s="27" t="s">
        <v>11213</v>
      </c>
      <c r="C1356" s="27" t="s">
        <v>189</v>
      </c>
      <c r="D1356" s="27" t="s">
        <v>730</v>
      </c>
      <c r="E1356" s="27" t="s">
        <v>4484</v>
      </c>
      <c r="F1356" s="27" t="s">
        <v>4485</v>
      </c>
      <c r="G1356" s="27" t="s">
        <v>78</v>
      </c>
      <c r="H1356" s="27" t="s">
        <v>4486</v>
      </c>
      <c r="I1356" s="28">
        <v>43423.717175925929</v>
      </c>
      <c r="J1356" s="28">
        <v>43423.717175925929</v>
      </c>
      <c r="K1356" s="27">
        <v>0</v>
      </c>
      <c r="L1356" s="27" t="s">
        <v>211</v>
      </c>
      <c r="M1356" s="27" t="s">
        <v>211</v>
      </c>
      <c r="N1356" s="27" t="s">
        <v>215</v>
      </c>
      <c r="O1356" s="27" t="s">
        <v>731</v>
      </c>
      <c r="P1356" s="27" t="s">
        <v>170</v>
      </c>
      <c r="R1356" s="27">
        <v>0</v>
      </c>
      <c r="S1356" s="27" t="s">
        <v>354</v>
      </c>
      <c r="T1356" s="27" t="s">
        <v>354</v>
      </c>
      <c r="U1356" s="27" t="s">
        <v>4487</v>
      </c>
    </row>
    <row r="1357" spans="1:21" x14ac:dyDescent="0.15">
      <c r="A1357" s="27" t="s">
        <v>75</v>
      </c>
      <c r="B1357" s="27" t="s">
        <v>11214</v>
      </c>
      <c r="C1357" s="27" t="s">
        <v>189</v>
      </c>
      <c r="D1357" s="27" t="s">
        <v>730</v>
      </c>
      <c r="E1357" s="27" t="s">
        <v>11215</v>
      </c>
      <c r="F1357" s="27" t="s">
        <v>11216</v>
      </c>
      <c r="G1357" s="27" t="s">
        <v>78</v>
      </c>
      <c r="H1357" s="27" t="s">
        <v>11217</v>
      </c>
      <c r="I1357" s="28">
        <v>43423.71837962963</v>
      </c>
      <c r="J1357" s="28">
        <v>43423.71837962963</v>
      </c>
      <c r="K1357" s="27">
        <v>0</v>
      </c>
      <c r="L1357" s="27" t="s">
        <v>211</v>
      </c>
      <c r="M1357" s="27" t="s">
        <v>211</v>
      </c>
      <c r="N1357" s="27" t="s">
        <v>215</v>
      </c>
      <c r="O1357" s="27" t="s">
        <v>731</v>
      </c>
      <c r="P1357" s="27" t="s">
        <v>170</v>
      </c>
      <c r="R1357" s="27">
        <v>0</v>
      </c>
      <c r="S1357" s="27" t="s">
        <v>354</v>
      </c>
      <c r="T1357" s="27" t="s">
        <v>354</v>
      </c>
      <c r="U1357" s="27" t="s">
        <v>11218</v>
      </c>
    </row>
    <row r="1358" spans="1:21" x14ac:dyDescent="0.15">
      <c r="A1358" s="27" t="s">
        <v>75</v>
      </c>
      <c r="B1358" s="27" t="s">
        <v>4483</v>
      </c>
      <c r="C1358" s="27" t="s">
        <v>189</v>
      </c>
      <c r="D1358" s="27" t="s">
        <v>730</v>
      </c>
      <c r="E1358" s="27" t="s">
        <v>4484</v>
      </c>
      <c r="F1358" s="27" t="s">
        <v>4485</v>
      </c>
      <c r="G1358" s="27" t="s">
        <v>78</v>
      </c>
      <c r="H1358" s="27" t="s">
        <v>4486</v>
      </c>
      <c r="I1358" s="28">
        <v>43423.741851851853</v>
      </c>
      <c r="J1358" s="28">
        <v>43423.742175925923</v>
      </c>
      <c r="K1358" s="27">
        <v>3.2407407407407406E-4</v>
      </c>
      <c r="L1358" s="27" t="s">
        <v>210</v>
      </c>
      <c r="M1358" s="27" t="s">
        <v>211</v>
      </c>
      <c r="N1358" s="27" t="s">
        <v>215</v>
      </c>
      <c r="O1358" s="27" t="s">
        <v>731</v>
      </c>
      <c r="P1358" s="27" t="s">
        <v>170</v>
      </c>
      <c r="R1358" s="27">
        <v>0</v>
      </c>
      <c r="S1358" s="27" t="s">
        <v>390</v>
      </c>
      <c r="T1358" s="27" t="s">
        <v>354</v>
      </c>
      <c r="U1358" s="27" t="s">
        <v>4487</v>
      </c>
    </row>
    <row r="1359" spans="1:21" x14ac:dyDescent="0.15">
      <c r="A1359" s="27" t="s">
        <v>75</v>
      </c>
      <c r="B1359" s="27" t="s">
        <v>4488</v>
      </c>
      <c r="C1359" s="27" t="s">
        <v>188</v>
      </c>
      <c r="D1359" s="27" t="s">
        <v>733</v>
      </c>
      <c r="E1359" s="27" t="s">
        <v>4489</v>
      </c>
      <c r="F1359" s="27" t="s">
        <v>4490</v>
      </c>
      <c r="G1359" s="27" t="s">
        <v>78</v>
      </c>
      <c r="H1359" s="27" t="s">
        <v>4491</v>
      </c>
      <c r="I1359" s="28">
        <v>43423.469675925924</v>
      </c>
      <c r="J1359" s="28">
        <v>43423.475659722222</v>
      </c>
      <c r="K1359" s="27">
        <v>5.9837962962962961E-3</v>
      </c>
      <c r="L1359" s="27" t="s">
        <v>210</v>
      </c>
      <c r="M1359" s="27" t="s">
        <v>210</v>
      </c>
      <c r="N1359" s="27" t="s">
        <v>215</v>
      </c>
      <c r="O1359" s="27" t="s">
        <v>734</v>
      </c>
      <c r="P1359" s="27" t="s">
        <v>170</v>
      </c>
      <c r="R1359" s="27">
        <v>0</v>
      </c>
      <c r="S1359" s="27" t="s">
        <v>4492</v>
      </c>
      <c r="T1359" s="27" t="s">
        <v>4492</v>
      </c>
      <c r="U1359" s="27" t="s">
        <v>1992</v>
      </c>
    </row>
    <row r="1360" spans="1:21" x14ac:dyDescent="0.15">
      <c r="A1360" s="27" t="s">
        <v>75</v>
      </c>
      <c r="B1360" s="27" t="s">
        <v>4493</v>
      </c>
      <c r="C1360" s="27" t="s">
        <v>188</v>
      </c>
      <c r="D1360" s="27" t="s">
        <v>733</v>
      </c>
      <c r="E1360" s="27" t="s">
        <v>1232</v>
      </c>
      <c r="F1360" s="27" t="s">
        <v>1233</v>
      </c>
      <c r="G1360" s="27" t="s">
        <v>78</v>
      </c>
      <c r="H1360" s="27" t="s">
        <v>1234</v>
      </c>
      <c r="I1360" s="28">
        <v>43423.568414351852</v>
      </c>
      <c r="J1360" s="28">
        <v>43423.573321759257</v>
      </c>
      <c r="K1360" s="27">
        <v>4.9074074074074072E-3</v>
      </c>
      <c r="L1360" s="27" t="s">
        <v>210</v>
      </c>
      <c r="M1360" s="27" t="s">
        <v>210</v>
      </c>
      <c r="N1360" s="27" t="s">
        <v>215</v>
      </c>
      <c r="O1360" s="27" t="s">
        <v>734</v>
      </c>
      <c r="P1360" s="27" t="s">
        <v>170</v>
      </c>
      <c r="R1360" s="27">
        <v>0</v>
      </c>
      <c r="S1360" s="27" t="s">
        <v>4494</v>
      </c>
      <c r="T1360" s="27" t="s">
        <v>4494</v>
      </c>
      <c r="U1360" s="27" t="s">
        <v>1235</v>
      </c>
    </row>
    <row r="1361" spans="1:21" x14ac:dyDescent="0.15">
      <c r="A1361" s="27" t="s">
        <v>75</v>
      </c>
      <c r="B1361" s="27" t="s">
        <v>4495</v>
      </c>
      <c r="C1361" s="27" t="s">
        <v>188</v>
      </c>
      <c r="D1361" s="27" t="s">
        <v>733</v>
      </c>
      <c r="E1361" s="27" t="s">
        <v>4496</v>
      </c>
      <c r="F1361" s="27" t="s">
        <v>4497</v>
      </c>
      <c r="G1361" s="27" t="s">
        <v>78</v>
      </c>
      <c r="H1361" s="27" t="s">
        <v>1672</v>
      </c>
      <c r="I1361" s="28">
        <v>43423.581342592595</v>
      </c>
      <c r="J1361" s="28">
        <v>43423.583368055559</v>
      </c>
      <c r="K1361" s="27">
        <v>2.0254629629629629E-3</v>
      </c>
      <c r="L1361" s="27" t="s">
        <v>210</v>
      </c>
      <c r="M1361" s="27" t="s">
        <v>211</v>
      </c>
      <c r="N1361" s="27" t="s">
        <v>215</v>
      </c>
      <c r="O1361" s="27" t="s">
        <v>734</v>
      </c>
      <c r="P1361" s="27" t="s">
        <v>170</v>
      </c>
      <c r="R1361" s="27">
        <v>0</v>
      </c>
      <c r="S1361" s="27" t="s">
        <v>824</v>
      </c>
      <c r="T1361" s="27" t="s">
        <v>354</v>
      </c>
      <c r="U1361" s="27" t="s">
        <v>1724</v>
      </c>
    </row>
    <row r="1362" spans="1:21" x14ac:dyDescent="0.15">
      <c r="A1362" s="27" t="s">
        <v>75</v>
      </c>
      <c r="B1362" s="27" t="s">
        <v>4498</v>
      </c>
      <c r="C1362" s="27" t="s">
        <v>663</v>
      </c>
      <c r="D1362" s="27" t="s">
        <v>869</v>
      </c>
      <c r="E1362" s="27" t="s">
        <v>4499</v>
      </c>
      <c r="F1362" s="27" t="s">
        <v>4500</v>
      </c>
      <c r="G1362" s="27" t="s">
        <v>78</v>
      </c>
      <c r="H1362" s="27" t="s">
        <v>4501</v>
      </c>
      <c r="I1362" s="28">
        <v>43423.43681712963</v>
      </c>
      <c r="J1362" s="28">
        <v>43423.437476851854</v>
      </c>
      <c r="K1362" s="27">
        <v>6.5972222222222213E-4</v>
      </c>
      <c r="L1362" s="27" t="s">
        <v>210</v>
      </c>
      <c r="M1362" s="27" t="s">
        <v>211</v>
      </c>
      <c r="N1362" s="27" t="s">
        <v>215</v>
      </c>
      <c r="O1362" s="27" t="s">
        <v>868</v>
      </c>
      <c r="P1362" s="27" t="s">
        <v>170</v>
      </c>
      <c r="R1362" s="27">
        <v>0</v>
      </c>
      <c r="S1362" s="27" t="s">
        <v>420</v>
      </c>
      <c r="T1362" s="27" t="s">
        <v>354</v>
      </c>
      <c r="U1362" s="27" t="s">
        <v>4502</v>
      </c>
    </row>
    <row r="1363" spans="1:21" x14ac:dyDescent="0.15">
      <c r="A1363" s="27" t="s">
        <v>75</v>
      </c>
      <c r="B1363" s="27" t="s">
        <v>4503</v>
      </c>
      <c r="C1363" s="27" t="s">
        <v>663</v>
      </c>
      <c r="D1363" s="27" t="s">
        <v>869</v>
      </c>
      <c r="E1363" s="27" t="s">
        <v>4504</v>
      </c>
      <c r="F1363" s="27" t="s">
        <v>4505</v>
      </c>
      <c r="G1363" s="27" t="s">
        <v>78</v>
      </c>
      <c r="H1363" s="27" t="s">
        <v>4506</v>
      </c>
      <c r="I1363" s="28">
        <v>43423.438715277778</v>
      </c>
      <c r="J1363" s="28">
        <v>43423.443171296298</v>
      </c>
      <c r="K1363" s="27">
        <v>4.4560185185185189E-3</v>
      </c>
      <c r="L1363" s="27" t="s">
        <v>210</v>
      </c>
      <c r="M1363" s="27" t="s">
        <v>210</v>
      </c>
      <c r="N1363" s="27" t="s">
        <v>215</v>
      </c>
      <c r="O1363" s="27" t="s">
        <v>868</v>
      </c>
      <c r="P1363" s="27" t="s">
        <v>170</v>
      </c>
      <c r="R1363" s="27">
        <v>0</v>
      </c>
      <c r="S1363" s="27" t="s">
        <v>4507</v>
      </c>
      <c r="T1363" s="27" t="s">
        <v>4507</v>
      </c>
      <c r="U1363" s="27" t="s">
        <v>4508</v>
      </c>
    </row>
    <row r="1364" spans="1:21" x14ac:dyDescent="0.15">
      <c r="A1364" s="27" t="s">
        <v>75</v>
      </c>
      <c r="B1364" s="27" t="s">
        <v>4509</v>
      </c>
      <c r="C1364" s="27" t="s">
        <v>663</v>
      </c>
      <c r="D1364" s="27" t="s">
        <v>869</v>
      </c>
      <c r="E1364" s="27" t="s">
        <v>4510</v>
      </c>
      <c r="F1364" s="27" t="s">
        <v>4511</v>
      </c>
      <c r="G1364" s="27" t="s">
        <v>78</v>
      </c>
      <c r="H1364" s="27" t="s">
        <v>4512</v>
      </c>
      <c r="I1364" s="28">
        <v>43423.446099537039</v>
      </c>
      <c r="J1364" s="28">
        <v>43423.448842592596</v>
      </c>
      <c r="K1364" s="27">
        <v>2.7430555555555559E-3</v>
      </c>
      <c r="L1364" s="27" t="s">
        <v>210</v>
      </c>
      <c r="M1364" s="27" t="s">
        <v>210</v>
      </c>
      <c r="N1364" s="27" t="s">
        <v>215</v>
      </c>
      <c r="O1364" s="27" t="s">
        <v>868</v>
      </c>
      <c r="P1364" s="27" t="s">
        <v>170</v>
      </c>
      <c r="R1364" s="27">
        <v>0</v>
      </c>
      <c r="S1364" s="27" t="s">
        <v>692</v>
      </c>
      <c r="T1364" s="27" t="s">
        <v>692</v>
      </c>
      <c r="U1364" s="27" t="s">
        <v>4513</v>
      </c>
    </row>
    <row r="1365" spans="1:21" x14ac:dyDescent="0.15">
      <c r="A1365" s="27" t="s">
        <v>75</v>
      </c>
      <c r="B1365" s="27" t="s">
        <v>11219</v>
      </c>
      <c r="C1365" s="27" t="s">
        <v>663</v>
      </c>
      <c r="D1365" s="27" t="s">
        <v>869</v>
      </c>
      <c r="E1365" s="27" t="s">
        <v>11220</v>
      </c>
      <c r="F1365" s="27" t="s">
        <v>11221</v>
      </c>
      <c r="G1365" s="27" t="s">
        <v>78</v>
      </c>
      <c r="H1365" s="27" t="s">
        <v>11222</v>
      </c>
      <c r="I1365" s="28">
        <v>43423.452986111108</v>
      </c>
      <c r="J1365" s="28">
        <v>43423.452986111108</v>
      </c>
      <c r="K1365" s="27">
        <v>0</v>
      </c>
      <c r="L1365" s="27" t="s">
        <v>211</v>
      </c>
      <c r="M1365" s="27" t="s">
        <v>211</v>
      </c>
      <c r="N1365" s="27" t="s">
        <v>215</v>
      </c>
      <c r="O1365" s="27" t="s">
        <v>868</v>
      </c>
      <c r="P1365" s="27" t="s">
        <v>170</v>
      </c>
      <c r="R1365" s="27">
        <v>0</v>
      </c>
      <c r="S1365" s="27" t="s">
        <v>354</v>
      </c>
      <c r="T1365" s="27" t="s">
        <v>354</v>
      </c>
      <c r="U1365" s="27" t="s">
        <v>11223</v>
      </c>
    </row>
    <row r="1366" spans="1:21" x14ac:dyDescent="0.15">
      <c r="A1366" s="27" t="s">
        <v>75</v>
      </c>
      <c r="B1366" s="27" t="s">
        <v>11224</v>
      </c>
      <c r="C1366" s="27" t="s">
        <v>663</v>
      </c>
      <c r="D1366" s="27" t="s">
        <v>869</v>
      </c>
      <c r="E1366" s="27" t="s">
        <v>4504</v>
      </c>
      <c r="F1366" s="27" t="s">
        <v>4505</v>
      </c>
      <c r="G1366" s="27" t="s">
        <v>78</v>
      </c>
      <c r="H1366" s="27" t="s">
        <v>4506</v>
      </c>
      <c r="I1366" s="28">
        <v>43423.454456018517</v>
      </c>
      <c r="J1366" s="28">
        <v>43423.454456018517</v>
      </c>
      <c r="K1366" s="27">
        <v>0</v>
      </c>
      <c r="L1366" s="27" t="s">
        <v>211</v>
      </c>
      <c r="M1366" s="27" t="s">
        <v>211</v>
      </c>
      <c r="N1366" s="27" t="s">
        <v>215</v>
      </c>
      <c r="O1366" s="27" t="s">
        <v>868</v>
      </c>
      <c r="P1366" s="27" t="s">
        <v>170</v>
      </c>
      <c r="R1366" s="27">
        <v>0</v>
      </c>
      <c r="S1366" s="27" t="s">
        <v>354</v>
      </c>
      <c r="T1366" s="27" t="s">
        <v>354</v>
      </c>
      <c r="U1366" s="27" t="s">
        <v>4508</v>
      </c>
    </row>
    <row r="1367" spans="1:21" x14ac:dyDescent="0.15">
      <c r="A1367" s="27" t="s">
        <v>75</v>
      </c>
      <c r="B1367" s="27" t="s">
        <v>11225</v>
      </c>
      <c r="C1367" s="27" t="s">
        <v>663</v>
      </c>
      <c r="D1367" s="27" t="s">
        <v>869</v>
      </c>
      <c r="E1367" s="27" t="s">
        <v>11226</v>
      </c>
      <c r="F1367" s="27" t="s">
        <v>11227</v>
      </c>
      <c r="G1367" s="27" t="s">
        <v>78</v>
      </c>
      <c r="H1367" s="27" t="s">
        <v>11228</v>
      </c>
      <c r="I1367" s="28">
        <v>43423.462997685187</v>
      </c>
      <c r="J1367" s="28">
        <v>43423.462997685187</v>
      </c>
      <c r="K1367" s="27">
        <v>0</v>
      </c>
      <c r="L1367" s="27" t="s">
        <v>211</v>
      </c>
      <c r="M1367" s="27" t="s">
        <v>211</v>
      </c>
      <c r="N1367" s="27" t="s">
        <v>215</v>
      </c>
      <c r="O1367" s="27" t="s">
        <v>868</v>
      </c>
      <c r="P1367" s="27" t="s">
        <v>170</v>
      </c>
      <c r="R1367" s="27">
        <v>0</v>
      </c>
      <c r="S1367" s="27" t="s">
        <v>354</v>
      </c>
      <c r="T1367" s="27" t="s">
        <v>354</v>
      </c>
      <c r="U1367" s="27" t="s">
        <v>11229</v>
      </c>
    </row>
    <row r="1368" spans="1:21" x14ac:dyDescent="0.15">
      <c r="A1368" s="27" t="s">
        <v>75</v>
      </c>
      <c r="B1368" s="27" t="s">
        <v>11230</v>
      </c>
      <c r="C1368" s="27" t="s">
        <v>663</v>
      </c>
      <c r="D1368" s="27" t="s">
        <v>869</v>
      </c>
      <c r="E1368" s="27" t="s">
        <v>11226</v>
      </c>
      <c r="F1368" s="27" t="s">
        <v>11227</v>
      </c>
      <c r="G1368" s="27" t="s">
        <v>78</v>
      </c>
      <c r="H1368" s="27" t="s">
        <v>11228</v>
      </c>
      <c r="I1368" s="28">
        <v>43423.463090277779</v>
      </c>
      <c r="J1368" s="28">
        <v>43423.463090277779</v>
      </c>
      <c r="K1368" s="27">
        <v>0</v>
      </c>
      <c r="L1368" s="27" t="s">
        <v>211</v>
      </c>
      <c r="M1368" s="27" t="s">
        <v>211</v>
      </c>
      <c r="N1368" s="27" t="s">
        <v>215</v>
      </c>
      <c r="O1368" s="27" t="s">
        <v>868</v>
      </c>
      <c r="P1368" s="27" t="s">
        <v>170</v>
      </c>
      <c r="R1368" s="27">
        <v>0</v>
      </c>
      <c r="S1368" s="27" t="s">
        <v>354</v>
      </c>
      <c r="T1368" s="27" t="s">
        <v>354</v>
      </c>
      <c r="U1368" s="27" t="s">
        <v>11231</v>
      </c>
    </row>
    <row r="1369" spans="1:21" x14ac:dyDescent="0.15">
      <c r="A1369" s="27" t="s">
        <v>75</v>
      </c>
      <c r="B1369" s="27" t="s">
        <v>11232</v>
      </c>
      <c r="C1369" s="27" t="s">
        <v>663</v>
      </c>
      <c r="D1369" s="27" t="s">
        <v>869</v>
      </c>
      <c r="E1369" s="27" t="s">
        <v>4515</v>
      </c>
      <c r="F1369" s="27" t="s">
        <v>4516</v>
      </c>
      <c r="G1369" s="27" t="s">
        <v>78</v>
      </c>
      <c r="H1369" s="27" t="s">
        <v>4517</v>
      </c>
      <c r="I1369" s="28">
        <v>43423.464131944442</v>
      </c>
      <c r="J1369" s="28">
        <v>43423.464131944442</v>
      </c>
      <c r="K1369" s="27">
        <v>0</v>
      </c>
      <c r="L1369" s="27" t="s">
        <v>211</v>
      </c>
      <c r="M1369" s="27" t="s">
        <v>211</v>
      </c>
      <c r="N1369" s="27" t="s">
        <v>215</v>
      </c>
      <c r="O1369" s="27" t="s">
        <v>868</v>
      </c>
      <c r="P1369" s="27" t="s">
        <v>170</v>
      </c>
      <c r="R1369" s="27">
        <v>0</v>
      </c>
      <c r="S1369" s="27" t="s">
        <v>354</v>
      </c>
      <c r="T1369" s="27" t="s">
        <v>354</v>
      </c>
      <c r="U1369" s="27" t="s">
        <v>11233</v>
      </c>
    </row>
    <row r="1370" spans="1:21" x14ac:dyDescent="0.15">
      <c r="A1370" s="27" t="s">
        <v>75</v>
      </c>
      <c r="B1370" s="27" t="s">
        <v>4514</v>
      </c>
      <c r="C1370" s="27" t="s">
        <v>663</v>
      </c>
      <c r="D1370" s="27" t="s">
        <v>869</v>
      </c>
      <c r="E1370" s="27" t="s">
        <v>4515</v>
      </c>
      <c r="F1370" s="27" t="s">
        <v>4516</v>
      </c>
      <c r="G1370" s="27" t="s">
        <v>78</v>
      </c>
      <c r="H1370" s="27" t="s">
        <v>4517</v>
      </c>
      <c r="I1370" s="28">
        <v>43423.464236111111</v>
      </c>
      <c r="J1370" s="28">
        <v>43423.466134259259</v>
      </c>
      <c r="K1370" s="27">
        <v>1.8981481481481482E-3</v>
      </c>
      <c r="L1370" s="27" t="s">
        <v>210</v>
      </c>
      <c r="M1370" s="27" t="s">
        <v>211</v>
      </c>
      <c r="N1370" s="27" t="s">
        <v>215</v>
      </c>
      <c r="O1370" s="27" t="s">
        <v>868</v>
      </c>
      <c r="P1370" s="27" t="s">
        <v>170</v>
      </c>
      <c r="R1370" s="27">
        <v>0</v>
      </c>
      <c r="S1370" s="27" t="s">
        <v>527</v>
      </c>
      <c r="T1370" s="27" t="s">
        <v>354</v>
      </c>
      <c r="U1370" s="27" t="s">
        <v>4518</v>
      </c>
    </row>
    <row r="1371" spans="1:21" x14ac:dyDescent="0.15">
      <c r="A1371" s="27" t="s">
        <v>75</v>
      </c>
      <c r="B1371" s="27" t="s">
        <v>4519</v>
      </c>
      <c r="C1371" s="27" t="s">
        <v>663</v>
      </c>
      <c r="D1371" s="27" t="s">
        <v>869</v>
      </c>
      <c r="E1371" s="27" t="s">
        <v>4520</v>
      </c>
      <c r="F1371" s="27" t="s">
        <v>4521</v>
      </c>
      <c r="G1371" s="27" t="s">
        <v>78</v>
      </c>
      <c r="H1371" s="27" t="s">
        <v>4522</v>
      </c>
      <c r="I1371" s="28">
        <v>43423.467546296299</v>
      </c>
      <c r="J1371" s="28">
        <v>43423.468310185184</v>
      </c>
      <c r="K1371" s="27">
        <v>7.6388888888888893E-4</v>
      </c>
      <c r="L1371" s="27" t="s">
        <v>210</v>
      </c>
      <c r="M1371" s="27" t="s">
        <v>211</v>
      </c>
      <c r="N1371" s="27" t="s">
        <v>215</v>
      </c>
      <c r="O1371" s="27" t="s">
        <v>868</v>
      </c>
      <c r="P1371" s="27" t="s">
        <v>170</v>
      </c>
      <c r="R1371" s="27">
        <v>0</v>
      </c>
      <c r="S1371" s="27" t="s">
        <v>394</v>
      </c>
      <c r="T1371" s="27" t="s">
        <v>354</v>
      </c>
      <c r="U1371" s="27" t="s">
        <v>4523</v>
      </c>
    </row>
    <row r="1372" spans="1:21" x14ac:dyDescent="0.15">
      <c r="A1372" s="27" t="s">
        <v>75</v>
      </c>
      <c r="B1372" s="27" t="s">
        <v>4524</v>
      </c>
      <c r="C1372" s="27" t="s">
        <v>663</v>
      </c>
      <c r="D1372" s="27" t="s">
        <v>869</v>
      </c>
      <c r="E1372" s="27" t="s">
        <v>4525</v>
      </c>
      <c r="F1372" s="27" t="s">
        <v>4526</v>
      </c>
      <c r="G1372" s="27" t="s">
        <v>78</v>
      </c>
      <c r="H1372" s="27" t="s">
        <v>4527</v>
      </c>
      <c r="I1372" s="28">
        <v>43423.4690625</v>
      </c>
      <c r="J1372" s="28">
        <v>43423.469606481478</v>
      </c>
      <c r="K1372" s="27">
        <v>5.4398148148148144E-4</v>
      </c>
      <c r="L1372" s="27" t="s">
        <v>210</v>
      </c>
      <c r="M1372" s="27" t="s">
        <v>211</v>
      </c>
      <c r="N1372" s="27" t="s">
        <v>215</v>
      </c>
      <c r="O1372" s="27" t="s">
        <v>868</v>
      </c>
      <c r="P1372" s="27" t="s">
        <v>170</v>
      </c>
      <c r="R1372" s="27">
        <v>0</v>
      </c>
      <c r="S1372" s="27" t="s">
        <v>428</v>
      </c>
      <c r="T1372" s="27" t="s">
        <v>354</v>
      </c>
      <c r="U1372" s="27" t="s">
        <v>4528</v>
      </c>
    </row>
    <row r="1373" spans="1:21" x14ac:dyDescent="0.15">
      <c r="A1373" s="27" t="s">
        <v>75</v>
      </c>
      <c r="B1373" s="27" t="s">
        <v>4529</v>
      </c>
      <c r="C1373" s="27" t="s">
        <v>663</v>
      </c>
      <c r="D1373" s="27" t="s">
        <v>869</v>
      </c>
      <c r="E1373" s="27" t="s">
        <v>4530</v>
      </c>
      <c r="F1373" s="27" t="s">
        <v>4531</v>
      </c>
      <c r="G1373" s="27" t="s">
        <v>78</v>
      </c>
      <c r="H1373" s="27" t="s">
        <v>4532</v>
      </c>
      <c r="I1373" s="28">
        <v>43423.471064814818</v>
      </c>
      <c r="J1373" s="28">
        <v>43423.472430555557</v>
      </c>
      <c r="K1373" s="27">
        <v>1.3657407407407409E-3</v>
      </c>
      <c r="L1373" s="27" t="s">
        <v>210</v>
      </c>
      <c r="M1373" s="27" t="s">
        <v>211</v>
      </c>
      <c r="N1373" s="27" t="s">
        <v>215</v>
      </c>
      <c r="O1373" s="27" t="s">
        <v>868</v>
      </c>
      <c r="P1373" s="27" t="s">
        <v>170</v>
      </c>
      <c r="R1373" s="27">
        <v>0</v>
      </c>
      <c r="S1373" s="27" t="s">
        <v>374</v>
      </c>
      <c r="T1373" s="27" t="s">
        <v>354</v>
      </c>
      <c r="U1373" s="27" t="s">
        <v>4533</v>
      </c>
    </row>
    <row r="1374" spans="1:21" x14ac:dyDescent="0.15">
      <c r="A1374" s="27" t="s">
        <v>75</v>
      </c>
      <c r="B1374" s="27" t="s">
        <v>4534</v>
      </c>
      <c r="C1374" s="27" t="s">
        <v>663</v>
      </c>
      <c r="D1374" s="27" t="s">
        <v>869</v>
      </c>
      <c r="E1374" s="27" t="s">
        <v>4535</v>
      </c>
      <c r="F1374" s="27" t="s">
        <v>4536</v>
      </c>
      <c r="G1374" s="27" t="s">
        <v>78</v>
      </c>
      <c r="H1374" s="27" t="s">
        <v>4537</v>
      </c>
      <c r="I1374" s="28">
        <v>43423.479629629626</v>
      </c>
      <c r="J1374" s="28">
        <v>43423.48064814815</v>
      </c>
      <c r="K1374" s="27">
        <v>1.0185185185185186E-3</v>
      </c>
      <c r="L1374" s="27" t="s">
        <v>210</v>
      </c>
      <c r="M1374" s="27" t="s">
        <v>211</v>
      </c>
      <c r="N1374" s="27" t="s">
        <v>215</v>
      </c>
      <c r="O1374" s="27" t="s">
        <v>868</v>
      </c>
      <c r="P1374" s="27" t="s">
        <v>170</v>
      </c>
      <c r="R1374" s="27">
        <v>0</v>
      </c>
      <c r="S1374" s="27" t="s">
        <v>404</v>
      </c>
      <c r="T1374" s="27" t="s">
        <v>354</v>
      </c>
      <c r="U1374" s="27" t="s">
        <v>4538</v>
      </c>
    </row>
    <row r="1375" spans="1:21" x14ac:dyDescent="0.15">
      <c r="A1375" s="27" t="s">
        <v>75</v>
      </c>
      <c r="B1375" s="27" t="s">
        <v>4539</v>
      </c>
      <c r="C1375" s="27" t="s">
        <v>663</v>
      </c>
      <c r="D1375" s="27" t="s">
        <v>869</v>
      </c>
      <c r="E1375" s="27" t="s">
        <v>4540</v>
      </c>
      <c r="F1375" s="27" t="s">
        <v>4541</v>
      </c>
      <c r="G1375" s="27" t="s">
        <v>78</v>
      </c>
      <c r="H1375" s="27" t="s">
        <v>4542</v>
      </c>
      <c r="I1375" s="28">
        <v>43423.481412037036</v>
      </c>
      <c r="J1375" s="28">
        <v>43423.482800925929</v>
      </c>
      <c r="K1375" s="27">
        <v>1.3888888888888889E-3</v>
      </c>
      <c r="L1375" s="27" t="s">
        <v>210</v>
      </c>
      <c r="M1375" s="27" t="s">
        <v>211</v>
      </c>
      <c r="N1375" s="27" t="s">
        <v>215</v>
      </c>
      <c r="O1375" s="27" t="s">
        <v>868</v>
      </c>
      <c r="P1375" s="27" t="s">
        <v>170</v>
      </c>
      <c r="R1375" s="27">
        <v>0</v>
      </c>
      <c r="S1375" s="27" t="s">
        <v>1155</v>
      </c>
      <c r="T1375" s="27" t="s">
        <v>354</v>
      </c>
      <c r="U1375" s="27" t="s">
        <v>4543</v>
      </c>
    </row>
    <row r="1376" spans="1:21" x14ac:dyDescent="0.15">
      <c r="A1376" s="27" t="s">
        <v>75</v>
      </c>
      <c r="B1376" s="27" t="s">
        <v>4544</v>
      </c>
      <c r="C1376" s="27" t="s">
        <v>663</v>
      </c>
      <c r="D1376" s="27" t="s">
        <v>869</v>
      </c>
      <c r="E1376" s="27" t="s">
        <v>4545</v>
      </c>
      <c r="F1376" s="27" t="s">
        <v>4546</v>
      </c>
      <c r="G1376" s="27" t="s">
        <v>78</v>
      </c>
      <c r="H1376" s="27" t="s">
        <v>4547</v>
      </c>
      <c r="I1376" s="28">
        <v>43423.4844212963</v>
      </c>
      <c r="J1376" s="28">
        <v>43423.484513888892</v>
      </c>
      <c r="K1376" s="27">
        <v>9.2592592592592588E-5</v>
      </c>
      <c r="L1376" s="27" t="s">
        <v>210</v>
      </c>
      <c r="M1376" s="27" t="s">
        <v>211</v>
      </c>
      <c r="N1376" s="27" t="s">
        <v>215</v>
      </c>
      <c r="O1376" s="27" t="s">
        <v>868</v>
      </c>
      <c r="P1376" s="27" t="s">
        <v>170</v>
      </c>
      <c r="R1376" s="27">
        <v>0</v>
      </c>
      <c r="S1376" s="27" t="s">
        <v>432</v>
      </c>
      <c r="T1376" s="27" t="s">
        <v>354</v>
      </c>
      <c r="U1376" s="27" t="s">
        <v>4548</v>
      </c>
    </row>
    <row r="1377" spans="1:21" x14ac:dyDescent="0.15">
      <c r="A1377" s="27" t="s">
        <v>75</v>
      </c>
      <c r="B1377" s="27" t="s">
        <v>4549</v>
      </c>
      <c r="C1377" s="27" t="s">
        <v>663</v>
      </c>
      <c r="D1377" s="27" t="s">
        <v>869</v>
      </c>
      <c r="E1377" s="27" t="s">
        <v>4550</v>
      </c>
      <c r="F1377" s="27" t="s">
        <v>4551</v>
      </c>
      <c r="G1377" s="27" t="s">
        <v>78</v>
      </c>
      <c r="H1377" s="27" t="s">
        <v>694</v>
      </c>
      <c r="I1377" s="28">
        <v>43423.485277777778</v>
      </c>
      <c r="J1377" s="28">
        <v>43423.49428240741</v>
      </c>
      <c r="K1377" s="27">
        <v>9.0046296296296298E-3</v>
      </c>
      <c r="L1377" s="27" t="s">
        <v>210</v>
      </c>
      <c r="M1377" s="27" t="s">
        <v>210</v>
      </c>
      <c r="N1377" s="27" t="s">
        <v>215</v>
      </c>
      <c r="O1377" s="27" t="s">
        <v>868</v>
      </c>
      <c r="P1377" s="27" t="s">
        <v>170</v>
      </c>
      <c r="R1377" s="27">
        <v>0</v>
      </c>
      <c r="S1377" s="27" t="s">
        <v>1448</v>
      </c>
      <c r="T1377" s="27" t="s">
        <v>1448</v>
      </c>
      <c r="U1377" s="27" t="s">
        <v>4552</v>
      </c>
    </row>
    <row r="1378" spans="1:21" x14ac:dyDescent="0.15">
      <c r="A1378" s="27" t="s">
        <v>75</v>
      </c>
      <c r="B1378" s="27" t="s">
        <v>4553</v>
      </c>
      <c r="C1378" s="27" t="s">
        <v>663</v>
      </c>
      <c r="D1378" s="27" t="s">
        <v>869</v>
      </c>
      <c r="E1378" s="27" t="s">
        <v>4554</v>
      </c>
      <c r="F1378" s="27" t="s">
        <v>4555</v>
      </c>
      <c r="G1378" s="27" t="s">
        <v>78</v>
      </c>
      <c r="H1378" s="27" t="s">
        <v>4556</v>
      </c>
      <c r="I1378" s="28">
        <v>43423.589398148149</v>
      </c>
      <c r="J1378" s="28">
        <v>43423.590555555558</v>
      </c>
      <c r="K1378" s="27">
        <v>1.1574074074074073E-3</v>
      </c>
      <c r="L1378" s="27" t="s">
        <v>210</v>
      </c>
      <c r="M1378" s="27" t="s">
        <v>211</v>
      </c>
      <c r="N1378" s="27" t="s">
        <v>215</v>
      </c>
      <c r="O1378" s="27" t="s">
        <v>868</v>
      </c>
      <c r="P1378" s="27" t="s">
        <v>170</v>
      </c>
      <c r="R1378" s="27">
        <v>0</v>
      </c>
      <c r="S1378" s="27" t="s">
        <v>444</v>
      </c>
      <c r="T1378" s="27" t="s">
        <v>354</v>
      </c>
      <c r="U1378" s="27" t="s">
        <v>4557</v>
      </c>
    </row>
    <row r="1379" spans="1:21" x14ac:dyDescent="0.15">
      <c r="A1379" s="27" t="s">
        <v>75</v>
      </c>
      <c r="B1379" s="27" t="s">
        <v>4558</v>
      </c>
      <c r="C1379" s="27" t="s">
        <v>663</v>
      </c>
      <c r="D1379" s="27" t="s">
        <v>869</v>
      </c>
      <c r="E1379" s="27" t="s">
        <v>4559</v>
      </c>
      <c r="F1379" s="27" t="s">
        <v>4560</v>
      </c>
      <c r="G1379" s="27" t="s">
        <v>78</v>
      </c>
      <c r="H1379" s="27" t="s">
        <v>4561</v>
      </c>
      <c r="I1379" s="28">
        <v>43423.591354166667</v>
      </c>
      <c r="J1379" s="28">
        <v>43423.59202546296</v>
      </c>
      <c r="K1379" s="27">
        <v>6.7129629629629625E-4</v>
      </c>
      <c r="L1379" s="27" t="s">
        <v>210</v>
      </c>
      <c r="M1379" s="27" t="s">
        <v>211</v>
      </c>
      <c r="N1379" s="27" t="s">
        <v>215</v>
      </c>
      <c r="O1379" s="27" t="s">
        <v>868</v>
      </c>
      <c r="P1379" s="27" t="s">
        <v>170</v>
      </c>
      <c r="R1379" s="27">
        <v>0</v>
      </c>
      <c r="S1379" s="27" t="s">
        <v>357</v>
      </c>
      <c r="T1379" s="27" t="s">
        <v>354</v>
      </c>
      <c r="U1379" s="27" t="s">
        <v>4562</v>
      </c>
    </row>
    <row r="1380" spans="1:21" x14ac:dyDescent="0.15">
      <c r="A1380" s="27" t="s">
        <v>75</v>
      </c>
      <c r="B1380" s="27" t="s">
        <v>11234</v>
      </c>
      <c r="C1380" s="27" t="s">
        <v>663</v>
      </c>
      <c r="D1380" s="27" t="s">
        <v>869</v>
      </c>
      <c r="E1380" s="27" t="s">
        <v>11235</v>
      </c>
      <c r="F1380" s="27" t="s">
        <v>11236</v>
      </c>
      <c r="G1380" s="27" t="s">
        <v>78</v>
      </c>
      <c r="H1380" s="27" t="s">
        <v>11237</v>
      </c>
      <c r="I1380" s="28">
        <v>43423.592662037037</v>
      </c>
      <c r="J1380" s="28">
        <v>43423.592662037037</v>
      </c>
      <c r="K1380" s="27">
        <v>0</v>
      </c>
      <c r="L1380" s="27" t="s">
        <v>211</v>
      </c>
      <c r="M1380" s="27" t="s">
        <v>211</v>
      </c>
      <c r="N1380" s="27" t="s">
        <v>215</v>
      </c>
      <c r="O1380" s="27" t="s">
        <v>868</v>
      </c>
      <c r="P1380" s="27" t="s">
        <v>170</v>
      </c>
      <c r="R1380" s="27">
        <v>0</v>
      </c>
      <c r="S1380" s="27" t="s">
        <v>354</v>
      </c>
      <c r="T1380" s="27" t="s">
        <v>354</v>
      </c>
      <c r="U1380" s="27" t="s">
        <v>11238</v>
      </c>
    </row>
    <row r="1381" spans="1:21" x14ac:dyDescent="0.15">
      <c r="A1381" s="27" t="s">
        <v>75</v>
      </c>
      <c r="B1381" s="27" t="s">
        <v>4563</v>
      </c>
      <c r="C1381" s="27" t="s">
        <v>663</v>
      </c>
      <c r="D1381" s="27" t="s">
        <v>869</v>
      </c>
      <c r="E1381" s="27" t="s">
        <v>1664</v>
      </c>
      <c r="F1381" s="27" t="s">
        <v>1665</v>
      </c>
      <c r="G1381" s="27" t="s">
        <v>78</v>
      </c>
      <c r="H1381" s="27" t="s">
        <v>1666</v>
      </c>
      <c r="I1381" s="28">
        <v>43423.595150462963</v>
      </c>
      <c r="J1381" s="28">
        <v>43423.596967592595</v>
      </c>
      <c r="K1381" s="27">
        <v>1.8171296296296297E-3</v>
      </c>
      <c r="L1381" s="27" t="s">
        <v>210</v>
      </c>
      <c r="M1381" s="27" t="s">
        <v>211</v>
      </c>
      <c r="N1381" s="27" t="s">
        <v>215</v>
      </c>
      <c r="O1381" s="27" t="s">
        <v>868</v>
      </c>
      <c r="P1381" s="27" t="s">
        <v>170</v>
      </c>
      <c r="R1381" s="27">
        <v>0</v>
      </c>
      <c r="S1381" s="27" t="s">
        <v>1121</v>
      </c>
      <c r="T1381" s="27" t="s">
        <v>354</v>
      </c>
      <c r="U1381" s="27" t="s">
        <v>1667</v>
      </c>
    </row>
    <row r="1382" spans="1:21" x14ac:dyDescent="0.15">
      <c r="A1382" s="27" t="s">
        <v>75</v>
      </c>
      <c r="B1382" s="27" t="s">
        <v>11239</v>
      </c>
      <c r="C1382" s="27" t="s">
        <v>663</v>
      </c>
      <c r="D1382" s="27" t="s">
        <v>869</v>
      </c>
      <c r="E1382" s="27" t="s">
        <v>11240</v>
      </c>
      <c r="F1382" s="27" t="s">
        <v>11241</v>
      </c>
      <c r="G1382" s="27" t="s">
        <v>78</v>
      </c>
      <c r="H1382" s="27" t="s">
        <v>11242</v>
      </c>
      <c r="I1382" s="28">
        <v>43423.59747685185</v>
      </c>
      <c r="J1382" s="28">
        <v>43423.59747685185</v>
      </c>
      <c r="K1382" s="27">
        <v>0</v>
      </c>
      <c r="L1382" s="27" t="s">
        <v>211</v>
      </c>
      <c r="M1382" s="27" t="s">
        <v>211</v>
      </c>
      <c r="N1382" s="27" t="s">
        <v>215</v>
      </c>
      <c r="O1382" s="27" t="s">
        <v>868</v>
      </c>
      <c r="P1382" s="27" t="s">
        <v>170</v>
      </c>
      <c r="R1382" s="27">
        <v>0</v>
      </c>
      <c r="S1382" s="27" t="s">
        <v>354</v>
      </c>
      <c r="T1382" s="27" t="s">
        <v>354</v>
      </c>
      <c r="U1382" s="27" t="s">
        <v>11243</v>
      </c>
    </row>
    <row r="1383" spans="1:21" x14ac:dyDescent="0.15">
      <c r="A1383" s="27" t="s">
        <v>75</v>
      </c>
      <c r="B1383" s="27" t="s">
        <v>11244</v>
      </c>
      <c r="C1383" s="27" t="s">
        <v>663</v>
      </c>
      <c r="D1383" s="27" t="s">
        <v>869</v>
      </c>
      <c r="E1383" s="27" t="s">
        <v>11245</v>
      </c>
      <c r="F1383" s="27" t="s">
        <v>11246</v>
      </c>
      <c r="G1383" s="27" t="s">
        <v>78</v>
      </c>
      <c r="H1383" s="27" t="s">
        <v>11247</v>
      </c>
      <c r="I1383" s="28">
        <v>43423.598333333335</v>
      </c>
      <c r="J1383" s="28">
        <v>43423.598333333335</v>
      </c>
      <c r="K1383" s="27">
        <v>0</v>
      </c>
      <c r="L1383" s="27" t="s">
        <v>211</v>
      </c>
      <c r="M1383" s="27" t="s">
        <v>211</v>
      </c>
      <c r="N1383" s="27" t="s">
        <v>215</v>
      </c>
      <c r="O1383" s="27" t="s">
        <v>868</v>
      </c>
      <c r="P1383" s="27" t="s">
        <v>170</v>
      </c>
      <c r="R1383" s="27">
        <v>0</v>
      </c>
      <c r="S1383" s="27" t="s">
        <v>354</v>
      </c>
      <c r="T1383" s="27" t="s">
        <v>354</v>
      </c>
      <c r="U1383" s="27" t="s">
        <v>11248</v>
      </c>
    </row>
    <row r="1384" spans="1:21" x14ac:dyDescent="0.15">
      <c r="A1384" s="27" t="s">
        <v>75</v>
      </c>
      <c r="B1384" s="27" t="s">
        <v>11249</v>
      </c>
      <c r="C1384" s="27" t="s">
        <v>663</v>
      </c>
      <c r="D1384" s="27" t="s">
        <v>869</v>
      </c>
      <c r="E1384" s="27" t="s">
        <v>11250</v>
      </c>
      <c r="F1384" s="27" t="s">
        <v>11251</v>
      </c>
      <c r="G1384" s="27" t="s">
        <v>78</v>
      </c>
      <c r="H1384" s="27" t="s">
        <v>11252</v>
      </c>
      <c r="I1384" s="28">
        <v>43423.599282407406</v>
      </c>
      <c r="J1384" s="28">
        <v>43423.599282407406</v>
      </c>
      <c r="K1384" s="27">
        <v>0</v>
      </c>
      <c r="L1384" s="27" t="s">
        <v>211</v>
      </c>
      <c r="M1384" s="27" t="s">
        <v>211</v>
      </c>
      <c r="N1384" s="27" t="s">
        <v>215</v>
      </c>
      <c r="O1384" s="27" t="s">
        <v>868</v>
      </c>
      <c r="P1384" s="27" t="s">
        <v>170</v>
      </c>
      <c r="R1384" s="27">
        <v>0</v>
      </c>
      <c r="S1384" s="27" t="s">
        <v>354</v>
      </c>
      <c r="T1384" s="27" t="s">
        <v>354</v>
      </c>
      <c r="U1384" s="27" t="s">
        <v>11253</v>
      </c>
    </row>
    <row r="1385" spans="1:21" x14ac:dyDescent="0.15">
      <c r="A1385" s="27" t="s">
        <v>75</v>
      </c>
      <c r="B1385" s="27" t="s">
        <v>11254</v>
      </c>
      <c r="C1385" s="27" t="s">
        <v>663</v>
      </c>
      <c r="D1385" s="27" t="s">
        <v>869</v>
      </c>
      <c r="E1385" s="27" t="s">
        <v>11255</v>
      </c>
      <c r="F1385" s="27" t="s">
        <v>11256</v>
      </c>
      <c r="G1385" s="27" t="s">
        <v>78</v>
      </c>
      <c r="H1385" s="27" t="s">
        <v>11257</v>
      </c>
      <c r="I1385" s="28">
        <v>43423.600092592591</v>
      </c>
      <c r="J1385" s="28">
        <v>43423.600092592591</v>
      </c>
      <c r="K1385" s="27">
        <v>0</v>
      </c>
      <c r="L1385" s="27" t="s">
        <v>211</v>
      </c>
      <c r="M1385" s="27" t="s">
        <v>211</v>
      </c>
      <c r="N1385" s="27" t="s">
        <v>215</v>
      </c>
      <c r="O1385" s="27" t="s">
        <v>868</v>
      </c>
      <c r="P1385" s="27" t="s">
        <v>170</v>
      </c>
      <c r="R1385" s="27">
        <v>0</v>
      </c>
      <c r="S1385" s="27" t="s">
        <v>354</v>
      </c>
      <c r="T1385" s="27" t="s">
        <v>354</v>
      </c>
      <c r="U1385" s="27" t="s">
        <v>11258</v>
      </c>
    </row>
    <row r="1386" spans="1:21" x14ac:dyDescent="0.15">
      <c r="A1386" s="27" t="s">
        <v>75</v>
      </c>
      <c r="B1386" s="27" t="s">
        <v>4564</v>
      </c>
      <c r="C1386" s="27" t="s">
        <v>663</v>
      </c>
      <c r="D1386" s="27" t="s">
        <v>869</v>
      </c>
      <c r="E1386" s="27" t="s">
        <v>4565</v>
      </c>
      <c r="F1386" s="27" t="s">
        <v>4566</v>
      </c>
      <c r="G1386" s="27" t="s">
        <v>78</v>
      </c>
      <c r="H1386" s="27" t="s">
        <v>4567</v>
      </c>
      <c r="I1386" s="28">
        <v>43423.604386574072</v>
      </c>
      <c r="J1386" s="28">
        <v>43423.614490740743</v>
      </c>
      <c r="K1386" s="27">
        <v>1.0104166666666668E-2</v>
      </c>
      <c r="L1386" s="27" t="s">
        <v>210</v>
      </c>
      <c r="M1386" s="27" t="s">
        <v>210</v>
      </c>
      <c r="N1386" s="27" t="s">
        <v>215</v>
      </c>
      <c r="O1386" s="27" t="s">
        <v>868</v>
      </c>
      <c r="P1386" s="27" t="s">
        <v>170</v>
      </c>
      <c r="R1386" s="27">
        <v>0</v>
      </c>
      <c r="S1386" s="27" t="s">
        <v>1187</v>
      </c>
      <c r="T1386" s="27" t="s">
        <v>1187</v>
      </c>
      <c r="U1386" s="27" t="s">
        <v>4568</v>
      </c>
    </row>
    <row r="1387" spans="1:21" x14ac:dyDescent="0.15">
      <c r="A1387" s="27" t="s">
        <v>75</v>
      </c>
      <c r="B1387" s="27" t="s">
        <v>4569</v>
      </c>
      <c r="C1387" s="27" t="s">
        <v>663</v>
      </c>
      <c r="D1387" s="27" t="s">
        <v>869</v>
      </c>
      <c r="E1387" s="27" t="s">
        <v>4570</v>
      </c>
      <c r="F1387" s="27" t="s">
        <v>4571</v>
      </c>
      <c r="G1387" s="27" t="s">
        <v>78</v>
      </c>
      <c r="H1387" s="27" t="s">
        <v>4572</v>
      </c>
      <c r="I1387" s="28">
        <v>43423.619143518517</v>
      </c>
      <c r="J1387" s="28">
        <v>43423.620023148149</v>
      </c>
      <c r="K1387" s="27">
        <v>8.7962962962962962E-4</v>
      </c>
      <c r="L1387" s="27" t="s">
        <v>210</v>
      </c>
      <c r="M1387" s="27" t="s">
        <v>211</v>
      </c>
      <c r="N1387" s="27" t="s">
        <v>215</v>
      </c>
      <c r="O1387" s="27" t="s">
        <v>868</v>
      </c>
      <c r="P1387" s="27" t="s">
        <v>170</v>
      </c>
      <c r="R1387" s="27">
        <v>0</v>
      </c>
      <c r="S1387" s="27" t="s">
        <v>794</v>
      </c>
      <c r="T1387" s="27" t="s">
        <v>354</v>
      </c>
      <c r="U1387" s="27" t="s">
        <v>4573</v>
      </c>
    </row>
    <row r="1388" spans="1:21" x14ac:dyDescent="0.15">
      <c r="A1388" s="27" t="s">
        <v>75</v>
      </c>
      <c r="B1388" s="27" t="s">
        <v>4574</v>
      </c>
      <c r="C1388" s="27" t="s">
        <v>663</v>
      </c>
      <c r="D1388" s="27" t="s">
        <v>869</v>
      </c>
      <c r="E1388" s="27" t="s">
        <v>4575</v>
      </c>
      <c r="F1388" s="27" t="s">
        <v>4576</v>
      </c>
      <c r="G1388" s="27" t="s">
        <v>78</v>
      </c>
      <c r="H1388" s="27" t="s">
        <v>4577</v>
      </c>
      <c r="I1388" s="28">
        <v>43423.622199074074</v>
      </c>
      <c r="J1388" s="28">
        <v>43423.622754629629</v>
      </c>
      <c r="K1388" s="27">
        <v>5.5555555555555556E-4</v>
      </c>
      <c r="L1388" s="27" t="s">
        <v>210</v>
      </c>
      <c r="M1388" s="27" t="s">
        <v>211</v>
      </c>
      <c r="N1388" s="27" t="s">
        <v>215</v>
      </c>
      <c r="O1388" s="27" t="s">
        <v>868</v>
      </c>
      <c r="P1388" s="27" t="s">
        <v>170</v>
      </c>
      <c r="R1388" s="27">
        <v>0</v>
      </c>
      <c r="S1388" s="27" t="s">
        <v>443</v>
      </c>
      <c r="T1388" s="27" t="s">
        <v>354</v>
      </c>
      <c r="U1388" s="27" t="s">
        <v>4578</v>
      </c>
    </row>
    <row r="1389" spans="1:21" x14ac:dyDescent="0.15">
      <c r="A1389" s="27" t="s">
        <v>75</v>
      </c>
      <c r="B1389" s="27" t="s">
        <v>11259</v>
      </c>
      <c r="C1389" s="27" t="s">
        <v>663</v>
      </c>
      <c r="D1389" s="27" t="s">
        <v>869</v>
      </c>
      <c r="E1389" s="27" t="s">
        <v>11260</v>
      </c>
      <c r="F1389" s="27" t="s">
        <v>11261</v>
      </c>
      <c r="G1389" s="27" t="s">
        <v>78</v>
      </c>
      <c r="H1389" s="27" t="s">
        <v>11262</v>
      </c>
      <c r="I1389" s="28">
        <v>43423.650324074071</v>
      </c>
      <c r="J1389" s="28">
        <v>43423.650324074071</v>
      </c>
      <c r="K1389" s="27">
        <v>0</v>
      </c>
      <c r="L1389" s="27" t="s">
        <v>211</v>
      </c>
      <c r="M1389" s="27" t="s">
        <v>211</v>
      </c>
      <c r="N1389" s="27" t="s">
        <v>215</v>
      </c>
      <c r="O1389" s="27" t="s">
        <v>868</v>
      </c>
      <c r="P1389" s="27" t="s">
        <v>170</v>
      </c>
      <c r="R1389" s="27">
        <v>0</v>
      </c>
      <c r="S1389" s="27" t="s">
        <v>354</v>
      </c>
      <c r="T1389" s="27" t="s">
        <v>354</v>
      </c>
      <c r="U1389" s="27" t="s">
        <v>11263</v>
      </c>
    </row>
    <row r="1390" spans="1:21" x14ac:dyDescent="0.15">
      <c r="A1390" s="27" t="s">
        <v>75</v>
      </c>
      <c r="B1390" s="27" t="s">
        <v>11264</v>
      </c>
      <c r="C1390" s="27" t="s">
        <v>663</v>
      </c>
      <c r="D1390" s="27" t="s">
        <v>869</v>
      </c>
      <c r="E1390" s="27" t="s">
        <v>11260</v>
      </c>
      <c r="F1390" s="27" t="s">
        <v>11261</v>
      </c>
      <c r="G1390" s="27" t="s">
        <v>78</v>
      </c>
      <c r="H1390" s="27" t="s">
        <v>11262</v>
      </c>
      <c r="I1390" s="28">
        <v>43423.650462962964</v>
      </c>
      <c r="J1390" s="28">
        <v>43423.650462962964</v>
      </c>
      <c r="K1390" s="27">
        <v>0</v>
      </c>
      <c r="L1390" s="27" t="s">
        <v>211</v>
      </c>
      <c r="M1390" s="27" t="s">
        <v>211</v>
      </c>
      <c r="N1390" s="27" t="s">
        <v>215</v>
      </c>
      <c r="O1390" s="27" t="s">
        <v>868</v>
      </c>
      <c r="P1390" s="27" t="s">
        <v>170</v>
      </c>
      <c r="R1390" s="27">
        <v>0</v>
      </c>
      <c r="S1390" s="27" t="s">
        <v>354</v>
      </c>
      <c r="T1390" s="27" t="s">
        <v>354</v>
      </c>
      <c r="U1390" s="27" t="s">
        <v>11263</v>
      </c>
    </row>
    <row r="1391" spans="1:21" x14ac:dyDescent="0.15">
      <c r="A1391" s="27" t="s">
        <v>75</v>
      </c>
      <c r="B1391" s="27" t="s">
        <v>11265</v>
      </c>
      <c r="C1391" s="27" t="s">
        <v>663</v>
      </c>
      <c r="D1391" s="27" t="s">
        <v>869</v>
      </c>
      <c r="E1391" s="27" t="s">
        <v>11260</v>
      </c>
      <c r="F1391" s="27" t="s">
        <v>11261</v>
      </c>
      <c r="G1391" s="27" t="s">
        <v>78</v>
      </c>
      <c r="H1391" s="27" t="s">
        <v>11262</v>
      </c>
      <c r="I1391" s="28">
        <v>43423.65053240741</v>
      </c>
      <c r="J1391" s="28">
        <v>43423.65053240741</v>
      </c>
      <c r="K1391" s="27">
        <v>0</v>
      </c>
      <c r="L1391" s="27" t="s">
        <v>211</v>
      </c>
      <c r="M1391" s="27" t="s">
        <v>211</v>
      </c>
      <c r="N1391" s="27" t="s">
        <v>215</v>
      </c>
      <c r="O1391" s="27" t="s">
        <v>868</v>
      </c>
      <c r="P1391" s="27" t="s">
        <v>170</v>
      </c>
      <c r="R1391" s="27">
        <v>0</v>
      </c>
      <c r="S1391" s="27" t="s">
        <v>354</v>
      </c>
      <c r="T1391" s="27" t="s">
        <v>354</v>
      </c>
      <c r="U1391" s="27" t="s">
        <v>11263</v>
      </c>
    </row>
    <row r="1392" spans="1:21" x14ac:dyDescent="0.15">
      <c r="A1392" s="27" t="s">
        <v>75</v>
      </c>
      <c r="B1392" s="27" t="s">
        <v>11266</v>
      </c>
      <c r="C1392" s="27" t="s">
        <v>663</v>
      </c>
      <c r="D1392" s="27" t="s">
        <v>869</v>
      </c>
      <c r="E1392" s="27" t="s">
        <v>11260</v>
      </c>
      <c r="F1392" s="27" t="s">
        <v>11261</v>
      </c>
      <c r="G1392" s="27" t="s">
        <v>78</v>
      </c>
      <c r="H1392" s="27" t="s">
        <v>11262</v>
      </c>
      <c r="I1392" s="28">
        <v>43423.650914351849</v>
      </c>
      <c r="J1392" s="28">
        <v>43423.650914351849</v>
      </c>
      <c r="K1392" s="27">
        <v>0</v>
      </c>
      <c r="L1392" s="27" t="s">
        <v>211</v>
      </c>
      <c r="M1392" s="27" t="s">
        <v>211</v>
      </c>
      <c r="N1392" s="27" t="s">
        <v>215</v>
      </c>
      <c r="O1392" s="27" t="s">
        <v>868</v>
      </c>
      <c r="P1392" s="27" t="s">
        <v>170</v>
      </c>
      <c r="R1392" s="27">
        <v>0</v>
      </c>
      <c r="U1392" s="27" t="s">
        <v>11263</v>
      </c>
    </row>
    <row r="1393" spans="1:21" x14ac:dyDescent="0.15">
      <c r="A1393" s="27" t="s">
        <v>75</v>
      </c>
      <c r="B1393" s="27" t="s">
        <v>11267</v>
      </c>
      <c r="C1393" s="27" t="s">
        <v>663</v>
      </c>
      <c r="D1393" s="27" t="s">
        <v>869</v>
      </c>
      <c r="E1393" s="27" t="s">
        <v>11260</v>
      </c>
      <c r="F1393" s="27" t="s">
        <v>11261</v>
      </c>
      <c r="G1393" s="27" t="s">
        <v>78</v>
      </c>
      <c r="H1393" s="27" t="s">
        <v>11262</v>
      </c>
      <c r="I1393" s="28">
        <v>43423.65179398148</v>
      </c>
      <c r="J1393" s="28">
        <v>43423.65179398148</v>
      </c>
      <c r="K1393" s="27">
        <v>0</v>
      </c>
      <c r="L1393" s="27" t="s">
        <v>211</v>
      </c>
      <c r="M1393" s="27" t="s">
        <v>211</v>
      </c>
      <c r="N1393" s="27" t="s">
        <v>215</v>
      </c>
      <c r="O1393" s="27" t="s">
        <v>868</v>
      </c>
      <c r="P1393" s="27" t="s">
        <v>170</v>
      </c>
      <c r="R1393" s="27">
        <v>0</v>
      </c>
      <c r="S1393" s="27" t="s">
        <v>354</v>
      </c>
      <c r="T1393" s="27" t="s">
        <v>354</v>
      </c>
      <c r="U1393" s="27" t="s">
        <v>11263</v>
      </c>
    </row>
    <row r="1394" spans="1:21" x14ac:dyDescent="0.15">
      <c r="A1394" s="27" t="s">
        <v>75</v>
      </c>
      <c r="B1394" s="27" t="s">
        <v>11268</v>
      </c>
      <c r="C1394" s="27" t="s">
        <v>663</v>
      </c>
      <c r="D1394" s="27" t="s">
        <v>869</v>
      </c>
      <c r="E1394" s="27" t="s">
        <v>11269</v>
      </c>
      <c r="F1394" s="27" t="s">
        <v>11270</v>
      </c>
      <c r="G1394" s="27" t="s">
        <v>78</v>
      </c>
      <c r="H1394" s="27" t="s">
        <v>11271</v>
      </c>
      <c r="I1394" s="28">
        <v>43423.652453703704</v>
      </c>
      <c r="J1394" s="28">
        <v>43423.652453703704</v>
      </c>
      <c r="K1394" s="27">
        <v>0</v>
      </c>
      <c r="L1394" s="27" t="s">
        <v>211</v>
      </c>
      <c r="M1394" s="27" t="s">
        <v>211</v>
      </c>
      <c r="N1394" s="27" t="s">
        <v>215</v>
      </c>
      <c r="O1394" s="27" t="s">
        <v>868</v>
      </c>
      <c r="P1394" s="27" t="s">
        <v>170</v>
      </c>
      <c r="R1394" s="27">
        <v>0</v>
      </c>
      <c r="S1394" s="27" t="s">
        <v>354</v>
      </c>
      <c r="T1394" s="27" t="s">
        <v>354</v>
      </c>
      <c r="U1394" s="27" t="s">
        <v>11272</v>
      </c>
    </row>
    <row r="1395" spans="1:21" x14ac:dyDescent="0.15">
      <c r="A1395" s="27" t="s">
        <v>75</v>
      </c>
      <c r="B1395" s="27" t="s">
        <v>11273</v>
      </c>
      <c r="C1395" s="27" t="s">
        <v>663</v>
      </c>
      <c r="D1395" s="27" t="s">
        <v>869</v>
      </c>
      <c r="E1395" s="27" t="s">
        <v>11274</v>
      </c>
      <c r="F1395" s="27" t="s">
        <v>11275</v>
      </c>
      <c r="G1395" s="27" t="s">
        <v>78</v>
      </c>
      <c r="H1395" s="27" t="s">
        <v>11276</v>
      </c>
      <c r="I1395" s="28">
        <v>43423.652465277781</v>
      </c>
      <c r="J1395" s="28">
        <v>43423.652465277781</v>
      </c>
      <c r="K1395" s="27">
        <v>0</v>
      </c>
      <c r="L1395" s="27" t="s">
        <v>211</v>
      </c>
      <c r="M1395" s="27" t="s">
        <v>211</v>
      </c>
      <c r="N1395" s="27" t="s">
        <v>215</v>
      </c>
      <c r="O1395" s="27" t="s">
        <v>868</v>
      </c>
      <c r="P1395" s="27" t="s">
        <v>170</v>
      </c>
      <c r="R1395" s="27">
        <v>0</v>
      </c>
      <c r="S1395" s="27" t="s">
        <v>354</v>
      </c>
      <c r="T1395" s="27" t="s">
        <v>354</v>
      </c>
      <c r="U1395" s="27" t="s">
        <v>11277</v>
      </c>
    </row>
    <row r="1396" spans="1:21" x14ac:dyDescent="0.15">
      <c r="A1396" s="27" t="s">
        <v>75</v>
      </c>
      <c r="B1396" s="27" t="s">
        <v>11278</v>
      </c>
      <c r="C1396" s="27" t="s">
        <v>663</v>
      </c>
      <c r="D1396" s="27" t="s">
        <v>869</v>
      </c>
      <c r="E1396" s="27" t="s">
        <v>11269</v>
      </c>
      <c r="F1396" s="27" t="s">
        <v>11270</v>
      </c>
      <c r="G1396" s="27" t="s">
        <v>78</v>
      </c>
      <c r="H1396" s="27" t="s">
        <v>11271</v>
      </c>
      <c r="I1396" s="28">
        <v>43423.652743055558</v>
      </c>
      <c r="J1396" s="28">
        <v>43423.652743055558</v>
      </c>
      <c r="K1396" s="27">
        <v>0</v>
      </c>
      <c r="L1396" s="27" t="s">
        <v>211</v>
      </c>
      <c r="M1396" s="27" t="s">
        <v>211</v>
      </c>
      <c r="N1396" s="27" t="s">
        <v>215</v>
      </c>
      <c r="O1396" s="27" t="s">
        <v>868</v>
      </c>
      <c r="P1396" s="27" t="s">
        <v>170</v>
      </c>
      <c r="R1396" s="27">
        <v>0</v>
      </c>
      <c r="S1396" s="27" t="s">
        <v>354</v>
      </c>
      <c r="T1396" s="27" t="s">
        <v>354</v>
      </c>
      <c r="U1396" s="27" t="s">
        <v>11272</v>
      </c>
    </row>
    <row r="1397" spans="1:21" x14ac:dyDescent="0.15">
      <c r="A1397" s="27" t="s">
        <v>75</v>
      </c>
      <c r="B1397" s="27" t="s">
        <v>11279</v>
      </c>
      <c r="C1397" s="27" t="s">
        <v>663</v>
      </c>
      <c r="D1397" s="27" t="s">
        <v>869</v>
      </c>
      <c r="E1397" s="27" t="s">
        <v>11269</v>
      </c>
      <c r="F1397" s="27" t="s">
        <v>11270</v>
      </c>
      <c r="G1397" s="27" t="s">
        <v>78</v>
      </c>
      <c r="H1397" s="27" t="s">
        <v>11271</v>
      </c>
      <c r="I1397" s="28">
        <v>43423.653240740743</v>
      </c>
      <c r="J1397" s="28">
        <v>43423.653240740743</v>
      </c>
      <c r="K1397" s="27">
        <v>0</v>
      </c>
      <c r="L1397" s="27" t="s">
        <v>211</v>
      </c>
      <c r="M1397" s="27" t="s">
        <v>211</v>
      </c>
      <c r="N1397" s="27" t="s">
        <v>215</v>
      </c>
      <c r="O1397" s="27" t="s">
        <v>868</v>
      </c>
      <c r="P1397" s="27" t="s">
        <v>170</v>
      </c>
      <c r="R1397" s="27">
        <v>0</v>
      </c>
      <c r="S1397" s="27" t="s">
        <v>354</v>
      </c>
      <c r="T1397" s="27" t="s">
        <v>354</v>
      </c>
      <c r="U1397" s="27" t="s">
        <v>11272</v>
      </c>
    </row>
    <row r="1398" spans="1:21" x14ac:dyDescent="0.15">
      <c r="A1398" s="27" t="s">
        <v>75</v>
      </c>
      <c r="B1398" s="27" t="s">
        <v>11280</v>
      </c>
      <c r="C1398" s="27" t="s">
        <v>663</v>
      </c>
      <c r="D1398" s="27" t="s">
        <v>869</v>
      </c>
      <c r="E1398" s="27" t="s">
        <v>11281</v>
      </c>
      <c r="F1398" s="27" t="s">
        <v>11282</v>
      </c>
      <c r="G1398" s="27" t="s">
        <v>78</v>
      </c>
      <c r="H1398" s="27" t="s">
        <v>1919</v>
      </c>
      <c r="I1398" s="28">
        <v>43423.653900462959</v>
      </c>
      <c r="J1398" s="28">
        <v>43423.653900462959</v>
      </c>
      <c r="K1398" s="27">
        <v>0</v>
      </c>
      <c r="L1398" s="27" t="s">
        <v>211</v>
      </c>
      <c r="M1398" s="27" t="s">
        <v>211</v>
      </c>
      <c r="N1398" s="27" t="s">
        <v>215</v>
      </c>
      <c r="O1398" s="27" t="s">
        <v>868</v>
      </c>
      <c r="P1398" s="27" t="s">
        <v>170</v>
      </c>
      <c r="R1398" s="27">
        <v>0</v>
      </c>
      <c r="S1398" s="27" t="s">
        <v>354</v>
      </c>
      <c r="T1398" s="27" t="s">
        <v>354</v>
      </c>
      <c r="U1398" s="27" t="s">
        <v>11283</v>
      </c>
    </row>
    <row r="1399" spans="1:21" x14ac:dyDescent="0.15">
      <c r="A1399" s="27" t="s">
        <v>75</v>
      </c>
      <c r="B1399" s="27" t="s">
        <v>11284</v>
      </c>
      <c r="C1399" s="27" t="s">
        <v>663</v>
      </c>
      <c r="D1399" s="27" t="s">
        <v>869</v>
      </c>
      <c r="E1399" s="27" t="s">
        <v>11269</v>
      </c>
      <c r="F1399" s="27" t="s">
        <v>11270</v>
      </c>
      <c r="G1399" s="27" t="s">
        <v>78</v>
      </c>
      <c r="H1399" s="27" t="s">
        <v>11271</v>
      </c>
      <c r="I1399" s="28">
        <v>43423.654965277776</v>
      </c>
      <c r="J1399" s="28">
        <v>43423.654965277776</v>
      </c>
      <c r="K1399" s="27">
        <v>0</v>
      </c>
      <c r="L1399" s="27" t="s">
        <v>211</v>
      </c>
      <c r="M1399" s="27" t="s">
        <v>211</v>
      </c>
      <c r="N1399" s="27" t="s">
        <v>215</v>
      </c>
      <c r="O1399" s="27" t="s">
        <v>868</v>
      </c>
      <c r="P1399" s="27" t="s">
        <v>170</v>
      </c>
      <c r="R1399" s="27">
        <v>0</v>
      </c>
      <c r="S1399" s="27" t="s">
        <v>354</v>
      </c>
      <c r="T1399" s="27" t="s">
        <v>354</v>
      </c>
      <c r="U1399" s="27" t="s">
        <v>11272</v>
      </c>
    </row>
    <row r="1400" spans="1:21" x14ac:dyDescent="0.15">
      <c r="A1400" s="27" t="s">
        <v>75</v>
      </c>
      <c r="B1400" s="27" t="s">
        <v>11285</v>
      </c>
      <c r="C1400" s="27" t="s">
        <v>663</v>
      </c>
      <c r="D1400" s="27" t="s">
        <v>869</v>
      </c>
      <c r="E1400" s="27" t="s">
        <v>11286</v>
      </c>
      <c r="F1400" s="27" t="s">
        <v>11287</v>
      </c>
      <c r="G1400" s="27" t="s">
        <v>78</v>
      </c>
      <c r="H1400" s="27" t="s">
        <v>695</v>
      </c>
      <c r="I1400" s="28">
        <v>43423.655925925923</v>
      </c>
      <c r="J1400" s="28">
        <v>43423.655925925923</v>
      </c>
      <c r="K1400" s="27">
        <v>0</v>
      </c>
      <c r="L1400" s="27" t="s">
        <v>211</v>
      </c>
      <c r="M1400" s="27" t="s">
        <v>211</v>
      </c>
      <c r="N1400" s="27" t="s">
        <v>215</v>
      </c>
      <c r="O1400" s="27" t="s">
        <v>868</v>
      </c>
      <c r="P1400" s="27" t="s">
        <v>170</v>
      </c>
      <c r="R1400" s="27">
        <v>0</v>
      </c>
      <c r="S1400" s="27" t="s">
        <v>354</v>
      </c>
      <c r="T1400" s="27" t="s">
        <v>354</v>
      </c>
      <c r="U1400" s="27" t="s">
        <v>11288</v>
      </c>
    </row>
    <row r="1401" spans="1:21" x14ac:dyDescent="0.15">
      <c r="A1401" s="27" t="s">
        <v>75</v>
      </c>
      <c r="B1401" s="27" t="s">
        <v>4579</v>
      </c>
      <c r="C1401" s="27" t="s">
        <v>663</v>
      </c>
      <c r="D1401" s="27" t="s">
        <v>869</v>
      </c>
      <c r="E1401" s="27" t="s">
        <v>4580</v>
      </c>
      <c r="F1401" s="27" t="s">
        <v>4581</v>
      </c>
      <c r="G1401" s="27" t="s">
        <v>78</v>
      </c>
      <c r="H1401" s="27" t="s">
        <v>4582</v>
      </c>
      <c r="I1401" s="28">
        <v>43423.657175925924</v>
      </c>
      <c r="J1401" s="28">
        <v>43423.657337962963</v>
      </c>
      <c r="K1401" s="27">
        <v>1.6203703703703703E-4</v>
      </c>
      <c r="L1401" s="27" t="s">
        <v>210</v>
      </c>
      <c r="M1401" s="27" t="s">
        <v>211</v>
      </c>
      <c r="N1401" s="27" t="s">
        <v>215</v>
      </c>
      <c r="O1401" s="27" t="s">
        <v>868</v>
      </c>
      <c r="P1401" s="27" t="s">
        <v>170</v>
      </c>
      <c r="R1401" s="27">
        <v>0</v>
      </c>
      <c r="S1401" s="27" t="s">
        <v>402</v>
      </c>
      <c r="T1401" s="27" t="s">
        <v>354</v>
      </c>
      <c r="U1401" s="27" t="s">
        <v>4583</v>
      </c>
    </row>
    <row r="1402" spans="1:21" x14ac:dyDescent="0.15">
      <c r="A1402" s="27" t="s">
        <v>75</v>
      </c>
      <c r="B1402" s="27" t="s">
        <v>4584</v>
      </c>
      <c r="C1402" s="27" t="s">
        <v>663</v>
      </c>
      <c r="D1402" s="27" t="s">
        <v>869</v>
      </c>
      <c r="E1402" s="27" t="s">
        <v>4580</v>
      </c>
      <c r="F1402" s="27" t="s">
        <v>4581</v>
      </c>
      <c r="G1402" s="27" t="s">
        <v>78</v>
      </c>
      <c r="H1402" s="27" t="s">
        <v>4582</v>
      </c>
      <c r="I1402" s="28">
        <v>43423.657465277778</v>
      </c>
      <c r="J1402" s="28">
        <v>43423.658275462964</v>
      </c>
      <c r="K1402" s="27">
        <v>8.1018518518518516E-4</v>
      </c>
      <c r="L1402" s="27" t="s">
        <v>210</v>
      </c>
      <c r="M1402" s="27" t="s">
        <v>211</v>
      </c>
      <c r="N1402" s="27" t="s">
        <v>215</v>
      </c>
      <c r="O1402" s="27" t="s">
        <v>868</v>
      </c>
      <c r="P1402" s="27" t="s">
        <v>170</v>
      </c>
      <c r="R1402" s="27">
        <v>0</v>
      </c>
      <c r="S1402" s="27" t="s">
        <v>486</v>
      </c>
      <c r="T1402" s="27" t="s">
        <v>354</v>
      </c>
      <c r="U1402" s="27" t="s">
        <v>4583</v>
      </c>
    </row>
    <row r="1403" spans="1:21" x14ac:dyDescent="0.15">
      <c r="A1403" s="27" t="s">
        <v>75</v>
      </c>
      <c r="B1403" s="27" t="s">
        <v>11289</v>
      </c>
      <c r="C1403" s="27" t="s">
        <v>663</v>
      </c>
      <c r="D1403" s="27" t="s">
        <v>869</v>
      </c>
      <c r="E1403" s="27" t="s">
        <v>11290</v>
      </c>
      <c r="F1403" s="27" t="s">
        <v>11291</v>
      </c>
      <c r="G1403" s="27" t="s">
        <v>78</v>
      </c>
      <c r="H1403" s="27" t="s">
        <v>11292</v>
      </c>
      <c r="I1403" s="28">
        <v>43423.659120370372</v>
      </c>
      <c r="J1403" s="28">
        <v>43423.659120370372</v>
      </c>
      <c r="K1403" s="27">
        <v>0</v>
      </c>
      <c r="L1403" s="27" t="s">
        <v>211</v>
      </c>
      <c r="M1403" s="27" t="s">
        <v>211</v>
      </c>
      <c r="N1403" s="27" t="s">
        <v>215</v>
      </c>
      <c r="O1403" s="27" t="s">
        <v>868</v>
      </c>
      <c r="P1403" s="27" t="s">
        <v>170</v>
      </c>
      <c r="R1403" s="27">
        <v>0</v>
      </c>
      <c r="S1403" s="27" t="s">
        <v>354</v>
      </c>
      <c r="T1403" s="27" t="s">
        <v>354</v>
      </c>
      <c r="U1403" s="27" t="s">
        <v>11293</v>
      </c>
    </row>
    <row r="1404" spans="1:21" x14ac:dyDescent="0.15">
      <c r="A1404" s="27" t="s">
        <v>75</v>
      </c>
      <c r="B1404" s="27" t="s">
        <v>4585</v>
      </c>
      <c r="C1404" s="27" t="s">
        <v>663</v>
      </c>
      <c r="D1404" s="27" t="s">
        <v>869</v>
      </c>
      <c r="E1404" s="27" t="s">
        <v>4586</v>
      </c>
      <c r="F1404" s="27" t="s">
        <v>4587</v>
      </c>
      <c r="G1404" s="27" t="s">
        <v>78</v>
      </c>
      <c r="H1404" s="27" t="s">
        <v>4588</v>
      </c>
      <c r="I1404" s="28">
        <v>43423.66201388889</v>
      </c>
      <c r="J1404" s="28">
        <v>43423.663159722222</v>
      </c>
      <c r="K1404" s="27">
        <v>1.1458333333333333E-3</v>
      </c>
      <c r="L1404" s="27" t="s">
        <v>210</v>
      </c>
      <c r="M1404" s="27" t="s">
        <v>211</v>
      </c>
      <c r="N1404" s="27" t="s">
        <v>215</v>
      </c>
      <c r="O1404" s="27" t="s">
        <v>868</v>
      </c>
      <c r="P1404" s="27" t="s">
        <v>170</v>
      </c>
      <c r="R1404" s="27">
        <v>0</v>
      </c>
      <c r="S1404" s="27" t="s">
        <v>678</v>
      </c>
      <c r="T1404" s="27" t="s">
        <v>354</v>
      </c>
      <c r="U1404" s="27" t="s">
        <v>4589</v>
      </c>
    </row>
    <row r="1405" spans="1:21" x14ac:dyDescent="0.15">
      <c r="A1405" s="27" t="s">
        <v>75</v>
      </c>
      <c r="B1405" s="27" t="s">
        <v>11294</v>
      </c>
      <c r="C1405" s="27" t="s">
        <v>663</v>
      </c>
      <c r="D1405" s="27" t="s">
        <v>869</v>
      </c>
      <c r="E1405" s="27" t="s">
        <v>11295</v>
      </c>
      <c r="F1405" s="27" t="s">
        <v>11296</v>
      </c>
      <c r="G1405" s="27" t="s">
        <v>78</v>
      </c>
      <c r="H1405" s="27" t="s">
        <v>213</v>
      </c>
      <c r="I1405" s="28">
        <v>43423.682581018518</v>
      </c>
      <c r="J1405" s="28">
        <v>43423.682581018518</v>
      </c>
      <c r="K1405" s="27">
        <v>0</v>
      </c>
      <c r="L1405" s="27" t="s">
        <v>211</v>
      </c>
      <c r="M1405" s="27" t="s">
        <v>211</v>
      </c>
      <c r="N1405" s="27" t="s">
        <v>215</v>
      </c>
      <c r="O1405" s="27" t="s">
        <v>868</v>
      </c>
      <c r="P1405" s="27" t="s">
        <v>170</v>
      </c>
      <c r="R1405" s="27">
        <v>0</v>
      </c>
      <c r="S1405" s="27" t="s">
        <v>354</v>
      </c>
      <c r="T1405" s="27" t="s">
        <v>354</v>
      </c>
      <c r="U1405" s="27" t="s">
        <v>11297</v>
      </c>
    </row>
    <row r="1406" spans="1:21" x14ac:dyDescent="0.15">
      <c r="A1406" s="27" t="s">
        <v>75</v>
      </c>
      <c r="B1406" s="27" t="s">
        <v>11298</v>
      </c>
      <c r="C1406" s="27" t="s">
        <v>663</v>
      </c>
      <c r="D1406" s="27" t="s">
        <v>869</v>
      </c>
      <c r="E1406" s="27" t="s">
        <v>11299</v>
      </c>
      <c r="F1406" s="27" t="s">
        <v>11300</v>
      </c>
      <c r="G1406" s="27" t="s">
        <v>78</v>
      </c>
      <c r="H1406" s="27" t="s">
        <v>9187</v>
      </c>
      <c r="I1406" s="28">
        <v>43423.683715277781</v>
      </c>
      <c r="J1406" s="28">
        <v>43423.683715277781</v>
      </c>
      <c r="K1406" s="27">
        <v>0</v>
      </c>
      <c r="L1406" s="27" t="s">
        <v>211</v>
      </c>
      <c r="M1406" s="27" t="s">
        <v>211</v>
      </c>
      <c r="N1406" s="27" t="s">
        <v>215</v>
      </c>
      <c r="O1406" s="27" t="s">
        <v>868</v>
      </c>
      <c r="P1406" s="27" t="s">
        <v>170</v>
      </c>
      <c r="R1406" s="27">
        <v>0</v>
      </c>
      <c r="S1406" s="27" t="s">
        <v>354</v>
      </c>
      <c r="T1406" s="27" t="s">
        <v>354</v>
      </c>
      <c r="U1406" s="27" t="s">
        <v>11301</v>
      </c>
    </row>
    <row r="1407" spans="1:21" x14ac:dyDescent="0.15">
      <c r="A1407" s="27" t="s">
        <v>75</v>
      </c>
      <c r="B1407" s="27" t="s">
        <v>4590</v>
      </c>
      <c r="C1407" s="27" t="s">
        <v>663</v>
      </c>
      <c r="D1407" s="27" t="s">
        <v>869</v>
      </c>
      <c r="E1407" s="27" t="s">
        <v>4591</v>
      </c>
      <c r="F1407" s="27" t="s">
        <v>4592</v>
      </c>
      <c r="G1407" s="27" t="s">
        <v>78</v>
      </c>
      <c r="H1407" s="27" t="s">
        <v>4593</v>
      </c>
      <c r="I1407" s="28">
        <v>43423.684502314813</v>
      </c>
      <c r="J1407" s="28">
        <v>43423.685555555552</v>
      </c>
      <c r="K1407" s="27">
        <v>1.0532407407407407E-3</v>
      </c>
      <c r="L1407" s="27" t="s">
        <v>210</v>
      </c>
      <c r="M1407" s="27" t="s">
        <v>211</v>
      </c>
      <c r="N1407" s="27" t="s">
        <v>215</v>
      </c>
      <c r="O1407" s="27" t="s">
        <v>868</v>
      </c>
      <c r="P1407" s="27" t="s">
        <v>170</v>
      </c>
      <c r="R1407" s="27">
        <v>0</v>
      </c>
      <c r="S1407" s="27" t="s">
        <v>481</v>
      </c>
      <c r="T1407" s="27" t="s">
        <v>354</v>
      </c>
      <c r="U1407" s="27" t="s">
        <v>4594</v>
      </c>
    </row>
    <row r="1408" spans="1:21" x14ac:dyDescent="0.15">
      <c r="A1408" s="27" t="s">
        <v>75</v>
      </c>
      <c r="B1408" s="27" t="s">
        <v>4595</v>
      </c>
      <c r="C1408" s="27" t="s">
        <v>663</v>
      </c>
      <c r="D1408" s="27" t="s">
        <v>869</v>
      </c>
      <c r="E1408" s="27" t="s">
        <v>4596</v>
      </c>
      <c r="F1408" s="27" t="s">
        <v>4597</v>
      </c>
      <c r="G1408" s="27" t="s">
        <v>78</v>
      </c>
      <c r="H1408" s="27" t="s">
        <v>4598</v>
      </c>
      <c r="I1408" s="28">
        <v>43423.686319444445</v>
      </c>
      <c r="J1408" s="28">
        <v>43423.688310185185</v>
      </c>
      <c r="K1408" s="27">
        <v>1.9907407407407408E-3</v>
      </c>
      <c r="L1408" s="27" t="s">
        <v>210</v>
      </c>
      <c r="M1408" s="27" t="s">
        <v>211</v>
      </c>
      <c r="N1408" s="27" t="s">
        <v>215</v>
      </c>
      <c r="O1408" s="27" t="s">
        <v>868</v>
      </c>
      <c r="P1408" s="27" t="s">
        <v>170</v>
      </c>
      <c r="R1408" s="27">
        <v>0</v>
      </c>
      <c r="S1408" s="27" t="s">
        <v>662</v>
      </c>
      <c r="T1408" s="27" t="s">
        <v>354</v>
      </c>
      <c r="U1408" s="27" t="s">
        <v>4599</v>
      </c>
    </row>
    <row r="1409" spans="1:21" x14ac:dyDescent="0.15">
      <c r="A1409" s="27" t="s">
        <v>75</v>
      </c>
      <c r="B1409" s="27" t="s">
        <v>11302</v>
      </c>
      <c r="C1409" s="27" t="s">
        <v>663</v>
      </c>
      <c r="D1409" s="27" t="s">
        <v>869</v>
      </c>
      <c r="E1409" s="27" t="s">
        <v>11303</v>
      </c>
      <c r="F1409" s="27" t="s">
        <v>11304</v>
      </c>
      <c r="G1409" s="27" t="s">
        <v>78</v>
      </c>
      <c r="H1409" s="27" t="s">
        <v>11305</v>
      </c>
      <c r="I1409" s="28">
        <v>43423.717152777775</v>
      </c>
      <c r="J1409" s="28">
        <v>43423.717152777775</v>
      </c>
      <c r="K1409" s="27">
        <v>0</v>
      </c>
      <c r="L1409" s="27" t="s">
        <v>211</v>
      </c>
      <c r="M1409" s="27" t="s">
        <v>211</v>
      </c>
      <c r="N1409" s="27" t="s">
        <v>215</v>
      </c>
      <c r="O1409" s="27" t="s">
        <v>868</v>
      </c>
      <c r="P1409" s="27" t="s">
        <v>170</v>
      </c>
      <c r="R1409" s="27">
        <v>0</v>
      </c>
      <c r="S1409" s="27" t="s">
        <v>354</v>
      </c>
      <c r="T1409" s="27" t="s">
        <v>354</v>
      </c>
      <c r="U1409" s="27" t="s">
        <v>11306</v>
      </c>
    </row>
    <row r="1410" spans="1:21" x14ac:dyDescent="0.15">
      <c r="A1410" s="27" t="s">
        <v>75</v>
      </c>
      <c r="B1410" s="27" t="s">
        <v>11307</v>
      </c>
      <c r="C1410" s="27" t="s">
        <v>663</v>
      </c>
      <c r="D1410" s="27" t="s">
        <v>869</v>
      </c>
      <c r="E1410" s="27" t="s">
        <v>11308</v>
      </c>
      <c r="F1410" s="27" t="s">
        <v>11309</v>
      </c>
      <c r="G1410" s="27" t="s">
        <v>78</v>
      </c>
      <c r="H1410" s="27" t="s">
        <v>11310</v>
      </c>
      <c r="I1410" s="28">
        <v>43423.719918981478</v>
      </c>
      <c r="J1410" s="28">
        <v>43423.719918981478</v>
      </c>
      <c r="K1410" s="27">
        <v>0</v>
      </c>
      <c r="L1410" s="27" t="s">
        <v>211</v>
      </c>
      <c r="M1410" s="27" t="s">
        <v>211</v>
      </c>
      <c r="N1410" s="27" t="s">
        <v>215</v>
      </c>
      <c r="O1410" s="27" t="s">
        <v>868</v>
      </c>
      <c r="P1410" s="27" t="s">
        <v>170</v>
      </c>
      <c r="R1410" s="27">
        <v>0</v>
      </c>
      <c r="S1410" s="27" t="s">
        <v>354</v>
      </c>
      <c r="T1410" s="27" t="s">
        <v>354</v>
      </c>
      <c r="U1410" s="27" t="s">
        <v>11311</v>
      </c>
    </row>
    <row r="1411" spans="1:21" x14ac:dyDescent="0.15">
      <c r="A1411" s="27" t="s">
        <v>75</v>
      </c>
      <c r="B1411" s="27" t="s">
        <v>11312</v>
      </c>
      <c r="C1411" s="27" t="s">
        <v>663</v>
      </c>
      <c r="D1411" s="27" t="s">
        <v>869</v>
      </c>
      <c r="E1411" s="27" t="s">
        <v>11308</v>
      </c>
      <c r="F1411" s="27" t="s">
        <v>11309</v>
      </c>
      <c r="G1411" s="27" t="s">
        <v>78</v>
      </c>
      <c r="H1411" s="27" t="s">
        <v>11310</v>
      </c>
      <c r="I1411" s="28">
        <v>43423.720081018517</v>
      </c>
      <c r="J1411" s="28">
        <v>43423.720081018517</v>
      </c>
      <c r="K1411" s="27">
        <v>0</v>
      </c>
      <c r="L1411" s="27" t="s">
        <v>211</v>
      </c>
      <c r="M1411" s="27" t="s">
        <v>211</v>
      </c>
      <c r="N1411" s="27" t="s">
        <v>215</v>
      </c>
      <c r="O1411" s="27" t="s">
        <v>868</v>
      </c>
      <c r="P1411" s="27" t="s">
        <v>170</v>
      </c>
      <c r="R1411" s="27">
        <v>0</v>
      </c>
      <c r="S1411" s="27" t="s">
        <v>354</v>
      </c>
      <c r="T1411" s="27" t="s">
        <v>354</v>
      </c>
      <c r="U1411" s="27" t="s">
        <v>11311</v>
      </c>
    </row>
    <row r="1412" spans="1:21" x14ac:dyDescent="0.15">
      <c r="A1412" s="27" t="s">
        <v>75</v>
      </c>
      <c r="B1412" s="27" t="s">
        <v>11313</v>
      </c>
      <c r="C1412" s="27" t="s">
        <v>663</v>
      </c>
      <c r="D1412" s="27" t="s">
        <v>869</v>
      </c>
      <c r="E1412" s="27" t="s">
        <v>11308</v>
      </c>
      <c r="F1412" s="27" t="s">
        <v>11309</v>
      </c>
      <c r="G1412" s="27" t="s">
        <v>78</v>
      </c>
      <c r="H1412" s="27" t="s">
        <v>11310</v>
      </c>
      <c r="I1412" s="28">
        <v>43423.720173611109</v>
      </c>
      <c r="J1412" s="28">
        <v>43423.720173611109</v>
      </c>
      <c r="K1412" s="27">
        <v>0</v>
      </c>
      <c r="L1412" s="27" t="s">
        <v>211</v>
      </c>
      <c r="M1412" s="27" t="s">
        <v>211</v>
      </c>
      <c r="N1412" s="27" t="s">
        <v>215</v>
      </c>
      <c r="O1412" s="27" t="s">
        <v>868</v>
      </c>
      <c r="P1412" s="27" t="s">
        <v>170</v>
      </c>
      <c r="R1412" s="27">
        <v>0</v>
      </c>
      <c r="S1412" s="27" t="s">
        <v>354</v>
      </c>
      <c r="T1412" s="27" t="s">
        <v>354</v>
      </c>
      <c r="U1412" s="27" t="s">
        <v>11311</v>
      </c>
    </row>
    <row r="1413" spans="1:21" x14ac:dyDescent="0.15">
      <c r="A1413" s="27" t="s">
        <v>75</v>
      </c>
      <c r="B1413" s="27" t="s">
        <v>4600</v>
      </c>
      <c r="C1413" s="27" t="s">
        <v>188</v>
      </c>
      <c r="D1413" s="27" t="s">
        <v>565</v>
      </c>
      <c r="E1413" s="27" t="s">
        <v>1237</v>
      </c>
      <c r="F1413" s="27" t="s">
        <v>1238</v>
      </c>
      <c r="G1413" s="27" t="s">
        <v>78</v>
      </c>
      <c r="H1413" s="27" t="s">
        <v>1239</v>
      </c>
      <c r="I1413" s="28">
        <v>43423.441805555558</v>
      </c>
      <c r="J1413" s="28">
        <v>43423.447326388887</v>
      </c>
      <c r="K1413" s="27">
        <v>5.5208333333333333E-3</v>
      </c>
      <c r="L1413" s="27" t="s">
        <v>210</v>
      </c>
      <c r="M1413" s="27" t="s">
        <v>210</v>
      </c>
      <c r="N1413" s="27" t="s">
        <v>215</v>
      </c>
      <c r="O1413" s="27" t="s">
        <v>566</v>
      </c>
      <c r="P1413" s="27" t="s">
        <v>170</v>
      </c>
      <c r="R1413" s="27">
        <v>0</v>
      </c>
      <c r="S1413" s="27" t="s">
        <v>4601</v>
      </c>
      <c r="T1413" s="27" t="s">
        <v>4601</v>
      </c>
      <c r="U1413" s="27" t="s">
        <v>1240</v>
      </c>
    </row>
    <row r="1414" spans="1:21" x14ac:dyDescent="0.15">
      <c r="A1414" s="27" t="s">
        <v>75</v>
      </c>
      <c r="B1414" s="27" t="s">
        <v>4602</v>
      </c>
      <c r="C1414" s="27" t="s">
        <v>188</v>
      </c>
      <c r="D1414" s="27" t="s">
        <v>565</v>
      </c>
      <c r="E1414" s="27" t="s">
        <v>4603</v>
      </c>
      <c r="F1414" s="27" t="s">
        <v>4604</v>
      </c>
      <c r="G1414" s="27" t="s">
        <v>78</v>
      </c>
      <c r="H1414" s="27" t="s">
        <v>4605</v>
      </c>
      <c r="I1414" s="28">
        <v>43423.453888888886</v>
      </c>
      <c r="J1414" s="28">
        <v>43423.454293981478</v>
      </c>
      <c r="K1414" s="27">
        <v>4.0509259259259258E-4</v>
      </c>
      <c r="L1414" s="27" t="s">
        <v>210</v>
      </c>
      <c r="M1414" s="27" t="s">
        <v>211</v>
      </c>
      <c r="N1414" s="27" t="s">
        <v>215</v>
      </c>
      <c r="O1414" s="27" t="s">
        <v>566</v>
      </c>
      <c r="P1414" s="27" t="s">
        <v>170</v>
      </c>
      <c r="R1414" s="27">
        <v>0</v>
      </c>
      <c r="S1414" s="27" t="s">
        <v>398</v>
      </c>
      <c r="T1414" s="27" t="s">
        <v>354</v>
      </c>
      <c r="U1414" s="27" t="s">
        <v>4606</v>
      </c>
    </row>
    <row r="1415" spans="1:21" x14ac:dyDescent="0.15">
      <c r="A1415" s="27" t="s">
        <v>75</v>
      </c>
      <c r="B1415" s="27" t="s">
        <v>4607</v>
      </c>
      <c r="C1415" s="27" t="s">
        <v>188</v>
      </c>
      <c r="D1415" s="27" t="s">
        <v>565</v>
      </c>
      <c r="E1415" s="27" t="s">
        <v>4603</v>
      </c>
      <c r="F1415" s="27" t="s">
        <v>4604</v>
      </c>
      <c r="G1415" s="27" t="s">
        <v>78</v>
      </c>
      <c r="H1415" s="27" t="s">
        <v>4608</v>
      </c>
      <c r="I1415" s="28">
        <v>43423.455381944441</v>
      </c>
      <c r="J1415" s="28">
        <v>43423.461018518516</v>
      </c>
      <c r="K1415" s="27">
        <v>5.6365740740740742E-3</v>
      </c>
      <c r="L1415" s="27" t="s">
        <v>210</v>
      </c>
      <c r="M1415" s="27" t="s">
        <v>210</v>
      </c>
      <c r="N1415" s="27" t="s">
        <v>215</v>
      </c>
      <c r="O1415" s="27" t="s">
        <v>566</v>
      </c>
      <c r="P1415" s="27" t="s">
        <v>170</v>
      </c>
      <c r="R1415" s="27">
        <v>0</v>
      </c>
      <c r="S1415" s="27" t="s">
        <v>950</v>
      </c>
      <c r="T1415" s="27" t="s">
        <v>950</v>
      </c>
      <c r="U1415" s="27" t="s">
        <v>4609</v>
      </c>
    </row>
    <row r="1416" spans="1:21" x14ac:dyDescent="0.15">
      <c r="A1416" s="27" t="s">
        <v>75</v>
      </c>
      <c r="B1416" s="27" t="s">
        <v>11314</v>
      </c>
      <c r="C1416" s="27" t="s">
        <v>188</v>
      </c>
      <c r="D1416" s="27" t="s">
        <v>565</v>
      </c>
      <c r="E1416" s="27" t="s">
        <v>4603</v>
      </c>
      <c r="F1416" s="27" t="s">
        <v>4604</v>
      </c>
      <c r="G1416" s="27" t="s">
        <v>78</v>
      </c>
      <c r="H1416" s="27" t="s">
        <v>4605</v>
      </c>
      <c r="I1416" s="28">
        <v>43423.458993055552</v>
      </c>
      <c r="J1416" s="28">
        <v>43423.458993055552</v>
      </c>
      <c r="K1416" s="27">
        <v>0</v>
      </c>
      <c r="L1416" s="27" t="s">
        <v>211</v>
      </c>
      <c r="M1416" s="27" t="s">
        <v>211</v>
      </c>
      <c r="N1416" s="27" t="s">
        <v>215</v>
      </c>
      <c r="O1416" s="27" t="s">
        <v>566</v>
      </c>
      <c r="P1416" s="27" t="s">
        <v>170</v>
      </c>
      <c r="R1416" s="27">
        <v>0</v>
      </c>
      <c r="U1416" s="27" t="s">
        <v>4606</v>
      </c>
    </row>
    <row r="1417" spans="1:21" x14ac:dyDescent="0.15">
      <c r="A1417" s="27" t="s">
        <v>75</v>
      </c>
      <c r="B1417" s="27" t="s">
        <v>4610</v>
      </c>
      <c r="C1417" s="27" t="s">
        <v>188</v>
      </c>
      <c r="D1417" s="27" t="s">
        <v>565</v>
      </c>
      <c r="E1417" s="27" t="s">
        <v>1474</v>
      </c>
      <c r="F1417" s="27" t="s">
        <v>1475</v>
      </c>
      <c r="G1417" s="27" t="s">
        <v>78</v>
      </c>
      <c r="H1417" s="27" t="s">
        <v>1476</v>
      </c>
      <c r="I1417" s="28">
        <v>43423.707256944443</v>
      </c>
      <c r="J1417" s="28">
        <v>43423.708344907405</v>
      </c>
      <c r="K1417" s="27">
        <v>1.0879629629629629E-3</v>
      </c>
      <c r="L1417" s="27" t="s">
        <v>210</v>
      </c>
      <c r="M1417" s="27" t="s">
        <v>211</v>
      </c>
      <c r="N1417" s="27" t="s">
        <v>215</v>
      </c>
      <c r="O1417" s="27" t="s">
        <v>566</v>
      </c>
      <c r="P1417" s="27" t="s">
        <v>170</v>
      </c>
      <c r="R1417" s="27">
        <v>0</v>
      </c>
      <c r="S1417" s="27" t="s">
        <v>415</v>
      </c>
      <c r="T1417" s="27" t="s">
        <v>354</v>
      </c>
      <c r="U1417" s="27" t="s">
        <v>1477</v>
      </c>
    </row>
    <row r="1418" spans="1:21" x14ac:dyDescent="0.15">
      <c r="A1418" s="27" t="s">
        <v>75</v>
      </c>
      <c r="B1418" s="27" t="s">
        <v>4611</v>
      </c>
      <c r="C1418" s="27" t="s">
        <v>188</v>
      </c>
      <c r="D1418" s="27" t="s">
        <v>565</v>
      </c>
      <c r="E1418" s="27" t="s">
        <v>4603</v>
      </c>
      <c r="F1418" s="27" t="s">
        <v>4604</v>
      </c>
      <c r="G1418" s="27" t="s">
        <v>78</v>
      </c>
      <c r="H1418" s="27" t="s">
        <v>4608</v>
      </c>
      <c r="I1418" s="28">
        <v>43423.723182870373</v>
      </c>
      <c r="J1418" s="28">
        <v>43423.724062499998</v>
      </c>
      <c r="K1418" s="27">
        <v>8.7962962962962962E-4</v>
      </c>
      <c r="L1418" s="27" t="s">
        <v>210</v>
      </c>
      <c r="M1418" s="27" t="s">
        <v>211</v>
      </c>
      <c r="N1418" s="27" t="s">
        <v>215</v>
      </c>
      <c r="O1418" s="27" t="s">
        <v>566</v>
      </c>
      <c r="P1418" s="27" t="s">
        <v>170</v>
      </c>
      <c r="R1418" s="27">
        <v>0</v>
      </c>
      <c r="S1418" s="27" t="s">
        <v>794</v>
      </c>
      <c r="T1418" s="27" t="s">
        <v>354</v>
      </c>
      <c r="U1418" s="27" t="s">
        <v>4609</v>
      </c>
    </row>
    <row r="1419" spans="1:21" x14ac:dyDescent="0.15">
      <c r="A1419" s="27" t="s">
        <v>75</v>
      </c>
      <c r="B1419" s="27" t="s">
        <v>11315</v>
      </c>
      <c r="C1419" s="27" t="s">
        <v>188</v>
      </c>
      <c r="D1419" s="27" t="s">
        <v>565</v>
      </c>
      <c r="E1419" s="27" t="s">
        <v>1351</v>
      </c>
      <c r="F1419" s="27" t="s">
        <v>1352</v>
      </c>
      <c r="G1419" s="27" t="s">
        <v>78</v>
      </c>
      <c r="H1419" s="27" t="s">
        <v>1353</v>
      </c>
      <c r="I1419" s="28">
        <v>43423.724999999999</v>
      </c>
      <c r="J1419" s="28">
        <v>43423.724999999999</v>
      </c>
      <c r="K1419" s="27">
        <v>0</v>
      </c>
      <c r="L1419" s="27" t="s">
        <v>211</v>
      </c>
      <c r="M1419" s="27" t="s">
        <v>211</v>
      </c>
      <c r="N1419" s="27" t="s">
        <v>215</v>
      </c>
      <c r="O1419" s="27" t="s">
        <v>566</v>
      </c>
      <c r="P1419" s="27" t="s">
        <v>170</v>
      </c>
      <c r="R1419" s="27">
        <v>0</v>
      </c>
      <c r="S1419" s="27" t="s">
        <v>354</v>
      </c>
      <c r="T1419" s="27" t="s">
        <v>354</v>
      </c>
      <c r="U1419" s="27" t="s">
        <v>1354</v>
      </c>
    </row>
    <row r="1420" spans="1:21" x14ac:dyDescent="0.15">
      <c r="A1420" s="27" t="s">
        <v>75</v>
      </c>
      <c r="B1420" s="27" t="s">
        <v>11316</v>
      </c>
      <c r="C1420" s="27" t="s">
        <v>663</v>
      </c>
      <c r="D1420" s="27" t="s">
        <v>820</v>
      </c>
      <c r="E1420" s="27" t="s">
        <v>11317</v>
      </c>
      <c r="F1420" s="27" t="s">
        <v>11318</v>
      </c>
      <c r="G1420" s="27" t="s">
        <v>78</v>
      </c>
      <c r="H1420" s="27" t="s">
        <v>11319</v>
      </c>
      <c r="I1420" s="28">
        <v>43423.43986111111</v>
      </c>
      <c r="J1420" s="28">
        <v>43423.43986111111</v>
      </c>
      <c r="K1420" s="27">
        <v>0</v>
      </c>
      <c r="L1420" s="27" t="s">
        <v>211</v>
      </c>
      <c r="M1420" s="27" t="s">
        <v>211</v>
      </c>
      <c r="N1420" s="27" t="s">
        <v>215</v>
      </c>
      <c r="O1420" s="27" t="s">
        <v>821</v>
      </c>
      <c r="P1420" s="27" t="s">
        <v>170</v>
      </c>
      <c r="R1420" s="27">
        <v>0</v>
      </c>
      <c r="S1420" s="27" t="s">
        <v>354</v>
      </c>
      <c r="T1420" s="27" t="s">
        <v>354</v>
      </c>
      <c r="U1420" s="27" t="s">
        <v>11320</v>
      </c>
    </row>
    <row r="1421" spans="1:21" x14ac:dyDescent="0.15">
      <c r="A1421" s="27" t="s">
        <v>75</v>
      </c>
      <c r="B1421" s="27" t="s">
        <v>11321</v>
      </c>
      <c r="C1421" s="27" t="s">
        <v>663</v>
      </c>
      <c r="D1421" s="27" t="s">
        <v>820</v>
      </c>
      <c r="E1421" s="27" t="s">
        <v>11322</v>
      </c>
      <c r="F1421" s="27" t="s">
        <v>11323</v>
      </c>
      <c r="G1421" s="27" t="s">
        <v>78</v>
      </c>
      <c r="H1421" s="27" t="s">
        <v>11324</v>
      </c>
      <c r="I1421" s="28">
        <v>43423.441388888888</v>
      </c>
      <c r="J1421" s="28">
        <v>43423.441388888888</v>
      </c>
      <c r="K1421" s="27">
        <v>0</v>
      </c>
      <c r="L1421" s="27" t="s">
        <v>211</v>
      </c>
      <c r="M1421" s="27" t="s">
        <v>211</v>
      </c>
      <c r="N1421" s="27" t="s">
        <v>215</v>
      </c>
      <c r="O1421" s="27" t="s">
        <v>821</v>
      </c>
      <c r="P1421" s="27" t="s">
        <v>170</v>
      </c>
      <c r="R1421" s="27">
        <v>0</v>
      </c>
      <c r="S1421" s="27" t="s">
        <v>354</v>
      </c>
      <c r="T1421" s="27" t="s">
        <v>354</v>
      </c>
      <c r="U1421" s="27" t="s">
        <v>11325</v>
      </c>
    </row>
    <row r="1422" spans="1:21" x14ac:dyDescent="0.15">
      <c r="A1422" s="27" t="s">
        <v>75</v>
      </c>
      <c r="B1422" s="27" t="s">
        <v>4612</v>
      </c>
      <c r="C1422" s="27" t="s">
        <v>663</v>
      </c>
      <c r="D1422" s="27" t="s">
        <v>820</v>
      </c>
      <c r="E1422" s="27" t="s">
        <v>4613</v>
      </c>
      <c r="F1422" s="27" t="s">
        <v>4614</v>
      </c>
      <c r="G1422" s="27" t="s">
        <v>78</v>
      </c>
      <c r="H1422" s="27" t="s">
        <v>4615</v>
      </c>
      <c r="I1422" s="28">
        <v>43423.442673611113</v>
      </c>
      <c r="J1422" s="28">
        <v>43423.450555555559</v>
      </c>
      <c r="K1422" s="27">
        <v>7.8819444444444432E-3</v>
      </c>
      <c r="L1422" s="27" t="s">
        <v>210</v>
      </c>
      <c r="M1422" s="27" t="s">
        <v>210</v>
      </c>
      <c r="N1422" s="27" t="s">
        <v>215</v>
      </c>
      <c r="O1422" s="27" t="s">
        <v>821</v>
      </c>
      <c r="P1422" s="27" t="s">
        <v>170</v>
      </c>
      <c r="R1422" s="27">
        <v>0</v>
      </c>
      <c r="S1422" s="27" t="s">
        <v>4616</v>
      </c>
      <c r="T1422" s="27" t="s">
        <v>4616</v>
      </c>
      <c r="U1422" s="27" t="s">
        <v>4617</v>
      </c>
    </row>
    <row r="1423" spans="1:21" x14ac:dyDescent="0.15">
      <c r="A1423" s="27" t="s">
        <v>75</v>
      </c>
      <c r="B1423" s="27" t="s">
        <v>4618</v>
      </c>
      <c r="C1423" s="27" t="s">
        <v>663</v>
      </c>
      <c r="D1423" s="27" t="s">
        <v>820</v>
      </c>
      <c r="E1423" s="27" t="s">
        <v>4619</v>
      </c>
      <c r="F1423" s="27" t="s">
        <v>4620</v>
      </c>
      <c r="G1423" s="27" t="s">
        <v>78</v>
      </c>
      <c r="H1423" s="27" t="s">
        <v>4621</v>
      </c>
      <c r="I1423" s="28">
        <v>43423.457129629627</v>
      </c>
      <c r="J1423" s="28">
        <v>43423.457615740743</v>
      </c>
      <c r="K1423" s="27">
        <v>4.8611111111111104E-4</v>
      </c>
      <c r="L1423" s="27" t="s">
        <v>210</v>
      </c>
      <c r="M1423" s="27" t="s">
        <v>211</v>
      </c>
      <c r="N1423" s="27" t="s">
        <v>215</v>
      </c>
      <c r="O1423" s="27" t="s">
        <v>821</v>
      </c>
      <c r="P1423" s="27" t="s">
        <v>170</v>
      </c>
      <c r="R1423" s="27">
        <v>0</v>
      </c>
      <c r="S1423" s="27" t="s">
        <v>364</v>
      </c>
      <c r="T1423" s="27" t="s">
        <v>354</v>
      </c>
      <c r="U1423" s="27" t="s">
        <v>4622</v>
      </c>
    </row>
    <row r="1424" spans="1:21" x14ac:dyDescent="0.15">
      <c r="A1424" s="27" t="s">
        <v>75</v>
      </c>
      <c r="B1424" s="27" t="s">
        <v>11326</v>
      </c>
      <c r="C1424" s="27" t="s">
        <v>663</v>
      </c>
      <c r="D1424" s="27" t="s">
        <v>820</v>
      </c>
      <c r="E1424" s="27" t="s">
        <v>11327</v>
      </c>
      <c r="F1424" s="27" t="s">
        <v>11328</v>
      </c>
      <c r="G1424" s="27" t="s">
        <v>78</v>
      </c>
      <c r="H1424" s="27" t="s">
        <v>11329</v>
      </c>
      <c r="I1424" s="28">
        <v>43423.474004629628</v>
      </c>
      <c r="J1424" s="28">
        <v>43423.474004629628</v>
      </c>
      <c r="K1424" s="27">
        <v>0</v>
      </c>
      <c r="L1424" s="27" t="s">
        <v>211</v>
      </c>
      <c r="M1424" s="27" t="s">
        <v>211</v>
      </c>
      <c r="N1424" s="27" t="s">
        <v>215</v>
      </c>
      <c r="O1424" s="27" t="s">
        <v>821</v>
      </c>
      <c r="P1424" s="27" t="s">
        <v>170</v>
      </c>
      <c r="R1424" s="27">
        <v>0</v>
      </c>
      <c r="S1424" s="27" t="s">
        <v>354</v>
      </c>
      <c r="T1424" s="27" t="s">
        <v>354</v>
      </c>
      <c r="U1424" s="27" t="s">
        <v>11330</v>
      </c>
    </row>
    <row r="1425" spans="1:21" x14ac:dyDescent="0.15">
      <c r="A1425" s="27" t="s">
        <v>75</v>
      </c>
      <c r="B1425" s="27" t="s">
        <v>11331</v>
      </c>
      <c r="C1425" s="27" t="s">
        <v>663</v>
      </c>
      <c r="D1425" s="27" t="s">
        <v>820</v>
      </c>
      <c r="E1425" s="27" t="s">
        <v>11332</v>
      </c>
      <c r="F1425" s="27" t="s">
        <v>11333</v>
      </c>
      <c r="G1425" s="27" t="s">
        <v>78</v>
      </c>
      <c r="H1425" s="27" t="s">
        <v>11334</v>
      </c>
      <c r="I1425" s="28">
        <v>43423.475497685184</v>
      </c>
      <c r="J1425" s="28">
        <v>43423.475497685184</v>
      </c>
      <c r="K1425" s="27">
        <v>0</v>
      </c>
      <c r="L1425" s="27" t="s">
        <v>211</v>
      </c>
      <c r="M1425" s="27" t="s">
        <v>211</v>
      </c>
      <c r="N1425" s="27" t="s">
        <v>215</v>
      </c>
      <c r="O1425" s="27" t="s">
        <v>821</v>
      </c>
      <c r="P1425" s="27" t="s">
        <v>170</v>
      </c>
      <c r="R1425" s="27">
        <v>0</v>
      </c>
      <c r="S1425" s="27" t="s">
        <v>354</v>
      </c>
      <c r="T1425" s="27" t="s">
        <v>354</v>
      </c>
      <c r="U1425" s="27" t="s">
        <v>11335</v>
      </c>
    </row>
    <row r="1426" spans="1:21" x14ac:dyDescent="0.15">
      <c r="A1426" s="27" t="s">
        <v>75</v>
      </c>
      <c r="B1426" s="27" t="s">
        <v>4623</v>
      </c>
      <c r="C1426" s="27" t="s">
        <v>663</v>
      </c>
      <c r="D1426" s="27" t="s">
        <v>820</v>
      </c>
      <c r="E1426" s="27" t="s">
        <v>4624</v>
      </c>
      <c r="F1426" s="27" t="s">
        <v>4625</v>
      </c>
      <c r="G1426" s="27" t="s">
        <v>78</v>
      </c>
      <c r="H1426" s="27" t="s">
        <v>4626</v>
      </c>
      <c r="I1426" s="28">
        <v>43423.47792824074</v>
      </c>
      <c r="J1426" s="28">
        <v>43423.478634259256</v>
      </c>
      <c r="K1426" s="27">
        <v>7.0601851851851847E-4</v>
      </c>
      <c r="L1426" s="27" t="s">
        <v>210</v>
      </c>
      <c r="M1426" s="27" t="s">
        <v>211</v>
      </c>
      <c r="N1426" s="27" t="s">
        <v>215</v>
      </c>
      <c r="O1426" s="27" t="s">
        <v>821</v>
      </c>
      <c r="P1426" s="27" t="s">
        <v>170</v>
      </c>
      <c r="R1426" s="27">
        <v>0</v>
      </c>
      <c r="S1426" s="27" t="s">
        <v>362</v>
      </c>
      <c r="T1426" s="27" t="s">
        <v>354</v>
      </c>
      <c r="U1426" s="27" t="s">
        <v>4627</v>
      </c>
    </row>
    <row r="1427" spans="1:21" x14ac:dyDescent="0.15">
      <c r="A1427" s="27" t="s">
        <v>75</v>
      </c>
      <c r="B1427" s="27" t="s">
        <v>4628</v>
      </c>
      <c r="C1427" s="27" t="s">
        <v>663</v>
      </c>
      <c r="D1427" s="27" t="s">
        <v>820</v>
      </c>
      <c r="E1427" s="27" t="s">
        <v>4629</v>
      </c>
      <c r="F1427" s="27" t="s">
        <v>4630</v>
      </c>
      <c r="G1427" s="27" t="s">
        <v>78</v>
      </c>
      <c r="H1427" s="27" t="s">
        <v>4631</v>
      </c>
      <c r="I1427" s="28">
        <v>43423.479305555556</v>
      </c>
      <c r="J1427" s="28">
        <v>43423.480451388888</v>
      </c>
      <c r="K1427" s="27">
        <v>1.1458333333333333E-3</v>
      </c>
      <c r="L1427" s="27" t="s">
        <v>210</v>
      </c>
      <c r="M1427" s="27" t="s">
        <v>211</v>
      </c>
      <c r="N1427" s="27" t="s">
        <v>215</v>
      </c>
      <c r="O1427" s="27" t="s">
        <v>821</v>
      </c>
      <c r="P1427" s="27" t="s">
        <v>170</v>
      </c>
      <c r="R1427" s="27">
        <v>0</v>
      </c>
      <c r="S1427" s="27" t="s">
        <v>678</v>
      </c>
      <c r="T1427" s="27" t="s">
        <v>354</v>
      </c>
      <c r="U1427" s="27" t="s">
        <v>4632</v>
      </c>
    </row>
    <row r="1428" spans="1:21" x14ac:dyDescent="0.15">
      <c r="A1428" s="27" t="s">
        <v>75</v>
      </c>
      <c r="B1428" s="27" t="s">
        <v>4633</v>
      </c>
      <c r="C1428" s="27" t="s">
        <v>663</v>
      </c>
      <c r="D1428" s="27" t="s">
        <v>820</v>
      </c>
      <c r="E1428" s="27" t="s">
        <v>4634</v>
      </c>
      <c r="F1428" s="27" t="s">
        <v>4635</v>
      </c>
      <c r="G1428" s="27" t="s">
        <v>78</v>
      </c>
      <c r="H1428" s="27" t="s">
        <v>4636</v>
      </c>
      <c r="I1428" s="28">
        <v>43423.480856481481</v>
      </c>
      <c r="J1428" s="28">
        <v>43423.482534722221</v>
      </c>
      <c r="K1428" s="27">
        <v>1.6782407407407406E-3</v>
      </c>
      <c r="L1428" s="27" t="s">
        <v>210</v>
      </c>
      <c r="M1428" s="27" t="s">
        <v>211</v>
      </c>
      <c r="N1428" s="27" t="s">
        <v>215</v>
      </c>
      <c r="O1428" s="27" t="s">
        <v>821</v>
      </c>
      <c r="P1428" s="27" t="s">
        <v>170</v>
      </c>
      <c r="R1428" s="27">
        <v>0</v>
      </c>
      <c r="S1428" s="27" t="s">
        <v>502</v>
      </c>
      <c r="T1428" s="27" t="s">
        <v>354</v>
      </c>
      <c r="U1428" s="27" t="s">
        <v>4637</v>
      </c>
    </row>
    <row r="1429" spans="1:21" x14ac:dyDescent="0.15">
      <c r="A1429" s="27" t="s">
        <v>75</v>
      </c>
      <c r="B1429" s="27" t="s">
        <v>11336</v>
      </c>
      <c r="C1429" s="27" t="s">
        <v>663</v>
      </c>
      <c r="D1429" s="27" t="s">
        <v>820</v>
      </c>
      <c r="E1429" s="27" t="s">
        <v>4634</v>
      </c>
      <c r="F1429" s="27" t="s">
        <v>4635</v>
      </c>
      <c r="G1429" s="27" t="s">
        <v>78</v>
      </c>
      <c r="H1429" s="27" t="s">
        <v>11337</v>
      </c>
      <c r="I1429" s="28">
        <v>43423.489189814813</v>
      </c>
      <c r="J1429" s="28">
        <v>43423.489189814813</v>
      </c>
      <c r="K1429" s="27">
        <v>0</v>
      </c>
      <c r="L1429" s="27" t="s">
        <v>211</v>
      </c>
      <c r="M1429" s="27" t="s">
        <v>211</v>
      </c>
      <c r="N1429" s="27" t="s">
        <v>215</v>
      </c>
      <c r="O1429" s="27" t="s">
        <v>821</v>
      </c>
      <c r="P1429" s="27" t="s">
        <v>170</v>
      </c>
      <c r="R1429" s="27">
        <v>0</v>
      </c>
      <c r="S1429" s="27" t="s">
        <v>354</v>
      </c>
      <c r="T1429" s="27" t="s">
        <v>354</v>
      </c>
      <c r="U1429" s="27" t="s">
        <v>8027</v>
      </c>
    </row>
    <row r="1430" spans="1:21" x14ac:dyDescent="0.15">
      <c r="A1430" s="27" t="s">
        <v>75</v>
      </c>
      <c r="B1430" s="27" t="s">
        <v>11338</v>
      </c>
      <c r="C1430" s="27" t="s">
        <v>663</v>
      </c>
      <c r="D1430" s="27" t="s">
        <v>820</v>
      </c>
      <c r="E1430" s="27" t="s">
        <v>11339</v>
      </c>
      <c r="F1430" s="27" t="s">
        <v>11340</v>
      </c>
      <c r="G1430" s="27" t="s">
        <v>78</v>
      </c>
      <c r="H1430" s="27" t="s">
        <v>1764</v>
      </c>
      <c r="I1430" s="28">
        <v>43423.494293981479</v>
      </c>
      <c r="J1430" s="28">
        <v>43423.494293981479</v>
      </c>
      <c r="K1430" s="27">
        <v>0</v>
      </c>
      <c r="L1430" s="27" t="s">
        <v>211</v>
      </c>
      <c r="M1430" s="27" t="s">
        <v>211</v>
      </c>
      <c r="N1430" s="27" t="s">
        <v>215</v>
      </c>
      <c r="O1430" s="27" t="s">
        <v>821</v>
      </c>
      <c r="P1430" s="27" t="s">
        <v>170</v>
      </c>
      <c r="R1430" s="27">
        <v>0</v>
      </c>
      <c r="S1430" s="27" t="s">
        <v>354</v>
      </c>
      <c r="T1430" s="27" t="s">
        <v>354</v>
      </c>
      <c r="U1430" s="27" t="s">
        <v>11341</v>
      </c>
    </row>
    <row r="1431" spans="1:21" x14ac:dyDescent="0.15">
      <c r="A1431" s="27" t="s">
        <v>75</v>
      </c>
      <c r="B1431" s="27" t="s">
        <v>4638</v>
      </c>
      <c r="C1431" s="27" t="s">
        <v>663</v>
      </c>
      <c r="D1431" s="27" t="s">
        <v>820</v>
      </c>
      <c r="E1431" s="27" t="s">
        <v>4639</v>
      </c>
      <c r="F1431" s="27" t="s">
        <v>4640</v>
      </c>
      <c r="G1431" s="27" t="s">
        <v>78</v>
      </c>
      <c r="H1431" s="27" t="s">
        <v>4641</v>
      </c>
      <c r="I1431" s="28">
        <v>43423.495856481481</v>
      </c>
      <c r="J1431" s="28">
        <v>43423.496678240743</v>
      </c>
      <c r="K1431" s="27">
        <v>8.2175925925925917E-4</v>
      </c>
      <c r="L1431" s="27" t="s">
        <v>210</v>
      </c>
      <c r="M1431" s="27" t="s">
        <v>211</v>
      </c>
      <c r="N1431" s="27" t="s">
        <v>215</v>
      </c>
      <c r="O1431" s="27" t="s">
        <v>821</v>
      </c>
      <c r="P1431" s="27" t="s">
        <v>170</v>
      </c>
      <c r="R1431" s="27">
        <v>0</v>
      </c>
      <c r="S1431" s="27" t="s">
        <v>353</v>
      </c>
      <c r="T1431" s="27" t="s">
        <v>354</v>
      </c>
      <c r="U1431" s="27" t="s">
        <v>4642</v>
      </c>
    </row>
    <row r="1432" spans="1:21" x14ac:dyDescent="0.15">
      <c r="A1432" s="27" t="s">
        <v>75</v>
      </c>
      <c r="B1432" s="27" t="s">
        <v>11342</v>
      </c>
      <c r="C1432" s="27" t="s">
        <v>663</v>
      </c>
      <c r="D1432" s="27" t="s">
        <v>820</v>
      </c>
      <c r="E1432" s="27" t="s">
        <v>11343</v>
      </c>
      <c r="F1432" s="27" t="s">
        <v>11344</v>
      </c>
      <c r="G1432" s="27" t="s">
        <v>78</v>
      </c>
      <c r="H1432" s="27" t="s">
        <v>11345</v>
      </c>
      <c r="I1432" s="28">
        <v>43423.497719907406</v>
      </c>
      <c r="J1432" s="28">
        <v>43423.497719907406</v>
      </c>
      <c r="K1432" s="27">
        <v>0</v>
      </c>
      <c r="L1432" s="27" t="s">
        <v>211</v>
      </c>
      <c r="M1432" s="27" t="s">
        <v>211</v>
      </c>
      <c r="N1432" s="27" t="s">
        <v>215</v>
      </c>
      <c r="O1432" s="27" t="s">
        <v>821</v>
      </c>
      <c r="P1432" s="27" t="s">
        <v>170</v>
      </c>
      <c r="R1432" s="27">
        <v>0</v>
      </c>
      <c r="U1432" s="27" t="s">
        <v>8029</v>
      </c>
    </row>
    <row r="1433" spans="1:21" x14ac:dyDescent="0.15">
      <c r="A1433" s="27" t="s">
        <v>75</v>
      </c>
      <c r="B1433" s="27" t="s">
        <v>4643</v>
      </c>
      <c r="C1433" s="27" t="s">
        <v>663</v>
      </c>
      <c r="D1433" s="27" t="s">
        <v>820</v>
      </c>
      <c r="E1433" s="27" t="s">
        <v>4639</v>
      </c>
      <c r="F1433" s="27" t="s">
        <v>4640</v>
      </c>
      <c r="G1433" s="27" t="s">
        <v>78</v>
      </c>
      <c r="H1433" s="27" t="s">
        <v>4641</v>
      </c>
      <c r="I1433" s="28">
        <v>43423.590648148151</v>
      </c>
      <c r="J1433" s="28">
        <v>43423.591226851851</v>
      </c>
      <c r="K1433" s="27">
        <v>5.7870370370370378E-4</v>
      </c>
      <c r="L1433" s="27" t="s">
        <v>210</v>
      </c>
      <c r="M1433" s="27" t="s">
        <v>211</v>
      </c>
      <c r="N1433" s="27" t="s">
        <v>215</v>
      </c>
      <c r="O1433" s="27" t="s">
        <v>821</v>
      </c>
      <c r="P1433" s="27" t="s">
        <v>170</v>
      </c>
      <c r="R1433" s="27">
        <v>0</v>
      </c>
      <c r="S1433" s="27" t="s">
        <v>383</v>
      </c>
      <c r="T1433" s="27" t="s">
        <v>354</v>
      </c>
      <c r="U1433" s="27" t="s">
        <v>4644</v>
      </c>
    </row>
    <row r="1434" spans="1:21" x14ac:dyDescent="0.15">
      <c r="A1434" s="27" t="s">
        <v>75</v>
      </c>
      <c r="B1434" s="27" t="s">
        <v>11346</v>
      </c>
      <c r="C1434" s="27" t="s">
        <v>663</v>
      </c>
      <c r="D1434" s="27" t="s">
        <v>820</v>
      </c>
      <c r="E1434" s="27" t="s">
        <v>4646</v>
      </c>
      <c r="F1434" s="27" t="s">
        <v>4647</v>
      </c>
      <c r="G1434" s="27" t="s">
        <v>78</v>
      </c>
      <c r="H1434" s="27" t="s">
        <v>4648</v>
      </c>
      <c r="I1434" s="28">
        <v>43423.592175925929</v>
      </c>
      <c r="J1434" s="28">
        <v>43423.592175925929</v>
      </c>
      <c r="K1434" s="27">
        <v>0</v>
      </c>
      <c r="L1434" s="27" t="s">
        <v>211</v>
      </c>
      <c r="M1434" s="27" t="s">
        <v>211</v>
      </c>
      <c r="N1434" s="27" t="s">
        <v>215</v>
      </c>
      <c r="O1434" s="27" t="s">
        <v>821</v>
      </c>
      <c r="P1434" s="27" t="s">
        <v>170</v>
      </c>
      <c r="R1434" s="27">
        <v>0</v>
      </c>
      <c r="S1434" s="27" t="s">
        <v>354</v>
      </c>
      <c r="T1434" s="27" t="s">
        <v>354</v>
      </c>
      <c r="U1434" s="27" t="s">
        <v>11347</v>
      </c>
    </row>
    <row r="1435" spans="1:21" x14ac:dyDescent="0.15">
      <c r="A1435" s="27" t="s">
        <v>75</v>
      </c>
      <c r="B1435" s="27" t="s">
        <v>4645</v>
      </c>
      <c r="C1435" s="27" t="s">
        <v>663</v>
      </c>
      <c r="D1435" s="27" t="s">
        <v>820</v>
      </c>
      <c r="E1435" s="27" t="s">
        <v>4646</v>
      </c>
      <c r="F1435" s="27" t="s">
        <v>4647</v>
      </c>
      <c r="G1435" s="27" t="s">
        <v>78</v>
      </c>
      <c r="H1435" s="27" t="s">
        <v>4648</v>
      </c>
      <c r="I1435" s="28">
        <v>43423.592280092591</v>
      </c>
      <c r="J1435" s="28">
        <v>43423.592349537037</v>
      </c>
      <c r="K1435" s="27">
        <v>6.9444444444444444E-5</v>
      </c>
      <c r="L1435" s="27" t="s">
        <v>210</v>
      </c>
      <c r="M1435" s="27" t="s">
        <v>211</v>
      </c>
      <c r="N1435" s="27" t="s">
        <v>215</v>
      </c>
      <c r="O1435" s="27" t="s">
        <v>821</v>
      </c>
      <c r="P1435" s="27" t="s">
        <v>170</v>
      </c>
      <c r="R1435" s="27">
        <v>0</v>
      </c>
      <c r="S1435" s="27" t="s">
        <v>483</v>
      </c>
      <c r="T1435" s="27" t="s">
        <v>354</v>
      </c>
      <c r="U1435" s="27" t="s">
        <v>4649</v>
      </c>
    </row>
    <row r="1436" spans="1:21" x14ac:dyDescent="0.15">
      <c r="A1436" s="27" t="s">
        <v>75</v>
      </c>
      <c r="B1436" s="27" t="s">
        <v>11348</v>
      </c>
      <c r="C1436" s="27" t="s">
        <v>663</v>
      </c>
      <c r="D1436" s="27" t="s">
        <v>820</v>
      </c>
      <c r="E1436" s="27" t="s">
        <v>11349</v>
      </c>
      <c r="F1436" s="27" t="s">
        <v>11350</v>
      </c>
      <c r="G1436" s="27" t="s">
        <v>78</v>
      </c>
      <c r="H1436" s="27" t="s">
        <v>11351</v>
      </c>
      <c r="I1436" s="28">
        <v>43423.594976851855</v>
      </c>
      <c r="J1436" s="28">
        <v>43423.594976851855</v>
      </c>
      <c r="K1436" s="27">
        <v>0</v>
      </c>
      <c r="L1436" s="27" t="s">
        <v>211</v>
      </c>
      <c r="M1436" s="27" t="s">
        <v>211</v>
      </c>
      <c r="N1436" s="27" t="s">
        <v>215</v>
      </c>
      <c r="O1436" s="27" t="s">
        <v>821</v>
      </c>
      <c r="P1436" s="27" t="s">
        <v>170</v>
      </c>
      <c r="R1436" s="27">
        <v>0</v>
      </c>
      <c r="S1436" s="27" t="s">
        <v>354</v>
      </c>
      <c r="T1436" s="27" t="s">
        <v>354</v>
      </c>
      <c r="U1436" s="27" t="s">
        <v>11352</v>
      </c>
    </row>
    <row r="1437" spans="1:21" x14ac:dyDescent="0.15">
      <c r="A1437" s="27" t="s">
        <v>75</v>
      </c>
      <c r="B1437" s="27" t="s">
        <v>11353</v>
      </c>
      <c r="C1437" s="27" t="s">
        <v>663</v>
      </c>
      <c r="D1437" s="27" t="s">
        <v>820</v>
      </c>
      <c r="E1437" s="27" t="s">
        <v>11349</v>
      </c>
      <c r="F1437" s="27" t="s">
        <v>11350</v>
      </c>
      <c r="G1437" s="27" t="s">
        <v>78</v>
      </c>
      <c r="H1437" s="27" t="s">
        <v>11351</v>
      </c>
      <c r="I1437" s="28">
        <v>43423.595173611109</v>
      </c>
      <c r="J1437" s="28">
        <v>43423.595173611109</v>
      </c>
      <c r="K1437" s="27">
        <v>0</v>
      </c>
      <c r="L1437" s="27" t="s">
        <v>211</v>
      </c>
      <c r="M1437" s="27" t="s">
        <v>211</v>
      </c>
      <c r="N1437" s="27" t="s">
        <v>215</v>
      </c>
      <c r="O1437" s="27" t="s">
        <v>821</v>
      </c>
      <c r="P1437" s="27" t="s">
        <v>170</v>
      </c>
      <c r="R1437" s="27">
        <v>0</v>
      </c>
      <c r="S1437" s="27" t="s">
        <v>354</v>
      </c>
      <c r="T1437" s="27" t="s">
        <v>354</v>
      </c>
      <c r="U1437" s="27" t="s">
        <v>11354</v>
      </c>
    </row>
    <row r="1438" spans="1:21" x14ac:dyDescent="0.15">
      <c r="A1438" s="27" t="s">
        <v>75</v>
      </c>
      <c r="B1438" s="27" t="s">
        <v>11355</v>
      </c>
      <c r="C1438" s="27" t="s">
        <v>663</v>
      </c>
      <c r="D1438" s="27" t="s">
        <v>820</v>
      </c>
      <c r="E1438" s="27" t="s">
        <v>11356</v>
      </c>
      <c r="F1438" s="27" t="s">
        <v>11357</v>
      </c>
      <c r="G1438" s="27" t="s">
        <v>78</v>
      </c>
      <c r="H1438" s="27" t="s">
        <v>11358</v>
      </c>
      <c r="I1438" s="28">
        <v>43423.596898148149</v>
      </c>
      <c r="J1438" s="28">
        <v>43423.596898148149</v>
      </c>
      <c r="K1438" s="27">
        <v>0</v>
      </c>
      <c r="L1438" s="27" t="s">
        <v>211</v>
      </c>
      <c r="M1438" s="27" t="s">
        <v>211</v>
      </c>
      <c r="N1438" s="27" t="s">
        <v>215</v>
      </c>
      <c r="O1438" s="27" t="s">
        <v>821</v>
      </c>
      <c r="P1438" s="27" t="s">
        <v>170</v>
      </c>
      <c r="R1438" s="27">
        <v>0</v>
      </c>
      <c r="S1438" s="27" t="s">
        <v>354</v>
      </c>
      <c r="T1438" s="27" t="s">
        <v>354</v>
      </c>
      <c r="U1438" s="27" t="s">
        <v>11359</v>
      </c>
    </row>
    <row r="1439" spans="1:21" x14ac:dyDescent="0.15">
      <c r="A1439" s="27" t="s">
        <v>75</v>
      </c>
      <c r="B1439" s="27" t="s">
        <v>11360</v>
      </c>
      <c r="C1439" s="27" t="s">
        <v>663</v>
      </c>
      <c r="D1439" s="27" t="s">
        <v>820</v>
      </c>
      <c r="E1439" s="27" t="s">
        <v>11361</v>
      </c>
      <c r="F1439" s="27" t="s">
        <v>11362</v>
      </c>
      <c r="G1439" s="27" t="s">
        <v>78</v>
      </c>
      <c r="H1439" s="27" t="s">
        <v>11363</v>
      </c>
      <c r="I1439" s="28">
        <v>43423.599293981482</v>
      </c>
      <c r="J1439" s="28">
        <v>43423.599293981482</v>
      </c>
      <c r="K1439" s="27">
        <v>0</v>
      </c>
      <c r="L1439" s="27" t="s">
        <v>211</v>
      </c>
      <c r="M1439" s="27" t="s">
        <v>211</v>
      </c>
      <c r="N1439" s="27" t="s">
        <v>215</v>
      </c>
      <c r="O1439" s="27" t="s">
        <v>821</v>
      </c>
      <c r="P1439" s="27" t="s">
        <v>170</v>
      </c>
      <c r="R1439" s="27">
        <v>0</v>
      </c>
      <c r="S1439" s="27" t="s">
        <v>354</v>
      </c>
      <c r="T1439" s="27" t="s">
        <v>354</v>
      </c>
      <c r="U1439" s="27" t="s">
        <v>11364</v>
      </c>
    </row>
    <row r="1440" spans="1:21" x14ac:dyDescent="0.15">
      <c r="A1440" s="27" t="s">
        <v>75</v>
      </c>
      <c r="B1440" s="27" t="s">
        <v>11365</v>
      </c>
      <c r="C1440" s="27" t="s">
        <v>663</v>
      </c>
      <c r="D1440" s="27" t="s">
        <v>820</v>
      </c>
      <c r="E1440" s="27" t="s">
        <v>11366</v>
      </c>
      <c r="F1440" s="27" t="s">
        <v>11367</v>
      </c>
      <c r="G1440" s="27" t="s">
        <v>78</v>
      </c>
      <c r="H1440" s="27" t="s">
        <v>1469</v>
      </c>
      <c r="I1440" s="28">
        <v>43423.60050925926</v>
      </c>
      <c r="J1440" s="28">
        <v>43423.60050925926</v>
      </c>
      <c r="K1440" s="27">
        <v>0</v>
      </c>
      <c r="L1440" s="27" t="s">
        <v>211</v>
      </c>
      <c r="M1440" s="27" t="s">
        <v>211</v>
      </c>
      <c r="N1440" s="27" t="s">
        <v>215</v>
      </c>
      <c r="O1440" s="27" t="s">
        <v>821</v>
      </c>
      <c r="P1440" s="27" t="s">
        <v>170</v>
      </c>
      <c r="R1440" s="27">
        <v>0</v>
      </c>
      <c r="S1440" s="27" t="s">
        <v>354</v>
      </c>
      <c r="T1440" s="27" t="s">
        <v>354</v>
      </c>
      <c r="U1440" s="27" t="s">
        <v>11368</v>
      </c>
    </row>
    <row r="1441" spans="1:21" x14ac:dyDescent="0.15">
      <c r="A1441" s="27" t="s">
        <v>75</v>
      </c>
      <c r="B1441" s="27" t="s">
        <v>11369</v>
      </c>
      <c r="C1441" s="27" t="s">
        <v>663</v>
      </c>
      <c r="D1441" s="27" t="s">
        <v>820</v>
      </c>
      <c r="E1441" s="27" t="s">
        <v>11370</v>
      </c>
      <c r="F1441" s="27" t="s">
        <v>11371</v>
      </c>
      <c r="G1441" s="27" t="s">
        <v>78</v>
      </c>
      <c r="H1441" s="27" t="s">
        <v>11372</v>
      </c>
      <c r="I1441" s="28">
        <v>43423.601041666669</v>
      </c>
      <c r="J1441" s="28">
        <v>43423.601041666669</v>
      </c>
      <c r="K1441" s="27">
        <v>0</v>
      </c>
      <c r="L1441" s="27" t="s">
        <v>211</v>
      </c>
      <c r="M1441" s="27" t="s">
        <v>211</v>
      </c>
      <c r="N1441" s="27" t="s">
        <v>215</v>
      </c>
      <c r="O1441" s="27" t="s">
        <v>821</v>
      </c>
      <c r="P1441" s="27" t="s">
        <v>170</v>
      </c>
      <c r="R1441" s="27">
        <v>0</v>
      </c>
      <c r="S1441" s="27" t="s">
        <v>354</v>
      </c>
      <c r="T1441" s="27" t="s">
        <v>354</v>
      </c>
      <c r="U1441" s="27" t="s">
        <v>11373</v>
      </c>
    </row>
    <row r="1442" spans="1:21" x14ac:dyDescent="0.15">
      <c r="A1442" s="27" t="s">
        <v>75</v>
      </c>
      <c r="B1442" s="27" t="s">
        <v>11374</v>
      </c>
      <c r="C1442" s="27" t="s">
        <v>663</v>
      </c>
      <c r="D1442" s="27" t="s">
        <v>820</v>
      </c>
      <c r="E1442" s="27" t="s">
        <v>11375</v>
      </c>
      <c r="F1442" s="27" t="s">
        <v>11376</v>
      </c>
      <c r="G1442" s="27" t="s">
        <v>78</v>
      </c>
      <c r="H1442" s="27" t="s">
        <v>11377</v>
      </c>
      <c r="I1442" s="28">
        <v>43423.601620370369</v>
      </c>
      <c r="J1442" s="28">
        <v>43423.601620370369</v>
      </c>
      <c r="K1442" s="27">
        <v>0</v>
      </c>
      <c r="L1442" s="27" t="s">
        <v>211</v>
      </c>
      <c r="M1442" s="27" t="s">
        <v>211</v>
      </c>
      <c r="N1442" s="27" t="s">
        <v>215</v>
      </c>
      <c r="O1442" s="27" t="s">
        <v>821</v>
      </c>
      <c r="P1442" s="27" t="s">
        <v>170</v>
      </c>
      <c r="R1442" s="27">
        <v>0</v>
      </c>
      <c r="S1442" s="27" t="s">
        <v>354</v>
      </c>
      <c r="T1442" s="27" t="s">
        <v>354</v>
      </c>
      <c r="U1442" s="27" t="s">
        <v>11378</v>
      </c>
    </row>
    <row r="1443" spans="1:21" x14ac:dyDescent="0.15">
      <c r="A1443" s="27" t="s">
        <v>75</v>
      </c>
      <c r="B1443" s="27" t="s">
        <v>11379</v>
      </c>
      <c r="C1443" s="27" t="s">
        <v>663</v>
      </c>
      <c r="D1443" s="27" t="s">
        <v>820</v>
      </c>
      <c r="E1443" s="27" t="s">
        <v>4651</v>
      </c>
      <c r="F1443" s="27" t="s">
        <v>4652</v>
      </c>
      <c r="G1443" s="27" t="s">
        <v>78</v>
      </c>
      <c r="H1443" s="27" t="s">
        <v>4653</v>
      </c>
      <c r="I1443" s="28">
        <v>43423.602233796293</v>
      </c>
      <c r="J1443" s="28">
        <v>43423.602233796293</v>
      </c>
      <c r="K1443" s="27">
        <v>0</v>
      </c>
      <c r="L1443" s="27" t="s">
        <v>211</v>
      </c>
      <c r="M1443" s="27" t="s">
        <v>211</v>
      </c>
      <c r="N1443" s="27" t="s">
        <v>215</v>
      </c>
      <c r="O1443" s="27" t="s">
        <v>821</v>
      </c>
      <c r="P1443" s="27" t="s">
        <v>170</v>
      </c>
      <c r="R1443" s="27">
        <v>0</v>
      </c>
      <c r="S1443" s="27" t="s">
        <v>354</v>
      </c>
      <c r="T1443" s="27" t="s">
        <v>354</v>
      </c>
      <c r="U1443" s="27" t="s">
        <v>11380</v>
      </c>
    </row>
    <row r="1444" spans="1:21" x14ac:dyDescent="0.15">
      <c r="A1444" s="27" t="s">
        <v>75</v>
      </c>
      <c r="B1444" s="27" t="s">
        <v>11381</v>
      </c>
      <c r="C1444" s="27" t="s">
        <v>663</v>
      </c>
      <c r="D1444" s="27" t="s">
        <v>820</v>
      </c>
      <c r="E1444" s="27" t="s">
        <v>4651</v>
      </c>
      <c r="F1444" s="27" t="s">
        <v>4652</v>
      </c>
      <c r="G1444" s="27" t="s">
        <v>78</v>
      </c>
      <c r="H1444" s="27" t="s">
        <v>4653</v>
      </c>
      <c r="I1444" s="28">
        <v>43423.602673611109</v>
      </c>
      <c r="J1444" s="28">
        <v>43423.602673611109</v>
      </c>
      <c r="K1444" s="27">
        <v>0</v>
      </c>
      <c r="L1444" s="27" t="s">
        <v>211</v>
      </c>
      <c r="M1444" s="27" t="s">
        <v>211</v>
      </c>
      <c r="N1444" s="27" t="s">
        <v>215</v>
      </c>
      <c r="O1444" s="27" t="s">
        <v>821</v>
      </c>
      <c r="P1444" s="27" t="s">
        <v>170</v>
      </c>
      <c r="R1444" s="27">
        <v>0</v>
      </c>
      <c r="S1444" s="27" t="s">
        <v>354</v>
      </c>
      <c r="T1444" s="27" t="s">
        <v>354</v>
      </c>
      <c r="U1444" s="27" t="s">
        <v>11382</v>
      </c>
    </row>
    <row r="1445" spans="1:21" x14ac:dyDescent="0.15">
      <c r="A1445" s="27" t="s">
        <v>75</v>
      </c>
      <c r="B1445" s="27" t="s">
        <v>11383</v>
      </c>
      <c r="C1445" s="27" t="s">
        <v>663</v>
      </c>
      <c r="D1445" s="27" t="s">
        <v>820</v>
      </c>
      <c r="E1445" s="27" t="s">
        <v>4651</v>
      </c>
      <c r="F1445" s="27" t="s">
        <v>4652</v>
      </c>
      <c r="G1445" s="27" t="s">
        <v>78</v>
      </c>
      <c r="H1445" s="27" t="s">
        <v>4653</v>
      </c>
      <c r="I1445" s="28">
        <v>43423.602789351855</v>
      </c>
      <c r="J1445" s="28">
        <v>43423.602789351855</v>
      </c>
      <c r="K1445" s="27">
        <v>0</v>
      </c>
      <c r="L1445" s="27" t="s">
        <v>211</v>
      </c>
      <c r="M1445" s="27" t="s">
        <v>211</v>
      </c>
      <c r="N1445" s="27" t="s">
        <v>215</v>
      </c>
      <c r="O1445" s="27" t="s">
        <v>821</v>
      </c>
      <c r="P1445" s="27" t="s">
        <v>170</v>
      </c>
      <c r="R1445" s="27">
        <v>0</v>
      </c>
      <c r="S1445" s="27" t="s">
        <v>354</v>
      </c>
      <c r="T1445" s="27" t="s">
        <v>354</v>
      </c>
      <c r="U1445" s="27" t="s">
        <v>4654</v>
      </c>
    </row>
    <row r="1446" spans="1:21" x14ac:dyDescent="0.15">
      <c r="A1446" s="27" t="s">
        <v>75</v>
      </c>
      <c r="B1446" s="27" t="s">
        <v>4650</v>
      </c>
      <c r="C1446" s="27" t="s">
        <v>663</v>
      </c>
      <c r="D1446" s="27" t="s">
        <v>820</v>
      </c>
      <c r="E1446" s="27" t="s">
        <v>4651</v>
      </c>
      <c r="F1446" s="27" t="s">
        <v>4652</v>
      </c>
      <c r="G1446" s="27" t="s">
        <v>78</v>
      </c>
      <c r="H1446" s="27" t="s">
        <v>4653</v>
      </c>
      <c r="I1446" s="28">
        <v>43423.603506944448</v>
      </c>
      <c r="J1446" s="28">
        <v>43423.603877314818</v>
      </c>
      <c r="K1446" s="27">
        <v>3.7037037037037035E-4</v>
      </c>
      <c r="L1446" s="27" t="s">
        <v>210</v>
      </c>
      <c r="M1446" s="27" t="s">
        <v>211</v>
      </c>
      <c r="N1446" s="27" t="s">
        <v>216</v>
      </c>
      <c r="O1446" s="27" t="s">
        <v>821</v>
      </c>
      <c r="P1446" s="27" t="s">
        <v>170</v>
      </c>
      <c r="R1446" s="27">
        <v>0</v>
      </c>
      <c r="S1446" s="27" t="s">
        <v>691</v>
      </c>
      <c r="T1446" s="27" t="s">
        <v>354</v>
      </c>
      <c r="U1446" s="27" t="s">
        <v>4654</v>
      </c>
    </row>
    <row r="1447" spans="1:21" x14ac:dyDescent="0.15">
      <c r="A1447" s="27" t="s">
        <v>75</v>
      </c>
      <c r="B1447" s="27" t="s">
        <v>4655</v>
      </c>
      <c r="C1447" s="27" t="s">
        <v>663</v>
      </c>
      <c r="D1447" s="27" t="s">
        <v>820</v>
      </c>
      <c r="E1447" s="27" t="s">
        <v>4656</v>
      </c>
      <c r="F1447" s="27" t="s">
        <v>4657</v>
      </c>
      <c r="G1447" s="27" t="s">
        <v>78</v>
      </c>
      <c r="H1447" s="27" t="s">
        <v>4658</v>
      </c>
      <c r="I1447" s="28">
        <v>43423.604212962964</v>
      </c>
      <c r="J1447" s="28">
        <v>43423.60434027778</v>
      </c>
      <c r="K1447" s="27">
        <v>1.273148148148148E-4</v>
      </c>
      <c r="L1447" s="27" t="s">
        <v>210</v>
      </c>
      <c r="M1447" s="27" t="s">
        <v>211</v>
      </c>
      <c r="N1447" s="27" t="s">
        <v>215</v>
      </c>
      <c r="O1447" s="27" t="s">
        <v>821</v>
      </c>
      <c r="P1447" s="27" t="s">
        <v>170</v>
      </c>
      <c r="R1447" s="27">
        <v>0</v>
      </c>
      <c r="S1447" s="27" t="s">
        <v>380</v>
      </c>
      <c r="T1447" s="27" t="s">
        <v>354</v>
      </c>
      <c r="U1447" s="27" t="s">
        <v>4659</v>
      </c>
    </row>
    <row r="1448" spans="1:21" x14ac:dyDescent="0.15">
      <c r="A1448" s="27" t="s">
        <v>75</v>
      </c>
      <c r="B1448" s="27" t="s">
        <v>4660</v>
      </c>
      <c r="C1448" s="27" t="s">
        <v>663</v>
      </c>
      <c r="D1448" s="27" t="s">
        <v>820</v>
      </c>
      <c r="E1448" s="27" t="s">
        <v>4656</v>
      </c>
      <c r="F1448" s="27" t="s">
        <v>4657</v>
      </c>
      <c r="G1448" s="27" t="s">
        <v>78</v>
      </c>
      <c r="H1448" s="27" t="s">
        <v>4658</v>
      </c>
      <c r="I1448" s="28">
        <v>43423.604548611111</v>
      </c>
      <c r="J1448" s="28">
        <v>43423.612060185187</v>
      </c>
      <c r="K1448" s="27">
        <v>7.5115740740740742E-3</v>
      </c>
      <c r="L1448" s="27" t="s">
        <v>210</v>
      </c>
      <c r="M1448" s="27" t="s">
        <v>210</v>
      </c>
      <c r="N1448" s="27" t="s">
        <v>215</v>
      </c>
      <c r="O1448" s="27" t="s">
        <v>821</v>
      </c>
      <c r="P1448" s="27" t="s">
        <v>170</v>
      </c>
      <c r="R1448" s="27">
        <v>0</v>
      </c>
      <c r="S1448" s="27" t="s">
        <v>1832</v>
      </c>
      <c r="T1448" s="27" t="s">
        <v>1832</v>
      </c>
      <c r="U1448" s="27" t="s">
        <v>4661</v>
      </c>
    </row>
    <row r="1449" spans="1:21" x14ac:dyDescent="0.15">
      <c r="A1449" s="27" t="s">
        <v>75</v>
      </c>
      <c r="B1449" s="27" t="s">
        <v>4662</v>
      </c>
      <c r="C1449" s="27" t="s">
        <v>663</v>
      </c>
      <c r="D1449" s="27" t="s">
        <v>820</v>
      </c>
      <c r="E1449" s="27" t="s">
        <v>4663</v>
      </c>
      <c r="F1449" s="27" t="s">
        <v>4664</v>
      </c>
      <c r="G1449" s="27" t="s">
        <v>78</v>
      </c>
      <c r="H1449" s="27" t="s">
        <v>4665</v>
      </c>
      <c r="I1449" s="28">
        <v>43423.648761574077</v>
      </c>
      <c r="J1449" s="28">
        <v>43423.649039351854</v>
      </c>
      <c r="K1449" s="27">
        <v>2.7777777777777778E-4</v>
      </c>
      <c r="L1449" s="27" t="s">
        <v>210</v>
      </c>
      <c r="M1449" s="27" t="s">
        <v>211</v>
      </c>
      <c r="N1449" s="27" t="s">
        <v>215</v>
      </c>
      <c r="O1449" s="27" t="s">
        <v>821</v>
      </c>
      <c r="P1449" s="27" t="s">
        <v>170</v>
      </c>
      <c r="R1449" s="27">
        <v>0</v>
      </c>
      <c r="S1449" s="27" t="s">
        <v>423</v>
      </c>
      <c r="T1449" s="27" t="s">
        <v>354</v>
      </c>
      <c r="U1449" s="27" t="s">
        <v>4666</v>
      </c>
    </row>
    <row r="1450" spans="1:21" x14ac:dyDescent="0.15">
      <c r="A1450" s="27" t="s">
        <v>75</v>
      </c>
      <c r="B1450" s="27" t="s">
        <v>4667</v>
      </c>
      <c r="C1450" s="27" t="s">
        <v>663</v>
      </c>
      <c r="D1450" s="27" t="s">
        <v>820</v>
      </c>
      <c r="E1450" s="27" t="s">
        <v>4668</v>
      </c>
      <c r="F1450" s="27" t="s">
        <v>4669</v>
      </c>
      <c r="G1450" s="27" t="s">
        <v>78</v>
      </c>
      <c r="H1450" s="27" t="s">
        <v>517</v>
      </c>
      <c r="I1450" s="28">
        <v>43423.677905092591</v>
      </c>
      <c r="J1450" s="28">
        <v>43423.679490740738</v>
      </c>
      <c r="K1450" s="27">
        <v>1.5856481481481479E-3</v>
      </c>
      <c r="L1450" s="27" t="s">
        <v>210</v>
      </c>
      <c r="M1450" s="27" t="s">
        <v>211</v>
      </c>
      <c r="N1450" s="27" t="s">
        <v>215</v>
      </c>
      <c r="O1450" s="27" t="s">
        <v>821</v>
      </c>
      <c r="P1450" s="27" t="s">
        <v>170</v>
      </c>
      <c r="R1450" s="27">
        <v>0</v>
      </c>
      <c r="S1450" s="27" t="s">
        <v>653</v>
      </c>
      <c r="T1450" s="27" t="s">
        <v>354</v>
      </c>
      <c r="U1450" s="27" t="s">
        <v>4670</v>
      </c>
    </row>
    <row r="1451" spans="1:21" x14ac:dyDescent="0.15">
      <c r="A1451" s="27" t="s">
        <v>75</v>
      </c>
      <c r="B1451" s="27" t="s">
        <v>4671</v>
      </c>
      <c r="C1451" s="27" t="s">
        <v>663</v>
      </c>
      <c r="D1451" s="27" t="s">
        <v>820</v>
      </c>
      <c r="E1451" s="27" t="s">
        <v>4672</v>
      </c>
      <c r="F1451" s="27" t="s">
        <v>4673</v>
      </c>
      <c r="G1451" s="27" t="s">
        <v>78</v>
      </c>
      <c r="H1451" s="27" t="s">
        <v>4674</v>
      </c>
      <c r="I1451" s="28">
        <v>43423.685127314813</v>
      </c>
      <c r="J1451" s="28">
        <v>43423.686053240737</v>
      </c>
      <c r="K1451" s="27">
        <v>9.2592592592592585E-4</v>
      </c>
      <c r="L1451" s="27" t="s">
        <v>210</v>
      </c>
      <c r="M1451" s="27" t="s">
        <v>211</v>
      </c>
      <c r="N1451" s="27" t="s">
        <v>215</v>
      </c>
      <c r="O1451" s="27" t="s">
        <v>821</v>
      </c>
      <c r="P1451" s="27" t="s">
        <v>170</v>
      </c>
      <c r="R1451" s="27">
        <v>0</v>
      </c>
      <c r="S1451" s="27" t="s">
        <v>664</v>
      </c>
      <c r="T1451" s="27" t="s">
        <v>354</v>
      </c>
      <c r="U1451" s="27" t="s">
        <v>4675</v>
      </c>
    </row>
    <row r="1452" spans="1:21" x14ac:dyDescent="0.15">
      <c r="A1452" s="27" t="s">
        <v>75</v>
      </c>
      <c r="B1452" s="27" t="s">
        <v>4676</v>
      </c>
      <c r="C1452" s="27" t="s">
        <v>663</v>
      </c>
      <c r="D1452" s="27" t="s">
        <v>820</v>
      </c>
      <c r="E1452" s="27" t="s">
        <v>4677</v>
      </c>
      <c r="F1452" s="27" t="s">
        <v>4678</v>
      </c>
      <c r="G1452" s="27" t="s">
        <v>78</v>
      </c>
      <c r="H1452" s="27" t="s">
        <v>4679</v>
      </c>
      <c r="I1452" s="28">
        <v>43423.687430555554</v>
      </c>
      <c r="J1452" s="28">
        <v>43423.687511574077</v>
      </c>
      <c r="K1452" s="27">
        <v>8.1018518518518516E-5</v>
      </c>
      <c r="L1452" s="27" t="s">
        <v>210</v>
      </c>
      <c r="M1452" s="27" t="s">
        <v>211</v>
      </c>
      <c r="N1452" s="27" t="s">
        <v>215</v>
      </c>
      <c r="O1452" s="27" t="s">
        <v>821</v>
      </c>
      <c r="P1452" s="27" t="s">
        <v>170</v>
      </c>
      <c r="R1452" s="27">
        <v>0</v>
      </c>
      <c r="S1452" s="27" t="s">
        <v>426</v>
      </c>
      <c r="T1452" s="27" t="s">
        <v>354</v>
      </c>
      <c r="U1452" s="27" t="s">
        <v>4680</v>
      </c>
    </row>
    <row r="1453" spans="1:21" x14ac:dyDescent="0.15">
      <c r="A1453" s="27" t="s">
        <v>75</v>
      </c>
      <c r="B1453" s="27" t="s">
        <v>4681</v>
      </c>
      <c r="C1453" s="27" t="s">
        <v>663</v>
      </c>
      <c r="D1453" s="27" t="s">
        <v>820</v>
      </c>
      <c r="E1453" s="27" t="s">
        <v>4677</v>
      </c>
      <c r="F1453" s="27" t="s">
        <v>4678</v>
      </c>
      <c r="G1453" s="27" t="s">
        <v>78</v>
      </c>
      <c r="H1453" s="27" t="s">
        <v>4682</v>
      </c>
      <c r="I1453" s="28">
        <v>43423.687673611108</v>
      </c>
      <c r="J1453" s="28">
        <v>43423.694398148145</v>
      </c>
      <c r="K1453" s="27">
        <v>6.7245370370370367E-3</v>
      </c>
      <c r="L1453" s="27" t="s">
        <v>210</v>
      </c>
      <c r="M1453" s="27" t="s">
        <v>210</v>
      </c>
      <c r="N1453" s="27" t="s">
        <v>215</v>
      </c>
      <c r="O1453" s="27" t="s">
        <v>821</v>
      </c>
      <c r="P1453" s="27" t="s">
        <v>170</v>
      </c>
      <c r="R1453" s="27">
        <v>0</v>
      </c>
      <c r="S1453" s="27" t="s">
        <v>922</v>
      </c>
      <c r="T1453" s="27" t="s">
        <v>922</v>
      </c>
      <c r="U1453" s="27" t="s">
        <v>4683</v>
      </c>
    </row>
    <row r="1454" spans="1:21" x14ac:dyDescent="0.15">
      <c r="A1454" s="27" t="s">
        <v>75</v>
      </c>
      <c r="B1454" s="27" t="s">
        <v>4684</v>
      </c>
      <c r="C1454" s="27" t="s">
        <v>663</v>
      </c>
      <c r="D1454" s="27" t="s">
        <v>820</v>
      </c>
      <c r="E1454" s="27" t="s">
        <v>4685</v>
      </c>
      <c r="F1454" s="27" t="s">
        <v>4686</v>
      </c>
      <c r="G1454" s="27" t="s">
        <v>78</v>
      </c>
      <c r="H1454" s="27" t="s">
        <v>4687</v>
      </c>
      <c r="I1454" s="28">
        <v>43423.697291666664</v>
      </c>
      <c r="J1454" s="28">
        <v>43423.698148148149</v>
      </c>
      <c r="K1454" s="27">
        <v>8.564814814814815E-4</v>
      </c>
      <c r="L1454" s="27" t="s">
        <v>210</v>
      </c>
      <c r="M1454" s="27" t="s">
        <v>211</v>
      </c>
      <c r="N1454" s="27" t="s">
        <v>215</v>
      </c>
      <c r="O1454" s="27" t="s">
        <v>821</v>
      </c>
      <c r="P1454" s="27" t="s">
        <v>170</v>
      </c>
      <c r="R1454" s="27">
        <v>0</v>
      </c>
      <c r="S1454" s="27" t="s">
        <v>376</v>
      </c>
      <c r="T1454" s="27" t="s">
        <v>354</v>
      </c>
      <c r="U1454" s="27" t="s">
        <v>4688</v>
      </c>
    </row>
    <row r="1455" spans="1:21" x14ac:dyDescent="0.15">
      <c r="A1455" s="27" t="s">
        <v>75</v>
      </c>
      <c r="B1455" s="27" t="s">
        <v>11384</v>
      </c>
      <c r="C1455" s="27" t="s">
        <v>663</v>
      </c>
      <c r="D1455" s="27" t="s">
        <v>820</v>
      </c>
      <c r="E1455" s="27" t="s">
        <v>11385</v>
      </c>
      <c r="F1455" s="27" t="s">
        <v>11386</v>
      </c>
      <c r="G1455" s="27" t="s">
        <v>78</v>
      </c>
      <c r="H1455" s="27" t="s">
        <v>11387</v>
      </c>
      <c r="I1455" s="28">
        <v>43423.699675925927</v>
      </c>
      <c r="J1455" s="28">
        <v>43423.699675925927</v>
      </c>
      <c r="K1455" s="27">
        <v>0</v>
      </c>
      <c r="L1455" s="27" t="s">
        <v>211</v>
      </c>
      <c r="M1455" s="27" t="s">
        <v>211</v>
      </c>
      <c r="N1455" s="27" t="s">
        <v>215</v>
      </c>
      <c r="O1455" s="27" t="s">
        <v>821</v>
      </c>
      <c r="P1455" s="27" t="s">
        <v>170</v>
      </c>
      <c r="R1455" s="27">
        <v>0</v>
      </c>
      <c r="S1455" s="27" t="s">
        <v>354</v>
      </c>
      <c r="T1455" s="27" t="s">
        <v>354</v>
      </c>
      <c r="U1455" s="27" t="s">
        <v>11388</v>
      </c>
    </row>
    <row r="1456" spans="1:21" x14ac:dyDescent="0.15">
      <c r="A1456" s="27" t="s">
        <v>75</v>
      </c>
      <c r="B1456" s="27" t="s">
        <v>4689</v>
      </c>
      <c r="C1456" s="27" t="s">
        <v>663</v>
      </c>
      <c r="D1456" s="27" t="s">
        <v>820</v>
      </c>
      <c r="E1456" s="27" t="s">
        <v>4690</v>
      </c>
      <c r="F1456" s="27" t="s">
        <v>4691</v>
      </c>
      <c r="G1456" s="27" t="s">
        <v>78</v>
      </c>
      <c r="H1456" s="27" t="s">
        <v>4692</v>
      </c>
      <c r="I1456" s="28">
        <v>43423.70039351852</v>
      </c>
      <c r="J1456" s="28">
        <v>43423.705393518518</v>
      </c>
      <c r="K1456" s="27">
        <v>5.0000000000000001E-3</v>
      </c>
      <c r="L1456" s="27" t="s">
        <v>210</v>
      </c>
      <c r="M1456" s="27" t="s">
        <v>210</v>
      </c>
      <c r="N1456" s="27" t="s">
        <v>215</v>
      </c>
      <c r="O1456" s="27" t="s">
        <v>821</v>
      </c>
      <c r="P1456" s="27" t="s">
        <v>170</v>
      </c>
      <c r="R1456" s="27">
        <v>0</v>
      </c>
      <c r="S1456" s="27" t="s">
        <v>1889</v>
      </c>
      <c r="T1456" s="27" t="s">
        <v>1889</v>
      </c>
      <c r="U1456" s="27" t="s">
        <v>4693</v>
      </c>
    </row>
    <row r="1457" spans="1:21" x14ac:dyDescent="0.15">
      <c r="A1457" s="27" t="s">
        <v>75</v>
      </c>
      <c r="B1457" s="27" t="s">
        <v>11389</v>
      </c>
      <c r="C1457" s="27" t="s">
        <v>663</v>
      </c>
      <c r="D1457" s="27" t="s">
        <v>820</v>
      </c>
      <c r="E1457" s="27" t="s">
        <v>4695</v>
      </c>
      <c r="F1457" s="27" t="s">
        <v>4696</v>
      </c>
      <c r="G1457" s="27" t="s">
        <v>78</v>
      </c>
      <c r="H1457" s="27" t="s">
        <v>11390</v>
      </c>
      <c r="I1457" s="28">
        <v>43423.710833333331</v>
      </c>
      <c r="J1457" s="28">
        <v>43423.710833333331</v>
      </c>
      <c r="K1457" s="27">
        <v>0</v>
      </c>
      <c r="L1457" s="27" t="s">
        <v>211</v>
      </c>
      <c r="M1457" s="27" t="s">
        <v>211</v>
      </c>
      <c r="N1457" s="27" t="s">
        <v>215</v>
      </c>
      <c r="O1457" s="27" t="s">
        <v>821</v>
      </c>
      <c r="P1457" s="27" t="s">
        <v>170</v>
      </c>
      <c r="R1457" s="27">
        <v>0</v>
      </c>
      <c r="S1457" s="27" t="s">
        <v>354</v>
      </c>
      <c r="T1457" s="27" t="s">
        <v>354</v>
      </c>
      <c r="U1457" s="27" t="s">
        <v>11391</v>
      </c>
    </row>
    <row r="1458" spans="1:21" x14ac:dyDescent="0.15">
      <c r="A1458" s="27" t="s">
        <v>75</v>
      </c>
      <c r="B1458" s="27" t="s">
        <v>4694</v>
      </c>
      <c r="C1458" s="27" t="s">
        <v>663</v>
      </c>
      <c r="D1458" s="27" t="s">
        <v>820</v>
      </c>
      <c r="E1458" s="27" t="s">
        <v>4695</v>
      </c>
      <c r="F1458" s="27" t="s">
        <v>4696</v>
      </c>
      <c r="G1458" s="27" t="s">
        <v>78</v>
      </c>
      <c r="H1458" s="27" t="s">
        <v>368</v>
      </c>
      <c r="I1458" s="28">
        <v>43423.711030092592</v>
      </c>
      <c r="J1458" s="28">
        <v>43423.711180555554</v>
      </c>
      <c r="K1458" s="27">
        <v>1.5046296296296297E-4</v>
      </c>
      <c r="L1458" s="27" t="s">
        <v>210</v>
      </c>
      <c r="M1458" s="27" t="s">
        <v>211</v>
      </c>
      <c r="N1458" s="27" t="s">
        <v>215</v>
      </c>
      <c r="O1458" s="27" t="s">
        <v>821</v>
      </c>
      <c r="P1458" s="27" t="s">
        <v>170</v>
      </c>
      <c r="R1458" s="27">
        <v>0</v>
      </c>
      <c r="S1458" s="27" t="s">
        <v>377</v>
      </c>
      <c r="T1458" s="27" t="s">
        <v>354</v>
      </c>
      <c r="U1458" s="27" t="s">
        <v>4697</v>
      </c>
    </row>
    <row r="1459" spans="1:21" x14ac:dyDescent="0.15">
      <c r="A1459" s="27" t="s">
        <v>75</v>
      </c>
      <c r="B1459" s="27" t="s">
        <v>11392</v>
      </c>
      <c r="C1459" s="27" t="s">
        <v>663</v>
      </c>
      <c r="D1459" s="27" t="s">
        <v>820</v>
      </c>
      <c r="E1459" s="27" t="s">
        <v>4695</v>
      </c>
      <c r="F1459" s="27" t="s">
        <v>4696</v>
      </c>
      <c r="G1459" s="27" t="s">
        <v>78</v>
      </c>
      <c r="H1459" s="27" t="s">
        <v>368</v>
      </c>
      <c r="I1459" s="28">
        <v>43423.711423611108</v>
      </c>
      <c r="J1459" s="28">
        <v>43423.711423611108</v>
      </c>
      <c r="K1459" s="27">
        <v>0</v>
      </c>
      <c r="L1459" s="27" t="s">
        <v>211</v>
      </c>
      <c r="M1459" s="27" t="s">
        <v>211</v>
      </c>
      <c r="N1459" s="27" t="s">
        <v>215</v>
      </c>
      <c r="O1459" s="27" t="s">
        <v>821</v>
      </c>
      <c r="P1459" s="27" t="s">
        <v>170</v>
      </c>
      <c r="R1459" s="27">
        <v>0</v>
      </c>
      <c r="S1459" s="27" t="s">
        <v>354</v>
      </c>
      <c r="T1459" s="27" t="s">
        <v>354</v>
      </c>
      <c r="U1459" s="27" t="s">
        <v>4697</v>
      </c>
    </row>
    <row r="1460" spans="1:21" x14ac:dyDescent="0.15">
      <c r="A1460" s="27" t="s">
        <v>75</v>
      </c>
      <c r="B1460" s="27" t="s">
        <v>4698</v>
      </c>
      <c r="C1460" s="27" t="s">
        <v>663</v>
      </c>
      <c r="D1460" s="27" t="s">
        <v>820</v>
      </c>
      <c r="E1460" s="27" t="s">
        <v>4699</v>
      </c>
      <c r="F1460" s="27" t="s">
        <v>4700</v>
      </c>
      <c r="G1460" s="27" t="s">
        <v>78</v>
      </c>
      <c r="H1460" s="27" t="s">
        <v>4701</v>
      </c>
      <c r="I1460" s="28">
        <v>43423.712569444448</v>
      </c>
      <c r="J1460" s="28">
        <v>43423.712962962964</v>
      </c>
      <c r="K1460" s="27">
        <v>3.9351851851851852E-4</v>
      </c>
      <c r="L1460" s="27" t="s">
        <v>210</v>
      </c>
      <c r="M1460" s="27" t="s">
        <v>211</v>
      </c>
      <c r="N1460" s="27" t="s">
        <v>215</v>
      </c>
      <c r="O1460" s="27" t="s">
        <v>821</v>
      </c>
      <c r="P1460" s="27" t="s">
        <v>170</v>
      </c>
      <c r="R1460" s="27">
        <v>0</v>
      </c>
      <c r="S1460" s="27" t="s">
        <v>363</v>
      </c>
      <c r="T1460" s="27" t="s">
        <v>354</v>
      </c>
      <c r="U1460" s="27" t="s">
        <v>4702</v>
      </c>
    </row>
    <row r="1461" spans="1:21" x14ac:dyDescent="0.15">
      <c r="A1461" s="27" t="s">
        <v>75</v>
      </c>
      <c r="B1461" s="27" t="s">
        <v>11393</v>
      </c>
      <c r="C1461" s="27" t="s">
        <v>663</v>
      </c>
      <c r="D1461" s="27" t="s">
        <v>820</v>
      </c>
      <c r="E1461" s="27" t="s">
        <v>4704</v>
      </c>
      <c r="F1461" s="27" t="s">
        <v>4705</v>
      </c>
      <c r="G1461" s="27" t="s">
        <v>78</v>
      </c>
      <c r="H1461" s="27" t="s">
        <v>4706</v>
      </c>
      <c r="I1461" s="28">
        <v>43423.715671296297</v>
      </c>
      <c r="J1461" s="28">
        <v>43423.715671296297</v>
      </c>
      <c r="K1461" s="27">
        <v>0</v>
      </c>
      <c r="L1461" s="27" t="s">
        <v>211</v>
      </c>
      <c r="M1461" s="27" t="s">
        <v>211</v>
      </c>
      <c r="N1461" s="27" t="s">
        <v>215</v>
      </c>
      <c r="O1461" s="27" t="s">
        <v>821</v>
      </c>
      <c r="P1461" s="27" t="s">
        <v>170</v>
      </c>
      <c r="R1461" s="27">
        <v>0</v>
      </c>
      <c r="S1461" s="27" t="s">
        <v>354</v>
      </c>
      <c r="T1461" s="27" t="s">
        <v>354</v>
      </c>
      <c r="U1461" s="27" t="s">
        <v>11394</v>
      </c>
    </row>
    <row r="1462" spans="1:21" x14ac:dyDescent="0.15">
      <c r="A1462" s="27" t="s">
        <v>75</v>
      </c>
      <c r="B1462" s="27" t="s">
        <v>4703</v>
      </c>
      <c r="C1462" s="27" t="s">
        <v>663</v>
      </c>
      <c r="D1462" s="27" t="s">
        <v>820</v>
      </c>
      <c r="E1462" s="27" t="s">
        <v>4704</v>
      </c>
      <c r="F1462" s="27" t="s">
        <v>4705</v>
      </c>
      <c r="G1462" s="27" t="s">
        <v>78</v>
      </c>
      <c r="H1462" s="27" t="s">
        <v>4706</v>
      </c>
      <c r="I1462" s="28">
        <v>43423.715775462966</v>
      </c>
      <c r="J1462" s="28">
        <v>43423.71607638889</v>
      </c>
      <c r="K1462" s="27">
        <v>3.0092592592592595E-4</v>
      </c>
      <c r="L1462" s="27" t="s">
        <v>210</v>
      </c>
      <c r="M1462" s="27" t="s">
        <v>211</v>
      </c>
      <c r="N1462" s="27" t="s">
        <v>215</v>
      </c>
      <c r="O1462" s="27" t="s">
        <v>821</v>
      </c>
      <c r="P1462" s="27" t="s">
        <v>170</v>
      </c>
      <c r="R1462" s="27">
        <v>0</v>
      </c>
      <c r="S1462" s="27" t="s">
        <v>493</v>
      </c>
      <c r="T1462" s="27" t="s">
        <v>354</v>
      </c>
      <c r="U1462" s="27" t="s">
        <v>4707</v>
      </c>
    </row>
    <row r="1463" spans="1:21" x14ac:dyDescent="0.15">
      <c r="A1463" s="27" t="s">
        <v>75</v>
      </c>
      <c r="B1463" s="27" t="s">
        <v>11395</v>
      </c>
      <c r="C1463" s="27" t="s">
        <v>663</v>
      </c>
      <c r="D1463" s="27" t="s">
        <v>820</v>
      </c>
      <c r="E1463" s="27" t="s">
        <v>4704</v>
      </c>
      <c r="F1463" s="27" t="s">
        <v>4705</v>
      </c>
      <c r="G1463" s="27" t="s">
        <v>78</v>
      </c>
      <c r="H1463" s="27" t="s">
        <v>4706</v>
      </c>
      <c r="I1463" s="28">
        <v>43423.716226851851</v>
      </c>
      <c r="J1463" s="28">
        <v>43423.716226851851</v>
      </c>
      <c r="K1463" s="27">
        <v>0</v>
      </c>
      <c r="L1463" s="27" t="s">
        <v>211</v>
      </c>
      <c r="M1463" s="27" t="s">
        <v>211</v>
      </c>
      <c r="N1463" s="27" t="s">
        <v>215</v>
      </c>
      <c r="O1463" s="27" t="s">
        <v>821</v>
      </c>
      <c r="P1463" s="27" t="s">
        <v>170</v>
      </c>
      <c r="R1463" s="27">
        <v>0</v>
      </c>
      <c r="S1463" s="27" t="s">
        <v>354</v>
      </c>
      <c r="T1463" s="27" t="s">
        <v>354</v>
      </c>
      <c r="U1463" s="27" t="s">
        <v>4707</v>
      </c>
    </row>
    <row r="1464" spans="1:21" x14ac:dyDescent="0.15">
      <c r="A1464" s="27" t="s">
        <v>75</v>
      </c>
      <c r="B1464" s="27" t="s">
        <v>4708</v>
      </c>
      <c r="C1464" s="27" t="s">
        <v>663</v>
      </c>
      <c r="D1464" s="27" t="s">
        <v>820</v>
      </c>
      <c r="E1464" s="27" t="s">
        <v>4709</v>
      </c>
      <c r="F1464" s="27" t="s">
        <v>4710</v>
      </c>
      <c r="G1464" s="27" t="s">
        <v>78</v>
      </c>
      <c r="H1464" s="27" t="s">
        <v>866</v>
      </c>
      <c r="I1464" s="28">
        <v>43423.717129629629</v>
      </c>
      <c r="J1464" s="28">
        <v>43423.718657407408</v>
      </c>
      <c r="K1464" s="27">
        <v>1.5277777777777779E-3</v>
      </c>
      <c r="L1464" s="27" t="s">
        <v>210</v>
      </c>
      <c r="M1464" s="27" t="s">
        <v>211</v>
      </c>
      <c r="N1464" s="27" t="s">
        <v>215</v>
      </c>
      <c r="O1464" s="27" t="s">
        <v>821</v>
      </c>
      <c r="P1464" s="27" t="s">
        <v>170</v>
      </c>
      <c r="R1464" s="27">
        <v>0</v>
      </c>
      <c r="S1464" s="27" t="s">
        <v>430</v>
      </c>
      <c r="T1464" s="27" t="s">
        <v>354</v>
      </c>
      <c r="U1464" s="27" t="s">
        <v>4711</v>
      </c>
    </row>
    <row r="1465" spans="1:21" x14ac:dyDescent="0.15">
      <c r="A1465" s="27" t="s">
        <v>75</v>
      </c>
      <c r="B1465" s="27" t="s">
        <v>11396</v>
      </c>
      <c r="C1465" s="27" t="s">
        <v>663</v>
      </c>
      <c r="D1465" s="27" t="s">
        <v>820</v>
      </c>
      <c r="E1465" s="27" t="s">
        <v>4713</v>
      </c>
      <c r="F1465" s="27" t="s">
        <v>4714</v>
      </c>
      <c r="G1465" s="27" t="s">
        <v>78</v>
      </c>
      <c r="H1465" s="27" t="s">
        <v>4715</v>
      </c>
      <c r="I1465" s="28">
        <v>43423.721030092594</v>
      </c>
      <c r="J1465" s="28">
        <v>43423.721030092594</v>
      </c>
      <c r="K1465" s="27">
        <v>0</v>
      </c>
      <c r="L1465" s="27" t="s">
        <v>211</v>
      </c>
      <c r="M1465" s="27" t="s">
        <v>211</v>
      </c>
      <c r="N1465" s="27" t="s">
        <v>215</v>
      </c>
      <c r="O1465" s="27" t="s">
        <v>821</v>
      </c>
      <c r="P1465" s="27" t="s">
        <v>170</v>
      </c>
      <c r="R1465" s="27">
        <v>0</v>
      </c>
      <c r="S1465" s="27" t="s">
        <v>354</v>
      </c>
      <c r="T1465" s="27" t="s">
        <v>354</v>
      </c>
      <c r="U1465" s="27" t="s">
        <v>11397</v>
      </c>
    </row>
    <row r="1466" spans="1:21" x14ac:dyDescent="0.15">
      <c r="A1466" s="27" t="s">
        <v>75</v>
      </c>
      <c r="B1466" s="27" t="s">
        <v>4712</v>
      </c>
      <c r="C1466" s="27" t="s">
        <v>663</v>
      </c>
      <c r="D1466" s="27" t="s">
        <v>820</v>
      </c>
      <c r="E1466" s="27" t="s">
        <v>4713</v>
      </c>
      <c r="F1466" s="27" t="s">
        <v>4714</v>
      </c>
      <c r="G1466" s="27" t="s">
        <v>78</v>
      </c>
      <c r="H1466" s="27" t="s">
        <v>4715</v>
      </c>
      <c r="I1466" s="28">
        <v>43423.72115740741</v>
      </c>
      <c r="J1466" s="28">
        <v>43423.722129629627</v>
      </c>
      <c r="K1466" s="27">
        <v>9.7222222222222209E-4</v>
      </c>
      <c r="L1466" s="27" t="s">
        <v>210</v>
      </c>
      <c r="M1466" s="27" t="s">
        <v>211</v>
      </c>
      <c r="N1466" s="27" t="s">
        <v>215</v>
      </c>
      <c r="O1466" s="27" t="s">
        <v>821</v>
      </c>
      <c r="P1466" s="27" t="s">
        <v>170</v>
      </c>
      <c r="R1466" s="27">
        <v>0</v>
      </c>
      <c r="S1466" s="27" t="s">
        <v>373</v>
      </c>
      <c r="T1466" s="27" t="s">
        <v>354</v>
      </c>
      <c r="U1466" s="27" t="s">
        <v>4716</v>
      </c>
    </row>
    <row r="1467" spans="1:21" x14ac:dyDescent="0.15">
      <c r="A1467" s="27" t="s">
        <v>75</v>
      </c>
      <c r="B1467" s="27" t="s">
        <v>4717</v>
      </c>
      <c r="C1467" s="27" t="s">
        <v>663</v>
      </c>
      <c r="D1467" s="27" t="s">
        <v>820</v>
      </c>
      <c r="E1467" s="27" t="s">
        <v>4718</v>
      </c>
      <c r="F1467" s="27" t="s">
        <v>4719</v>
      </c>
      <c r="G1467" s="27" t="s">
        <v>78</v>
      </c>
      <c r="H1467" s="27" t="s">
        <v>4720</v>
      </c>
      <c r="I1467" s="28">
        <v>43423.735335648147</v>
      </c>
      <c r="J1467" s="28">
        <v>43423.736898148149</v>
      </c>
      <c r="K1467" s="27">
        <v>1.5624999999999999E-3</v>
      </c>
      <c r="L1467" s="27" t="s">
        <v>210</v>
      </c>
      <c r="M1467" s="27" t="s">
        <v>211</v>
      </c>
      <c r="N1467" s="27" t="s">
        <v>215</v>
      </c>
      <c r="O1467" s="27" t="s">
        <v>821</v>
      </c>
      <c r="P1467" s="27" t="s">
        <v>170</v>
      </c>
      <c r="R1467" s="27">
        <v>0</v>
      </c>
      <c r="S1467" s="27" t="s">
        <v>590</v>
      </c>
      <c r="T1467" s="27" t="s">
        <v>354</v>
      </c>
      <c r="U1467" s="27" t="s">
        <v>4721</v>
      </c>
    </row>
    <row r="1468" spans="1:21" x14ac:dyDescent="0.15">
      <c r="A1468" s="27" t="s">
        <v>75</v>
      </c>
      <c r="B1468" s="27" t="s">
        <v>4722</v>
      </c>
      <c r="C1468" s="27" t="s">
        <v>663</v>
      </c>
      <c r="D1468" s="27" t="s">
        <v>820</v>
      </c>
      <c r="E1468" s="27" t="s">
        <v>4723</v>
      </c>
      <c r="F1468" s="27" t="s">
        <v>4724</v>
      </c>
      <c r="G1468" s="27" t="s">
        <v>78</v>
      </c>
      <c r="H1468" s="27" t="s">
        <v>4725</v>
      </c>
      <c r="I1468" s="28">
        <v>43423.737708333334</v>
      </c>
      <c r="J1468" s="28">
        <v>43423.73847222222</v>
      </c>
      <c r="K1468" s="27">
        <v>7.6388888888888893E-4</v>
      </c>
      <c r="L1468" s="27" t="s">
        <v>210</v>
      </c>
      <c r="M1468" s="27" t="s">
        <v>211</v>
      </c>
      <c r="N1468" s="27" t="s">
        <v>215</v>
      </c>
      <c r="O1468" s="27" t="s">
        <v>821</v>
      </c>
      <c r="P1468" s="27" t="s">
        <v>170</v>
      </c>
      <c r="R1468" s="27">
        <v>0</v>
      </c>
      <c r="S1468" s="27" t="s">
        <v>394</v>
      </c>
      <c r="T1468" s="27" t="s">
        <v>354</v>
      </c>
      <c r="U1468" s="27" t="s">
        <v>4726</v>
      </c>
    </row>
    <row r="1469" spans="1:21" x14ac:dyDescent="0.15">
      <c r="A1469" s="27" t="s">
        <v>75</v>
      </c>
      <c r="B1469" s="27" t="s">
        <v>4727</v>
      </c>
      <c r="C1469" s="27" t="s">
        <v>663</v>
      </c>
      <c r="D1469" s="27" t="s">
        <v>820</v>
      </c>
      <c r="E1469" s="27" t="s">
        <v>4728</v>
      </c>
      <c r="F1469" s="27" t="s">
        <v>4729</v>
      </c>
      <c r="G1469" s="27" t="s">
        <v>78</v>
      </c>
      <c r="H1469" s="27" t="s">
        <v>4730</v>
      </c>
      <c r="I1469" s="28">
        <v>43423.740416666667</v>
      </c>
      <c r="J1469" s="28">
        <v>43423.741666666669</v>
      </c>
      <c r="K1469" s="27">
        <v>1.25E-3</v>
      </c>
      <c r="L1469" s="27" t="s">
        <v>210</v>
      </c>
      <c r="M1469" s="27" t="s">
        <v>211</v>
      </c>
      <c r="N1469" s="27" t="s">
        <v>215</v>
      </c>
      <c r="O1469" s="27" t="s">
        <v>821</v>
      </c>
      <c r="P1469" s="27" t="s">
        <v>170</v>
      </c>
      <c r="R1469" s="27">
        <v>0</v>
      </c>
      <c r="S1469" s="27" t="s">
        <v>503</v>
      </c>
      <c r="T1469" s="27" t="s">
        <v>354</v>
      </c>
      <c r="U1469" s="27" t="s">
        <v>4731</v>
      </c>
    </row>
    <row r="1470" spans="1:21" x14ac:dyDescent="0.15">
      <c r="A1470" s="27" t="s">
        <v>75</v>
      </c>
      <c r="B1470" s="27" t="s">
        <v>4732</v>
      </c>
      <c r="C1470" s="27" t="s">
        <v>663</v>
      </c>
      <c r="D1470" s="27" t="s">
        <v>820</v>
      </c>
      <c r="E1470" s="27" t="s">
        <v>4733</v>
      </c>
      <c r="F1470" s="27" t="s">
        <v>4734</v>
      </c>
      <c r="G1470" s="27" t="s">
        <v>78</v>
      </c>
      <c r="H1470" s="27" t="s">
        <v>4735</v>
      </c>
      <c r="I1470" s="28">
        <v>43423.742314814815</v>
      </c>
      <c r="J1470" s="28">
        <v>43423.745034722226</v>
      </c>
      <c r="K1470" s="27">
        <v>2.7199074074074074E-3</v>
      </c>
      <c r="L1470" s="27" t="s">
        <v>210</v>
      </c>
      <c r="M1470" s="27" t="s">
        <v>210</v>
      </c>
      <c r="N1470" s="27" t="s">
        <v>215</v>
      </c>
      <c r="O1470" s="27" t="s">
        <v>821</v>
      </c>
      <c r="P1470" s="27" t="s">
        <v>170</v>
      </c>
      <c r="R1470" s="27">
        <v>0</v>
      </c>
      <c r="S1470" s="27" t="s">
        <v>732</v>
      </c>
      <c r="T1470" s="27" t="s">
        <v>732</v>
      </c>
      <c r="U1470" s="27" t="s">
        <v>4736</v>
      </c>
    </row>
    <row r="1471" spans="1:21" x14ac:dyDescent="0.15">
      <c r="A1471" s="27" t="s">
        <v>75</v>
      </c>
      <c r="B1471" s="27" t="s">
        <v>11398</v>
      </c>
      <c r="C1471" s="27" t="s">
        <v>663</v>
      </c>
      <c r="D1471" s="27" t="s">
        <v>820</v>
      </c>
      <c r="E1471" s="27" t="s">
        <v>11399</v>
      </c>
      <c r="F1471" s="27" t="s">
        <v>11400</v>
      </c>
      <c r="G1471" s="27" t="s">
        <v>78</v>
      </c>
      <c r="H1471" s="27" t="s">
        <v>11401</v>
      </c>
      <c r="I1471" s="28">
        <v>43423.745879629627</v>
      </c>
      <c r="J1471" s="28">
        <v>43423.745879629627</v>
      </c>
      <c r="K1471" s="27">
        <v>0</v>
      </c>
      <c r="L1471" s="27" t="s">
        <v>211</v>
      </c>
      <c r="M1471" s="27" t="s">
        <v>211</v>
      </c>
      <c r="N1471" s="27" t="s">
        <v>215</v>
      </c>
      <c r="O1471" s="27" t="s">
        <v>821</v>
      </c>
      <c r="P1471" s="27" t="s">
        <v>170</v>
      </c>
      <c r="R1471" s="27">
        <v>0</v>
      </c>
      <c r="S1471" s="27" t="s">
        <v>354</v>
      </c>
      <c r="T1471" s="27" t="s">
        <v>354</v>
      </c>
      <c r="U1471" s="27" t="s">
        <v>11402</v>
      </c>
    </row>
    <row r="1472" spans="1:21" x14ac:dyDescent="0.15">
      <c r="A1472" s="27" t="s">
        <v>75</v>
      </c>
      <c r="B1472" s="27" t="s">
        <v>11403</v>
      </c>
      <c r="C1472" s="27" t="s">
        <v>663</v>
      </c>
      <c r="D1472" s="27" t="s">
        <v>820</v>
      </c>
      <c r="E1472" s="27" t="s">
        <v>11399</v>
      </c>
      <c r="F1472" s="27" t="s">
        <v>11400</v>
      </c>
      <c r="G1472" s="27" t="s">
        <v>78</v>
      </c>
      <c r="H1472" s="27" t="s">
        <v>11401</v>
      </c>
      <c r="I1472" s="28">
        <v>43423.746134259258</v>
      </c>
      <c r="J1472" s="28">
        <v>43423.746134259258</v>
      </c>
      <c r="K1472" s="27">
        <v>0</v>
      </c>
      <c r="L1472" s="27" t="s">
        <v>211</v>
      </c>
      <c r="M1472" s="27" t="s">
        <v>211</v>
      </c>
      <c r="N1472" s="27" t="s">
        <v>215</v>
      </c>
      <c r="O1472" s="27" t="s">
        <v>821</v>
      </c>
      <c r="P1472" s="27" t="s">
        <v>170</v>
      </c>
      <c r="R1472" s="27">
        <v>0</v>
      </c>
      <c r="S1472" s="27" t="s">
        <v>354</v>
      </c>
      <c r="T1472" s="27" t="s">
        <v>354</v>
      </c>
      <c r="U1472" s="27" t="s">
        <v>11404</v>
      </c>
    </row>
    <row r="1473" spans="1:21" x14ac:dyDescent="0.15">
      <c r="A1473" s="27" t="s">
        <v>75</v>
      </c>
      <c r="B1473" s="27" t="s">
        <v>4737</v>
      </c>
      <c r="C1473" s="27" t="s">
        <v>663</v>
      </c>
      <c r="D1473" s="27" t="s">
        <v>820</v>
      </c>
      <c r="E1473" s="27" t="s">
        <v>4738</v>
      </c>
      <c r="F1473" s="27" t="s">
        <v>4739</v>
      </c>
      <c r="G1473" s="27" t="s">
        <v>78</v>
      </c>
      <c r="H1473" s="27" t="s">
        <v>4740</v>
      </c>
      <c r="I1473" s="28">
        <v>43423.746759259258</v>
      </c>
      <c r="J1473" s="28">
        <v>43423.747187499997</v>
      </c>
      <c r="K1473" s="27">
        <v>4.2824074074074075E-4</v>
      </c>
      <c r="L1473" s="27" t="s">
        <v>210</v>
      </c>
      <c r="M1473" s="27" t="s">
        <v>211</v>
      </c>
      <c r="N1473" s="27" t="s">
        <v>215</v>
      </c>
      <c r="O1473" s="27" t="s">
        <v>821</v>
      </c>
      <c r="P1473" s="27" t="s">
        <v>170</v>
      </c>
      <c r="R1473" s="27">
        <v>0</v>
      </c>
      <c r="S1473" s="27" t="s">
        <v>381</v>
      </c>
      <c r="T1473" s="27" t="s">
        <v>354</v>
      </c>
      <c r="U1473" s="27" t="s">
        <v>4741</v>
      </c>
    </row>
    <row r="1474" spans="1:21" x14ac:dyDescent="0.15">
      <c r="A1474" s="27" t="s">
        <v>75</v>
      </c>
      <c r="B1474" s="27" t="s">
        <v>11405</v>
      </c>
      <c r="C1474" s="27" t="s">
        <v>663</v>
      </c>
      <c r="D1474" s="27" t="s">
        <v>820</v>
      </c>
      <c r="E1474" s="27" t="s">
        <v>4738</v>
      </c>
      <c r="F1474" s="27" t="s">
        <v>4739</v>
      </c>
      <c r="G1474" s="27" t="s">
        <v>78</v>
      </c>
      <c r="H1474" s="27" t="s">
        <v>4740</v>
      </c>
      <c r="I1474" s="28">
        <v>43423.747361111113</v>
      </c>
      <c r="J1474" s="28">
        <v>43423.747361111113</v>
      </c>
      <c r="K1474" s="27">
        <v>0</v>
      </c>
      <c r="L1474" s="27" t="s">
        <v>211</v>
      </c>
      <c r="M1474" s="27" t="s">
        <v>211</v>
      </c>
      <c r="N1474" s="27" t="s">
        <v>215</v>
      </c>
      <c r="O1474" s="27" t="s">
        <v>821</v>
      </c>
      <c r="P1474" s="27" t="s">
        <v>170</v>
      </c>
      <c r="R1474" s="27">
        <v>0</v>
      </c>
      <c r="S1474" s="27" t="s">
        <v>354</v>
      </c>
      <c r="T1474" s="27" t="s">
        <v>354</v>
      </c>
      <c r="U1474" s="27" t="s">
        <v>11406</v>
      </c>
    </row>
    <row r="1475" spans="1:21" x14ac:dyDescent="0.15">
      <c r="A1475" s="27" t="s">
        <v>75</v>
      </c>
      <c r="C1475" s="27" t="s">
        <v>189</v>
      </c>
      <c r="D1475" s="27" t="s">
        <v>149</v>
      </c>
      <c r="I1475" s="28">
        <v>43423.614120370374</v>
      </c>
      <c r="J1475" s="28">
        <v>43423.614120370374</v>
      </c>
      <c r="K1475" s="27">
        <v>0</v>
      </c>
      <c r="L1475" s="27" t="s">
        <v>211</v>
      </c>
      <c r="M1475" s="27" t="s">
        <v>211</v>
      </c>
      <c r="N1475" s="27" t="s">
        <v>215</v>
      </c>
      <c r="O1475" s="27" t="s">
        <v>148</v>
      </c>
      <c r="U1475" s="27" t="s">
        <v>11407</v>
      </c>
    </row>
    <row r="1476" spans="1:21" x14ac:dyDescent="0.15">
      <c r="A1476" s="27" t="s">
        <v>75</v>
      </c>
      <c r="B1476" s="27" t="s">
        <v>11408</v>
      </c>
      <c r="C1476" s="27" t="s">
        <v>663</v>
      </c>
      <c r="D1476" s="27" t="s">
        <v>820</v>
      </c>
      <c r="E1476" s="27" t="s">
        <v>11409</v>
      </c>
      <c r="F1476" s="27" t="s">
        <v>11410</v>
      </c>
      <c r="G1476" s="27" t="s">
        <v>78</v>
      </c>
      <c r="H1476" s="27" t="s">
        <v>11411</v>
      </c>
      <c r="I1476" s="28">
        <v>43423.748819444445</v>
      </c>
      <c r="J1476" s="28">
        <v>43423.748819444445</v>
      </c>
      <c r="K1476" s="27">
        <v>0</v>
      </c>
      <c r="L1476" s="27" t="s">
        <v>211</v>
      </c>
      <c r="M1476" s="27" t="s">
        <v>211</v>
      </c>
      <c r="N1476" s="27" t="s">
        <v>215</v>
      </c>
      <c r="O1476" s="27" t="s">
        <v>821</v>
      </c>
      <c r="P1476" s="27" t="s">
        <v>170</v>
      </c>
      <c r="R1476" s="27">
        <v>0</v>
      </c>
      <c r="S1476" s="27" t="s">
        <v>354</v>
      </c>
      <c r="T1476" s="27" t="s">
        <v>354</v>
      </c>
      <c r="U1476" s="27" t="s">
        <v>11412</v>
      </c>
    </row>
    <row r="1477" spans="1:21" x14ac:dyDescent="0.15">
      <c r="A1477" s="27" t="s">
        <v>75</v>
      </c>
      <c r="B1477" s="27" t="s">
        <v>11413</v>
      </c>
      <c r="C1477" s="27" t="s">
        <v>663</v>
      </c>
      <c r="D1477" s="27" t="s">
        <v>820</v>
      </c>
      <c r="E1477" s="27" t="s">
        <v>11409</v>
      </c>
      <c r="F1477" s="27" t="s">
        <v>11410</v>
      </c>
      <c r="G1477" s="27" t="s">
        <v>78</v>
      </c>
      <c r="H1477" s="27" t="s">
        <v>11411</v>
      </c>
      <c r="I1477" s="28">
        <v>43423.749166666668</v>
      </c>
      <c r="J1477" s="28">
        <v>43423.749166666668</v>
      </c>
      <c r="K1477" s="27">
        <v>0</v>
      </c>
      <c r="L1477" s="27" t="s">
        <v>211</v>
      </c>
      <c r="M1477" s="27" t="s">
        <v>211</v>
      </c>
      <c r="N1477" s="27" t="s">
        <v>215</v>
      </c>
      <c r="O1477" s="27" t="s">
        <v>821</v>
      </c>
      <c r="P1477" s="27" t="s">
        <v>170</v>
      </c>
      <c r="R1477" s="27">
        <v>0</v>
      </c>
      <c r="S1477" s="27" t="s">
        <v>354</v>
      </c>
      <c r="T1477" s="27" t="s">
        <v>354</v>
      </c>
      <c r="U1477" s="27" t="s">
        <v>11414</v>
      </c>
    </row>
    <row r="1478" spans="1:21" x14ac:dyDescent="0.15">
      <c r="A1478" s="27" t="s">
        <v>75</v>
      </c>
      <c r="B1478" s="27" t="s">
        <v>4742</v>
      </c>
      <c r="C1478" s="27" t="s">
        <v>663</v>
      </c>
      <c r="D1478" s="27" t="s">
        <v>820</v>
      </c>
      <c r="E1478" s="27" t="s">
        <v>4743</v>
      </c>
      <c r="F1478" s="27" t="s">
        <v>4744</v>
      </c>
      <c r="G1478" s="27" t="s">
        <v>78</v>
      </c>
      <c r="H1478" s="27" t="s">
        <v>4745</v>
      </c>
      <c r="I1478" s="28">
        <v>43423.750462962962</v>
      </c>
      <c r="J1478" s="28">
        <v>43423.750902777778</v>
      </c>
      <c r="K1478" s="27">
        <v>4.3981481481481481E-4</v>
      </c>
      <c r="L1478" s="27" t="s">
        <v>210</v>
      </c>
      <c r="M1478" s="27" t="s">
        <v>211</v>
      </c>
      <c r="N1478" s="27" t="s">
        <v>215</v>
      </c>
      <c r="O1478" s="27" t="s">
        <v>821</v>
      </c>
      <c r="P1478" s="27" t="s">
        <v>170</v>
      </c>
      <c r="R1478" s="27">
        <v>0</v>
      </c>
      <c r="S1478" s="27" t="s">
        <v>388</v>
      </c>
      <c r="T1478" s="27" t="s">
        <v>354</v>
      </c>
      <c r="U1478" s="27" t="s">
        <v>4746</v>
      </c>
    </row>
    <row r="1479" spans="1:21" x14ac:dyDescent="0.15">
      <c r="A1479" s="27" t="s">
        <v>75</v>
      </c>
      <c r="B1479" s="27" t="s">
        <v>11415</v>
      </c>
      <c r="C1479" s="27" t="s">
        <v>663</v>
      </c>
      <c r="D1479" s="27" t="s">
        <v>820</v>
      </c>
      <c r="E1479" s="27" t="s">
        <v>4743</v>
      </c>
      <c r="F1479" s="27" t="s">
        <v>4744</v>
      </c>
      <c r="G1479" s="27" t="s">
        <v>78</v>
      </c>
      <c r="H1479" s="27" t="s">
        <v>4745</v>
      </c>
      <c r="I1479" s="28">
        <v>43423.751122685186</v>
      </c>
      <c r="J1479" s="28">
        <v>43423.751122685186</v>
      </c>
      <c r="K1479" s="27">
        <v>0</v>
      </c>
      <c r="L1479" s="27" t="s">
        <v>211</v>
      </c>
      <c r="M1479" s="27" t="s">
        <v>211</v>
      </c>
      <c r="N1479" s="27" t="s">
        <v>215</v>
      </c>
      <c r="O1479" s="27" t="s">
        <v>821</v>
      </c>
      <c r="P1479" s="27" t="s">
        <v>170</v>
      </c>
      <c r="R1479" s="27">
        <v>0</v>
      </c>
      <c r="S1479" s="27" t="s">
        <v>354</v>
      </c>
      <c r="T1479" s="27" t="s">
        <v>354</v>
      </c>
      <c r="U1479" s="27" t="s">
        <v>11416</v>
      </c>
    </row>
    <row r="1480" spans="1:21" x14ac:dyDescent="0.15">
      <c r="A1480" s="27" t="s">
        <v>75</v>
      </c>
      <c r="B1480" s="27" t="s">
        <v>4747</v>
      </c>
      <c r="C1480" s="27" t="s">
        <v>663</v>
      </c>
      <c r="D1480" s="27" t="s">
        <v>820</v>
      </c>
      <c r="E1480" s="27" t="s">
        <v>4748</v>
      </c>
      <c r="F1480" s="27" t="s">
        <v>4749</v>
      </c>
      <c r="G1480" s="27" t="s">
        <v>78</v>
      </c>
      <c r="H1480" s="27" t="s">
        <v>4750</v>
      </c>
      <c r="I1480" s="28">
        <v>43423.751666666663</v>
      </c>
      <c r="J1480" s="28">
        <v>43423.753541666665</v>
      </c>
      <c r="K1480" s="27">
        <v>1.8750000000000001E-3</v>
      </c>
      <c r="L1480" s="27" t="s">
        <v>210</v>
      </c>
      <c r="M1480" s="27" t="s">
        <v>211</v>
      </c>
      <c r="N1480" s="27" t="s">
        <v>215</v>
      </c>
      <c r="O1480" s="27" t="s">
        <v>821</v>
      </c>
      <c r="P1480" s="27" t="s">
        <v>170</v>
      </c>
      <c r="R1480" s="27">
        <v>0</v>
      </c>
      <c r="S1480" s="27" t="s">
        <v>750</v>
      </c>
      <c r="T1480" s="27" t="s">
        <v>354</v>
      </c>
      <c r="U1480" s="27" t="s">
        <v>4751</v>
      </c>
    </row>
    <row r="1481" spans="1:21" x14ac:dyDescent="0.15">
      <c r="A1481" s="27" t="s">
        <v>75</v>
      </c>
      <c r="B1481" s="27" t="s">
        <v>11417</v>
      </c>
      <c r="C1481" s="27" t="s">
        <v>663</v>
      </c>
      <c r="D1481" s="27" t="s">
        <v>820</v>
      </c>
      <c r="E1481" s="27" t="s">
        <v>4753</v>
      </c>
      <c r="F1481" s="27" t="s">
        <v>4754</v>
      </c>
      <c r="G1481" s="27" t="s">
        <v>78</v>
      </c>
      <c r="H1481" s="27" t="s">
        <v>4755</v>
      </c>
      <c r="I1481" s="28">
        <v>43423.754444444443</v>
      </c>
      <c r="J1481" s="28">
        <v>43423.754444444443</v>
      </c>
      <c r="K1481" s="27">
        <v>0</v>
      </c>
      <c r="L1481" s="27" t="s">
        <v>211</v>
      </c>
      <c r="M1481" s="27" t="s">
        <v>211</v>
      </c>
      <c r="N1481" s="27" t="s">
        <v>215</v>
      </c>
      <c r="O1481" s="27" t="s">
        <v>821</v>
      </c>
      <c r="P1481" s="27" t="s">
        <v>170</v>
      </c>
      <c r="R1481" s="27">
        <v>0</v>
      </c>
      <c r="S1481" s="27" t="s">
        <v>354</v>
      </c>
      <c r="T1481" s="27" t="s">
        <v>354</v>
      </c>
      <c r="U1481" s="27" t="s">
        <v>11418</v>
      </c>
    </row>
    <row r="1482" spans="1:21" x14ac:dyDescent="0.15">
      <c r="A1482" s="27" t="s">
        <v>75</v>
      </c>
      <c r="B1482" s="27" t="s">
        <v>4752</v>
      </c>
      <c r="C1482" s="27" t="s">
        <v>663</v>
      </c>
      <c r="D1482" s="27" t="s">
        <v>820</v>
      </c>
      <c r="E1482" s="27" t="s">
        <v>4753</v>
      </c>
      <c r="F1482" s="27" t="s">
        <v>4754</v>
      </c>
      <c r="G1482" s="27" t="s">
        <v>78</v>
      </c>
      <c r="H1482" s="27" t="s">
        <v>4755</v>
      </c>
      <c r="I1482" s="28">
        <v>43423.754664351851</v>
      </c>
      <c r="J1482" s="28">
        <v>43423.75476851852</v>
      </c>
      <c r="K1482" s="27">
        <v>1.0416666666666667E-4</v>
      </c>
      <c r="L1482" s="27" t="s">
        <v>210</v>
      </c>
      <c r="M1482" s="27" t="s">
        <v>211</v>
      </c>
      <c r="N1482" s="27" t="s">
        <v>215</v>
      </c>
      <c r="O1482" s="27" t="s">
        <v>821</v>
      </c>
      <c r="P1482" s="27" t="s">
        <v>170</v>
      </c>
      <c r="R1482" s="27">
        <v>0</v>
      </c>
      <c r="S1482" s="27" t="s">
        <v>673</v>
      </c>
      <c r="T1482" s="27" t="s">
        <v>354</v>
      </c>
      <c r="U1482" s="27" t="s">
        <v>4756</v>
      </c>
    </row>
    <row r="1483" spans="1:21" x14ac:dyDescent="0.15">
      <c r="A1483" s="27" t="s">
        <v>75</v>
      </c>
      <c r="B1483" s="27" t="s">
        <v>11419</v>
      </c>
      <c r="C1483" s="27" t="s">
        <v>663</v>
      </c>
      <c r="D1483" s="27" t="s">
        <v>820</v>
      </c>
      <c r="E1483" s="27" t="s">
        <v>11420</v>
      </c>
      <c r="F1483" s="27" t="s">
        <v>11421</v>
      </c>
      <c r="G1483" s="27" t="s">
        <v>78</v>
      </c>
      <c r="H1483" s="27" t="s">
        <v>587</v>
      </c>
      <c r="I1483" s="28">
        <v>43423.755601851852</v>
      </c>
      <c r="J1483" s="28">
        <v>43423.755601851852</v>
      </c>
      <c r="K1483" s="27">
        <v>0</v>
      </c>
      <c r="L1483" s="27" t="s">
        <v>211</v>
      </c>
      <c r="M1483" s="27" t="s">
        <v>211</v>
      </c>
      <c r="N1483" s="27" t="s">
        <v>215</v>
      </c>
      <c r="O1483" s="27" t="s">
        <v>821</v>
      </c>
      <c r="P1483" s="27" t="s">
        <v>170</v>
      </c>
      <c r="R1483" s="27">
        <v>0</v>
      </c>
      <c r="S1483" s="27" t="s">
        <v>354</v>
      </c>
      <c r="T1483" s="27" t="s">
        <v>354</v>
      </c>
      <c r="U1483" s="27" t="s">
        <v>11422</v>
      </c>
    </row>
    <row r="1484" spans="1:21" x14ac:dyDescent="0.15">
      <c r="A1484" s="27" t="s">
        <v>75</v>
      </c>
      <c r="B1484" s="27" t="s">
        <v>11423</v>
      </c>
      <c r="C1484" s="27" t="s">
        <v>663</v>
      </c>
      <c r="D1484" s="27" t="s">
        <v>820</v>
      </c>
      <c r="E1484" s="27" t="s">
        <v>11424</v>
      </c>
      <c r="F1484" s="27" t="s">
        <v>11425</v>
      </c>
      <c r="G1484" s="27" t="s">
        <v>78</v>
      </c>
      <c r="H1484" s="27" t="s">
        <v>11426</v>
      </c>
      <c r="I1484" s="28">
        <v>43423.756145833337</v>
      </c>
      <c r="J1484" s="28">
        <v>43423.756145833337</v>
      </c>
      <c r="K1484" s="27">
        <v>0</v>
      </c>
      <c r="L1484" s="27" t="s">
        <v>211</v>
      </c>
      <c r="M1484" s="27" t="s">
        <v>211</v>
      </c>
      <c r="N1484" s="27" t="s">
        <v>215</v>
      </c>
      <c r="O1484" s="27" t="s">
        <v>821</v>
      </c>
      <c r="P1484" s="27" t="s">
        <v>170</v>
      </c>
      <c r="R1484" s="27">
        <v>0</v>
      </c>
      <c r="S1484" s="27" t="s">
        <v>354</v>
      </c>
      <c r="T1484" s="27" t="s">
        <v>354</v>
      </c>
      <c r="U1484" s="27" t="s">
        <v>11427</v>
      </c>
    </row>
    <row r="1485" spans="1:21" x14ac:dyDescent="0.15">
      <c r="A1485" s="27" t="s">
        <v>75</v>
      </c>
      <c r="B1485" s="27" t="s">
        <v>4757</v>
      </c>
      <c r="C1485" s="27" t="s">
        <v>188</v>
      </c>
      <c r="D1485" s="27" t="s">
        <v>822</v>
      </c>
      <c r="E1485" s="27" t="s">
        <v>1917</v>
      </c>
      <c r="F1485" s="27" t="s">
        <v>1918</v>
      </c>
      <c r="G1485" s="27" t="s">
        <v>78</v>
      </c>
      <c r="H1485" s="27" t="s">
        <v>368</v>
      </c>
      <c r="I1485" s="28">
        <v>43423.598356481481</v>
      </c>
      <c r="J1485" s="28">
        <v>43423.598553240743</v>
      </c>
      <c r="K1485" s="27">
        <v>1.9675925925925926E-4</v>
      </c>
      <c r="L1485" s="27" t="s">
        <v>210</v>
      </c>
      <c r="M1485" s="27" t="s">
        <v>211</v>
      </c>
      <c r="N1485" s="27" t="s">
        <v>215</v>
      </c>
      <c r="O1485" s="27" t="s">
        <v>823</v>
      </c>
      <c r="P1485" s="27" t="s">
        <v>170</v>
      </c>
      <c r="R1485" s="27">
        <v>0</v>
      </c>
      <c r="S1485" s="27" t="s">
        <v>401</v>
      </c>
      <c r="T1485" s="27" t="s">
        <v>354</v>
      </c>
      <c r="U1485" s="27" t="s">
        <v>4758</v>
      </c>
    </row>
    <row r="1486" spans="1:21" x14ac:dyDescent="0.15">
      <c r="A1486" s="27" t="s">
        <v>75</v>
      </c>
      <c r="B1486" s="27" t="s">
        <v>4759</v>
      </c>
      <c r="C1486" s="27" t="s">
        <v>188</v>
      </c>
      <c r="D1486" s="27" t="s">
        <v>822</v>
      </c>
      <c r="E1486" s="27" t="s">
        <v>4760</v>
      </c>
      <c r="F1486" s="27" t="s">
        <v>4761</v>
      </c>
      <c r="G1486" s="27" t="s">
        <v>78</v>
      </c>
      <c r="H1486" s="27" t="s">
        <v>1473</v>
      </c>
      <c r="I1486" s="28">
        <v>43423.601493055554</v>
      </c>
      <c r="J1486" s="28">
        <v>43423.605902777781</v>
      </c>
      <c r="K1486" s="27">
        <v>4.409722222222222E-3</v>
      </c>
      <c r="L1486" s="27" t="s">
        <v>210</v>
      </c>
      <c r="M1486" s="27" t="s">
        <v>210</v>
      </c>
      <c r="N1486" s="27" t="s">
        <v>215</v>
      </c>
      <c r="O1486" s="27" t="s">
        <v>823</v>
      </c>
      <c r="P1486" s="27" t="s">
        <v>170</v>
      </c>
      <c r="R1486" s="27">
        <v>0</v>
      </c>
      <c r="S1486" s="27" t="s">
        <v>4762</v>
      </c>
      <c r="T1486" s="27" t="s">
        <v>4762</v>
      </c>
      <c r="U1486" s="27" t="s">
        <v>4763</v>
      </c>
    </row>
    <row r="1487" spans="1:21" x14ac:dyDescent="0.15">
      <c r="A1487" s="27" t="s">
        <v>75</v>
      </c>
      <c r="B1487" s="27" t="s">
        <v>4764</v>
      </c>
      <c r="C1487" s="27" t="s">
        <v>188</v>
      </c>
      <c r="D1487" s="27" t="s">
        <v>822</v>
      </c>
      <c r="E1487" s="27" t="s">
        <v>1909</v>
      </c>
      <c r="F1487" s="27" t="s">
        <v>1910</v>
      </c>
      <c r="G1487" s="27" t="s">
        <v>78</v>
      </c>
      <c r="H1487" s="27" t="s">
        <v>1819</v>
      </c>
      <c r="I1487" s="28">
        <v>43423.62290509259</v>
      </c>
      <c r="J1487" s="28">
        <v>43423.623611111114</v>
      </c>
      <c r="K1487" s="27">
        <v>7.0601851851851847E-4</v>
      </c>
      <c r="L1487" s="27" t="s">
        <v>210</v>
      </c>
      <c r="M1487" s="27" t="s">
        <v>211</v>
      </c>
      <c r="N1487" s="27" t="s">
        <v>215</v>
      </c>
      <c r="O1487" s="27" t="s">
        <v>823</v>
      </c>
      <c r="P1487" s="27" t="s">
        <v>170</v>
      </c>
      <c r="R1487" s="27">
        <v>0</v>
      </c>
      <c r="S1487" s="27" t="s">
        <v>362</v>
      </c>
      <c r="T1487" s="27" t="s">
        <v>354</v>
      </c>
      <c r="U1487" s="27" t="s">
        <v>1911</v>
      </c>
    </row>
    <row r="1488" spans="1:21" x14ac:dyDescent="0.15">
      <c r="A1488" s="27" t="s">
        <v>75</v>
      </c>
      <c r="B1488" s="27" t="s">
        <v>4765</v>
      </c>
      <c r="C1488" s="27" t="s">
        <v>188</v>
      </c>
      <c r="D1488" s="27" t="s">
        <v>822</v>
      </c>
      <c r="E1488" s="27" t="s">
        <v>4766</v>
      </c>
      <c r="F1488" s="27" t="s">
        <v>4767</v>
      </c>
      <c r="G1488" s="27" t="s">
        <v>78</v>
      </c>
      <c r="H1488" s="27" t="s">
        <v>4768</v>
      </c>
      <c r="I1488" s="28">
        <v>43423.626701388886</v>
      </c>
      <c r="J1488" s="28">
        <v>43423.627627314818</v>
      </c>
      <c r="K1488" s="27">
        <v>9.2592592592592585E-4</v>
      </c>
      <c r="L1488" s="27" t="s">
        <v>210</v>
      </c>
      <c r="M1488" s="27" t="s">
        <v>211</v>
      </c>
      <c r="N1488" s="27" t="s">
        <v>215</v>
      </c>
      <c r="O1488" s="27" t="s">
        <v>823</v>
      </c>
      <c r="P1488" s="27" t="s">
        <v>170</v>
      </c>
      <c r="R1488" s="27">
        <v>0</v>
      </c>
      <c r="S1488" s="27" t="s">
        <v>664</v>
      </c>
      <c r="T1488" s="27" t="s">
        <v>354</v>
      </c>
      <c r="U1488" s="27" t="s">
        <v>4769</v>
      </c>
    </row>
    <row r="1489" spans="1:21" x14ac:dyDescent="0.15">
      <c r="A1489" s="27" t="s">
        <v>75</v>
      </c>
      <c r="B1489" s="27" t="s">
        <v>4770</v>
      </c>
      <c r="C1489" s="27" t="s">
        <v>188</v>
      </c>
      <c r="D1489" s="27" t="s">
        <v>822</v>
      </c>
      <c r="E1489" s="27" t="s">
        <v>4766</v>
      </c>
      <c r="F1489" s="27" t="s">
        <v>4767</v>
      </c>
      <c r="G1489" s="27" t="s">
        <v>78</v>
      </c>
      <c r="H1489" s="27" t="s">
        <v>4768</v>
      </c>
      <c r="I1489" s="28">
        <v>43423.627696759257</v>
      </c>
      <c r="J1489" s="28">
        <v>43423.628634259258</v>
      </c>
      <c r="K1489" s="27">
        <v>9.3750000000000007E-4</v>
      </c>
      <c r="L1489" s="27" t="s">
        <v>210</v>
      </c>
      <c r="M1489" s="27" t="s">
        <v>211</v>
      </c>
      <c r="N1489" s="27" t="s">
        <v>215</v>
      </c>
      <c r="O1489" s="27" t="s">
        <v>823</v>
      </c>
      <c r="P1489" s="27" t="s">
        <v>170</v>
      </c>
      <c r="R1489" s="27">
        <v>0</v>
      </c>
      <c r="S1489" s="27" t="s">
        <v>431</v>
      </c>
      <c r="T1489" s="27" t="s">
        <v>354</v>
      </c>
      <c r="U1489" s="27" t="s">
        <v>4769</v>
      </c>
    </row>
    <row r="1490" spans="1:21" x14ac:dyDescent="0.15">
      <c r="A1490" s="27" t="s">
        <v>75</v>
      </c>
      <c r="B1490" s="27" t="s">
        <v>4771</v>
      </c>
      <c r="C1490" s="27" t="s">
        <v>188</v>
      </c>
      <c r="D1490" s="27" t="s">
        <v>822</v>
      </c>
      <c r="E1490" s="27" t="s">
        <v>4766</v>
      </c>
      <c r="F1490" s="27" t="s">
        <v>4767</v>
      </c>
      <c r="G1490" s="27" t="s">
        <v>78</v>
      </c>
      <c r="H1490" s="27" t="s">
        <v>4768</v>
      </c>
      <c r="I1490" s="28">
        <v>43423.628923611112</v>
      </c>
      <c r="J1490" s="28">
        <v>43423.629849537036</v>
      </c>
      <c r="K1490" s="27">
        <v>9.2592592592592585E-4</v>
      </c>
      <c r="L1490" s="27" t="s">
        <v>210</v>
      </c>
      <c r="M1490" s="27" t="s">
        <v>211</v>
      </c>
      <c r="N1490" s="27" t="s">
        <v>215</v>
      </c>
      <c r="O1490" s="27" t="s">
        <v>823</v>
      </c>
      <c r="P1490" s="27" t="s">
        <v>170</v>
      </c>
      <c r="R1490" s="27">
        <v>0</v>
      </c>
      <c r="S1490" s="27" t="s">
        <v>664</v>
      </c>
      <c r="T1490" s="27" t="s">
        <v>354</v>
      </c>
      <c r="U1490" s="27" t="s">
        <v>4769</v>
      </c>
    </row>
    <row r="1491" spans="1:21" x14ac:dyDescent="0.15">
      <c r="A1491" s="27" t="s">
        <v>75</v>
      </c>
      <c r="B1491" s="27" t="s">
        <v>4772</v>
      </c>
      <c r="C1491" s="27" t="s">
        <v>188</v>
      </c>
      <c r="D1491" s="27" t="s">
        <v>822</v>
      </c>
      <c r="E1491" s="27" t="s">
        <v>4766</v>
      </c>
      <c r="F1491" s="27" t="s">
        <v>4767</v>
      </c>
      <c r="G1491" s="27" t="s">
        <v>78</v>
      </c>
      <c r="H1491" s="27" t="s">
        <v>4768</v>
      </c>
      <c r="I1491" s="28">
        <v>43423.631018518521</v>
      </c>
      <c r="J1491" s="28">
        <v>43423.631932870368</v>
      </c>
      <c r="K1491" s="27">
        <v>9.1435185185185185E-4</v>
      </c>
      <c r="L1491" s="27" t="s">
        <v>210</v>
      </c>
      <c r="M1491" s="27" t="s">
        <v>211</v>
      </c>
      <c r="N1491" s="27" t="s">
        <v>215</v>
      </c>
      <c r="O1491" s="27" t="s">
        <v>823</v>
      </c>
      <c r="P1491" s="27" t="s">
        <v>170</v>
      </c>
      <c r="R1491" s="27">
        <v>0</v>
      </c>
      <c r="S1491" s="27" t="s">
        <v>387</v>
      </c>
      <c r="T1491" s="27" t="s">
        <v>354</v>
      </c>
      <c r="U1491" s="27" t="s">
        <v>4769</v>
      </c>
    </row>
    <row r="1492" spans="1:21" x14ac:dyDescent="0.15">
      <c r="A1492" s="27" t="s">
        <v>75</v>
      </c>
      <c r="B1492" s="27" t="s">
        <v>4773</v>
      </c>
      <c r="C1492" s="27" t="s">
        <v>188</v>
      </c>
      <c r="D1492" s="27" t="s">
        <v>822</v>
      </c>
      <c r="E1492" s="27" t="s">
        <v>4766</v>
      </c>
      <c r="F1492" s="27" t="s">
        <v>4767</v>
      </c>
      <c r="G1492" s="27" t="s">
        <v>78</v>
      </c>
      <c r="H1492" s="27" t="s">
        <v>4768</v>
      </c>
      <c r="I1492" s="28">
        <v>43423.632152777776</v>
      </c>
      <c r="J1492" s="28">
        <v>43423.632974537039</v>
      </c>
      <c r="K1492" s="27">
        <v>8.2175925925925917E-4</v>
      </c>
      <c r="L1492" s="27" t="s">
        <v>210</v>
      </c>
      <c r="M1492" s="27" t="s">
        <v>211</v>
      </c>
      <c r="N1492" s="27" t="s">
        <v>215</v>
      </c>
      <c r="O1492" s="27" t="s">
        <v>823</v>
      </c>
      <c r="P1492" s="27" t="s">
        <v>170</v>
      </c>
      <c r="R1492" s="27">
        <v>0</v>
      </c>
      <c r="S1492" s="27" t="s">
        <v>353</v>
      </c>
      <c r="T1492" s="27" t="s">
        <v>354</v>
      </c>
      <c r="U1492" s="27" t="s">
        <v>4769</v>
      </c>
    </row>
    <row r="1493" spans="1:21" x14ac:dyDescent="0.15">
      <c r="A1493" s="27" t="s">
        <v>75</v>
      </c>
      <c r="B1493" s="27" t="s">
        <v>4774</v>
      </c>
      <c r="C1493" s="27" t="s">
        <v>188</v>
      </c>
      <c r="D1493" s="27" t="s">
        <v>822</v>
      </c>
      <c r="E1493" s="27" t="s">
        <v>4775</v>
      </c>
      <c r="F1493" s="27" t="s">
        <v>4776</v>
      </c>
      <c r="G1493" s="27" t="s">
        <v>78</v>
      </c>
      <c r="H1493" s="27" t="s">
        <v>4777</v>
      </c>
      <c r="I1493" s="28">
        <v>43423.652280092596</v>
      </c>
      <c r="J1493" s="28">
        <v>43423.653229166666</v>
      </c>
      <c r="K1493" s="27">
        <v>9.4907407407407408E-4</v>
      </c>
      <c r="L1493" s="27" t="s">
        <v>210</v>
      </c>
      <c r="M1493" s="27" t="s">
        <v>211</v>
      </c>
      <c r="N1493" s="27" t="s">
        <v>215</v>
      </c>
      <c r="O1493" s="27" t="s">
        <v>823</v>
      </c>
      <c r="P1493" s="27" t="s">
        <v>170</v>
      </c>
      <c r="R1493" s="27">
        <v>0</v>
      </c>
      <c r="S1493" s="27" t="s">
        <v>487</v>
      </c>
      <c r="T1493" s="27" t="s">
        <v>354</v>
      </c>
      <c r="U1493" s="27" t="s">
        <v>4778</v>
      </c>
    </row>
    <row r="1494" spans="1:21" x14ac:dyDescent="0.15">
      <c r="A1494" s="27" t="s">
        <v>75</v>
      </c>
      <c r="B1494" s="27" t="s">
        <v>4779</v>
      </c>
      <c r="C1494" s="27" t="s">
        <v>188</v>
      </c>
      <c r="D1494" s="27" t="s">
        <v>822</v>
      </c>
      <c r="E1494" s="27" t="s">
        <v>4775</v>
      </c>
      <c r="F1494" s="27" t="s">
        <v>4776</v>
      </c>
      <c r="G1494" s="27" t="s">
        <v>78</v>
      </c>
      <c r="H1494" s="27" t="s">
        <v>4777</v>
      </c>
      <c r="I1494" s="28">
        <v>43423.65347222222</v>
      </c>
      <c r="J1494" s="28">
        <v>43423.654444444444</v>
      </c>
      <c r="K1494" s="27">
        <v>9.7222222222222209E-4</v>
      </c>
      <c r="L1494" s="27" t="s">
        <v>210</v>
      </c>
      <c r="M1494" s="27" t="s">
        <v>211</v>
      </c>
      <c r="N1494" s="27" t="s">
        <v>215</v>
      </c>
      <c r="O1494" s="27" t="s">
        <v>823</v>
      </c>
      <c r="P1494" s="27" t="s">
        <v>170</v>
      </c>
      <c r="R1494" s="27">
        <v>0</v>
      </c>
      <c r="S1494" s="27" t="s">
        <v>373</v>
      </c>
      <c r="T1494" s="27" t="s">
        <v>354</v>
      </c>
      <c r="U1494" s="27" t="s">
        <v>4778</v>
      </c>
    </row>
    <row r="1495" spans="1:21" x14ac:dyDescent="0.15">
      <c r="A1495" s="27" t="s">
        <v>75</v>
      </c>
      <c r="B1495" s="27" t="s">
        <v>4780</v>
      </c>
      <c r="C1495" s="27" t="s">
        <v>188</v>
      </c>
      <c r="D1495" s="27" t="s">
        <v>822</v>
      </c>
      <c r="E1495" s="27" t="s">
        <v>4775</v>
      </c>
      <c r="F1495" s="27" t="s">
        <v>4776</v>
      </c>
      <c r="G1495" s="27" t="s">
        <v>78</v>
      </c>
      <c r="H1495" s="27" t="s">
        <v>4777</v>
      </c>
      <c r="I1495" s="28">
        <v>43423.655034722222</v>
      </c>
      <c r="J1495" s="28">
        <v>43423.655995370369</v>
      </c>
      <c r="K1495" s="27">
        <v>9.6064814814814808E-4</v>
      </c>
      <c r="L1495" s="27" t="s">
        <v>210</v>
      </c>
      <c r="M1495" s="27" t="s">
        <v>211</v>
      </c>
      <c r="N1495" s="27" t="s">
        <v>215</v>
      </c>
      <c r="O1495" s="27" t="s">
        <v>823</v>
      </c>
      <c r="P1495" s="27" t="s">
        <v>170</v>
      </c>
      <c r="R1495" s="27">
        <v>0</v>
      </c>
      <c r="S1495" s="27" t="s">
        <v>422</v>
      </c>
      <c r="T1495" s="27" t="s">
        <v>354</v>
      </c>
      <c r="U1495" s="27" t="s">
        <v>4781</v>
      </c>
    </row>
    <row r="1496" spans="1:21" x14ac:dyDescent="0.15">
      <c r="A1496" s="27" t="s">
        <v>75</v>
      </c>
      <c r="B1496" s="27" t="s">
        <v>4782</v>
      </c>
      <c r="C1496" s="27" t="s">
        <v>188</v>
      </c>
      <c r="D1496" s="27" t="s">
        <v>822</v>
      </c>
      <c r="E1496" s="27" t="s">
        <v>4775</v>
      </c>
      <c r="F1496" s="27" t="s">
        <v>4776</v>
      </c>
      <c r="G1496" s="27" t="s">
        <v>78</v>
      </c>
      <c r="H1496" s="27" t="s">
        <v>4777</v>
      </c>
      <c r="I1496" s="28">
        <v>43423.656956018516</v>
      </c>
      <c r="J1496" s="28">
        <v>43423.657916666663</v>
      </c>
      <c r="K1496" s="27">
        <v>9.6064814814814808E-4</v>
      </c>
      <c r="L1496" s="27" t="s">
        <v>210</v>
      </c>
      <c r="M1496" s="27" t="s">
        <v>211</v>
      </c>
      <c r="N1496" s="27" t="s">
        <v>215</v>
      </c>
      <c r="O1496" s="27" t="s">
        <v>823</v>
      </c>
      <c r="P1496" s="27" t="s">
        <v>170</v>
      </c>
      <c r="R1496" s="27">
        <v>0</v>
      </c>
      <c r="S1496" s="27" t="s">
        <v>422</v>
      </c>
      <c r="T1496" s="27" t="s">
        <v>354</v>
      </c>
      <c r="U1496" s="27" t="s">
        <v>4781</v>
      </c>
    </row>
    <row r="1497" spans="1:21" x14ac:dyDescent="0.15">
      <c r="A1497" s="27" t="s">
        <v>75</v>
      </c>
      <c r="B1497" s="27" t="s">
        <v>11428</v>
      </c>
      <c r="C1497" s="27" t="s">
        <v>188</v>
      </c>
      <c r="D1497" s="27" t="s">
        <v>822</v>
      </c>
      <c r="E1497" s="27" t="s">
        <v>4775</v>
      </c>
      <c r="F1497" s="27" t="s">
        <v>4776</v>
      </c>
      <c r="G1497" s="27" t="s">
        <v>78</v>
      </c>
      <c r="H1497" s="27" t="s">
        <v>4777</v>
      </c>
      <c r="I1497" s="28">
        <v>43423.658437500002</v>
      </c>
      <c r="J1497" s="28">
        <v>43423.658437500002</v>
      </c>
      <c r="K1497" s="27">
        <v>0</v>
      </c>
      <c r="L1497" s="27" t="s">
        <v>211</v>
      </c>
      <c r="M1497" s="27" t="s">
        <v>211</v>
      </c>
      <c r="N1497" s="27" t="s">
        <v>215</v>
      </c>
      <c r="O1497" s="27" t="s">
        <v>823</v>
      </c>
      <c r="P1497" s="27" t="s">
        <v>170</v>
      </c>
      <c r="R1497" s="27">
        <v>0</v>
      </c>
      <c r="U1497" s="27" t="s">
        <v>4778</v>
      </c>
    </row>
    <row r="1498" spans="1:21" x14ac:dyDescent="0.15">
      <c r="A1498" s="27" t="s">
        <v>75</v>
      </c>
      <c r="B1498" s="27" t="s">
        <v>11429</v>
      </c>
      <c r="C1498" s="27" t="s">
        <v>188</v>
      </c>
      <c r="D1498" s="27" t="s">
        <v>822</v>
      </c>
      <c r="E1498" s="27" t="s">
        <v>4775</v>
      </c>
      <c r="F1498" s="27" t="s">
        <v>4776</v>
      </c>
      <c r="G1498" s="27" t="s">
        <v>78</v>
      </c>
      <c r="H1498" s="27" t="s">
        <v>4777</v>
      </c>
      <c r="I1498" s="28">
        <v>43423.658506944441</v>
      </c>
      <c r="J1498" s="28">
        <v>43423.658506944441</v>
      </c>
      <c r="K1498" s="27">
        <v>0</v>
      </c>
      <c r="L1498" s="27" t="s">
        <v>211</v>
      </c>
      <c r="M1498" s="27" t="s">
        <v>211</v>
      </c>
      <c r="N1498" s="27" t="s">
        <v>215</v>
      </c>
      <c r="O1498" s="27" t="s">
        <v>823</v>
      </c>
      <c r="P1498" s="27" t="s">
        <v>170</v>
      </c>
      <c r="R1498" s="27">
        <v>0</v>
      </c>
      <c r="U1498" s="27" t="s">
        <v>4778</v>
      </c>
    </row>
    <row r="1499" spans="1:21" x14ac:dyDescent="0.15">
      <c r="A1499" s="27" t="s">
        <v>75</v>
      </c>
      <c r="B1499" s="27" t="s">
        <v>4783</v>
      </c>
      <c r="C1499" s="27" t="s">
        <v>188</v>
      </c>
      <c r="D1499" s="27" t="s">
        <v>822</v>
      </c>
      <c r="E1499" s="27" t="s">
        <v>4775</v>
      </c>
      <c r="F1499" s="27" t="s">
        <v>4776</v>
      </c>
      <c r="G1499" s="27" t="s">
        <v>78</v>
      </c>
      <c r="H1499" s="27" t="s">
        <v>4777</v>
      </c>
      <c r="I1499" s="28">
        <v>43423.660208333335</v>
      </c>
      <c r="J1499" s="28">
        <v>43423.660636574074</v>
      </c>
      <c r="K1499" s="27">
        <v>4.2824074074074075E-4</v>
      </c>
      <c r="L1499" s="27" t="s">
        <v>210</v>
      </c>
      <c r="M1499" s="27" t="s">
        <v>211</v>
      </c>
      <c r="N1499" s="27" t="s">
        <v>215</v>
      </c>
      <c r="O1499" s="27" t="s">
        <v>823</v>
      </c>
      <c r="P1499" s="27" t="s">
        <v>170</v>
      </c>
      <c r="R1499" s="27">
        <v>0</v>
      </c>
      <c r="S1499" s="27" t="s">
        <v>381</v>
      </c>
      <c r="T1499" s="27" t="s">
        <v>354</v>
      </c>
      <c r="U1499" s="27" t="s">
        <v>4781</v>
      </c>
    </row>
    <row r="1500" spans="1:21" x14ac:dyDescent="0.15">
      <c r="A1500" s="27" t="s">
        <v>75</v>
      </c>
      <c r="B1500" s="27" t="s">
        <v>4784</v>
      </c>
      <c r="C1500" s="27" t="s">
        <v>188</v>
      </c>
      <c r="D1500" s="27" t="s">
        <v>822</v>
      </c>
      <c r="E1500" s="27" t="s">
        <v>4775</v>
      </c>
      <c r="F1500" s="27" t="s">
        <v>4776</v>
      </c>
      <c r="G1500" s="27" t="s">
        <v>78</v>
      </c>
      <c r="H1500" s="27" t="s">
        <v>4777</v>
      </c>
      <c r="I1500" s="28">
        <v>43423.661759259259</v>
      </c>
      <c r="J1500" s="28">
        <v>43423.663171296299</v>
      </c>
      <c r="K1500" s="27">
        <v>1.4120370370370369E-3</v>
      </c>
      <c r="L1500" s="27" t="s">
        <v>210</v>
      </c>
      <c r="M1500" s="27" t="s">
        <v>211</v>
      </c>
      <c r="N1500" s="27" t="s">
        <v>215</v>
      </c>
      <c r="O1500" s="27" t="s">
        <v>823</v>
      </c>
      <c r="P1500" s="27" t="s">
        <v>170</v>
      </c>
      <c r="R1500" s="27">
        <v>0</v>
      </c>
      <c r="S1500" s="27" t="s">
        <v>518</v>
      </c>
      <c r="T1500" s="27" t="s">
        <v>354</v>
      </c>
      <c r="U1500" s="27" t="s">
        <v>4781</v>
      </c>
    </row>
    <row r="1501" spans="1:21" x14ac:dyDescent="0.15">
      <c r="A1501" s="27" t="s">
        <v>75</v>
      </c>
      <c r="B1501" s="27" t="s">
        <v>11430</v>
      </c>
      <c r="C1501" s="27" t="s">
        <v>188</v>
      </c>
      <c r="D1501" s="27" t="s">
        <v>822</v>
      </c>
      <c r="E1501" s="27" t="s">
        <v>4787</v>
      </c>
      <c r="F1501" s="27" t="s">
        <v>4788</v>
      </c>
      <c r="G1501" s="27" t="s">
        <v>78</v>
      </c>
      <c r="H1501" s="27" t="s">
        <v>4789</v>
      </c>
      <c r="I1501" s="28">
        <v>43423.665243055555</v>
      </c>
      <c r="J1501" s="28">
        <v>43423.665243055555</v>
      </c>
      <c r="K1501" s="27">
        <v>0</v>
      </c>
      <c r="L1501" s="27" t="s">
        <v>211</v>
      </c>
      <c r="M1501" s="27" t="s">
        <v>211</v>
      </c>
      <c r="N1501" s="27" t="s">
        <v>215</v>
      </c>
      <c r="O1501" s="27" t="s">
        <v>823</v>
      </c>
      <c r="P1501" s="27" t="s">
        <v>170</v>
      </c>
      <c r="R1501" s="27">
        <v>0</v>
      </c>
      <c r="S1501" s="27" t="s">
        <v>354</v>
      </c>
      <c r="T1501" s="27" t="s">
        <v>354</v>
      </c>
      <c r="U1501" s="27" t="s">
        <v>4790</v>
      </c>
    </row>
    <row r="1502" spans="1:21" x14ac:dyDescent="0.15">
      <c r="A1502" s="27" t="s">
        <v>75</v>
      </c>
      <c r="B1502" s="27" t="s">
        <v>4785</v>
      </c>
      <c r="C1502" s="27" t="s">
        <v>188</v>
      </c>
      <c r="D1502" s="27" t="s">
        <v>822</v>
      </c>
      <c r="E1502" s="27" t="s">
        <v>1912</v>
      </c>
      <c r="F1502" s="27" t="s">
        <v>1913</v>
      </c>
      <c r="G1502" s="27" t="s">
        <v>78</v>
      </c>
      <c r="H1502" s="27" t="s">
        <v>1914</v>
      </c>
      <c r="I1502" s="28">
        <v>43423.666956018518</v>
      </c>
      <c r="J1502" s="28">
        <v>43423.668287037035</v>
      </c>
      <c r="K1502" s="27">
        <v>1.3310185185185185E-3</v>
      </c>
      <c r="L1502" s="27" t="s">
        <v>210</v>
      </c>
      <c r="M1502" s="27" t="s">
        <v>211</v>
      </c>
      <c r="N1502" s="27" t="s">
        <v>215</v>
      </c>
      <c r="O1502" s="27" t="s">
        <v>823</v>
      </c>
      <c r="P1502" s="27" t="s">
        <v>170</v>
      </c>
      <c r="R1502" s="27">
        <v>0</v>
      </c>
      <c r="S1502" s="27" t="s">
        <v>714</v>
      </c>
      <c r="T1502" s="27" t="s">
        <v>354</v>
      </c>
      <c r="U1502" s="27" t="s">
        <v>1915</v>
      </c>
    </row>
    <row r="1503" spans="1:21" x14ac:dyDescent="0.15">
      <c r="A1503" s="27" t="s">
        <v>75</v>
      </c>
      <c r="B1503" s="27" t="s">
        <v>4786</v>
      </c>
      <c r="C1503" s="27" t="s">
        <v>188</v>
      </c>
      <c r="D1503" s="27" t="s">
        <v>822</v>
      </c>
      <c r="E1503" s="27" t="s">
        <v>4787</v>
      </c>
      <c r="F1503" s="27" t="s">
        <v>4788</v>
      </c>
      <c r="G1503" s="27" t="s">
        <v>78</v>
      </c>
      <c r="H1503" s="27" t="s">
        <v>4789</v>
      </c>
      <c r="I1503" s="28">
        <v>43423.674050925925</v>
      </c>
      <c r="J1503" s="28">
        <v>43423.674432870372</v>
      </c>
      <c r="K1503" s="27">
        <v>3.8194444444444446E-4</v>
      </c>
      <c r="L1503" s="27" t="s">
        <v>210</v>
      </c>
      <c r="M1503" s="27" t="s">
        <v>211</v>
      </c>
      <c r="N1503" s="27" t="s">
        <v>215</v>
      </c>
      <c r="O1503" s="27" t="s">
        <v>823</v>
      </c>
      <c r="P1503" s="27" t="s">
        <v>170</v>
      </c>
      <c r="R1503" s="27">
        <v>0</v>
      </c>
      <c r="S1503" s="27" t="s">
        <v>361</v>
      </c>
      <c r="T1503" s="27" t="s">
        <v>354</v>
      </c>
      <c r="U1503" s="27" t="s">
        <v>4790</v>
      </c>
    </row>
    <row r="1504" spans="1:21" x14ac:dyDescent="0.15">
      <c r="A1504" s="27" t="s">
        <v>75</v>
      </c>
      <c r="B1504" s="27" t="s">
        <v>4791</v>
      </c>
      <c r="C1504" s="27" t="s">
        <v>188</v>
      </c>
      <c r="D1504" s="27" t="s">
        <v>822</v>
      </c>
      <c r="E1504" s="27" t="s">
        <v>4787</v>
      </c>
      <c r="F1504" s="27" t="s">
        <v>4788</v>
      </c>
      <c r="G1504" s="27" t="s">
        <v>78</v>
      </c>
      <c r="H1504" s="27" t="s">
        <v>4789</v>
      </c>
      <c r="I1504" s="28">
        <v>43423.674560185187</v>
      </c>
      <c r="J1504" s="28">
        <v>43423.675057870372</v>
      </c>
      <c r="K1504" s="27">
        <v>4.9768518518518521E-4</v>
      </c>
      <c r="L1504" s="27" t="s">
        <v>210</v>
      </c>
      <c r="M1504" s="27" t="s">
        <v>211</v>
      </c>
      <c r="N1504" s="27" t="s">
        <v>215</v>
      </c>
      <c r="O1504" s="27" t="s">
        <v>823</v>
      </c>
      <c r="P1504" s="27" t="s">
        <v>170</v>
      </c>
      <c r="R1504" s="27">
        <v>0</v>
      </c>
      <c r="S1504" s="27" t="s">
        <v>412</v>
      </c>
      <c r="T1504" s="27" t="s">
        <v>354</v>
      </c>
      <c r="U1504" s="27" t="s">
        <v>4790</v>
      </c>
    </row>
    <row r="1505" spans="1:21" x14ac:dyDescent="0.15">
      <c r="A1505" s="27" t="s">
        <v>75</v>
      </c>
      <c r="B1505" s="27" t="s">
        <v>4792</v>
      </c>
      <c r="C1505" s="27" t="s">
        <v>188</v>
      </c>
      <c r="D1505" s="27" t="s">
        <v>822</v>
      </c>
      <c r="E1505" s="27" t="s">
        <v>4787</v>
      </c>
      <c r="F1505" s="27" t="s">
        <v>4788</v>
      </c>
      <c r="G1505" s="27" t="s">
        <v>78</v>
      </c>
      <c r="H1505" s="27" t="s">
        <v>4789</v>
      </c>
      <c r="I1505" s="28">
        <v>43423.675138888888</v>
      </c>
      <c r="J1505" s="28">
        <v>43423.675543981481</v>
      </c>
      <c r="K1505" s="27">
        <v>4.0509259259259258E-4</v>
      </c>
      <c r="L1505" s="27" t="s">
        <v>210</v>
      </c>
      <c r="M1505" s="27" t="s">
        <v>211</v>
      </c>
      <c r="N1505" s="27" t="s">
        <v>215</v>
      </c>
      <c r="O1505" s="27" t="s">
        <v>823</v>
      </c>
      <c r="P1505" s="27" t="s">
        <v>170</v>
      </c>
      <c r="R1505" s="27">
        <v>0</v>
      </c>
      <c r="S1505" s="27" t="s">
        <v>398</v>
      </c>
      <c r="T1505" s="27" t="s">
        <v>354</v>
      </c>
      <c r="U1505" s="27" t="s">
        <v>4790</v>
      </c>
    </row>
    <row r="1506" spans="1:21" x14ac:dyDescent="0.15">
      <c r="A1506" s="27" t="s">
        <v>75</v>
      </c>
      <c r="B1506" s="27" t="s">
        <v>4793</v>
      </c>
      <c r="C1506" s="27" t="s">
        <v>188</v>
      </c>
      <c r="D1506" s="27" t="s">
        <v>822</v>
      </c>
      <c r="E1506" s="27" t="s">
        <v>4794</v>
      </c>
      <c r="F1506" s="27" t="s">
        <v>4795</v>
      </c>
      <c r="G1506" s="27" t="s">
        <v>78</v>
      </c>
      <c r="H1506" s="27" t="s">
        <v>4796</v>
      </c>
      <c r="I1506" s="28">
        <v>43423.678541666668</v>
      </c>
      <c r="J1506" s="28">
        <v>43423.679039351853</v>
      </c>
      <c r="K1506" s="27">
        <v>4.9768518518518521E-4</v>
      </c>
      <c r="L1506" s="27" t="s">
        <v>210</v>
      </c>
      <c r="M1506" s="27" t="s">
        <v>211</v>
      </c>
      <c r="N1506" s="27" t="s">
        <v>215</v>
      </c>
      <c r="O1506" s="27" t="s">
        <v>823</v>
      </c>
      <c r="P1506" s="27" t="s">
        <v>170</v>
      </c>
      <c r="R1506" s="27">
        <v>0</v>
      </c>
      <c r="S1506" s="27" t="s">
        <v>412</v>
      </c>
      <c r="T1506" s="27" t="s">
        <v>354</v>
      </c>
      <c r="U1506" s="27" t="s">
        <v>4797</v>
      </c>
    </row>
    <row r="1507" spans="1:21" x14ac:dyDescent="0.15">
      <c r="A1507" s="27" t="s">
        <v>75</v>
      </c>
      <c r="B1507" s="27" t="s">
        <v>4798</v>
      </c>
      <c r="C1507" s="27" t="s">
        <v>188</v>
      </c>
      <c r="D1507" s="27" t="s">
        <v>822</v>
      </c>
      <c r="E1507" s="27" t="s">
        <v>4794</v>
      </c>
      <c r="F1507" s="27" t="s">
        <v>4795</v>
      </c>
      <c r="G1507" s="27" t="s">
        <v>78</v>
      </c>
      <c r="H1507" s="27" t="s">
        <v>4796</v>
      </c>
      <c r="I1507" s="28">
        <v>43423.679247685184</v>
      </c>
      <c r="J1507" s="28">
        <v>43423.679745370369</v>
      </c>
      <c r="K1507" s="27">
        <v>4.9768518518518521E-4</v>
      </c>
      <c r="L1507" s="27" t="s">
        <v>210</v>
      </c>
      <c r="M1507" s="27" t="s">
        <v>211</v>
      </c>
      <c r="N1507" s="27" t="s">
        <v>215</v>
      </c>
      <c r="O1507" s="27" t="s">
        <v>823</v>
      </c>
      <c r="P1507" s="27" t="s">
        <v>170</v>
      </c>
      <c r="R1507" s="27">
        <v>0</v>
      </c>
      <c r="S1507" s="27" t="s">
        <v>412</v>
      </c>
      <c r="T1507" s="27" t="s">
        <v>354</v>
      </c>
      <c r="U1507" s="27" t="s">
        <v>4797</v>
      </c>
    </row>
    <row r="1508" spans="1:21" x14ac:dyDescent="0.15">
      <c r="A1508" s="27" t="s">
        <v>75</v>
      </c>
      <c r="B1508" s="27" t="s">
        <v>4799</v>
      </c>
      <c r="C1508" s="27" t="s">
        <v>188</v>
      </c>
      <c r="D1508" s="27" t="s">
        <v>822</v>
      </c>
      <c r="E1508" s="27" t="s">
        <v>4794</v>
      </c>
      <c r="F1508" s="27" t="s">
        <v>4795</v>
      </c>
      <c r="G1508" s="27" t="s">
        <v>78</v>
      </c>
      <c r="H1508" s="27" t="s">
        <v>4796</v>
      </c>
      <c r="I1508" s="28">
        <v>43423.680543981478</v>
      </c>
      <c r="J1508" s="28">
        <v>43423.68105324074</v>
      </c>
      <c r="K1508" s="27">
        <v>5.0925925925925921E-4</v>
      </c>
      <c r="L1508" s="27" t="s">
        <v>210</v>
      </c>
      <c r="M1508" s="27" t="s">
        <v>211</v>
      </c>
      <c r="N1508" s="27" t="s">
        <v>215</v>
      </c>
      <c r="O1508" s="27" t="s">
        <v>823</v>
      </c>
      <c r="P1508" s="27" t="s">
        <v>170</v>
      </c>
      <c r="R1508" s="27">
        <v>0</v>
      </c>
      <c r="S1508" s="27" t="s">
        <v>379</v>
      </c>
      <c r="T1508" s="27" t="s">
        <v>354</v>
      </c>
      <c r="U1508" s="27" t="s">
        <v>4797</v>
      </c>
    </row>
    <row r="1509" spans="1:21" x14ac:dyDescent="0.15">
      <c r="A1509" s="27" t="s">
        <v>75</v>
      </c>
      <c r="B1509" s="27" t="s">
        <v>4800</v>
      </c>
      <c r="C1509" s="27" t="s">
        <v>188</v>
      </c>
      <c r="D1509" s="27" t="s">
        <v>822</v>
      </c>
      <c r="E1509" s="27" t="s">
        <v>4794</v>
      </c>
      <c r="F1509" s="27" t="s">
        <v>4795</v>
      </c>
      <c r="G1509" s="27" t="s">
        <v>78</v>
      </c>
      <c r="H1509" s="27" t="s">
        <v>4796</v>
      </c>
      <c r="I1509" s="28">
        <v>43423.681180555555</v>
      </c>
      <c r="J1509" s="28">
        <v>43423.683391203704</v>
      </c>
      <c r="K1509" s="27">
        <v>2.2106481481481478E-3</v>
      </c>
      <c r="L1509" s="27" t="s">
        <v>210</v>
      </c>
      <c r="M1509" s="27" t="s">
        <v>210</v>
      </c>
      <c r="N1509" s="27" t="s">
        <v>215</v>
      </c>
      <c r="O1509" s="27" t="s">
        <v>823</v>
      </c>
      <c r="P1509" s="27" t="s">
        <v>170</v>
      </c>
      <c r="R1509" s="27">
        <v>0</v>
      </c>
      <c r="S1509" s="27" t="s">
        <v>1200</v>
      </c>
      <c r="T1509" s="27" t="s">
        <v>1200</v>
      </c>
      <c r="U1509" s="27" t="s">
        <v>4797</v>
      </c>
    </row>
    <row r="1510" spans="1:21" x14ac:dyDescent="0.15">
      <c r="A1510" s="27" t="s">
        <v>75</v>
      </c>
      <c r="B1510" s="27" t="s">
        <v>4801</v>
      </c>
      <c r="C1510" s="27" t="s">
        <v>188</v>
      </c>
      <c r="D1510" s="27" t="s">
        <v>822</v>
      </c>
      <c r="E1510" s="27" t="s">
        <v>4802</v>
      </c>
      <c r="F1510" s="27" t="s">
        <v>4803</v>
      </c>
      <c r="G1510" s="27" t="s">
        <v>78</v>
      </c>
      <c r="H1510" s="27" t="s">
        <v>4804</v>
      </c>
      <c r="I1510" s="28">
        <v>43423.689409722225</v>
      </c>
      <c r="J1510" s="28">
        <v>43423.69</v>
      </c>
      <c r="K1510" s="27">
        <v>5.9027777777777778E-4</v>
      </c>
      <c r="L1510" s="27" t="s">
        <v>210</v>
      </c>
      <c r="M1510" s="27" t="s">
        <v>211</v>
      </c>
      <c r="N1510" s="27" t="s">
        <v>215</v>
      </c>
      <c r="O1510" s="27" t="s">
        <v>823</v>
      </c>
      <c r="P1510" s="27" t="s">
        <v>170</v>
      </c>
      <c r="R1510" s="27">
        <v>0</v>
      </c>
      <c r="S1510" s="27" t="s">
        <v>391</v>
      </c>
      <c r="T1510" s="27" t="s">
        <v>354</v>
      </c>
      <c r="U1510" s="27" t="s">
        <v>4805</v>
      </c>
    </row>
    <row r="1511" spans="1:21" x14ac:dyDescent="0.15">
      <c r="A1511" s="27" t="s">
        <v>75</v>
      </c>
      <c r="B1511" s="27" t="s">
        <v>4806</v>
      </c>
      <c r="C1511" s="27" t="s">
        <v>188</v>
      </c>
      <c r="D1511" s="27" t="s">
        <v>822</v>
      </c>
      <c r="E1511" s="27" t="s">
        <v>4802</v>
      </c>
      <c r="F1511" s="27" t="s">
        <v>4803</v>
      </c>
      <c r="G1511" s="27" t="s">
        <v>78</v>
      </c>
      <c r="H1511" s="27" t="s">
        <v>4804</v>
      </c>
      <c r="I1511" s="28">
        <v>43423.690138888887</v>
      </c>
      <c r="J1511" s="28">
        <v>43423.690706018519</v>
      </c>
      <c r="K1511" s="27">
        <v>5.6712962962962956E-4</v>
      </c>
      <c r="L1511" s="27" t="s">
        <v>210</v>
      </c>
      <c r="M1511" s="27" t="s">
        <v>211</v>
      </c>
      <c r="N1511" s="27" t="s">
        <v>215</v>
      </c>
      <c r="O1511" s="27" t="s">
        <v>823</v>
      </c>
      <c r="P1511" s="27" t="s">
        <v>170</v>
      </c>
      <c r="R1511" s="27">
        <v>0</v>
      </c>
      <c r="S1511" s="27" t="s">
        <v>355</v>
      </c>
      <c r="T1511" s="27" t="s">
        <v>354</v>
      </c>
      <c r="U1511" s="27" t="s">
        <v>4805</v>
      </c>
    </row>
    <row r="1512" spans="1:21" x14ac:dyDescent="0.15">
      <c r="A1512" s="27" t="s">
        <v>75</v>
      </c>
      <c r="B1512" s="27" t="s">
        <v>4807</v>
      </c>
      <c r="C1512" s="27" t="s">
        <v>188</v>
      </c>
      <c r="D1512" s="27" t="s">
        <v>822</v>
      </c>
      <c r="E1512" s="27" t="s">
        <v>4802</v>
      </c>
      <c r="F1512" s="27" t="s">
        <v>4803</v>
      </c>
      <c r="G1512" s="27" t="s">
        <v>78</v>
      </c>
      <c r="H1512" s="27" t="s">
        <v>4804</v>
      </c>
      <c r="I1512" s="28">
        <v>43423.690787037034</v>
      </c>
      <c r="J1512" s="28">
        <v>43423.691365740742</v>
      </c>
      <c r="K1512" s="27">
        <v>5.7870370370370378E-4</v>
      </c>
      <c r="L1512" s="27" t="s">
        <v>210</v>
      </c>
      <c r="M1512" s="27" t="s">
        <v>211</v>
      </c>
      <c r="N1512" s="27" t="s">
        <v>215</v>
      </c>
      <c r="O1512" s="27" t="s">
        <v>823</v>
      </c>
      <c r="P1512" s="27" t="s">
        <v>170</v>
      </c>
      <c r="R1512" s="27">
        <v>0</v>
      </c>
      <c r="S1512" s="27" t="s">
        <v>383</v>
      </c>
      <c r="T1512" s="27" t="s">
        <v>354</v>
      </c>
      <c r="U1512" s="27" t="s">
        <v>4805</v>
      </c>
    </row>
    <row r="1513" spans="1:21" x14ac:dyDescent="0.15">
      <c r="A1513" s="27" t="s">
        <v>75</v>
      </c>
      <c r="B1513" s="27" t="s">
        <v>4808</v>
      </c>
      <c r="C1513" s="27" t="s">
        <v>188</v>
      </c>
      <c r="D1513" s="27" t="s">
        <v>822</v>
      </c>
      <c r="E1513" s="27" t="s">
        <v>4802</v>
      </c>
      <c r="F1513" s="27" t="s">
        <v>4803</v>
      </c>
      <c r="G1513" s="27" t="s">
        <v>78</v>
      </c>
      <c r="H1513" s="27" t="s">
        <v>4804</v>
      </c>
      <c r="I1513" s="28">
        <v>43423.691481481481</v>
      </c>
      <c r="J1513" s="28">
        <v>43423.692048611112</v>
      </c>
      <c r="K1513" s="27">
        <v>5.6712962962962956E-4</v>
      </c>
      <c r="L1513" s="27" t="s">
        <v>210</v>
      </c>
      <c r="M1513" s="27" t="s">
        <v>211</v>
      </c>
      <c r="N1513" s="27" t="s">
        <v>215</v>
      </c>
      <c r="O1513" s="27" t="s">
        <v>823</v>
      </c>
      <c r="P1513" s="27" t="s">
        <v>170</v>
      </c>
      <c r="R1513" s="27">
        <v>0</v>
      </c>
      <c r="S1513" s="27" t="s">
        <v>355</v>
      </c>
      <c r="T1513" s="27" t="s">
        <v>354</v>
      </c>
      <c r="U1513" s="27" t="s">
        <v>4805</v>
      </c>
    </row>
    <row r="1514" spans="1:21" x14ac:dyDescent="0.15">
      <c r="A1514" s="27" t="s">
        <v>75</v>
      </c>
      <c r="B1514" s="27" t="s">
        <v>4809</v>
      </c>
      <c r="C1514" s="27" t="s">
        <v>188</v>
      </c>
      <c r="D1514" s="27" t="s">
        <v>822</v>
      </c>
      <c r="E1514" s="27" t="s">
        <v>4802</v>
      </c>
      <c r="F1514" s="27" t="s">
        <v>4803</v>
      </c>
      <c r="G1514" s="27" t="s">
        <v>78</v>
      </c>
      <c r="H1514" s="27" t="s">
        <v>4804</v>
      </c>
      <c r="I1514" s="28">
        <v>43423.692118055558</v>
      </c>
      <c r="J1514" s="28">
        <v>43423.692569444444</v>
      </c>
      <c r="K1514" s="27">
        <v>4.5138888888888892E-4</v>
      </c>
      <c r="L1514" s="27" t="s">
        <v>210</v>
      </c>
      <c r="M1514" s="27" t="s">
        <v>211</v>
      </c>
      <c r="N1514" s="27" t="s">
        <v>215</v>
      </c>
      <c r="O1514" s="27" t="s">
        <v>823</v>
      </c>
      <c r="P1514" s="27" t="s">
        <v>170</v>
      </c>
      <c r="R1514" s="27">
        <v>0</v>
      </c>
      <c r="S1514" s="27" t="s">
        <v>358</v>
      </c>
      <c r="T1514" s="27" t="s">
        <v>354</v>
      </c>
      <c r="U1514" s="27" t="s">
        <v>4805</v>
      </c>
    </row>
    <row r="1515" spans="1:21" x14ac:dyDescent="0.15">
      <c r="A1515" s="27" t="s">
        <v>75</v>
      </c>
      <c r="B1515" s="27" t="s">
        <v>4810</v>
      </c>
      <c r="C1515" s="27" t="s">
        <v>188</v>
      </c>
      <c r="D1515" s="27" t="s">
        <v>822</v>
      </c>
      <c r="E1515" s="27" t="s">
        <v>4802</v>
      </c>
      <c r="F1515" s="27" t="s">
        <v>4803</v>
      </c>
      <c r="G1515" s="27" t="s">
        <v>78</v>
      </c>
      <c r="H1515" s="27" t="s">
        <v>4804</v>
      </c>
      <c r="I1515" s="28">
        <v>43423.692928240744</v>
      </c>
      <c r="J1515" s="28">
        <v>43423.693703703706</v>
      </c>
      <c r="K1515" s="27">
        <v>7.7546296296296304E-4</v>
      </c>
      <c r="L1515" s="27" t="s">
        <v>210</v>
      </c>
      <c r="M1515" s="27" t="s">
        <v>211</v>
      </c>
      <c r="N1515" s="27" t="s">
        <v>215</v>
      </c>
      <c r="O1515" s="27" t="s">
        <v>823</v>
      </c>
      <c r="P1515" s="27" t="s">
        <v>170</v>
      </c>
      <c r="R1515" s="27">
        <v>0</v>
      </c>
      <c r="S1515" s="27" t="s">
        <v>413</v>
      </c>
      <c r="T1515" s="27" t="s">
        <v>354</v>
      </c>
      <c r="U1515" s="27" t="s">
        <v>4805</v>
      </c>
    </row>
    <row r="1516" spans="1:21" x14ac:dyDescent="0.15">
      <c r="A1516" s="27" t="s">
        <v>75</v>
      </c>
      <c r="B1516" s="27" t="s">
        <v>11431</v>
      </c>
      <c r="C1516" s="27" t="s">
        <v>188</v>
      </c>
      <c r="D1516" s="27" t="s">
        <v>822</v>
      </c>
      <c r="E1516" s="27" t="s">
        <v>11432</v>
      </c>
      <c r="F1516" s="27" t="s">
        <v>11433</v>
      </c>
      <c r="G1516" s="27" t="s">
        <v>78</v>
      </c>
      <c r="H1516" s="27" t="s">
        <v>11434</v>
      </c>
      <c r="I1516" s="28">
        <v>43423.694513888891</v>
      </c>
      <c r="J1516" s="28">
        <v>43423.694513888891</v>
      </c>
      <c r="K1516" s="27">
        <v>0</v>
      </c>
      <c r="L1516" s="27" t="s">
        <v>211</v>
      </c>
      <c r="M1516" s="27" t="s">
        <v>211</v>
      </c>
      <c r="N1516" s="27" t="s">
        <v>215</v>
      </c>
      <c r="O1516" s="27" t="s">
        <v>823</v>
      </c>
      <c r="P1516" s="27" t="s">
        <v>170</v>
      </c>
      <c r="R1516" s="27">
        <v>0</v>
      </c>
      <c r="S1516" s="27" t="s">
        <v>354</v>
      </c>
      <c r="T1516" s="27" t="s">
        <v>354</v>
      </c>
      <c r="U1516" s="27" t="s">
        <v>11435</v>
      </c>
    </row>
    <row r="1517" spans="1:21" x14ac:dyDescent="0.15">
      <c r="A1517" s="27" t="s">
        <v>75</v>
      </c>
      <c r="B1517" s="27" t="s">
        <v>11436</v>
      </c>
      <c r="C1517" s="27" t="s">
        <v>188</v>
      </c>
      <c r="D1517" s="27" t="s">
        <v>822</v>
      </c>
      <c r="E1517" s="27" t="s">
        <v>11432</v>
      </c>
      <c r="F1517" s="27" t="s">
        <v>11433</v>
      </c>
      <c r="G1517" s="27" t="s">
        <v>78</v>
      </c>
      <c r="H1517" s="27" t="s">
        <v>11434</v>
      </c>
      <c r="I1517" s="28">
        <v>43423.698217592595</v>
      </c>
      <c r="J1517" s="28">
        <v>43423.698217592595</v>
      </c>
      <c r="K1517" s="27">
        <v>0</v>
      </c>
      <c r="L1517" s="27" t="s">
        <v>211</v>
      </c>
      <c r="M1517" s="27" t="s">
        <v>211</v>
      </c>
      <c r="N1517" s="27" t="s">
        <v>215</v>
      </c>
      <c r="O1517" s="27" t="s">
        <v>823</v>
      </c>
      <c r="P1517" s="27" t="s">
        <v>170</v>
      </c>
      <c r="R1517" s="27">
        <v>0</v>
      </c>
      <c r="U1517" s="27" t="s">
        <v>11437</v>
      </c>
    </row>
    <row r="1518" spans="1:21" x14ac:dyDescent="0.15">
      <c r="A1518" s="27" t="s">
        <v>75</v>
      </c>
      <c r="B1518" s="27" t="s">
        <v>4811</v>
      </c>
      <c r="C1518" s="27" t="s">
        <v>188</v>
      </c>
      <c r="D1518" s="27" t="s">
        <v>822</v>
      </c>
      <c r="E1518" s="27" t="s">
        <v>4812</v>
      </c>
      <c r="F1518" s="27" t="s">
        <v>4813</v>
      </c>
      <c r="G1518" s="27" t="s">
        <v>78</v>
      </c>
      <c r="H1518" s="27" t="s">
        <v>4814</v>
      </c>
      <c r="I1518" s="28">
        <v>43423.699201388888</v>
      </c>
      <c r="J1518" s="28">
        <v>43423.700532407405</v>
      </c>
      <c r="K1518" s="27">
        <v>1.3310185185185185E-3</v>
      </c>
      <c r="L1518" s="27" t="s">
        <v>210</v>
      </c>
      <c r="M1518" s="27" t="s">
        <v>211</v>
      </c>
      <c r="N1518" s="27" t="s">
        <v>215</v>
      </c>
      <c r="O1518" s="27" t="s">
        <v>823</v>
      </c>
      <c r="P1518" s="27" t="s">
        <v>170</v>
      </c>
      <c r="R1518" s="27">
        <v>0</v>
      </c>
      <c r="S1518" s="27" t="s">
        <v>714</v>
      </c>
      <c r="T1518" s="27" t="s">
        <v>354</v>
      </c>
      <c r="U1518" s="27" t="s">
        <v>4815</v>
      </c>
    </row>
    <row r="1519" spans="1:21" x14ac:dyDescent="0.15">
      <c r="A1519" s="27" t="s">
        <v>75</v>
      </c>
      <c r="B1519" s="27" t="s">
        <v>4816</v>
      </c>
      <c r="C1519" s="27" t="s">
        <v>188</v>
      </c>
      <c r="D1519" s="27" t="s">
        <v>822</v>
      </c>
      <c r="E1519" s="27" t="s">
        <v>4812</v>
      </c>
      <c r="F1519" s="27" t="s">
        <v>4813</v>
      </c>
      <c r="G1519" s="27" t="s">
        <v>78</v>
      </c>
      <c r="H1519" s="27" t="s">
        <v>4814</v>
      </c>
      <c r="I1519" s="28">
        <v>43423.700636574074</v>
      </c>
      <c r="J1519" s="28">
        <v>43423.702002314814</v>
      </c>
      <c r="K1519" s="27">
        <v>1.3657407407407409E-3</v>
      </c>
      <c r="L1519" s="27" t="s">
        <v>210</v>
      </c>
      <c r="M1519" s="27" t="s">
        <v>211</v>
      </c>
      <c r="N1519" s="27" t="s">
        <v>215</v>
      </c>
      <c r="O1519" s="27" t="s">
        <v>823</v>
      </c>
      <c r="P1519" s="27" t="s">
        <v>170</v>
      </c>
      <c r="R1519" s="27">
        <v>0</v>
      </c>
      <c r="S1519" s="27" t="s">
        <v>374</v>
      </c>
      <c r="T1519" s="27" t="s">
        <v>354</v>
      </c>
      <c r="U1519" s="27" t="s">
        <v>4815</v>
      </c>
    </row>
    <row r="1520" spans="1:21" x14ac:dyDescent="0.15">
      <c r="A1520" s="27" t="s">
        <v>75</v>
      </c>
      <c r="B1520" s="27" t="s">
        <v>4817</v>
      </c>
      <c r="C1520" s="27" t="s">
        <v>188</v>
      </c>
      <c r="D1520" s="27" t="s">
        <v>822</v>
      </c>
      <c r="E1520" s="27" t="s">
        <v>4812</v>
      </c>
      <c r="F1520" s="27" t="s">
        <v>4813</v>
      </c>
      <c r="G1520" s="27" t="s">
        <v>78</v>
      </c>
      <c r="H1520" s="27" t="s">
        <v>4814</v>
      </c>
      <c r="I1520" s="28">
        <v>43423.70207175926</v>
      </c>
      <c r="J1520" s="28">
        <v>43423.703125</v>
      </c>
      <c r="K1520" s="27">
        <v>1.0532407407407407E-3</v>
      </c>
      <c r="L1520" s="27" t="s">
        <v>210</v>
      </c>
      <c r="M1520" s="27" t="s">
        <v>211</v>
      </c>
      <c r="N1520" s="27" t="s">
        <v>215</v>
      </c>
      <c r="O1520" s="27" t="s">
        <v>823</v>
      </c>
      <c r="P1520" s="27" t="s">
        <v>170</v>
      </c>
      <c r="R1520" s="27">
        <v>0</v>
      </c>
      <c r="S1520" s="27" t="s">
        <v>481</v>
      </c>
      <c r="T1520" s="27" t="s">
        <v>354</v>
      </c>
      <c r="U1520" s="27" t="s">
        <v>4815</v>
      </c>
    </row>
    <row r="1521" spans="1:21" x14ac:dyDescent="0.15">
      <c r="A1521" s="27" t="s">
        <v>75</v>
      </c>
      <c r="B1521" s="27" t="s">
        <v>4818</v>
      </c>
      <c r="C1521" s="27" t="s">
        <v>188</v>
      </c>
      <c r="D1521" s="27" t="s">
        <v>822</v>
      </c>
      <c r="E1521" s="27" t="s">
        <v>4812</v>
      </c>
      <c r="F1521" s="27" t="s">
        <v>4813</v>
      </c>
      <c r="G1521" s="27" t="s">
        <v>78</v>
      </c>
      <c r="H1521" s="27" t="s">
        <v>4814</v>
      </c>
      <c r="I1521" s="28">
        <v>43423.705706018518</v>
      </c>
      <c r="J1521" s="28">
        <v>43423.706562500003</v>
      </c>
      <c r="K1521" s="27">
        <v>8.564814814814815E-4</v>
      </c>
      <c r="L1521" s="27" t="s">
        <v>210</v>
      </c>
      <c r="M1521" s="27" t="s">
        <v>211</v>
      </c>
      <c r="N1521" s="27" t="s">
        <v>215</v>
      </c>
      <c r="O1521" s="27" t="s">
        <v>823</v>
      </c>
      <c r="P1521" s="27" t="s">
        <v>170</v>
      </c>
      <c r="R1521" s="27">
        <v>0</v>
      </c>
      <c r="S1521" s="27" t="s">
        <v>376</v>
      </c>
      <c r="T1521" s="27" t="s">
        <v>354</v>
      </c>
      <c r="U1521" s="27" t="s">
        <v>4815</v>
      </c>
    </row>
    <row r="1522" spans="1:21" x14ac:dyDescent="0.15">
      <c r="A1522" s="27" t="s">
        <v>75</v>
      </c>
      <c r="B1522" s="27" t="s">
        <v>4819</v>
      </c>
      <c r="C1522" s="27" t="s">
        <v>188</v>
      </c>
      <c r="D1522" s="27" t="s">
        <v>822</v>
      </c>
      <c r="E1522" s="27" t="s">
        <v>4812</v>
      </c>
      <c r="F1522" s="27" t="s">
        <v>4813</v>
      </c>
      <c r="G1522" s="27" t="s">
        <v>78</v>
      </c>
      <c r="H1522" s="27" t="s">
        <v>4814</v>
      </c>
      <c r="I1522" s="28">
        <v>43423.706643518519</v>
      </c>
      <c r="J1522" s="28">
        <v>43423.707280092596</v>
      </c>
      <c r="K1522" s="27">
        <v>6.3657407407407402E-4</v>
      </c>
      <c r="L1522" s="27" t="s">
        <v>210</v>
      </c>
      <c r="M1522" s="27" t="s">
        <v>211</v>
      </c>
      <c r="N1522" s="27" t="s">
        <v>215</v>
      </c>
      <c r="O1522" s="27" t="s">
        <v>823</v>
      </c>
      <c r="P1522" s="27" t="s">
        <v>170</v>
      </c>
      <c r="R1522" s="27">
        <v>0</v>
      </c>
      <c r="S1522" s="27" t="s">
        <v>392</v>
      </c>
      <c r="T1522" s="27" t="s">
        <v>354</v>
      </c>
      <c r="U1522" s="27" t="s">
        <v>4815</v>
      </c>
    </row>
    <row r="1523" spans="1:21" x14ac:dyDescent="0.15">
      <c r="A1523" s="27" t="s">
        <v>75</v>
      </c>
      <c r="B1523" s="27" t="s">
        <v>4820</v>
      </c>
      <c r="C1523" s="27" t="s">
        <v>188</v>
      </c>
      <c r="D1523" s="27" t="s">
        <v>822</v>
      </c>
      <c r="E1523" s="27" t="s">
        <v>4812</v>
      </c>
      <c r="F1523" s="27" t="s">
        <v>4813</v>
      </c>
      <c r="G1523" s="27" t="s">
        <v>78</v>
      </c>
      <c r="H1523" s="27" t="s">
        <v>4814</v>
      </c>
      <c r="I1523" s="28">
        <v>43423.707743055558</v>
      </c>
      <c r="J1523" s="28">
        <v>43423.709826388891</v>
      </c>
      <c r="K1523" s="27">
        <v>2.0833333333333333E-3</v>
      </c>
      <c r="L1523" s="27" t="s">
        <v>210</v>
      </c>
      <c r="M1523" s="27" t="s">
        <v>210</v>
      </c>
      <c r="N1523" s="27" t="s">
        <v>215</v>
      </c>
      <c r="O1523" s="27" t="s">
        <v>823</v>
      </c>
      <c r="P1523" s="27" t="s">
        <v>170</v>
      </c>
      <c r="R1523" s="27">
        <v>0</v>
      </c>
      <c r="S1523" s="27" t="s">
        <v>521</v>
      </c>
      <c r="T1523" s="27" t="s">
        <v>521</v>
      </c>
      <c r="U1523" s="27" t="s">
        <v>4815</v>
      </c>
    </row>
    <row r="1524" spans="1:21" x14ac:dyDescent="0.15">
      <c r="A1524" s="27" t="s">
        <v>75</v>
      </c>
      <c r="B1524" s="27" t="s">
        <v>4821</v>
      </c>
      <c r="C1524" s="27" t="s">
        <v>569</v>
      </c>
      <c r="D1524" s="27" t="s">
        <v>735</v>
      </c>
      <c r="E1524" s="27" t="s">
        <v>4822</v>
      </c>
      <c r="F1524" s="27" t="s">
        <v>4823</v>
      </c>
      <c r="G1524" s="27" t="s">
        <v>78</v>
      </c>
      <c r="H1524" s="27" t="s">
        <v>4824</v>
      </c>
      <c r="I1524" s="28">
        <v>43423.451099537036</v>
      </c>
      <c r="J1524" s="28">
        <v>43423.456736111111</v>
      </c>
      <c r="K1524" s="27">
        <v>5.6365740740740742E-3</v>
      </c>
      <c r="L1524" s="27" t="s">
        <v>210</v>
      </c>
      <c r="M1524" s="27" t="s">
        <v>210</v>
      </c>
      <c r="N1524" s="27" t="s">
        <v>215</v>
      </c>
      <c r="O1524" s="27" t="s">
        <v>736</v>
      </c>
      <c r="P1524" s="27" t="s">
        <v>214</v>
      </c>
      <c r="R1524" s="27">
        <v>0</v>
      </c>
      <c r="S1524" s="27" t="s">
        <v>950</v>
      </c>
      <c r="T1524" s="27" t="s">
        <v>950</v>
      </c>
      <c r="U1524" s="27" t="s">
        <v>4825</v>
      </c>
    </row>
    <row r="1525" spans="1:21" x14ac:dyDescent="0.15">
      <c r="A1525" s="27" t="s">
        <v>75</v>
      </c>
      <c r="B1525" s="27" t="s">
        <v>11438</v>
      </c>
      <c r="C1525" s="27" t="s">
        <v>569</v>
      </c>
      <c r="D1525" s="27" t="s">
        <v>735</v>
      </c>
      <c r="E1525" s="27" t="s">
        <v>4827</v>
      </c>
      <c r="F1525" s="27" t="s">
        <v>4828</v>
      </c>
      <c r="G1525" s="27" t="s">
        <v>78</v>
      </c>
      <c r="H1525" s="27" t="s">
        <v>1454</v>
      </c>
      <c r="I1525" s="28">
        <v>43423.469548611109</v>
      </c>
      <c r="J1525" s="28">
        <v>43423.469548611109</v>
      </c>
      <c r="K1525" s="27">
        <v>0</v>
      </c>
      <c r="L1525" s="27" t="s">
        <v>211</v>
      </c>
      <c r="M1525" s="27" t="s">
        <v>211</v>
      </c>
      <c r="N1525" s="27" t="s">
        <v>215</v>
      </c>
      <c r="O1525" s="27" t="s">
        <v>736</v>
      </c>
      <c r="P1525" s="27" t="s">
        <v>214</v>
      </c>
      <c r="R1525" s="27">
        <v>0</v>
      </c>
      <c r="S1525" s="27" t="s">
        <v>354</v>
      </c>
      <c r="T1525" s="27" t="s">
        <v>354</v>
      </c>
      <c r="U1525" s="27" t="s">
        <v>11439</v>
      </c>
    </row>
    <row r="1526" spans="1:21" x14ac:dyDescent="0.15">
      <c r="A1526" s="27" t="s">
        <v>75</v>
      </c>
      <c r="B1526" s="27" t="s">
        <v>4826</v>
      </c>
      <c r="C1526" s="27" t="s">
        <v>569</v>
      </c>
      <c r="D1526" s="27" t="s">
        <v>735</v>
      </c>
      <c r="E1526" s="27" t="s">
        <v>4827</v>
      </c>
      <c r="F1526" s="27" t="s">
        <v>4828</v>
      </c>
      <c r="G1526" s="27" t="s">
        <v>78</v>
      </c>
      <c r="H1526" s="27" t="s">
        <v>1454</v>
      </c>
      <c r="I1526" s="28">
        <v>43423.469710648147</v>
      </c>
      <c r="J1526" s="28">
        <v>43423.473541666666</v>
      </c>
      <c r="K1526" s="27">
        <v>3.8310185185185183E-3</v>
      </c>
      <c r="L1526" s="27" t="s">
        <v>210</v>
      </c>
      <c r="M1526" s="27" t="s">
        <v>210</v>
      </c>
      <c r="N1526" s="27" t="s">
        <v>215</v>
      </c>
      <c r="O1526" s="27" t="s">
        <v>736</v>
      </c>
      <c r="P1526" s="27" t="s">
        <v>214</v>
      </c>
      <c r="R1526" s="27">
        <v>0</v>
      </c>
      <c r="S1526" s="27" t="s">
        <v>1183</v>
      </c>
      <c r="T1526" s="27" t="s">
        <v>1183</v>
      </c>
      <c r="U1526" s="27" t="s">
        <v>4829</v>
      </c>
    </row>
    <row r="1527" spans="1:21" x14ac:dyDescent="0.15">
      <c r="A1527" s="27" t="s">
        <v>75</v>
      </c>
      <c r="B1527" s="27" t="s">
        <v>11440</v>
      </c>
      <c r="C1527" s="27" t="s">
        <v>569</v>
      </c>
      <c r="D1527" s="27" t="s">
        <v>735</v>
      </c>
      <c r="E1527" s="27" t="s">
        <v>11441</v>
      </c>
      <c r="F1527" s="27" t="s">
        <v>11442</v>
      </c>
      <c r="G1527" s="27" t="s">
        <v>78</v>
      </c>
      <c r="H1527" s="27" t="s">
        <v>11443</v>
      </c>
      <c r="I1527" s="28">
        <v>43423.481099537035</v>
      </c>
      <c r="J1527" s="28">
        <v>43423.481099537035</v>
      </c>
      <c r="K1527" s="27">
        <v>0</v>
      </c>
      <c r="L1527" s="27" t="s">
        <v>211</v>
      </c>
      <c r="M1527" s="27" t="s">
        <v>211</v>
      </c>
      <c r="N1527" s="27" t="s">
        <v>215</v>
      </c>
      <c r="O1527" s="27" t="s">
        <v>736</v>
      </c>
      <c r="P1527" s="27" t="s">
        <v>214</v>
      </c>
      <c r="R1527" s="27">
        <v>0</v>
      </c>
      <c r="S1527" s="27" t="s">
        <v>354</v>
      </c>
      <c r="T1527" s="27" t="s">
        <v>354</v>
      </c>
      <c r="U1527" s="27" t="s">
        <v>11444</v>
      </c>
    </row>
    <row r="1528" spans="1:21" x14ac:dyDescent="0.15">
      <c r="A1528" s="27" t="s">
        <v>75</v>
      </c>
      <c r="B1528" s="27" t="s">
        <v>11445</v>
      </c>
      <c r="C1528" s="27" t="s">
        <v>569</v>
      </c>
      <c r="D1528" s="27" t="s">
        <v>735</v>
      </c>
      <c r="E1528" s="27" t="s">
        <v>11446</v>
      </c>
      <c r="F1528" s="27" t="s">
        <v>11447</v>
      </c>
      <c r="G1528" s="27" t="s">
        <v>78</v>
      </c>
      <c r="H1528" s="27" t="s">
        <v>11448</v>
      </c>
      <c r="I1528" s="28">
        <v>43423.485324074078</v>
      </c>
      <c r="J1528" s="28">
        <v>43423.485324074078</v>
      </c>
      <c r="K1528" s="27">
        <v>0</v>
      </c>
      <c r="L1528" s="27" t="s">
        <v>211</v>
      </c>
      <c r="M1528" s="27" t="s">
        <v>211</v>
      </c>
      <c r="N1528" s="27" t="s">
        <v>215</v>
      </c>
      <c r="O1528" s="27" t="s">
        <v>736</v>
      </c>
      <c r="P1528" s="27" t="s">
        <v>170</v>
      </c>
      <c r="R1528" s="27">
        <v>0</v>
      </c>
      <c r="S1528" s="27" t="s">
        <v>354</v>
      </c>
      <c r="T1528" s="27" t="s">
        <v>354</v>
      </c>
      <c r="U1528" s="27" t="s">
        <v>11449</v>
      </c>
    </row>
    <row r="1529" spans="1:21" x14ac:dyDescent="0.15">
      <c r="A1529" s="27" t="s">
        <v>75</v>
      </c>
      <c r="B1529" s="27" t="s">
        <v>4830</v>
      </c>
      <c r="C1529" s="27" t="s">
        <v>569</v>
      </c>
      <c r="D1529" s="27" t="s">
        <v>735</v>
      </c>
      <c r="E1529" s="27" t="s">
        <v>4831</v>
      </c>
      <c r="F1529" s="27" t="s">
        <v>4832</v>
      </c>
      <c r="G1529" s="27" t="s">
        <v>78</v>
      </c>
      <c r="H1529" s="27" t="s">
        <v>4833</v>
      </c>
      <c r="I1529" s="28">
        <v>43423.570335648146</v>
      </c>
      <c r="J1529" s="28">
        <v>43423.570821759262</v>
      </c>
      <c r="K1529" s="27">
        <v>4.8611111111111104E-4</v>
      </c>
      <c r="L1529" s="27" t="s">
        <v>210</v>
      </c>
      <c r="M1529" s="27" t="s">
        <v>211</v>
      </c>
      <c r="N1529" s="27" t="s">
        <v>215</v>
      </c>
      <c r="O1529" s="27" t="s">
        <v>736</v>
      </c>
      <c r="P1529" s="27" t="s">
        <v>214</v>
      </c>
      <c r="R1529" s="27">
        <v>0</v>
      </c>
      <c r="S1529" s="27" t="s">
        <v>364</v>
      </c>
      <c r="T1529" s="27" t="s">
        <v>354</v>
      </c>
      <c r="U1529" s="27" t="s">
        <v>4834</v>
      </c>
    </row>
    <row r="1530" spans="1:21" x14ac:dyDescent="0.15">
      <c r="A1530" s="27" t="s">
        <v>75</v>
      </c>
      <c r="B1530" s="27" t="s">
        <v>11450</v>
      </c>
      <c r="C1530" s="27" t="s">
        <v>569</v>
      </c>
      <c r="D1530" s="27" t="s">
        <v>735</v>
      </c>
      <c r="E1530" s="27" t="s">
        <v>11451</v>
      </c>
      <c r="F1530" s="27" t="s">
        <v>11452</v>
      </c>
      <c r="G1530" s="27" t="s">
        <v>78</v>
      </c>
      <c r="H1530" s="27" t="s">
        <v>11453</v>
      </c>
      <c r="I1530" s="28">
        <v>43423.606261574074</v>
      </c>
      <c r="J1530" s="28">
        <v>43423.606261574074</v>
      </c>
      <c r="K1530" s="27">
        <v>0</v>
      </c>
      <c r="L1530" s="27" t="s">
        <v>211</v>
      </c>
      <c r="M1530" s="27" t="s">
        <v>211</v>
      </c>
      <c r="N1530" s="27" t="s">
        <v>215</v>
      </c>
      <c r="O1530" s="27" t="s">
        <v>736</v>
      </c>
      <c r="P1530" s="27" t="s">
        <v>170</v>
      </c>
      <c r="R1530" s="27">
        <v>0</v>
      </c>
      <c r="S1530" s="27" t="s">
        <v>354</v>
      </c>
      <c r="T1530" s="27" t="s">
        <v>354</v>
      </c>
      <c r="U1530" s="27" t="s">
        <v>11454</v>
      </c>
    </row>
    <row r="1531" spans="1:21" x14ac:dyDescent="0.15">
      <c r="A1531" s="27" t="s">
        <v>75</v>
      </c>
      <c r="B1531" s="27" t="s">
        <v>11455</v>
      </c>
      <c r="C1531" s="27" t="s">
        <v>569</v>
      </c>
      <c r="D1531" s="27" t="s">
        <v>735</v>
      </c>
      <c r="E1531" s="27" t="s">
        <v>4836</v>
      </c>
      <c r="F1531" s="27" t="s">
        <v>3009</v>
      </c>
      <c r="G1531" s="27" t="s">
        <v>78</v>
      </c>
      <c r="H1531" s="27" t="s">
        <v>335</v>
      </c>
      <c r="I1531" s="28">
        <v>43423.610011574077</v>
      </c>
      <c r="J1531" s="28">
        <v>43423.610011574077</v>
      </c>
      <c r="K1531" s="27">
        <v>0</v>
      </c>
      <c r="L1531" s="27" t="s">
        <v>211</v>
      </c>
      <c r="M1531" s="27" t="s">
        <v>211</v>
      </c>
      <c r="N1531" s="27" t="s">
        <v>215</v>
      </c>
      <c r="O1531" s="27" t="s">
        <v>736</v>
      </c>
      <c r="P1531" s="27" t="s">
        <v>214</v>
      </c>
      <c r="R1531" s="27">
        <v>0</v>
      </c>
      <c r="S1531" s="27" t="s">
        <v>354</v>
      </c>
      <c r="T1531" s="27" t="s">
        <v>354</v>
      </c>
      <c r="U1531" s="27" t="s">
        <v>11456</v>
      </c>
    </row>
    <row r="1532" spans="1:21" x14ac:dyDescent="0.15">
      <c r="A1532" s="27" t="s">
        <v>75</v>
      </c>
      <c r="B1532" s="27" t="s">
        <v>4835</v>
      </c>
      <c r="C1532" s="27" t="s">
        <v>569</v>
      </c>
      <c r="D1532" s="27" t="s">
        <v>735</v>
      </c>
      <c r="E1532" s="27" t="s">
        <v>4836</v>
      </c>
      <c r="F1532" s="27" t="s">
        <v>3009</v>
      </c>
      <c r="G1532" s="27" t="s">
        <v>78</v>
      </c>
      <c r="H1532" s="27" t="s">
        <v>4837</v>
      </c>
      <c r="I1532" s="28">
        <v>43423.610208333332</v>
      </c>
      <c r="J1532" s="28">
        <v>43423.610277777778</v>
      </c>
      <c r="K1532" s="27">
        <v>6.9444444444444444E-5</v>
      </c>
      <c r="L1532" s="27" t="s">
        <v>210</v>
      </c>
      <c r="M1532" s="27" t="s">
        <v>211</v>
      </c>
      <c r="N1532" s="27" t="s">
        <v>215</v>
      </c>
      <c r="O1532" s="27" t="s">
        <v>736</v>
      </c>
      <c r="P1532" s="27" t="s">
        <v>214</v>
      </c>
      <c r="R1532" s="27">
        <v>0</v>
      </c>
      <c r="S1532" s="27" t="s">
        <v>483</v>
      </c>
      <c r="T1532" s="27" t="s">
        <v>354</v>
      </c>
      <c r="U1532" s="27" t="s">
        <v>4838</v>
      </c>
    </row>
    <row r="1533" spans="1:21" x14ac:dyDescent="0.15">
      <c r="A1533" s="27" t="s">
        <v>75</v>
      </c>
      <c r="B1533" s="27" t="s">
        <v>11457</v>
      </c>
      <c r="C1533" s="27" t="s">
        <v>569</v>
      </c>
      <c r="D1533" s="27" t="s">
        <v>735</v>
      </c>
      <c r="E1533" s="27" t="s">
        <v>4836</v>
      </c>
      <c r="F1533" s="27" t="s">
        <v>3009</v>
      </c>
      <c r="G1533" s="27" t="s">
        <v>78</v>
      </c>
      <c r="H1533" s="27" t="s">
        <v>11458</v>
      </c>
      <c r="I1533" s="28">
        <v>43423.610659722224</v>
      </c>
      <c r="J1533" s="28">
        <v>43423.610659722224</v>
      </c>
      <c r="K1533" s="27">
        <v>0</v>
      </c>
      <c r="L1533" s="27" t="s">
        <v>211</v>
      </c>
      <c r="M1533" s="27" t="s">
        <v>211</v>
      </c>
      <c r="N1533" s="27" t="s">
        <v>215</v>
      </c>
      <c r="O1533" s="27" t="s">
        <v>736</v>
      </c>
      <c r="P1533" s="27" t="s">
        <v>214</v>
      </c>
      <c r="R1533" s="27">
        <v>0</v>
      </c>
      <c r="S1533" s="27" t="s">
        <v>354</v>
      </c>
      <c r="T1533" s="27" t="s">
        <v>354</v>
      </c>
      <c r="U1533" s="27" t="s">
        <v>11459</v>
      </c>
    </row>
    <row r="1534" spans="1:21" x14ac:dyDescent="0.15">
      <c r="A1534" s="27" t="s">
        <v>75</v>
      </c>
      <c r="B1534" s="27" t="s">
        <v>11460</v>
      </c>
      <c r="C1534" s="27" t="s">
        <v>569</v>
      </c>
      <c r="D1534" s="27" t="s">
        <v>735</v>
      </c>
      <c r="E1534" s="27" t="s">
        <v>4840</v>
      </c>
      <c r="F1534" s="27" t="s">
        <v>4841</v>
      </c>
      <c r="G1534" s="27" t="s">
        <v>78</v>
      </c>
      <c r="H1534" s="27" t="s">
        <v>4842</v>
      </c>
      <c r="I1534" s="28">
        <v>43423.61309027778</v>
      </c>
      <c r="J1534" s="28">
        <v>43423.61309027778</v>
      </c>
      <c r="K1534" s="27">
        <v>0</v>
      </c>
      <c r="L1534" s="27" t="s">
        <v>211</v>
      </c>
      <c r="M1534" s="27" t="s">
        <v>211</v>
      </c>
      <c r="N1534" s="27" t="s">
        <v>215</v>
      </c>
      <c r="O1534" s="27" t="s">
        <v>736</v>
      </c>
      <c r="P1534" s="27" t="s">
        <v>214</v>
      </c>
      <c r="R1534" s="27">
        <v>0</v>
      </c>
      <c r="S1534" s="27" t="s">
        <v>354</v>
      </c>
      <c r="T1534" s="27" t="s">
        <v>354</v>
      </c>
      <c r="U1534" s="27" t="s">
        <v>11461</v>
      </c>
    </row>
    <row r="1535" spans="1:21" x14ac:dyDescent="0.15">
      <c r="A1535" s="27" t="s">
        <v>75</v>
      </c>
      <c r="B1535" s="27" t="s">
        <v>11462</v>
      </c>
      <c r="C1535" s="27" t="s">
        <v>569</v>
      </c>
      <c r="D1535" s="27" t="s">
        <v>735</v>
      </c>
      <c r="E1535" s="27" t="s">
        <v>4840</v>
      </c>
      <c r="F1535" s="27" t="s">
        <v>4841</v>
      </c>
      <c r="G1535" s="27" t="s">
        <v>78</v>
      </c>
      <c r="H1535" s="27" t="s">
        <v>11463</v>
      </c>
      <c r="I1535" s="28">
        <v>43423.613819444443</v>
      </c>
      <c r="J1535" s="28">
        <v>43423.613819444443</v>
      </c>
      <c r="K1535" s="27">
        <v>0</v>
      </c>
      <c r="L1535" s="27" t="s">
        <v>211</v>
      </c>
      <c r="M1535" s="27" t="s">
        <v>211</v>
      </c>
      <c r="N1535" s="27" t="s">
        <v>215</v>
      </c>
      <c r="O1535" s="27" t="s">
        <v>736</v>
      </c>
      <c r="P1535" s="27" t="s">
        <v>214</v>
      </c>
      <c r="R1535" s="27">
        <v>0</v>
      </c>
      <c r="S1535" s="27" t="s">
        <v>354</v>
      </c>
      <c r="T1535" s="27" t="s">
        <v>354</v>
      </c>
      <c r="U1535" s="27" t="s">
        <v>11464</v>
      </c>
    </row>
    <row r="1536" spans="1:21" x14ac:dyDescent="0.15">
      <c r="A1536" s="27" t="s">
        <v>75</v>
      </c>
      <c r="B1536" s="27" t="s">
        <v>4839</v>
      </c>
      <c r="C1536" s="27" t="s">
        <v>569</v>
      </c>
      <c r="D1536" s="27" t="s">
        <v>735</v>
      </c>
      <c r="E1536" s="27" t="s">
        <v>4840</v>
      </c>
      <c r="F1536" s="27" t="s">
        <v>4841</v>
      </c>
      <c r="G1536" s="27" t="s">
        <v>78</v>
      </c>
      <c r="H1536" s="27" t="s">
        <v>4842</v>
      </c>
      <c r="I1536" s="28">
        <v>43423.613923611112</v>
      </c>
      <c r="J1536" s="28">
        <v>43423.615428240744</v>
      </c>
      <c r="K1536" s="27">
        <v>1.5046296296296294E-3</v>
      </c>
      <c r="L1536" s="27" t="s">
        <v>210</v>
      </c>
      <c r="M1536" s="27" t="s">
        <v>211</v>
      </c>
      <c r="N1536" s="27" t="s">
        <v>215</v>
      </c>
      <c r="O1536" s="27" t="s">
        <v>736</v>
      </c>
      <c r="P1536" s="27" t="s">
        <v>214</v>
      </c>
      <c r="R1536" s="27">
        <v>0</v>
      </c>
      <c r="S1536" s="27" t="s">
        <v>711</v>
      </c>
      <c r="T1536" s="27" t="s">
        <v>354</v>
      </c>
      <c r="U1536" s="27" t="s">
        <v>4843</v>
      </c>
    </row>
    <row r="1537" spans="1:21" x14ac:dyDescent="0.15">
      <c r="A1537" s="27" t="s">
        <v>75</v>
      </c>
      <c r="B1537" s="27" t="s">
        <v>4844</v>
      </c>
      <c r="C1537" s="27" t="s">
        <v>569</v>
      </c>
      <c r="D1537" s="27" t="s">
        <v>735</v>
      </c>
      <c r="E1537" s="27" t="s">
        <v>4845</v>
      </c>
      <c r="F1537" s="27" t="s">
        <v>4846</v>
      </c>
      <c r="G1537" s="27" t="s">
        <v>78</v>
      </c>
      <c r="H1537" s="27" t="s">
        <v>1188</v>
      </c>
      <c r="I1537" s="28">
        <v>43423.621712962966</v>
      </c>
      <c r="J1537" s="28">
        <v>43423.622986111113</v>
      </c>
      <c r="K1537" s="27">
        <v>1.2731481481481483E-3</v>
      </c>
      <c r="L1537" s="27" t="s">
        <v>210</v>
      </c>
      <c r="M1537" s="27" t="s">
        <v>211</v>
      </c>
      <c r="N1537" s="27" t="s">
        <v>215</v>
      </c>
      <c r="O1537" s="27" t="s">
        <v>736</v>
      </c>
      <c r="P1537" s="27" t="s">
        <v>214</v>
      </c>
      <c r="R1537" s="27">
        <v>0</v>
      </c>
      <c r="S1537" s="27" t="s">
        <v>1216</v>
      </c>
      <c r="T1537" s="27" t="s">
        <v>354</v>
      </c>
      <c r="U1537" s="27" t="s">
        <v>4847</v>
      </c>
    </row>
    <row r="1538" spans="1:21" x14ac:dyDescent="0.15">
      <c r="A1538" s="27" t="s">
        <v>75</v>
      </c>
      <c r="B1538" s="27" t="s">
        <v>11465</v>
      </c>
      <c r="C1538" s="27" t="s">
        <v>569</v>
      </c>
      <c r="D1538" s="27" t="s">
        <v>735</v>
      </c>
      <c r="E1538" s="27" t="s">
        <v>4845</v>
      </c>
      <c r="F1538" s="27" t="s">
        <v>4846</v>
      </c>
      <c r="G1538" s="27" t="s">
        <v>78</v>
      </c>
      <c r="H1538" s="27" t="s">
        <v>11466</v>
      </c>
      <c r="I1538" s="28">
        <v>43423.637037037035</v>
      </c>
      <c r="J1538" s="28">
        <v>43423.637037037035</v>
      </c>
      <c r="K1538" s="27">
        <v>0</v>
      </c>
      <c r="L1538" s="27" t="s">
        <v>211</v>
      </c>
      <c r="M1538" s="27" t="s">
        <v>211</v>
      </c>
      <c r="N1538" s="27" t="s">
        <v>215</v>
      </c>
      <c r="O1538" s="27" t="s">
        <v>736</v>
      </c>
      <c r="P1538" s="27" t="s">
        <v>214</v>
      </c>
      <c r="R1538" s="27">
        <v>0</v>
      </c>
      <c r="S1538" s="27" t="s">
        <v>354</v>
      </c>
      <c r="T1538" s="27" t="s">
        <v>354</v>
      </c>
      <c r="U1538" s="27" t="s">
        <v>11467</v>
      </c>
    </row>
    <row r="1539" spans="1:21" x14ac:dyDescent="0.15">
      <c r="A1539" s="27" t="s">
        <v>75</v>
      </c>
      <c r="B1539" s="27" t="s">
        <v>4848</v>
      </c>
      <c r="C1539" s="27" t="s">
        <v>569</v>
      </c>
      <c r="D1539" s="27" t="s">
        <v>735</v>
      </c>
      <c r="E1539" s="27" t="s">
        <v>4849</v>
      </c>
      <c r="F1539" s="27" t="s">
        <v>4850</v>
      </c>
      <c r="G1539" s="27" t="s">
        <v>78</v>
      </c>
      <c r="H1539" s="27" t="s">
        <v>558</v>
      </c>
      <c r="I1539" s="28">
        <v>43423.642500000002</v>
      </c>
      <c r="J1539" s="28">
        <v>43423.643113425926</v>
      </c>
      <c r="K1539" s="27">
        <v>6.134259259259259E-4</v>
      </c>
      <c r="L1539" s="27" t="s">
        <v>210</v>
      </c>
      <c r="M1539" s="27" t="s">
        <v>211</v>
      </c>
      <c r="N1539" s="27" t="s">
        <v>215</v>
      </c>
      <c r="O1539" s="27" t="s">
        <v>736</v>
      </c>
      <c r="P1539" s="27" t="s">
        <v>214</v>
      </c>
      <c r="R1539" s="27">
        <v>0</v>
      </c>
      <c r="S1539" s="27" t="s">
        <v>677</v>
      </c>
      <c r="T1539" s="27" t="s">
        <v>354</v>
      </c>
      <c r="U1539" s="27" t="s">
        <v>4851</v>
      </c>
    </row>
    <row r="1540" spans="1:21" x14ac:dyDescent="0.15">
      <c r="A1540" s="27" t="s">
        <v>75</v>
      </c>
      <c r="B1540" s="27" t="s">
        <v>4852</v>
      </c>
      <c r="C1540" s="27" t="s">
        <v>569</v>
      </c>
      <c r="D1540" s="27" t="s">
        <v>735</v>
      </c>
      <c r="E1540" s="27" t="s">
        <v>4853</v>
      </c>
      <c r="F1540" s="27" t="s">
        <v>4854</v>
      </c>
      <c r="G1540" s="27" t="s">
        <v>78</v>
      </c>
      <c r="H1540" s="27" t="s">
        <v>726</v>
      </c>
      <c r="I1540" s="28">
        <v>43423.670300925929</v>
      </c>
      <c r="J1540" s="28">
        <v>43423.670613425929</v>
      </c>
      <c r="K1540" s="27">
        <v>3.1250000000000001E-4</v>
      </c>
      <c r="L1540" s="27" t="s">
        <v>210</v>
      </c>
      <c r="M1540" s="27" t="s">
        <v>211</v>
      </c>
      <c r="N1540" s="27" t="s">
        <v>215</v>
      </c>
      <c r="O1540" s="27" t="s">
        <v>736</v>
      </c>
      <c r="P1540" s="27" t="s">
        <v>214</v>
      </c>
      <c r="R1540" s="27">
        <v>0</v>
      </c>
      <c r="S1540" s="27" t="s">
        <v>407</v>
      </c>
      <c r="T1540" s="27" t="s">
        <v>354</v>
      </c>
      <c r="U1540" s="27" t="s">
        <v>4855</v>
      </c>
    </row>
    <row r="1541" spans="1:21" x14ac:dyDescent="0.15">
      <c r="A1541" s="27" t="s">
        <v>75</v>
      </c>
      <c r="B1541" s="27" t="s">
        <v>4856</v>
      </c>
      <c r="C1541" s="27" t="s">
        <v>569</v>
      </c>
      <c r="D1541" s="27" t="s">
        <v>735</v>
      </c>
      <c r="E1541" s="27" t="s">
        <v>4857</v>
      </c>
      <c r="F1541" s="27" t="s">
        <v>4858</v>
      </c>
      <c r="G1541" s="27" t="s">
        <v>78</v>
      </c>
      <c r="H1541" s="27" t="s">
        <v>4859</v>
      </c>
      <c r="I1541" s="28">
        <v>43423.675821759258</v>
      </c>
      <c r="J1541" s="28">
        <v>43423.676006944443</v>
      </c>
      <c r="K1541" s="27">
        <v>1.8518518518518518E-4</v>
      </c>
      <c r="L1541" s="27" t="s">
        <v>210</v>
      </c>
      <c r="M1541" s="27" t="s">
        <v>211</v>
      </c>
      <c r="N1541" s="27" t="s">
        <v>215</v>
      </c>
      <c r="O1541" s="27" t="s">
        <v>736</v>
      </c>
      <c r="P1541" s="27" t="s">
        <v>214</v>
      </c>
      <c r="R1541" s="27">
        <v>0</v>
      </c>
      <c r="S1541" s="27" t="s">
        <v>395</v>
      </c>
      <c r="T1541" s="27" t="s">
        <v>354</v>
      </c>
      <c r="U1541" s="27" t="s">
        <v>4860</v>
      </c>
    </row>
    <row r="1542" spans="1:21" x14ac:dyDescent="0.15">
      <c r="A1542" s="27" t="s">
        <v>75</v>
      </c>
      <c r="B1542" s="27" t="s">
        <v>4861</v>
      </c>
      <c r="C1542" s="27" t="s">
        <v>569</v>
      </c>
      <c r="D1542" s="27" t="s">
        <v>735</v>
      </c>
      <c r="E1542" s="27" t="s">
        <v>4862</v>
      </c>
      <c r="F1542" s="27" t="s">
        <v>4863</v>
      </c>
      <c r="G1542" s="27" t="s">
        <v>78</v>
      </c>
      <c r="H1542" s="27" t="s">
        <v>910</v>
      </c>
      <c r="I1542" s="28">
        <v>43423.695648148147</v>
      </c>
      <c r="J1542" s="28">
        <v>43423.696030092593</v>
      </c>
      <c r="K1542" s="27">
        <v>3.8194444444444446E-4</v>
      </c>
      <c r="L1542" s="27" t="s">
        <v>210</v>
      </c>
      <c r="M1542" s="27" t="s">
        <v>211</v>
      </c>
      <c r="N1542" s="27" t="s">
        <v>215</v>
      </c>
      <c r="O1542" s="27" t="s">
        <v>736</v>
      </c>
      <c r="P1542" s="27" t="s">
        <v>214</v>
      </c>
      <c r="R1542" s="27">
        <v>0</v>
      </c>
      <c r="S1542" s="27" t="s">
        <v>361</v>
      </c>
      <c r="T1542" s="27" t="s">
        <v>354</v>
      </c>
      <c r="U1542" s="27" t="s">
        <v>911</v>
      </c>
    </row>
    <row r="1543" spans="1:21" x14ac:dyDescent="0.15">
      <c r="A1543" s="27" t="s">
        <v>75</v>
      </c>
      <c r="B1543" s="27" t="s">
        <v>11468</v>
      </c>
      <c r="C1543" s="27" t="s">
        <v>569</v>
      </c>
      <c r="D1543" s="27" t="s">
        <v>735</v>
      </c>
      <c r="E1543" s="27" t="s">
        <v>11469</v>
      </c>
      <c r="F1543" s="27" t="s">
        <v>11470</v>
      </c>
      <c r="G1543" s="27" t="s">
        <v>78</v>
      </c>
      <c r="H1543" s="27" t="s">
        <v>11471</v>
      </c>
      <c r="I1543" s="28">
        <v>43423.700752314813</v>
      </c>
      <c r="J1543" s="28">
        <v>43423.700752314813</v>
      </c>
      <c r="K1543" s="27">
        <v>0</v>
      </c>
      <c r="L1543" s="27" t="s">
        <v>211</v>
      </c>
      <c r="M1543" s="27" t="s">
        <v>211</v>
      </c>
      <c r="N1543" s="27" t="s">
        <v>215</v>
      </c>
      <c r="O1543" s="27" t="s">
        <v>736</v>
      </c>
      <c r="P1543" s="27" t="s">
        <v>214</v>
      </c>
      <c r="R1543" s="27">
        <v>0</v>
      </c>
      <c r="S1543" s="27" t="s">
        <v>354</v>
      </c>
      <c r="T1543" s="27" t="s">
        <v>354</v>
      </c>
      <c r="U1543" s="27" t="s">
        <v>11472</v>
      </c>
    </row>
    <row r="1544" spans="1:21" x14ac:dyDescent="0.15">
      <c r="A1544" s="27" t="s">
        <v>75</v>
      </c>
      <c r="B1544" s="27" t="s">
        <v>11473</v>
      </c>
      <c r="C1544" s="27" t="s">
        <v>569</v>
      </c>
      <c r="D1544" s="27" t="s">
        <v>735</v>
      </c>
      <c r="E1544" s="27" t="s">
        <v>11469</v>
      </c>
      <c r="F1544" s="27" t="s">
        <v>11470</v>
      </c>
      <c r="G1544" s="27" t="s">
        <v>78</v>
      </c>
      <c r="H1544" s="27" t="s">
        <v>11471</v>
      </c>
      <c r="I1544" s="28">
        <v>43423.700960648152</v>
      </c>
      <c r="J1544" s="28">
        <v>43423.700960648152</v>
      </c>
      <c r="K1544" s="27">
        <v>0</v>
      </c>
      <c r="L1544" s="27" t="s">
        <v>211</v>
      </c>
      <c r="M1544" s="27" t="s">
        <v>211</v>
      </c>
      <c r="N1544" s="27" t="s">
        <v>215</v>
      </c>
      <c r="O1544" s="27" t="s">
        <v>736</v>
      </c>
      <c r="P1544" s="27" t="s">
        <v>214</v>
      </c>
      <c r="R1544" s="27">
        <v>0</v>
      </c>
      <c r="S1544" s="27" t="s">
        <v>354</v>
      </c>
      <c r="T1544" s="27" t="s">
        <v>354</v>
      </c>
      <c r="U1544" s="27" t="s">
        <v>11474</v>
      </c>
    </row>
    <row r="1545" spans="1:21" x14ac:dyDescent="0.15">
      <c r="A1545" s="27" t="s">
        <v>75</v>
      </c>
      <c r="B1545" s="27" t="s">
        <v>4864</v>
      </c>
      <c r="C1545" s="27" t="s">
        <v>569</v>
      </c>
      <c r="D1545" s="27" t="s">
        <v>735</v>
      </c>
      <c r="E1545" s="27" t="s">
        <v>4865</v>
      </c>
      <c r="F1545" s="27" t="s">
        <v>4866</v>
      </c>
      <c r="G1545" s="27" t="s">
        <v>78</v>
      </c>
      <c r="H1545" s="27" t="s">
        <v>4867</v>
      </c>
      <c r="I1545" s="28">
        <v>43423.718229166669</v>
      </c>
      <c r="J1545" s="28">
        <v>43423.718275462961</v>
      </c>
      <c r="K1545" s="27">
        <v>4.6296296296296294E-5</v>
      </c>
      <c r="L1545" s="27" t="s">
        <v>210</v>
      </c>
      <c r="M1545" s="27" t="s">
        <v>211</v>
      </c>
      <c r="N1545" s="27" t="s">
        <v>215</v>
      </c>
      <c r="O1545" s="27" t="s">
        <v>736</v>
      </c>
      <c r="P1545" s="27" t="s">
        <v>214</v>
      </c>
      <c r="R1545" s="27">
        <v>0</v>
      </c>
      <c r="S1545" s="27" t="s">
        <v>436</v>
      </c>
      <c r="T1545" s="27" t="s">
        <v>354</v>
      </c>
      <c r="U1545" s="27" t="s">
        <v>4868</v>
      </c>
    </row>
    <row r="1546" spans="1:21" x14ac:dyDescent="0.15">
      <c r="A1546" s="27" t="s">
        <v>75</v>
      </c>
      <c r="B1546" s="27" t="s">
        <v>4869</v>
      </c>
      <c r="C1546" s="27" t="s">
        <v>569</v>
      </c>
      <c r="D1546" s="27" t="s">
        <v>735</v>
      </c>
      <c r="E1546" s="27" t="s">
        <v>4865</v>
      </c>
      <c r="F1546" s="27" t="s">
        <v>4866</v>
      </c>
      <c r="G1546" s="27" t="s">
        <v>78</v>
      </c>
      <c r="H1546" s="27" t="s">
        <v>4867</v>
      </c>
      <c r="I1546" s="28">
        <v>43423.718541666669</v>
      </c>
      <c r="J1546" s="28">
        <v>43423.71943287037</v>
      </c>
      <c r="K1546" s="27">
        <v>8.9120370370370362E-4</v>
      </c>
      <c r="L1546" s="27" t="s">
        <v>210</v>
      </c>
      <c r="M1546" s="27" t="s">
        <v>211</v>
      </c>
      <c r="N1546" s="27" t="s">
        <v>215</v>
      </c>
      <c r="O1546" s="27" t="s">
        <v>736</v>
      </c>
      <c r="P1546" s="27" t="s">
        <v>214</v>
      </c>
      <c r="R1546" s="27">
        <v>0</v>
      </c>
      <c r="S1546" s="27" t="s">
        <v>665</v>
      </c>
      <c r="T1546" s="27" t="s">
        <v>354</v>
      </c>
      <c r="U1546" s="27" t="s">
        <v>4870</v>
      </c>
    </row>
    <row r="1547" spans="1:21" x14ac:dyDescent="0.15">
      <c r="A1547" s="27" t="s">
        <v>75</v>
      </c>
      <c r="B1547" s="27" t="s">
        <v>4871</v>
      </c>
      <c r="C1547" s="27" t="s">
        <v>194</v>
      </c>
      <c r="D1547" s="27" t="s">
        <v>827</v>
      </c>
      <c r="E1547" s="27" t="s">
        <v>4872</v>
      </c>
      <c r="F1547" s="27" t="s">
        <v>4873</v>
      </c>
      <c r="G1547" s="27" t="s">
        <v>78</v>
      </c>
      <c r="H1547" s="27" t="s">
        <v>336</v>
      </c>
      <c r="I1547" s="28">
        <v>43423.435740740744</v>
      </c>
      <c r="J1547" s="28">
        <v>43423.435798611114</v>
      </c>
      <c r="K1547" s="27">
        <v>5.7870370370370366E-5</v>
      </c>
      <c r="L1547" s="27" t="s">
        <v>210</v>
      </c>
      <c r="M1547" s="27" t="s">
        <v>211</v>
      </c>
      <c r="N1547" s="27" t="s">
        <v>215</v>
      </c>
      <c r="O1547" s="27" t="s">
        <v>828</v>
      </c>
      <c r="P1547" s="27" t="s">
        <v>170</v>
      </c>
      <c r="R1547" s="27">
        <v>0</v>
      </c>
      <c r="S1547" s="27" t="s">
        <v>371</v>
      </c>
      <c r="T1547" s="27" t="s">
        <v>354</v>
      </c>
      <c r="U1547" s="27" t="s">
        <v>1996</v>
      </c>
    </row>
    <row r="1548" spans="1:21" x14ac:dyDescent="0.15">
      <c r="A1548" s="27" t="s">
        <v>75</v>
      </c>
      <c r="B1548" s="27" t="s">
        <v>4874</v>
      </c>
      <c r="C1548" s="27" t="s">
        <v>194</v>
      </c>
      <c r="D1548" s="27" t="s">
        <v>827</v>
      </c>
      <c r="E1548" s="27" t="s">
        <v>4875</v>
      </c>
      <c r="F1548" s="27" t="s">
        <v>4876</v>
      </c>
      <c r="G1548" s="27" t="s">
        <v>78</v>
      </c>
      <c r="H1548" s="27" t="s">
        <v>4877</v>
      </c>
      <c r="I1548" s="28">
        <v>43423.445081018515</v>
      </c>
      <c r="J1548" s="28">
        <v>43423.446226851855</v>
      </c>
      <c r="K1548" s="27">
        <v>1.1458333333333333E-3</v>
      </c>
      <c r="L1548" s="27" t="s">
        <v>210</v>
      </c>
      <c r="M1548" s="27" t="s">
        <v>211</v>
      </c>
      <c r="N1548" s="27" t="s">
        <v>215</v>
      </c>
      <c r="O1548" s="27" t="s">
        <v>828</v>
      </c>
      <c r="P1548" s="27" t="s">
        <v>170</v>
      </c>
      <c r="R1548" s="27">
        <v>0</v>
      </c>
      <c r="S1548" s="27" t="s">
        <v>678</v>
      </c>
      <c r="T1548" s="27" t="s">
        <v>354</v>
      </c>
      <c r="U1548" s="27" t="s">
        <v>4878</v>
      </c>
    </row>
    <row r="1549" spans="1:21" x14ac:dyDescent="0.15">
      <c r="A1549" s="27" t="s">
        <v>75</v>
      </c>
      <c r="B1549" s="27" t="s">
        <v>11475</v>
      </c>
      <c r="C1549" s="27" t="s">
        <v>194</v>
      </c>
      <c r="D1549" s="27" t="s">
        <v>827</v>
      </c>
      <c r="E1549" s="27" t="s">
        <v>11476</v>
      </c>
      <c r="F1549" s="27" t="s">
        <v>11477</v>
      </c>
      <c r="G1549" s="27" t="s">
        <v>78</v>
      </c>
      <c r="H1549" s="27" t="s">
        <v>913</v>
      </c>
      <c r="I1549" s="28">
        <v>43423.447442129633</v>
      </c>
      <c r="J1549" s="28">
        <v>43423.447442129633</v>
      </c>
      <c r="K1549" s="27">
        <v>0</v>
      </c>
      <c r="L1549" s="27" t="s">
        <v>211</v>
      </c>
      <c r="M1549" s="27" t="s">
        <v>211</v>
      </c>
      <c r="N1549" s="27" t="s">
        <v>215</v>
      </c>
      <c r="O1549" s="27" t="s">
        <v>828</v>
      </c>
      <c r="P1549" s="27" t="s">
        <v>170</v>
      </c>
      <c r="R1549" s="27">
        <v>0</v>
      </c>
      <c r="S1549" s="27" t="s">
        <v>354</v>
      </c>
      <c r="T1549" s="27" t="s">
        <v>354</v>
      </c>
      <c r="U1549" s="27" t="s">
        <v>2029</v>
      </c>
    </row>
    <row r="1550" spans="1:21" x14ac:dyDescent="0.15">
      <c r="A1550" s="27" t="s">
        <v>75</v>
      </c>
      <c r="B1550" s="27" t="s">
        <v>11478</v>
      </c>
      <c r="C1550" s="27" t="s">
        <v>194</v>
      </c>
      <c r="D1550" s="27" t="s">
        <v>827</v>
      </c>
      <c r="E1550" s="27" t="s">
        <v>11479</v>
      </c>
      <c r="F1550" s="27" t="s">
        <v>11480</v>
      </c>
      <c r="G1550" s="27" t="s">
        <v>78</v>
      </c>
      <c r="H1550" s="27" t="s">
        <v>1360</v>
      </c>
      <c r="I1550" s="28">
        <v>43423.447893518518</v>
      </c>
      <c r="J1550" s="28">
        <v>43423.447893518518</v>
      </c>
      <c r="K1550" s="27">
        <v>0</v>
      </c>
      <c r="L1550" s="27" t="s">
        <v>211</v>
      </c>
      <c r="M1550" s="27" t="s">
        <v>211</v>
      </c>
      <c r="N1550" s="27" t="s">
        <v>215</v>
      </c>
      <c r="O1550" s="27" t="s">
        <v>828</v>
      </c>
      <c r="P1550" s="27" t="s">
        <v>170</v>
      </c>
      <c r="R1550" s="27">
        <v>0</v>
      </c>
      <c r="S1550" s="27" t="s">
        <v>354</v>
      </c>
      <c r="T1550" s="27" t="s">
        <v>354</v>
      </c>
      <c r="U1550" s="27" t="s">
        <v>11481</v>
      </c>
    </row>
    <row r="1551" spans="1:21" x14ac:dyDescent="0.15">
      <c r="A1551" s="27" t="s">
        <v>75</v>
      </c>
      <c r="B1551" s="27" t="s">
        <v>11482</v>
      </c>
      <c r="C1551" s="27" t="s">
        <v>194</v>
      </c>
      <c r="D1551" s="27" t="s">
        <v>827</v>
      </c>
      <c r="E1551" s="27" t="s">
        <v>11479</v>
      </c>
      <c r="F1551" s="27" t="s">
        <v>11480</v>
      </c>
      <c r="G1551" s="27" t="s">
        <v>78</v>
      </c>
      <c r="H1551" s="27" t="s">
        <v>1360</v>
      </c>
      <c r="I1551" s="28">
        <v>43423.451921296299</v>
      </c>
      <c r="J1551" s="28">
        <v>43423.451921296299</v>
      </c>
      <c r="K1551" s="27">
        <v>0</v>
      </c>
      <c r="L1551" s="27" t="s">
        <v>211</v>
      </c>
      <c r="M1551" s="27" t="s">
        <v>211</v>
      </c>
      <c r="N1551" s="27" t="s">
        <v>215</v>
      </c>
      <c r="O1551" s="27" t="s">
        <v>828</v>
      </c>
      <c r="P1551" s="27" t="s">
        <v>170</v>
      </c>
      <c r="R1551" s="27">
        <v>0</v>
      </c>
      <c r="U1551" s="27" t="s">
        <v>11483</v>
      </c>
    </row>
    <row r="1552" spans="1:21" x14ac:dyDescent="0.15">
      <c r="A1552" s="27" t="s">
        <v>75</v>
      </c>
      <c r="B1552" s="27" t="s">
        <v>11484</v>
      </c>
      <c r="C1552" s="27" t="s">
        <v>194</v>
      </c>
      <c r="D1552" s="27" t="s">
        <v>827</v>
      </c>
      <c r="E1552" s="27" t="s">
        <v>11479</v>
      </c>
      <c r="F1552" s="27" t="s">
        <v>11480</v>
      </c>
      <c r="G1552" s="27" t="s">
        <v>78</v>
      </c>
      <c r="H1552" s="27" t="s">
        <v>1360</v>
      </c>
      <c r="I1552" s="28">
        <v>43423.452164351853</v>
      </c>
      <c r="J1552" s="28">
        <v>43423.452164351853</v>
      </c>
      <c r="K1552" s="27">
        <v>0</v>
      </c>
      <c r="L1552" s="27" t="s">
        <v>211</v>
      </c>
      <c r="M1552" s="27" t="s">
        <v>211</v>
      </c>
      <c r="N1552" s="27" t="s">
        <v>215</v>
      </c>
      <c r="O1552" s="27" t="s">
        <v>828</v>
      </c>
      <c r="P1552" s="27" t="s">
        <v>170</v>
      </c>
      <c r="R1552" s="27">
        <v>0</v>
      </c>
      <c r="S1552" s="27" t="s">
        <v>354</v>
      </c>
      <c r="T1552" s="27" t="s">
        <v>354</v>
      </c>
      <c r="U1552" s="27" t="s">
        <v>11483</v>
      </c>
    </row>
    <row r="1553" spans="1:21" x14ac:dyDescent="0.15">
      <c r="A1553" s="27" t="s">
        <v>75</v>
      </c>
      <c r="B1553" s="27" t="s">
        <v>11485</v>
      </c>
      <c r="C1553" s="27" t="s">
        <v>194</v>
      </c>
      <c r="D1553" s="27" t="s">
        <v>827</v>
      </c>
      <c r="E1553" s="27" t="s">
        <v>11486</v>
      </c>
      <c r="F1553" s="27" t="s">
        <v>11487</v>
      </c>
      <c r="G1553" s="27" t="s">
        <v>78</v>
      </c>
      <c r="H1553" s="27" t="s">
        <v>11488</v>
      </c>
      <c r="I1553" s="28">
        <v>43423.456585648149</v>
      </c>
      <c r="J1553" s="28">
        <v>43423.456585648149</v>
      </c>
      <c r="K1553" s="27">
        <v>0</v>
      </c>
      <c r="L1553" s="27" t="s">
        <v>211</v>
      </c>
      <c r="M1553" s="27" t="s">
        <v>211</v>
      </c>
      <c r="N1553" s="27" t="s">
        <v>215</v>
      </c>
      <c r="O1553" s="27" t="s">
        <v>828</v>
      </c>
      <c r="P1553" s="27" t="s">
        <v>170</v>
      </c>
      <c r="R1553" s="27">
        <v>0</v>
      </c>
      <c r="S1553" s="27" t="s">
        <v>354</v>
      </c>
      <c r="T1553" s="27" t="s">
        <v>354</v>
      </c>
      <c r="U1553" s="27" t="s">
        <v>11489</v>
      </c>
    </row>
    <row r="1554" spans="1:21" x14ac:dyDescent="0.15">
      <c r="A1554" s="27" t="s">
        <v>75</v>
      </c>
      <c r="B1554" s="27" t="s">
        <v>11490</v>
      </c>
      <c r="C1554" s="27" t="s">
        <v>194</v>
      </c>
      <c r="D1554" s="27" t="s">
        <v>827</v>
      </c>
      <c r="E1554" s="27" t="s">
        <v>11491</v>
      </c>
      <c r="F1554" s="27" t="s">
        <v>11492</v>
      </c>
      <c r="G1554" s="27" t="s">
        <v>78</v>
      </c>
      <c r="H1554" s="27" t="s">
        <v>11493</v>
      </c>
      <c r="I1554" s="28">
        <v>43423.456967592596</v>
      </c>
      <c r="J1554" s="28">
        <v>43423.456967592596</v>
      </c>
      <c r="K1554" s="27">
        <v>0</v>
      </c>
      <c r="L1554" s="27" t="s">
        <v>211</v>
      </c>
      <c r="M1554" s="27" t="s">
        <v>211</v>
      </c>
      <c r="N1554" s="27" t="s">
        <v>215</v>
      </c>
      <c r="O1554" s="27" t="s">
        <v>828</v>
      </c>
      <c r="P1554" s="27" t="s">
        <v>170</v>
      </c>
      <c r="R1554" s="27">
        <v>0</v>
      </c>
      <c r="S1554" s="27" t="s">
        <v>354</v>
      </c>
      <c r="T1554" s="27" t="s">
        <v>354</v>
      </c>
      <c r="U1554" s="27" t="s">
        <v>11494</v>
      </c>
    </row>
    <row r="1555" spans="1:21" x14ac:dyDescent="0.15">
      <c r="A1555" s="27" t="s">
        <v>75</v>
      </c>
      <c r="B1555" s="27" t="s">
        <v>4879</v>
      </c>
      <c r="C1555" s="27" t="s">
        <v>194</v>
      </c>
      <c r="D1555" s="27" t="s">
        <v>827</v>
      </c>
      <c r="E1555" s="27" t="s">
        <v>4880</v>
      </c>
      <c r="F1555" s="27" t="s">
        <v>4881</v>
      </c>
      <c r="G1555" s="27" t="s">
        <v>78</v>
      </c>
      <c r="H1555" s="27" t="s">
        <v>4882</v>
      </c>
      <c r="I1555" s="28">
        <v>43423.457824074074</v>
      </c>
      <c r="J1555" s="28">
        <v>43423.458391203705</v>
      </c>
      <c r="K1555" s="27">
        <v>5.6712962962962956E-4</v>
      </c>
      <c r="L1555" s="27" t="s">
        <v>210</v>
      </c>
      <c r="M1555" s="27" t="s">
        <v>211</v>
      </c>
      <c r="N1555" s="27" t="s">
        <v>215</v>
      </c>
      <c r="O1555" s="27" t="s">
        <v>828</v>
      </c>
      <c r="P1555" s="27" t="s">
        <v>170</v>
      </c>
      <c r="R1555" s="27">
        <v>0</v>
      </c>
      <c r="S1555" s="27" t="s">
        <v>355</v>
      </c>
      <c r="T1555" s="27" t="s">
        <v>354</v>
      </c>
      <c r="U1555" s="27" t="s">
        <v>4883</v>
      </c>
    </row>
    <row r="1556" spans="1:21" x14ac:dyDescent="0.15">
      <c r="A1556" s="27" t="s">
        <v>75</v>
      </c>
      <c r="B1556" s="27" t="s">
        <v>4884</v>
      </c>
      <c r="C1556" s="27" t="s">
        <v>194</v>
      </c>
      <c r="D1556" s="27" t="s">
        <v>827</v>
      </c>
      <c r="E1556" s="27" t="s">
        <v>4885</v>
      </c>
      <c r="F1556" s="27" t="s">
        <v>4886</v>
      </c>
      <c r="G1556" s="27" t="s">
        <v>78</v>
      </c>
      <c r="H1556" s="27" t="s">
        <v>1858</v>
      </c>
      <c r="I1556" s="28">
        <v>43423.45988425926</v>
      </c>
      <c r="J1556" s="28">
        <v>43423.460057870368</v>
      </c>
      <c r="K1556" s="27">
        <v>1.7361111111111112E-4</v>
      </c>
      <c r="L1556" s="27" t="s">
        <v>210</v>
      </c>
      <c r="M1556" s="27" t="s">
        <v>211</v>
      </c>
      <c r="N1556" s="27" t="s">
        <v>215</v>
      </c>
      <c r="O1556" s="27" t="s">
        <v>828</v>
      </c>
      <c r="P1556" s="27" t="s">
        <v>170</v>
      </c>
      <c r="R1556" s="27">
        <v>0</v>
      </c>
      <c r="S1556" s="27" t="s">
        <v>369</v>
      </c>
      <c r="T1556" s="27" t="s">
        <v>354</v>
      </c>
      <c r="U1556" s="27" t="s">
        <v>4887</v>
      </c>
    </row>
    <row r="1557" spans="1:21" x14ac:dyDescent="0.15">
      <c r="A1557" s="27" t="s">
        <v>75</v>
      </c>
      <c r="B1557" s="27" t="s">
        <v>4888</v>
      </c>
      <c r="C1557" s="27" t="s">
        <v>194</v>
      </c>
      <c r="D1557" s="27" t="s">
        <v>827</v>
      </c>
      <c r="E1557" s="27" t="s">
        <v>4889</v>
      </c>
      <c r="F1557" s="27" t="s">
        <v>4890</v>
      </c>
      <c r="G1557" s="27" t="s">
        <v>78</v>
      </c>
      <c r="H1557" s="27" t="s">
        <v>4891</v>
      </c>
      <c r="I1557" s="28">
        <v>43423.464502314811</v>
      </c>
      <c r="J1557" s="28">
        <v>43423.465208333335</v>
      </c>
      <c r="K1557" s="27">
        <v>7.0601851851851847E-4</v>
      </c>
      <c r="L1557" s="27" t="s">
        <v>210</v>
      </c>
      <c r="M1557" s="27" t="s">
        <v>211</v>
      </c>
      <c r="N1557" s="27" t="s">
        <v>215</v>
      </c>
      <c r="O1557" s="27" t="s">
        <v>828</v>
      </c>
      <c r="P1557" s="27" t="s">
        <v>170</v>
      </c>
      <c r="R1557" s="27">
        <v>0</v>
      </c>
      <c r="S1557" s="27" t="s">
        <v>362</v>
      </c>
      <c r="T1557" s="27" t="s">
        <v>354</v>
      </c>
      <c r="U1557" s="27" t="s">
        <v>4892</v>
      </c>
    </row>
    <row r="1558" spans="1:21" x14ac:dyDescent="0.15">
      <c r="A1558" s="27" t="s">
        <v>75</v>
      </c>
      <c r="B1558" s="27" t="s">
        <v>11495</v>
      </c>
      <c r="C1558" s="27" t="s">
        <v>194</v>
      </c>
      <c r="D1558" s="27" t="s">
        <v>827</v>
      </c>
      <c r="E1558" s="27" t="s">
        <v>4894</v>
      </c>
      <c r="F1558" s="27" t="s">
        <v>4895</v>
      </c>
      <c r="G1558" s="27" t="s">
        <v>78</v>
      </c>
      <c r="H1558" s="27" t="s">
        <v>4896</v>
      </c>
      <c r="I1558" s="28">
        <v>43423.470092592594</v>
      </c>
      <c r="J1558" s="28">
        <v>43423.470092592594</v>
      </c>
      <c r="K1558" s="27">
        <v>0</v>
      </c>
      <c r="L1558" s="27" t="s">
        <v>211</v>
      </c>
      <c r="M1558" s="27" t="s">
        <v>211</v>
      </c>
      <c r="N1558" s="27" t="s">
        <v>215</v>
      </c>
      <c r="O1558" s="27" t="s">
        <v>828</v>
      </c>
      <c r="P1558" s="27" t="s">
        <v>170</v>
      </c>
      <c r="R1558" s="27">
        <v>0</v>
      </c>
      <c r="S1558" s="27" t="s">
        <v>354</v>
      </c>
      <c r="T1558" s="27" t="s">
        <v>354</v>
      </c>
      <c r="U1558" s="27" t="s">
        <v>11496</v>
      </c>
    </row>
    <row r="1559" spans="1:21" x14ac:dyDescent="0.15">
      <c r="A1559" s="27" t="s">
        <v>75</v>
      </c>
      <c r="B1559" s="27" t="s">
        <v>4893</v>
      </c>
      <c r="C1559" s="27" t="s">
        <v>194</v>
      </c>
      <c r="D1559" s="27" t="s">
        <v>827</v>
      </c>
      <c r="E1559" s="27" t="s">
        <v>4894</v>
      </c>
      <c r="F1559" s="27" t="s">
        <v>4895</v>
      </c>
      <c r="G1559" s="27" t="s">
        <v>78</v>
      </c>
      <c r="H1559" s="27" t="s">
        <v>4896</v>
      </c>
      <c r="I1559" s="28">
        <v>43423.470381944448</v>
      </c>
      <c r="J1559" s="28">
        <v>43423.471134259256</v>
      </c>
      <c r="K1559" s="27">
        <v>7.5231481481481471E-4</v>
      </c>
      <c r="L1559" s="27" t="s">
        <v>210</v>
      </c>
      <c r="M1559" s="27" t="s">
        <v>211</v>
      </c>
      <c r="N1559" s="27" t="s">
        <v>215</v>
      </c>
      <c r="O1559" s="27" t="s">
        <v>828</v>
      </c>
      <c r="P1559" s="27" t="s">
        <v>170</v>
      </c>
      <c r="R1559" s="27">
        <v>0</v>
      </c>
      <c r="S1559" s="27" t="s">
        <v>712</v>
      </c>
      <c r="T1559" s="27" t="s">
        <v>354</v>
      </c>
      <c r="U1559" s="27" t="s">
        <v>4897</v>
      </c>
    </row>
    <row r="1560" spans="1:21" x14ac:dyDescent="0.15">
      <c r="A1560" s="27" t="s">
        <v>75</v>
      </c>
      <c r="B1560" s="27" t="s">
        <v>4898</v>
      </c>
      <c r="C1560" s="27" t="s">
        <v>194</v>
      </c>
      <c r="D1560" s="27" t="s">
        <v>827</v>
      </c>
      <c r="E1560" s="27" t="s">
        <v>4894</v>
      </c>
      <c r="F1560" s="27" t="s">
        <v>4895</v>
      </c>
      <c r="G1560" s="27" t="s">
        <v>78</v>
      </c>
      <c r="H1560" s="27" t="s">
        <v>4896</v>
      </c>
      <c r="I1560" s="28">
        <v>43423.471342592595</v>
      </c>
      <c r="J1560" s="28">
        <v>43423.472442129627</v>
      </c>
      <c r="K1560" s="27">
        <v>1.0995370370370371E-3</v>
      </c>
      <c r="L1560" s="27" t="s">
        <v>210</v>
      </c>
      <c r="M1560" s="27" t="s">
        <v>211</v>
      </c>
      <c r="N1560" s="27" t="s">
        <v>215</v>
      </c>
      <c r="O1560" s="27" t="s">
        <v>828</v>
      </c>
      <c r="P1560" s="27" t="s">
        <v>170</v>
      </c>
      <c r="R1560" s="27">
        <v>0</v>
      </c>
      <c r="S1560" s="27" t="s">
        <v>396</v>
      </c>
      <c r="T1560" s="27" t="s">
        <v>354</v>
      </c>
      <c r="U1560" s="27" t="s">
        <v>4899</v>
      </c>
    </row>
    <row r="1561" spans="1:21" x14ac:dyDescent="0.15">
      <c r="A1561" s="27" t="s">
        <v>75</v>
      </c>
      <c r="B1561" s="27" t="s">
        <v>11497</v>
      </c>
      <c r="C1561" s="27" t="s">
        <v>194</v>
      </c>
      <c r="D1561" s="27" t="s">
        <v>827</v>
      </c>
      <c r="E1561" s="27" t="s">
        <v>11498</v>
      </c>
      <c r="F1561" s="27" t="s">
        <v>11499</v>
      </c>
      <c r="G1561" s="27" t="s">
        <v>78</v>
      </c>
      <c r="H1561" s="27" t="s">
        <v>978</v>
      </c>
      <c r="I1561" s="28">
        <v>43423.474398148152</v>
      </c>
      <c r="J1561" s="28">
        <v>43423.474398148152</v>
      </c>
      <c r="K1561" s="27">
        <v>0</v>
      </c>
      <c r="L1561" s="27" t="s">
        <v>211</v>
      </c>
      <c r="M1561" s="27" t="s">
        <v>211</v>
      </c>
      <c r="N1561" s="27" t="s">
        <v>215</v>
      </c>
      <c r="O1561" s="27" t="s">
        <v>828</v>
      </c>
      <c r="P1561" s="27" t="s">
        <v>170</v>
      </c>
      <c r="R1561" s="27">
        <v>0</v>
      </c>
      <c r="S1561" s="27" t="s">
        <v>354</v>
      </c>
      <c r="T1561" s="27" t="s">
        <v>354</v>
      </c>
      <c r="U1561" s="27" t="s">
        <v>11500</v>
      </c>
    </row>
    <row r="1562" spans="1:21" x14ac:dyDescent="0.15">
      <c r="A1562" s="27" t="s">
        <v>75</v>
      </c>
      <c r="B1562" s="27" t="s">
        <v>11501</v>
      </c>
      <c r="C1562" s="27" t="s">
        <v>194</v>
      </c>
      <c r="D1562" s="27" t="s">
        <v>827</v>
      </c>
      <c r="E1562" s="27" t="s">
        <v>11498</v>
      </c>
      <c r="F1562" s="27" t="s">
        <v>11499</v>
      </c>
      <c r="G1562" s="27" t="s">
        <v>78</v>
      </c>
      <c r="H1562" s="27" t="s">
        <v>978</v>
      </c>
      <c r="I1562" s="28">
        <v>43423.474537037036</v>
      </c>
      <c r="J1562" s="28">
        <v>43423.474537037036</v>
      </c>
      <c r="K1562" s="27">
        <v>0</v>
      </c>
      <c r="L1562" s="27" t="s">
        <v>211</v>
      </c>
      <c r="M1562" s="27" t="s">
        <v>211</v>
      </c>
      <c r="N1562" s="27" t="s">
        <v>215</v>
      </c>
      <c r="O1562" s="27" t="s">
        <v>828</v>
      </c>
      <c r="P1562" s="27" t="s">
        <v>170</v>
      </c>
      <c r="R1562" s="27">
        <v>0</v>
      </c>
      <c r="S1562" s="27" t="s">
        <v>354</v>
      </c>
      <c r="T1562" s="27" t="s">
        <v>354</v>
      </c>
      <c r="U1562" s="27" t="s">
        <v>11502</v>
      </c>
    </row>
    <row r="1563" spans="1:21" x14ac:dyDescent="0.15">
      <c r="A1563" s="27" t="s">
        <v>75</v>
      </c>
      <c r="B1563" s="27" t="s">
        <v>11503</v>
      </c>
      <c r="C1563" s="27" t="s">
        <v>194</v>
      </c>
      <c r="D1563" s="27" t="s">
        <v>827</v>
      </c>
      <c r="E1563" s="27" t="s">
        <v>11498</v>
      </c>
      <c r="F1563" s="27" t="s">
        <v>11499</v>
      </c>
      <c r="G1563" s="27" t="s">
        <v>78</v>
      </c>
      <c r="H1563" s="27" t="s">
        <v>978</v>
      </c>
      <c r="I1563" s="28">
        <v>43423.478032407409</v>
      </c>
      <c r="J1563" s="28">
        <v>43423.478032407409</v>
      </c>
      <c r="K1563" s="27">
        <v>0</v>
      </c>
      <c r="L1563" s="27" t="s">
        <v>211</v>
      </c>
      <c r="M1563" s="27" t="s">
        <v>211</v>
      </c>
      <c r="N1563" s="27" t="s">
        <v>215</v>
      </c>
      <c r="O1563" s="27" t="s">
        <v>828</v>
      </c>
      <c r="P1563" s="27" t="s">
        <v>170</v>
      </c>
      <c r="R1563" s="27">
        <v>0</v>
      </c>
      <c r="S1563" s="27" t="s">
        <v>354</v>
      </c>
      <c r="T1563" s="27" t="s">
        <v>354</v>
      </c>
      <c r="U1563" s="27" t="s">
        <v>11500</v>
      </c>
    </row>
    <row r="1564" spans="1:21" x14ac:dyDescent="0.15">
      <c r="A1564" s="27" t="s">
        <v>75</v>
      </c>
      <c r="B1564" s="27" t="s">
        <v>4900</v>
      </c>
      <c r="C1564" s="27" t="s">
        <v>194</v>
      </c>
      <c r="D1564" s="27" t="s">
        <v>827</v>
      </c>
      <c r="E1564" s="27" t="s">
        <v>4901</v>
      </c>
      <c r="F1564" s="27" t="s">
        <v>4902</v>
      </c>
      <c r="G1564" s="27" t="s">
        <v>78</v>
      </c>
      <c r="H1564" s="27" t="s">
        <v>4903</v>
      </c>
      <c r="I1564" s="28">
        <v>43423.480636574073</v>
      </c>
      <c r="J1564" s="28">
        <v>43423.481365740743</v>
      </c>
      <c r="K1564" s="27">
        <v>7.291666666666667E-4</v>
      </c>
      <c r="L1564" s="27" t="s">
        <v>210</v>
      </c>
      <c r="M1564" s="27" t="s">
        <v>211</v>
      </c>
      <c r="N1564" s="27" t="s">
        <v>215</v>
      </c>
      <c r="O1564" s="27" t="s">
        <v>828</v>
      </c>
      <c r="P1564" s="27" t="s">
        <v>170</v>
      </c>
      <c r="R1564" s="27">
        <v>0</v>
      </c>
      <c r="S1564" s="27" t="s">
        <v>382</v>
      </c>
      <c r="T1564" s="27" t="s">
        <v>354</v>
      </c>
      <c r="U1564" s="27" t="s">
        <v>4904</v>
      </c>
    </row>
    <row r="1565" spans="1:21" x14ac:dyDescent="0.15">
      <c r="A1565" s="27" t="s">
        <v>75</v>
      </c>
      <c r="B1565" s="27" t="s">
        <v>11504</v>
      </c>
      <c r="C1565" s="27" t="s">
        <v>194</v>
      </c>
      <c r="D1565" s="27" t="s">
        <v>827</v>
      </c>
      <c r="E1565" s="27" t="s">
        <v>11505</v>
      </c>
      <c r="F1565" s="27" t="s">
        <v>11506</v>
      </c>
      <c r="G1565" s="27" t="s">
        <v>78</v>
      </c>
      <c r="H1565" s="27" t="s">
        <v>1888</v>
      </c>
      <c r="I1565" s="28">
        <v>43423.486296296294</v>
      </c>
      <c r="J1565" s="28">
        <v>43423.486296296294</v>
      </c>
      <c r="K1565" s="27">
        <v>0</v>
      </c>
      <c r="L1565" s="27" t="s">
        <v>211</v>
      </c>
      <c r="M1565" s="27" t="s">
        <v>211</v>
      </c>
      <c r="N1565" s="27" t="s">
        <v>215</v>
      </c>
      <c r="O1565" s="27" t="s">
        <v>828</v>
      </c>
      <c r="P1565" s="27" t="s">
        <v>170</v>
      </c>
      <c r="R1565" s="27">
        <v>0</v>
      </c>
      <c r="S1565" s="27" t="s">
        <v>354</v>
      </c>
      <c r="T1565" s="27" t="s">
        <v>354</v>
      </c>
      <c r="U1565" s="27" t="s">
        <v>11507</v>
      </c>
    </row>
    <row r="1566" spans="1:21" x14ac:dyDescent="0.15">
      <c r="A1566" s="27" t="s">
        <v>75</v>
      </c>
      <c r="B1566" s="27" t="s">
        <v>4905</v>
      </c>
      <c r="C1566" s="27" t="s">
        <v>194</v>
      </c>
      <c r="D1566" s="27" t="s">
        <v>827</v>
      </c>
      <c r="E1566" s="27" t="s">
        <v>4906</v>
      </c>
      <c r="F1566" s="27" t="s">
        <v>4907</v>
      </c>
      <c r="G1566" s="27" t="s">
        <v>78</v>
      </c>
      <c r="H1566" s="27" t="s">
        <v>4908</v>
      </c>
      <c r="I1566" s="28">
        <v>43423.586041666669</v>
      </c>
      <c r="J1566" s="28">
        <v>43423.587268518517</v>
      </c>
      <c r="K1566" s="27">
        <v>1.2268518518518518E-3</v>
      </c>
      <c r="L1566" s="27" t="s">
        <v>210</v>
      </c>
      <c r="M1566" s="27" t="s">
        <v>211</v>
      </c>
      <c r="N1566" s="27" t="s">
        <v>215</v>
      </c>
      <c r="O1566" s="27" t="s">
        <v>828</v>
      </c>
      <c r="P1566" s="27" t="s">
        <v>170</v>
      </c>
      <c r="R1566" s="27">
        <v>0</v>
      </c>
      <c r="S1566" s="27" t="s">
        <v>365</v>
      </c>
      <c r="T1566" s="27" t="s">
        <v>354</v>
      </c>
      <c r="U1566" s="27" t="s">
        <v>4909</v>
      </c>
    </row>
    <row r="1567" spans="1:21" x14ac:dyDescent="0.15">
      <c r="A1567" s="27" t="s">
        <v>75</v>
      </c>
      <c r="B1567" s="27" t="s">
        <v>4910</v>
      </c>
      <c r="C1567" s="27" t="s">
        <v>194</v>
      </c>
      <c r="D1567" s="27" t="s">
        <v>827</v>
      </c>
      <c r="E1567" s="27" t="s">
        <v>4911</v>
      </c>
      <c r="F1567" s="27" t="s">
        <v>4912</v>
      </c>
      <c r="G1567" s="27" t="s">
        <v>78</v>
      </c>
      <c r="H1567" s="27" t="s">
        <v>4913</v>
      </c>
      <c r="I1567" s="28">
        <v>43423.591921296298</v>
      </c>
      <c r="J1567" s="28">
        <v>43423.592372685183</v>
      </c>
      <c r="K1567" s="27">
        <v>4.5138888888888892E-4</v>
      </c>
      <c r="L1567" s="27" t="s">
        <v>210</v>
      </c>
      <c r="M1567" s="27" t="s">
        <v>211</v>
      </c>
      <c r="N1567" s="27" t="s">
        <v>215</v>
      </c>
      <c r="O1567" s="27" t="s">
        <v>828</v>
      </c>
      <c r="P1567" s="27" t="s">
        <v>170</v>
      </c>
      <c r="R1567" s="27">
        <v>0</v>
      </c>
      <c r="S1567" s="27" t="s">
        <v>358</v>
      </c>
      <c r="T1567" s="27" t="s">
        <v>354</v>
      </c>
      <c r="U1567" s="27" t="s">
        <v>4914</v>
      </c>
    </row>
    <row r="1568" spans="1:21" x14ac:dyDescent="0.15">
      <c r="A1568" s="27" t="s">
        <v>75</v>
      </c>
      <c r="B1568" s="27" t="s">
        <v>11508</v>
      </c>
      <c r="C1568" s="27" t="s">
        <v>194</v>
      </c>
      <c r="D1568" s="27" t="s">
        <v>827</v>
      </c>
      <c r="E1568" s="27" t="s">
        <v>11509</v>
      </c>
      <c r="F1568" s="27" t="s">
        <v>11510</v>
      </c>
      <c r="G1568" s="27" t="s">
        <v>78</v>
      </c>
      <c r="H1568" s="27" t="s">
        <v>11511</v>
      </c>
      <c r="I1568" s="28">
        <v>43423.596203703702</v>
      </c>
      <c r="J1568" s="28">
        <v>43423.596203703702</v>
      </c>
      <c r="K1568" s="27">
        <v>0</v>
      </c>
      <c r="L1568" s="27" t="s">
        <v>211</v>
      </c>
      <c r="M1568" s="27" t="s">
        <v>211</v>
      </c>
      <c r="N1568" s="27" t="s">
        <v>215</v>
      </c>
      <c r="O1568" s="27" t="s">
        <v>828</v>
      </c>
      <c r="P1568" s="27" t="s">
        <v>170</v>
      </c>
      <c r="R1568" s="27">
        <v>0</v>
      </c>
      <c r="S1568" s="27" t="s">
        <v>354</v>
      </c>
      <c r="T1568" s="27" t="s">
        <v>354</v>
      </c>
      <c r="U1568" s="27" t="s">
        <v>11512</v>
      </c>
    </row>
    <row r="1569" spans="1:21" x14ac:dyDescent="0.15">
      <c r="A1569" s="27" t="s">
        <v>75</v>
      </c>
      <c r="B1569" s="27" t="s">
        <v>11513</v>
      </c>
      <c r="C1569" s="27" t="s">
        <v>194</v>
      </c>
      <c r="D1569" s="27" t="s">
        <v>827</v>
      </c>
      <c r="E1569" s="27" t="s">
        <v>11509</v>
      </c>
      <c r="F1569" s="27" t="s">
        <v>11510</v>
      </c>
      <c r="G1569" s="27" t="s">
        <v>78</v>
      </c>
      <c r="H1569" s="27" t="s">
        <v>11511</v>
      </c>
      <c r="I1569" s="28">
        <v>43423.596400462964</v>
      </c>
      <c r="J1569" s="28">
        <v>43423.596400462964</v>
      </c>
      <c r="K1569" s="27">
        <v>0</v>
      </c>
      <c r="L1569" s="27" t="s">
        <v>211</v>
      </c>
      <c r="M1569" s="27" t="s">
        <v>211</v>
      </c>
      <c r="N1569" s="27" t="s">
        <v>215</v>
      </c>
      <c r="O1569" s="27" t="s">
        <v>828</v>
      </c>
      <c r="P1569" s="27" t="s">
        <v>170</v>
      </c>
      <c r="R1569" s="27">
        <v>0</v>
      </c>
      <c r="S1569" s="27" t="s">
        <v>354</v>
      </c>
      <c r="T1569" s="27" t="s">
        <v>354</v>
      </c>
      <c r="U1569" s="27" t="s">
        <v>11514</v>
      </c>
    </row>
    <row r="1570" spans="1:21" x14ac:dyDescent="0.15">
      <c r="A1570" s="27" t="s">
        <v>75</v>
      </c>
      <c r="B1570" s="27" t="s">
        <v>11515</v>
      </c>
      <c r="C1570" s="27" t="s">
        <v>194</v>
      </c>
      <c r="D1570" s="27" t="s">
        <v>827</v>
      </c>
      <c r="E1570" s="27" t="s">
        <v>11516</v>
      </c>
      <c r="F1570" s="27" t="s">
        <v>11517</v>
      </c>
      <c r="G1570" s="27" t="s">
        <v>78</v>
      </c>
      <c r="H1570" s="27" t="s">
        <v>636</v>
      </c>
      <c r="I1570" s="28">
        <v>43423.600277777776</v>
      </c>
      <c r="J1570" s="28">
        <v>43423.600277777776</v>
      </c>
      <c r="K1570" s="27">
        <v>0</v>
      </c>
      <c r="L1570" s="27" t="s">
        <v>211</v>
      </c>
      <c r="M1570" s="27" t="s">
        <v>211</v>
      </c>
      <c r="N1570" s="27" t="s">
        <v>215</v>
      </c>
      <c r="O1570" s="27" t="s">
        <v>828</v>
      </c>
      <c r="P1570" s="27" t="s">
        <v>170</v>
      </c>
      <c r="R1570" s="27">
        <v>0</v>
      </c>
      <c r="S1570" s="27" t="s">
        <v>354</v>
      </c>
      <c r="T1570" s="27" t="s">
        <v>354</v>
      </c>
      <c r="U1570" s="27" t="s">
        <v>11518</v>
      </c>
    </row>
    <row r="1571" spans="1:21" x14ac:dyDescent="0.15">
      <c r="A1571" s="27" t="s">
        <v>75</v>
      </c>
      <c r="B1571" s="27" t="s">
        <v>11519</v>
      </c>
      <c r="C1571" s="27" t="s">
        <v>194</v>
      </c>
      <c r="D1571" s="27" t="s">
        <v>827</v>
      </c>
      <c r="E1571" s="27" t="s">
        <v>11516</v>
      </c>
      <c r="F1571" s="27" t="s">
        <v>11517</v>
      </c>
      <c r="G1571" s="27" t="s">
        <v>78</v>
      </c>
      <c r="H1571" s="27" t="s">
        <v>1008</v>
      </c>
      <c r="I1571" s="28">
        <v>43423.600532407407</v>
      </c>
      <c r="J1571" s="28">
        <v>43423.600532407407</v>
      </c>
      <c r="K1571" s="27">
        <v>0</v>
      </c>
      <c r="L1571" s="27" t="s">
        <v>211</v>
      </c>
      <c r="M1571" s="27" t="s">
        <v>211</v>
      </c>
      <c r="N1571" s="27" t="s">
        <v>215</v>
      </c>
      <c r="O1571" s="27" t="s">
        <v>828</v>
      </c>
      <c r="P1571" s="27" t="s">
        <v>170</v>
      </c>
      <c r="R1571" s="27">
        <v>0</v>
      </c>
      <c r="S1571" s="27" t="s">
        <v>354</v>
      </c>
      <c r="T1571" s="27" t="s">
        <v>354</v>
      </c>
      <c r="U1571" s="27" t="s">
        <v>11520</v>
      </c>
    </row>
    <row r="1572" spans="1:21" x14ac:dyDescent="0.15">
      <c r="A1572" s="27" t="s">
        <v>75</v>
      </c>
      <c r="B1572" s="27" t="s">
        <v>11521</v>
      </c>
      <c r="C1572" s="27" t="s">
        <v>194</v>
      </c>
      <c r="D1572" s="27" t="s">
        <v>827</v>
      </c>
      <c r="E1572" s="27" t="s">
        <v>11516</v>
      </c>
      <c r="F1572" s="27" t="s">
        <v>11517</v>
      </c>
      <c r="G1572" s="27" t="s">
        <v>78</v>
      </c>
      <c r="H1572" s="27" t="s">
        <v>636</v>
      </c>
      <c r="I1572" s="28">
        <v>43423.600706018522</v>
      </c>
      <c r="J1572" s="28">
        <v>43423.600706018522</v>
      </c>
      <c r="K1572" s="27">
        <v>0</v>
      </c>
      <c r="L1572" s="27" t="s">
        <v>211</v>
      </c>
      <c r="M1572" s="27" t="s">
        <v>211</v>
      </c>
      <c r="N1572" s="27" t="s">
        <v>215</v>
      </c>
      <c r="O1572" s="27" t="s">
        <v>828</v>
      </c>
      <c r="P1572" s="27" t="s">
        <v>170</v>
      </c>
      <c r="R1572" s="27">
        <v>0</v>
      </c>
      <c r="S1572" s="27" t="s">
        <v>354</v>
      </c>
      <c r="T1572" s="27" t="s">
        <v>354</v>
      </c>
      <c r="U1572" s="27" t="s">
        <v>11522</v>
      </c>
    </row>
    <row r="1573" spans="1:21" x14ac:dyDescent="0.15">
      <c r="A1573" s="27" t="s">
        <v>75</v>
      </c>
      <c r="B1573" s="27" t="s">
        <v>4915</v>
      </c>
      <c r="C1573" s="27" t="s">
        <v>194</v>
      </c>
      <c r="D1573" s="27" t="s">
        <v>827</v>
      </c>
      <c r="E1573" s="27" t="s">
        <v>4916</v>
      </c>
      <c r="F1573" s="27" t="s">
        <v>4917</v>
      </c>
      <c r="G1573" s="27" t="s">
        <v>78</v>
      </c>
      <c r="H1573" s="27" t="s">
        <v>4918</v>
      </c>
      <c r="I1573" s="28">
        <v>43423.606979166667</v>
      </c>
      <c r="J1573" s="28">
        <v>43423.606990740744</v>
      </c>
      <c r="K1573" s="27">
        <v>1.1574074074074073E-5</v>
      </c>
      <c r="L1573" s="27" t="s">
        <v>210</v>
      </c>
      <c r="M1573" s="27" t="s">
        <v>211</v>
      </c>
      <c r="N1573" s="27" t="s">
        <v>215</v>
      </c>
      <c r="O1573" s="27" t="s">
        <v>828</v>
      </c>
      <c r="P1573" s="27" t="s">
        <v>170</v>
      </c>
      <c r="R1573" s="27">
        <v>0</v>
      </c>
      <c r="S1573" s="27" t="s">
        <v>440</v>
      </c>
      <c r="T1573" s="27" t="s">
        <v>354</v>
      </c>
      <c r="U1573" s="27" t="s">
        <v>4919</v>
      </c>
    </row>
    <row r="1574" spans="1:21" x14ac:dyDescent="0.15">
      <c r="A1574" s="27" t="s">
        <v>75</v>
      </c>
      <c r="B1574" s="27" t="s">
        <v>4920</v>
      </c>
      <c r="C1574" s="27" t="s">
        <v>194</v>
      </c>
      <c r="D1574" s="27" t="s">
        <v>827</v>
      </c>
      <c r="E1574" s="27" t="s">
        <v>4921</v>
      </c>
      <c r="F1574" s="27" t="s">
        <v>4922</v>
      </c>
      <c r="G1574" s="27" t="s">
        <v>78</v>
      </c>
      <c r="H1574" s="27" t="s">
        <v>1355</v>
      </c>
      <c r="I1574" s="28">
        <v>43423.611747685187</v>
      </c>
      <c r="J1574" s="28">
        <v>43423.612604166665</v>
      </c>
      <c r="K1574" s="27">
        <v>8.564814814814815E-4</v>
      </c>
      <c r="L1574" s="27" t="s">
        <v>210</v>
      </c>
      <c r="M1574" s="27" t="s">
        <v>211</v>
      </c>
      <c r="N1574" s="27" t="s">
        <v>215</v>
      </c>
      <c r="O1574" s="27" t="s">
        <v>828</v>
      </c>
      <c r="P1574" s="27" t="s">
        <v>170</v>
      </c>
      <c r="R1574" s="27">
        <v>0</v>
      </c>
      <c r="S1574" s="27" t="s">
        <v>376</v>
      </c>
      <c r="T1574" s="27" t="s">
        <v>354</v>
      </c>
      <c r="U1574" s="27" t="s">
        <v>4923</v>
      </c>
    </row>
    <row r="1575" spans="1:21" x14ac:dyDescent="0.15">
      <c r="A1575" s="27" t="s">
        <v>75</v>
      </c>
      <c r="B1575" s="27" t="s">
        <v>11523</v>
      </c>
      <c r="C1575" s="27" t="s">
        <v>194</v>
      </c>
      <c r="D1575" s="27" t="s">
        <v>827</v>
      </c>
      <c r="E1575" s="27" t="s">
        <v>11524</v>
      </c>
      <c r="F1575" s="27" t="s">
        <v>11525</v>
      </c>
      <c r="G1575" s="27" t="s">
        <v>78</v>
      </c>
      <c r="H1575" s="27" t="s">
        <v>1765</v>
      </c>
      <c r="I1575" s="28">
        <v>43423.612858796296</v>
      </c>
      <c r="J1575" s="28">
        <v>43423.612858796296</v>
      </c>
      <c r="K1575" s="27">
        <v>0</v>
      </c>
      <c r="L1575" s="27" t="s">
        <v>211</v>
      </c>
      <c r="M1575" s="27" t="s">
        <v>211</v>
      </c>
      <c r="N1575" s="27" t="s">
        <v>215</v>
      </c>
      <c r="O1575" s="27" t="s">
        <v>828</v>
      </c>
      <c r="P1575" s="27" t="s">
        <v>170</v>
      </c>
      <c r="R1575" s="27">
        <v>0</v>
      </c>
      <c r="S1575" s="27" t="s">
        <v>354</v>
      </c>
      <c r="T1575" s="27" t="s">
        <v>354</v>
      </c>
      <c r="U1575" s="27" t="s">
        <v>11526</v>
      </c>
    </row>
    <row r="1576" spans="1:21" x14ac:dyDescent="0.15">
      <c r="A1576" s="27" t="s">
        <v>75</v>
      </c>
      <c r="B1576" s="27" t="s">
        <v>4924</v>
      </c>
      <c r="C1576" s="27" t="s">
        <v>219</v>
      </c>
      <c r="D1576" s="27" t="s">
        <v>739</v>
      </c>
      <c r="E1576" s="27" t="s">
        <v>4925</v>
      </c>
      <c r="F1576" s="27" t="s">
        <v>4926</v>
      </c>
      <c r="G1576" s="27" t="s">
        <v>78</v>
      </c>
      <c r="H1576" s="27" t="s">
        <v>4927</v>
      </c>
      <c r="I1576" s="28">
        <v>43423.44259259259</v>
      </c>
      <c r="J1576" s="28">
        <v>43423.442789351851</v>
      </c>
      <c r="K1576" s="27">
        <v>1.9675925925925926E-4</v>
      </c>
      <c r="L1576" s="27" t="s">
        <v>210</v>
      </c>
      <c r="M1576" s="27" t="s">
        <v>211</v>
      </c>
      <c r="N1576" s="27" t="s">
        <v>215</v>
      </c>
      <c r="O1576" s="27" t="s">
        <v>740</v>
      </c>
      <c r="P1576" s="27" t="s">
        <v>170</v>
      </c>
      <c r="R1576" s="27">
        <v>0</v>
      </c>
      <c r="S1576" s="27" t="s">
        <v>401</v>
      </c>
      <c r="T1576" s="27" t="s">
        <v>354</v>
      </c>
      <c r="U1576" s="27" t="s">
        <v>4928</v>
      </c>
    </row>
    <row r="1577" spans="1:21" x14ac:dyDescent="0.15">
      <c r="A1577" s="27" t="s">
        <v>75</v>
      </c>
      <c r="B1577" s="27" t="s">
        <v>4929</v>
      </c>
      <c r="C1577" s="27" t="s">
        <v>219</v>
      </c>
      <c r="D1577" s="27" t="s">
        <v>739</v>
      </c>
      <c r="E1577" s="27" t="s">
        <v>1668</v>
      </c>
      <c r="F1577" s="27" t="s">
        <v>1669</v>
      </c>
      <c r="G1577" s="27" t="s">
        <v>78</v>
      </c>
      <c r="H1577" s="27" t="s">
        <v>1670</v>
      </c>
      <c r="I1577" s="28">
        <v>43423.444351851853</v>
      </c>
      <c r="J1577" s="28">
        <v>43423.444849537038</v>
      </c>
      <c r="K1577" s="27">
        <v>4.9768518518518521E-4</v>
      </c>
      <c r="L1577" s="27" t="s">
        <v>210</v>
      </c>
      <c r="M1577" s="27" t="s">
        <v>211</v>
      </c>
      <c r="N1577" s="27" t="s">
        <v>215</v>
      </c>
      <c r="O1577" s="27" t="s">
        <v>740</v>
      </c>
      <c r="P1577" s="27" t="s">
        <v>170</v>
      </c>
      <c r="R1577" s="27">
        <v>0</v>
      </c>
      <c r="S1577" s="27" t="s">
        <v>412</v>
      </c>
      <c r="T1577" s="27" t="s">
        <v>354</v>
      </c>
      <c r="U1577" s="27" t="s">
        <v>1085</v>
      </c>
    </row>
    <row r="1578" spans="1:21" x14ac:dyDescent="0.15">
      <c r="A1578" s="27" t="s">
        <v>75</v>
      </c>
      <c r="B1578" s="27" t="s">
        <v>11527</v>
      </c>
      <c r="C1578" s="27" t="s">
        <v>219</v>
      </c>
      <c r="D1578" s="27" t="s">
        <v>739</v>
      </c>
      <c r="E1578" s="27" t="s">
        <v>11528</v>
      </c>
      <c r="F1578" s="27" t="s">
        <v>11529</v>
      </c>
      <c r="G1578" s="27" t="s">
        <v>78</v>
      </c>
      <c r="H1578" s="27" t="s">
        <v>11530</v>
      </c>
      <c r="I1578" s="28">
        <v>43423.451064814813</v>
      </c>
      <c r="J1578" s="28">
        <v>43423.451064814813</v>
      </c>
      <c r="K1578" s="27">
        <v>0</v>
      </c>
      <c r="L1578" s="27" t="s">
        <v>211</v>
      </c>
      <c r="M1578" s="27" t="s">
        <v>211</v>
      </c>
      <c r="N1578" s="27" t="s">
        <v>215</v>
      </c>
      <c r="O1578" s="27" t="s">
        <v>740</v>
      </c>
      <c r="P1578" s="27" t="s">
        <v>170</v>
      </c>
      <c r="R1578" s="27">
        <v>0</v>
      </c>
      <c r="S1578" s="27" t="s">
        <v>354</v>
      </c>
      <c r="T1578" s="27" t="s">
        <v>354</v>
      </c>
      <c r="U1578" s="27" t="s">
        <v>1082</v>
      </c>
    </row>
    <row r="1579" spans="1:21" x14ac:dyDescent="0.15">
      <c r="A1579" s="27" t="s">
        <v>75</v>
      </c>
      <c r="B1579" s="27" t="s">
        <v>11531</v>
      </c>
      <c r="C1579" s="27" t="s">
        <v>219</v>
      </c>
      <c r="D1579" s="27" t="s">
        <v>739</v>
      </c>
      <c r="E1579" s="27" t="s">
        <v>11528</v>
      </c>
      <c r="F1579" s="27" t="s">
        <v>11529</v>
      </c>
      <c r="G1579" s="27" t="s">
        <v>78</v>
      </c>
      <c r="H1579" s="27" t="s">
        <v>558</v>
      </c>
      <c r="I1579" s="28">
        <v>43423.451192129629</v>
      </c>
      <c r="J1579" s="28">
        <v>43423.451192129629</v>
      </c>
      <c r="K1579" s="27">
        <v>0</v>
      </c>
      <c r="L1579" s="27" t="s">
        <v>211</v>
      </c>
      <c r="M1579" s="27" t="s">
        <v>211</v>
      </c>
      <c r="N1579" s="27" t="s">
        <v>215</v>
      </c>
      <c r="O1579" s="27" t="s">
        <v>740</v>
      </c>
      <c r="P1579" s="27" t="s">
        <v>170</v>
      </c>
      <c r="R1579" s="27">
        <v>0</v>
      </c>
      <c r="S1579" s="27" t="s">
        <v>354</v>
      </c>
      <c r="T1579" s="27" t="s">
        <v>354</v>
      </c>
      <c r="U1579" s="27" t="s">
        <v>1083</v>
      </c>
    </row>
    <row r="1580" spans="1:21" x14ac:dyDescent="0.15">
      <c r="A1580" s="27" t="s">
        <v>75</v>
      </c>
      <c r="B1580" s="27" t="s">
        <v>4930</v>
      </c>
      <c r="C1580" s="27" t="s">
        <v>219</v>
      </c>
      <c r="D1580" s="27" t="s">
        <v>739</v>
      </c>
      <c r="E1580" s="27" t="s">
        <v>4931</v>
      </c>
      <c r="F1580" s="27" t="s">
        <v>4932</v>
      </c>
      <c r="G1580" s="27" t="s">
        <v>78</v>
      </c>
      <c r="H1580" s="27" t="s">
        <v>4933</v>
      </c>
      <c r="I1580" s="28">
        <v>43423.451932870368</v>
      </c>
      <c r="J1580" s="28">
        <v>43423.45484953704</v>
      </c>
      <c r="K1580" s="27">
        <v>2.9166666666666668E-3</v>
      </c>
      <c r="L1580" s="27" t="s">
        <v>210</v>
      </c>
      <c r="M1580" s="27" t="s">
        <v>210</v>
      </c>
      <c r="N1580" s="27" t="s">
        <v>215</v>
      </c>
      <c r="O1580" s="27" t="s">
        <v>740</v>
      </c>
      <c r="P1580" s="27" t="s">
        <v>170</v>
      </c>
      <c r="R1580" s="27">
        <v>0</v>
      </c>
      <c r="S1580" s="27" t="s">
        <v>1673</v>
      </c>
      <c r="T1580" s="27" t="s">
        <v>1673</v>
      </c>
      <c r="U1580" s="27" t="s">
        <v>1999</v>
      </c>
    </row>
    <row r="1581" spans="1:21" x14ac:dyDescent="0.15">
      <c r="A1581" s="27" t="s">
        <v>75</v>
      </c>
      <c r="B1581" s="27" t="s">
        <v>4934</v>
      </c>
      <c r="C1581" s="27" t="s">
        <v>219</v>
      </c>
      <c r="D1581" s="27" t="s">
        <v>739</v>
      </c>
      <c r="E1581" s="27" t="s">
        <v>4931</v>
      </c>
      <c r="F1581" s="27" t="s">
        <v>4932</v>
      </c>
      <c r="G1581" s="27" t="s">
        <v>78</v>
      </c>
      <c r="H1581" s="27" t="s">
        <v>4933</v>
      </c>
      <c r="I1581" s="28">
        <v>43423.455104166664</v>
      </c>
      <c r="J1581" s="28">
        <v>43423.458240740743</v>
      </c>
      <c r="K1581" s="27">
        <v>3.1365740740740742E-3</v>
      </c>
      <c r="L1581" s="27" t="s">
        <v>210</v>
      </c>
      <c r="M1581" s="27" t="s">
        <v>210</v>
      </c>
      <c r="N1581" s="27" t="s">
        <v>215</v>
      </c>
      <c r="O1581" s="27" t="s">
        <v>740</v>
      </c>
      <c r="P1581" s="27" t="s">
        <v>170</v>
      </c>
      <c r="R1581" s="27">
        <v>0</v>
      </c>
      <c r="S1581" s="27" t="s">
        <v>693</v>
      </c>
      <c r="T1581" s="27" t="s">
        <v>693</v>
      </c>
      <c r="U1581" s="27" t="s">
        <v>1999</v>
      </c>
    </row>
    <row r="1582" spans="1:21" x14ac:dyDescent="0.15">
      <c r="A1582" s="27" t="s">
        <v>75</v>
      </c>
      <c r="B1582" s="27" t="s">
        <v>11532</v>
      </c>
      <c r="C1582" s="27" t="s">
        <v>219</v>
      </c>
      <c r="D1582" s="27" t="s">
        <v>739</v>
      </c>
      <c r="E1582" s="27" t="s">
        <v>11533</v>
      </c>
      <c r="F1582" s="27" t="s">
        <v>11534</v>
      </c>
      <c r="G1582" s="27" t="s">
        <v>78</v>
      </c>
      <c r="H1582" s="27" t="s">
        <v>1663</v>
      </c>
      <c r="I1582" s="28">
        <v>43423.465578703705</v>
      </c>
      <c r="J1582" s="28">
        <v>43423.465578703705</v>
      </c>
      <c r="K1582" s="27">
        <v>0</v>
      </c>
      <c r="L1582" s="27" t="s">
        <v>211</v>
      </c>
      <c r="M1582" s="27" t="s">
        <v>211</v>
      </c>
      <c r="N1582" s="27" t="s">
        <v>215</v>
      </c>
      <c r="O1582" s="27" t="s">
        <v>740</v>
      </c>
      <c r="P1582" s="27" t="s">
        <v>170</v>
      </c>
      <c r="R1582" s="27">
        <v>0</v>
      </c>
      <c r="S1582" s="27" t="s">
        <v>354</v>
      </c>
      <c r="T1582" s="27" t="s">
        <v>354</v>
      </c>
      <c r="U1582" s="27" t="s">
        <v>1078</v>
      </c>
    </row>
    <row r="1583" spans="1:21" x14ac:dyDescent="0.15">
      <c r="A1583" s="27" t="s">
        <v>75</v>
      </c>
      <c r="B1583" s="27" t="s">
        <v>4935</v>
      </c>
      <c r="C1583" s="27" t="s">
        <v>219</v>
      </c>
      <c r="D1583" s="27" t="s">
        <v>739</v>
      </c>
      <c r="E1583" s="27" t="s">
        <v>4936</v>
      </c>
      <c r="F1583" s="27" t="s">
        <v>4937</v>
      </c>
      <c r="G1583" s="27" t="s">
        <v>78</v>
      </c>
      <c r="H1583" s="27" t="s">
        <v>4938</v>
      </c>
      <c r="I1583" s="28">
        <v>43423.466608796298</v>
      </c>
      <c r="J1583" s="28">
        <v>43423.466782407406</v>
      </c>
      <c r="K1583" s="27">
        <v>1.7361111111111112E-4</v>
      </c>
      <c r="L1583" s="27" t="s">
        <v>210</v>
      </c>
      <c r="M1583" s="27" t="s">
        <v>211</v>
      </c>
      <c r="N1583" s="27" t="s">
        <v>215</v>
      </c>
      <c r="O1583" s="27" t="s">
        <v>740</v>
      </c>
      <c r="P1583" s="27" t="s">
        <v>170</v>
      </c>
      <c r="R1583" s="27">
        <v>0</v>
      </c>
      <c r="S1583" s="27" t="s">
        <v>369</v>
      </c>
      <c r="T1583" s="27" t="s">
        <v>354</v>
      </c>
      <c r="U1583" s="27" t="s">
        <v>1077</v>
      </c>
    </row>
    <row r="1584" spans="1:21" x14ac:dyDescent="0.15">
      <c r="A1584" s="27" t="s">
        <v>75</v>
      </c>
      <c r="B1584" s="27" t="s">
        <v>4939</v>
      </c>
      <c r="C1584" s="27" t="s">
        <v>219</v>
      </c>
      <c r="D1584" s="27" t="s">
        <v>739</v>
      </c>
      <c r="E1584" s="27" t="s">
        <v>4940</v>
      </c>
      <c r="F1584" s="27" t="s">
        <v>4941</v>
      </c>
      <c r="G1584" s="27" t="s">
        <v>78</v>
      </c>
      <c r="H1584" s="27" t="s">
        <v>4942</v>
      </c>
      <c r="I1584" s="28">
        <v>43423.467152777775</v>
      </c>
      <c r="J1584" s="28">
        <v>43423.469398148147</v>
      </c>
      <c r="K1584" s="27">
        <v>2.2453703703703702E-3</v>
      </c>
      <c r="L1584" s="27" t="s">
        <v>210</v>
      </c>
      <c r="M1584" s="27" t="s">
        <v>210</v>
      </c>
      <c r="N1584" s="27" t="s">
        <v>215</v>
      </c>
      <c r="O1584" s="27" t="s">
        <v>740</v>
      </c>
      <c r="P1584" s="27" t="s">
        <v>170</v>
      </c>
      <c r="R1584" s="27">
        <v>0</v>
      </c>
      <c r="S1584" s="27" t="s">
        <v>515</v>
      </c>
      <c r="T1584" s="27" t="s">
        <v>515</v>
      </c>
      <c r="U1584" s="27" t="s">
        <v>1080</v>
      </c>
    </row>
    <row r="1585" spans="1:21" x14ac:dyDescent="0.15">
      <c r="A1585" s="27" t="s">
        <v>75</v>
      </c>
      <c r="B1585" s="27" t="s">
        <v>11535</v>
      </c>
      <c r="C1585" s="27" t="s">
        <v>219</v>
      </c>
      <c r="D1585" s="27" t="s">
        <v>739</v>
      </c>
      <c r="E1585" s="27" t="s">
        <v>4944</v>
      </c>
      <c r="F1585" s="27" t="s">
        <v>4945</v>
      </c>
      <c r="G1585" s="27" t="s">
        <v>78</v>
      </c>
      <c r="H1585" s="27" t="s">
        <v>1479</v>
      </c>
      <c r="I1585" s="28">
        <v>43423.478449074071</v>
      </c>
      <c r="J1585" s="28">
        <v>43423.478449074071</v>
      </c>
      <c r="K1585" s="27">
        <v>0</v>
      </c>
      <c r="L1585" s="27" t="s">
        <v>211</v>
      </c>
      <c r="M1585" s="27" t="s">
        <v>211</v>
      </c>
      <c r="N1585" s="27" t="s">
        <v>215</v>
      </c>
      <c r="O1585" s="27" t="s">
        <v>740</v>
      </c>
      <c r="P1585" s="27" t="s">
        <v>170</v>
      </c>
      <c r="R1585" s="27">
        <v>0</v>
      </c>
      <c r="S1585" s="27" t="s">
        <v>354</v>
      </c>
      <c r="T1585" s="27" t="s">
        <v>354</v>
      </c>
      <c r="U1585" s="27" t="s">
        <v>1086</v>
      </c>
    </row>
    <row r="1586" spans="1:21" x14ac:dyDescent="0.15">
      <c r="A1586" s="27" t="s">
        <v>75</v>
      </c>
      <c r="B1586" s="27" t="s">
        <v>4943</v>
      </c>
      <c r="C1586" s="27" t="s">
        <v>219</v>
      </c>
      <c r="D1586" s="27" t="s">
        <v>739</v>
      </c>
      <c r="E1586" s="27" t="s">
        <v>4944</v>
      </c>
      <c r="F1586" s="27" t="s">
        <v>4945</v>
      </c>
      <c r="G1586" s="27" t="s">
        <v>78</v>
      </c>
      <c r="H1586" s="27" t="s">
        <v>1479</v>
      </c>
      <c r="I1586" s="28">
        <v>43423.478530092594</v>
      </c>
      <c r="J1586" s="28">
        <v>43423.479085648149</v>
      </c>
      <c r="K1586" s="27">
        <v>5.5555555555555556E-4</v>
      </c>
      <c r="L1586" s="27" t="s">
        <v>210</v>
      </c>
      <c r="M1586" s="27" t="s">
        <v>211</v>
      </c>
      <c r="N1586" s="27" t="s">
        <v>215</v>
      </c>
      <c r="O1586" s="27" t="s">
        <v>740</v>
      </c>
      <c r="P1586" s="27" t="s">
        <v>170</v>
      </c>
      <c r="R1586" s="27">
        <v>0</v>
      </c>
      <c r="S1586" s="27" t="s">
        <v>443</v>
      </c>
      <c r="T1586" s="27" t="s">
        <v>354</v>
      </c>
      <c r="U1586" s="27" t="s">
        <v>4946</v>
      </c>
    </row>
    <row r="1587" spans="1:21" x14ac:dyDescent="0.15">
      <c r="A1587" s="27" t="s">
        <v>75</v>
      </c>
      <c r="B1587" s="27" t="s">
        <v>11536</v>
      </c>
      <c r="C1587" s="27" t="s">
        <v>219</v>
      </c>
      <c r="D1587" s="27" t="s">
        <v>739</v>
      </c>
      <c r="E1587" s="27" t="s">
        <v>11537</v>
      </c>
      <c r="F1587" s="27" t="s">
        <v>11538</v>
      </c>
      <c r="G1587" s="27" t="s">
        <v>78</v>
      </c>
      <c r="H1587" s="27" t="s">
        <v>1219</v>
      </c>
      <c r="I1587" s="28">
        <v>43423.481041666666</v>
      </c>
      <c r="J1587" s="28">
        <v>43423.481041666666</v>
      </c>
      <c r="K1587" s="27">
        <v>0</v>
      </c>
      <c r="L1587" s="27" t="s">
        <v>211</v>
      </c>
      <c r="M1587" s="27" t="s">
        <v>211</v>
      </c>
      <c r="N1587" s="27" t="s">
        <v>215</v>
      </c>
      <c r="O1587" s="27" t="s">
        <v>740</v>
      </c>
      <c r="P1587" s="27" t="s">
        <v>170</v>
      </c>
      <c r="R1587" s="27">
        <v>0</v>
      </c>
      <c r="S1587" s="27" t="s">
        <v>354</v>
      </c>
      <c r="T1587" s="27" t="s">
        <v>354</v>
      </c>
      <c r="U1587" s="27" t="s">
        <v>11539</v>
      </c>
    </row>
    <row r="1588" spans="1:21" x14ac:dyDescent="0.15">
      <c r="A1588" s="27" t="s">
        <v>75</v>
      </c>
      <c r="B1588" s="27" t="s">
        <v>4947</v>
      </c>
      <c r="C1588" s="27" t="s">
        <v>219</v>
      </c>
      <c r="D1588" s="27" t="s">
        <v>739</v>
      </c>
      <c r="E1588" s="27" t="s">
        <v>4948</v>
      </c>
      <c r="F1588" s="27" t="s">
        <v>4949</v>
      </c>
      <c r="G1588" s="27" t="s">
        <v>78</v>
      </c>
      <c r="H1588" s="27" t="s">
        <v>4950</v>
      </c>
      <c r="I1588" s="28">
        <v>43423.482685185183</v>
      </c>
      <c r="J1588" s="28">
        <v>43423.483715277776</v>
      </c>
      <c r="K1588" s="27">
        <v>1.0300925925925926E-3</v>
      </c>
      <c r="L1588" s="27" t="s">
        <v>210</v>
      </c>
      <c r="M1588" s="27" t="s">
        <v>211</v>
      </c>
      <c r="N1588" s="27" t="s">
        <v>215</v>
      </c>
      <c r="O1588" s="27" t="s">
        <v>740</v>
      </c>
      <c r="P1588" s="27" t="s">
        <v>170</v>
      </c>
      <c r="R1588" s="27">
        <v>0</v>
      </c>
      <c r="S1588" s="27" t="s">
        <v>668</v>
      </c>
      <c r="T1588" s="27" t="s">
        <v>354</v>
      </c>
      <c r="U1588" s="27" t="s">
        <v>4951</v>
      </c>
    </row>
    <row r="1589" spans="1:21" x14ac:dyDescent="0.15">
      <c r="A1589" s="27" t="s">
        <v>75</v>
      </c>
      <c r="B1589" s="27" t="s">
        <v>4952</v>
      </c>
      <c r="C1589" s="27" t="s">
        <v>219</v>
      </c>
      <c r="D1589" s="27" t="s">
        <v>739</v>
      </c>
      <c r="E1589" s="27" t="s">
        <v>4948</v>
      </c>
      <c r="F1589" s="27" t="s">
        <v>4949</v>
      </c>
      <c r="G1589" s="27" t="s">
        <v>78</v>
      </c>
      <c r="H1589" s="27" t="s">
        <v>4950</v>
      </c>
      <c r="I1589" s="28">
        <v>43423.484016203707</v>
      </c>
      <c r="J1589" s="28">
        <v>43423.486342592594</v>
      </c>
      <c r="K1589" s="27">
        <v>2.3263888888888887E-3</v>
      </c>
      <c r="L1589" s="27" t="s">
        <v>210</v>
      </c>
      <c r="M1589" s="27" t="s">
        <v>210</v>
      </c>
      <c r="N1589" s="27" t="s">
        <v>215</v>
      </c>
      <c r="O1589" s="27" t="s">
        <v>740</v>
      </c>
      <c r="P1589" s="27" t="s">
        <v>170</v>
      </c>
      <c r="R1589" s="27">
        <v>0</v>
      </c>
      <c r="S1589" s="27" t="s">
        <v>804</v>
      </c>
      <c r="T1589" s="27" t="s">
        <v>804</v>
      </c>
      <c r="U1589" s="27" t="s">
        <v>4953</v>
      </c>
    </row>
    <row r="1590" spans="1:21" x14ac:dyDescent="0.15">
      <c r="A1590" s="27" t="s">
        <v>75</v>
      </c>
      <c r="B1590" s="27" t="s">
        <v>4954</v>
      </c>
      <c r="C1590" s="27" t="s">
        <v>219</v>
      </c>
      <c r="D1590" s="27" t="s">
        <v>739</v>
      </c>
      <c r="E1590" s="27" t="s">
        <v>4955</v>
      </c>
      <c r="F1590" s="27" t="s">
        <v>4956</v>
      </c>
      <c r="G1590" s="27" t="s">
        <v>78</v>
      </c>
      <c r="H1590" s="27" t="s">
        <v>4957</v>
      </c>
      <c r="I1590" s="28">
        <v>43423.488449074073</v>
      </c>
      <c r="J1590" s="28">
        <v>43423.488726851851</v>
      </c>
      <c r="K1590" s="27">
        <v>2.7777777777777778E-4</v>
      </c>
      <c r="L1590" s="27" t="s">
        <v>210</v>
      </c>
      <c r="M1590" s="27" t="s">
        <v>211</v>
      </c>
      <c r="N1590" s="27" t="s">
        <v>215</v>
      </c>
      <c r="O1590" s="27" t="s">
        <v>740</v>
      </c>
      <c r="P1590" s="27" t="s">
        <v>170</v>
      </c>
      <c r="R1590" s="27">
        <v>0</v>
      </c>
      <c r="S1590" s="27" t="s">
        <v>423</v>
      </c>
      <c r="T1590" s="27" t="s">
        <v>354</v>
      </c>
      <c r="U1590" s="27" t="s">
        <v>4958</v>
      </c>
    </row>
    <row r="1591" spans="1:21" x14ac:dyDescent="0.15">
      <c r="A1591" s="27" t="s">
        <v>75</v>
      </c>
      <c r="B1591" s="27" t="s">
        <v>11540</v>
      </c>
      <c r="C1591" s="27" t="s">
        <v>219</v>
      </c>
      <c r="D1591" s="27" t="s">
        <v>739</v>
      </c>
      <c r="E1591" s="27" t="s">
        <v>4960</v>
      </c>
      <c r="F1591" s="27" t="s">
        <v>4961</v>
      </c>
      <c r="G1591" s="27" t="s">
        <v>78</v>
      </c>
      <c r="H1591" s="27" t="s">
        <v>4962</v>
      </c>
      <c r="I1591" s="28">
        <v>43423.595532407409</v>
      </c>
      <c r="J1591" s="28">
        <v>43423.595532407409</v>
      </c>
      <c r="K1591" s="27">
        <v>0</v>
      </c>
      <c r="L1591" s="27" t="s">
        <v>211</v>
      </c>
      <c r="M1591" s="27" t="s">
        <v>211</v>
      </c>
      <c r="N1591" s="27" t="s">
        <v>215</v>
      </c>
      <c r="O1591" s="27" t="s">
        <v>740</v>
      </c>
      <c r="P1591" s="27" t="s">
        <v>170</v>
      </c>
      <c r="R1591" s="27">
        <v>0</v>
      </c>
      <c r="S1591" s="27" t="s">
        <v>354</v>
      </c>
      <c r="T1591" s="27" t="s">
        <v>354</v>
      </c>
      <c r="U1591" s="27" t="s">
        <v>11541</v>
      </c>
    </row>
    <row r="1592" spans="1:21" x14ac:dyDescent="0.15">
      <c r="A1592" s="27" t="s">
        <v>75</v>
      </c>
      <c r="B1592" s="27" t="s">
        <v>4959</v>
      </c>
      <c r="C1592" s="27" t="s">
        <v>219</v>
      </c>
      <c r="D1592" s="27" t="s">
        <v>739</v>
      </c>
      <c r="E1592" s="27" t="s">
        <v>4960</v>
      </c>
      <c r="F1592" s="27" t="s">
        <v>4961</v>
      </c>
      <c r="G1592" s="27" t="s">
        <v>78</v>
      </c>
      <c r="H1592" s="27" t="s">
        <v>4962</v>
      </c>
      <c r="I1592" s="28">
        <v>43423.599745370368</v>
      </c>
      <c r="J1592" s="28">
        <v>43423.600138888891</v>
      </c>
      <c r="K1592" s="27">
        <v>3.9351851851851852E-4</v>
      </c>
      <c r="L1592" s="27" t="s">
        <v>210</v>
      </c>
      <c r="M1592" s="27" t="s">
        <v>211</v>
      </c>
      <c r="N1592" s="27" t="s">
        <v>215</v>
      </c>
      <c r="O1592" s="27" t="s">
        <v>740</v>
      </c>
      <c r="P1592" s="27" t="s">
        <v>170</v>
      </c>
      <c r="R1592" s="27">
        <v>0</v>
      </c>
      <c r="S1592" s="27" t="s">
        <v>363</v>
      </c>
      <c r="T1592" s="27" t="s">
        <v>354</v>
      </c>
      <c r="U1592" s="27" t="s">
        <v>4963</v>
      </c>
    </row>
    <row r="1593" spans="1:21" x14ac:dyDescent="0.15">
      <c r="A1593" s="27" t="s">
        <v>75</v>
      </c>
      <c r="B1593" s="27" t="s">
        <v>11542</v>
      </c>
      <c r="C1593" s="27" t="s">
        <v>219</v>
      </c>
      <c r="D1593" s="27" t="s">
        <v>739</v>
      </c>
      <c r="E1593" s="27" t="s">
        <v>11543</v>
      </c>
      <c r="F1593" s="27" t="s">
        <v>11544</v>
      </c>
      <c r="G1593" s="27" t="s">
        <v>78</v>
      </c>
      <c r="H1593" s="27" t="s">
        <v>11545</v>
      </c>
      <c r="I1593" s="28">
        <v>43423.601354166669</v>
      </c>
      <c r="J1593" s="28">
        <v>43423.601354166669</v>
      </c>
      <c r="K1593" s="27">
        <v>0</v>
      </c>
      <c r="L1593" s="27" t="s">
        <v>211</v>
      </c>
      <c r="M1593" s="27" t="s">
        <v>211</v>
      </c>
      <c r="N1593" s="27" t="s">
        <v>215</v>
      </c>
      <c r="O1593" s="27" t="s">
        <v>740</v>
      </c>
      <c r="P1593" s="27" t="s">
        <v>170</v>
      </c>
      <c r="R1593" s="27">
        <v>0</v>
      </c>
      <c r="S1593" s="27" t="s">
        <v>354</v>
      </c>
      <c r="T1593" s="27" t="s">
        <v>354</v>
      </c>
      <c r="U1593" s="27" t="s">
        <v>11546</v>
      </c>
    </row>
    <row r="1594" spans="1:21" x14ac:dyDescent="0.15">
      <c r="A1594" s="27" t="s">
        <v>75</v>
      </c>
      <c r="B1594" s="27" t="s">
        <v>11547</v>
      </c>
      <c r="C1594" s="27" t="s">
        <v>219</v>
      </c>
      <c r="D1594" s="27" t="s">
        <v>739</v>
      </c>
      <c r="E1594" s="27" t="s">
        <v>11543</v>
      </c>
      <c r="F1594" s="27" t="s">
        <v>11544</v>
      </c>
      <c r="G1594" s="27" t="s">
        <v>78</v>
      </c>
      <c r="H1594" s="27" t="s">
        <v>11548</v>
      </c>
      <c r="I1594" s="28">
        <v>43423.601458333331</v>
      </c>
      <c r="J1594" s="28">
        <v>43423.601458333331</v>
      </c>
      <c r="K1594" s="27">
        <v>0</v>
      </c>
      <c r="L1594" s="27" t="s">
        <v>211</v>
      </c>
      <c r="M1594" s="27" t="s">
        <v>211</v>
      </c>
      <c r="N1594" s="27" t="s">
        <v>215</v>
      </c>
      <c r="O1594" s="27" t="s">
        <v>740</v>
      </c>
      <c r="P1594" s="27" t="s">
        <v>170</v>
      </c>
      <c r="R1594" s="27">
        <v>0</v>
      </c>
      <c r="S1594" s="27" t="s">
        <v>354</v>
      </c>
      <c r="T1594" s="27" t="s">
        <v>354</v>
      </c>
      <c r="U1594" s="27" t="s">
        <v>11549</v>
      </c>
    </row>
    <row r="1595" spans="1:21" x14ac:dyDescent="0.15">
      <c r="A1595" s="27" t="s">
        <v>75</v>
      </c>
      <c r="B1595" s="27" t="s">
        <v>4964</v>
      </c>
      <c r="C1595" s="27" t="s">
        <v>219</v>
      </c>
      <c r="D1595" s="27" t="s">
        <v>739</v>
      </c>
      <c r="E1595" s="27" t="s">
        <v>4965</v>
      </c>
      <c r="F1595" s="27" t="s">
        <v>4966</v>
      </c>
      <c r="G1595" s="27" t="s">
        <v>78</v>
      </c>
      <c r="H1595" s="27" t="s">
        <v>4967</v>
      </c>
      <c r="I1595" s="28">
        <v>43423.602465277778</v>
      </c>
      <c r="J1595" s="28">
        <v>43423.602673611109</v>
      </c>
      <c r="K1595" s="27">
        <v>2.0833333333333335E-4</v>
      </c>
      <c r="L1595" s="27" t="s">
        <v>210</v>
      </c>
      <c r="M1595" s="27" t="s">
        <v>211</v>
      </c>
      <c r="N1595" s="27" t="s">
        <v>215</v>
      </c>
      <c r="O1595" s="27" t="s">
        <v>740</v>
      </c>
      <c r="P1595" s="27" t="s">
        <v>170</v>
      </c>
      <c r="R1595" s="27">
        <v>0</v>
      </c>
      <c r="S1595" s="27" t="s">
        <v>405</v>
      </c>
      <c r="T1595" s="27" t="s">
        <v>354</v>
      </c>
      <c r="U1595" s="27" t="s">
        <v>4968</v>
      </c>
    </row>
    <row r="1596" spans="1:21" x14ac:dyDescent="0.15">
      <c r="A1596" s="27" t="s">
        <v>75</v>
      </c>
      <c r="B1596" s="27" t="s">
        <v>11550</v>
      </c>
      <c r="C1596" s="27" t="s">
        <v>219</v>
      </c>
      <c r="D1596" s="27" t="s">
        <v>739</v>
      </c>
      <c r="E1596" s="27" t="s">
        <v>11551</v>
      </c>
      <c r="F1596" s="27" t="s">
        <v>11552</v>
      </c>
      <c r="G1596" s="27" t="s">
        <v>78</v>
      </c>
      <c r="H1596" s="27" t="s">
        <v>11553</v>
      </c>
      <c r="I1596" s="28">
        <v>43423.603125000001</v>
      </c>
      <c r="J1596" s="28">
        <v>43423.603125000001</v>
      </c>
      <c r="K1596" s="27">
        <v>0</v>
      </c>
      <c r="L1596" s="27" t="s">
        <v>211</v>
      </c>
      <c r="M1596" s="27" t="s">
        <v>211</v>
      </c>
      <c r="N1596" s="27" t="s">
        <v>215</v>
      </c>
      <c r="O1596" s="27" t="s">
        <v>740</v>
      </c>
      <c r="P1596" s="27" t="s">
        <v>170</v>
      </c>
      <c r="R1596" s="27">
        <v>0</v>
      </c>
      <c r="S1596" s="27" t="s">
        <v>354</v>
      </c>
      <c r="T1596" s="27" t="s">
        <v>354</v>
      </c>
      <c r="U1596" s="27" t="s">
        <v>11554</v>
      </c>
    </row>
    <row r="1597" spans="1:21" x14ac:dyDescent="0.15">
      <c r="A1597" s="27" t="s">
        <v>75</v>
      </c>
      <c r="B1597" s="27" t="s">
        <v>11555</v>
      </c>
      <c r="C1597" s="27" t="s">
        <v>219</v>
      </c>
      <c r="D1597" s="27" t="s">
        <v>739</v>
      </c>
      <c r="E1597" s="27" t="s">
        <v>4970</v>
      </c>
      <c r="F1597" s="27" t="s">
        <v>4971</v>
      </c>
      <c r="G1597" s="27" t="s">
        <v>78</v>
      </c>
      <c r="H1597" s="27" t="s">
        <v>4972</v>
      </c>
      <c r="I1597" s="28">
        <v>43423.604212962964</v>
      </c>
      <c r="J1597" s="28">
        <v>43423.604212962964</v>
      </c>
      <c r="K1597" s="27">
        <v>0</v>
      </c>
      <c r="L1597" s="27" t="s">
        <v>211</v>
      </c>
      <c r="M1597" s="27" t="s">
        <v>211</v>
      </c>
      <c r="N1597" s="27" t="s">
        <v>215</v>
      </c>
      <c r="O1597" s="27" t="s">
        <v>740</v>
      </c>
      <c r="P1597" s="27" t="s">
        <v>170</v>
      </c>
      <c r="R1597" s="27">
        <v>0</v>
      </c>
      <c r="S1597" s="27" t="s">
        <v>354</v>
      </c>
      <c r="T1597" s="27" t="s">
        <v>354</v>
      </c>
      <c r="U1597" s="27" t="s">
        <v>11556</v>
      </c>
    </row>
    <row r="1598" spans="1:21" x14ac:dyDescent="0.15">
      <c r="A1598" s="27" t="s">
        <v>75</v>
      </c>
      <c r="B1598" s="27" t="s">
        <v>4969</v>
      </c>
      <c r="C1598" s="27" t="s">
        <v>219</v>
      </c>
      <c r="D1598" s="27" t="s">
        <v>739</v>
      </c>
      <c r="E1598" s="27" t="s">
        <v>4970</v>
      </c>
      <c r="F1598" s="27" t="s">
        <v>4971</v>
      </c>
      <c r="G1598" s="27" t="s">
        <v>78</v>
      </c>
      <c r="H1598" s="27" t="s">
        <v>4972</v>
      </c>
      <c r="I1598" s="28">
        <v>43423.604351851849</v>
      </c>
      <c r="J1598" s="28">
        <v>43423.604618055557</v>
      </c>
      <c r="K1598" s="27">
        <v>2.6620370370370372E-4</v>
      </c>
      <c r="L1598" s="27" t="s">
        <v>210</v>
      </c>
      <c r="M1598" s="27" t="s">
        <v>211</v>
      </c>
      <c r="N1598" s="27" t="s">
        <v>215</v>
      </c>
      <c r="O1598" s="27" t="s">
        <v>740</v>
      </c>
      <c r="P1598" s="27" t="s">
        <v>170</v>
      </c>
      <c r="R1598" s="27">
        <v>0</v>
      </c>
      <c r="S1598" s="27" t="s">
        <v>417</v>
      </c>
      <c r="T1598" s="27" t="s">
        <v>354</v>
      </c>
      <c r="U1598" s="27" t="s">
        <v>4973</v>
      </c>
    </row>
    <row r="1599" spans="1:21" x14ac:dyDescent="0.15">
      <c r="A1599" s="27" t="s">
        <v>75</v>
      </c>
      <c r="B1599" s="27" t="s">
        <v>11557</v>
      </c>
      <c r="C1599" s="27" t="s">
        <v>219</v>
      </c>
      <c r="D1599" s="27" t="s">
        <v>739</v>
      </c>
      <c r="E1599" s="27" t="s">
        <v>11558</v>
      </c>
      <c r="F1599" s="27" t="s">
        <v>11559</v>
      </c>
      <c r="G1599" s="27" t="s">
        <v>78</v>
      </c>
      <c r="H1599" s="27" t="s">
        <v>833</v>
      </c>
      <c r="I1599" s="28">
        <v>43423.605543981481</v>
      </c>
      <c r="J1599" s="28">
        <v>43423.605543981481</v>
      </c>
      <c r="K1599" s="27">
        <v>0</v>
      </c>
      <c r="L1599" s="27" t="s">
        <v>211</v>
      </c>
      <c r="M1599" s="27" t="s">
        <v>211</v>
      </c>
      <c r="N1599" s="27" t="s">
        <v>215</v>
      </c>
      <c r="O1599" s="27" t="s">
        <v>740</v>
      </c>
      <c r="P1599" s="27" t="s">
        <v>170</v>
      </c>
      <c r="R1599" s="27">
        <v>0</v>
      </c>
      <c r="S1599" s="27" t="s">
        <v>354</v>
      </c>
      <c r="T1599" s="27" t="s">
        <v>354</v>
      </c>
      <c r="U1599" s="27" t="s">
        <v>1087</v>
      </c>
    </row>
    <row r="1600" spans="1:21" x14ac:dyDescent="0.15">
      <c r="A1600" s="27" t="s">
        <v>75</v>
      </c>
      <c r="B1600" s="27" t="s">
        <v>11560</v>
      </c>
      <c r="C1600" s="27" t="s">
        <v>219</v>
      </c>
      <c r="D1600" s="27" t="s">
        <v>739</v>
      </c>
      <c r="E1600" s="27" t="s">
        <v>11561</v>
      </c>
      <c r="F1600" s="27" t="s">
        <v>11562</v>
      </c>
      <c r="G1600" s="27" t="s">
        <v>78</v>
      </c>
      <c r="H1600" s="27" t="s">
        <v>11563</v>
      </c>
      <c r="I1600" s="28">
        <v>43423.606481481482</v>
      </c>
      <c r="J1600" s="28">
        <v>43423.606481481482</v>
      </c>
      <c r="K1600" s="27">
        <v>0</v>
      </c>
      <c r="L1600" s="27" t="s">
        <v>211</v>
      </c>
      <c r="M1600" s="27" t="s">
        <v>211</v>
      </c>
      <c r="N1600" s="27" t="s">
        <v>215</v>
      </c>
      <c r="O1600" s="27" t="s">
        <v>740</v>
      </c>
      <c r="P1600" s="27" t="s">
        <v>170</v>
      </c>
      <c r="R1600" s="27">
        <v>0</v>
      </c>
      <c r="S1600" s="27" t="s">
        <v>354</v>
      </c>
      <c r="T1600" s="27" t="s">
        <v>354</v>
      </c>
      <c r="U1600" s="27" t="s">
        <v>11564</v>
      </c>
    </row>
    <row r="1601" spans="1:21" x14ac:dyDescent="0.15">
      <c r="A1601" s="27" t="s">
        <v>75</v>
      </c>
      <c r="B1601" s="27" t="s">
        <v>4974</v>
      </c>
      <c r="C1601" s="27" t="s">
        <v>219</v>
      </c>
      <c r="D1601" s="27" t="s">
        <v>739</v>
      </c>
      <c r="E1601" s="27" t="s">
        <v>4975</v>
      </c>
      <c r="F1601" s="27" t="s">
        <v>4976</v>
      </c>
      <c r="G1601" s="27" t="s">
        <v>78</v>
      </c>
      <c r="H1601" s="27" t="s">
        <v>4977</v>
      </c>
      <c r="I1601" s="28">
        <v>43423.607037037036</v>
      </c>
      <c r="J1601" s="28">
        <v>43423.607361111113</v>
      </c>
      <c r="K1601" s="27">
        <v>3.2407407407407406E-4</v>
      </c>
      <c r="L1601" s="27" t="s">
        <v>210</v>
      </c>
      <c r="M1601" s="27" t="s">
        <v>211</v>
      </c>
      <c r="N1601" s="27" t="s">
        <v>215</v>
      </c>
      <c r="O1601" s="27" t="s">
        <v>740</v>
      </c>
      <c r="P1601" s="27" t="s">
        <v>170</v>
      </c>
      <c r="R1601" s="27">
        <v>0</v>
      </c>
      <c r="S1601" s="27" t="s">
        <v>390</v>
      </c>
      <c r="T1601" s="27" t="s">
        <v>354</v>
      </c>
      <c r="U1601" s="27" t="s">
        <v>4978</v>
      </c>
    </row>
    <row r="1602" spans="1:21" x14ac:dyDescent="0.15">
      <c r="A1602" s="27" t="s">
        <v>75</v>
      </c>
      <c r="B1602" s="27" t="s">
        <v>11565</v>
      </c>
      <c r="C1602" s="27" t="s">
        <v>219</v>
      </c>
      <c r="D1602" s="27" t="s">
        <v>739</v>
      </c>
      <c r="E1602" s="27" t="s">
        <v>11566</v>
      </c>
      <c r="F1602" s="27" t="s">
        <v>11567</v>
      </c>
      <c r="G1602" s="27" t="s">
        <v>78</v>
      </c>
      <c r="H1602" s="27" t="s">
        <v>1763</v>
      </c>
      <c r="I1602" s="28">
        <v>43423.607731481483</v>
      </c>
      <c r="J1602" s="28">
        <v>43423.607731481483</v>
      </c>
      <c r="K1602" s="27">
        <v>0</v>
      </c>
      <c r="L1602" s="27" t="s">
        <v>211</v>
      </c>
      <c r="M1602" s="27" t="s">
        <v>211</v>
      </c>
      <c r="N1602" s="27" t="s">
        <v>215</v>
      </c>
      <c r="O1602" s="27" t="s">
        <v>740</v>
      </c>
      <c r="P1602" s="27" t="s">
        <v>170</v>
      </c>
      <c r="R1602" s="27">
        <v>0</v>
      </c>
      <c r="S1602" s="27" t="s">
        <v>354</v>
      </c>
      <c r="T1602" s="27" t="s">
        <v>354</v>
      </c>
      <c r="U1602" s="27" t="s">
        <v>11568</v>
      </c>
    </row>
    <row r="1603" spans="1:21" x14ac:dyDescent="0.15">
      <c r="A1603" s="27" t="s">
        <v>75</v>
      </c>
      <c r="B1603" s="27" t="s">
        <v>11569</v>
      </c>
      <c r="C1603" s="27" t="s">
        <v>219</v>
      </c>
      <c r="D1603" s="27" t="s">
        <v>739</v>
      </c>
      <c r="E1603" s="27" t="s">
        <v>11570</v>
      </c>
      <c r="F1603" s="27" t="s">
        <v>11571</v>
      </c>
      <c r="G1603" s="27" t="s">
        <v>78</v>
      </c>
      <c r="H1603" s="27" t="s">
        <v>11572</v>
      </c>
      <c r="I1603" s="28">
        <v>43423.612453703703</v>
      </c>
      <c r="J1603" s="28">
        <v>43423.612453703703</v>
      </c>
      <c r="K1603" s="27">
        <v>0</v>
      </c>
      <c r="L1603" s="27" t="s">
        <v>211</v>
      </c>
      <c r="M1603" s="27" t="s">
        <v>211</v>
      </c>
      <c r="N1603" s="27" t="s">
        <v>215</v>
      </c>
      <c r="O1603" s="27" t="s">
        <v>740</v>
      </c>
      <c r="P1603" s="27" t="s">
        <v>170</v>
      </c>
      <c r="R1603" s="27">
        <v>0</v>
      </c>
      <c r="S1603" s="27" t="s">
        <v>354</v>
      </c>
      <c r="T1603" s="27" t="s">
        <v>354</v>
      </c>
      <c r="U1603" s="27" t="s">
        <v>11573</v>
      </c>
    </row>
    <row r="1604" spans="1:21" x14ac:dyDescent="0.15">
      <c r="A1604" s="27" t="s">
        <v>75</v>
      </c>
      <c r="B1604" s="27" t="s">
        <v>11574</v>
      </c>
      <c r="C1604" s="27" t="s">
        <v>219</v>
      </c>
      <c r="D1604" s="27" t="s">
        <v>739</v>
      </c>
      <c r="E1604" s="27" t="s">
        <v>11575</v>
      </c>
      <c r="F1604" s="27" t="s">
        <v>11576</v>
      </c>
      <c r="G1604" s="27" t="s">
        <v>78</v>
      </c>
      <c r="H1604" s="27" t="s">
        <v>11577</v>
      </c>
      <c r="I1604" s="28">
        <v>43423.612870370373</v>
      </c>
      <c r="J1604" s="28">
        <v>43423.612870370373</v>
      </c>
      <c r="K1604" s="27">
        <v>0</v>
      </c>
      <c r="L1604" s="27" t="s">
        <v>211</v>
      </c>
      <c r="M1604" s="27" t="s">
        <v>211</v>
      </c>
      <c r="N1604" s="27" t="s">
        <v>215</v>
      </c>
      <c r="O1604" s="27" t="s">
        <v>740</v>
      </c>
      <c r="P1604" s="27" t="s">
        <v>170</v>
      </c>
      <c r="R1604" s="27">
        <v>0</v>
      </c>
      <c r="S1604" s="27" t="s">
        <v>354</v>
      </c>
      <c r="T1604" s="27" t="s">
        <v>354</v>
      </c>
      <c r="U1604" s="27" t="s">
        <v>11578</v>
      </c>
    </row>
    <row r="1605" spans="1:21" x14ac:dyDescent="0.15">
      <c r="A1605" s="27" t="s">
        <v>75</v>
      </c>
      <c r="B1605" s="27" t="s">
        <v>11579</v>
      </c>
      <c r="C1605" s="27" t="s">
        <v>219</v>
      </c>
      <c r="D1605" s="27" t="s">
        <v>739</v>
      </c>
      <c r="E1605" s="27" t="s">
        <v>11580</v>
      </c>
      <c r="F1605" s="27" t="s">
        <v>11581</v>
      </c>
      <c r="G1605" s="27" t="s">
        <v>78</v>
      </c>
      <c r="H1605" s="27" t="s">
        <v>335</v>
      </c>
      <c r="I1605" s="28">
        <v>43423.613425925927</v>
      </c>
      <c r="J1605" s="28">
        <v>43423.613425925927</v>
      </c>
      <c r="K1605" s="27">
        <v>0</v>
      </c>
      <c r="L1605" s="27" t="s">
        <v>211</v>
      </c>
      <c r="M1605" s="27" t="s">
        <v>211</v>
      </c>
      <c r="N1605" s="27" t="s">
        <v>215</v>
      </c>
      <c r="O1605" s="27" t="s">
        <v>740</v>
      </c>
      <c r="P1605" s="27" t="s">
        <v>170</v>
      </c>
      <c r="R1605" s="27">
        <v>0</v>
      </c>
      <c r="S1605" s="27" t="s">
        <v>354</v>
      </c>
      <c r="T1605" s="27" t="s">
        <v>354</v>
      </c>
      <c r="U1605" s="27" t="s">
        <v>11582</v>
      </c>
    </row>
    <row r="1606" spans="1:21" x14ac:dyDescent="0.15">
      <c r="A1606" s="27" t="s">
        <v>75</v>
      </c>
      <c r="B1606" s="27" t="s">
        <v>11583</v>
      </c>
      <c r="C1606" s="27" t="s">
        <v>219</v>
      </c>
      <c r="D1606" s="27" t="s">
        <v>739</v>
      </c>
      <c r="E1606" s="27" t="s">
        <v>11584</v>
      </c>
      <c r="F1606" s="27" t="s">
        <v>11585</v>
      </c>
      <c r="G1606" s="27" t="s">
        <v>78</v>
      </c>
      <c r="H1606" s="27" t="s">
        <v>11586</v>
      </c>
      <c r="I1606" s="28">
        <v>43423.613819444443</v>
      </c>
      <c r="J1606" s="28">
        <v>43423.613819444443</v>
      </c>
      <c r="K1606" s="27">
        <v>0</v>
      </c>
      <c r="L1606" s="27" t="s">
        <v>211</v>
      </c>
      <c r="M1606" s="27" t="s">
        <v>211</v>
      </c>
      <c r="N1606" s="27" t="s">
        <v>215</v>
      </c>
      <c r="O1606" s="27" t="s">
        <v>740</v>
      </c>
      <c r="P1606" s="27" t="s">
        <v>170</v>
      </c>
      <c r="R1606" s="27">
        <v>0</v>
      </c>
      <c r="S1606" s="27" t="s">
        <v>354</v>
      </c>
      <c r="T1606" s="27" t="s">
        <v>354</v>
      </c>
      <c r="U1606" s="27" t="s">
        <v>11587</v>
      </c>
    </row>
    <row r="1607" spans="1:21" x14ac:dyDescent="0.15">
      <c r="A1607" s="27" t="s">
        <v>75</v>
      </c>
      <c r="B1607" s="27" t="s">
        <v>11588</v>
      </c>
      <c r="C1607" s="27" t="s">
        <v>219</v>
      </c>
      <c r="D1607" s="27" t="s">
        <v>739</v>
      </c>
      <c r="E1607" s="27" t="s">
        <v>11584</v>
      </c>
      <c r="F1607" s="27" t="s">
        <v>11585</v>
      </c>
      <c r="G1607" s="27" t="s">
        <v>78</v>
      </c>
      <c r="H1607" s="27" t="s">
        <v>11586</v>
      </c>
      <c r="I1607" s="28">
        <v>43423.614293981482</v>
      </c>
      <c r="J1607" s="28">
        <v>43423.614293981482</v>
      </c>
      <c r="K1607" s="27">
        <v>0</v>
      </c>
      <c r="L1607" s="27" t="s">
        <v>211</v>
      </c>
      <c r="M1607" s="27" t="s">
        <v>211</v>
      </c>
      <c r="N1607" s="27" t="s">
        <v>215</v>
      </c>
      <c r="O1607" s="27" t="s">
        <v>740</v>
      </c>
      <c r="P1607" s="27" t="s">
        <v>170</v>
      </c>
      <c r="R1607" s="27">
        <v>0</v>
      </c>
      <c r="S1607" s="27" t="s">
        <v>354</v>
      </c>
      <c r="T1607" s="27" t="s">
        <v>354</v>
      </c>
      <c r="U1607" s="27" t="s">
        <v>11589</v>
      </c>
    </row>
    <row r="1608" spans="1:21" x14ac:dyDescent="0.15">
      <c r="A1608" s="27" t="s">
        <v>75</v>
      </c>
      <c r="B1608" s="27" t="s">
        <v>11590</v>
      </c>
      <c r="C1608" s="27" t="s">
        <v>219</v>
      </c>
      <c r="D1608" s="27" t="s">
        <v>739</v>
      </c>
      <c r="E1608" s="27" t="s">
        <v>11591</v>
      </c>
      <c r="F1608" s="27" t="s">
        <v>11592</v>
      </c>
      <c r="G1608" s="27" t="s">
        <v>78</v>
      </c>
      <c r="H1608" s="27" t="s">
        <v>11593</v>
      </c>
      <c r="I1608" s="28">
        <v>43423.614525462966</v>
      </c>
      <c r="J1608" s="28">
        <v>43423.614525462966</v>
      </c>
      <c r="K1608" s="27">
        <v>0</v>
      </c>
      <c r="L1608" s="27" t="s">
        <v>211</v>
      </c>
      <c r="M1608" s="27" t="s">
        <v>211</v>
      </c>
      <c r="N1608" s="27" t="s">
        <v>215</v>
      </c>
      <c r="O1608" s="27" t="s">
        <v>740</v>
      </c>
      <c r="P1608" s="27" t="s">
        <v>170</v>
      </c>
      <c r="R1608" s="27">
        <v>0</v>
      </c>
      <c r="S1608" s="27" t="s">
        <v>354</v>
      </c>
      <c r="T1608" s="27" t="s">
        <v>354</v>
      </c>
      <c r="U1608" s="27" t="s">
        <v>11594</v>
      </c>
    </row>
    <row r="1609" spans="1:21" x14ac:dyDescent="0.15">
      <c r="A1609" s="27" t="s">
        <v>75</v>
      </c>
      <c r="B1609" s="27" t="s">
        <v>11595</v>
      </c>
      <c r="C1609" s="27" t="s">
        <v>219</v>
      </c>
      <c r="D1609" s="27" t="s">
        <v>739</v>
      </c>
      <c r="E1609" s="27" t="s">
        <v>11591</v>
      </c>
      <c r="F1609" s="27" t="s">
        <v>11592</v>
      </c>
      <c r="G1609" s="27" t="s">
        <v>78</v>
      </c>
      <c r="H1609" s="27" t="s">
        <v>11593</v>
      </c>
      <c r="I1609" s="28">
        <v>43423.614629629628</v>
      </c>
      <c r="J1609" s="28">
        <v>43423.614629629628</v>
      </c>
      <c r="K1609" s="27">
        <v>0</v>
      </c>
      <c r="L1609" s="27" t="s">
        <v>211</v>
      </c>
      <c r="M1609" s="27" t="s">
        <v>211</v>
      </c>
      <c r="N1609" s="27" t="s">
        <v>215</v>
      </c>
      <c r="O1609" s="27" t="s">
        <v>740</v>
      </c>
      <c r="P1609" s="27" t="s">
        <v>170</v>
      </c>
      <c r="R1609" s="27">
        <v>0</v>
      </c>
      <c r="S1609" s="27" t="s">
        <v>354</v>
      </c>
      <c r="T1609" s="27" t="s">
        <v>354</v>
      </c>
      <c r="U1609" s="27" t="s">
        <v>11596</v>
      </c>
    </row>
    <row r="1610" spans="1:21" x14ac:dyDescent="0.15">
      <c r="A1610" s="27" t="s">
        <v>75</v>
      </c>
      <c r="B1610" s="27" t="s">
        <v>11597</v>
      </c>
      <c r="C1610" s="27" t="s">
        <v>219</v>
      </c>
      <c r="D1610" s="27" t="s">
        <v>739</v>
      </c>
      <c r="E1610" s="27" t="s">
        <v>11591</v>
      </c>
      <c r="F1610" s="27" t="s">
        <v>11592</v>
      </c>
      <c r="G1610" s="27" t="s">
        <v>78</v>
      </c>
      <c r="H1610" s="27" t="s">
        <v>11593</v>
      </c>
      <c r="I1610" s="28">
        <v>43423.618148148147</v>
      </c>
      <c r="J1610" s="28">
        <v>43423.618148148147</v>
      </c>
      <c r="K1610" s="27">
        <v>0</v>
      </c>
      <c r="L1610" s="27" t="s">
        <v>211</v>
      </c>
      <c r="M1610" s="27" t="s">
        <v>211</v>
      </c>
      <c r="N1610" s="27" t="s">
        <v>215</v>
      </c>
      <c r="O1610" s="27" t="s">
        <v>740</v>
      </c>
      <c r="P1610" s="27" t="s">
        <v>170</v>
      </c>
      <c r="R1610" s="27">
        <v>0</v>
      </c>
      <c r="S1610" s="27" t="s">
        <v>354</v>
      </c>
      <c r="T1610" s="27" t="s">
        <v>354</v>
      </c>
      <c r="U1610" s="27" t="s">
        <v>11598</v>
      </c>
    </row>
    <row r="1611" spans="1:21" x14ac:dyDescent="0.15">
      <c r="A1611" s="27" t="s">
        <v>75</v>
      </c>
      <c r="B1611" s="27" t="s">
        <v>11599</v>
      </c>
      <c r="C1611" s="27" t="s">
        <v>219</v>
      </c>
      <c r="D1611" s="27" t="s">
        <v>739</v>
      </c>
      <c r="E1611" s="27" t="s">
        <v>11591</v>
      </c>
      <c r="F1611" s="27" t="s">
        <v>11592</v>
      </c>
      <c r="G1611" s="27" t="s">
        <v>78</v>
      </c>
      <c r="H1611" s="27" t="s">
        <v>11593</v>
      </c>
      <c r="I1611" s="28">
        <v>43423.618263888886</v>
      </c>
      <c r="J1611" s="28">
        <v>43423.618263888886</v>
      </c>
      <c r="K1611" s="27">
        <v>0</v>
      </c>
      <c r="L1611" s="27" t="s">
        <v>211</v>
      </c>
      <c r="M1611" s="27" t="s">
        <v>211</v>
      </c>
      <c r="N1611" s="27" t="s">
        <v>215</v>
      </c>
      <c r="O1611" s="27" t="s">
        <v>740</v>
      </c>
      <c r="P1611" s="27" t="s">
        <v>170</v>
      </c>
      <c r="R1611" s="27">
        <v>0</v>
      </c>
      <c r="S1611" s="27" t="s">
        <v>354</v>
      </c>
      <c r="T1611" s="27" t="s">
        <v>354</v>
      </c>
      <c r="U1611" s="27" t="s">
        <v>11596</v>
      </c>
    </row>
    <row r="1612" spans="1:21" x14ac:dyDescent="0.15">
      <c r="A1612" s="27" t="s">
        <v>75</v>
      </c>
      <c r="B1612" s="27" t="s">
        <v>4979</v>
      </c>
      <c r="C1612" s="27" t="s">
        <v>219</v>
      </c>
      <c r="D1612" s="27" t="s">
        <v>739</v>
      </c>
      <c r="E1612" s="27" t="s">
        <v>4980</v>
      </c>
      <c r="F1612" s="27" t="s">
        <v>4981</v>
      </c>
      <c r="G1612" s="27" t="s">
        <v>78</v>
      </c>
      <c r="H1612" s="27" t="s">
        <v>4982</v>
      </c>
      <c r="I1612" s="28">
        <v>43423.618877314817</v>
      </c>
      <c r="J1612" s="28">
        <v>43423.619108796294</v>
      </c>
      <c r="K1612" s="27">
        <v>2.3148148148148146E-4</v>
      </c>
      <c r="L1612" s="27" t="s">
        <v>210</v>
      </c>
      <c r="M1612" s="27" t="s">
        <v>211</v>
      </c>
      <c r="N1612" s="27" t="s">
        <v>215</v>
      </c>
      <c r="O1612" s="27" t="s">
        <v>740</v>
      </c>
      <c r="P1612" s="27" t="s">
        <v>170</v>
      </c>
      <c r="R1612" s="27">
        <v>0</v>
      </c>
      <c r="S1612" s="27" t="s">
        <v>409</v>
      </c>
      <c r="T1612" s="27" t="s">
        <v>354</v>
      </c>
      <c r="U1612" s="27" t="s">
        <v>4983</v>
      </c>
    </row>
    <row r="1613" spans="1:21" x14ac:dyDescent="0.15">
      <c r="A1613" s="27" t="s">
        <v>75</v>
      </c>
      <c r="B1613" s="27" t="s">
        <v>4984</v>
      </c>
      <c r="C1613" s="27" t="s">
        <v>219</v>
      </c>
      <c r="D1613" s="27" t="s">
        <v>739</v>
      </c>
      <c r="E1613" s="27" t="s">
        <v>4985</v>
      </c>
      <c r="F1613" s="27" t="s">
        <v>4986</v>
      </c>
      <c r="G1613" s="27" t="s">
        <v>78</v>
      </c>
      <c r="H1613" s="27" t="s">
        <v>4987</v>
      </c>
      <c r="I1613" s="28">
        <v>43423.619803240741</v>
      </c>
      <c r="J1613" s="28">
        <v>43423.619976851849</v>
      </c>
      <c r="K1613" s="27">
        <v>1.7361111111111112E-4</v>
      </c>
      <c r="L1613" s="27" t="s">
        <v>210</v>
      </c>
      <c r="M1613" s="27" t="s">
        <v>211</v>
      </c>
      <c r="N1613" s="27" t="s">
        <v>215</v>
      </c>
      <c r="O1613" s="27" t="s">
        <v>740</v>
      </c>
      <c r="P1613" s="27" t="s">
        <v>170</v>
      </c>
      <c r="R1613" s="27">
        <v>0</v>
      </c>
      <c r="S1613" s="27" t="s">
        <v>369</v>
      </c>
      <c r="T1613" s="27" t="s">
        <v>354</v>
      </c>
      <c r="U1613" s="27" t="s">
        <v>4988</v>
      </c>
    </row>
    <row r="1614" spans="1:21" x14ac:dyDescent="0.15">
      <c r="A1614" s="27" t="s">
        <v>75</v>
      </c>
      <c r="B1614" s="27" t="s">
        <v>11600</v>
      </c>
      <c r="C1614" s="27" t="s">
        <v>219</v>
      </c>
      <c r="D1614" s="27" t="s">
        <v>739</v>
      </c>
      <c r="E1614" s="27" t="s">
        <v>11601</v>
      </c>
      <c r="F1614" s="27" t="s">
        <v>11602</v>
      </c>
      <c r="G1614" s="27" t="s">
        <v>78</v>
      </c>
      <c r="H1614" s="27" t="s">
        <v>11603</v>
      </c>
      <c r="I1614" s="28">
        <v>43423.622210648151</v>
      </c>
      <c r="J1614" s="28">
        <v>43423.622210648151</v>
      </c>
      <c r="K1614" s="27">
        <v>0</v>
      </c>
      <c r="L1614" s="27" t="s">
        <v>211</v>
      </c>
      <c r="M1614" s="27" t="s">
        <v>211</v>
      </c>
      <c r="N1614" s="27" t="s">
        <v>215</v>
      </c>
      <c r="O1614" s="27" t="s">
        <v>740</v>
      </c>
      <c r="P1614" s="27" t="s">
        <v>170</v>
      </c>
      <c r="R1614" s="27">
        <v>0</v>
      </c>
      <c r="S1614" s="27" t="s">
        <v>354</v>
      </c>
      <c r="T1614" s="27" t="s">
        <v>354</v>
      </c>
      <c r="U1614" s="27" t="s">
        <v>11604</v>
      </c>
    </row>
    <row r="1615" spans="1:21" x14ac:dyDescent="0.15">
      <c r="A1615" s="27" t="s">
        <v>75</v>
      </c>
      <c r="B1615" s="27" t="s">
        <v>11605</v>
      </c>
      <c r="C1615" s="27" t="s">
        <v>219</v>
      </c>
      <c r="D1615" s="27" t="s">
        <v>739</v>
      </c>
      <c r="E1615" s="27" t="s">
        <v>11606</v>
      </c>
      <c r="F1615" s="27" t="s">
        <v>11607</v>
      </c>
      <c r="G1615" s="27" t="s">
        <v>78</v>
      </c>
      <c r="H1615" s="27" t="s">
        <v>615</v>
      </c>
      <c r="I1615" s="28">
        <v>43423.622615740744</v>
      </c>
      <c r="J1615" s="28">
        <v>43423.622615740744</v>
      </c>
      <c r="K1615" s="27">
        <v>0</v>
      </c>
      <c r="L1615" s="27" t="s">
        <v>211</v>
      </c>
      <c r="M1615" s="27" t="s">
        <v>211</v>
      </c>
      <c r="N1615" s="27" t="s">
        <v>215</v>
      </c>
      <c r="O1615" s="27" t="s">
        <v>740</v>
      </c>
      <c r="P1615" s="27" t="s">
        <v>170</v>
      </c>
      <c r="R1615" s="27">
        <v>0</v>
      </c>
      <c r="S1615" s="27" t="s">
        <v>354</v>
      </c>
      <c r="T1615" s="27" t="s">
        <v>354</v>
      </c>
      <c r="U1615" s="27" t="s">
        <v>11608</v>
      </c>
    </row>
    <row r="1616" spans="1:21" x14ac:dyDescent="0.15">
      <c r="A1616" s="27" t="s">
        <v>75</v>
      </c>
      <c r="B1616" s="27" t="s">
        <v>4989</v>
      </c>
      <c r="C1616" s="27" t="s">
        <v>219</v>
      </c>
      <c r="D1616" s="27" t="s">
        <v>739</v>
      </c>
      <c r="E1616" s="27" t="s">
        <v>4990</v>
      </c>
      <c r="F1616" s="27" t="s">
        <v>4991</v>
      </c>
      <c r="G1616" s="27" t="s">
        <v>78</v>
      </c>
      <c r="H1616" s="27" t="s">
        <v>4992</v>
      </c>
      <c r="I1616" s="28">
        <v>43423.624814814815</v>
      </c>
      <c r="J1616" s="28">
        <v>43423.625381944446</v>
      </c>
      <c r="K1616" s="27">
        <v>5.6712962962962956E-4</v>
      </c>
      <c r="L1616" s="27" t="s">
        <v>210</v>
      </c>
      <c r="M1616" s="27" t="s">
        <v>211</v>
      </c>
      <c r="N1616" s="27" t="s">
        <v>215</v>
      </c>
      <c r="O1616" s="27" t="s">
        <v>740</v>
      </c>
      <c r="P1616" s="27" t="s">
        <v>170</v>
      </c>
      <c r="R1616" s="27">
        <v>0</v>
      </c>
      <c r="S1616" s="27" t="s">
        <v>355</v>
      </c>
      <c r="T1616" s="27" t="s">
        <v>354</v>
      </c>
      <c r="U1616" s="27" t="s">
        <v>4993</v>
      </c>
    </row>
    <row r="1617" spans="1:21" x14ac:dyDescent="0.15">
      <c r="A1617" s="27" t="s">
        <v>75</v>
      </c>
      <c r="B1617" s="27" t="s">
        <v>4994</v>
      </c>
      <c r="C1617" s="27" t="s">
        <v>219</v>
      </c>
      <c r="D1617" s="27" t="s">
        <v>739</v>
      </c>
      <c r="E1617" s="27" t="s">
        <v>4995</v>
      </c>
      <c r="F1617" s="27" t="s">
        <v>4996</v>
      </c>
      <c r="G1617" s="27" t="s">
        <v>78</v>
      </c>
      <c r="H1617" s="27" t="s">
        <v>4997</v>
      </c>
      <c r="I1617" s="28">
        <v>43423.626793981479</v>
      </c>
      <c r="J1617" s="28">
        <v>43423.62972222222</v>
      </c>
      <c r="K1617" s="27">
        <v>2.9282407407407412E-3</v>
      </c>
      <c r="L1617" s="27" t="s">
        <v>210</v>
      </c>
      <c r="M1617" s="27" t="s">
        <v>210</v>
      </c>
      <c r="N1617" s="27" t="s">
        <v>215</v>
      </c>
      <c r="O1617" s="27" t="s">
        <v>740</v>
      </c>
      <c r="P1617" s="27" t="s">
        <v>170</v>
      </c>
      <c r="R1617" s="27">
        <v>0</v>
      </c>
      <c r="S1617" s="27" t="s">
        <v>635</v>
      </c>
      <c r="T1617" s="27" t="s">
        <v>635</v>
      </c>
      <c r="U1617" s="27" t="s">
        <v>4998</v>
      </c>
    </row>
    <row r="1618" spans="1:21" x14ac:dyDescent="0.15">
      <c r="A1618" s="27" t="s">
        <v>75</v>
      </c>
      <c r="B1618" s="27" t="s">
        <v>4999</v>
      </c>
      <c r="C1618" s="27" t="s">
        <v>219</v>
      </c>
      <c r="D1618" s="27" t="s">
        <v>739</v>
      </c>
      <c r="E1618" s="27" t="s">
        <v>5000</v>
      </c>
      <c r="F1618" s="27" t="s">
        <v>5001</v>
      </c>
      <c r="G1618" s="27" t="s">
        <v>78</v>
      </c>
      <c r="H1618" s="27" t="s">
        <v>5002</v>
      </c>
      <c r="I1618" s="28">
        <v>43423.631562499999</v>
      </c>
      <c r="J1618" s="28">
        <v>43423.635740740741</v>
      </c>
      <c r="K1618" s="27">
        <v>4.1782407407407402E-3</v>
      </c>
      <c r="L1618" s="27" t="s">
        <v>210</v>
      </c>
      <c r="M1618" s="27" t="s">
        <v>210</v>
      </c>
      <c r="N1618" s="27" t="s">
        <v>215</v>
      </c>
      <c r="O1618" s="27" t="s">
        <v>740</v>
      </c>
      <c r="P1618" s="27" t="s">
        <v>170</v>
      </c>
      <c r="R1618" s="27">
        <v>0</v>
      </c>
      <c r="S1618" s="27" t="s">
        <v>1642</v>
      </c>
      <c r="T1618" s="27" t="s">
        <v>1642</v>
      </c>
      <c r="U1618" s="27" t="s">
        <v>5003</v>
      </c>
    </row>
    <row r="1619" spans="1:21" x14ac:dyDescent="0.15">
      <c r="A1619" s="27" t="s">
        <v>75</v>
      </c>
      <c r="B1619" s="27" t="s">
        <v>11609</v>
      </c>
      <c r="C1619" s="27" t="s">
        <v>219</v>
      </c>
      <c r="D1619" s="27" t="s">
        <v>739</v>
      </c>
      <c r="E1619" s="27" t="s">
        <v>4995</v>
      </c>
      <c r="F1619" s="27" t="s">
        <v>4996</v>
      </c>
      <c r="G1619" s="27" t="s">
        <v>78</v>
      </c>
      <c r="H1619" s="27" t="s">
        <v>4997</v>
      </c>
      <c r="I1619" s="28">
        <v>43423.63484953704</v>
      </c>
      <c r="J1619" s="28">
        <v>43423.63484953704</v>
      </c>
      <c r="K1619" s="27">
        <v>0</v>
      </c>
      <c r="L1619" s="27" t="s">
        <v>211</v>
      </c>
      <c r="M1619" s="27" t="s">
        <v>211</v>
      </c>
      <c r="N1619" s="27" t="s">
        <v>215</v>
      </c>
      <c r="O1619" s="27" t="s">
        <v>740</v>
      </c>
      <c r="P1619" s="27" t="s">
        <v>170</v>
      </c>
      <c r="R1619" s="27">
        <v>0</v>
      </c>
      <c r="U1619" s="27" t="s">
        <v>11610</v>
      </c>
    </row>
    <row r="1620" spans="1:21" x14ac:dyDescent="0.15">
      <c r="A1620" s="27" t="s">
        <v>75</v>
      </c>
      <c r="B1620" s="27" t="s">
        <v>11611</v>
      </c>
      <c r="C1620" s="27" t="s">
        <v>219</v>
      </c>
      <c r="D1620" s="27" t="s">
        <v>739</v>
      </c>
      <c r="E1620" s="27" t="s">
        <v>11612</v>
      </c>
      <c r="F1620" s="27" t="s">
        <v>11613</v>
      </c>
      <c r="G1620" s="27" t="s">
        <v>78</v>
      </c>
      <c r="H1620" s="27" t="s">
        <v>1210</v>
      </c>
      <c r="I1620" s="28">
        <v>43423.63621527778</v>
      </c>
      <c r="J1620" s="28">
        <v>43423.63621527778</v>
      </c>
      <c r="K1620" s="27">
        <v>0</v>
      </c>
      <c r="L1620" s="27" t="s">
        <v>211</v>
      </c>
      <c r="M1620" s="27" t="s">
        <v>211</v>
      </c>
      <c r="N1620" s="27" t="s">
        <v>215</v>
      </c>
      <c r="O1620" s="27" t="s">
        <v>740</v>
      </c>
      <c r="P1620" s="27" t="s">
        <v>170</v>
      </c>
      <c r="R1620" s="27">
        <v>0</v>
      </c>
      <c r="S1620" s="27" t="s">
        <v>354</v>
      </c>
      <c r="T1620" s="27" t="s">
        <v>354</v>
      </c>
      <c r="U1620" s="27" t="s">
        <v>11614</v>
      </c>
    </row>
    <row r="1621" spans="1:21" x14ac:dyDescent="0.15">
      <c r="A1621" s="27" t="s">
        <v>75</v>
      </c>
      <c r="B1621" s="27" t="s">
        <v>5004</v>
      </c>
      <c r="C1621" s="27" t="s">
        <v>219</v>
      </c>
      <c r="D1621" s="27" t="s">
        <v>739</v>
      </c>
      <c r="E1621" s="27" t="s">
        <v>5005</v>
      </c>
      <c r="F1621" s="27" t="s">
        <v>5006</v>
      </c>
      <c r="G1621" s="27" t="s">
        <v>78</v>
      </c>
      <c r="H1621" s="27" t="s">
        <v>5007</v>
      </c>
      <c r="I1621" s="28">
        <v>43423.659178240741</v>
      </c>
      <c r="J1621" s="28">
        <v>43423.65960648148</v>
      </c>
      <c r="K1621" s="27">
        <v>4.2824074074074075E-4</v>
      </c>
      <c r="L1621" s="27" t="s">
        <v>210</v>
      </c>
      <c r="M1621" s="27" t="s">
        <v>211</v>
      </c>
      <c r="N1621" s="27" t="s">
        <v>215</v>
      </c>
      <c r="O1621" s="27" t="s">
        <v>740</v>
      </c>
      <c r="P1621" s="27" t="s">
        <v>170</v>
      </c>
      <c r="R1621" s="27">
        <v>0</v>
      </c>
      <c r="S1621" s="27" t="s">
        <v>381</v>
      </c>
      <c r="T1621" s="27" t="s">
        <v>354</v>
      </c>
      <c r="U1621" s="27" t="s">
        <v>5008</v>
      </c>
    </row>
    <row r="1622" spans="1:21" x14ac:dyDescent="0.15">
      <c r="A1622" s="27" t="s">
        <v>75</v>
      </c>
      <c r="B1622" s="27" t="s">
        <v>11615</v>
      </c>
      <c r="C1622" s="27" t="s">
        <v>219</v>
      </c>
      <c r="D1622" s="27" t="s">
        <v>739</v>
      </c>
      <c r="E1622" s="27" t="s">
        <v>5010</v>
      </c>
      <c r="F1622" s="27" t="s">
        <v>5011</v>
      </c>
      <c r="G1622" s="27" t="s">
        <v>78</v>
      </c>
      <c r="H1622" s="27" t="s">
        <v>5012</v>
      </c>
      <c r="I1622" s="28">
        <v>43423.660104166665</v>
      </c>
      <c r="J1622" s="28">
        <v>43423.660104166665</v>
      </c>
      <c r="K1622" s="27">
        <v>0</v>
      </c>
      <c r="L1622" s="27" t="s">
        <v>211</v>
      </c>
      <c r="M1622" s="27" t="s">
        <v>211</v>
      </c>
      <c r="N1622" s="27" t="s">
        <v>215</v>
      </c>
      <c r="O1622" s="27" t="s">
        <v>740</v>
      </c>
      <c r="P1622" s="27" t="s">
        <v>170</v>
      </c>
      <c r="R1622" s="27">
        <v>0</v>
      </c>
      <c r="S1622" s="27" t="s">
        <v>354</v>
      </c>
      <c r="T1622" s="27" t="s">
        <v>354</v>
      </c>
      <c r="U1622" s="27" t="s">
        <v>11616</v>
      </c>
    </row>
    <row r="1623" spans="1:21" x14ac:dyDescent="0.15">
      <c r="A1623" s="27" t="s">
        <v>75</v>
      </c>
      <c r="B1623" s="27" t="s">
        <v>5009</v>
      </c>
      <c r="C1623" s="27" t="s">
        <v>219</v>
      </c>
      <c r="D1623" s="27" t="s">
        <v>739</v>
      </c>
      <c r="E1623" s="27" t="s">
        <v>5010</v>
      </c>
      <c r="F1623" s="27" t="s">
        <v>5011</v>
      </c>
      <c r="G1623" s="27" t="s">
        <v>78</v>
      </c>
      <c r="H1623" s="27" t="s">
        <v>5012</v>
      </c>
      <c r="I1623" s="28">
        <v>43423.660266203704</v>
      </c>
      <c r="J1623" s="28">
        <v>43423.662847222222</v>
      </c>
      <c r="K1623" s="27">
        <v>2.5810185185185185E-3</v>
      </c>
      <c r="L1623" s="27" t="s">
        <v>210</v>
      </c>
      <c r="M1623" s="27" t="s">
        <v>210</v>
      </c>
      <c r="N1623" s="27" t="s">
        <v>215</v>
      </c>
      <c r="O1623" s="27" t="s">
        <v>740</v>
      </c>
      <c r="P1623" s="27" t="s">
        <v>170</v>
      </c>
      <c r="R1623" s="27">
        <v>0</v>
      </c>
      <c r="S1623" s="27" t="s">
        <v>445</v>
      </c>
      <c r="T1623" s="27" t="s">
        <v>445</v>
      </c>
      <c r="U1623" s="27" t="s">
        <v>5013</v>
      </c>
    </row>
    <row r="1624" spans="1:21" x14ac:dyDescent="0.15">
      <c r="A1624" s="27" t="s">
        <v>75</v>
      </c>
      <c r="B1624" s="27" t="s">
        <v>5014</v>
      </c>
      <c r="C1624" s="27" t="s">
        <v>219</v>
      </c>
      <c r="D1624" s="27" t="s">
        <v>739</v>
      </c>
      <c r="E1624" s="27" t="s">
        <v>5010</v>
      </c>
      <c r="F1624" s="27" t="s">
        <v>5011</v>
      </c>
      <c r="G1624" s="27" t="s">
        <v>78</v>
      </c>
      <c r="H1624" s="27" t="s">
        <v>5012</v>
      </c>
      <c r="I1624" s="28">
        <v>43423.663587962961</v>
      </c>
      <c r="J1624" s="28">
        <v>43423.663993055554</v>
      </c>
      <c r="K1624" s="27">
        <v>4.0509259259259258E-4</v>
      </c>
      <c r="L1624" s="27" t="s">
        <v>210</v>
      </c>
      <c r="M1624" s="27" t="s">
        <v>211</v>
      </c>
      <c r="N1624" s="27" t="s">
        <v>215</v>
      </c>
      <c r="O1624" s="27" t="s">
        <v>740</v>
      </c>
      <c r="P1624" s="27" t="s">
        <v>170</v>
      </c>
      <c r="R1624" s="27">
        <v>0</v>
      </c>
      <c r="S1624" s="27" t="s">
        <v>398</v>
      </c>
      <c r="T1624" s="27" t="s">
        <v>354</v>
      </c>
      <c r="U1624" s="27" t="s">
        <v>5015</v>
      </c>
    </row>
    <row r="1625" spans="1:21" x14ac:dyDescent="0.15">
      <c r="A1625" s="27" t="s">
        <v>75</v>
      </c>
      <c r="B1625" s="27" t="s">
        <v>5016</v>
      </c>
      <c r="C1625" s="27" t="s">
        <v>219</v>
      </c>
      <c r="D1625" s="27" t="s">
        <v>739</v>
      </c>
      <c r="E1625" s="27" t="s">
        <v>5017</v>
      </c>
      <c r="F1625" s="27" t="s">
        <v>5018</v>
      </c>
      <c r="G1625" s="27" t="s">
        <v>78</v>
      </c>
      <c r="H1625" s="27" t="s">
        <v>559</v>
      </c>
      <c r="I1625" s="28">
        <v>43423.664918981478</v>
      </c>
      <c r="J1625" s="28">
        <v>43423.667245370372</v>
      </c>
      <c r="K1625" s="27">
        <v>2.3263888888888887E-3</v>
      </c>
      <c r="L1625" s="27" t="s">
        <v>210</v>
      </c>
      <c r="M1625" s="27" t="s">
        <v>210</v>
      </c>
      <c r="N1625" s="27" t="s">
        <v>215</v>
      </c>
      <c r="O1625" s="27" t="s">
        <v>740</v>
      </c>
      <c r="P1625" s="27" t="s">
        <v>170</v>
      </c>
      <c r="R1625" s="27">
        <v>0</v>
      </c>
      <c r="S1625" s="27" t="s">
        <v>804</v>
      </c>
      <c r="T1625" s="27" t="s">
        <v>804</v>
      </c>
      <c r="U1625" s="27" t="s">
        <v>5019</v>
      </c>
    </row>
    <row r="1626" spans="1:21" x14ac:dyDescent="0.15">
      <c r="A1626" s="27" t="s">
        <v>75</v>
      </c>
      <c r="B1626" s="27" t="s">
        <v>5020</v>
      </c>
      <c r="C1626" s="27" t="s">
        <v>219</v>
      </c>
      <c r="D1626" s="27" t="s">
        <v>739</v>
      </c>
      <c r="E1626" s="27" t="s">
        <v>5021</v>
      </c>
      <c r="F1626" s="27" t="s">
        <v>5022</v>
      </c>
      <c r="G1626" s="27" t="s">
        <v>78</v>
      </c>
      <c r="H1626" s="27" t="s">
        <v>5023</v>
      </c>
      <c r="I1626" s="28">
        <v>43423.673090277778</v>
      </c>
      <c r="J1626" s="28">
        <v>43423.673993055556</v>
      </c>
      <c r="K1626" s="27">
        <v>9.0277777777777784E-4</v>
      </c>
      <c r="L1626" s="27" t="s">
        <v>210</v>
      </c>
      <c r="M1626" s="27" t="s">
        <v>211</v>
      </c>
      <c r="N1626" s="27" t="s">
        <v>215</v>
      </c>
      <c r="O1626" s="27" t="s">
        <v>740</v>
      </c>
      <c r="P1626" s="27" t="s">
        <v>170</v>
      </c>
      <c r="R1626" s="27">
        <v>0</v>
      </c>
      <c r="S1626" s="27" t="s">
        <v>424</v>
      </c>
      <c r="T1626" s="27" t="s">
        <v>354</v>
      </c>
      <c r="U1626" s="27" t="s">
        <v>5024</v>
      </c>
    </row>
    <row r="1627" spans="1:21" x14ac:dyDescent="0.15">
      <c r="A1627" s="27" t="s">
        <v>75</v>
      </c>
      <c r="B1627" s="27" t="s">
        <v>11617</v>
      </c>
      <c r="C1627" s="27" t="s">
        <v>219</v>
      </c>
      <c r="D1627" s="27" t="s">
        <v>739</v>
      </c>
      <c r="E1627" s="27" t="s">
        <v>5026</v>
      </c>
      <c r="F1627" s="27" t="s">
        <v>5027</v>
      </c>
      <c r="G1627" s="27" t="s">
        <v>78</v>
      </c>
      <c r="H1627" s="27" t="s">
        <v>5028</v>
      </c>
      <c r="I1627" s="28">
        <v>43423.675798611112</v>
      </c>
      <c r="J1627" s="28">
        <v>43423.675798611112</v>
      </c>
      <c r="K1627" s="27">
        <v>0</v>
      </c>
      <c r="L1627" s="27" t="s">
        <v>211</v>
      </c>
      <c r="M1627" s="27" t="s">
        <v>211</v>
      </c>
      <c r="N1627" s="27" t="s">
        <v>215</v>
      </c>
      <c r="O1627" s="27" t="s">
        <v>740</v>
      </c>
      <c r="P1627" s="27" t="s">
        <v>170</v>
      </c>
      <c r="R1627" s="27">
        <v>0</v>
      </c>
      <c r="S1627" s="27" t="s">
        <v>354</v>
      </c>
      <c r="T1627" s="27" t="s">
        <v>354</v>
      </c>
      <c r="U1627" s="27" t="s">
        <v>11618</v>
      </c>
    </row>
    <row r="1628" spans="1:21" x14ac:dyDescent="0.15">
      <c r="A1628" s="27" t="s">
        <v>75</v>
      </c>
      <c r="B1628" s="27" t="s">
        <v>5025</v>
      </c>
      <c r="C1628" s="27" t="s">
        <v>219</v>
      </c>
      <c r="D1628" s="27" t="s">
        <v>739</v>
      </c>
      <c r="E1628" s="27" t="s">
        <v>5026</v>
      </c>
      <c r="F1628" s="27" t="s">
        <v>5027</v>
      </c>
      <c r="G1628" s="27" t="s">
        <v>78</v>
      </c>
      <c r="H1628" s="27" t="s">
        <v>5028</v>
      </c>
      <c r="I1628" s="28">
        <v>43423.677222222221</v>
      </c>
      <c r="J1628" s="28">
        <v>43423.677314814813</v>
      </c>
      <c r="K1628" s="27">
        <v>9.2592592592592588E-5</v>
      </c>
      <c r="L1628" s="27" t="s">
        <v>210</v>
      </c>
      <c r="M1628" s="27" t="s">
        <v>211</v>
      </c>
      <c r="N1628" s="27" t="s">
        <v>215</v>
      </c>
      <c r="O1628" s="27" t="s">
        <v>740</v>
      </c>
      <c r="P1628" s="27" t="s">
        <v>170</v>
      </c>
      <c r="R1628" s="27">
        <v>0</v>
      </c>
      <c r="S1628" s="27" t="s">
        <v>432</v>
      </c>
      <c r="T1628" s="27" t="s">
        <v>354</v>
      </c>
      <c r="U1628" s="27" t="s">
        <v>5029</v>
      </c>
    </row>
    <row r="1629" spans="1:21" x14ac:dyDescent="0.15">
      <c r="A1629" s="27" t="s">
        <v>75</v>
      </c>
      <c r="B1629" s="27" t="s">
        <v>11619</v>
      </c>
      <c r="C1629" s="27" t="s">
        <v>219</v>
      </c>
      <c r="D1629" s="27" t="s">
        <v>739</v>
      </c>
      <c r="E1629" s="27" t="s">
        <v>5031</v>
      </c>
      <c r="F1629" s="27" t="s">
        <v>5032</v>
      </c>
      <c r="G1629" s="27" t="s">
        <v>78</v>
      </c>
      <c r="H1629" s="27" t="s">
        <v>5033</v>
      </c>
      <c r="I1629" s="28">
        <v>43423.679594907408</v>
      </c>
      <c r="J1629" s="28">
        <v>43423.679594907408</v>
      </c>
      <c r="K1629" s="27">
        <v>0</v>
      </c>
      <c r="L1629" s="27" t="s">
        <v>211</v>
      </c>
      <c r="M1629" s="27" t="s">
        <v>211</v>
      </c>
      <c r="N1629" s="27" t="s">
        <v>215</v>
      </c>
      <c r="O1629" s="27" t="s">
        <v>740</v>
      </c>
      <c r="P1629" s="27" t="s">
        <v>170</v>
      </c>
      <c r="R1629" s="27">
        <v>0</v>
      </c>
      <c r="S1629" s="27" t="s">
        <v>354</v>
      </c>
      <c r="T1629" s="27" t="s">
        <v>354</v>
      </c>
      <c r="U1629" s="27" t="s">
        <v>11620</v>
      </c>
    </row>
    <row r="1630" spans="1:21" x14ac:dyDescent="0.15">
      <c r="A1630" s="27" t="s">
        <v>75</v>
      </c>
      <c r="B1630" s="27" t="s">
        <v>5030</v>
      </c>
      <c r="C1630" s="27" t="s">
        <v>219</v>
      </c>
      <c r="D1630" s="27" t="s">
        <v>739</v>
      </c>
      <c r="E1630" s="27" t="s">
        <v>5031</v>
      </c>
      <c r="F1630" s="27" t="s">
        <v>5032</v>
      </c>
      <c r="G1630" s="27" t="s">
        <v>78</v>
      </c>
      <c r="H1630" s="27" t="s">
        <v>5033</v>
      </c>
      <c r="I1630" s="28">
        <v>43423.679710648146</v>
      </c>
      <c r="J1630" s="28">
        <v>43423.679826388892</v>
      </c>
      <c r="K1630" s="27">
        <v>1.1574074074074073E-4</v>
      </c>
      <c r="L1630" s="27" t="s">
        <v>210</v>
      </c>
      <c r="M1630" s="27" t="s">
        <v>211</v>
      </c>
      <c r="N1630" s="27" t="s">
        <v>215</v>
      </c>
      <c r="O1630" s="27" t="s">
        <v>740</v>
      </c>
      <c r="P1630" s="27" t="s">
        <v>170</v>
      </c>
      <c r="R1630" s="27">
        <v>0</v>
      </c>
      <c r="S1630" s="27" t="s">
        <v>441</v>
      </c>
      <c r="T1630" s="27" t="s">
        <v>354</v>
      </c>
      <c r="U1630" s="27" t="s">
        <v>5034</v>
      </c>
    </row>
    <row r="1631" spans="1:21" x14ac:dyDescent="0.15">
      <c r="A1631" s="27" t="s">
        <v>75</v>
      </c>
      <c r="B1631" s="27" t="s">
        <v>5035</v>
      </c>
      <c r="C1631" s="27" t="s">
        <v>219</v>
      </c>
      <c r="D1631" s="27" t="s">
        <v>739</v>
      </c>
      <c r="E1631" s="27" t="s">
        <v>5036</v>
      </c>
      <c r="F1631" s="27" t="s">
        <v>5037</v>
      </c>
      <c r="G1631" s="27" t="s">
        <v>78</v>
      </c>
      <c r="H1631" s="27" t="s">
        <v>5038</v>
      </c>
      <c r="I1631" s="28">
        <v>43423.680335648147</v>
      </c>
      <c r="J1631" s="28">
        <v>43423.681354166663</v>
      </c>
      <c r="K1631" s="27">
        <v>1.0185185185185186E-3</v>
      </c>
      <c r="L1631" s="27" t="s">
        <v>210</v>
      </c>
      <c r="M1631" s="27" t="s">
        <v>211</v>
      </c>
      <c r="N1631" s="27" t="s">
        <v>215</v>
      </c>
      <c r="O1631" s="27" t="s">
        <v>740</v>
      </c>
      <c r="P1631" s="27" t="s">
        <v>170</v>
      </c>
      <c r="R1631" s="27">
        <v>0</v>
      </c>
      <c r="S1631" s="27" t="s">
        <v>404</v>
      </c>
      <c r="T1631" s="27" t="s">
        <v>354</v>
      </c>
      <c r="U1631" s="27" t="s">
        <v>5039</v>
      </c>
    </row>
    <row r="1632" spans="1:21" x14ac:dyDescent="0.15">
      <c r="A1632" s="27" t="s">
        <v>75</v>
      </c>
      <c r="B1632" s="27" t="s">
        <v>11621</v>
      </c>
      <c r="C1632" s="27" t="s">
        <v>219</v>
      </c>
      <c r="D1632" s="27" t="s">
        <v>739</v>
      </c>
      <c r="E1632" s="27" t="s">
        <v>11622</v>
      </c>
      <c r="F1632" s="27" t="s">
        <v>11623</v>
      </c>
      <c r="G1632" s="27" t="s">
        <v>78</v>
      </c>
      <c r="H1632" s="27" t="s">
        <v>11624</v>
      </c>
      <c r="I1632" s="28">
        <v>43423.681967592594</v>
      </c>
      <c r="J1632" s="28">
        <v>43423.681967592594</v>
      </c>
      <c r="K1632" s="27">
        <v>0</v>
      </c>
      <c r="L1632" s="27" t="s">
        <v>211</v>
      </c>
      <c r="M1632" s="27" t="s">
        <v>211</v>
      </c>
      <c r="N1632" s="27" t="s">
        <v>215</v>
      </c>
      <c r="O1632" s="27" t="s">
        <v>740</v>
      </c>
      <c r="P1632" s="27" t="s">
        <v>170</v>
      </c>
      <c r="R1632" s="27">
        <v>0</v>
      </c>
      <c r="S1632" s="27" t="s">
        <v>354</v>
      </c>
      <c r="T1632" s="27" t="s">
        <v>354</v>
      </c>
      <c r="U1632" s="27" t="s">
        <v>11625</v>
      </c>
    </row>
    <row r="1633" spans="1:21" x14ac:dyDescent="0.15">
      <c r="A1633" s="27" t="s">
        <v>75</v>
      </c>
      <c r="B1633" s="27" t="s">
        <v>5040</v>
      </c>
      <c r="C1633" s="27" t="s">
        <v>219</v>
      </c>
      <c r="D1633" s="27" t="s">
        <v>739</v>
      </c>
      <c r="E1633" s="27" t="s">
        <v>5041</v>
      </c>
      <c r="F1633" s="27" t="s">
        <v>5042</v>
      </c>
      <c r="G1633" s="27" t="s">
        <v>78</v>
      </c>
      <c r="H1633" s="27" t="s">
        <v>5043</v>
      </c>
      <c r="I1633" s="28">
        <v>43423.683969907404</v>
      </c>
      <c r="J1633" s="28">
        <v>43423.685231481482</v>
      </c>
      <c r="K1633" s="27">
        <v>1.261574074074074E-3</v>
      </c>
      <c r="L1633" s="27" t="s">
        <v>210</v>
      </c>
      <c r="M1633" s="27" t="s">
        <v>211</v>
      </c>
      <c r="N1633" s="27" t="s">
        <v>216</v>
      </c>
      <c r="O1633" s="27" t="s">
        <v>740</v>
      </c>
      <c r="P1633" s="27" t="s">
        <v>170</v>
      </c>
      <c r="R1633" s="27">
        <v>0</v>
      </c>
      <c r="S1633" s="27" t="s">
        <v>548</v>
      </c>
      <c r="T1633" s="27" t="s">
        <v>354</v>
      </c>
      <c r="U1633" s="27" t="s">
        <v>5044</v>
      </c>
    </row>
    <row r="1634" spans="1:21" x14ac:dyDescent="0.15">
      <c r="A1634" s="27" t="s">
        <v>75</v>
      </c>
      <c r="B1634" s="27" t="s">
        <v>11626</v>
      </c>
      <c r="C1634" s="27" t="s">
        <v>219</v>
      </c>
      <c r="D1634" s="27" t="s">
        <v>739</v>
      </c>
      <c r="E1634" s="27" t="s">
        <v>5041</v>
      </c>
      <c r="F1634" s="27" t="s">
        <v>5042</v>
      </c>
      <c r="G1634" s="27" t="s">
        <v>78</v>
      </c>
      <c r="H1634" s="27" t="s">
        <v>5043</v>
      </c>
      <c r="I1634" s="28">
        <v>43423.686574074076</v>
      </c>
      <c r="J1634" s="28">
        <v>43423.686574074076</v>
      </c>
      <c r="K1634" s="27">
        <v>0</v>
      </c>
      <c r="L1634" s="27" t="s">
        <v>211</v>
      </c>
      <c r="M1634" s="27" t="s">
        <v>211</v>
      </c>
      <c r="N1634" s="27" t="s">
        <v>215</v>
      </c>
      <c r="O1634" s="27" t="s">
        <v>740</v>
      </c>
      <c r="P1634" s="27" t="s">
        <v>170</v>
      </c>
      <c r="R1634" s="27">
        <v>0</v>
      </c>
      <c r="S1634" s="27" t="s">
        <v>354</v>
      </c>
      <c r="T1634" s="27" t="s">
        <v>354</v>
      </c>
      <c r="U1634" s="27" t="s">
        <v>5044</v>
      </c>
    </row>
    <row r="1635" spans="1:21" x14ac:dyDescent="0.15">
      <c r="A1635" s="27" t="s">
        <v>75</v>
      </c>
      <c r="B1635" s="27" t="s">
        <v>5045</v>
      </c>
      <c r="C1635" s="27" t="s">
        <v>219</v>
      </c>
      <c r="D1635" s="27" t="s">
        <v>739</v>
      </c>
      <c r="E1635" s="27" t="s">
        <v>5046</v>
      </c>
      <c r="F1635" s="27" t="s">
        <v>5047</v>
      </c>
      <c r="G1635" s="27" t="s">
        <v>78</v>
      </c>
      <c r="H1635" s="27" t="s">
        <v>5048</v>
      </c>
      <c r="I1635" s="28">
        <v>43423.687847222223</v>
      </c>
      <c r="J1635" s="28">
        <v>43423.689502314817</v>
      </c>
      <c r="K1635" s="27">
        <v>1.6550925925925926E-3</v>
      </c>
      <c r="L1635" s="27" t="s">
        <v>210</v>
      </c>
      <c r="M1635" s="27" t="s">
        <v>211</v>
      </c>
      <c r="N1635" s="27" t="s">
        <v>215</v>
      </c>
      <c r="O1635" s="27" t="s">
        <v>740</v>
      </c>
      <c r="P1635" s="27" t="s">
        <v>170</v>
      </c>
      <c r="R1635" s="27">
        <v>0</v>
      </c>
      <c r="S1635" s="27" t="s">
        <v>375</v>
      </c>
      <c r="T1635" s="27" t="s">
        <v>354</v>
      </c>
      <c r="U1635" s="27" t="s">
        <v>5049</v>
      </c>
    </row>
    <row r="1636" spans="1:21" x14ac:dyDescent="0.15">
      <c r="A1636" s="27" t="s">
        <v>75</v>
      </c>
      <c r="B1636" s="27" t="s">
        <v>5050</v>
      </c>
      <c r="C1636" s="27" t="s">
        <v>219</v>
      </c>
      <c r="D1636" s="27" t="s">
        <v>739</v>
      </c>
      <c r="E1636" s="27" t="s">
        <v>5051</v>
      </c>
      <c r="F1636" s="27" t="s">
        <v>5052</v>
      </c>
      <c r="G1636" s="27" t="s">
        <v>78</v>
      </c>
      <c r="H1636" s="27" t="s">
        <v>5053</v>
      </c>
      <c r="I1636" s="28">
        <v>43423.68990740741</v>
      </c>
      <c r="J1636" s="28">
        <v>43423.692986111113</v>
      </c>
      <c r="K1636" s="27">
        <v>3.0787037037037037E-3</v>
      </c>
      <c r="L1636" s="27" t="s">
        <v>210</v>
      </c>
      <c r="M1636" s="27" t="s">
        <v>210</v>
      </c>
      <c r="N1636" s="27" t="s">
        <v>215</v>
      </c>
      <c r="O1636" s="27" t="s">
        <v>740</v>
      </c>
      <c r="P1636" s="27" t="s">
        <v>170</v>
      </c>
      <c r="R1636" s="27">
        <v>0</v>
      </c>
      <c r="S1636" s="27" t="s">
        <v>1453</v>
      </c>
      <c r="T1636" s="27" t="s">
        <v>1453</v>
      </c>
      <c r="U1636" s="27" t="s">
        <v>5054</v>
      </c>
    </row>
    <row r="1637" spans="1:21" x14ac:dyDescent="0.15">
      <c r="A1637" s="27" t="s">
        <v>75</v>
      </c>
      <c r="B1637" s="27" t="s">
        <v>11627</v>
      </c>
      <c r="C1637" s="27" t="s">
        <v>219</v>
      </c>
      <c r="D1637" s="27" t="s">
        <v>739</v>
      </c>
      <c r="E1637" s="27" t="s">
        <v>11628</v>
      </c>
      <c r="F1637" s="27" t="s">
        <v>11629</v>
      </c>
      <c r="G1637" s="27" t="s">
        <v>78</v>
      </c>
      <c r="H1637" s="27" t="s">
        <v>11630</v>
      </c>
      <c r="I1637" s="28">
        <v>43423.694409722222</v>
      </c>
      <c r="J1637" s="28">
        <v>43423.694409722222</v>
      </c>
      <c r="K1637" s="27">
        <v>0</v>
      </c>
      <c r="L1637" s="27" t="s">
        <v>211</v>
      </c>
      <c r="M1637" s="27" t="s">
        <v>211</v>
      </c>
      <c r="N1637" s="27" t="s">
        <v>215</v>
      </c>
      <c r="O1637" s="27" t="s">
        <v>740</v>
      </c>
      <c r="P1637" s="27" t="s">
        <v>170</v>
      </c>
      <c r="R1637" s="27">
        <v>0</v>
      </c>
      <c r="S1637" s="27" t="s">
        <v>354</v>
      </c>
      <c r="T1637" s="27" t="s">
        <v>354</v>
      </c>
      <c r="U1637" s="27" t="s">
        <v>11631</v>
      </c>
    </row>
    <row r="1638" spans="1:21" x14ac:dyDescent="0.15">
      <c r="A1638" s="27" t="s">
        <v>75</v>
      </c>
      <c r="B1638" s="27" t="s">
        <v>11632</v>
      </c>
      <c r="C1638" s="27" t="s">
        <v>219</v>
      </c>
      <c r="D1638" s="27" t="s">
        <v>739</v>
      </c>
      <c r="E1638" s="27" t="s">
        <v>11628</v>
      </c>
      <c r="F1638" s="27" t="s">
        <v>11629</v>
      </c>
      <c r="G1638" s="27" t="s">
        <v>78</v>
      </c>
      <c r="H1638" s="27" t="s">
        <v>11630</v>
      </c>
      <c r="I1638" s="28">
        <v>43423.694502314815</v>
      </c>
      <c r="J1638" s="28">
        <v>43423.694502314815</v>
      </c>
      <c r="K1638" s="27">
        <v>0</v>
      </c>
      <c r="L1638" s="27" t="s">
        <v>211</v>
      </c>
      <c r="M1638" s="27" t="s">
        <v>211</v>
      </c>
      <c r="N1638" s="27" t="s">
        <v>215</v>
      </c>
      <c r="O1638" s="27" t="s">
        <v>740</v>
      </c>
      <c r="P1638" s="27" t="s">
        <v>170</v>
      </c>
      <c r="R1638" s="27">
        <v>0</v>
      </c>
      <c r="S1638" s="27" t="s">
        <v>354</v>
      </c>
      <c r="T1638" s="27" t="s">
        <v>354</v>
      </c>
      <c r="U1638" s="27" t="s">
        <v>11633</v>
      </c>
    </row>
    <row r="1639" spans="1:21" x14ac:dyDescent="0.15">
      <c r="A1639" s="27" t="s">
        <v>75</v>
      </c>
      <c r="B1639" s="27" t="s">
        <v>5055</v>
      </c>
      <c r="C1639" s="27" t="s">
        <v>219</v>
      </c>
      <c r="D1639" s="27" t="s">
        <v>739</v>
      </c>
      <c r="E1639" s="27" t="s">
        <v>5056</v>
      </c>
      <c r="F1639" s="27" t="s">
        <v>5057</v>
      </c>
      <c r="G1639" s="27" t="s">
        <v>78</v>
      </c>
      <c r="H1639" s="27" t="s">
        <v>1198</v>
      </c>
      <c r="I1639" s="28">
        <v>43423.695104166669</v>
      </c>
      <c r="J1639" s="28">
        <v>43423.698449074072</v>
      </c>
      <c r="K1639" s="27">
        <v>3.3449074074074071E-3</v>
      </c>
      <c r="L1639" s="27" t="s">
        <v>210</v>
      </c>
      <c r="M1639" s="27" t="s">
        <v>210</v>
      </c>
      <c r="N1639" s="27" t="s">
        <v>215</v>
      </c>
      <c r="O1639" s="27" t="s">
        <v>740</v>
      </c>
      <c r="P1639" s="27" t="s">
        <v>170</v>
      </c>
      <c r="R1639" s="27">
        <v>0</v>
      </c>
      <c r="S1639" s="27" t="s">
        <v>1189</v>
      </c>
      <c r="T1639" s="27" t="s">
        <v>1189</v>
      </c>
      <c r="U1639" s="27" t="s">
        <v>5058</v>
      </c>
    </row>
    <row r="1640" spans="1:21" x14ac:dyDescent="0.15">
      <c r="A1640" s="27" t="s">
        <v>75</v>
      </c>
      <c r="B1640" s="27" t="s">
        <v>11634</v>
      </c>
      <c r="C1640" s="27" t="s">
        <v>219</v>
      </c>
      <c r="D1640" s="27" t="s">
        <v>739</v>
      </c>
      <c r="E1640" s="27" t="s">
        <v>11635</v>
      </c>
      <c r="F1640" s="27" t="s">
        <v>11636</v>
      </c>
      <c r="G1640" s="27" t="s">
        <v>78</v>
      </c>
      <c r="H1640" s="27" t="s">
        <v>11637</v>
      </c>
      <c r="I1640" s="28">
        <v>43423.698958333334</v>
      </c>
      <c r="J1640" s="28">
        <v>43423.698958333334</v>
      </c>
      <c r="K1640" s="27">
        <v>0</v>
      </c>
      <c r="L1640" s="27" t="s">
        <v>211</v>
      </c>
      <c r="M1640" s="27" t="s">
        <v>211</v>
      </c>
      <c r="N1640" s="27" t="s">
        <v>215</v>
      </c>
      <c r="O1640" s="27" t="s">
        <v>740</v>
      </c>
      <c r="P1640" s="27" t="s">
        <v>170</v>
      </c>
      <c r="R1640" s="27">
        <v>0</v>
      </c>
      <c r="S1640" s="27" t="s">
        <v>354</v>
      </c>
      <c r="T1640" s="27" t="s">
        <v>354</v>
      </c>
      <c r="U1640" s="27" t="s">
        <v>11638</v>
      </c>
    </row>
    <row r="1641" spans="1:21" x14ac:dyDescent="0.15">
      <c r="A1641" s="27" t="s">
        <v>75</v>
      </c>
      <c r="B1641" s="27" t="s">
        <v>11639</v>
      </c>
      <c r="C1641" s="27" t="s">
        <v>219</v>
      </c>
      <c r="D1641" s="27" t="s">
        <v>739</v>
      </c>
      <c r="E1641" s="27" t="s">
        <v>11635</v>
      </c>
      <c r="F1641" s="27" t="s">
        <v>11636</v>
      </c>
      <c r="G1641" s="27" t="s">
        <v>78</v>
      </c>
      <c r="H1641" s="27" t="s">
        <v>11637</v>
      </c>
      <c r="I1641" s="28">
        <v>43423.699386574073</v>
      </c>
      <c r="J1641" s="28">
        <v>43423.699386574073</v>
      </c>
      <c r="K1641" s="27">
        <v>0</v>
      </c>
      <c r="L1641" s="27" t="s">
        <v>211</v>
      </c>
      <c r="M1641" s="27" t="s">
        <v>211</v>
      </c>
      <c r="N1641" s="27" t="s">
        <v>215</v>
      </c>
      <c r="O1641" s="27" t="s">
        <v>740</v>
      </c>
      <c r="P1641" s="27" t="s">
        <v>170</v>
      </c>
      <c r="R1641" s="27">
        <v>0</v>
      </c>
      <c r="S1641" s="27" t="s">
        <v>354</v>
      </c>
      <c r="T1641" s="27" t="s">
        <v>354</v>
      </c>
      <c r="U1641" s="27" t="s">
        <v>11638</v>
      </c>
    </row>
    <row r="1642" spans="1:21" x14ac:dyDescent="0.15">
      <c r="A1642" s="27" t="s">
        <v>75</v>
      </c>
      <c r="B1642" s="27" t="s">
        <v>11640</v>
      </c>
      <c r="C1642" s="27" t="s">
        <v>219</v>
      </c>
      <c r="D1642" s="27" t="s">
        <v>739</v>
      </c>
      <c r="E1642" s="27" t="s">
        <v>11641</v>
      </c>
      <c r="F1642" s="27" t="s">
        <v>11642</v>
      </c>
      <c r="G1642" s="27" t="s">
        <v>78</v>
      </c>
      <c r="H1642" s="27" t="s">
        <v>11643</v>
      </c>
      <c r="I1642" s="28">
        <v>43423.700324074074</v>
      </c>
      <c r="J1642" s="28">
        <v>43423.700324074074</v>
      </c>
      <c r="K1642" s="27">
        <v>0</v>
      </c>
      <c r="L1642" s="27" t="s">
        <v>211</v>
      </c>
      <c r="M1642" s="27" t="s">
        <v>211</v>
      </c>
      <c r="N1642" s="27" t="s">
        <v>215</v>
      </c>
      <c r="O1642" s="27" t="s">
        <v>740</v>
      </c>
      <c r="P1642" s="27" t="s">
        <v>170</v>
      </c>
      <c r="R1642" s="27">
        <v>0</v>
      </c>
      <c r="S1642" s="27" t="s">
        <v>354</v>
      </c>
      <c r="T1642" s="27" t="s">
        <v>354</v>
      </c>
      <c r="U1642" s="27" t="s">
        <v>11644</v>
      </c>
    </row>
    <row r="1643" spans="1:21" x14ac:dyDescent="0.15">
      <c r="A1643" s="27" t="s">
        <v>75</v>
      </c>
      <c r="B1643" s="27" t="s">
        <v>11645</v>
      </c>
      <c r="C1643" s="27" t="s">
        <v>219</v>
      </c>
      <c r="D1643" s="27" t="s">
        <v>739</v>
      </c>
      <c r="E1643" s="27" t="s">
        <v>11646</v>
      </c>
      <c r="F1643" s="27" t="s">
        <v>11647</v>
      </c>
      <c r="G1643" s="27" t="s">
        <v>78</v>
      </c>
      <c r="H1643" s="27" t="s">
        <v>11648</v>
      </c>
      <c r="I1643" s="28">
        <v>43423.702268518522</v>
      </c>
      <c r="J1643" s="28">
        <v>43423.702268518522</v>
      </c>
      <c r="K1643" s="27">
        <v>0</v>
      </c>
      <c r="L1643" s="27" t="s">
        <v>211</v>
      </c>
      <c r="M1643" s="27" t="s">
        <v>211</v>
      </c>
      <c r="N1643" s="27" t="s">
        <v>215</v>
      </c>
      <c r="O1643" s="27" t="s">
        <v>740</v>
      </c>
      <c r="P1643" s="27" t="s">
        <v>170</v>
      </c>
      <c r="R1643" s="27">
        <v>0</v>
      </c>
      <c r="S1643" s="27" t="s">
        <v>354</v>
      </c>
      <c r="T1643" s="27" t="s">
        <v>354</v>
      </c>
      <c r="U1643" s="27" t="s">
        <v>11649</v>
      </c>
    </row>
    <row r="1644" spans="1:21" x14ac:dyDescent="0.15">
      <c r="A1644" s="27" t="s">
        <v>75</v>
      </c>
      <c r="B1644" s="27" t="s">
        <v>11650</v>
      </c>
      <c r="C1644" s="27" t="s">
        <v>219</v>
      </c>
      <c r="D1644" s="27" t="s">
        <v>739</v>
      </c>
      <c r="E1644" s="27" t="s">
        <v>11651</v>
      </c>
      <c r="F1644" s="27" t="s">
        <v>11652</v>
      </c>
      <c r="G1644" s="27" t="s">
        <v>78</v>
      </c>
      <c r="H1644" s="27" t="s">
        <v>11653</v>
      </c>
      <c r="I1644" s="28">
        <v>43423.70789351852</v>
      </c>
      <c r="J1644" s="28">
        <v>43423.70789351852</v>
      </c>
      <c r="K1644" s="27">
        <v>0</v>
      </c>
      <c r="L1644" s="27" t="s">
        <v>211</v>
      </c>
      <c r="M1644" s="27" t="s">
        <v>211</v>
      </c>
      <c r="N1644" s="27" t="s">
        <v>215</v>
      </c>
      <c r="O1644" s="27" t="s">
        <v>740</v>
      </c>
      <c r="P1644" s="27" t="s">
        <v>170</v>
      </c>
      <c r="R1644" s="27">
        <v>0</v>
      </c>
      <c r="S1644" s="27" t="s">
        <v>354</v>
      </c>
      <c r="T1644" s="27" t="s">
        <v>354</v>
      </c>
      <c r="U1644" s="27" t="s">
        <v>11654</v>
      </c>
    </row>
    <row r="1645" spans="1:21" x14ac:dyDescent="0.15">
      <c r="A1645" s="27" t="s">
        <v>75</v>
      </c>
      <c r="B1645" s="27" t="s">
        <v>11655</v>
      </c>
      <c r="C1645" s="27" t="s">
        <v>219</v>
      </c>
      <c r="D1645" s="27" t="s">
        <v>739</v>
      </c>
      <c r="E1645" s="27" t="s">
        <v>11651</v>
      </c>
      <c r="F1645" s="27" t="s">
        <v>11652</v>
      </c>
      <c r="G1645" s="27" t="s">
        <v>78</v>
      </c>
      <c r="H1645" s="27" t="s">
        <v>11653</v>
      </c>
      <c r="I1645" s="28">
        <v>43423.708738425928</v>
      </c>
      <c r="J1645" s="28">
        <v>43423.708738425928</v>
      </c>
      <c r="K1645" s="27">
        <v>0</v>
      </c>
      <c r="L1645" s="27" t="s">
        <v>211</v>
      </c>
      <c r="M1645" s="27" t="s">
        <v>211</v>
      </c>
      <c r="N1645" s="27" t="s">
        <v>215</v>
      </c>
      <c r="O1645" s="27" t="s">
        <v>740</v>
      </c>
      <c r="P1645" s="27" t="s">
        <v>170</v>
      </c>
      <c r="R1645" s="27">
        <v>0</v>
      </c>
      <c r="S1645" s="27" t="s">
        <v>354</v>
      </c>
      <c r="T1645" s="27" t="s">
        <v>354</v>
      </c>
      <c r="U1645" s="27" t="s">
        <v>11656</v>
      </c>
    </row>
    <row r="1646" spans="1:21" x14ac:dyDescent="0.15">
      <c r="A1646" s="27" t="s">
        <v>75</v>
      </c>
      <c r="B1646" s="27" t="s">
        <v>11657</v>
      </c>
      <c r="C1646" s="27" t="s">
        <v>219</v>
      </c>
      <c r="D1646" s="27" t="s">
        <v>739</v>
      </c>
      <c r="E1646" s="27" t="s">
        <v>5060</v>
      </c>
      <c r="F1646" s="27" t="s">
        <v>5061</v>
      </c>
      <c r="G1646" s="27" t="s">
        <v>78</v>
      </c>
      <c r="H1646" s="27" t="s">
        <v>1361</v>
      </c>
      <c r="I1646" s="28">
        <v>43423.709918981483</v>
      </c>
      <c r="J1646" s="28">
        <v>43423.709918981483</v>
      </c>
      <c r="K1646" s="27">
        <v>0</v>
      </c>
      <c r="L1646" s="27" t="s">
        <v>211</v>
      </c>
      <c r="M1646" s="27" t="s">
        <v>211</v>
      </c>
      <c r="N1646" s="27" t="s">
        <v>215</v>
      </c>
      <c r="O1646" s="27" t="s">
        <v>740</v>
      </c>
      <c r="P1646" s="27" t="s">
        <v>170</v>
      </c>
      <c r="R1646" s="27">
        <v>0</v>
      </c>
      <c r="S1646" s="27" t="s">
        <v>354</v>
      </c>
      <c r="T1646" s="27" t="s">
        <v>354</v>
      </c>
      <c r="U1646" s="27" t="s">
        <v>11658</v>
      </c>
    </row>
    <row r="1647" spans="1:21" x14ac:dyDescent="0.15">
      <c r="A1647" s="27" t="s">
        <v>75</v>
      </c>
      <c r="B1647" s="27" t="s">
        <v>5059</v>
      </c>
      <c r="C1647" s="27" t="s">
        <v>219</v>
      </c>
      <c r="D1647" s="27" t="s">
        <v>739</v>
      </c>
      <c r="E1647" s="27" t="s">
        <v>5060</v>
      </c>
      <c r="F1647" s="27" t="s">
        <v>5061</v>
      </c>
      <c r="G1647" s="27" t="s">
        <v>78</v>
      </c>
      <c r="H1647" s="27" t="s">
        <v>1361</v>
      </c>
      <c r="I1647" s="28">
        <v>43423.710011574076</v>
      </c>
      <c r="J1647" s="28">
        <v>43423.710520833331</v>
      </c>
      <c r="K1647" s="27">
        <v>5.0925925925925921E-4</v>
      </c>
      <c r="L1647" s="27" t="s">
        <v>210</v>
      </c>
      <c r="M1647" s="27" t="s">
        <v>211</v>
      </c>
      <c r="N1647" s="27" t="s">
        <v>215</v>
      </c>
      <c r="O1647" s="27" t="s">
        <v>740</v>
      </c>
      <c r="P1647" s="27" t="s">
        <v>170</v>
      </c>
      <c r="R1647" s="27">
        <v>0</v>
      </c>
      <c r="S1647" s="27" t="s">
        <v>379</v>
      </c>
      <c r="T1647" s="27" t="s">
        <v>354</v>
      </c>
      <c r="U1647" s="27" t="s">
        <v>5062</v>
      </c>
    </row>
    <row r="1648" spans="1:21" x14ac:dyDescent="0.15">
      <c r="A1648" s="27" t="s">
        <v>75</v>
      </c>
      <c r="B1648" s="27" t="s">
        <v>11659</v>
      </c>
      <c r="C1648" s="27" t="s">
        <v>219</v>
      </c>
      <c r="D1648" s="27" t="s">
        <v>739</v>
      </c>
      <c r="E1648" s="27" t="s">
        <v>11660</v>
      </c>
      <c r="F1648" s="27" t="s">
        <v>11661</v>
      </c>
      <c r="G1648" s="27" t="s">
        <v>78</v>
      </c>
      <c r="H1648" s="27" t="s">
        <v>1260</v>
      </c>
      <c r="I1648" s="28">
        <v>43423.711689814816</v>
      </c>
      <c r="J1648" s="28">
        <v>43423.711689814816</v>
      </c>
      <c r="K1648" s="27">
        <v>0</v>
      </c>
      <c r="L1648" s="27" t="s">
        <v>211</v>
      </c>
      <c r="M1648" s="27" t="s">
        <v>211</v>
      </c>
      <c r="N1648" s="27" t="s">
        <v>215</v>
      </c>
      <c r="O1648" s="27" t="s">
        <v>740</v>
      </c>
      <c r="P1648" s="27" t="s">
        <v>170</v>
      </c>
      <c r="R1648" s="27">
        <v>0</v>
      </c>
      <c r="S1648" s="27" t="s">
        <v>354</v>
      </c>
      <c r="T1648" s="27" t="s">
        <v>354</v>
      </c>
      <c r="U1648" s="27" t="s">
        <v>11662</v>
      </c>
    </row>
    <row r="1649" spans="1:21" x14ac:dyDescent="0.15">
      <c r="A1649" s="27" t="s">
        <v>75</v>
      </c>
      <c r="B1649" s="27" t="s">
        <v>11663</v>
      </c>
      <c r="C1649" s="27" t="s">
        <v>219</v>
      </c>
      <c r="D1649" s="27" t="s">
        <v>739</v>
      </c>
      <c r="E1649" s="27" t="s">
        <v>11664</v>
      </c>
      <c r="F1649" s="27" t="s">
        <v>11665</v>
      </c>
      <c r="G1649" s="27" t="s">
        <v>78</v>
      </c>
      <c r="H1649" s="27" t="s">
        <v>11666</v>
      </c>
      <c r="I1649" s="28">
        <v>43423.712777777779</v>
      </c>
      <c r="J1649" s="28">
        <v>43423.712777777779</v>
      </c>
      <c r="K1649" s="27">
        <v>0</v>
      </c>
      <c r="L1649" s="27" t="s">
        <v>211</v>
      </c>
      <c r="M1649" s="27" t="s">
        <v>211</v>
      </c>
      <c r="N1649" s="27" t="s">
        <v>215</v>
      </c>
      <c r="O1649" s="27" t="s">
        <v>740</v>
      </c>
      <c r="P1649" s="27" t="s">
        <v>170</v>
      </c>
      <c r="R1649" s="27">
        <v>0</v>
      </c>
      <c r="S1649" s="27" t="s">
        <v>354</v>
      </c>
      <c r="T1649" s="27" t="s">
        <v>354</v>
      </c>
      <c r="U1649" s="27" t="s">
        <v>11667</v>
      </c>
    </row>
    <row r="1650" spans="1:21" x14ac:dyDescent="0.15">
      <c r="A1650" s="27" t="s">
        <v>75</v>
      </c>
      <c r="B1650" s="27" t="s">
        <v>5063</v>
      </c>
      <c r="C1650" s="27" t="s">
        <v>219</v>
      </c>
      <c r="D1650" s="27" t="s">
        <v>739</v>
      </c>
      <c r="E1650" s="27" t="s">
        <v>5064</v>
      </c>
      <c r="F1650" s="27" t="s">
        <v>5065</v>
      </c>
      <c r="G1650" s="27" t="s">
        <v>78</v>
      </c>
      <c r="H1650" s="27" t="s">
        <v>5066</v>
      </c>
      <c r="I1650" s="28">
        <v>43423.727349537039</v>
      </c>
      <c r="J1650" s="28">
        <v>43423.739085648151</v>
      </c>
      <c r="K1650" s="27">
        <v>1.1736111111111109E-2</v>
      </c>
      <c r="L1650" s="27" t="s">
        <v>210</v>
      </c>
      <c r="M1650" s="27" t="s">
        <v>210</v>
      </c>
      <c r="N1650" s="27" t="s">
        <v>215</v>
      </c>
      <c r="O1650" s="27" t="s">
        <v>740</v>
      </c>
      <c r="P1650" s="27" t="s">
        <v>170</v>
      </c>
      <c r="R1650" s="27">
        <v>0</v>
      </c>
      <c r="S1650" s="27" t="s">
        <v>5067</v>
      </c>
      <c r="T1650" s="27" t="s">
        <v>5067</v>
      </c>
      <c r="U1650" s="27" t="s">
        <v>5068</v>
      </c>
    </row>
    <row r="1651" spans="1:21" x14ac:dyDescent="0.15">
      <c r="A1651" s="27" t="s">
        <v>75</v>
      </c>
      <c r="B1651" s="27" t="s">
        <v>11668</v>
      </c>
      <c r="C1651" s="27" t="s">
        <v>219</v>
      </c>
      <c r="D1651" s="27" t="s">
        <v>739</v>
      </c>
      <c r="E1651" s="27" t="s">
        <v>5064</v>
      </c>
      <c r="F1651" s="27" t="s">
        <v>5065</v>
      </c>
      <c r="G1651" s="27" t="s">
        <v>78</v>
      </c>
      <c r="H1651" s="27" t="s">
        <v>5066</v>
      </c>
      <c r="I1651" s="28">
        <v>43423.731087962966</v>
      </c>
      <c r="J1651" s="28">
        <v>43423.731087962966</v>
      </c>
      <c r="K1651" s="27">
        <v>0</v>
      </c>
      <c r="L1651" s="27" t="s">
        <v>211</v>
      </c>
      <c r="M1651" s="27" t="s">
        <v>211</v>
      </c>
      <c r="N1651" s="27" t="s">
        <v>215</v>
      </c>
      <c r="O1651" s="27" t="s">
        <v>740</v>
      </c>
      <c r="P1651" s="27" t="s">
        <v>170</v>
      </c>
      <c r="R1651" s="27">
        <v>0</v>
      </c>
      <c r="U1651" s="27" t="s">
        <v>11669</v>
      </c>
    </row>
    <row r="1652" spans="1:21" x14ac:dyDescent="0.15">
      <c r="A1652" s="27" t="s">
        <v>75</v>
      </c>
      <c r="B1652" s="27" t="s">
        <v>5069</v>
      </c>
      <c r="C1652" s="27" t="s">
        <v>219</v>
      </c>
      <c r="D1652" s="27" t="s">
        <v>739</v>
      </c>
      <c r="E1652" s="27" t="s">
        <v>5070</v>
      </c>
      <c r="F1652" s="27" t="s">
        <v>5071</v>
      </c>
      <c r="G1652" s="27" t="s">
        <v>78</v>
      </c>
      <c r="H1652" s="27" t="s">
        <v>5072</v>
      </c>
      <c r="I1652" s="28">
        <v>43423.741909722223</v>
      </c>
      <c r="J1652" s="28">
        <v>43423.742268518516</v>
      </c>
      <c r="K1652" s="27">
        <v>3.5879629629629635E-4</v>
      </c>
      <c r="L1652" s="27" t="s">
        <v>210</v>
      </c>
      <c r="M1652" s="27" t="s">
        <v>211</v>
      </c>
      <c r="N1652" s="27" t="s">
        <v>215</v>
      </c>
      <c r="O1652" s="27" t="s">
        <v>740</v>
      </c>
      <c r="P1652" s="27" t="s">
        <v>170</v>
      </c>
      <c r="R1652" s="27">
        <v>0</v>
      </c>
      <c r="S1652" s="27" t="s">
        <v>406</v>
      </c>
      <c r="T1652" s="27" t="s">
        <v>354</v>
      </c>
      <c r="U1652" s="27" t="s">
        <v>5073</v>
      </c>
    </row>
    <row r="1653" spans="1:21" x14ac:dyDescent="0.15">
      <c r="A1653" s="27" t="s">
        <v>75</v>
      </c>
      <c r="B1653" s="27" t="s">
        <v>5074</v>
      </c>
      <c r="C1653" s="27" t="s">
        <v>219</v>
      </c>
      <c r="D1653" s="27" t="s">
        <v>739</v>
      </c>
      <c r="E1653" s="27" t="s">
        <v>5070</v>
      </c>
      <c r="F1653" s="27" t="s">
        <v>5071</v>
      </c>
      <c r="G1653" s="27" t="s">
        <v>78</v>
      </c>
      <c r="H1653" s="27" t="s">
        <v>5072</v>
      </c>
      <c r="I1653" s="28">
        <v>43423.742650462962</v>
      </c>
      <c r="J1653" s="28">
        <v>43423.744444444441</v>
      </c>
      <c r="K1653" s="27">
        <v>1.7939814814814815E-3</v>
      </c>
      <c r="L1653" s="27" t="s">
        <v>210</v>
      </c>
      <c r="M1653" s="27" t="s">
        <v>211</v>
      </c>
      <c r="N1653" s="27" t="s">
        <v>215</v>
      </c>
      <c r="O1653" s="27" t="s">
        <v>740</v>
      </c>
      <c r="P1653" s="27" t="s">
        <v>170</v>
      </c>
      <c r="R1653" s="27">
        <v>0</v>
      </c>
      <c r="S1653" s="27" t="s">
        <v>780</v>
      </c>
      <c r="T1653" s="27" t="s">
        <v>354</v>
      </c>
      <c r="U1653" s="27" t="s">
        <v>5075</v>
      </c>
    </row>
    <row r="1654" spans="1:21" x14ac:dyDescent="0.15">
      <c r="A1654" s="27" t="s">
        <v>75</v>
      </c>
      <c r="B1654" s="27" t="s">
        <v>11670</v>
      </c>
      <c r="C1654" s="27" t="s">
        <v>219</v>
      </c>
      <c r="D1654" s="27" t="s">
        <v>739</v>
      </c>
      <c r="E1654" s="27" t="s">
        <v>11671</v>
      </c>
      <c r="F1654" s="27" t="s">
        <v>11672</v>
      </c>
      <c r="G1654" s="27" t="s">
        <v>78</v>
      </c>
      <c r="H1654" s="27" t="s">
        <v>11673</v>
      </c>
      <c r="I1654" s="28">
        <v>43423.745057870372</v>
      </c>
      <c r="J1654" s="28">
        <v>43423.745057870372</v>
      </c>
      <c r="K1654" s="27">
        <v>0</v>
      </c>
      <c r="L1654" s="27" t="s">
        <v>211</v>
      </c>
      <c r="M1654" s="27" t="s">
        <v>211</v>
      </c>
      <c r="N1654" s="27" t="s">
        <v>215</v>
      </c>
      <c r="O1654" s="27" t="s">
        <v>740</v>
      </c>
      <c r="P1654" s="27" t="s">
        <v>170</v>
      </c>
      <c r="R1654" s="27">
        <v>0</v>
      </c>
      <c r="S1654" s="27" t="s">
        <v>354</v>
      </c>
      <c r="T1654" s="27" t="s">
        <v>354</v>
      </c>
      <c r="U1654" s="27" t="s">
        <v>11674</v>
      </c>
    </row>
    <row r="1655" spans="1:21" x14ac:dyDescent="0.15">
      <c r="A1655" s="27" t="s">
        <v>75</v>
      </c>
      <c r="B1655" s="27" t="s">
        <v>11675</v>
      </c>
      <c r="C1655" s="27" t="s">
        <v>219</v>
      </c>
      <c r="D1655" s="27" t="s">
        <v>739</v>
      </c>
      <c r="E1655" s="27" t="s">
        <v>11676</v>
      </c>
      <c r="F1655" s="27" t="s">
        <v>11677</v>
      </c>
      <c r="G1655" s="27" t="s">
        <v>78</v>
      </c>
      <c r="H1655" s="27" t="s">
        <v>11678</v>
      </c>
      <c r="I1655" s="28">
        <v>43423.745856481481</v>
      </c>
      <c r="J1655" s="28">
        <v>43423.745856481481</v>
      </c>
      <c r="K1655" s="27">
        <v>0</v>
      </c>
      <c r="L1655" s="27" t="s">
        <v>211</v>
      </c>
      <c r="M1655" s="27" t="s">
        <v>211</v>
      </c>
      <c r="N1655" s="27" t="s">
        <v>215</v>
      </c>
      <c r="O1655" s="27" t="s">
        <v>740</v>
      </c>
      <c r="P1655" s="27" t="s">
        <v>170</v>
      </c>
      <c r="R1655" s="27">
        <v>0</v>
      </c>
      <c r="S1655" s="27" t="s">
        <v>354</v>
      </c>
      <c r="T1655" s="27" t="s">
        <v>354</v>
      </c>
      <c r="U1655" s="27" t="s">
        <v>2004</v>
      </c>
    </row>
    <row r="1656" spans="1:21" x14ac:dyDescent="0.15">
      <c r="A1656" s="27" t="s">
        <v>75</v>
      </c>
      <c r="B1656" s="27" t="s">
        <v>5076</v>
      </c>
      <c r="C1656" s="27" t="s">
        <v>219</v>
      </c>
      <c r="D1656" s="27" t="s">
        <v>739</v>
      </c>
      <c r="E1656" s="27" t="s">
        <v>1246</v>
      </c>
      <c r="F1656" s="27" t="s">
        <v>1247</v>
      </c>
      <c r="G1656" s="27" t="s">
        <v>78</v>
      </c>
      <c r="H1656" s="27" t="s">
        <v>1248</v>
      </c>
      <c r="I1656" s="28">
        <v>43423.746423611112</v>
      </c>
      <c r="J1656" s="28">
        <v>43423.746840277781</v>
      </c>
      <c r="K1656" s="27">
        <v>4.1666666666666669E-4</v>
      </c>
      <c r="L1656" s="27" t="s">
        <v>210</v>
      </c>
      <c r="M1656" s="27" t="s">
        <v>211</v>
      </c>
      <c r="N1656" s="27" t="s">
        <v>215</v>
      </c>
      <c r="O1656" s="27" t="s">
        <v>740</v>
      </c>
      <c r="P1656" s="27" t="s">
        <v>170</v>
      </c>
      <c r="R1656" s="27">
        <v>0</v>
      </c>
      <c r="S1656" s="27" t="s">
        <v>366</v>
      </c>
      <c r="T1656" s="27" t="s">
        <v>354</v>
      </c>
      <c r="U1656" s="27" t="s">
        <v>1249</v>
      </c>
    </row>
    <row r="1657" spans="1:21" x14ac:dyDescent="0.15">
      <c r="A1657" s="27" t="s">
        <v>75</v>
      </c>
      <c r="B1657" s="27" t="s">
        <v>5077</v>
      </c>
      <c r="C1657" s="27" t="s">
        <v>219</v>
      </c>
      <c r="D1657" s="27" t="s">
        <v>739</v>
      </c>
      <c r="E1657" s="27" t="s">
        <v>5078</v>
      </c>
      <c r="F1657" s="27" t="s">
        <v>5079</v>
      </c>
      <c r="G1657" s="27" t="s">
        <v>78</v>
      </c>
      <c r="H1657" s="27" t="s">
        <v>5080</v>
      </c>
      <c r="I1657" s="28">
        <v>43423.749386574076</v>
      </c>
      <c r="J1657" s="28">
        <v>43423.756354166668</v>
      </c>
      <c r="K1657" s="27">
        <v>6.9675925925925921E-3</v>
      </c>
      <c r="L1657" s="27" t="s">
        <v>210</v>
      </c>
      <c r="M1657" s="27" t="s">
        <v>210</v>
      </c>
      <c r="N1657" s="27" t="s">
        <v>215</v>
      </c>
      <c r="O1657" s="27" t="s">
        <v>740</v>
      </c>
      <c r="P1657" s="27" t="s">
        <v>170</v>
      </c>
      <c r="R1657" s="27">
        <v>0</v>
      </c>
      <c r="S1657" s="27" t="s">
        <v>1148</v>
      </c>
      <c r="T1657" s="27" t="s">
        <v>1148</v>
      </c>
      <c r="U1657" s="27" t="s">
        <v>5081</v>
      </c>
    </row>
    <row r="1658" spans="1:21" x14ac:dyDescent="0.15">
      <c r="A1658" s="27" t="s">
        <v>75</v>
      </c>
      <c r="B1658" s="27" t="s">
        <v>11679</v>
      </c>
      <c r="C1658" s="27" t="s">
        <v>219</v>
      </c>
      <c r="D1658" s="27" t="s">
        <v>741</v>
      </c>
      <c r="E1658" s="27" t="s">
        <v>11680</v>
      </c>
      <c r="F1658" s="27" t="s">
        <v>11681</v>
      </c>
      <c r="G1658" s="27" t="s">
        <v>78</v>
      </c>
      <c r="H1658" s="27" t="s">
        <v>708</v>
      </c>
      <c r="I1658" s="28">
        <v>43423.447881944441</v>
      </c>
      <c r="J1658" s="28">
        <v>43423.447881944441</v>
      </c>
      <c r="K1658" s="27">
        <v>0</v>
      </c>
      <c r="L1658" s="27" t="s">
        <v>211</v>
      </c>
      <c r="M1658" s="27" t="s">
        <v>211</v>
      </c>
      <c r="N1658" s="27" t="s">
        <v>215</v>
      </c>
      <c r="O1658" s="27" t="s">
        <v>742</v>
      </c>
      <c r="P1658" s="27" t="s">
        <v>170</v>
      </c>
      <c r="R1658" s="27">
        <v>0</v>
      </c>
      <c r="S1658" s="27" t="s">
        <v>354</v>
      </c>
      <c r="T1658" s="27" t="s">
        <v>354</v>
      </c>
      <c r="U1658" s="27" t="s">
        <v>11682</v>
      </c>
    </row>
    <row r="1659" spans="1:21" x14ac:dyDescent="0.15">
      <c r="A1659" s="27" t="s">
        <v>75</v>
      </c>
      <c r="B1659" s="27" t="s">
        <v>5082</v>
      </c>
      <c r="C1659" s="27" t="s">
        <v>219</v>
      </c>
      <c r="D1659" s="27" t="s">
        <v>741</v>
      </c>
      <c r="E1659" s="27" t="s">
        <v>5083</v>
      </c>
      <c r="F1659" s="27" t="s">
        <v>5084</v>
      </c>
      <c r="G1659" s="27" t="s">
        <v>78</v>
      </c>
      <c r="H1659" s="27" t="s">
        <v>5085</v>
      </c>
      <c r="I1659" s="28">
        <v>43423.448437500003</v>
      </c>
      <c r="J1659" s="28">
        <v>43423.451701388891</v>
      </c>
      <c r="K1659" s="27">
        <v>3.2638888888888891E-3</v>
      </c>
      <c r="L1659" s="27" t="s">
        <v>210</v>
      </c>
      <c r="M1659" s="27" t="s">
        <v>210</v>
      </c>
      <c r="N1659" s="27" t="s">
        <v>215</v>
      </c>
      <c r="O1659" s="27" t="s">
        <v>742</v>
      </c>
      <c r="P1659" s="27" t="s">
        <v>170</v>
      </c>
      <c r="R1659" s="27">
        <v>0</v>
      </c>
      <c r="S1659" s="27" t="s">
        <v>509</v>
      </c>
      <c r="T1659" s="27" t="s">
        <v>509</v>
      </c>
      <c r="U1659" s="27" t="s">
        <v>5086</v>
      </c>
    </row>
    <row r="1660" spans="1:21" x14ac:dyDescent="0.15">
      <c r="A1660" s="27" t="s">
        <v>75</v>
      </c>
      <c r="B1660" s="27" t="s">
        <v>5087</v>
      </c>
      <c r="C1660" s="27" t="s">
        <v>219</v>
      </c>
      <c r="D1660" s="27" t="s">
        <v>741</v>
      </c>
      <c r="E1660" s="27" t="s">
        <v>5088</v>
      </c>
      <c r="F1660" s="27" t="s">
        <v>5089</v>
      </c>
      <c r="G1660" s="27" t="s">
        <v>78</v>
      </c>
      <c r="H1660" s="27" t="s">
        <v>5090</v>
      </c>
      <c r="I1660" s="28">
        <v>43423.454560185186</v>
      </c>
      <c r="J1660" s="28">
        <v>43423.454629629632</v>
      </c>
      <c r="K1660" s="27">
        <v>6.9444444444444444E-5</v>
      </c>
      <c r="L1660" s="27" t="s">
        <v>210</v>
      </c>
      <c r="M1660" s="27" t="s">
        <v>211</v>
      </c>
      <c r="N1660" s="27" t="s">
        <v>215</v>
      </c>
      <c r="O1660" s="27" t="s">
        <v>742</v>
      </c>
      <c r="P1660" s="27" t="s">
        <v>170</v>
      </c>
      <c r="R1660" s="27">
        <v>0</v>
      </c>
      <c r="S1660" s="27" t="s">
        <v>483</v>
      </c>
      <c r="T1660" s="27" t="s">
        <v>354</v>
      </c>
      <c r="U1660" s="27" t="s">
        <v>5091</v>
      </c>
    </row>
    <row r="1661" spans="1:21" x14ac:dyDescent="0.15">
      <c r="A1661" s="27" t="s">
        <v>75</v>
      </c>
      <c r="B1661" s="27" t="s">
        <v>11683</v>
      </c>
      <c r="C1661" s="27" t="s">
        <v>219</v>
      </c>
      <c r="D1661" s="27" t="s">
        <v>741</v>
      </c>
      <c r="E1661" s="27" t="s">
        <v>11684</v>
      </c>
      <c r="F1661" s="27" t="s">
        <v>11685</v>
      </c>
      <c r="G1661" s="27" t="s">
        <v>78</v>
      </c>
      <c r="H1661" s="27" t="s">
        <v>11686</v>
      </c>
      <c r="I1661" s="28">
        <v>43423.455081018517</v>
      </c>
      <c r="J1661" s="28">
        <v>43423.455081018517</v>
      </c>
      <c r="K1661" s="27">
        <v>0</v>
      </c>
      <c r="L1661" s="27" t="s">
        <v>211</v>
      </c>
      <c r="M1661" s="27" t="s">
        <v>211</v>
      </c>
      <c r="N1661" s="27" t="s">
        <v>215</v>
      </c>
      <c r="O1661" s="27" t="s">
        <v>742</v>
      </c>
      <c r="P1661" s="27" t="s">
        <v>170</v>
      </c>
      <c r="R1661" s="27">
        <v>0</v>
      </c>
      <c r="S1661" s="27" t="s">
        <v>354</v>
      </c>
      <c r="T1661" s="27" t="s">
        <v>354</v>
      </c>
      <c r="U1661" s="27" t="s">
        <v>11687</v>
      </c>
    </row>
    <row r="1662" spans="1:21" x14ac:dyDescent="0.15">
      <c r="A1662" s="27" t="s">
        <v>75</v>
      </c>
      <c r="B1662" s="27" t="s">
        <v>11688</v>
      </c>
      <c r="C1662" s="27" t="s">
        <v>219</v>
      </c>
      <c r="D1662" s="27" t="s">
        <v>741</v>
      </c>
      <c r="E1662" s="27" t="s">
        <v>11689</v>
      </c>
      <c r="F1662" s="27" t="s">
        <v>11690</v>
      </c>
      <c r="G1662" s="27" t="s">
        <v>78</v>
      </c>
      <c r="H1662" s="27" t="s">
        <v>11691</v>
      </c>
      <c r="I1662" s="28">
        <v>43423.455520833333</v>
      </c>
      <c r="J1662" s="28">
        <v>43423.455520833333</v>
      </c>
      <c r="K1662" s="27">
        <v>0</v>
      </c>
      <c r="L1662" s="27" t="s">
        <v>211</v>
      </c>
      <c r="M1662" s="27" t="s">
        <v>211</v>
      </c>
      <c r="N1662" s="27" t="s">
        <v>215</v>
      </c>
      <c r="O1662" s="27" t="s">
        <v>742</v>
      </c>
      <c r="P1662" s="27" t="s">
        <v>170</v>
      </c>
      <c r="R1662" s="27">
        <v>0</v>
      </c>
      <c r="S1662" s="27" t="s">
        <v>354</v>
      </c>
      <c r="T1662" s="27" t="s">
        <v>354</v>
      </c>
      <c r="U1662" s="27" t="s">
        <v>11692</v>
      </c>
    </row>
    <row r="1663" spans="1:21" x14ac:dyDescent="0.15">
      <c r="A1663" s="27" t="s">
        <v>75</v>
      </c>
      <c r="B1663" s="27" t="s">
        <v>5092</v>
      </c>
      <c r="C1663" s="27" t="s">
        <v>219</v>
      </c>
      <c r="D1663" s="27" t="s">
        <v>741</v>
      </c>
      <c r="E1663" s="27" t="s">
        <v>5093</v>
      </c>
      <c r="F1663" s="27" t="s">
        <v>5094</v>
      </c>
      <c r="G1663" s="27" t="s">
        <v>78</v>
      </c>
      <c r="H1663" s="27" t="s">
        <v>5095</v>
      </c>
      <c r="I1663" s="28">
        <v>43423.45685185185</v>
      </c>
      <c r="J1663" s="28">
        <v>43423.463888888888</v>
      </c>
      <c r="K1663" s="27">
        <v>7.037037037037037E-3</v>
      </c>
      <c r="L1663" s="27" t="s">
        <v>210</v>
      </c>
      <c r="M1663" s="27" t="s">
        <v>210</v>
      </c>
      <c r="N1663" s="27" t="s">
        <v>215</v>
      </c>
      <c r="O1663" s="27" t="s">
        <v>742</v>
      </c>
      <c r="P1663" s="27" t="s">
        <v>170</v>
      </c>
      <c r="R1663" s="27">
        <v>0</v>
      </c>
      <c r="S1663" s="27" t="s">
        <v>5096</v>
      </c>
      <c r="T1663" s="27" t="s">
        <v>5096</v>
      </c>
      <c r="U1663" s="27" t="s">
        <v>5097</v>
      </c>
    </row>
    <row r="1664" spans="1:21" x14ac:dyDescent="0.15">
      <c r="A1664" s="27" t="s">
        <v>75</v>
      </c>
      <c r="B1664" s="27" t="s">
        <v>11693</v>
      </c>
      <c r="C1664" s="27" t="s">
        <v>219</v>
      </c>
      <c r="D1664" s="27" t="s">
        <v>741</v>
      </c>
      <c r="E1664" s="27" t="s">
        <v>11684</v>
      </c>
      <c r="F1664" s="27" t="s">
        <v>11685</v>
      </c>
      <c r="G1664" s="27" t="s">
        <v>78</v>
      </c>
      <c r="H1664" s="27" t="s">
        <v>11686</v>
      </c>
      <c r="I1664" s="28">
        <v>43423.458854166667</v>
      </c>
      <c r="J1664" s="28">
        <v>43423.458854166667</v>
      </c>
      <c r="K1664" s="27">
        <v>0</v>
      </c>
      <c r="L1664" s="27" t="s">
        <v>211</v>
      </c>
      <c r="M1664" s="27" t="s">
        <v>211</v>
      </c>
      <c r="N1664" s="27" t="s">
        <v>215</v>
      </c>
      <c r="O1664" s="27" t="s">
        <v>742</v>
      </c>
      <c r="P1664" s="27" t="s">
        <v>170</v>
      </c>
      <c r="R1664" s="27">
        <v>0</v>
      </c>
      <c r="S1664" s="27" t="s">
        <v>354</v>
      </c>
      <c r="T1664" s="27" t="s">
        <v>354</v>
      </c>
      <c r="U1664" s="27" t="s">
        <v>11694</v>
      </c>
    </row>
    <row r="1665" spans="1:21" x14ac:dyDescent="0.15">
      <c r="A1665" s="27" t="s">
        <v>75</v>
      </c>
      <c r="B1665" s="27" t="s">
        <v>11695</v>
      </c>
      <c r="C1665" s="27" t="s">
        <v>219</v>
      </c>
      <c r="D1665" s="27" t="s">
        <v>741</v>
      </c>
      <c r="E1665" s="27" t="s">
        <v>11689</v>
      </c>
      <c r="F1665" s="27" t="s">
        <v>11690</v>
      </c>
      <c r="G1665" s="27" t="s">
        <v>78</v>
      </c>
      <c r="H1665" s="27" t="s">
        <v>11691</v>
      </c>
      <c r="I1665" s="28">
        <v>43423.459293981483</v>
      </c>
      <c r="J1665" s="28">
        <v>43423.459293981483</v>
      </c>
      <c r="K1665" s="27">
        <v>0</v>
      </c>
      <c r="L1665" s="27" t="s">
        <v>211</v>
      </c>
      <c r="M1665" s="27" t="s">
        <v>211</v>
      </c>
      <c r="N1665" s="27" t="s">
        <v>215</v>
      </c>
      <c r="O1665" s="27" t="s">
        <v>742</v>
      </c>
      <c r="P1665" s="27" t="s">
        <v>170</v>
      </c>
      <c r="R1665" s="27">
        <v>0</v>
      </c>
      <c r="S1665" s="27" t="s">
        <v>354</v>
      </c>
      <c r="T1665" s="27" t="s">
        <v>354</v>
      </c>
      <c r="U1665" s="27" t="s">
        <v>11696</v>
      </c>
    </row>
    <row r="1666" spans="1:21" x14ac:dyDescent="0.15">
      <c r="A1666" s="27" t="s">
        <v>75</v>
      </c>
      <c r="B1666" s="27" t="s">
        <v>11697</v>
      </c>
      <c r="C1666" s="27" t="s">
        <v>219</v>
      </c>
      <c r="D1666" s="27" t="s">
        <v>741</v>
      </c>
      <c r="E1666" s="27" t="s">
        <v>11698</v>
      </c>
      <c r="F1666" s="27" t="s">
        <v>11699</v>
      </c>
      <c r="G1666" s="27" t="s">
        <v>78</v>
      </c>
      <c r="H1666" s="27" t="s">
        <v>11700</v>
      </c>
      <c r="I1666" s="28">
        <v>43423.46</v>
      </c>
      <c r="J1666" s="28">
        <v>43423.46</v>
      </c>
      <c r="K1666" s="27">
        <v>0</v>
      </c>
      <c r="L1666" s="27" t="s">
        <v>211</v>
      </c>
      <c r="M1666" s="27" t="s">
        <v>211</v>
      </c>
      <c r="N1666" s="27" t="s">
        <v>215</v>
      </c>
      <c r="O1666" s="27" t="s">
        <v>742</v>
      </c>
      <c r="P1666" s="27" t="s">
        <v>170</v>
      </c>
      <c r="R1666" s="27">
        <v>0</v>
      </c>
      <c r="U1666" s="27" t="s">
        <v>11701</v>
      </c>
    </row>
    <row r="1667" spans="1:21" x14ac:dyDescent="0.15">
      <c r="A1667" s="27" t="s">
        <v>75</v>
      </c>
      <c r="B1667" s="27" t="s">
        <v>11702</v>
      </c>
      <c r="C1667" s="27" t="s">
        <v>219</v>
      </c>
      <c r="D1667" s="27" t="s">
        <v>741</v>
      </c>
      <c r="E1667" s="27" t="s">
        <v>5093</v>
      </c>
      <c r="F1667" s="27" t="s">
        <v>5094</v>
      </c>
      <c r="G1667" s="27" t="s">
        <v>78</v>
      </c>
      <c r="H1667" s="27" t="s">
        <v>5095</v>
      </c>
      <c r="I1667" s="28">
        <v>43423.460625</v>
      </c>
      <c r="J1667" s="28">
        <v>43423.460625</v>
      </c>
      <c r="K1667" s="27">
        <v>0</v>
      </c>
      <c r="L1667" s="27" t="s">
        <v>211</v>
      </c>
      <c r="M1667" s="27" t="s">
        <v>211</v>
      </c>
      <c r="N1667" s="27" t="s">
        <v>215</v>
      </c>
      <c r="O1667" s="27" t="s">
        <v>742</v>
      </c>
      <c r="P1667" s="27" t="s">
        <v>170</v>
      </c>
      <c r="R1667" s="27">
        <v>0</v>
      </c>
      <c r="S1667" s="27" t="s">
        <v>354</v>
      </c>
      <c r="T1667" s="27" t="s">
        <v>354</v>
      </c>
      <c r="U1667" s="27" t="s">
        <v>11703</v>
      </c>
    </row>
    <row r="1668" spans="1:21" x14ac:dyDescent="0.15">
      <c r="A1668" s="27" t="s">
        <v>75</v>
      </c>
      <c r="B1668" s="27" t="s">
        <v>5098</v>
      </c>
      <c r="C1668" s="27" t="s">
        <v>219</v>
      </c>
      <c r="D1668" s="27" t="s">
        <v>741</v>
      </c>
      <c r="E1668" s="27" t="s">
        <v>5099</v>
      </c>
      <c r="F1668" s="27" t="s">
        <v>5100</v>
      </c>
      <c r="G1668" s="27" t="s">
        <v>78</v>
      </c>
      <c r="H1668" s="27" t="s">
        <v>5101</v>
      </c>
      <c r="I1668" s="28">
        <v>43423.464432870373</v>
      </c>
      <c r="J1668" s="28">
        <v>43423.464988425927</v>
      </c>
      <c r="K1668" s="27">
        <v>5.5555555555555556E-4</v>
      </c>
      <c r="L1668" s="27" t="s">
        <v>210</v>
      </c>
      <c r="M1668" s="27" t="s">
        <v>211</v>
      </c>
      <c r="N1668" s="27" t="s">
        <v>215</v>
      </c>
      <c r="O1668" s="27" t="s">
        <v>742</v>
      </c>
      <c r="P1668" s="27" t="s">
        <v>170</v>
      </c>
      <c r="R1668" s="27">
        <v>0</v>
      </c>
      <c r="S1668" s="27" t="s">
        <v>443</v>
      </c>
      <c r="T1668" s="27" t="s">
        <v>354</v>
      </c>
      <c r="U1668" s="27" t="s">
        <v>5102</v>
      </c>
    </row>
    <row r="1669" spans="1:21" x14ac:dyDescent="0.15">
      <c r="A1669" s="27" t="s">
        <v>75</v>
      </c>
      <c r="B1669" s="27" t="s">
        <v>11704</v>
      </c>
      <c r="C1669" s="27" t="s">
        <v>219</v>
      </c>
      <c r="D1669" s="27" t="s">
        <v>741</v>
      </c>
      <c r="E1669" s="27" t="s">
        <v>11705</v>
      </c>
      <c r="F1669" s="27" t="s">
        <v>11706</v>
      </c>
      <c r="G1669" s="27" t="s">
        <v>78</v>
      </c>
      <c r="H1669" s="27" t="s">
        <v>11707</v>
      </c>
      <c r="I1669" s="28">
        <v>43423.466249999998</v>
      </c>
      <c r="J1669" s="28">
        <v>43423.466249999998</v>
      </c>
      <c r="K1669" s="27">
        <v>0</v>
      </c>
      <c r="L1669" s="27" t="s">
        <v>211</v>
      </c>
      <c r="M1669" s="27" t="s">
        <v>211</v>
      </c>
      <c r="N1669" s="27" t="s">
        <v>215</v>
      </c>
      <c r="O1669" s="27" t="s">
        <v>742</v>
      </c>
      <c r="P1669" s="27" t="s">
        <v>170</v>
      </c>
      <c r="R1669" s="27">
        <v>0</v>
      </c>
      <c r="S1669" s="27" t="s">
        <v>354</v>
      </c>
      <c r="T1669" s="27" t="s">
        <v>354</v>
      </c>
      <c r="U1669" s="27" t="s">
        <v>11708</v>
      </c>
    </row>
    <row r="1670" spans="1:21" x14ac:dyDescent="0.15">
      <c r="A1670" s="27" t="s">
        <v>75</v>
      </c>
      <c r="B1670" s="27" t="s">
        <v>11709</v>
      </c>
      <c r="C1670" s="27" t="s">
        <v>219</v>
      </c>
      <c r="D1670" s="27" t="s">
        <v>741</v>
      </c>
      <c r="E1670" s="27" t="s">
        <v>11710</v>
      </c>
      <c r="F1670" s="27" t="s">
        <v>11711</v>
      </c>
      <c r="G1670" s="27" t="s">
        <v>78</v>
      </c>
      <c r="H1670" s="27" t="s">
        <v>11712</v>
      </c>
      <c r="I1670" s="28">
        <v>43423.466828703706</v>
      </c>
      <c r="J1670" s="28">
        <v>43423.466828703706</v>
      </c>
      <c r="K1670" s="27">
        <v>0</v>
      </c>
      <c r="L1670" s="27" t="s">
        <v>211</v>
      </c>
      <c r="M1670" s="27" t="s">
        <v>211</v>
      </c>
      <c r="N1670" s="27" t="s">
        <v>215</v>
      </c>
      <c r="O1670" s="27" t="s">
        <v>742</v>
      </c>
      <c r="P1670" s="27" t="s">
        <v>170</v>
      </c>
      <c r="R1670" s="27">
        <v>0</v>
      </c>
      <c r="S1670" s="27" t="s">
        <v>354</v>
      </c>
      <c r="T1670" s="27" t="s">
        <v>354</v>
      </c>
      <c r="U1670" s="27" t="s">
        <v>11713</v>
      </c>
    </row>
    <row r="1671" spans="1:21" x14ac:dyDescent="0.15">
      <c r="A1671" s="27" t="s">
        <v>75</v>
      </c>
      <c r="B1671" s="27" t="s">
        <v>5103</v>
      </c>
      <c r="C1671" s="27" t="s">
        <v>219</v>
      </c>
      <c r="D1671" s="27" t="s">
        <v>741</v>
      </c>
      <c r="E1671" s="27" t="s">
        <v>5104</v>
      </c>
      <c r="F1671" s="27" t="s">
        <v>5105</v>
      </c>
      <c r="G1671" s="27" t="s">
        <v>78</v>
      </c>
      <c r="H1671" s="27" t="s">
        <v>1487</v>
      </c>
      <c r="I1671" s="28">
        <v>43423.467418981483</v>
      </c>
      <c r="J1671" s="28">
        <v>43423.467546296299</v>
      </c>
      <c r="K1671" s="27">
        <v>1.273148148148148E-4</v>
      </c>
      <c r="L1671" s="27" t="s">
        <v>210</v>
      </c>
      <c r="M1671" s="27" t="s">
        <v>211</v>
      </c>
      <c r="N1671" s="27" t="s">
        <v>215</v>
      </c>
      <c r="O1671" s="27" t="s">
        <v>742</v>
      </c>
      <c r="P1671" s="27" t="s">
        <v>170</v>
      </c>
      <c r="R1671" s="27">
        <v>0</v>
      </c>
      <c r="S1671" s="27" t="s">
        <v>380</v>
      </c>
      <c r="T1671" s="27" t="s">
        <v>354</v>
      </c>
      <c r="U1671" s="27" t="s">
        <v>5106</v>
      </c>
    </row>
    <row r="1672" spans="1:21" x14ac:dyDescent="0.15">
      <c r="A1672" s="27" t="s">
        <v>75</v>
      </c>
      <c r="B1672" s="27" t="s">
        <v>11714</v>
      </c>
      <c r="C1672" s="27" t="s">
        <v>219</v>
      </c>
      <c r="D1672" s="27" t="s">
        <v>741</v>
      </c>
      <c r="E1672" s="27" t="s">
        <v>5099</v>
      </c>
      <c r="F1672" s="27" t="s">
        <v>5100</v>
      </c>
      <c r="G1672" s="27" t="s">
        <v>78</v>
      </c>
      <c r="H1672" s="27" t="s">
        <v>5101</v>
      </c>
      <c r="I1672" s="28">
        <v>43423.468171296299</v>
      </c>
      <c r="J1672" s="28">
        <v>43423.468171296299</v>
      </c>
      <c r="K1672" s="27">
        <v>0</v>
      </c>
      <c r="L1672" s="27" t="s">
        <v>211</v>
      </c>
      <c r="M1672" s="27" t="s">
        <v>211</v>
      </c>
      <c r="N1672" s="27" t="s">
        <v>215</v>
      </c>
      <c r="O1672" s="27" t="s">
        <v>742</v>
      </c>
      <c r="P1672" s="27" t="s">
        <v>170</v>
      </c>
      <c r="R1672" s="27">
        <v>0</v>
      </c>
      <c r="U1672" s="27" t="s">
        <v>11715</v>
      </c>
    </row>
    <row r="1673" spans="1:21" x14ac:dyDescent="0.15">
      <c r="A1673" s="27" t="s">
        <v>75</v>
      </c>
      <c r="B1673" s="27" t="s">
        <v>5107</v>
      </c>
      <c r="C1673" s="27" t="s">
        <v>219</v>
      </c>
      <c r="D1673" s="27" t="s">
        <v>741</v>
      </c>
      <c r="E1673" s="27" t="s">
        <v>5108</v>
      </c>
      <c r="F1673" s="27" t="s">
        <v>5109</v>
      </c>
      <c r="G1673" s="27" t="s">
        <v>78</v>
      </c>
      <c r="H1673" s="27" t="s">
        <v>5110</v>
      </c>
      <c r="I1673" s="28">
        <v>43423.469641203701</v>
      </c>
      <c r="J1673" s="28">
        <v>43423.46980324074</v>
      </c>
      <c r="K1673" s="27">
        <v>1.6203703703703703E-4</v>
      </c>
      <c r="L1673" s="27" t="s">
        <v>210</v>
      </c>
      <c r="M1673" s="27" t="s">
        <v>211</v>
      </c>
      <c r="N1673" s="27" t="s">
        <v>215</v>
      </c>
      <c r="O1673" s="27" t="s">
        <v>742</v>
      </c>
      <c r="P1673" s="27" t="s">
        <v>170</v>
      </c>
      <c r="R1673" s="27">
        <v>0</v>
      </c>
      <c r="S1673" s="27" t="s">
        <v>402</v>
      </c>
      <c r="T1673" s="27" t="s">
        <v>354</v>
      </c>
      <c r="U1673" s="27" t="s">
        <v>5111</v>
      </c>
    </row>
    <row r="1674" spans="1:21" x14ac:dyDescent="0.15">
      <c r="A1674" s="27" t="s">
        <v>75</v>
      </c>
      <c r="B1674" s="27" t="s">
        <v>11716</v>
      </c>
      <c r="C1674" s="27" t="s">
        <v>219</v>
      </c>
      <c r="D1674" s="27" t="s">
        <v>741</v>
      </c>
      <c r="E1674" s="27" t="s">
        <v>11705</v>
      </c>
      <c r="F1674" s="27" t="s">
        <v>11706</v>
      </c>
      <c r="G1674" s="27" t="s">
        <v>78</v>
      </c>
      <c r="H1674" s="27" t="s">
        <v>11707</v>
      </c>
      <c r="I1674" s="28">
        <v>43423.470023148147</v>
      </c>
      <c r="J1674" s="28">
        <v>43423.470023148147</v>
      </c>
      <c r="K1674" s="27">
        <v>0</v>
      </c>
      <c r="L1674" s="27" t="s">
        <v>211</v>
      </c>
      <c r="M1674" s="27" t="s">
        <v>211</v>
      </c>
      <c r="N1674" s="27" t="s">
        <v>215</v>
      </c>
      <c r="O1674" s="27" t="s">
        <v>742</v>
      </c>
      <c r="P1674" s="27" t="s">
        <v>170</v>
      </c>
      <c r="R1674" s="27">
        <v>0</v>
      </c>
      <c r="U1674" s="27" t="s">
        <v>11717</v>
      </c>
    </row>
    <row r="1675" spans="1:21" x14ac:dyDescent="0.15">
      <c r="A1675" s="27" t="s">
        <v>75</v>
      </c>
      <c r="B1675" s="27" t="s">
        <v>11718</v>
      </c>
      <c r="C1675" s="27" t="s">
        <v>219</v>
      </c>
      <c r="D1675" s="27" t="s">
        <v>741</v>
      </c>
      <c r="E1675" s="27" t="s">
        <v>11719</v>
      </c>
      <c r="F1675" s="27" t="s">
        <v>11720</v>
      </c>
      <c r="G1675" s="27" t="s">
        <v>78</v>
      </c>
      <c r="H1675" s="27" t="s">
        <v>11721</v>
      </c>
      <c r="I1675" s="28">
        <v>43423.470173611109</v>
      </c>
      <c r="J1675" s="28">
        <v>43423.470173611109</v>
      </c>
      <c r="K1675" s="27">
        <v>0</v>
      </c>
      <c r="L1675" s="27" t="s">
        <v>211</v>
      </c>
      <c r="M1675" s="27" t="s">
        <v>211</v>
      </c>
      <c r="N1675" s="27" t="s">
        <v>215</v>
      </c>
      <c r="O1675" s="27" t="s">
        <v>742</v>
      </c>
      <c r="P1675" s="27" t="s">
        <v>170</v>
      </c>
      <c r="R1675" s="27">
        <v>0</v>
      </c>
      <c r="S1675" s="27" t="s">
        <v>354</v>
      </c>
      <c r="T1675" s="27" t="s">
        <v>354</v>
      </c>
      <c r="U1675" s="27" t="s">
        <v>11722</v>
      </c>
    </row>
    <row r="1676" spans="1:21" x14ac:dyDescent="0.15">
      <c r="A1676" s="27" t="s">
        <v>75</v>
      </c>
      <c r="B1676" s="27" t="s">
        <v>11723</v>
      </c>
      <c r="C1676" s="27" t="s">
        <v>219</v>
      </c>
      <c r="D1676" s="27" t="s">
        <v>741</v>
      </c>
      <c r="E1676" s="27" t="s">
        <v>11710</v>
      </c>
      <c r="F1676" s="27" t="s">
        <v>11711</v>
      </c>
      <c r="G1676" s="27" t="s">
        <v>78</v>
      </c>
      <c r="H1676" s="27" t="s">
        <v>11712</v>
      </c>
      <c r="I1676" s="28">
        <v>43423.470462962963</v>
      </c>
      <c r="J1676" s="28">
        <v>43423.470462962963</v>
      </c>
      <c r="K1676" s="27">
        <v>0</v>
      </c>
      <c r="L1676" s="27" t="s">
        <v>211</v>
      </c>
      <c r="M1676" s="27" t="s">
        <v>211</v>
      </c>
      <c r="N1676" s="27" t="s">
        <v>215</v>
      </c>
      <c r="O1676" s="27" t="s">
        <v>742</v>
      </c>
      <c r="P1676" s="27" t="s">
        <v>170</v>
      </c>
      <c r="R1676" s="27">
        <v>0</v>
      </c>
      <c r="S1676" s="27" t="s">
        <v>354</v>
      </c>
      <c r="T1676" s="27" t="s">
        <v>354</v>
      </c>
      <c r="U1676" s="27" t="s">
        <v>11724</v>
      </c>
    </row>
    <row r="1677" spans="1:21" x14ac:dyDescent="0.15">
      <c r="A1677" s="27" t="s">
        <v>75</v>
      </c>
      <c r="B1677" s="27" t="s">
        <v>11725</v>
      </c>
      <c r="C1677" s="27" t="s">
        <v>219</v>
      </c>
      <c r="D1677" s="27" t="s">
        <v>741</v>
      </c>
      <c r="E1677" s="27" t="s">
        <v>5104</v>
      </c>
      <c r="F1677" s="27" t="s">
        <v>5105</v>
      </c>
      <c r="G1677" s="27" t="s">
        <v>78</v>
      </c>
      <c r="H1677" s="27" t="s">
        <v>1487</v>
      </c>
      <c r="I1677" s="28">
        <v>43423.471168981479</v>
      </c>
      <c r="J1677" s="28">
        <v>43423.471168981479</v>
      </c>
      <c r="K1677" s="27">
        <v>0</v>
      </c>
      <c r="L1677" s="27" t="s">
        <v>211</v>
      </c>
      <c r="M1677" s="27" t="s">
        <v>211</v>
      </c>
      <c r="N1677" s="27" t="s">
        <v>215</v>
      </c>
      <c r="O1677" s="27" t="s">
        <v>742</v>
      </c>
      <c r="P1677" s="27" t="s">
        <v>170</v>
      </c>
      <c r="R1677" s="27">
        <v>0</v>
      </c>
      <c r="U1677" s="27" t="s">
        <v>11726</v>
      </c>
    </row>
    <row r="1678" spans="1:21" x14ac:dyDescent="0.15">
      <c r="A1678" s="27" t="s">
        <v>75</v>
      </c>
      <c r="B1678" s="27" t="s">
        <v>5112</v>
      </c>
      <c r="C1678" s="27" t="s">
        <v>219</v>
      </c>
      <c r="D1678" s="27" t="s">
        <v>741</v>
      </c>
      <c r="E1678" s="27" t="s">
        <v>5113</v>
      </c>
      <c r="F1678" s="27" t="s">
        <v>5114</v>
      </c>
      <c r="G1678" s="27" t="s">
        <v>78</v>
      </c>
      <c r="H1678" s="27" t="s">
        <v>5115</v>
      </c>
      <c r="I1678" s="28">
        <v>43423.472928240742</v>
      </c>
      <c r="J1678" s="28">
        <v>43423.473368055558</v>
      </c>
      <c r="K1678" s="27">
        <v>4.3981481481481481E-4</v>
      </c>
      <c r="L1678" s="27" t="s">
        <v>210</v>
      </c>
      <c r="M1678" s="27" t="s">
        <v>211</v>
      </c>
      <c r="N1678" s="27" t="s">
        <v>215</v>
      </c>
      <c r="O1678" s="27" t="s">
        <v>742</v>
      </c>
      <c r="P1678" s="27" t="s">
        <v>170</v>
      </c>
      <c r="R1678" s="27">
        <v>0</v>
      </c>
      <c r="S1678" s="27" t="s">
        <v>388</v>
      </c>
      <c r="T1678" s="27" t="s">
        <v>354</v>
      </c>
      <c r="U1678" s="27" t="s">
        <v>5116</v>
      </c>
    </row>
    <row r="1679" spans="1:21" x14ac:dyDescent="0.15">
      <c r="A1679" s="27" t="s">
        <v>75</v>
      </c>
      <c r="B1679" s="27" t="s">
        <v>11727</v>
      </c>
      <c r="C1679" s="27" t="s">
        <v>219</v>
      </c>
      <c r="D1679" s="27" t="s">
        <v>741</v>
      </c>
      <c r="E1679" s="27" t="s">
        <v>5118</v>
      </c>
      <c r="F1679" s="27" t="s">
        <v>5119</v>
      </c>
      <c r="G1679" s="27" t="s">
        <v>78</v>
      </c>
      <c r="H1679" s="27" t="s">
        <v>5120</v>
      </c>
      <c r="I1679" s="28">
        <v>43423.474849537037</v>
      </c>
      <c r="J1679" s="28">
        <v>43423.474849537037</v>
      </c>
      <c r="K1679" s="27">
        <v>0</v>
      </c>
      <c r="L1679" s="27" t="s">
        <v>211</v>
      </c>
      <c r="M1679" s="27" t="s">
        <v>211</v>
      </c>
      <c r="N1679" s="27" t="s">
        <v>215</v>
      </c>
      <c r="O1679" s="27" t="s">
        <v>742</v>
      </c>
      <c r="P1679" s="27" t="s">
        <v>170</v>
      </c>
      <c r="R1679" s="27">
        <v>0</v>
      </c>
      <c r="S1679" s="27" t="s">
        <v>354</v>
      </c>
      <c r="T1679" s="27" t="s">
        <v>354</v>
      </c>
      <c r="U1679" s="27" t="s">
        <v>5121</v>
      </c>
    </row>
    <row r="1680" spans="1:21" x14ac:dyDescent="0.15">
      <c r="A1680" s="27" t="s">
        <v>75</v>
      </c>
      <c r="B1680" s="27" t="s">
        <v>5117</v>
      </c>
      <c r="C1680" s="27" t="s">
        <v>219</v>
      </c>
      <c r="D1680" s="27" t="s">
        <v>741</v>
      </c>
      <c r="E1680" s="27" t="s">
        <v>5118</v>
      </c>
      <c r="F1680" s="27" t="s">
        <v>5119</v>
      </c>
      <c r="G1680" s="27" t="s">
        <v>78</v>
      </c>
      <c r="H1680" s="27" t="s">
        <v>5120</v>
      </c>
      <c r="I1680" s="28">
        <v>43423.475624999999</v>
      </c>
      <c r="J1680" s="28">
        <v>43423.476053240738</v>
      </c>
      <c r="K1680" s="27">
        <v>4.2824074074074075E-4</v>
      </c>
      <c r="L1680" s="27" t="s">
        <v>210</v>
      </c>
      <c r="M1680" s="27" t="s">
        <v>211</v>
      </c>
      <c r="N1680" s="27" t="s">
        <v>215</v>
      </c>
      <c r="O1680" s="27" t="s">
        <v>742</v>
      </c>
      <c r="P1680" s="27" t="s">
        <v>170</v>
      </c>
      <c r="R1680" s="27">
        <v>0</v>
      </c>
      <c r="S1680" s="27" t="s">
        <v>381</v>
      </c>
      <c r="T1680" s="27" t="s">
        <v>354</v>
      </c>
      <c r="U1680" s="27" t="s">
        <v>5121</v>
      </c>
    </row>
    <row r="1681" spans="1:21" x14ac:dyDescent="0.15">
      <c r="A1681" s="27" t="s">
        <v>75</v>
      </c>
      <c r="B1681" s="27" t="s">
        <v>11728</v>
      </c>
      <c r="C1681" s="27" t="s">
        <v>219</v>
      </c>
      <c r="D1681" s="27" t="s">
        <v>741</v>
      </c>
      <c r="E1681" s="27" t="s">
        <v>11729</v>
      </c>
      <c r="F1681" s="27" t="s">
        <v>11730</v>
      </c>
      <c r="G1681" s="27" t="s">
        <v>78</v>
      </c>
      <c r="H1681" s="27" t="s">
        <v>11731</v>
      </c>
      <c r="I1681" s="28">
        <v>43423.476875</v>
      </c>
      <c r="J1681" s="28">
        <v>43423.476875</v>
      </c>
      <c r="K1681" s="27">
        <v>0</v>
      </c>
      <c r="L1681" s="27" t="s">
        <v>211</v>
      </c>
      <c r="M1681" s="27" t="s">
        <v>211</v>
      </c>
      <c r="N1681" s="27" t="s">
        <v>215</v>
      </c>
      <c r="O1681" s="27" t="s">
        <v>742</v>
      </c>
      <c r="P1681" s="27" t="s">
        <v>170</v>
      </c>
      <c r="R1681" s="27">
        <v>0</v>
      </c>
      <c r="S1681" s="27" t="s">
        <v>354</v>
      </c>
      <c r="T1681" s="27" t="s">
        <v>354</v>
      </c>
      <c r="U1681" s="27" t="s">
        <v>11732</v>
      </c>
    </row>
    <row r="1682" spans="1:21" x14ac:dyDescent="0.15">
      <c r="A1682" s="27" t="s">
        <v>75</v>
      </c>
      <c r="B1682" s="27" t="s">
        <v>5122</v>
      </c>
      <c r="C1682" s="27" t="s">
        <v>219</v>
      </c>
      <c r="D1682" s="27" t="s">
        <v>741</v>
      </c>
      <c r="E1682" s="27" t="s">
        <v>5123</v>
      </c>
      <c r="F1682" s="27" t="s">
        <v>5124</v>
      </c>
      <c r="G1682" s="27" t="s">
        <v>78</v>
      </c>
      <c r="H1682" s="27" t="s">
        <v>5125</v>
      </c>
      <c r="I1682" s="28">
        <v>43423.477141203701</v>
      </c>
      <c r="J1682" s="28">
        <v>43423.47755787037</v>
      </c>
      <c r="K1682" s="27">
        <v>4.1666666666666669E-4</v>
      </c>
      <c r="L1682" s="27" t="s">
        <v>210</v>
      </c>
      <c r="M1682" s="27" t="s">
        <v>211</v>
      </c>
      <c r="N1682" s="27" t="s">
        <v>215</v>
      </c>
      <c r="O1682" s="27" t="s">
        <v>742</v>
      </c>
      <c r="P1682" s="27" t="s">
        <v>170</v>
      </c>
      <c r="R1682" s="27">
        <v>0</v>
      </c>
      <c r="S1682" s="27" t="s">
        <v>366</v>
      </c>
      <c r="T1682" s="27" t="s">
        <v>354</v>
      </c>
      <c r="U1682" s="27" t="s">
        <v>5126</v>
      </c>
    </row>
    <row r="1683" spans="1:21" x14ac:dyDescent="0.15">
      <c r="A1683" s="27" t="s">
        <v>75</v>
      </c>
      <c r="B1683" s="27" t="s">
        <v>11733</v>
      </c>
      <c r="C1683" s="27" t="s">
        <v>219</v>
      </c>
      <c r="D1683" s="27" t="s">
        <v>741</v>
      </c>
      <c r="E1683" s="27" t="s">
        <v>5118</v>
      </c>
      <c r="F1683" s="27" t="s">
        <v>5119</v>
      </c>
      <c r="G1683" s="27" t="s">
        <v>78</v>
      </c>
      <c r="H1683" s="27" t="s">
        <v>5120</v>
      </c>
      <c r="I1683" s="28">
        <v>43423.478449074071</v>
      </c>
      <c r="J1683" s="28">
        <v>43423.478449074071</v>
      </c>
      <c r="K1683" s="27">
        <v>0</v>
      </c>
      <c r="L1683" s="27" t="s">
        <v>211</v>
      </c>
      <c r="M1683" s="27" t="s">
        <v>211</v>
      </c>
      <c r="N1683" s="27" t="s">
        <v>215</v>
      </c>
      <c r="O1683" s="27" t="s">
        <v>742</v>
      </c>
      <c r="P1683" s="27" t="s">
        <v>170</v>
      </c>
      <c r="R1683" s="27">
        <v>0</v>
      </c>
      <c r="U1683" s="27" t="s">
        <v>11734</v>
      </c>
    </row>
    <row r="1684" spans="1:21" x14ac:dyDescent="0.15">
      <c r="A1684" s="27" t="s">
        <v>75</v>
      </c>
      <c r="B1684" s="27" t="s">
        <v>5127</v>
      </c>
      <c r="C1684" s="27" t="s">
        <v>219</v>
      </c>
      <c r="D1684" s="27" t="s">
        <v>741</v>
      </c>
      <c r="E1684" s="27" t="s">
        <v>5128</v>
      </c>
      <c r="F1684" s="27" t="s">
        <v>5129</v>
      </c>
      <c r="G1684" s="27" t="s">
        <v>78</v>
      </c>
      <c r="H1684" s="27" t="s">
        <v>1344</v>
      </c>
      <c r="I1684" s="28">
        <v>43423.478449074071</v>
      </c>
      <c r="J1684" s="28">
        <v>43423.478518518517</v>
      </c>
      <c r="K1684" s="27">
        <v>6.9444444444444444E-5</v>
      </c>
      <c r="L1684" s="27" t="s">
        <v>210</v>
      </c>
      <c r="M1684" s="27" t="s">
        <v>211</v>
      </c>
      <c r="N1684" s="27" t="s">
        <v>215</v>
      </c>
      <c r="O1684" s="27" t="s">
        <v>742</v>
      </c>
      <c r="P1684" s="27" t="s">
        <v>170</v>
      </c>
      <c r="R1684" s="27">
        <v>0</v>
      </c>
      <c r="S1684" s="27" t="s">
        <v>483</v>
      </c>
      <c r="T1684" s="27" t="s">
        <v>354</v>
      </c>
      <c r="U1684" s="27" t="s">
        <v>5130</v>
      </c>
    </row>
    <row r="1685" spans="1:21" x14ac:dyDescent="0.15">
      <c r="A1685" s="27" t="s">
        <v>75</v>
      </c>
      <c r="B1685" s="27" t="s">
        <v>11735</v>
      </c>
      <c r="C1685" s="27" t="s">
        <v>219</v>
      </c>
      <c r="D1685" s="27" t="s">
        <v>741</v>
      </c>
      <c r="E1685" s="27" t="s">
        <v>11736</v>
      </c>
      <c r="F1685" s="27" t="s">
        <v>11737</v>
      </c>
      <c r="G1685" s="27" t="s">
        <v>78</v>
      </c>
      <c r="H1685" s="27" t="s">
        <v>11738</v>
      </c>
      <c r="I1685" s="28">
        <v>43423.47923611111</v>
      </c>
      <c r="J1685" s="28">
        <v>43423.47923611111</v>
      </c>
      <c r="K1685" s="27">
        <v>0</v>
      </c>
      <c r="L1685" s="27" t="s">
        <v>211</v>
      </c>
      <c r="M1685" s="27" t="s">
        <v>211</v>
      </c>
      <c r="N1685" s="27" t="s">
        <v>215</v>
      </c>
      <c r="O1685" s="27" t="s">
        <v>742</v>
      </c>
      <c r="P1685" s="27" t="s">
        <v>170</v>
      </c>
      <c r="R1685" s="27">
        <v>0</v>
      </c>
      <c r="S1685" s="27" t="s">
        <v>354</v>
      </c>
      <c r="T1685" s="27" t="s">
        <v>354</v>
      </c>
      <c r="U1685" s="27" t="s">
        <v>11739</v>
      </c>
    </row>
    <row r="1686" spans="1:21" x14ac:dyDescent="0.15">
      <c r="A1686" s="27" t="s">
        <v>75</v>
      </c>
      <c r="B1686" s="27" t="s">
        <v>11740</v>
      </c>
      <c r="C1686" s="27" t="s">
        <v>219</v>
      </c>
      <c r="D1686" s="27" t="s">
        <v>741</v>
      </c>
      <c r="E1686" s="27" t="s">
        <v>11741</v>
      </c>
      <c r="F1686" s="27" t="s">
        <v>11742</v>
      </c>
      <c r="G1686" s="27" t="s">
        <v>78</v>
      </c>
      <c r="H1686" s="27" t="s">
        <v>11743</v>
      </c>
      <c r="I1686" s="28">
        <v>43423.479537037034</v>
      </c>
      <c r="J1686" s="28">
        <v>43423.479537037034</v>
      </c>
      <c r="K1686" s="27">
        <v>0</v>
      </c>
      <c r="L1686" s="27" t="s">
        <v>211</v>
      </c>
      <c r="M1686" s="27" t="s">
        <v>211</v>
      </c>
      <c r="N1686" s="27" t="s">
        <v>215</v>
      </c>
      <c r="O1686" s="27" t="s">
        <v>742</v>
      </c>
      <c r="P1686" s="27" t="s">
        <v>170</v>
      </c>
      <c r="R1686" s="27">
        <v>0</v>
      </c>
      <c r="S1686" s="27" t="s">
        <v>354</v>
      </c>
      <c r="T1686" s="27" t="s">
        <v>354</v>
      </c>
      <c r="U1686" s="27" t="s">
        <v>11744</v>
      </c>
    </row>
    <row r="1687" spans="1:21" x14ac:dyDescent="0.15">
      <c r="A1687" s="27" t="s">
        <v>75</v>
      </c>
      <c r="B1687" s="27" t="s">
        <v>11745</v>
      </c>
      <c r="C1687" s="27" t="s">
        <v>219</v>
      </c>
      <c r="D1687" s="27" t="s">
        <v>741</v>
      </c>
      <c r="E1687" s="27" t="s">
        <v>11746</v>
      </c>
      <c r="F1687" s="27" t="s">
        <v>11747</v>
      </c>
      <c r="G1687" s="27" t="s">
        <v>78</v>
      </c>
      <c r="H1687" s="27" t="s">
        <v>11748</v>
      </c>
      <c r="I1687" s="28">
        <v>43423.479814814818</v>
      </c>
      <c r="J1687" s="28">
        <v>43423.479814814818</v>
      </c>
      <c r="K1687" s="27">
        <v>0</v>
      </c>
      <c r="L1687" s="27" t="s">
        <v>211</v>
      </c>
      <c r="M1687" s="27" t="s">
        <v>211</v>
      </c>
      <c r="N1687" s="27" t="s">
        <v>215</v>
      </c>
      <c r="O1687" s="27" t="s">
        <v>742</v>
      </c>
      <c r="P1687" s="27" t="s">
        <v>170</v>
      </c>
      <c r="R1687" s="27">
        <v>0</v>
      </c>
      <c r="S1687" s="27" t="s">
        <v>354</v>
      </c>
      <c r="T1687" s="27" t="s">
        <v>354</v>
      </c>
      <c r="U1687" s="27" t="s">
        <v>11749</v>
      </c>
    </row>
    <row r="1688" spans="1:21" x14ac:dyDescent="0.15">
      <c r="A1688" s="27" t="s">
        <v>75</v>
      </c>
      <c r="B1688" s="27" t="s">
        <v>11750</v>
      </c>
      <c r="C1688" s="27" t="s">
        <v>219</v>
      </c>
      <c r="D1688" s="27" t="s">
        <v>741</v>
      </c>
      <c r="E1688" s="27" t="s">
        <v>11751</v>
      </c>
      <c r="F1688" s="27" t="s">
        <v>11752</v>
      </c>
      <c r="G1688" s="27" t="s">
        <v>78</v>
      </c>
      <c r="H1688" s="27" t="s">
        <v>11753</v>
      </c>
      <c r="I1688" s="28">
        <v>43423.480092592596</v>
      </c>
      <c r="J1688" s="28">
        <v>43423.480092592596</v>
      </c>
      <c r="K1688" s="27">
        <v>0</v>
      </c>
      <c r="L1688" s="27" t="s">
        <v>211</v>
      </c>
      <c r="M1688" s="27" t="s">
        <v>211</v>
      </c>
      <c r="N1688" s="27" t="s">
        <v>215</v>
      </c>
      <c r="O1688" s="27" t="s">
        <v>742</v>
      </c>
      <c r="P1688" s="27" t="s">
        <v>170</v>
      </c>
      <c r="R1688" s="27">
        <v>0</v>
      </c>
      <c r="S1688" s="27" t="s">
        <v>354</v>
      </c>
      <c r="T1688" s="27" t="s">
        <v>354</v>
      </c>
      <c r="U1688" s="27" t="s">
        <v>11754</v>
      </c>
    </row>
    <row r="1689" spans="1:21" x14ac:dyDescent="0.15">
      <c r="A1689" s="27" t="s">
        <v>75</v>
      </c>
      <c r="B1689" s="27" t="s">
        <v>11755</v>
      </c>
      <c r="C1689" s="27" t="s">
        <v>219</v>
      </c>
      <c r="D1689" s="27" t="s">
        <v>741</v>
      </c>
      <c r="E1689" s="27" t="s">
        <v>11756</v>
      </c>
      <c r="F1689" s="27" t="s">
        <v>11757</v>
      </c>
      <c r="G1689" s="27" t="s">
        <v>78</v>
      </c>
      <c r="H1689" s="27" t="s">
        <v>11758</v>
      </c>
      <c r="I1689" s="28">
        <v>43423.481134259258</v>
      </c>
      <c r="J1689" s="28">
        <v>43423.481134259258</v>
      </c>
      <c r="K1689" s="27">
        <v>0</v>
      </c>
      <c r="L1689" s="27" t="s">
        <v>211</v>
      </c>
      <c r="M1689" s="27" t="s">
        <v>211</v>
      </c>
      <c r="N1689" s="27" t="s">
        <v>215</v>
      </c>
      <c r="O1689" s="27" t="s">
        <v>742</v>
      </c>
      <c r="P1689" s="27" t="s">
        <v>170</v>
      </c>
      <c r="R1689" s="27">
        <v>0</v>
      </c>
      <c r="S1689" s="27" t="s">
        <v>354</v>
      </c>
      <c r="T1689" s="27" t="s">
        <v>354</v>
      </c>
      <c r="U1689" s="27" t="s">
        <v>11759</v>
      </c>
    </row>
    <row r="1690" spans="1:21" x14ac:dyDescent="0.15">
      <c r="A1690" s="27" t="s">
        <v>75</v>
      </c>
      <c r="B1690" s="27" t="s">
        <v>5131</v>
      </c>
      <c r="C1690" s="27" t="s">
        <v>219</v>
      </c>
      <c r="D1690" s="27" t="s">
        <v>741</v>
      </c>
      <c r="E1690" s="27" t="s">
        <v>5132</v>
      </c>
      <c r="F1690" s="27" t="s">
        <v>5133</v>
      </c>
      <c r="G1690" s="27" t="s">
        <v>78</v>
      </c>
      <c r="H1690" s="27" t="s">
        <v>5134</v>
      </c>
      <c r="I1690" s="28">
        <v>43423.481562499997</v>
      </c>
      <c r="J1690" s="28">
        <v>43423.48228009259</v>
      </c>
      <c r="K1690" s="27">
        <v>7.175925925925927E-4</v>
      </c>
      <c r="L1690" s="27" t="s">
        <v>210</v>
      </c>
      <c r="M1690" s="27" t="s">
        <v>211</v>
      </c>
      <c r="N1690" s="27" t="s">
        <v>215</v>
      </c>
      <c r="O1690" s="27" t="s">
        <v>742</v>
      </c>
      <c r="P1690" s="27" t="s">
        <v>170</v>
      </c>
      <c r="R1690" s="27">
        <v>0</v>
      </c>
      <c r="S1690" s="27" t="s">
        <v>421</v>
      </c>
      <c r="T1690" s="27" t="s">
        <v>354</v>
      </c>
      <c r="U1690" s="27" t="s">
        <v>5135</v>
      </c>
    </row>
    <row r="1691" spans="1:21" x14ac:dyDescent="0.15">
      <c r="A1691" s="27" t="s">
        <v>75</v>
      </c>
      <c r="B1691" s="27" t="s">
        <v>11760</v>
      </c>
      <c r="C1691" s="27" t="s">
        <v>219</v>
      </c>
      <c r="D1691" s="27" t="s">
        <v>741</v>
      </c>
      <c r="E1691" s="27" t="s">
        <v>11761</v>
      </c>
      <c r="F1691" s="27" t="s">
        <v>11762</v>
      </c>
      <c r="G1691" s="27" t="s">
        <v>78</v>
      </c>
      <c r="H1691" s="27" t="s">
        <v>11763</v>
      </c>
      <c r="I1691" s="28">
        <v>43423.482858796298</v>
      </c>
      <c r="J1691" s="28">
        <v>43423.482858796298</v>
      </c>
      <c r="K1691" s="27">
        <v>0</v>
      </c>
      <c r="L1691" s="27" t="s">
        <v>211</v>
      </c>
      <c r="M1691" s="27" t="s">
        <v>211</v>
      </c>
      <c r="N1691" s="27" t="s">
        <v>215</v>
      </c>
      <c r="O1691" s="27" t="s">
        <v>742</v>
      </c>
      <c r="P1691" s="27" t="s">
        <v>170</v>
      </c>
      <c r="R1691" s="27">
        <v>0</v>
      </c>
      <c r="S1691" s="27" t="s">
        <v>354</v>
      </c>
      <c r="T1691" s="27" t="s">
        <v>354</v>
      </c>
      <c r="U1691" s="27" t="s">
        <v>11764</v>
      </c>
    </row>
    <row r="1692" spans="1:21" x14ac:dyDescent="0.15">
      <c r="A1692" s="27" t="s">
        <v>75</v>
      </c>
      <c r="B1692" s="27" t="s">
        <v>11765</v>
      </c>
      <c r="C1692" s="27" t="s">
        <v>219</v>
      </c>
      <c r="D1692" s="27" t="s">
        <v>741</v>
      </c>
      <c r="E1692" s="27" t="s">
        <v>11736</v>
      </c>
      <c r="F1692" s="27" t="s">
        <v>11737</v>
      </c>
      <c r="G1692" s="27" t="s">
        <v>78</v>
      </c>
      <c r="H1692" s="27" t="s">
        <v>11738</v>
      </c>
      <c r="I1692" s="28">
        <v>43423.48300925926</v>
      </c>
      <c r="J1692" s="28">
        <v>43423.48300925926</v>
      </c>
      <c r="K1692" s="27">
        <v>0</v>
      </c>
      <c r="L1692" s="27" t="s">
        <v>211</v>
      </c>
      <c r="M1692" s="27" t="s">
        <v>211</v>
      </c>
      <c r="N1692" s="27" t="s">
        <v>215</v>
      </c>
      <c r="O1692" s="27" t="s">
        <v>742</v>
      </c>
      <c r="P1692" s="27" t="s">
        <v>170</v>
      </c>
      <c r="R1692" s="27">
        <v>0</v>
      </c>
      <c r="U1692" s="27" t="s">
        <v>11766</v>
      </c>
    </row>
    <row r="1693" spans="1:21" x14ac:dyDescent="0.15">
      <c r="A1693" s="27" t="s">
        <v>75</v>
      </c>
      <c r="B1693" s="27" t="s">
        <v>11767</v>
      </c>
      <c r="C1693" s="27" t="s">
        <v>219</v>
      </c>
      <c r="D1693" s="27" t="s">
        <v>741</v>
      </c>
      <c r="E1693" s="27" t="s">
        <v>11756</v>
      </c>
      <c r="F1693" s="27" t="s">
        <v>11757</v>
      </c>
      <c r="G1693" s="27" t="s">
        <v>78</v>
      </c>
      <c r="H1693" s="27" t="s">
        <v>11758</v>
      </c>
      <c r="I1693" s="28">
        <v>43423.484907407408</v>
      </c>
      <c r="J1693" s="28">
        <v>43423.484907407408</v>
      </c>
      <c r="K1693" s="27">
        <v>0</v>
      </c>
      <c r="L1693" s="27" t="s">
        <v>211</v>
      </c>
      <c r="M1693" s="27" t="s">
        <v>211</v>
      </c>
      <c r="N1693" s="27" t="s">
        <v>215</v>
      </c>
      <c r="O1693" s="27" t="s">
        <v>742</v>
      </c>
      <c r="P1693" s="27" t="s">
        <v>170</v>
      </c>
      <c r="R1693" s="27">
        <v>0</v>
      </c>
      <c r="U1693" s="27" t="s">
        <v>11768</v>
      </c>
    </row>
    <row r="1694" spans="1:21" x14ac:dyDescent="0.15">
      <c r="A1694" s="27" t="s">
        <v>75</v>
      </c>
      <c r="B1694" s="27" t="s">
        <v>11769</v>
      </c>
      <c r="C1694" s="27" t="s">
        <v>219</v>
      </c>
      <c r="D1694" s="27" t="s">
        <v>741</v>
      </c>
      <c r="E1694" s="27" t="s">
        <v>1921</v>
      </c>
      <c r="F1694" s="27" t="s">
        <v>1922</v>
      </c>
      <c r="G1694" s="27" t="s">
        <v>78</v>
      </c>
      <c r="H1694" s="27" t="s">
        <v>766</v>
      </c>
      <c r="I1694" s="28">
        <v>43423.602858796294</v>
      </c>
      <c r="J1694" s="28">
        <v>43423.602858796294</v>
      </c>
      <c r="K1694" s="27">
        <v>0</v>
      </c>
      <c r="L1694" s="27" t="s">
        <v>211</v>
      </c>
      <c r="M1694" s="27" t="s">
        <v>211</v>
      </c>
      <c r="N1694" s="27" t="s">
        <v>215</v>
      </c>
      <c r="O1694" s="27" t="s">
        <v>742</v>
      </c>
      <c r="P1694" s="27" t="s">
        <v>170</v>
      </c>
      <c r="R1694" s="27">
        <v>0</v>
      </c>
      <c r="S1694" s="27" t="s">
        <v>354</v>
      </c>
      <c r="T1694" s="27" t="s">
        <v>354</v>
      </c>
      <c r="U1694" s="27" t="s">
        <v>1923</v>
      </c>
    </row>
    <row r="1695" spans="1:21" x14ac:dyDescent="0.15">
      <c r="A1695" s="27" t="s">
        <v>75</v>
      </c>
      <c r="B1695" s="27" t="s">
        <v>5136</v>
      </c>
      <c r="C1695" s="27" t="s">
        <v>219</v>
      </c>
      <c r="D1695" s="27" t="s">
        <v>741</v>
      </c>
      <c r="E1695" s="27" t="s">
        <v>5137</v>
      </c>
      <c r="F1695" s="27" t="s">
        <v>5138</v>
      </c>
      <c r="G1695" s="27" t="s">
        <v>78</v>
      </c>
      <c r="H1695" s="27" t="s">
        <v>5139</v>
      </c>
      <c r="I1695" s="28">
        <v>43423.603217592594</v>
      </c>
      <c r="J1695" s="28">
        <v>43423.603310185186</v>
      </c>
      <c r="K1695" s="27">
        <v>9.2592592592592588E-5</v>
      </c>
      <c r="L1695" s="27" t="s">
        <v>210</v>
      </c>
      <c r="M1695" s="27" t="s">
        <v>211</v>
      </c>
      <c r="N1695" s="27" t="s">
        <v>215</v>
      </c>
      <c r="O1695" s="27" t="s">
        <v>742</v>
      </c>
      <c r="P1695" s="27" t="s">
        <v>170</v>
      </c>
      <c r="R1695" s="27">
        <v>0</v>
      </c>
      <c r="S1695" s="27" t="s">
        <v>432</v>
      </c>
      <c r="T1695" s="27" t="s">
        <v>354</v>
      </c>
      <c r="U1695" s="27" t="s">
        <v>5140</v>
      </c>
    </row>
    <row r="1696" spans="1:21" x14ac:dyDescent="0.15">
      <c r="A1696" s="27" t="s">
        <v>75</v>
      </c>
      <c r="B1696" s="27" t="s">
        <v>11770</v>
      </c>
      <c r="C1696" s="27" t="s">
        <v>219</v>
      </c>
      <c r="D1696" s="27" t="s">
        <v>741</v>
      </c>
      <c r="E1696" s="27" t="s">
        <v>11771</v>
      </c>
      <c r="F1696" s="27" t="s">
        <v>11772</v>
      </c>
      <c r="G1696" s="27" t="s">
        <v>78</v>
      </c>
      <c r="H1696" s="27" t="s">
        <v>11773</v>
      </c>
      <c r="I1696" s="28">
        <v>43423.603645833333</v>
      </c>
      <c r="J1696" s="28">
        <v>43423.603645833333</v>
      </c>
      <c r="K1696" s="27">
        <v>0</v>
      </c>
      <c r="L1696" s="27" t="s">
        <v>211</v>
      </c>
      <c r="M1696" s="27" t="s">
        <v>211</v>
      </c>
      <c r="N1696" s="27" t="s">
        <v>215</v>
      </c>
      <c r="O1696" s="27" t="s">
        <v>742</v>
      </c>
      <c r="P1696" s="27" t="s">
        <v>170</v>
      </c>
      <c r="R1696" s="27">
        <v>0</v>
      </c>
      <c r="S1696" s="27" t="s">
        <v>354</v>
      </c>
      <c r="T1696" s="27" t="s">
        <v>354</v>
      </c>
      <c r="U1696" s="27" t="s">
        <v>11774</v>
      </c>
    </row>
    <row r="1697" spans="1:21" x14ac:dyDescent="0.15">
      <c r="A1697" s="27" t="s">
        <v>75</v>
      </c>
      <c r="B1697" s="27" t="s">
        <v>5141</v>
      </c>
      <c r="C1697" s="27" t="s">
        <v>219</v>
      </c>
      <c r="D1697" s="27" t="s">
        <v>741</v>
      </c>
      <c r="E1697" s="27" t="s">
        <v>5142</v>
      </c>
      <c r="F1697" s="27" t="s">
        <v>5143</v>
      </c>
      <c r="G1697" s="27" t="s">
        <v>78</v>
      </c>
      <c r="H1697" s="27" t="s">
        <v>5144</v>
      </c>
      <c r="I1697" s="28">
        <v>43423.603900462964</v>
      </c>
      <c r="J1697" s="28">
        <v>43423.604722222219</v>
      </c>
      <c r="K1697" s="27">
        <v>8.2175925925925917E-4</v>
      </c>
      <c r="L1697" s="27" t="s">
        <v>210</v>
      </c>
      <c r="M1697" s="27" t="s">
        <v>211</v>
      </c>
      <c r="N1697" s="27" t="s">
        <v>215</v>
      </c>
      <c r="O1697" s="27" t="s">
        <v>742</v>
      </c>
      <c r="P1697" s="27" t="s">
        <v>170</v>
      </c>
      <c r="R1697" s="27">
        <v>0</v>
      </c>
      <c r="S1697" s="27" t="s">
        <v>353</v>
      </c>
      <c r="T1697" s="27" t="s">
        <v>354</v>
      </c>
      <c r="U1697" s="27" t="s">
        <v>5145</v>
      </c>
    </row>
    <row r="1698" spans="1:21" x14ac:dyDescent="0.15">
      <c r="A1698" s="27" t="s">
        <v>75</v>
      </c>
      <c r="B1698" s="27" t="s">
        <v>5146</v>
      </c>
      <c r="C1698" s="27" t="s">
        <v>219</v>
      </c>
      <c r="D1698" s="27" t="s">
        <v>741</v>
      </c>
      <c r="E1698" s="27" t="s">
        <v>5147</v>
      </c>
      <c r="F1698" s="27" t="s">
        <v>5148</v>
      </c>
      <c r="G1698" s="27" t="s">
        <v>78</v>
      </c>
      <c r="H1698" s="27" t="s">
        <v>5149</v>
      </c>
      <c r="I1698" s="28">
        <v>43423.605046296296</v>
      </c>
      <c r="J1698" s="28">
        <v>43423.606342592589</v>
      </c>
      <c r="K1698" s="27">
        <v>1.2962962962962963E-3</v>
      </c>
      <c r="L1698" s="27" t="s">
        <v>210</v>
      </c>
      <c r="M1698" s="27" t="s">
        <v>211</v>
      </c>
      <c r="N1698" s="27" t="s">
        <v>215</v>
      </c>
      <c r="O1698" s="27" t="s">
        <v>742</v>
      </c>
      <c r="P1698" s="27" t="s">
        <v>170</v>
      </c>
      <c r="R1698" s="27">
        <v>0</v>
      </c>
      <c r="S1698" s="27" t="s">
        <v>399</v>
      </c>
      <c r="T1698" s="27" t="s">
        <v>354</v>
      </c>
      <c r="U1698" s="27" t="s">
        <v>5150</v>
      </c>
    </row>
    <row r="1699" spans="1:21" x14ac:dyDescent="0.15">
      <c r="A1699" s="27" t="s">
        <v>75</v>
      </c>
      <c r="B1699" s="27" t="s">
        <v>11775</v>
      </c>
      <c r="C1699" s="27" t="s">
        <v>219</v>
      </c>
      <c r="D1699" s="27" t="s">
        <v>741</v>
      </c>
      <c r="E1699" s="27" t="s">
        <v>5137</v>
      </c>
      <c r="F1699" s="27" t="s">
        <v>5138</v>
      </c>
      <c r="G1699" s="27" t="s">
        <v>78</v>
      </c>
      <c r="H1699" s="27" t="s">
        <v>5139</v>
      </c>
      <c r="I1699" s="28">
        <v>43423.606956018521</v>
      </c>
      <c r="J1699" s="28">
        <v>43423.606956018521</v>
      </c>
      <c r="K1699" s="27">
        <v>0</v>
      </c>
      <c r="L1699" s="27" t="s">
        <v>211</v>
      </c>
      <c r="M1699" s="27" t="s">
        <v>211</v>
      </c>
      <c r="N1699" s="27" t="s">
        <v>215</v>
      </c>
      <c r="O1699" s="27" t="s">
        <v>742</v>
      </c>
      <c r="P1699" s="27" t="s">
        <v>170</v>
      </c>
      <c r="R1699" s="27">
        <v>0</v>
      </c>
      <c r="S1699" s="27" t="s">
        <v>354</v>
      </c>
      <c r="T1699" s="27" t="s">
        <v>354</v>
      </c>
      <c r="U1699" s="27" t="s">
        <v>11776</v>
      </c>
    </row>
    <row r="1700" spans="1:21" x14ac:dyDescent="0.15">
      <c r="A1700" s="27" t="s">
        <v>75</v>
      </c>
      <c r="B1700" s="27" t="s">
        <v>11777</v>
      </c>
      <c r="C1700" s="27" t="s">
        <v>219</v>
      </c>
      <c r="D1700" s="27" t="s">
        <v>741</v>
      </c>
      <c r="E1700" s="27" t="s">
        <v>11778</v>
      </c>
      <c r="F1700" s="27" t="s">
        <v>11779</v>
      </c>
      <c r="G1700" s="27" t="s">
        <v>78</v>
      </c>
      <c r="H1700" s="27" t="s">
        <v>1196</v>
      </c>
      <c r="I1700" s="28">
        <v>43423.607129629629</v>
      </c>
      <c r="J1700" s="28">
        <v>43423.607129629629</v>
      </c>
      <c r="K1700" s="27">
        <v>0</v>
      </c>
      <c r="L1700" s="27" t="s">
        <v>211</v>
      </c>
      <c r="M1700" s="27" t="s">
        <v>211</v>
      </c>
      <c r="N1700" s="27" t="s">
        <v>215</v>
      </c>
      <c r="O1700" s="27" t="s">
        <v>742</v>
      </c>
      <c r="P1700" s="27" t="s">
        <v>170</v>
      </c>
      <c r="R1700" s="27">
        <v>0</v>
      </c>
      <c r="S1700" s="27" t="s">
        <v>354</v>
      </c>
      <c r="T1700" s="27" t="s">
        <v>354</v>
      </c>
      <c r="U1700" s="27" t="s">
        <v>11780</v>
      </c>
    </row>
    <row r="1701" spans="1:21" x14ac:dyDescent="0.15">
      <c r="A1701" s="27" t="s">
        <v>75</v>
      </c>
      <c r="B1701" s="27" t="s">
        <v>5151</v>
      </c>
      <c r="C1701" s="27" t="s">
        <v>219</v>
      </c>
      <c r="D1701" s="27" t="s">
        <v>741</v>
      </c>
      <c r="E1701" s="27" t="s">
        <v>5152</v>
      </c>
      <c r="F1701" s="27" t="s">
        <v>5153</v>
      </c>
      <c r="G1701" s="27" t="s">
        <v>78</v>
      </c>
      <c r="H1701" s="27" t="s">
        <v>5154</v>
      </c>
      <c r="I1701" s="28">
        <v>43423.607395833336</v>
      </c>
      <c r="J1701" s="28">
        <v>43423.607488425929</v>
      </c>
      <c r="K1701" s="27">
        <v>9.2592592592592588E-5</v>
      </c>
      <c r="L1701" s="27" t="s">
        <v>210</v>
      </c>
      <c r="M1701" s="27" t="s">
        <v>211</v>
      </c>
      <c r="N1701" s="27" t="s">
        <v>215</v>
      </c>
      <c r="O1701" s="27" t="s">
        <v>742</v>
      </c>
      <c r="P1701" s="27" t="s">
        <v>170</v>
      </c>
      <c r="R1701" s="27">
        <v>0</v>
      </c>
      <c r="S1701" s="27" t="s">
        <v>432</v>
      </c>
      <c r="T1701" s="27" t="s">
        <v>354</v>
      </c>
      <c r="U1701" s="27" t="s">
        <v>5155</v>
      </c>
    </row>
    <row r="1702" spans="1:21" x14ac:dyDescent="0.15">
      <c r="A1702" s="27" t="s">
        <v>75</v>
      </c>
      <c r="B1702" s="27" t="s">
        <v>11781</v>
      </c>
      <c r="C1702" s="27" t="s">
        <v>219</v>
      </c>
      <c r="D1702" s="27" t="s">
        <v>741</v>
      </c>
      <c r="E1702" s="27" t="s">
        <v>11782</v>
      </c>
      <c r="F1702" s="27" t="s">
        <v>11783</v>
      </c>
      <c r="G1702" s="27" t="s">
        <v>78</v>
      </c>
      <c r="H1702" s="27" t="s">
        <v>11784</v>
      </c>
      <c r="I1702" s="28">
        <v>43423.607789351852</v>
      </c>
      <c r="J1702" s="28">
        <v>43423.607789351852</v>
      </c>
      <c r="K1702" s="27">
        <v>0</v>
      </c>
      <c r="L1702" s="27" t="s">
        <v>211</v>
      </c>
      <c r="M1702" s="27" t="s">
        <v>211</v>
      </c>
      <c r="N1702" s="27" t="s">
        <v>215</v>
      </c>
      <c r="O1702" s="27" t="s">
        <v>742</v>
      </c>
      <c r="P1702" s="27" t="s">
        <v>170</v>
      </c>
      <c r="R1702" s="27">
        <v>0</v>
      </c>
      <c r="S1702" s="27" t="s">
        <v>354</v>
      </c>
      <c r="T1702" s="27" t="s">
        <v>354</v>
      </c>
      <c r="U1702" s="27" t="s">
        <v>11785</v>
      </c>
    </row>
    <row r="1703" spans="1:21" x14ac:dyDescent="0.15">
      <c r="A1703" s="27" t="s">
        <v>75</v>
      </c>
      <c r="B1703" s="27" t="s">
        <v>5156</v>
      </c>
      <c r="C1703" s="27" t="s">
        <v>219</v>
      </c>
      <c r="D1703" s="27" t="s">
        <v>741</v>
      </c>
      <c r="E1703" s="27" t="s">
        <v>5157</v>
      </c>
      <c r="F1703" s="27" t="s">
        <v>5158</v>
      </c>
      <c r="G1703" s="27" t="s">
        <v>78</v>
      </c>
      <c r="H1703" s="27" t="s">
        <v>5159</v>
      </c>
      <c r="I1703" s="28">
        <v>43423.608171296299</v>
      </c>
      <c r="J1703" s="28">
        <v>43423.608287037037</v>
      </c>
      <c r="K1703" s="27">
        <v>1.1574074074074073E-4</v>
      </c>
      <c r="L1703" s="27" t="s">
        <v>210</v>
      </c>
      <c r="M1703" s="27" t="s">
        <v>211</v>
      </c>
      <c r="N1703" s="27" t="s">
        <v>215</v>
      </c>
      <c r="O1703" s="27" t="s">
        <v>742</v>
      </c>
      <c r="P1703" s="27" t="s">
        <v>170</v>
      </c>
      <c r="R1703" s="27">
        <v>0</v>
      </c>
      <c r="S1703" s="27" t="s">
        <v>441</v>
      </c>
      <c r="T1703" s="27" t="s">
        <v>354</v>
      </c>
      <c r="U1703" s="27" t="s">
        <v>5160</v>
      </c>
    </row>
    <row r="1704" spans="1:21" x14ac:dyDescent="0.15">
      <c r="A1704" s="27" t="s">
        <v>75</v>
      </c>
      <c r="B1704" s="27" t="s">
        <v>5161</v>
      </c>
      <c r="C1704" s="27" t="s">
        <v>219</v>
      </c>
      <c r="D1704" s="27" t="s">
        <v>741</v>
      </c>
      <c r="E1704" s="27" t="s">
        <v>5162</v>
      </c>
      <c r="F1704" s="27" t="s">
        <v>5163</v>
      </c>
      <c r="G1704" s="27" t="s">
        <v>78</v>
      </c>
      <c r="H1704" s="27" t="s">
        <v>5164</v>
      </c>
      <c r="I1704" s="28">
        <v>43423.608738425923</v>
      </c>
      <c r="J1704" s="28">
        <v>43423.609942129631</v>
      </c>
      <c r="K1704" s="27">
        <v>1.2037037037037038E-3</v>
      </c>
      <c r="L1704" s="27" t="s">
        <v>210</v>
      </c>
      <c r="M1704" s="27" t="s">
        <v>211</v>
      </c>
      <c r="N1704" s="27" t="s">
        <v>215</v>
      </c>
      <c r="O1704" s="27" t="s">
        <v>742</v>
      </c>
      <c r="P1704" s="27" t="s">
        <v>170</v>
      </c>
      <c r="R1704" s="27">
        <v>0</v>
      </c>
      <c r="S1704" s="27" t="s">
        <v>489</v>
      </c>
      <c r="T1704" s="27" t="s">
        <v>354</v>
      </c>
      <c r="U1704" s="27" t="s">
        <v>5165</v>
      </c>
    </row>
    <row r="1705" spans="1:21" x14ac:dyDescent="0.15">
      <c r="A1705" s="27" t="s">
        <v>75</v>
      </c>
      <c r="B1705" s="27" t="s">
        <v>11786</v>
      </c>
      <c r="C1705" s="27" t="s">
        <v>219</v>
      </c>
      <c r="D1705" s="27" t="s">
        <v>741</v>
      </c>
      <c r="E1705" s="27" t="s">
        <v>11787</v>
      </c>
      <c r="F1705" s="27" t="s">
        <v>11788</v>
      </c>
      <c r="G1705" s="27" t="s">
        <v>78</v>
      </c>
      <c r="H1705" s="27" t="s">
        <v>11789</v>
      </c>
      <c r="I1705" s="28">
        <v>43423.610613425924</v>
      </c>
      <c r="J1705" s="28">
        <v>43423.610613425924</v>
      </c>
      <c r="K1705" s="27">
        <v>0</v>
      </c>
      <c r="L1705" s="27" t="s">
        <v>211</v>
      </c>
      <c r="M1705" s="27" t="s">
        <v>211</v>
      </c>
      <c r="N1705" s="27" t="s">
        <v>215</v>
      </c>
      <c r="O1705" s="27" t="s">
        <v>742</v>
      </c>
      <c r="P1705" s="27" t="s">
        <v>170</v>
      </c>
      <c r="R1705" s="27">
        <v>0</v>
      </c>
      <c r="S1705" s="27" t="s">
        <v>354</v>
      </c>
      <c r="T1705" s="27" t="s">
        <v>354</v>
      </c>
      <c r="U1705" s="27" t="s">
        <v>11790</v>
      </c>
    </row>
    <row r="1706" spans="1:21" x14ac:dyDescent="0.15">
      <c r="A1706" s="27" t="s">
        <v>75</v>
      </c>
      <c r="B1706" s="27" t="s">
        <v>5166</v>
      </c>
      <c r="C1706" s="27" t="s">
        <v>219</v>
      </c>
      <c r="D1706" s="27" t="s">
        <v>741</v>
      </c>
      <c r="E1706" s="27" t="s">
        <v>5167</v>
      </c>
      <c r="F1706" s="27" t="s">
        <v>5168</v>
      </c>
      <c r="G1706" s="27" t="s">
        <v>78</v>
      </c>
      <c r="H1706" s="27" t="s">
        <v>5169</v>
      </c>
      <c r="I1706" s="28">
        <v>43423.610891203702</v>
      </c>
      <c r="J1706" s="28">
        <v>43423.611620370371</v>
      </c>
      <c r="K1706" s="27">
        <v>7.291666666666667E-4</v>
      </c>
      <c r="L1706" s="27" t="s">
        <v>210</v>
      </c>
      <c r="M1706" s="27" t="s">
        <v>211</v>
      </c>
      <c r="N1706" s="27" t="s">
        <v>215</v>
      </c>
      <c r="O1706" s="27" t="s">
        <v>742</v>
      </c>
      <c r="P1706" s="27" t="s">
        <v>170</v>
      </c>
      <c r="R1706" s="27">
        <v>0</v>
      </c>
      <c r="S1706" s="27" t="s">
        <v>382</v>
      </c>
      <c r="T1706" s="27" t="s">
        <v>354</v>
      </c>
      <c r="U1706" s="27" t="s">
        <v>5170</v>
      </c>
    </row>
    <row r="1707" spans="1:21" x14ac:dyDescent="0.15">
      <c r="A1707" s="27" t="s">
        <v>75</v>
      </c>
      <c r="B1707" s="27" t="s">
        <v>5171</v>
      </c>
      <c r="C1707" s="27" t="s">
        <v>219</v>
      </c>
      <c r="D1707" s="27" t="s">
        <v>741</v>
      </c>
      <c r="E1707" s="27" t="s">
        <v>5172</v>
      </c>
      <c r="F1707" s="27" t="s">
        <v>5173</v>
      </c>
      <c r="G1707" s="27" t="s">
        <v>78</v>
      </c>
      <c r="H1707" s="27" t="s">
        <v>5174</v>
      </c>
      <c r="I1707" s="28">
        <v>43423.613668981481</v>
      </c>
      <c r="J1707" s="28">
        <v>43423.614560185182</v>
      </c>
      <c r="K1707" s="27">
        <v>8.9120370370370362E-4</v>
      </c>
      <c r="L1707" s="27" t="s">
        <v>210</v>
      </c>
      <c r="M1707" s="27" t="s">
        <v>211</v>
      </c>
      <c r="N1707" s="27" t="s">
        <v>215</v>
      </c>
      <c r="O1707" s="27" t="s">
        <v>742</v>
      </c>
      <c r="P1707" s="27" t="s">
        <v>170</v>
      </c>
      <c r="R1707" s="27">
        <v>0</v>
      </c>
      <c r="S1707" s="27" t="s">
        <v>665</v>
      </c>
      <c r="T1707" s="27" t="s">
        <v>354</v>
      </c>
      <c r="U1707" s="27" t="s">
        <v>5175</v>
      </c>
    </row>
    <row r="1708" spans="1:21" x14ac:dyDescent="0.15">
      <c r="A1708" s="27" t="s">
        <v>75</v>
      </c>
      <c r="B1708" s="27" t="s">
        <v>5176</v>
      </c>
      <c r="C1708" s="27" t="s">
        <v>219</v>
      </c>
      <c r="D1708" s="27" t="s">
        <v>741</v>
      </c>
      <c r="E1708" s="27" t="s">
        <v>5177</v>
      </c>
      <c r="F1708" s="27" t="s">
        <v>5178</v>
      </c>
      <c r="G1708" s="27" t="s">
        <v>78</v>
      </c>
      <c r="H1708" s="27" t="s">
        <v>5179</v>
      </c>
      <c r="I1708" s="28">
        <v>43423.615219907406</v>
      </c>
      <c r="J1708" s="28">
        <v>43423.615787037037</v>
      </c>
      <c r="K1708" s="27">
        <v>5.6712962962962956E-4</v>
      </c>
      <c r="L1708" s="27" t="s">
        <v>210</v>
      </c>
      <c r="M1708" s="27" t="s">
        <v>211</v>
      </c>
      <c r="N1708" s="27" t="s">
        <v>215</v>
      </c>
      <c r="O1708" s="27" t="s">
        <v>742</v>
      </c>
      <c r="P1708" s="27" t="s">
        <v>170</v>
      </c>
      <c r="R1708" s="27">
        <v>0</v>
      </c>
      <c r="S1708" s="27" t="s">
        <v>355</v>
      </c>
      <c r="T1708" s="27" t="s">
        <v>354</v>
      </c>
      <c r="U1708" s="27" t="s">
        <v>5180</v>
      </c>
    </row>
    <row r="1709" spans="1:21" x14ac:dyDescent="0.15">
      <c r="A1709" s="27" t="s">
        <v>75</v>
      </c>
      <c r="B1709" s="27" t="s">
        <v>5181</v>
      </c>
      <c r="C1709" s="27" t="s">
        <v>219</v>
      </c>
      <c r="D1709" s="27" t="s">
        <v>741</v>
      </c>
      <c r="E1709" s="27" t="s">
        <v>5182</v>
      </c>
      <c r="F1709" s="27" t="s">
        <v>5183</v>
      </c>
      <c r="G1709" s="27" t="s">
        <v>78</v>
      </c>
      <c r="H1709" s="27" t="s">
        <v>5184</v>
      </c>
      <c r="I1709" s="28">
        <v>43423.616111111114</v>
      </c>
      <c r="J1709" s="28">
        <v>43423.616747685184</v>
      </c>
      <c r="K1709" s="27">
        <v>6.3657407407407402E-4</v>
      </c>
      <c r="L1709" s="27" t="s">
        <v>210</v>
      </c>
      <c r="M1709" s="27" t="s">
        <v>211</v>
      </c>
      <c r="N1709" s="27" t="s">
        <v>215</v>
      </c>
      <c r="O1709" s="27" t="s">
        <v>742</v>
      </c>
      <c r="P1709" s="27" t="s">
        <v>170</v>
      </c>
      <c r="R1709" s="27">
        <v>0</v>
      </c>
      <c r="S1709" s="27" t="s">
        <v>392</v>
      </c>
      <c r="T1709" s="27" t="s">
        <v>354</v>
      </c>
      <c r="U1709" s="27" t="s">
        <v>5185</v>
      </c>
    </row>
    <row r="1710" spans="1:21" x14ac:dyDescent="0.15">
      <c r="A1710" s="27" t="s">
        <v>75</v>
      </c>
      <c r="B1710" s="27" t="s">
        <v>11791</v>
      </c>
      <c r="C1710" s="27" t="s">
        <v>219</v>
      </c>
      <c r="D1710" s="27" t="s">
        <v>741</v>
      </c>
      <c r="E1710" s="27" t="s">
        <v>11792</v>
      </c>
      <c r="F1710" s="27" t="s">
        <v>11793</v>
      </c>
      <c r="G1710" s="27" t="s">
        <v>78</v>
      </c>
      <c r="H1710" s="27" t="s">
        <v>11794</v>
      </c>
      <c r="I1710" s="28">
        <v>43423.617129629631</v>
      </c>
      <c r="J1710" s="28">
        <v>43423.617129629631</v>
      </c>
      <c r="K1710" s="27">
        <v>0</v>
      </c>
      <c r="L1710" s="27" t="s">
        <v>211</v>
      </c>
      <c r="M1710" s="27" t="s">
        <v>211</v>
      </c>
      <c r="N1710" s="27" t="s">
        <v>215</v>
      </c>
      <c r="O1710" s="27" t="s">
        <v>742</v>
      </c>
      <c r="P1710" s="27" t="s">
        <v>170</v>
      </c>
      <c r="R1710" s="27">
        <v>0</v>
      </c>
      <c r="S1710" s="27" t="s">
        <v>354</v>
      </c>
      <c r="T1710" s="27" t="s">
        <v>354</v>
      </c>
      <c r="U1710" s="27" t="s">
        <v>11795</v>
      </c>
    </row>
    <row r="1711" spans="1:21" x14ac:dyDescent="0.15">
      <c r="A1711" s="27" t="s">
        <v>75</v>
      </c>
      <c r="B1711" s="27" t="s">
        <v>11796</v>
      </c>
      <c r="C1711" s="27" t="s">
        <v>219</v>
      </c>
      <c r="D1711" s="27" t="s">
        <v>741</v>
      </c>
      <c r="E1711" s="27" t="s">
        <v>11797</v>
      </c>
      <c r="F1711" s="27" t="s">
        <v>11798</v>
      </c>
      <c r="G1711" s="27" t="s">
        <v>78</v>
      </c>
      <c r="H1711" s="27" t="s">
        <v>11799</v>
      </c>
      <c r="I1711" s="28">
        <v>43423.617395833331</v>
      </c>
      <c r="J1711" s="28">
        <v>43423.617395833331</v>
      </c>
      <c r="K1711" s="27">
        <v>0</v>
      </c>
      <c r="L1711" s="27" t="s">
        <v>211</v>
      </c>
      <c r="M1711" s="27" t="s">
        <v>211</v>
      </c>
      <c r="N1711" s="27" t="s">
        <v>215</v>
      </c>
      <c r="O1711" s="27" t="s">
        <v>742</v>
      </c>
      <c r="P1711" s="27" t="s">
        <v>170</v>
      </c>
      <c r="R1711" s="27">
        <v>0</v>
      </c>
      <c r="S1711" s="27" t="s">
        <v>354</v>
      </c>
      <c r="T1711" s="27" t="s">
        <v>354</v>
      </c>
      <c r="U1711" s="27" t="s">
        <v>11800</v>
      </c>
    </row>
    <row r="1712" spans="1:21" x14ac:dyDescent="0.15">
      <c r="A1712" s="27" t="s">
        <v>75</v>
      </c>
      <c r="B1712" s="27" t="s">
        <v>11801</v>
      </c>
      <c r="C1712" s="27" t="s">
        <v>219</v>
      </c>
      <c r="D1712" s="27" t="s">
        <v>741</v>
      </c>
      <c r="E1712" s="27" t="s">
        <v>11802</v>
      </c>
      <c r="F1712" s="27" t="s">
        <v>11803</v>
      </c>
      <c r="G1712" s="27" t="s">
        <v>78</v>
      </c>
      <c r="H1712" s="27" t="s">
        <v>11804</v>
      </c>
      <c r="I1712" s="28">
        <v>43423.617696759262</v>
      </c>
      <c r="J1712" s="28">
        <v>43423.617696759262</v>
      </c>
      <c r="K1712" s="27">
        <v>0</v>
      </c>
      <c r="L1712" s="27" t="s">
        <v>211</v>
      </c>
      <c r="M1712" s="27" t="s">
        <v>211</v>
      </c>
      <c r="N1712" s="27" t="s">
        <v>215</v>
      </c>
      <c r="O1712" s="27" t="s">
        <v>742</v>
      </c>
      <c r="P1712" s="27" t="s">
        <v>170</v>
      </c>
      <c r="R1712" s="27">
        <v>0</v>
      </c>
      <c r="S1712" s="27" t="s">
        <v>354</v>
      </c>
      <c r="T1712" s="27" t="s">
        <v>354</v>
      </c>
      <c r="U1712" s="27" t="s">
        <v>11805</v>
      </c>
    </row>
    <row r="1713" spans="1:21" x14ac:dyDescent="0.15">
      <c r="A1713" s="27" t="s">
        <v>75</v>
      </c>
      <c r="B1713" s="27" t="s">
        <v>11806</v>
      </c>
      <c r="C1713" s="27" t="s">
        <v>219</v>
      </c>
      <c r="D1713" s="27" t="s">
        <v>741</v>
      </c>
      <c r="E1713" s="27" t="s">
        <v>11807</v>
      </c>
      <c r="F1713" s="27" t="s">
        <v>11808</v>
      </c>
      <c r="G1713" s="27" t="s">
        <v>78</v>
      </c>
      <c r="H1713" s="27" t="s">
        <v>11809</v>
      </c>
      <c r="I1713" s="28">
        <v>43423.617928240739</v>
      </c>
      <c r="J1713" s="28">
        <v>43423.617928240739</v>
      </c>
      <c r="K1713" s="27">
        <v>0</v>
      </c>
      <c r="L1713" s="27" t="s">
        <v>211</v>
      </c>
      <c r="M1713" s="27" t="s">
        <v>211</v>
      </c>
      <c r="N1713" s="27" t="s">
        <v>215</v>
      </c>
      <c r="O1713" s="27" t="s">
        <v>742</v>
      </c>
      <c r="P1713" s="27" t="s">
        <v>170</v>
      </c>
      <c r="R1713" s="27">
        <v>0</v>
      </c>
      <c r="S1713" s="27" t="s">
        <v>354</v>
      </c>
      <c r="T1713" s="27" t="s">
        <v>354</v>
      </c>
      <c r="U1713" s="27" t="s">
        <v>11810</v>
      </c>
    </row>
    <row r="1714" spans="1:21" x14ac:dyDescent="0.15">
      <c r="A1714" s="27" t="s">
        <v>75</v>
      </c>
      <c r="B1714" s="27" t="s">
        <v>11811</v>
      </c>
      <c r="C1714" s="27" t="s">
        <v>219</v>
      </c>
      <c r="D1714" s="27" t="s">
        <v>741</v>
      </c>
      <c r="E1714" s="27" t="s">
        <v>11812</v>
      </c>
      <c r="F1714" s="27" t="s">
        <v>11813</v>
      </c>
      <c r="G1714" s="27" t="s">
        <v>78</v>
      </c>
      <c r="H1714" s="27" t="s">
        <v>11814</v>
      </c>
      <c r="I1714" s="28">
        <v>43423.618310185186</v>
      </c>
      <c r="J1714" s="28">
        <v>43423.618310185186</v>
      </c>
      <c r="K1714" s="27">
        <v>0</v>
      </c>
      <c r="L1714" s="27" t="s">
        <v>211</v>
      </c>
      <c r="M1714" s="27" t="s">
        <v>211</v>
      </c>
      <c r="N1714" s="27" t="s">
        <v>215</v>
      </c>
      <c r="O1714" s="27" t="s">
        <v>742</v>
      </c>
      <c r="P1714" s="27" t="s">
        <v>170</v>
      </c>
      <c r="R1714" s="27">
        <v>0</v>
      </c>
      <c r="S1714" s="27" t="s">
        <v>354</v>
      </c>
      <c r="T1714" s="27" t="s">
        <v>354</v>
      </c>
      <c r="U1714" s="27" t="s">
        <v>11815</v>
      </c>
    </row>
    <row r="1715" spans="1:21" x14ac:dyDescent="0.15">
      <c r="A1715" s="27" t="s">
        <v>75</v>
      </c>
      <c r="B1715" s="27" t="s">
        <v>11816</v>
      </c>
      <c r="C1715" s="27" t="s">
        <v>219</v>
      </c>
      <c r="D1715" s="27" t="s">
        <v>741</v>
      </c>
      <c r="E1715" s="27" t="s">
        <v>5187</v>
      </c>
      <c r="F1715" s="27" t="s">
        <v>5188</v>
      </c>
      <c r="G1715" s="27" t="s">
        <v>78</v>
      </c>
      <c r="H1715" s="27" t="s">
        <v>11817</v>
      </c>
      <c r="I1715" s="28">
        <v>43423.618645833332</v>
      </c>
      <c r="J1715" s="28">
        <v>43423.618645833332</v>
      </c>
      <c r="K1715" s="27">
        <v>0</v>
      </c>
      <c r="L1715" s="27" t="s">
        <v>211</v>
      </c>
      <c r="M1715" s="27" t="s">
        <v>211</v>
      </c>
      <c r="N1715" s="27" t="s">
        <v>215</v>
      </c>
      <c r="O1715" s="27" t="s">
        <v>742</v>
      </c>
      <c r="P1715" s="27" t="s">
        <v>170</v>
      </c>
      <c r="R1715" s="27">
        <v>0</v>
      </c>
      <c r="S1715" s="27" t="s">
        <v>354</v>
      </c>
      <c r="T1715" s="27" t="s">
        <v>354</v>
      </c>
      <c r="U1715" s="27" t="s">
        <v>11818</v>
      </c>
    </row>
    <row r="1716" spans="1:21" x14ac:dyDescent="0.15">
      <c r="A1716" s="27" t="s">
        <v>75</v>
      </c>
      <c r="B1716" s="27" t="s">
        <v>5186</v>
      </c>
      <c r="C1716" s="27" t="s">
        <v>219</v>
      </c>
      <c r="D1716" s="27" t="s">
        <v>741</v>
      </c>
      <c r="E1716" s="27" t="s">
        <v>5187</v>
      </c>
      <c r="F1716" s="27" t="s">
        <v>5188</v>
      </c>
      <c r="G1716" s="27" t="s">
        <v>78</v>
      </c>
      <c r="H1716" s="27" t="s">
        <v>5189</v>
      </c>
      <c r="I1716" s="28">
        <v>43423.618831018517</v>
      </c>
      <c r="J1716" s="28">
        <v>43423.619305555556</v>
      </c>
      <c r="K1716" s="27">
        <v>4.7453703703703704E-4</v>
      </c>
      <c r="L1716" s="27" t="s">
        <v>210</v>
      </c>
      <c r="M1716" s="27" t="s">
        <v>211</v>
      </c>
      <c r="N1716" s="27" t="s">
        <v>215</v>
      </c>
      <c r="O1716" s="27" t="s">
        <v>742</v>
      </c>
      <c r="P1716" s="27" t="s">
        <v>170</v>
      </c>
      <c r="R1716" s="27">
        <v>0</v>
      </c>
      <c r="S1716" s="27" t="s">
        <v>411</v>
      </c>
      <c r="T1716" s="27" t="s">
        <v>354</v>
      </c>
      <c r="U1716" s="27" t="s">
        <v>5190</v>
      </c>
    </row>
    <row r="1717" spans="1:21" x14ac:dyDescent="0.15">
      <c r="A1717" s="27" t="s">
        <v>75</v>
      </c>
      <c r="B1717" s="27" t="s">
        <v>5191</v>
      </c>
      <c r="C1717" s="27" t="s">
        <v>219</v>
      </c>
      <c r="D1717" s="27" t="s">
        <v>741</v>
      </c>
      <c r="E1717" s="27" t="s">
        <v>5192</v>
      </c>
      <c r="F1717" s="27" t="s">
        <v>5193</v>
      </c>
      <c r="G1717" s="27" t="s">
        <v>78</v>
      </c>
      <c r="H1717" s="27" t="s">
        <v>5194</v>
      </c>
      <c r="I1717" s="28">
        <v>43423.619826388887</v>
      </c>
      <c r="J1717" s="28">
        <v>43423.619942129626</v>
      </c>
      <c r="K1717" s="27">
        <v>1.1574074074074073E-4</v>
      </c>
      <c r="L1717" s="27" t="s">
        <v>210</v>
      </c>
      <c r="M1717" s="27" t="s">
        <v>211</v>
      </c>
      <c r="N1717" s="27" t="s">
        <v>215</v>
      </c>
      <c r="O1717" s="27" t="s">
        <v>742</v>
      </c>
      <c r="P1717" s="27" t="s">
        <v>170</v>
      </c>
      <c r="R1717" s="27">
        <v>0</v>
      </c>
      <c r="S1717" s="27" t="s">
        <v>441</v>
      </c>
      <c r="T1717" s="27" t="s">
        <v>354</v>
      </c>
      <c r="U1717" s="27" t="s">
        <v>5195</v>
      </c>
    </row>
    <row r="1718" spans="1:21" x14ac:dyDescent="0.15">
      <c r="A1718" s="27" t="s">
        <v>75</v>
      </c>
      <c r="B1718" s="27" t="s">
        <v>11819</v>
      </c>
      <c r="C1718" s="27" t="s">
        <v>219</v>
      </c>
      <c r="D1718" s="27" t="s">
        <v>741</v>
      </c>
      <c r="E1718" s="27" t="s">
        <v>11820</v>
      </c>
      <c r="F1718" s="27" t="s">
        <v>11821</v>
      </c>
      <c r="G1718" s="27" t="s">
        <v>78</v>
      </c>
      <c r="H1718" s="27" t="s">
        <v>11822</v>
      </c>
      <c r="I1718" s="28">
        <v>43423.620659722219</v>
      </c>
      <c r="J1718" s="28">
        <v>43423.620659722219</v>
      </c>
      <c r="K1718" s="27">
        <v>0</v>
      </c>
      <c r="L1718" s="27" t="s">
        <v>211</v>
      </c>
      <c r="M1718" s="27" t="s">
        <v>211</v>
      </c>
      <c r="N1718" s="27" t="s">
        <v>215</v>
      </c>
      <c r="O1718" s="27" t="s">
        <v>742</v>
      </c>
      <c r="P1718" s="27" t="s">
        <v>170</v>
      </c>
      <c r="R1718" s="27">
        <v>0</v>
      </c>
      <c r="S1718" s="27" t="s">
        <v>354</v>
      </c>
      <c r="T1718" s="27" t="s">
        <v>354</v>
      </c>
      <c r="U1718" s="27" t="s">
        <v>11823</v>
      </c>
    </row>
    <row r="1719" spans="1:21" x14ac:dyDescent="0.15">
      <c r="A1719" s="27" t="s">
        <v>75</v>
      </c>
      <c r="B1719" s="27" t="s">
        <v>11824</v>
      </c>
      <c r="C1719" s="27" t="s">
        <v>219</v>
      </c>
      <c r="D1719" s="27" t="s">
        <v>741</v>
      </c>
      <c r="E1719" s="27" t="s">
        <v>11825</v>
      </c>
      <c r="F1719" s="27" t="s">
        <v>11826</v>
      </c>
      <c r="G1719" s="27" t="s">
        <v>78</v>
      </c>
      <c r="H1719" s="27" t="s">
        <v>11827</v>
      </c>
      <c r="I1719" s="28">
        <v>43423.62091435185</v>
      </c>
      <c r="J1719" s="28">
        <v>43423.62091435185</v>
      </c>
      <c r="K1719" s="27">
        <v>0</v>
      </c>
      <c r="L1719" s="27" t="s">
        <v>211</v>
      </c>
      <c r="M1719" s="27" t="s">
        <v>211</v>
      </c>
      <c r="N1719" s="27" t="s">
        <v>215</v>
      </c>
      <c r="O1719" s="27" t="s">
        <v>742</v>
      </c>
      <c r="P1719" s="27" t="s">
        <v>170</v>
      </c>
      <c r="R1719" s="27">
        <v>0</v>
      </c>
      <c r="S1719" s="27" t="s">
        <v>354</v>
      </c>
      <c r="T1719" s="27" t="s">
        <v>354</v>
      </c>
      <c r="U1719" s="27" t="s">
        <v>11828</v>
      </c>
    </row>
    <row r="1720" spans="1:21" x14ac:dyDescent="0.15">
      <c r="A1720" s="27" t="s">
        <v>75</v>
      </c>
      <c r="B1720" s="27" t="s">
        <v>11829</v>
      </c>
      <c r="C1720" s="27" t="s">
        <v>219</v>
      </c>
      <c r="D1720" s="27" t="s">
        <v>741</v>
      </c>
      <c r="E1720" s="27" t="s">
        <v>11830</v>
      </c>
      <c r="F1720" s="27" t="s">
        <v>11831</v>
      </c>
      <c r="G1720" s="27" t="s">
        <v>78</v>
      </c>
      <c r="H1720" s="27" t="s">
        <v>1464</v>
      </c>
      <c r="I1720" s="28">
        <v>43423.623078703706</v>
      </c>
      <c r="J1720" s="28">
        <v>43423.623078703706</v>
      </c>
      <c r="K1720" s="27">
        <v>0</v>
      </c>
      <c r="L1720" s="27" t="s">
        <v>211</v>
      </c>
      <c r="M1720" s="27" t="s">
        <v>211</v>
      </c>
      <c r="N1720" s="27" t="s">
        <v>215</v>
      </c>
      <c r="O1720" s="27" t="s">
        <v>742</v>
      </c>
      <c r="P1720" s="27" t="s">
        <v>170</v>
      </c>
      <c r="R1720" s="27">
        <v>0</v>
      </c>
      <c r="S1720" s="27" t="s">
        <v>354</v>
      </c>
      <c r="T1720" s="27" t="s">
        <v>354</v>
      </c>
      <c r="U1720" s="27" t="s">
        <v>11832</v>
      </c>
    </row>
    <row r="1721" spans="1:21" x14ac:dyDescent="0.15">
      <c r="A1721" s="27" t="s">
        <v>75</v>
      </c>
      <c r="B1721" s="27" t="s">
        <v>11833</v>
      </c>
      <c r="C1721" s="27" t="s">
        <v>219</v>
      </c>
      <c r="D1721" s="27" t="s">
        <v>741</v>
      </c>
      <c r="E1721" s="27" t="s">
        <v>11834</v>
      </c>
      <c r="F1721" s="27" t="s">
        <v>11835</v>
      </c>
      <c r="G1721" s="27" t="s">
        <v>78</v>
      </c>
      <c r="H1721" s="27" t="s">
        <v>1350</v>
      </c>
      <c r="I1721" s="28">
        <v>43423.623437499999</v>
      </c>
      <c r="J1721" s="28">
        <v>43423.623437499999</v>
      </c>
      <c r="K1721" s="27">
        <v>0</v>
      </c>
      <c r="L1721" s="27" t="s">
        <v>211</v>
      </c>
      <c r="M1721" s="27" t="s">
        <v>211</v>
      </c>
      <c r="N1721" s="27" t="s">
        <v>215</v>
      </c>
      <c r="O1721" s="27" t="s">
        <v>742</v>
      </c>
      <c r="P1721" s="27" t="s">
        <v>170</v>
      </c>
      <c r="R1721" s="27">
        <v>0</v>
      </c>
      <c r="S1721" s="27" t="s">
        <v>354</v>
      </c>
      <c r="T1721" s="27" t="s">
        <v>354</v>
      </c>
      <c r="U1721" s="27" t="s">
        <v>11836</v>
      </c>
    </row>
    <row r="1722" spans="1:21" x14ac:dyDescent="0.15">
      <c r="A1722" s="27" t="s">
        <v>75</v>
      </c>
      <c r="B1722" s="27" t="s">
        <v>11837</v>
      </c>
      <c r="C1722" s="27" t="s">
        <v>219</v>
      </c>
      <c r="D1722" s="27" t="s">
        <v>741</v>
      </c>
      <c r="E1722" s="27" t="s">
        <v>5192</v>
      </c>
      <c r="F1722" s="27" t="s">
        <v>5193</v>
      </c>
      <c r="G1722" s="27" t="s">
        <v>78</v>
      </c>
      <c r="H1722" s="27" t="s">
        <v>5194</v>
      </c>
      <c r="I1722" s="28">
        <v>43423.623599537037</v>
      </c>
      <c r="J1722" s="28">
        <v>43423.623599537037</v>
      </c>
      <c r="K1722" s="27">
        <v>0</v>
      </c>
      <c r="L1722" s="27" t="s">
        <v>211</v>
      </c>
      <c r="M1722" s="27" t="s">
        <v>211</v>
      </c>
      <c r="N1722" s="27" t="s">
        <v>215</v>
      </c>
      <c r="O1722" s="27" t="s">
        <v>742</v>
      </c>
      <c r="P1722" s="27" t="s">
        <v>170</v>
      </c>
      <c r="R1722" s="27">
        <v>0</v>
      </c>
      <c r="U1722" s="27" t="s">
        <v>11838</v>
      </c>
    </row>
    <row r="1723" spans="1:21" x14ac:dyDescent="0.15">
      <c r="A1723" s="27" t="s">
        <v>75</v>
      </c>
      <c r="B1723" s="27" t="s">
        <v>11839</v>
      </c>
      <c r="C1723" s="27" t="s">
        <v>219</v>
      </c>
      <c r="D1723" s="27" t="s">
        <v>741</v>
      </c>
      <c r="E1723" s="27" t="s">
        <v>11840</v>
      </c>
      <c r="F1723" s="27" t="s">
        <v>11841</v>
      </c>
      <c r="G1723" s="27" t="s">
        <v>78</v>
      </c>
      <c r="H1723" s="27" t="s">
        <v>11842</v>
      </c>
      <c r="I1723" s="28">
        <v>43423.624108796299</v>
      </c>
      <c r="J1723" s="28">
        <v>43423.624108796299</v>
      </c>
      <c r="K1723" s="27">
        <v>0</v>
      </c>
      <c r="L1723" s="27" t="s">
        <v>211</v>
      </c>
      <c r="M1723" s="27" t="s">
        <v>211</v>
      </c>
      <c r="N1723" s="27" t="s">
        <v>215</v>
      </c>
      <c r="O1723" s="27" t="s">
        <v>742</v>
      </c>
      <c r="P1723" s="27" t="s">
        <v>170</v>
      </c>
      <c r="R1723" s="27">
        <v>0</v>
      </c>
      <c r="S1723" s="27" t="s">
        <v>354</v>
      </c>
      <c r="T1723" s="27" t="s">
        <v>354</v>
      </c>
      <c r="U1723" s="27" t="s">
        <v>11843</v>
      </c>
    </row>
    <row r="1724" spans="1:21" x14ac:dyDescent="0.15">
      <c r="A1724" s="27" t="s">
        <v>75</v>
      </c>
      <c r="B1724" s="27" t="s">
        <v>11844</v>
      </c>
      <c r="C1724" s="27" t="s">
        <v>219</v>
      </c>
      <c r="D1724" s="27" t="s">
        <v>741</v>
      </c>
      <c r="E1724" s="27" t="s">
        <v>11840</v>
      </c>
      <c r="F1724" s="27" t="s">
        <v>11841</v>
      </c>
      <c r="G1724" s="27" t="s">
        <v>78</v>
      </c>
      <c r="H1724" s="27" t="s">
        <v>11842</v>
      </c>
      <c r="I1724" s="28">
        <v>43423.624166666668</v>
      </c>
      <c r="J1724" s="28">
        <v>43423.624166666668</v>
      </c>
      <c r="K1724" s="27">
        <v>0</v>
      </c>
      <c r="L1724" s="27" t="s">
        <v>211</v>
      </c>
      <c r="M1724" s="27" t="s">
        <v>211</v>
      </c>
      <c r="N1724" s="27" t="s">
        <v>215</v>
      </c>
      <c r="O1724" s="27" t="s">
        <v>742</v>
      </c>
      <c r="P1724" s="27" t="s">
        <v>170</v>
      </c>
      <c r="R1724" s="27">
        <v>0</v>
      </c>
      <c r="S1724" s="27" t="s">
        <v>354</v>
      </c>
      <c r="T1724" s="27" t="s">
        <v>354</v>
      </c>
      <c r="U1724" s="27" t="s">
        <v>11845</v>
      </c>
    </row>
    <row r="1725" spans="1:21" x14ac:dyDescent="0.15">
      <c r="A1725" s="27" t="s">
        <v>75</v>
      </c>
      <c r="B1725" s="27" t="s">
        <v>11846</v>
      </c>
      <c r="C1725" s="27" t="s">
        <v>219</v>
      </c>
      <c r="D1725" s="27" t="s">
        <v>741</v>
      </c>
      <c r="E1725" s="27" t="s">
        <v>11840</v>
      </c>
      <c r="F1725" s="27" t="s">
        <v>11841</v>
      </c>
      <c r="G1725" s="27" t="s">
        <v>78</v>
      </c>
      <c r="H1725" s="27" t="s">
        <v>11842</v>
      </c>
      <c r="I1725" s="28">
        <v>43423.624537037038</v>
      </c>
      <c r="J1725" s="28">
        <v>43423.624537037038</v>
      </c>
      <c r="K1725" s="27">
        <v>0</v>
      </c>
      <c r="L1725" s="27" t="s">
        <v>211</v>
      </c>
      <c r="M1725" s="27" t="s">
        <v>211</v>
      </c>
      <c r="N1725" s="27" t="s">
        <v>215</v>
      </c>
      <c r="O1725" s="27" t="s">
        <v>742</v>
      </c>
      <c r="P1725" s="27" t="s">
        <v>170</v>
      </c>
      <c r="R1725" s="27">
        <v>0</v>
      </c>
      <c r="S1725" s="27" t="s">
        <v>354</v>
      </c>
      <c r="T1725" s="27" t="s">
        <v>354</v>
      </c>
      <c r="U1725" s="27" t="s">
        <v>11847</v>
      </c>
    </row>
    <row r="1726" spans="1:21" x14ac:dyDescent="0.15">
      <c r="A1726" s="27" t="s">
        <v>75</v>
      </c>
      <c r="B1726" s="27" t="s">
        <v>11848</v>
      </c>
      <c r="C1726" s="27" t="s">
        <v>219</v>
      </c>
      <c r="D1726" s="27" t="s">
        <v>741</v>
      </c>
      <c r="E1726" s="27" t="s">
        <v>11849</v>
      </c>
      <c r="F1726" s="27" t="s">
        <v>11850</v>
      </c>
      <c r="G1726" s="27" t="s">
        <v>78</v>
      </c>
      <c r="H1726" s="27" t="s">
        <v>11851</v>
      </c>
      <c r="I1726" s="28">
        <v>43423.624768518515</v>
      </c>
      <c r="J1726" s="28">
        <v>43423.624768518515</v>
      </c>
      <c r="K1726" s="27">
        <v>0</v>
      </c>
      <c r="L1726" s="27" t="s">
        <v>211</v>
      </c>
      <c r="M1726" s="27" t="s">
        <v>211</v>
      </c>
      <c r="N1726" s="27" t="s">
        <v>215</v>
      </c>
      <c r="O1726" s="27" t="s">
        <v>742</v>
      </c>
      <c r="P1726" s="27" t="s">
        <v>170</v>
      </c>
      <c r="R1726" s="27">
        <v>0</v>
      </c>
      <c r="S1726" s="27" t="s">
        <v>354</v>
      </c>
      <c r="T1726" s="27" t="s">
        <v>354</v>
      </c>
      <c r="U1726" s="27" t="s">
        <v>11852</v>
      </c>
    </row>
    <row r="1727" spans="1:21" x14ac:dyDescent="0.15">
      <c r="A1727" s="27" t="s">
        <v>75</v>
      </c>
      <c r="B1727" s="27" t="s">
        <v>11853</v>
      </c>
      <c r="C1727" s="27" t="s">
        <v>219</v>
      </c>
      <c r="D1727" s="27" t="s">
        <v>741</v>
      </c>
      <c r="E1727" s="27" t="s">
        <v>11854</v>
      </c>
      <c r="F1727" s="27" t="s">
        <v>11855</v>
      </c>
      <c r="G1727" s="27" t="s">
        <v>78</v>
      </c>
      <c r="H1727" s="27" t="s">
        <v>11856</v>
      </c>
      <c r="I1727" s="28">
        <v>43423.6250462963</v>
      </c>
      <c r="J1727" s="28">
        <v>43423.6250462963</v>
      </c>
      <c r="K1727" s="27">
        <v>0</v>
      </c>
      <c r="L1727" s="27" t="s">
        <v>211</v>
      </c>
      <c r="M1727" s="27" t="s">
        <v>211</v>
      </c>
      <c r="N1727" s="27" t="s">
        <v>215</v>
      </c>
      <c r="O1727" s="27" t="s">
        <v>742</v>
      </c>
      <c r="P1727" s="27" t="s">
        <v>170</v>
      </c>
      <c r="R1727" s="27">
        <v>0</v>
      </c>
      <c r="S1727" s="27" t="s">
        <v>354</v>
      </c>
      <c r="T1727" s="27" t="s">
        <v>354</v>
      </c>
      <c r="U1727" s="27" t="s">
        <v>11857</v>
      </c>
    </row>
    <row r="1728" spans="1:21" x14ac:dyDescent="0.15">
      <c r="A1728" s="27" t="s">
        <v>75</v>
      </c>
      <c r="B1728" s="27" t="s">
        <v>11858</v>
      </c>
      <c r="C1728" s="27" t="s">
        <v>219</v>
      </c>
      <c r="D1728" s="27" t="s">
        <v>741</v>
      </c>
      <c r="E1728" s="27" t="s">
        <v>11830</v>
      </c>
      <c r="F1728" s="27" t="s">
        <v>11831</v>
      </c>
      <c r="G1728" s="27" t="s">
        <v>78</v>
      </c>
      <c r="H1728" s="27" t="s">
        <v>1464</v>
      </c>
      <c r="I1728" s="28">
        <v>43423.625254629631</v>
      </c>
      <c r="J1728" s="28">
        <v>43423.625254629631</v>
      </c>
      <c r="K1728" s="27">
        <v>0</v>
      </c>
      <c r="L1728" s="27" t="s">
        <v>211</v>
      </c>
      <c r="M1728" s="27" t="s">
        <v>211</v>
      </c>
      <c r="N1728" s="27" t="s">
        <v>215</v>
      </c>
      <c r="O1728" s="27" t="s">
        <v>742</v>
      </c>
      <c r="P1728" s="27" t="s">
        <v>170</v>
      </c>
      <c r="R1728" s="27">
        <v>0</v>
      </c>
      <c r="U1728" s="27" t="s">
        <v>11859</v>
      </c>
    </row>
    <row r="1729" spans="1:21" x14ac:dyDescent="0.15">
      <c r="A1729" s="27" t="s">
        <v>75</v>
      </c>
      <c r="B1729" s="27" t="s">
        <v>5196</v>
      </c>
      <c r="C1729" s="27" t="s">
        <v>219</v>
      </c>
      <c r="D1729" s="27" t="s">
        <v>741</v>
      </c>
      <c r="E1729" s="27" t="s">
        <v>5197</v>
      </c>
      <c r="F1729" s="27" t="s">
        <v>5198</v>
      </c>
      <c r="G1729" s="27" t="s">
        <v>78</v>
      </c>
      <c r="H1729" s="27" t="s">
        <v>5199</v>
      </c>
      <c r="I1729" s="28">
        <v>43423.625439814816</v>
      </c>
      <c r="J1729" s="28">
        <v>43423.62604166667</v>
      </c>
      <c r="K1729" s="27">
        <v>6.018518518518519E-4</v>
      </c>
      <c r="L1729" s="27" t="s">
        <v>210</v>
      </c>
      <c r="M1729" s="27" t="s">
        <v>211</v>
      </c>
      <c r="N1729" s="27" t="s">
        <v>215</v>
      </c>
      <c r="O1729" s="27" t="s">
        <v>742</v>
      </c>
      <c r="P1729" s="27" t="s">
        <v>170</v>
      </c>
      <c r="R1729" s="27">
        <v>0</v>
      </c>
      <c r="S1729" s="27" t="s">
        <v>408</v>
      </c>
      <c r="T1729" s="27" t="s">
        <v>354</v>
      </c>
      <c r="U1729" s="27" t="s">
        <v>5200</v>
      </c>
    </row>
    <row r="1730" spans="1:21" x14ac:dyDescent="0.15">
      <c r="A1730" s="27" t="s">
        <v>75</v>
      </c>
      <c r="B1730" s="27" t="s">
        <v>11860</v>
      </c>
      <c r="C1730" s="27" t="s">
        <v>219</v>
      </c>
      <c r="D1730" s="27" t="s">
        <v>741</v>
      </c>
      <c r="E1730" s="27" t="s">
        <v>11861</v>
      </c>
      <c r="F1730" s="27" t="s">
        <v>11862</v>
      </c>
      <c r="G1730" s="27" t="s">
        <v>78</v>
      </c>
      <c r="H1730" s="27" t="s">
        <v>11863</v>
      </c>
      <c r="I1730" s="28">
        <v>43423.626423611109</v>
      </c>
      <c r="J1730" s="28">
        <v>43423.626423611109</v>
      </c>
      <c r="K1730" s="27">
        <v>0</v>
      </c>
      <c r="L1730" s="27" t="s">
        <v>211</v>
      </c>
      <c r="M1730" s="27" t="s">
        <v>211</v>
      </c>
      <c r="N1730" s="27" t="s">
        <v>215</v>
      </c>
      <c r="O1730" s="27" t="s">
        <v>742</v>
      </c>
      <c r="P1730" s="27" t="s">
        <v>170</v>
      </c>
      <c r="R1730" s="27">
        <v>0</v>
      </c>
      <c r="S1730" s="27" t="s">
        <v>354</v>
      </c>
      <c r="T1730" s="27" t="s">
        <v>354</v>
      </c>
      <c r="U1730" s="27" t="s">
        <v>11864</v>
      </c>
    </row>
    <row r="1731" spans="1:21" x14ac:dyDescent="0.15">
      <c r="A1731" s="27" t="s">
        <v>75</v>
      </c>
      <c r="B1731" s="27" t="s">
        <v>11865</v>
      </c>
      <c r="C1731" s="27" t="s">
        <v>219</v>
      </c>
      <c r="D1731" s="27" t="s">
        <v>741</v>
      </c>
      <c r="E1731" s="27" t="s">
        <v>11866</v>
      </c>
      <c r="F1731" s="27" t="s">
        <v>11867</v>
      </c>
      <c r="G1731" s="27" t="s">
        <v>78</v>
      </c>
      <c r="H1731" s="27" t="s">
        <v>11868</v>
      </c>
      <c r="I1731" s="28">
        <v>43423.626689814817</v>
      </c>
      <c r="J1731" s="28">
        <v>43423.626689814817</v>
      </c>
      <c r="K1731" s="27">
        <v>0</v>
      </c>
      <c r="L1731" s="27" t="s">
        <v>211</v>
      </c>
      <c r="M1731" s="27" t="s">
        <v>211</v>
      </c>
      <c r="N1731" s="27" t="s">
        <v>215</v>
      </c>
      <c r="O1731" s="27" t="s">
        <v>742</v>
      </c>
      <c r="P1731" s="27" t="s">
        <v>170</v>
      </c>
      <c r="R1731" s="27">
        <v>0</v>
      </c>
      <c r="S1731" s="27" t="s">
        <v>354</v>
      </c>
      <c r="T1731" s="27" t="s">
        <v>354</v>
      </c>
      <c r="U1731" s="27" t="s">
        <v>11869</v>
      </c>
    </row>
    <row r="1732" spans="1:21" x14ac:dyDescent="0.15">
      <c r="A1732" s="27" t="s">
        <v>75</v>
      </c>
      <c r="B1732" s="27" t="s">
        <v>11870</v>
      </c>
      <c r="C1732" s="27" t="s">
        <v>219</v>
      </c>
      <c r="D1732" s="27" t="s">
        <v>741</v>
      </c>
      <c r="E1732" s="27" t="s">
        <v>11830</v>
      </c>
      <c r="F1732" s="27" t="s">
        <v>11831</v>
      </c>
      <c r="G1732" s="27" t="s">
        <v>78</v>
      </c>
      <c r="H1732" s="27" t="s">
        <v>1464</v>
      </c>
      <c r="I1732" s="28">
        <v>43423.626851851855</v>
      </c>
      <c r="J1732" s="28">
        <v>43423.626851851855</v>
      </c>
      <c r="K1732" s="27">
        <v>0</v>
      </c>
      <c r="L1732" s="27" t="s">
        <v>211</v>
      </c>
      <c r="M1732" s="27" t="s">
        <v>211</v>
      </c>
      <c r="N1732" s="27" t="s">
        <v>215</v>
      </c>
      <c r="O1732" s="27" t="s">
        <v>742</v>
      </c>
      <c r="P1732" s="27" t="s">
        <v>170</v>
      </c>
      <c r="R1732" s="27">
        <v>0</v>
      </c>
      <c r="U1732" s="27" t="s">
        <v>11859</v>
      </c>
    </row>
    <row r="1733" spans="1:21" x14ac:dyDescent="0.15">
      <c r="A1733" s="27" t="s">
        <v>75</v>
      </c>
      <c r="B1733" s="27" t="s">
        <v>11871</v>
      </c>
      <c r="C1733" s="27" t="s">
        <v>219</v>
      </c>
      <c r="D1733" s="27" t="s">
        <v>741</v>
      </c>
      <c r="E1733" s="27" t="s">
        <v>11872</v>
      </c>
      <c r="F1733" s="27" t="s">
        <v>11873</v>
      </c>
      <c r="G1733" s="27" t="s">
        <v>78</v>
      </c>
      <c r="H1733" s="27" t="s">
        <v>11874</v>
      </c>
      <c r="I1733" s="28">
        <v>43423.626979166664</v>
      </c>
      <c r="J1733" s="28">
        <v>43423.626979166664</v>
      </c>
      <c r="K1733" s="27">
        <v>0</v>
      </c>
      <c r="L1733" s="27" t="s">
        <v>211</v>
      </c>
      <c r="M1733" s="27" t="s">
        <v>211</v>
      </c>
      <c r="N1733" s="27" t="s">
        <v>215</v>
      </c>
      <c r="O1733" s="27" t="s">
        <v>742</v>
      </c>
      <c r="P1733" s="27" t="s">
        <v>170</v>
      </c>
      <c r="R1733" s="27">
        <v>0</v>
      </c>
      <c r="S1733" s="27" t="s">
        <v>354</v>
      </c>
      <c r="T1733" s="27" t="s">
        <v>354</v>
      </c>
      <c r="U1733" s="27" t="s">
        <v>11875</v>
      </c>
    </row>
    <row r="1734" spans="1:21" x14ac:dyDescent="0.15">
      <c r="A1734" s="27" t="s">
        <v>75</v>
      </c>
      <c r="B1734" s="27" t="s">
        <v>11876</v>
      </c>
      <c r="C1734" s="27" t="s">
        <v>219</v>
      </c>
      <c r="D1734" s="27" t="s">
        <v>741</v>
      </c>
      <c r="E1734" s="27" t="s">
        <v>11834</v>
      </c>
      <c r="F1734" s="27" t="s">
        <v>11835</v>
      </c>
      <c r="G1734" s="27" t="s">
        <v>78</v>
      </c>
      <c r="H1734" s="27" t="s">
        <v>1350</v>
      </c>
      <c r="I1734" s="28">
        <v>43423.627222222225</v>
      </c>
      <c r="J1734" s="28">
        <v>43423.627222222225</v>
      </c>
      <c r="K1734" s="27">
        <v>0</v>
      </c>
      <c r="L1734" s="27" t="s">
        <v>211</v>
      </c>
      <c r="M1734" s="27" t="s">
        <v>211</v>
      </c>
      <c r="N1734" s="27" t="s">
        <v>215</v>
      </c>
      <c r="O1734" s="27" t="s">
        <v>742</v>
      </c>
      <c r="P1734" s="27" t="s">
        <v>170</v>
      </c>
      <c r="R1734" s="27">
        <v>0</v>
      </c>
      <c r="S1734" s="27" t="s">
        <v>354</v>
      </c>
      <c r="T1734" s="27" t="s">
        <v>354</v>
      </c>
      <c r="U1734" s="27" t="s">
        <v>11877</v>
      </c>
    </row>
    <row r="1735" spans="1:21" x14ac:dyDescent="0.15">
      <c r="A1735" s="27" t="s">
        <v>75</v>
      </c>
      <c r="B1735" s="27" t="s">
        <v>11878</v>
      </c>
      <c r="C1735" s="27" t="s">
        <v>219</v>
      </c>
      <c r="D1735" s="27" t="s">
        <v>741</v>
      </c>
      <c r="E1735" s="27" t="s">
        <v>5202</v>
      </c>
      <c r="F1735" s="27" t="s">
        <v>5203</v>
      </c>
      <c r="G1735" s="27" t="s">
        <v>78</v>
      </c>
      <c r="H1735" s="27" t="s">
        <v>5204</v>
      </c>
      <c r="I1735" s="28">
        <v>43423.627349537041</v>
      </c>
      <c r="J1735" s="28">
        <v>43423.627349537041</v>
      </c>
      <c r="K1735" s="27">
        <v>0</v>
      </c>
      <c r="L1735" s="27" t="s">
        <v>211</v>
      </c>
      <c r="M1735" s="27" t="s">
        <v>211</v>
      </c>
      <c r="N1735" s="27" t="s">
        <v>215</v>
      </c>
      <c r="O1735" s="27" t="s">
        <v>742</v>
      </c>
      <c r="P1735" s="27" t="s">
        <v>170</v>
      </c>
      <c r="R1735" s="27">
        <v>0</v>
      </c>
      <c r="S1735" s="27" t="s">
        <v>354</v>
      </c>
      <c r="T1735" s="27" t="s">
        <v>354</v>
      </c>
      <c r="U1735" s="27" t="s">
        <v>11879</v>
      </c>
    </row>
    <row r="1736" spans="1:21" x14ac:dyDescent="0.15">
      <c r="A1736" s="27" t="s">
        <v>75</v>
      </c>
      <c r="B1736" s="27" t="s">
        <v>5201</v>
      </c>
      <c r="C1736" s="27" t="s">
        <v>219</v>
      </c>
      <c r="D1736" s="27" t="s">
        <v>741</v>
      </c>
      <c r="E1736" s="27" t="s">
        <v>5202</v>
      </c>
      <c r="F1736" s="27" t="s">
        <v>5203</v>
      </c>
      <c r="G1736" s="27" t="s">
        <v>78</v>
      </c>
      <c r="H1736" s="27" t="s">
        <v>5204</v>
      </c>
      <c r="I1736" s="28">
        <v>43423.627534722225</v>
      </c>
      <c r="J1736" s="28">
        <v>43423.628136574072</v>
      </c>
      <c r="K1736" s="27">
        <v>6.018518518518519E-4</v>
      </c>
      <c r="L1736" s="27" t="s">
        <v>210</v>
      </c>
      <c r="M1736" s="27" t="s">
        <v>211</v>
      </c>
      <c r="N1736" s="27" t="s">
        <v>215</v>
      </c>
      <c r="O1736" s="27" t="s">
        <v>742</v>
      </c>
      <c r="P1736" s="27" t="s">
        <v>170</v>
      </c>
      <c r="R1736" s="27">
        <v>0</v>
      </c>
      <c r="S1736" s="27" t="s">
        <v>408</v>
      </c>
      <c r="T1736" s="27" t="s">
        <v>354</v>
      </c>
      <c r="U1736" s="27" t="s">
        <v>5205</v>
      </c>
    </row>
    <row r="1737" spans="1:21" x14ac:dyDescent="0.15">
      <c r="A1737" s="27" t="s">
        <v>75</v>
      </c>
      <c r="B1737" s="27" t="s">
        <v>11880</v>
      </c>
      <c r="C1737" s="27" t="s">
        <v>219</v>
      </c>
      <c r="D1737" s="27" t="s">
        <v>741</v>
      </c>
      <c r="E1737" s="27" t="s">
        <v>11849</v>
      </c>
      <c r="F1737" s="27" t="s">
        <v>11850</v>
      </c>
      <c r="G1737" s="27" t="s">
        <v>78</v>
      </c>
      <c r="H1737" s="27" t="s">
        <v>11851</v>
      </c>
      <c r="I1737" s="28">
        <v>43423.628032407411</v>
      </c>
      <c r="J1737" s="28">
        <v>43423.628032407411</v>
      </c>
      <c r="K1737" s="27">
        <v>0</v>
      </c>
      <c r="L1737" s="27" t="s">
        <v>211</v>
      </c>
      <c r="M1737" s="27" t="s">
        <v>211</v>
      </c>
      <c r="N1737" s="27" t="s">
        <v>215</v>
      </c>
      <c r="O1737" s="27" t="s">
        <v>742</v>
      </c>
      <c r="P1737" s="27" t="s">
        <v>170</v>
      </c>
      <c r="R1737" s="27">
        <v>0</v>
      </c>
      <c r="S1737" s="27" t="s">
        <v>354</v>
      </c>
      <c r="T1737" s="27" t="s">
        <v>354</v>
      </c>
      <c r="U1737" s="27" t="s">
        <v>11881</v>
      </c>
    </row>
    <row r="1738" spans="1:21" x14ac:dyDescent="0.15">
      <c r="A1738" s="27" t="s">
        <v>75</v>
      </c>
      <c r="B1738" s="27" t="s">
        <v>11882</v>
      </c>
      <c r="C1738" s="27" t="s">
        <v>219</v>
      </c>
      <c r="D1738" s="27" t="s">
        <v>741</v>
      </c>
      <c r="E1738" s="27" t="s">
        <v>11840</v>
      </c>
      <c r="F1738" s="27" t="s">
        <v>11841</v>
      </c>
      <c r="G1738" s="27" t="s">
        <v>78</v>
      </c>
      <c r="H1738" s="27" t="s">
        <v>11842</v>
      </c>
      <c r="I1738" s="28">
        <v>43423.628206018519</v>
      </c>
      <c r="J1738" s="28">
        <v>43423.628206018519</v>
      </c>
      <c r="K1738" s="27">
        <v>0</v>
      </c>
      <c r="L1738" s="27" t="s">
        <v>211</v>
      </c>
      <c r="M1738" s="27" t="s">
        <v>211</v>
      </c>
      <c r="N1738" s="27" t="s">
        <v>215</v>
      </c>
      <c r="O1738" s="27" t="s">
        <v>742</v>
      </c>
      <c r="P1738" s="27" t="s">
        <v>170</v>
      </c>
      <c r="R1738" s="27">
        <v>0</v>
      </c>
      <c r="S1738" s="27" t="s">
        <v>354</v>
      </c>
      <c r="T1738" s="27" t="s">
        <v>354</v>
      </c>
      <c r="U1738" s="27" t="s">
        <v>11847</v>
      </c>
    </row>
    <row r="1739" spans="1:21" x14ac:dyDescent="0.15">
      <c r="A1739" s="27" t="s">
        <v>75</v>
      </c>
      <c r="B1739" s="27" t="s">
        <v>11883</v>
      </c>
      <c r="C1739" s="27" t="s">
        <v>219</v>
      </c>
      <c r="D1739" s="27" t="s">
        <v>741</v>
      </c>
      <c r="E1739" s="27" t="s">
        <v>11884</v>
      </c>
      <c r="F1739" s="27" t="s">
        <v>11885</v>
      </c>
      <c r="G1739" s="27" t="s">
        <v>78</v>
      </c>
      <c r="H1739" s="27" t="s">
        <v>11886</v>
      </c>
      <c r="I1739" s="28">
        <v>43423.628553240742</v>
      </c>
      <c r="J1739" s="28">
        <v>43423.628553240742</v>
      </c>
      <c r="K1739" s="27">
        <v>0</v>
      </c>
      <c r="L1739" s="27" t="s">
        <v>211</v>
      </c>
      <c r="M1739" s="27" t="s">
        <v>211</v>
      </c>
      <c r="N1739" s="27" t="s">
        <v>215</v>
      </c>
      <c r="O1739" s="27" t="s">
        <v>742</v>
      </c>
      <c r="P1739" s="27" t="s">
        <v>170</v>
      </c>
      <c r="R1739" s="27">
        <v>0</v>
      </c>
      <c r="S1739" s="27" t="s">
        <v>354</v>
      </c>
      <c r="T1739" s="27" t="s">
        <v>354</v>
      </c>
      <c r="U1739" s="27" t="s">
        <v>11887</v>
      </c>
    </row>
    <row r="1740" spans="1:21" x14ac:dyDescent="0.15">
      <c r="A1740" s="27" t="s">
        <v>75</v>
      </c>
      <c r="B1740" s="27" t="s">
        <v>11888</v>
      </c>
      <c r="C1740" s="27" t="s">
        <v>219</v>
      </c>
      <c r="D1740" s="27" t="s">
        <v>741</v>
      </c>
      <c r="E1740" s="27" t="s">
        <v>11889</v>
      </c>
      <c r="F1740" s="27" t="s">
        <v>11890</v>
      </c>
      <c r="G1740" s="27" t="s">
        <v>78</v>
      </c>
      <c r="H1740" s="27" t="s">
        <v>1257</v>
      </c>
      <c r="I1740" s="28">
        <v>43423.629074074073</v>
      </c>
      <c r="J1740" s="28">
        <v>43423.629074074073</v>
      </c>
      <c r="K1740" s="27">
        <v>0</v>
      </c>
      <c r="L1740" s="27" t="s">
        <v>211</v>
      </c>
      <c r="M1740" s="27" t="s">
        <v>211</v>
      </c>
      <c r="N1740" s="27" t="s">
        <v>215</v>
      </c>
      <c r="O1740" s="27" t="s">
        <v>742</v>
      </c>
      <c r="P1740" s="27" t="s">
        <v>170</v>
      </c>
      <c r="R1740" s="27">
        <v>0</v>
      </c>
      <c r="S1740" s="27" t="s">
        <v>354</v>
      </c>
      <c r="T1740" s="27" t="s">
        <v>354</v>
      </c>
      <c r="U1740" s="27" t="s">
        <v>11891</v>
      </c>
    </row>
    <row r="1741" spans="1:21" x14ac:dyDescent="0.15">
      <c r="A1741" s="27" t="s">
        <v>75</v>
      </c>
      <c r="B1741" s="27" t="s">
        <v>11892</v>
      </c>
      <c r="C1741" s="27" t="s">
        <v>219</v>
      </c>
      <c r="D1741" s="27" t="s">
        <v>741</v>
      </c>
      <c r="E1741" s="27" t="s">
        <v>11889</v>
      </c>
      <c r="F1741" s="27" t="s">
        <v>11890</v>
      </c>
      <c r="G1741" s="27" t="s">
        <v>78</v>
      </c>
      <c r="H1741" s="27" t="s">
        <v>1257</v>
      </c>
      <c r="I1741" s="28">
        <v>43423.629328703704</v>
      </c>
      <c r="J1741" s="28">
        <v>43423.629328703704</v>
      </c>
      <c r="K1741" s="27">
        <v>0</v>
      </c>
      <c r="L1741" s="27" t="s">
        <v>211</v>
      </c>
      <c r="M1741" s="27" t="s">
        <v>211</v>
      </c>
      <c r="N1741" s="27" t="s">
        <v>215</v>
      </c>
      <c r="O1741" s="27" t="s">
        <v>742</v>
      </c>
      <c r="P1741" s="27" t="s">
        <v>170</v>
      </c>
      <c r="R1741" s="27">
        <v>0</v>
      </c>
      <c r="S1741" s="27" t="s">
        <v>354</v>
      </c>
      <c r="T1741" s="27" t="s">
        <v>354</v>
      </c>
      <c r="U1741" s="27" t="s">
        <v>11891</v>
      </c>
    </row>
    <row r="1742" spans="1:21" x14ac:dyDescent="0.15">
      <c r="A1742" s="27" t="s">
        <v>75</v>
      </c>
      <c r="B1742" s="27" t="s">
        <v>11893</v>
      </c>
      <c r="C1742" s="27" t="s">
        <v>219</v>
      </c>
      <c r="D1742" s="27" t="s">
        <v>741</v>
      </c>
      <c r="E1742" s="27" t="s">
        <v>11894</v>
      </c>
      <c r="F1742" s="27" t="s">
        <v>11895</v>
      </c>
      <c r="G1742" s="27" t="s">
        <v>78</v>
      </c>
      <c r="H1742" s="27" t="s">
        <v>11896</v>
      </c>
      <c r="I1742" s="28">
        <v>43423.63008101852</v>
      </c>
      <c r="J1742" s="28">
        <v>43423.63008101852</v>
      </c>
      <c r="K1742" s="27">
        <v>0</v>
      </c>
      <c r="L1742" s="27" t="s">
        <v>211</v>
      </c>
      <c r="M1742" s="27" t="s">
        <v>211</v>
      </c>
      <c r="N1742" s="27" t="s">
        <v>215</v>
      </c>
      <c r="O1742" s="27" t="s">
        <v>742</v>
      </c>
      <c r="P1742" s="27" t="s">
        <v>170</v>
      </c>
      <c r="R1742" s="27">
        <v>0</v>
      </c>
      <c r="S1742" s="27" t="s">
        <v>354</v>
      </c>
      <c r="T1742" s="27" t="s">
        <v>354</v>
      </c>
      <c r="U1742" s="27" t="s">
        <v>11897</v>
      </c>
    </row>
    <row r="1743" spans="1:21" x14ac:dyDescent="0.15">
      <c r="A1743" s="27" t="s">
        <v>75</v>
      </c>
      <c r="B1743" s="27" t="s">
        <v>11898</v>
      </c>
      <c r="C1743" s="27" t="s">
        <v>219</v>
      </c>
      <c r="D1743" s="27" t="s">
        <v>741</v>
      </c>
      <c r="E1743" s="27" t="s">
        <v>11872</v>
      </c>
      <c r="F1743" s="27" t="s">
        <v>11873</v>
      </c>
      <c r="G1743" s="27" t="s">
        <v>78</v>
      </c>
      <c r="H1743" s="27" t="s">
        <v>11874</v>
      </c>
      <c r="I1743" s="28">
        <v>43423.630219907405</v>
      </c>
      <c r="J1743" s="28">
        <v>43423.630219907405</v>
      </c>
      <c r="K1743" s="27">
        <v>0</v>
      </c>
      <c r="L1743" s="27" t="s">
        <v>211</v>
      </c>
      <c r="M1743" s="27" t="s">
        <v>211</v>
      </c>
      <c r="N1743" s="27" t="s">
        <v>215</v>
      </c>
      <c r="O1743" s="27" t="s">
        <v>742</v>
      </c>
      <c r="P1743" s="27" t="s">
        <v>170</v>
      </c>
      <c r="R1743" s="27">
        <v>0</v>
      </c>
      <c r="S1743" s="27" t="s">
        <v>354</v>
      </c>
      <c r="T1743" s="27" t="s">
        <v>354</v>
      </c>
      <c r="U1743" s="27" t="s">
        <v>11899</v>
      </c>
    </row>
    <row r="1744" spans="1:21" x14ac:dyDescent="0.15">
      <c r="A1744" s="27" t="s">
        <v>75</v>
      </c>
      <c r="B1744" s="27" t="s">
        <v>5206</v>
      </c>
      <c r="C1744" s="27" t="s">
        <v>219</v>
      </c>
      <c r="D1744" s="27" t="s">
        <v>741</v>
      </c>
      <c r="E1744" s="27" t="s">
        <v>5207</v>
      </c>
      <c r="F1744" s="27" t="s">
        <v>5208</v>
      </c>
      <c r="G1744" s="27" t="s">
        <v>78</v>
      </c>
      <c r="H1744" s="27" t="s">
        <v>5209</v>
      </c>
      <c r="I1744" s="28">
        <v>43423.630509259259</v>
      </c>
      <c r="J1744" s="28">
        <v>43423.630659722221</v>
      </c>
      <c r="K1744" s="27">
        <v>1.5046296296296297E-4</v>
      </c>
      <c r="L1744" s="27" t="s">
        <v>210</v>
      </c>
      <c r="M1744" s="27" t="s">
        <v>211</v>
      </c>
      <c r="N1744" s="27" t="s">
        <v>215</v>
      </c>
      <c r="O1744" s="27" t="s">
        <v>742</v>
      </c>
      <c r="P1744" s="27" t="s">
        <v>170</v>
      </c>
      <c r="R1744" s="27">
        <v>0</v>
      </c>
      <c r="S1744" s="27" t="s">
        <v>377</v>
      </c>
      <c r="T1744" s="27" t="s">
        <v>354</v>
      </c>
      <c r="U1744" s="27" t="s">
        <v>5210</v>
      </c>
    </row>
    <row r="1745" spans="1:21" x14ac:dyDescent="0.15">
      <c r="A1745" s="27" t="s">
        <v>75</v>
      </c>
      <c r="B1745" s="27" t="s">
        <v>11900</v>
      </c>
      <c r="C1745" s="27" t="s">
        <v>219</v>
      </c>
      <c r="D1745" s="27" t="s">
        <v>741</v>
      </c>
      <c r="E1745" s="27" t="s">
        <v>5212</v>
      </c>
      <c r="F1745" s="27" t="s">
        <v>5213</v>
      </c>
      <c r="G1745" s="27" t="s">
        <v>78</v>
      </c>
      <c r="H1745" s="27" t="s">
        <v>5214</v>
      </c>
      <c r="I1745" s="28">
        <v>43423.631099537037</v>
      </c>
      <c r="J1745" s="28">
        <v>43423.631099537037</v>
      </c>
      <c r="K1745" s="27">
        <v>0</v>
      </c>
      <c r="L1745" s="27" t="s">
        <v>211</v>
      </c>
      <c r="M1745" s="27" t="s">
        <v>211</v>
      </c>
      <c r="N1745" s="27" t="s">
        <v>215</v>
      </c>
      <c r="O1745" s="27" t="s">
        <v>742</v>
      </c>
      <c r="P1745" s="27" t="s">
        <v>170</v>
      </c>
      <c r="R1745" s="27">
        <v>0</v>
      </c>
      <c r="S1745" s="27" t="s">
        <v>354</v>
      </c>
      <c r="T1745" s="27" t="s">
        <v>354</v>
      </c>
      <c r="U1745" s="27" t="s">
        <v>5215</v>
      </c>
    </row>
    <row r="1746" spans="1:21" x14ac:dyDescent="0.15">
      <c r="A1746" s="27" t="s">
        <v>75</v>
      </c>
      <c r="B1746" s="27" t="s">
        <v>5211</v>
      </c>
      <c r="C1746" s="27" t="s">
        <v>219</v>
      </c>
      <c r="D1746" s="27" t="s">
        <v>741</v>
      </c>
      <c r="E1746" s="27" t="s">
        <v>5212</v>
      </c>
      <c r="F1746" s="27" t="s">
        <v>5213</v>
      </c>
      <c r="G1746" s="27" t="s">
        <v>78</v>
      </c>
      <c r="H1746" s="27" t="s">
        <v>5214</v>
      </c>
      <c r="I1746" s="28">
        <v>43423.631238425929</v>
      </c>
      <c r="J1746" s="28">
        <v>43423.63144675926</v>
      </c>
      <c r="K1746" s="27">
        <v>2.0833333333333335E-4</v>
      </c>
      <c r="L1746" s="27" t="s">
        <v>210</v>
      </c>
      <c r="M1746" s="27" t="s">
        <v>211</v>
      </c>
      <c r="N1746" s="27" t="s">
        <v>215</v>
      </c>
      <c r="O1746" s="27" t="s">
        <v>742</v>
      </c>
      <c r="P1746" s="27" t="s">
        <v>170</v>
      </c>
      <c r="R1746" s="27">
        <v>0</v>
      </c>
      <c r="S1746" s="27" t="s">
        <v>405</v>
      </c>
      <c r="T1746" s="27" t="s">
        <v>354</v>
      </c>
      <c r="U1746" s="27" t="s">
        <v>5215</v>
      </c>
    </row>
    <row r="1747" spans="1:21" x14ac:dyDescent="0.15">
      <c r="A1747" s="27" t="s">
        <v>75</v>
      </c>
      <c r="B1747" s="27" t="s">
        <v>11901</v>
      </c>
      <c r="C1747" s="27" t="s">
        <v>219</v>
      </c>
      <c r="D1747" s="27" t="s">
        <v>741</v>
      </c>
      <c r="E1747" s="27" t="s">
        <v>11884</v>
      </c>
      <c r="F1747" s="27" t="s">
        <v>11885</v>
      </c>
      <c r="G1747" s="27" t="s">
        <v>78</v>
      </c>
      <c r="H1747" s="27" t="s">
        <v>11886</v>
      </c>
      <c r="I1747" s="28">
        <v>43423.631805555553</v>
      </c>
      <c r="J1747" s="28">
        <v>43423.631805555553</v>
      </c>
      <c r="K1747" s="27">
        <v>0</v>
      </c>
      <c r="L1747" s="27" t="s">
        <v>211</v>
      </c>
      <c r="M1747" s="27" t="s">
        <v>211</v>
      </c>
      <c r="N1747" s="27" t="s">
        <v>215</v>
      </c>
      <c r="O1747" s="27" t="s">
        <v>742</v>
      </c>
      <c r="P1747" s="27" t="s">
        <v>170</v>
      </c>
      <c r="R1747" s="27">
        <v>0</v>
      </c>
      <c r="U1747" s="27" t="s">
        <v>11902</v>
      </c>
    </row>
    <row r="1748" spans="1:21" x14ac:dyDescent="0.15">
      <c r="A1748" s="27" t="s">
        <v>75</v>
      </c>
      <c r="B1748" s="27" t="s">
        <v>11903</v>
      </c>
      <c r="C1748" s="27" t="s">
        <v>219</v>
      </c>
      <c r="D1748" s="27" t="s">
        <v>741</v>
      </c>
      <c r="E1748" s="27" t="s">
        <v>11889</v>
      </c>
      <c r="F1748" s="27" t="s">
        <v>11890</v>
      </c>
      <c r="G1748" s="27" t="s">
        <v>78</v>
      </c>
      <c r="H1748" s="27" t="s">
        <v>1257</v>
      </c>
      <c r="I1748" s="28">
        <v>43423.632847222223</v>
      </c>
      <c r="J1748" s="28">
        <v>43423.632847222223</v>
      </c>
      <c r="K1748" s="27">
        <v>0</v>
      </c>
      <c r="L1748" s="27" t="s">
        <v>211</v>
      </c>
      <c r="M1748" s="27" t="s">
        <v>211</v>
      </c>
      <c r="N1748" s="27" t="s">
        <v>215</v>
      </c>
      <c r="O1748" s="27" t="s">
        <v>742</v>
      </c>
      <c r="P1748" s="27" t="s">
        <v>170</v>
      </c>
      <c r="R1748" s="27">
        <v>0</v>
      </c>
      <c r="U1748" s="27" t="s">
        <v>11904</v>
      </c>
    </row>
    <row r="1749" spans="1:21" x14ac:dyDescent="0.15">
      <c r="A1749" s="27" t="s">
        <v>75</v>
      </c>
      <c r="B1749" s="27" t="s">
        <v>11905</v>
      </c>
      <c r="C1749" s="27" t="s">
        <v>219</v>
      </c>
      <c r="D1749" s="27" t="s">
        <v>741</v>
      </c>
      <c r="E1749" s="27" t="s">
        <v>11906</v>
      </c>
      <c r="F1749" s="27" t="s">
        <v>11907</v>
      </c>
      <c r="G1749" s="27" t="s">
        <v>78</v>
      </c>
      <c r="H1749" s="27" t="s">
        <v>11908</v>
      </c>
      <c r="I1749" s="28">
        <v>43423.632951388892</v>
      </c>
      <c r="J1749" s="28">
        <v>43423.632951388892</v>
      </c>
      <c r="K1749" s="27">
        <v>0</v>
      </c>
      <c r="L1749" s="27" t="s">
        <v>211</v>
      </c>
      <c r="M1749" s="27" t="s">
        <v>211</v>
      </c>
      <c r="N1749" s="27" t="s">
        <v>215</v>
      </c>
      <c r="O1749" s="27" t="s">
        <v>742</v>
      </c>
      <c r="P1749" s="27" t="s">
        <v>170</v>
      </c>
      <c r="R1749" s="27">
        <v>0</v>
      </c>
      <c r="S1749" s="27" t="s">
        <v>354</v>
      </c>
      <c r="T1749" s="27" t="s">
        <v>354</v>
      </c>
      <c r="U1749" s="27" t="s">
        <v>11909</v>
      </c>
    </row>
    <row r="1750" spans="1:21" x14ac:dyDescent="0.15">
      <c r="A1750" s="27" t="s">
        <v>75</v>
      </c>
      <c r="B1750" s="27" t="s">
        <v>5216</v>
      </c>
      <c r="C1750" s="27" t="s">
        <v>219</v>
      </c>
      <c r="D1750" s="27" t="s">
        <v>741</v>
      </c>
      <c r="E1750" s="27" t="s">
        <v>5217</v>
      </c>
      <c r="F1750" s="27" t="s">
        <v>5218</v>
      </c>
      <c r="G1750" s="27" t="s">
        <v>78</v>
      </c>
      <c r="H1750" s="27" t="s">
        <v>5219</v>
      </c>
      <c r="I1750" s="28">
        <v>43423.633229166669</v>
      </c>
      <c r="J1750" s="28">
        <v>43423.63417824074</v>
      </c>
      <c r="K1750" s="27">
        <v>9.4907407407407408E-4</v>
      </c>
      <c r="L1750" s="27" t="s">
        <v>210</v>
      </c>
      <c r="M1750" s="27" t="s">
        <v>211</v>
      </c>
      <c r="N1750" s="27" t="s">
        <v>215</v>
      </c>
      <c r="O1750" s="27" t="s">
        <v>742</v>
      </c>
      <c r="P1750" s="27" t="s">
        <v>170</v>
      </c>
      <c r="R1750" s="27">
        <v>0</v>
      </c>
      <c r="S1750" s="27" t="s">
        <v>487</v>
      </c>
      <c r="T1750" s="27" t="s">
        <v>354</v>
      </c>
      <c r="U1750" s="27" t="s">
        <v>5220</v>
      </c>
    </row>
    <row r="1751" spans="1:21" x14ac:dyDescent="0.15">
      <c r="A1751" s="27" t="s">
        <v>75</v>
      </c>
      <c r="B1751" s="27" t="s">
        <v>11910</v>
      </c>
      <c r="C1751" s="27" t="s">
        <v>219</v>
      </c>
      <c r="D1751" s="27" t="s">
        <v>741</v>
      </c>
      <c r="E1751" s="27" t="s">
        <v>11894</v>
      </c>
      <c r="F1751" s="27" t="s">
        <v>11895</v>
      </c>
      <c r="G1751" s="27" t="s">
        <v>78</v>
      </c>
      <c r="H1751" s="27" t="s">
        <v>11896</v>
      </c>
      <c r="I1751" s="28">
        <v>43423.633842592593</v>
      </c>
      <c r="J1751" s="28">
        <v>43423.633842592593</v>
      </c>
      <c r="K1751" s="27">
        <v>0</v>
      </c>
      <c r="L1751" s="27" t="s">
        <v>211</v>
      </c>
      <c r="M1751" s="27" t="s">
        <v>211</v>
      </c>
      <c r="N1751" s="27" t="s">
        <v>215</v>
      </c>
      <c r="O1751" s="27" t="s">
        <v>742</v>
      </c>
      <c r="P1751" s="27" t="s">
        <v>170</v>
      </c>
      <c r="R1751" s="27">
        <v>0</v>
      </c>
      <c r="U1751" s="27" t="s">
        <v>11911</v>
      </c>
    </row>
    <row r="1752" spans="1:21" x14ac:dyDescent="0.15">
      <c r="A1752" s="27" t="s">
        <v>75</v>
      </c>
      <c r="B1752" s="27" t="s">
        <v>11912</v>
      </c>
      <c r="C1752" s="27" t="s">
        <v>219</v>
      </c>
      <c r="D1752" s="27" t="s">
        <v>741</v>
      </c>
      <c r="E1752" s="27" t="s">
        <v>11913</v>
      </c>
      <c r="F1752" s="27" t="s">
        <v>11914</v>
      </c>
      <c r="G1752" s="27" t="s">
        <v>78</v>
      </c>
      <c r="H1752" s="27" t="s">
        <v>1009</v>
      </c>
      <c r="I1752" s="28">
        <v>43423.634502314817</v>
      </c>
      <c r="J1752" s="28">
        <v>43423.634502314817</v>
      </c>
      <c r="K1752" s="27">
        <v>0</v>
      </c>
      <c r="L1752" s="27" t="s">
        <v>211</v>
      </c>
      <c r="M1752" s="27" t="s">
        <v>211</v>
      </c>
      <c r="N1752" s="27" t="s">
        <v>215</v>
      </c>
      <c r="O1752" s="27" t="s">
        <v>742</v>
      </c>
      <c r="P1752" s="27" t="s">
        <v>170</v>
      </c>
      <c r="R1752" s="27">
        <v>0</v>
      </c>
      <c r="S1752" s="27" t="s">
        <v>354</v>
      </c>
      <c r="T1752" s="27" t="s">
        <v>354</v>
      </c>
      <c r="U1752" s="27" t="s">
        <v>11915</v>
      </c>
    </row>
    <row r="1753" spans="1:21" x14ac:dyDescent="0.15">
      <c r="A1753" s="27" t="s">
        <v>75</v>
      </c>
      <c r="B1753" s="27" t="s">
        <v>11916</v>
      </c>
      <c r="C1753" s="27" t="s">
        <v>219</v>
      </c>
      <c r="D1753" s="27" t="s">
        <v>741</v>
      </c>
      <c r="E1753" s="27" t="s">
        <v>5212</v>
      </c>
      <c r="F1753" s="27" t="s">
        <v>5213</v>
      </c>
      <c r="G1753" s="27" t="s">
        <v>78</v>
      </c>
      <c r="H1753" s="27" t="s">
        <v>5214</v>
      </c>
      <c r="I1753" s="28">
        <v>43423.63486111111</v>
      </c>
      <c r="J1753" s="28">
        <v>43423.63486111111</v>
      </c>
      <c r="K1753" s="27">
        <v>0</v>
      </c>
      <c r="L1753" s="27" t="s">
        <v>211</v>
      </c>
      <c r="M1753" s="27" t="s">
        <v>211</v>
      </c>
      <c r="N1753" s="27" t="s">
        <v>215</v>
      </c>
      <c r="O1753" s="27" t="s">
        <v>742</v>
      </c>
      <c r="P1753" s="27" t="s">
        <v>170</v>
      </c>
      <c r="R1753" s="27">
        <v>0</v>
      </c>
      <c r="U1753" s="27" t="s">
        <v>11917</v>
      </c>
    </row>
    <row r="1754" spans="1:21" x14ac:dyDescent="0.15">
      <c r="A1754" s="27" t="s">
        <v>75</v>
      </c>
      <c r="B1754" s="27" t="s">
        <v>5221</v>
      </c>
      <c r="C1754" s="27" t="s">
        <v>219</v>
      </c>
      <c r="D1754" s="27" t="s">
        <v>741</v>
      </c>
      <c r="E1754" s="27" t="s">
        <v>5222</v>
      </c>
      <c r="F1754" s="27" t="s">
        <v>5223</v>
      </c>
      <c r="G1754" s="27" t="s">
        <v>78</v>
      </c>
      <c r="H1754" s="27" t="s">
        <v>5224</v>
      </c>
      <c r="I1754" s="28">
        <v>43423.635439814818</v>
      </c>
      <c r="J1754" s="28">
        <v>43423.636759259258</v>
      </c>
      <c r="K1754" s="27">
        <v>1.3194444444444443E-3</v>
      </c>
      <c r="L1754" s="27" t="s">
        <v>210</v>
      </c>
      <c r="M1754" s="27" t="s">
        <v>211</v>
      </c>
      <c r="N1754" s="27" t="s">
        <v>215</v>
      </c>
      <c r="O1754" s="27" t="s">
        <v>742</v>
      </c>
      <c r="P1754" s="27" t="s">
        <v>170</v>
      </c>
      <c r="R1754" s="27">
        <v>0</v>
      </c>
      <c r="S1754" s="27" t="s">
        <v>775</v>
      </c>
      <c r="T1754" s="27" t="s">
        <v>354</v>
      </c>
      <c r="U1754" s="27" t="s">
        <v>5225</v>
      </c>
    </row>
    <row r="1755" spans="1:21" x14ac:dyDescent="0.15">
      <c r="A1755" s="27" t="s">
        <v>75</v>
      </c>
      <c r="B1755" s="27" t="s">
        <v>11918</v>
      </c>
      <c r="C1755" s="27" t="s">
        <v>219</v>
      </c>
      <c r="D1755" s="27" t="s">
        <v>741</v>
      </c>
      <c r="E1755" s="27" t="s">
        <v>5217</v>
      </c>
      <c r="F1755" s="27" t="s">
        <v>5218</v>
      </c>
      <c r="G1755" s="27" t="s">
        <v>78</v>
      </c>
      <c r="H1755" s="27" t="s">
        <v>5219</v>
      </c>
      <c r="I1755" s="28">
        <v>43423.637002314812</v>
      </c>
      <c r="J1755" s="28">
        <v>43423.637002314812</v>
      </c>
      <c r="K1755" s="27">
        <v>0</v>
      </c>
      <c r="L1755" s="27" t="s">
        <v>211</v>
      </c>
      <c r="M1755" s="27" t="s">
        <v>211</v>
      </c>
      <c r="N1755" s="27" t="s">
        <v>215</v>
      </c>
      <c r="O1755" s="27" t="s">
        <v>742</v>
      </c>
      <c r="P1755" s="27" t="s">
        <v>170</v>
      </c>
      <c r="R1755" s="27">
        <v>0</v>
      </c>
      <c r="U1755" s="27" t="s">
        <v>11919</v>
      </c>
    </row>
    <row r="1756" spans="1:21" x14ac:dyDescent="0.15">
      <c r="A1756" s="27" t="s">
        <v>75</v>
      </c>
      <c r="B1756" s="27" t="s">
        <v>5226</v>
      </c>
      <c r="C1756" s="27" t="s">
        <v>219</v>
      </c>
      <c r="D1756" s="27" t="s">
        <v>741</v>
      </c>
      <c r="E1756" s="27" t="s">
        <v>5227</v>
      </c>
      <c r="F1756" s="27" t="s">
        <v>5228</v>
      </c>
      <c r="G1756" s="27" t="s">
        <v>78</v>
      </c>
      <c r="H1756" s="27" t="s">
        <v>5229</v>
      </c>
      <c r="I1756" s="28">
        <v>43423.637013888889</v>
      </c>
      <c r="J1756" s="28">
        <v>43423.637326388889</v>
      </c>
      <c r="K1756" s="27">
        <v>3.1250000000000001E-4</v>
      </c>
      <c r="L1756" s="27" t="s">
        <v>210</v>
      </c>
      <c r="M1756" s="27" t="s">
        <v>211</v>
      </c>
      <c r="N1756" s="27" t="s">
        <v>215</v>
      </c>
      <c r="O1756" s="27" t="s">
        <v>742</v>
      </c>
      <c r="P1756" s="27" t="s">
        <v>170</v>
      </c>
      <c r="R1756" s="27">
        <v>0</v>
      </c>
      <c r="S1756" s="27" t="s">
        <v>407</v>
      </c>
      <c r="T1756" s="27" t="s">
        <v>354</v>
      </c>
      <c r="U1756" s="27" t="s">
        <v>5230</v>
      </c>
    </row>
    <row r="1757" spans="1:21" x14ac:dyDescent="0.15">
      <c r="A1757" s="27" t="s">
        <v>75</v>
      </c>
      <c r="B1757" s="27" t="s">
        <v>11920</v>
      </c>
      <c r="C1757" s="27" t="s">
        <v>219</v>
      </c>
      <c r="D1757" s="27" t="s">
        <v>741</v>
      </c>
      <c r="E1757" s="27" t="s">
        <v>11921</v>
      </c>
      <c r="F1757" s="27" t="s">
        <v>11922</v>
      </c>
      <c r="G1757" s="27" t="s">
        <v>78</v>
      </c>
      <c r="H1757" s="27" t="s">
        <v>11923</v>
      </c>
      <c r="I1757" s="28">
        <v>43423.637754629628</v>
      </c>
      <c r="J1757" s="28">
        <v>43423.637754629628</v>
      </c>
      <c r="K1757" s="27">
        <v>0</v>
      </c>
      <c r="L1757" s="27" t="s">
        <v>211</v>
      </c>
      <c r="M1757" s="27" t="s">
        <v>211</v>
      </c>
      <c r="N1757" s="27" t="s">
        <v>215</v>
      </c>
      <c r="O1757" s="27" t="s">
        <v>742</v>
      </c>
      <c r="P1757" s="27" t="s">
        <v>170</v>
      </c>
      <c r="R1757" s="27">
        <v>0</v>
      </c>
      <c r="S1757" s="27" t="s">
        <v>354</v>
      </c>
      <c r="T1757" s="27" t="s">
        <v>354</v>
      </c>
      <c r="U1757" s="27" t="s">
        <v>11924</v>
      </c>
    </row>
    <row r="1758" spans="1:21" x14ac:dyDescent="0.15">
      <c r="A1758" s="27" t="s">
        <v>75</v>
      </c>
      <c r="B1758" s="27" t="s">
        <v>11925</v>
      </c>
      <c r="C1758" s="27" t="s">
        <v>219</v>
      </c>
      <c r="D1758" s="27" t="s">
        <v>741</v>
      </c>
      <c r="E1758" s="27" t="s">
        <v>11926</v>
      </c>
      <c r="F1758" s="27" t="s">
        <v>11927</v>
      </c>
      <c r="G1758" s="27" t="s">
        <v>78</v>
      </c>
      <c r="H1758" s="27" t="s">
        <v>11928</v>
      </c>
      <c r="I1758" s="28">
        <v>43423.638182870367</v>
      </c>
      <c r="J1758" s="28">
        <v>43423.638182870367</v>
      </c>
      <c r="K1758" s="27">
        <v>0</v>
      </c>
      <c r="L1758" s="27" t="s">
        <v>211</v>
      </c>
      <c r="M1758" s="27" t="s">
        <v>211</v>
      </c>
      <c r="N1758" s="27" t="s">
        <v>215</v>
      </c>
      <c r="O1758" s="27" t="s">
        <v>742</v>
      </c>
      <c r="P1758" s="27" t="s">
        <v>170</v>
      </c>
      <c r="R1758" s="27">
        <v>0</v>
      </c>
      <c r="S1758" s="27" t="s">
        <v>354</v>
      </c>
      <c r="T1758" s="27" t="s">
        <v>354</v>
      </c>
      <c r="U1758" s="27" t="s">
        <v>11929</v>
      </c>
    </row>
    <row r="1759" spans="1:21" x14ac:dyDescent="0.15">
      <c r="A1759" s="27" t="s">
        <v>75</v>
      </c>
      <c r="B1759" s="27" t="s">
        <v>5231</v>
      </c>
      <c r="C1759" s="27" t="s">
        <v>219</v>
      </c>
      <c r="D1759" s="27" t="s">
        <v>741</v>
      </c>
      <c r="E1759" s="27" t="s">
        <v>5232</v>
      </c>
      <c r="F1759" s="27" t="s">
        <v>5233</v>
      </c>
      <c r="G1759" s="27" t="s">
        <v>78</v>
      </c>
      <c r="H1759" s="27" t="s">
        <v>5234</v>
      </c>
      <c r="I1759" s="28">
        <v>43423.638692129629</v>
      </c>
      <c r="J1759" s="28">
        <v>43423.639386574076</v>
      </c>
      <c r="K1759" s="27">
        <v>6.9444444444444447E-4</v>
      </c>
      <c r="L1759" s="27" t="s">
        <v>210</v>
      </c>
      <c r="M1759" s="27" t="s">
        <v>211</v>
      </c>
      <c r="N1759" s="27" t="s">
        <v>215</v>
      </c>
      <c r="O1759" s="27" t="s">
        <v>742</v>
      </c>
      <c r="P1759" s="27" t="s">
        <v>170</v>
      </c>
      <c r="R1759" s="27">
        <v>0</v>
      </c>
      <c r="S1759" s="27" t="s">
        <v>386</v>
      </c>
      <c r="T1759" s="27" t="s">
        <v>354</v>
      </c>
      <c r="U1759" s="27" t="s">
        <v>5235</v>
      </c>
    </row>
    <row r="1760" spans="1:21" x14ac:dyDescent="0.15">
      <c r="A1760" s="27" t="s">
        <v>75</v>
      </c>
      <c r="B1760" s="27" t="s">
        <v>11930</v>
      </c>
      <c r="C1760" s="27" t="s">
        <v>219</v>
      </c>
      <c r="D1760" s="27" t="s">
        <v>741</v>
      </c>
      <c r="E1760" s="27" t="s">
        <v>11921</v>
      </c>
      <c r="F1760" s="27" t="s">
        <v>11922</v>
      </c>
      <c r="G1760" s="27" t="s">
        <v>78</v>
      </c>
      <c r="H1760" s="27" t="s">
        <v>11923</v>
      </c>
      <c r="I1760" s="28">
        <v>43423.641539351855</v>
      </c>
      <c r="J1760" s="28">
        <v>43423.641539351855</v>
      </c>
      <c r="K1760" s="27">
        <v>0</v>
      </c>
      <c r="L1760" s="27" t="s">
        <v>211</v>
      </c>
      <c r="M1760" s="27" t="s">
        <v>211</v>
      </c>
      <c r="N1760" s="27" t="s">
        <v>215</v>
      </c>
      <c r="O1760" s="27" t="s">
        <v>742</v>
      </c>
      <c r="P1760" s="27" t="s">
        <v>170</v>
      </c>
      <c r="R1760" s="27">
        <v>0</v>
      </c>
      <c r="U1760" s="27" t="s">
        <v>11931</v>
      </c>
    </row>
    <row r="1761" spans="1:21" x14ac:dyDescent="0.15">
      <c r="A1761" s="27" t="s">
        <v>75</v>
      </c>
      <c r="B1761" s="27" t="s">
        <v>11932</v>
      </c>
      <c r="C1761" s="27" t="s">
        <v>219</v>
      </c>
      <c r="D1761" s="27" t="s">
        <v>741</v>
      </c>
      <c r="E1761" s="27" t="s">
        <v>11933</v>
      </c>
      <c r="F1761" s="27" t="s">
        <v>11934</v>
      </c>
      <c r="G1761" s="27" t="s">
        <v>78</v>
      </c>
      <c r="H1761" s="27" t="s">
        <v>11935</v>
      </c>
      <c r="I1761" s="28">
        <v>43423.641574074078</v>
      </c>
      <c r="J1761" s="28">
        <v>43423.641574074078</v>
      </c>
      <c r="K1761" s="27">
        <v>0</v>
      </c>
      <c r="L1761" s="27" t="s">
        <v>211</v>
      </c>
      <c r="M1761" s="27" t="s">
        <v>211</v>
      </c>
      <c r="N1761" s="27" t="s">
        <v>215</v>
      </c>
      <c r="O1761" s="27" t="s">
        <v>742</v>
      </c>
      <c r="P1761" s="27" t="s">
        <v>170</v>
      </c>
      <c r="R1761" s="27">
        <v>0</v>
      </c>
      <c r="S1761" s="27" t="s">
        <v>354</v>
      </c>
      <c r="T1761" s="27" t="s">
        <v>354</v>
      </c>
      <c r="U1761" s="27" t="s">
        <v>11936</v>
      </c>
    </row>
    <row r="1762" spans="1:21" x14ac:dyDescent="0.15">
      <c r="A1762" s="27" t="s">
        <v>75</v>
      </c>
      <c r="B1762" s="27" t="s">
        <v>11937</v>
      </c>
      <c r="C1762" s="27" t="s">
        <v>219</v>
      </c>
      <c r="D1762" s="27" t="s">
        <v>741</v>
      </c>
      <c r="E1762" s="27" t="s">
        <v>11938</v>
      </c>
      <c r="F1762" s="27" t="s">
        <v>11939</v>
      </c>
      <c r="G1762" s="27" t="s">
        <v>78</v>
      </c>
      <c r="H1762" s="27" t="s">
        <v>11940</v>
      </c>
      <c r="I1762" s="28">
        <v>43423.642280092594</v>
      </c>
      <c r="J1762" s="28">
        <v>43423.642280092594</v>
      </c>
      <c r="K1762" s="27">
        <v>0</v>
      </c>
      <c r="L1762" s="27" t="s">
        <v>211</v>
      </c>
      <c r="M1762" s="27" t="s">
        <v>211</v>
      </c>
      <c r="N1762" s="27" t="s">
        <v>215</v>
      </c>
      <c r="O1762" s="27" t="s">
        <v>742</v>
      </c>
      <c r="P1762" s="27" t="s">
        <v>170</v>
      </c>
      <c r="R1762" s="27">
        <v>0</v>
      </c>
      <c r="S1762" s="27" t="s">
        <v>354</v>
      </c>
      <c r="T1762" s="27" t="s">
        <v>354</v>
      </c>
      <c r="U1762" s="27" t="s">
        <v>11941</v>
      </c>
    </row>
    <row r="1763" spans="1:21" x14ac:dyDescent="0.15">
      <c r="A1763" s="27" t="s">
        <v>75</v>
      </c>
      <c r="B1763" s="27" t="s">
        <v>11942</v>
      </c>
      <c r="C1763" s="27" t="s">
        <v>219</v>
      </c>
      <c r="D1763" s="27" t="s">
        <v>741</v>
      </c>
      <c r="E1763" s="27" t="s">
        <v>5232</v>
      </c>
      <c r="F1763" s="27" t="s">
        <v>5233</v>
      </c>
      <c r="G1763" s="27" t="s">
        <v>78</v>
      </c>
      <c r="H1763" s="27" t="s">
        <v>5234</v>
      </c>
      <c r="I1763" s="28">
        <v>43423.642476851855</v>
      </c>
      <c r="J1763" s="28">
        <v>43423.642476851855</v>
      </c>
      <c r="K1763" s="27">
        <v>0</v>
      </c>
      <c r="L1763" s="27" t="s">
        <v>211</v>
      </c>
      <c r="M1763" s="27" t="s">
        <v>211</v>
      </c>
      <c r="N1763" s="27" t="s">
        <v>215</v>
      </c>
      <c r="O1763" s="27" t="s">
        <v>742</v>
      </c>
      <c r="P1763" s="27" t="s">
        <v>170</v>
      </c>
      <c r="R1763" s="27">
        <v>0</v>
      </c>
      <c r="U1763" s="27" t="s">
        <v>11943</v>
      </c>
    </row>
    <row r="1764" spans="1:21" x14ac:dyDescent="0.15">
      <c r="A1764" s="27" t="s">
        <v>75</v>
      </c>
      <c r="B1764" s="27" t="s">
        <v>11944</v>
      </c>
      <c r="C1764" s="27" t="s">
        <v>219</v>
      </c>
      <c r="D1764" s="27" t="s">
        <v>741</v>
      </c>
      <c r="E1764" s="27" t="s">
        <v>11945</v>
      </c>
      <c r="F1764" s="27" t="s">
        <v>11946</v>
      </c>
      <c r="G1764" s="27" t="s">
        <v>78</v>
      </c>
      <c r="H1764" s="27" t="s">
        <v>11947</v>
      </c>
      <c r="I1764" s="28">
        <v>43423.642592592594</v>
      </c>
      <c r="J1764" s="28">
        <v>43423.642592592594</v>
      </c>
      <c r="K1764" s="27">
        <v>0</v>
      </c>
      <c r="L1764" s="27" t="s">
        <v>211</v>
      </c>
      <c r="M1764" s="27" t="s">
        <v>211</v>
      </c>
      <c r="N1764" s="27" t="s">
        <v>215</v>
      </c>
      <c r="O1764" s="27" t="s">
        <v>742</v>
      </c>
      <c r="P1764" s="27" t="s">
        <v>170</v>
      </c>
      <c r="R1764" s="27">
        <v>0</v>
      </c>
      <c r="S1764" s="27" t="s">
        <v>354</v>
      </c>
      <c r="T1764" s="27" t="s">
        <v>354</v>
      </c>
      <c r="U1764" s="27" t="s">
        <v>11948</v>
      </c>
    </row>
    <row r="1765" spans="1:21" x14ac:dyDescent="0.15">
      <c r="A1765" s="27" t="s">
        <v>75</v>
      </c>
      <c r="B1765" s="27" t="s">
        <v>5236</v>
      </c>
      <c r="C1765" s="27" t="s">
        <v>219</v>
      </c>
      <c r="D1765" s="27" t="s">
        <v>741</v>
      </c>
      <c r="E1765" s="27" t="s">
        <v>5237</v>
      </c>
      <c r="F1765" s="27" t="s">
        <v>5238</v>
      </c>
      <c r="G1765" s="27" t="s">
        <v>78</v>
      </c>
      <c r="H1765" s="27" t="s">
        <v>5239</v>
      </c>
      <c r="I1765" s="28">
        <v>43423.643310185187</v>
      </c>
      <c r="J1765" s="28">
        <v>43423.643530092595</v>
      </c>
      <c r="K1765" s="27">
        <v>2.199074074074074E-4</v>
      </c>
      <c r="L1765" s="27" t="s">
        <v>210</v>
      </c>
      <c r="M1765" s="27" t="s">
        <v>211</v>
      </c>
      <c r="N1765" s="27" t="s">
        <v>215</v>
      </c>
      <c r="O1765" s="27" t="s">
        <v>742</v>
      </c>
      <c r="P1765" s="27" t="s">
        <v>170</v>
      </c>
      <c r="R1765" s="27">
        <v>0</v>
      </c>
      <c r="S1765" s="27" t="s">
        <v>393</v>
      </c>
      <c r="T1765" s="27" t="s">
        <v>354</v>
      </c>
      <c r="U1765" s="27" t="s">
        <v>5240</v>
      </c>
    </row>
    <row r="1766" spans="1:21" x14ac:dyDescent="0.15">
      <c r="A1766" s="27" t="s">
        <v>75</v>
      </c>
      <c r="B1766" s="27" t="s">
        <v>11949</v>
      </c>
      <c r="C1766" s="27" t="s">
        <v>219</v>
      </c>
      <c r="D1766" s="27" t="s">
        <v>741</v>
      </c>
      <c r="E1766" s="27" t="s">
        <v>11950</v>
      </c>
      <c r="F1766" s="27" t="s">
        <v>11951</v>
      </c>
      <c r="G1766" s="27" t="s">
        <v>78</v>
      </c>
      <c r="H1766" s="27" t="s">
        <v>9756</v>
      </c>
      <c r="I1766" s="28">
        <v>43423.644212962965</v>
      </c>
      <c r="J1766" s="28">
        <v>43423.644212962965</v>
      </c>
      <c r="K1766" s="27">
        <v>0</v>
      </c>
      <c r="L1766" s="27" t="s">
        <v>211</v>
      </c>
      <c r="M1766" s="27" t="s">
        <v>211</v>
      </c>
      <c r="N1766" s="27" t="s">
        <v>215</v>
      </c>
      <c r="O1766" s="27" t="s">
        <v>742</v>
      </c>
      <c r="P1766" s="27" t="s">
        <v>170</v>
      </c>
      <c r="R1766" s="27">
        <v>0</v>
      </c>
      <c r="S1766" s="27" t="s">
        <v>354</v>
      </c>
      <c r="T1766" s="27" t="s">
        <v>354</v>
      </c>
      <c r="U1766" s="27" t="s">
        <v>836</v>
      </c>
    </row>
    <row r="1767" spans="1:21" x14ac:dyDescent="0.15">
      <c r="A1767" s="27" t="s">
        <v>75</v>
      </c>
      <c r="B1767" s="27" t="s">
        <v>11952</v>
      </c>
      <c r="C1767" s="27" t="s">
        <v>219</v>
      </c>
      <c r="D1767" s="27" t="s">
        <v>741</v>
      </c>
      <c r="E1767" s="27" t="s">
        <v>11933</v>
      </c>
      <c r="F1767" s="27" t="s">
        <v>11934</v>
      </c>
      <c r="G1767" s="27" t="s">
        <v>78</v>
      </c>
      <c r="H1767" s="27" t="s">
        <v>11935</v>
      </c>
      <c r="I1767" s="28">
        <v>43423.64534722222</v>
      </c>
      <c r="J1767" s="28">
        <v>43423.64534722222</v>
      </c>
      <c r="K1767" s="27">
        <v>0</v>
      </c>
      <c r="L1767" s="27" t="s">
        <v>211</v>
      </c>
      <c r="M1767" s="27" t="s">
        <v>211</v>
      </c>
      <c r="N1767" s="27" t="s">
        <v>215</v>
      </c>
      <c r="O1767" s="27" t="s">
        <v>742</v>
      </c>
      <c r="P1767" s="27" t="s">
        <v>170</v>
      </c>
      <c r="R1767" s="27">
        <v>0</v>
      </c>
      <c r="S1767" s="27" t="s">
        <v>354</v>
      </c>
      <c r="T1767" s="27" t="s">
        <v>354</v>
      </c>
      <c r="U1767" s="27" t="s">
        <v>11953</v>
      </c>
    </row>
    <row r="1768" spans="1:21" x14ac:dyDescent="0.15">
      <c r="A1768" s="27" t="s">
        <v>75</v>
      </c>
      <c r="B1768" s="27" t="s">
        <v>11954</v>
      </c>
      <c r="C1768" s="27" t="s">
        <v>219</v>
      </c>
      <c r="D1768" s="27" t="s">
        <v>741</v>
      </c>
      <c r="E1768" s="27" t="s">
        <v>11955</v>
      </c>
      <c r="F1768" s="27" t="s">
        <v>11956</v>
      </c>
      <c r="G1768" s="27" t="s">
        <v>78</v>
      </c>
      <c r="H1768" s="27" t="s">
        <v>11957</v>
      </c>
      <c r="I1768" s="28">
        <v>43423.646134259259</v>
      </c>
      <c r="J1768" s="28">
        <v>43423.646134259259</v>
      </c>
      <c r="K1768" s="27">
        <v>0</v>
      </c>
      <c r="L1768" s="27" t="s">
        <v>211</v>
      </c>
      <c r="M1768" s="27" t="s">
        <v>211</v>
      </c>
      <c r="N1768" s="27" t="s">
        <v>215</v>
      </c>
      <c r="O1768" s="27" t="s">
        <v>742</v>
      </c>
      <c r="P1768" s="27" t="s">
        <v>170</v>
      </c>
      <c r="R1768" s="27">
        <v>0</v>
      </c>
      <c r="S1768" s="27" t="s">
        <v>354</v>
      </c>
      <c r="T1768" s="27" t="s">
        <v>354</v>
      </c>
      <c r="U1768" s="27" t="s">
        <v>11958</v>
      </c>
    </row>
    <row r="1769" spans="1:21" x14ac:dyDescent="0.15">
      <c r="A1769" s="27" t="s">
        <v>75</v>
      </c>
      <c r="B1769" s="27" t="s">
        <v>11959</v>
      </c>
      <c r="C1769" s="27" t="s">
        <v>219</v>
      </c>
      <c r="D1769" s="27" t="s">
        <v>741</v>
      </c>
      <c r="E1769" s="27" t="s">
        <v>11960</v>
      </c>
      <c r="F1769" s="27" t="s">
        <v>11961</v>
      </c>
      <c r="G1769" s="27" t="s">
        <v>78</v>
      </c>
      <c r="H1769" s="27" t="s">
        <v>11962</v>
      </c>
      <c r="I1769" s="28">
        <v>43423.646458333336</v>
      </c>
      <c r="J1769" s="28">
        <v>43423.646458333336</v>
      </c>
      <c r="K1769" s="27">
        <v>0</v>
      </c>
      <c r="L1769" s="27" t="s">
        <v>211</v>
      </c>
      <c r="M1769" s="27" t="s">
        <v>211</v>
      </c>
      <c r="N1769" s="27" t="s">
        <v>215</v>
      </c>
      <c r="O1769" s="27" t="s">
        <v>742</v>
      </c>
      <c r="P1769" s="27" t="s">
        <v>170</v>
      </c>
      <c r="R1769" s="27">
        <v>0</v>
      </c>
      <c r="S1769" s="27" t="s">
        <v>354</v>
      </c>
      <c r="T1769" s="27" t="s">
        <v>354</v>
      </c>
      <c r="U1769" s="27" t="s">
        <v>11963</v>
      </c>
    </row>
    <row r="1770" spans="1:21" x14ac:dyDescent="0.15">
      <c r="A1770" s="27" t="s">
        <v>75</v>
      </c>
      <c r="B1770" s="27" t="s">
        <v>5241</v>
      </c>
      <c r="C1770" s="27" t="s">
        <v>219</v>
      </c>
      <c r="D1770" s="27" t="s">
        <v>741</v>
      </c>
      <c r="E1770" s="27" t="s">
        <v>5242</v>
      </c>
      <c r="F1770" s="27" t="s">
        <v>5243</v>
      </c>
      <c r="G1770" s="27" t="s">
        <v>78</v>
      </c>
      <c r="H1770" s="27" t="s">
        <v>5244</v>
      </c>
      <c r="I1770" s="28">
        <v>43423.646782407406</v>
      </c>
      <c r="J1770" s="28">
        <v>43423.647685185184</v>
      </c>
      <c r="K1770" s="27">
        <v>9.0277777777777784E-4</v>
      </c>
      <c r="L1770" s="27" t="s">
        <v>210</v>
      </c>
      <c r="M1770" s="27" t="s">
        <v>211</v>
      </c>
      <c r="N1770" s="27" t="s">
        <v>215</v>
      </c>
      <c r="O1770" s="27" t="s">
        <v>742</v>
      </c>
      <c r="P1770" s="27" t="s">
        <v>170</v>
      </c>
      <c r="R1770" s="27">
        <v>0</v>
      </c>
      <c r="S1770" s="27" t="s">
        <v>424</v>
      </c>
      <c r="T1770" s="27" t="s">
        <v>354</v>
      </c>
      <c r="U1770" s="27" t="s">
        <v>5245</v>
      </c>
    </row>
    <row r="1771" spans="1:21" x14ac:dyDescent="0.15">
      <c r="A1771" s="27" t="s">
        <v>75</v>
      </c>
      <c r="B1771" s="27" t="s">
        <v>11964</v>
      </c>
      <c r="C1771" s="27" t="s">
        <v>219</v>
      </c>
      <c r="D1771" s="27" t="s">
        <v>741</v>
      </c>
      <c r="E1771" s="27" t="s">
        <v>11950</v>
      </c>
      <c r="F1771" s="27" t="s">
        <v>11951</v>
      </c>
      <c r="G1771" s="27" t="s">
        <v>78</v>
      </c>
      <c r="H1771" s="27" t="s">
        <v>9756</v>
      </c>
      <c r="I1771" s="28">
        <v>43423.647997685184</v>
      </c>
      <c r="J1771" s="28">
        <v>43423.647997685184</v>
      </c>
      <c r="K1771" s="27">
        <v>0</v>
      </c>
      <c r="L1771" s="27" t="s">
        <v>211</v>
      </c>
      <c r="M1771" s="27" t="s">
        <v>211</v>
      </c>
      <c r="N1771" s="27" t="s">
        <v>215</v>
      </c>
      <c r="O1771" s="27" t="s">
        <v>742</v>
      </c>
      <c r="P1771" s="27" t="s">
        <v>170</v>
      </c>
      <c r="R1771" s="27">
        <v>0</v>
      </c>
      <c r="U1771" s="27" t="s">
        <v>11965</v>
      </c>
    </row>
    <row r="1772" spans="1:21" x14ac:dyDescent="0.15">
      <c r="A1772" s="27" t="s">
        <v>75</v>
      </c>
      <c r="B1772" s="27" t="s">
        <v>11966</v>
      </c>
      <c r="C1772" s="27" t="s">
        <v>219</v>
      </c>
      <c r="D1772" s="27" t="s">
        <v>741</v>
      </c>
      <c r="E1772" s="27" t="s">
        <v>11960</v>
      </c>
      <c r="F1772" s="27" t="s">
        <v>11961</v>
      </c>
      <c r="G1772" s="27" t="s">
        <v>78</v>
      </c>
      <c r="H1772" s="27" t="s">
        <v>11962</v>
      </c>
      <c r="I1772" s="28">
        <v>43423.650185185186</v>
      </c>
      <c r="J1772" s="28">
        <v>43423.650185185186</v>
      </c>
      <c r="K1772" s="27">
        <v>0</v>
      </c>
      <c r="L1772" s="27" t="s">
        <v>211</v>
      </c>
      <c r="M1772" s="27" t="s">
        <v>211</v>
      </c>
      <c r="N1772" s="27" t="s">
        <v>215</v>
      </c>
      <c r="O1772" s="27" t="s">
        <v>742</v>
      </c>
      <c r="P1772" s="27" t="s">
        <v>170</v>
      </c>
      <c r="R1772" s="27">
        <v>0</v>
      </c>
      <c r="S1772" s="27" t="s">
        <v>354</v>
      </c>
      <c r="T1772" s="27" t="s">
        <v>354</v>
      </c>
      <c r="U1772" s="27" t="s">
        <v>11967</v>
      </c>
    </row>
    <row r="1773" spans="1:21" x14ac:dyDescent="0.15">
      <c r="A1773" s="27" t="s">
        <v>75</v>
      </c>
      <c r="B1773" s="27" t="s">
        <v>11968</v>
      </c>
      <c r="C1773" s="27" t="s">
        <v>219</v>
      </c>
      <c r="D1773" s="27" t="s">
        <v>741</v>
      </c>
      <c r="E1773" s="27" t="s">
        <v>5242</v>
      </c>
      <c r="F1773" s="27" t="s">
        <v>5243</v>
      </c>
      <c r="G1773" s="27" t="s">
        <v>78</v>
      </c>
      <c r="H1773" s="27" t="s">
        <v>5244</v>
      </c>
      <c r="I1773" s="28">
        <v>43423.650567129633</v>
      </c>
      <c r="J1773" s="28">
        <v>43423.650567129633</v>
      </c>
      <c r="K1773" s="27">
        <v>0</v>
      </c>
      <c r="L1773" s="27" t="s">
        <v>211</v>
      </c>
      <c r="M1773" s="27" t="s">
        <v>211</v>
      </c>
      <c r="N1773" s="27" t="s">
        <v>215</v>
      </c>
      <c r="O1773" s="27" t="s">
        <v>742</v>
      </c>
      <c r="P1773" s="27" t="s">
        <v>170</v>
      </c>
      <c r="R1773" s="27">
        <v>0</v>
      </c>
      <c r="S1773" s="27" t="s">
        <v>354</v>
      </c>
      <c r="T1773" s="27" t="s">
        <v>354</v>
      </c>
      <c r="U1773" s="27" t="s">
        <v>11969</v>
      </c>
    </row>
    <row r="1774" spans="1:21" x14ac:dyDescent="0.15">
      <c r="A1774" s="27" t="s">
        <v>75</v>
      </c>
      <c r="B1774" s="27" t="s">
        <v>11970</v>
      </c>
      <c r="C1774" s="27" t="s">
        <v>219</v>
      </c>
      <c r="D1774" s="27" t="s">
        <v>741</v>
      </c>
      <c r="E1774" s="27" t="s">
        <v>11971</v>
      </c>
      <c r="F1774" s="27" t="s">
        <v>11972</v>
      </c>
      <c r="G1774" s="27" t="s">
        <v>78</v>
      </c>
      <c r="H1774" s="27" t="s">
        <v>11973</v>
      </c>
      <c r="I1774" s="28">
        <v>43423.658750000002</v>
      </c>
      <c r="J1774" s="28">
        <v>43423.658750000002</v>
      </c>
      <c r="K1774" s="27">
        <v>0</v>
      </c>
      <c r="L1774" s="27" t="s">
        <v>211</v>
      </c>
      <c r="M1774" s="27" t="s">
        <v>211</v>
      </c>
      <c r="N1774" s="27" t="s">
        <v>215</v>
      </c>
      <c r="O1774" s="27" t="s">
        <v>742</v>
      </c>
      <c r="P1774" s="27" t="s">
        <v>170</v>
      </c>
      <c r="R1774" s="27">
        <v>0</v>
      </c>
      <c r="S1774" s="27" t="s">
        <v>354</v>
      </c>
      <c r="T1774" s="27" t="s">
        <v>354</v>
      </c>
      <c r="U1774" s="27" t="s">
        <v>11974</v>
      </c>
    </row>
    <row r="1775" spans="1:21" x14ac:dyDescent="0.15">
      <c r="A1775" s="27" t="s">
        <v>75</v>
      </c>
      <c r="B1775" s="27" t="s">
        <v>5246</v>
      </c>
      <c r="C1775" s="27" t="s">
        <v>219</v>
      </c>
      <c r="D1775" s="27" t="s">
        <v>741</v>
      </c>
      <c r="E1775" s="27" t="s">
        <v>5247</v>
      </c>
      <c r="F1775" s="27" t="s">
        <v>5248</v>
      </c>
      <c r="G1775" s="27" t="s">
        <v>78</v>
      </c>
      <c r="H1775" s="27" t="s">
        <v>5249</v>
      </c>
      <c r="I1775" s="28">
        <v>43423.659062500003</v>
      </c>
      <c r="J1775" s="28">
        <v>43423.659641203703</v>
      </c>
      <c r="K1775" s="27">
        <v>5.7870370370370378E-4</v>
      </c>
      <c r="L1775" s="27" t="s">
        <v>210</v>
      </c>
      <c r="M1775" s="27" t="s">
        <v>211</v>
      </c>
      <c r="N1775" s="27" t="s">
        <v>215</v>
      </c>
      <c r="O1775" s="27" t="s">
        <v>742</v>
      </c>
      <c r="P1775" s="27" t="s">
        <v>170</v>
      </c>
      <c r="R1775" s="27">
        <v>0</v>
      </c>
      <c r="S1775" s="27" t="s">
        <v>383</v>
      </c>
      <c r="T1775" s="27" t="s">
        <v>354</v>
      </c>
      <c r="U1775" s="27" t="s">
        <v>5250</v>
      </c>
    </row>
    <row r="1776" spans="1:21" x14ac:dyDescent="0.15">
      <c r="A1776" s="27" t="s">
        <v>75</v>
      </c>
      <c r="B1776" s="27" t="s">
        <v>11975</v>
      </c>
      <c r="C1776" s="27" t="s">
        <v>219</v>
      </c>
      <c r="D1776" s="27" t="s">
        <v>741</v>
      </c>
      <c r="E1776" s="27" t="s">
        <v>11976</v>
      </c>
      <c r="F1776" s="27" t="s">
        <v>11977</v>
      </c>
      <c r="G1776" s="27" t="s">
        <v>78</v>
      </c>
      <c r="H1776" s="27" t="s">
        <v>11978</v>
      </c>
      <c r="I1776" s="28">
        <v>43423.660034722219</v>
      </c>
      <c r="J1776" s="28">
        <v>43423.660034722219</v>
      </c>
      <c r="K1776" s="27">
        <v>0</v>
      </c>
      <c r="L1776" s="27" t="s">
        <v>211</v>
      </c>
      <c r="M1776" s="27" t="s">
        <v>211</v>
      </c>
      <c r="N1776" s="27" t="s">
        <v>215</v>
      </c>
      <c r="O1776" s="27" t="s">
        <v>742</v>
      </c>
      <c r="P1776" s="27" t="s">
        <v>170</v>
      </c>
      <c r="R1776" s="27">
        <v>0</v>
      </c>
      <c r="S1776" s="27" t="s">
        <v>354</v>
      </c>
      <c r="T1776" s="27" t="s">
        <v>354</v>
      </c>
      <c r="U1776" s="27" t="s">
        <v>11979</v>
      </c>
    </row>
    <row r="1777" spans="1:21" x14ac:dyDescent="0.15">
      <c r="A1777" s="27" t="s">
        <v>75</v>
      </c>
      <c r="B1777" s="27" t="s">
        <v>11980</v>
      </c>
      <c r="C1777" s="27" t="s">
        <v>219</v>
      </c>
      <c r="D1777" s="27" t="s">
        <v>741</v>
      </c>
      <c r="E1777" s="27" t="s">
        <v>11981</v>
      </c>
      <c r="F1777" s="27" t="s">
        <v>11982</v>
      </c>
      <c r="G1777" s="27" t="s">
        <v>78</v>
      </c>
      <c r="H1777" s="27" t="s">
        <v>709</v>
      </c>
      <c r="I1777" s="28">
        <v>43423.660358796296</v>
      </c>
      <c r="J1777" s="28">
        <v>43423.660358796296</v>
      </c>
      <c r="K1777" s="27">
        <v>0</v>
      </c>
      <c r="L1777" s="27" t="s">
        <v>211</v>
      </c>
      <c r="M1777" s="27" t="s">
        <v>211</v>
      </c>
      <c r="N1777" s="27" t="s">
        <v>215</v>
      </c>
      <c r="O1777" s="27" t="s">
        <v>742</v>
      </c>
      <c r="P1777" s="27" t="s">
        <v>170</v>
      </c>
      <c r="R1777" s="27">
        <v>0</v>
      </c>
      <c r="S1777" s="27" t="s">
        <v>354</v>
      </c>
      <c r="T1777" s="27" t="s">
        <v>354</v>
      </c>
      <c r="U1777" s="27" t="s">
        <v>11983</v>
      </c>
    </row>
    <row r="1778" spans="1:21" x14ac:dyDescent="0.15">
      <c r="A1778" s="27" t="s">
        <v>75</v>
      </c>
      <c r="B1778" s="27" t="s">
        <v>11984</v>
      </c>
      <c r="C1778" s="27" t="s">
        <v>219</v>
      </c>
      <c r="D1778" s="27" t="s">
        <v>741</v>
      </c>
      <c r="E1778" s="27" t="s">
        <v>11985</v>
      </c>
      <c r="F1778" s="27" t="s">
        <v>11986</v>
      </c>
      <c r="G1778" s="27" t="s">
        <v>78</v>
      </c>
      <c r="H1778" s="27" t="s">
        <v>11987</v>
      </c>
      <c r="I1778" s="28">
        <v>43423.660636574074</v>
      </c>
      <c r="J1778" s="28">
        <v>43423.660636574074</v>
      </c>
      <c r="K1778" s="27">
        <v>0</v>
      </c>
      <c r="L1778" s="27" t="s">
        <v>211</v>
      </c>
      <c r="M1778" s="27" t="s">
        <v>211</v>
      </c>
      <c r="N1778" s="27" t="s">
        <v>215</v>
      </c>
      <c r="O1778" s="27" t="s">
        <v>742</v>
      </c>
      <c r="P1778" s="27" t="s">
        <v>170</v>
      </c>
      <c r="R1778" s="27">
        <v>0</v>
      </c>
      <c r="S1778" s="27" t="s">
        <v>354</v>
      </c>
      <c r="T1778" s="27" t="s">
        <v>354</v>
      </c>
      <c r="U1778" s="27" t="s">
        <v>11988</v>
      </c>
    </row>
    <row r="1779" spans="1:21" x14ac:dyDescent="0.15">
      <c r="A1779" s="27" t="s">
        <v>75</v>
      </c>
      <c r="B1779" s="27" t="s">
        <v>5251</v>
      </c>
      <c r="C1779" s="27" t="s">
        <v>219</v>
      </c>
      <c r="D1779" s="27" t="s">
        <v>741</v>
      </c>
      <c r="E1779" s="27" t="s">
        <v>5252</v>
      </c>
      <c r="F1779" s="27" t="s">
        <v>5253</v>
      </c>
      <c r="G1779" s="27" t="s">
        <v>78</v>
      </c>
      <c r="H1779" s="27" t="s">
        <v>5254</v>
      </c>
      <c r="I1779" s="28">
        <v>43423.660902777781</v>
      </c>
      <c r="J1779" s="28">
        <v>43423.664293981485</v>
      </c>
      <c r="K1779" s="27">
        <v>3.3912037037037036E-3</v>
      </c>
      <c r="L1779" s="27" t="s">
        <v>210</v>
      </c>
      <c r="M1779" s="27" t="s">
        <v>210</v>
      </c>
      <c r="N1779" s="27" t="s">
        <v>215</v>
      </c>
      <c r="O1779" s="27" t="s">
        <v>742</v>
      </c>
      <c r="P1779" s="27" t="s">
        <v>170</v>
      </c>
      <c r="R1779" s="27">
        <v>0</v>
      </c>
      <c r="S1779" s="27" t="s">
        <v>1241</v>
      </c>
      <c r="T1779" s="27" t="s">
        <v>1241</v>
      </c>
      <c r="U1779" s="27" t="s">
        <v>5255</v>
      </c>
    </row>
    <row r="1780" spans="1:21" x14ac:dyDescent="0.15">
      <c r="A1780" s="27" t="s">
        <v>75</v>
      </c>
      <c r="B1780" s="27" t="s">
        <v>11989</v>
      </c>
      <c r="C1780" s="27" t="s">
        <v>219</v>
      </c>
      <c r="D1780" s="27" t="s">
        <v>741</v>
      </c>
      <c r="E1780" s="27" t="s">
        <v>11971</v>
      </c>
      <c r="F1780" s="27" t="s">
        <v>11972</v>
      </c>
      <c r="G1780" s="27" t="s">
        <v>78</v>
      </c>
      <c r="H1780" s="27" t="s">
        <v>11973</v>
      </c>
      <c r="I1780" s="28">
        <v>43423.662523148145</v>
      </c>
      <c r="J1780" s="28">
        <v>43423.662523148145</v>
      </c>
      <c r="K1780" s="27">
        <v>0</v>
      </c>
      <c r="L1780" s="27" t="s">
        <v>211</v>
      </c>
      <c r="M1780" s="27" t="s">
        <v>211</v>
      </c>
      <c r="N1780" s="27" t="s">
        <v>215</v>
      </c>
      <c r="O1780" s="27" t="s">
        <v>742</v>
      </c>
      <c r="P1780" s="27" t="s">
        <v>170</v>
      </c>
      <c r="R1780" s="27">
        <v>0</v>
      </c>
      <c r="S1780" s="27" t="s">
        <v>354</v>
      </c>
      <c r="T1780" s="27" t="s">
        <v>354</v>
      </c>
      <c r="U1780" s="27" t="s">
        <v>11990</v>
      </c>
    </row>
    <row r="1781" spans="1:21" x14ac:dyDescent="0.15">
      <c r="A1781" s="27" t="s">
        <v>75</v>
      </c>
      <c r="B1781" s="27" t="s">
        <v>11991</v>
      </c>
      <c r="C1781" s="27" t="s">
        <v>219</v>
      </c>
      <c r="D1781" s="27" t="s">
        <v>741</v>
      </c>
      <c r="E1781" s="27" t="s">
        <v>11981</v>
      </c>
      <c r="F1781" s="27" t="s">
        <v>11982</v>
      </c>
      <c r="G1781" s="27" t="s">
        <v>78</v>
      </c>
      <c r="H1781" s="27" t="s">
        <v>709</v>
      </c>
      <c r="I1781" s="28">
        <v>43423.664131944446</v>
      </c>
      <c r="J1781" s="28">
        <v>43423.664131944446</v>
      </c>
      <c r="K1781" s="27">
        <v>0</v>
      </c>
      <c r="L1781" s="27" t="s">
        <v>211</v>
      </c>
      <c r="M1781" s="27" t="s">
        <v>211</v>
      </c>
      <c r="N1781" s="27" t="s">
        <v>215</v>
      </c>
      <c r="O1781" s="27" t="s">
        <v>742</v>
      </c>
      <c r="P1781" s="27" t="s">
        <v>170</v>
      </c>
      <c r="R1781" s="27">
        <v>0</v>
      </c>
      <c r="U1781" s="27" t="s">
        <v>11992</v>
      </c>
    </row>
    <row r="1782" spans="1:21" x14ac:dyDescent="0.15">
      <c r="A1782" s="27" t="s">
        <v>75</v>
      </c>
      <c r="B1782" s="27" t="s">
        <v>11993</v>
      </c>
      <c r="C1782" s="27" t="s">
        <v>219</v>
      </c>
      <c r="D1782" s="27" t="s">
        <v>741</v>
      </c>
      <c r="E1782" s="27" t="s">
        <v>11994</v>
      </c>
      <c r="F1782" s="27" t="s">
        <v>11995</v>
      </c>
      <c r="G1782" s="27" t="s">
        <v>78</v>
      </c>
      <c r="H1782" s="27" t="s">
        <v>1762</v>
      </c>
      <c r="I1782" s="28">
        <v>43423.667372685188</v>
      </c>
      <c r="J1782" s="28">
        <v>43423.667372685188</v>
      </c>
      <c r="K1782" s="27">
        <v>0</v>
      </c>
      <c r="L1782" s="27" t="s">
        <v>211</v>
      </c>
      <c r="M1782" s="27" t="s">
        <v>211</v>
      </c>
      <c r="N1782" s="27" t="s">
        <v>215</v>
      </c>
      <c r="O1782" s="27" t="s">
        <v>742</v>
      </c>
      <c r="P1782" s="27" t="s">
        <v>170</v>
      </c>
      <c r="R1782" s="27">
        <v>0</v>
      </c>
      <c r="S1782" s="27" t="s">
        <v>354</v>
      </c>
      <c r="T1782" s="27" t="s">
        <v>354</v>
      </c>
      <c r="U1782" s="27" t="s">
        <v>11996</v>
      </c>
    </row>
    <row r="1783" spans="1:21" x14ac:dyDescent="0.15">
      <c r="A1783" s="27" t="s">
        <v>75</v>
      </c>
      <c r="B1783" s="27" t="s">
        <v>11997</v>
      </c>
      <c r="C1783" s="27" t="s">
        <v>219</v>
      </c>
      <c r="D1783" s="27" t="s">
        <v>741</v>
      </c>
      <c r="E1783" s="27" t="s">
        <v>11994</v>
      </c>
      <c r="F1783" s="27" t="s">
        <v>11995</v>
      </c>
      <c r="G1783" s="27" t="s">
        <v>78</v>
      </c>
      <c r="H1783" s="27" t="s">
        <v>11998</v>
      </c>
      <c r="I1783" s="28">
        <v>43423.667546296296</v>
      </c>
      <c r="J1783" s="28">
        <v>43423.667546296296</v>
      </c>
      <c r="K1783" s="27">
        <v>0</v>
      </c>
      <c r="L1783" s="27" t="s">
        <v>211</v>
      </c>
      <c r="M1783" s="27" t="s">
        <v>211</v>
      </c>
      <c r="N1783" s="27" t="s">
        <v>215</v>
      </c>
      <c r="O1783" s="27" t="s">
        <v>742</v>
      </c>
      <c r="P1783" s="27" t="s">
        <v>170</v>
      </c>
      <c r="R1783" s="27">
        <v>0</v>
      </c>
      <c r="S1783" s="27" t="s">
        <v>354</v>
      </c>
      <c r="T1783" s="27" t="s">
        <v>354</v>
      </c>
      <c r="U1783" s="27" t="s">
        <v>11999</v>
      </c>
    </row>
    <row r="1784" spans="1:21" x14ac:dyDescent="0.15">
      <c r="A1784" s="27" t="s">
        <v>75</v>
      </c>
      <c r="B1784" s="27" t="s">
        <v>5256</v>
      </c>
      <c r="C1784" s="27" t="s">
        <v>219</v>
      </c>
      <c r="D1784" s="27" t="s">
        <v>741</v>
      </c>
      <c r="E1784" s="27" t="s">
        <v>5257</v>
      </c>
      <c r="F1784" s="27" t="s">
        <v>5258</v>
      </c>
      <c r="G1784" s="27" t="s">
        <v>78</v>
      </c>
      <c r="H1784" s="27" t="s">
        <v>5259</v>
      </c>
      <c r="I1784" s="28">
        <v>43423.66810185185</v>
      </c>
      <c r="J1784" s="28">
        <v>43423.668206018519</v>
      </c>
      <c r="K1784" s="27">
        <v>1.0416666666666667E-4</v>
      </c>
      <c r="L1784" s="27" t="s">
        <v>210</v>
      </c>
      <c r="M1784" s="27" t="s">
        <v>211</v>
      </c>
      <c r="N1784" s="27" t="s">
        <v>215</v>
      </c>
      <c r="O1784" s="27" t="s">
        <v>742</v>
      </c>
      <c r="P1784" s="27" t="s">
        <v>170</v>
      </c>
      <c r="R1784" s="27">
        <v>0</v>
      </c>
      <c r="S1784" s="27" t="s">
        <v>673</v>
      </c>
      <c r="T1784" s="27" t="s">
        <v>354</v>
      </c>
      <c r="U1784" s="27" t="s">
        <v>5260</v>
      </c>
    </row>
    <row r="1785" spans="1:21" x14ac:dyDescent="0.15">
      <c r="A1785" s="27" t="s">
        <v>75</v>
      </c>
      <c r="B1785" s="27" t="s">
        <v>12000</v>
      </c>
      <c r="C1785" s="27" t="s">
        <v>219</v>
      </c>
      <c r="D1785" s="27" t="s">
        <v>741</v>
      </c>
      <c r="E1785" s="27" t="s">
        <v>12001</v>
      </c>
      <c r="F1785" s="27" t="s">
        <v>12002</v>
      </c>
      <c r="G1785" s="27" t="s">
        <v>78</v>
      </c>
      <c r="H1785" s="27" t="s">
        <v>12003</v>
      </c>
      <c r="I1785" s="28">
        <v>43423.668506944443</v>
      </c>
      <c r="J1785" s="28">
        <v>43423.668506944443</v>
      </c>
      <c r="K1785" s="27">
        <v>0</v>
      </c>
      <c r="L1785" s="27" t="s">
        <v>211</v>
      </c>
      <c r="M1785" s="27" t="s">
        <v>211</v>
      </c>
      <c r="N1785" s="27" t="s">
        <v>215</v>
      </c>
      <c r="O1785" s="27" t="s">
        <v>742</v>
      </c>
      <c r="P1785" s="27" t="s">
        <v>170</v>
      </c>
      <c r="R1785" s="27">
        <v>0</v>
      </c>
      <c r="S1785" s="27" t="s">
        <v>354</v>
      </c>
      <c r="T1785" s="27" t="s">
        <v>354</v>
      </c>
      <c r="U1785" s="27" t="s">
        <v>12004</v>
      </c>
    </row>
    <row r="1786" spans="1:21" x14ac:dyDescent="0.15">
      <c r="A1786" s="27" t="s">
        <v>75</v>
      </c>
      <c r="B1786" s="27" t="s">
        <v>5261</v>
      </c>
      <c r="C1786" s="27" t="s">
        <v>219</v>
      </c>
      <c r="D1786" s="27" t="s">
        <v>741</v>
      </c>
      <c r="E1786" s="27" t="s">
        <v>5262</v>
      </c>
      <c r="F1786" s="27" t="s">
        <v>5263</v>
      </c>
      <c r="G1786" s="27" t="s">
        <v>78</v>
      </c>
      <c r="H1786" s="27" t="s">
        <v>5264</v>
      </c>
      <c r="I1786" s="28">
        <v>43423.668923611112</v>
      </c>
      <c r="J1786" s="28">
        <v>43423.670069444444</v>
      </c>
      <c r="K1786" s="27">
        <v>1.1458333333333333E-3</v>
      </c>
      <c r="L1786" s="27" t="s">
        <v>210</v>
      </c>
      <c r="M1786" s="27" t="s">
        <v>211</v>
      </c>
      <c r="N1786" s="27" t="s">
        <v>215</v>
      </c>
      <c r="O1786" s="27" t="s">
        <v>742</v>
      </c>
      <c r="P1786" s="27" t="s">
        <v>170</v>
      </c>
      <c r="R1786" s="27">
        <v>0</v>
      </c>
      <c r="S1786" s="27" t="s">
        <v>678</v>
      </c>
      <c r="T1786" s="27" t="s">
        <v>354</v>
      </c>
      <c r="U1786" s="27" t="s">
        <v>5265</v>
      </c>
    </row>
    <row r="1787" spans="1:21" x14ac:dyDescent="0.15">
      <c r="A1787" s="27" t="s">
        <v>75</v>
      </c>
      <c r="B1787" s="27" t="s">
        <v>12005</v>
      </c>
      <c r="C1787" s="27" t="s">
        <v>219</v>
      </c>
      <c r="D1787" s="27" t="s">
        <v>741</v>
      </c>
      <c r="E1787" s="27" t="s">
        <v>11994</v>
      </c>
      <c r="F1787" s="27" t="s">
        <v>11995</v>
      </c>
      <c r="G1787" s="27" t="s">
        <v>78</v>
      </c>
      <c r="H1787" s="27" t="s">
        <v>11998</v>
      </c>
      <c r="I1787" s="28">
        <v>43423.671354166669</v>
      </c>
      <c r="J1787" s="28">
        <v>43423.671354166669</v>
      </c>
      <c r="K1787" s="27">
        <v>0</v>
      </c>
      <c r="L1787" s="27" t="s">
        <v>211</v>
      </c>
      <c r="M1787" s="27" t="s">
        <v>211</v>
      </c>
      <c r="N1787" s="27" t="s">
        <v>215</v>
      </c>
      <c r="O1787" s="27" t="s">
        <v>742</v>
      </c>
      <c r="P1787" s="27" t="s">
        <v>170</v>
      </c>
      <c r="R1787" s="27">
        <v>0</v>
      </c>
      <c r="S1787" s="27" t="s">
        <v>354</v>
      </c>
      <c r="T1787" s="27" t="s">
        <v>354</v>
      </c>
      <c r="U1787" s="27" t="s">
        <v>12006</v>
      </c>
    </row>
    <row r="1788" spans="1:21" x14ac:dyDescent="0.15">
      <c r="A1788" s="27" t="s">
        <v>75</v>
      </c>
      <c r="B1788" s="27" t="s">
        <v>12007</v>
      </c>
      <c r="C1788" s="27" t="s">
        <v>219</v>
      </c>
      <c r="D1788" s="27" t="s">
        <v>741</v>
      </c>
      <c r="E1788" s="27" t="s">
        <v>5257</v>
      </c>
      <c r="F1788" s="27" t="s">
        <v>5258</v>
      </c>
      <c r="G1788" s="27" t="s">
        <v>78</v>
      </c>
      <c r="H1788" s="27" t="s">
        <v>5259</v>
      </c>
      <c r="I1788" s="28">
        <v>43423.671886574077</v>
      </c>
      <c r="J1788" s="28">
        <v>43423.671886574077</v>
      </c>
      <c r="K1788" s="27">
        <v>0</v>
      </c>
      <c r="L1788" s="27" t="s">
        <v>211</v>
      </c>
      <c r="M1788" s="27" t="s">
        <v>211</v>
      </c>
      <c r="N1788" s="27" t="s">
        <v>215</v>
      </c>
      <c r="O1788" s="27" t="s">
        <v>742</v>
      </c>
      <c r="P1788" s="27" t="s">
        <v>170</v>
      </c>
      <c r="R1788" s="27">
        <v>0</v>
      </c>
      <c r="S1788" s="27" t="s">
        <v>354</v>
      </c>
      <c r="T1788" s="27" t="s">
        <v>354</v>
      </c>
      <c r="U1788" s="27" t="s">
        <v>12008</v>
      </c>
    </row>
    <row r="1789" spans="1:21" x14ac:dyDescent="0.15">
      <c r="A1789" s="27" t="s">
        <v>75</v>
      </c>
      <c r="B1789" s="27" t="s">
        <v>5266</v>
      </c>
      <c r="C1789" s="27" t="s">
        <v>219</v>
      </c>
      <c r="D1789" s="27" t="s">
        <v>741</v>
      </c>
      <c r="E1789" s="27" t="s">
        <v>5267</v>
      </c>
      <c r="F1789" s="27" t="s">
        <v>5268</v>
      </c>
      <c r="G1789" s="27" t="s">
        <v>78</v>
      </c>
      <c r="H1789" s="27" t="s">
        <v>5269</v>
      </c>
      <c r="I1789" s="28">
        <v>43423.680856481478</v>
      </c>
      <c r="J1789" s="28">
        <v>43423.681226851855</v>
      </c>
      <c r="K1789" s="27">
        <v>3.7037037037037035E-4</v>
      </c>
      <c r="L1789" s="27" t="s">
        <v>210</v>
      </c>
      <c r="M1789" s="27" t="s">
        <v>211</v>
      </c>
      <c r="N1789" s="27" t="s">
        <v>215</v>
      </c>
      <c r="O1789" s="27" t="s">
        <v>742</v>
      </c>
      <c r="P1789" s="27" t="s">
        <v>170</v>
      </c>
      <c r="R1789" s="27">
        <v>0</v>
      </c>
      <c r="S1789" s="27" t="s">
        <v>691</v>
      </c>
      <c r="T1789" s="27" t="s">
        <v>354</v>
      </c>
      <c r="U1789" s="27" t="s">
        <v>5270</v>
      </c>
    </row>
    <row r="1790" spans="1:21" x14ac:dyDescent="0.15">
      <c r="A1790" s="27" t="s">
        <v>75</v>
      </c>
      <c r="B1790" s="27" t="s">
        <v>12009</v>
      </c>
      <c r="C1790" s="27" t="s">
        <v>219</v>
      </c>
      <c r="D1790" s="27" t="s">
        <v>741</v>
      </c>
      <c r="E1790" s="27" t="s">
        <v>12010</v>
      </c>
      <c r="F1790" s="27" t="s">
        <v>12011</v>
      </c>
      <c r="G1790" s="27" t="s">
        <v>78</v>
      </c>
      <c r="H1790" s="27" t="s">
        <v>12012</v>
      </c>
      <c r="I1790" s="28">
        <v>43423.681516203702</v>
      </c>
      <c r="J1790" s="28">
        <v>43423.681516203702</v>
      </c>
      <c r="K1790" s="27">
        <v>0</v>
      </c>
      <c r="L1790" s="27" t="s">
        <v>211</v>
      </c>
      <c r="M1790" s="27" t="s">
        <v>211</v>
      </c>
      <c r="N1790" s="27" t="s">
        <v>215</v>
      </c>
      <c r="O1790" s="27" t="s">
        <v>742</v>
      </c>
      <c r="P1790" s="27" t="s">
        <v>170</v>
      </c>
      <c r="R1790" s="27">
        <v>0</v>
      </c>
      <c r="S1790" s="27" t="s">
        <v>354</v>
      </c>
      <c r="T1790" s="27" t="s">
        <v>354</v>
      </c>
      <c r="U1790" s="27" t="s">
        <v>12013</v>
      </c>
    </row>
    <row r="1791" spans="1:21" x14ac:dyDescent="0.15">
      <c r="A1791" s="27" t="s">
        <v>75</v>
      </c>
      <c r="B1791" s="27" t="s">
        <v>5271</v>
      </c>
      <c r="C1791" s="27" t="s">
        <v>219</v>
      </c>
      <c r="D1791" s="27" t="s">
        <v>741</v>
      </c>
      <c r="E1791" s="27" t="s">
        <v>5272</v>
      </c>
      <c r="F1791" s="27" t="s">
        <v>5273</v>
      </c>
      <c r="G1791" s="27" t="s">
        <v>78</v>
      </c>
      <c r="H1791" s="27" t="s">
        <v>5274</v>
      </c>
      <c r="I1791" s="28">
        <v>43423.681759259256</v>
      </c>
      <c r="J1791" s="28">
        <v>43423.685949074075</v>
      </c>
      <c r="K1791" s="27">
        <v>4.1898148148148146E-3</v>
      </c>
      <c r="L1791" s="27" t="s">
        <v>210</v>
      </c>
      <c r="M1791" s="27" t="s">
        <v>210</v>
      </c>
      <c r="N1791" s="27" t="s">
        <v>215</v>
      </c>
      <c r="O1791" s="27" t="s">
        <v>742</v>
      </c>
      <c r="P1791" s="27" t="s">
        <v>170</v>
      </c>
      <c r="R1791" s="27">
        <v>0</v>
      </c>
      <c r="S1791" s="27" t="s">
        <v>570</v>
      </c>
      <c r="T1791" s="27" t="s">
        <v>570</v>
      </c>
      <c r="U1791" s="27" t="s">
        <v>5275</v>
      </c>
    </row>
    <row r="1792" spans="1:21" x14ac:dyDescent="0.15">
      <c r="A1792" s="27" t="s">
        <v>75</v>
      </c>
      <c r="B1792" s="27" t="s">
        <v>5276</v>
      </c>
      <c r="C1792" s="27" t="s">
        <v>219</v>
      </c>
      <c r="D1792" s="27" t="s">
        <v>741</v>
      </c>
      <c r="E1792" s="27" t="s">
        <v>5277</v>
      </c>
      <c r="F1792" s="27" t="s">
        <v>5278</v>
      </c>
      <c r="G1792" s="27" t="s">
        <v>78</v>
      </c>
      <c r="H1792" s="27" t="s">
        <v>5279</v>
      </c>
      <c r="I1792" s="28">
        <v>43423.687800925924</v>
      </c>
      <c r="J1792" s="28">
        <v>43423.688414351855</v>
      </c>
      <c r="K1792" s="27">
        <v>6.134259259259259E-4</v>
      </c>
      <c r="L1792" s="27" t="s">
        <v>210</v>
      </c>
      <c r="M1792" s="27" t="s">
        <v>211</v>
      </c>
      <c r="N1792" s="27" t="s">
        <v>215</v>
      </c>
      <c r="O1792" s="27" t="s">
        <v>742</v>
      </c>
      <c r="P1792" s="27" t="s">
        <v>170</v>
      </c>
      <c r="R1792" s="27">
        <v>0</v>
      </c>
      <c r="S1792" s="27" t="s">
        <v>677</v>
      </c>
      <c r="T1792" s="27" t="s">
        <v>354</v>
      </c>
      <c r="U1792" s="27" t="s">
        <v>5280</v>
      </c>
    </row>
    <row r="1793" spans="1:21" x14ac:dyDescent="0.15">
      <c r="A1793" s="27" t="s">
        <v>75</v>
      </c>
      <c r="B1793" s="27" t="s">
        <v>12014</v>
      </c>
      <c r="C1793" s="27" t="s">
        <v>219</v>
      </c>
      <c r="D1793" s="27" t="s">
        <v>741</v>
      </c>
      <c r="E1793" s="27" t="s">
        <v>12015</v>
      </c>
      <c r="F1793" s="27" t="s">
        <v>12016</v>
      </c>
      <c r="G1793" s="27" t="s">
        <v>78</v>
      </c>
      <c r="H1793" s="27" t="s">
        <v>12017</v>
      </c>
      <c r="I1793" s="28">
        <v>43423.688750000001</v>
      </c>
      <c r="J1793" s="28">
        <v>43423.688750000001</v>
      </c>
      <c r="K1793" s="27">
        <v>0</v>
      </c>
      <c r="L1793" s="27" t="s">
        <v>211</v>
      </c>
      <c r="M1793" s="27" t="s">
        <v>211</v>
      </c>
      <c r="N1793" s="27" t="s">
        <v>215</v>
      </c>
      <c r="O1793" s="27" t="s">
        <v>742</v>
      </c>
      <c r="P1793" s="27" t="s">
        <v>170</v>
      </c>
      <c r="R1793" s="27">
        <v>0</v>
      </c>
      <c r="S1793" s="27" t="s">
        <v>354</v>
      </c>
      <c r="T1793" s="27" t="s">
        <v>354</v>
      </c>
      <c r="U1793" s="27" t="s">
        <v>12018</v>
      </c>
    </row>
    <row r="1794" spans="1:21" x14ac:dyDescent="0.15">
      <c r="A1794" s="27" t="s">
        <v>75</v>
      </c>
      <c r="B1794" s="27" t="s">
        <v>12019</v>
      </c>
      <c r="C1794" s="27" t="s">
        <v>219</v>
      </c>
      <c r="D1794" s="27" t="s">
        <v>741</v>
      </c>
      <c r="E1794" s="27" t="s">
        <v>12020</v>
      </c>
      <c r="F1794" s="27" t="s">
        <v>12021</v>
      </c>
      <c r="G1794" s="27" t="s">
        <v>78</v>
      </c>
      <c r="H1794" s="27" t="s">
        <v>12022</v>
      </c>
      <c r="I1794" s="28">
        <v>43423.690972222219</v>
      </c>
      <c r="J1794" s="28">
        <v>43423.690972222219</v>
      </c>
      <c r="K1794" s="27">
        <v>0</v>
      </c>
      <c r="L1794" s="27" t="s">
        <v>211</v>
      </c>
      <c r="M1794" s="27" t="s">
        <v>211</v>
      </c>
      <c r="N1794" s="27" t="s">
        <v>215</v>
      </c>
      <c r="O1794" s="27" t="s">
        <v>742</v>
      </c>
      <c r="P1794" s="27" t="s">
        <v>170</v>
      </c>
      <c r="R1794" s="27">
        <v>0</v>
      </c>
      <c r="S1794" s="27" t="s">
        <v>354</v>
      </c>
      <c r="T1794" s="27" t="s">
        <v>354</v>
      </c>
      <c r="U1794" s="27" t="s">
        <v>12023</v>
      </c>
    </row>
    <row r="1795" spans="1:21" x14ac:dyDescent="0.15">
      <c r="A1795" s="27" t="s">
        <v>75</v>
      </c>
      <c r="B1795" s="27" t="s">
        <v>12024</v>
      </c>
      <c r="C1795" s="27" t="s">
        <v>219</v>
      </c>
      <c r="D1795" s="27" t="s">
        <v>741</v>
      </c>
      <c r="E1795" s="27" t="s">
        <v>12015</v>
      </c>
      <c r="F1795" s="27" t="s">
        <v>12016</v>
      </c>
      <c r="G1795" s="27" t="s">
        <v>78</v>
      </c>
      <c r="H1795" s="27" t="s">
        <v>12017</v>
      </c>
      <c r="I1795" s="28">
        <v>43423.69253472222</v>
      </c>
      <c r="J1795" s="28">
        <v>43423.69253472222</v>
      </c>
      <c r="K1795" s="27">
        <v>0</v>
      </c>
      <c r="L1795" s="27" t="s">
        <v>211</v>
      </c>
      <c r="M1795" s="27" t="s">
        <v>211</v>
      </c>
      <c r="N1795" s="27" t="s">
        <v>215</v>
      </c>
      <c r="O1795" s="27" t="s">
        <v>742</v>
      </c>
      <c r="P1795" s="27" t="s">
        <v>170</v>
      </c>
      <c r="R1795" s="27">
        <v>0</v>
      </c>
      <c r="U1795" s="27" t="s">
        <v>12025</v>
      </c>
    </row>
    <row r="1796" spans="1:21" x14ac:dyDescent="0.15">
      <c r="A1796" s="27" t="s">
        <v>75</v>
      </c>
      <c r="B1796" s="27" t="s">
        <v>5281</v>
      </c>
      <c r="C1796" s="27" t="s">
        <v>219</v>
      </c>
      <c r="D1796" s="27" t="s">
        <v>741</v>
      </c>
      <c r="E1796" s="27" t="s">
        <v>5282</v>
      </c>
      <c r="F1796" s="27" t="s">
        <v>5283</v>
      </c>
      <c r="G1796" s="27" t="s">
        <v>78</v>
      </c>
      <c r="H1796" s="27" t="s">
        <v>5284</v>
      </c>
      <c r="I1796" s="28">
        <v>43423.698252314818</v>
      </c>
      <c r="J1796" s="28">
        <v>43423.69840277778</v>
      </c>
      <c r="K1796" s="27">
        <v>1.5046296296296297E-4</v>
      </c>
      <c r="L1796" s="27" t="s">
        <v>210</v>
      </c>
      <c r="M1796" s="27" t="s">
        <v>211</v>
      </c>
      <c r="N1796" s="27" t="s">
        <v>215</v>
      </c>
      <c r="O1796" s="27" t="s">
        <v>742</v>
      </c>
      <c r="P1796" s="27" t="s">
        <v>170</v>
      </c>
      <c r="R1796" s="27">
        <v>0</v>
      </c>
      <c r="S1796" s="27" t="s">
        <v>377</v>
      </c>
      <c r="T1796" s="27" t="s">
        <v>354</v>
      </c>
      <c r="U1796" s="27" t="s">
        <v>5285</v>
      </c>
    </row>
    <row r="1797" spans="1:21" x14ac:dyDescent="0.15">
      <c r="A1797" s="27" t="s">
        <v>75</v>
      </c>
      <c r="B1797" s="27" t="s">
        <v>12026</v>
      </c>
      <c r="C1797" s="27" t="s">
        <v>219</v>
      </c>
      <c r="D1797" s="27" t="s">
        <v>741</v>
      </c>
      <c r="E1797" s="27" t="s">
        <v>12027</v>
      </c>
      <c r="F1797" s="27" t="s">
        <v>12028</v>
      </c>
      <c r="G1797" s="27" t="s">
        <v>78</v>
      </c>
      <c r="H1797" s="27" t="s">
        <v>12029</v>
      </c>
      <c r="I1797" s="28">
        <v>43423.698773148149</v>
      </c>
      <c r="J1797" s="28">
        <v>43423.698773148149</v>
      </c>
      <c r="K1797" s="27">
        <v>0</v>
      </c>
      <c r="L1797" s="27" t="s">
        <v>211</v>
      </c>
      <c r="M1797" s="27" t="s">
        <v>211</v>
      </c>
      <c r="N1797" s="27" t="s">
        <v>215</v>
      </c>
      <c r="O1797" s="27" t="s">
        <v>742</v>
      </c>
      <c r="P1797" s="27" t="s">
        <v>170</v>
      </c>
      <c r="R1797" s="27">
        <v>0</v>
      </c>
      <c r="S1797" s="27" t="s">
        <v>354</v>
      </c>
      <c r="T1797" s="27" t="s">
        <v>354</v>
      </c>
      <c r="U1797" s="27" t="s">
        <v>12030</v>
      </c>
    </row>
    <row r="1798" spans="1:21" x14ac:dyDescent="0.15">
      <c r="A1798" s="27" t="s">
        <v>75</v>
      </c>
      <c r="B1798" s="27" t="s">
        <v>12031</v>
      </c>
      <c r="C1798" s="27" t="s">
        <v>219</v>
      </c>
      <c r="D1798" s="27" t="s">
        <v>741</v>
      </c>
      <c r="E1798" s="27" t="s">
        <v>12032</v>
      </c>
      <c r="F1798" s="27" t="s">
        <v>12033</v>
      </c>
      <c r="G1798" s="27" t="s">
        <v>78</v>
      </c>
      <c r="H1798" s="27" t="s">
        <v>12034</v>
      </c>
      <c r="I1798" s="28">
        <v>43423.699050925927</v>
      </c>
      <c r="J1798" s="28">
        <v>43423.699050925927</v>
      </c>
      <c r="K1798" s="27">
        <v>0</v>
      </c>
      <c r="L1798" s="27" t="s">
        <v>211</v>
      </c>
      <c r="M1798" s="27" t="s">
        <v>211</v>
      </c>
      <c r="N1798" s="27" t="s">
        <v>215</v>
      </c>
      <c r="O1798" s="27" t="s">
        <v>742</v>
      </c>
      <c r="P1798" s="27" t="s">
        <v>170</v>
      </c>
      <c r="R1798" s="27">
        <v>0</v>
      </c>
      <c r="S1798" s="27" t="s">
        <v>354</v>
      </c>
      <c r="T1798" s="27" t="s">
        <v>354</v>
      </c>
      <c r="U1798" s="27" t="s">
        <v>12035</v>
      </c>
    </row>
    <row r="1799" spans="1:21" x14ac:dyDescent="0.15">
      <c r="A1799" s="27" t="s">
        <v>75</v>
      </c>
      <c r="B1799" s="27" t="s">
        <v>12036</v>
      </c>
      <c r="C1799" s="27" t="s">
        <v>219</v>
      </c>
      <c r="D1799" s="27" t="s">
        <v>741</v>
      </c>
      <c r="E1799" s="27" t="s">
        <v>12037</v>
      </c>
      <c r="F1799" s="27" t="s">
        <v>12038</v>
      </c>
      <c r="G1799" s="27" t="s">
        <v>78</v>
      </c>
      <c r="H1799" s="27" t="s">
        <v>12039</v>
      </c>
      <c r="I1799" s="28">
        <v>43423.699664351851</v>
      </c>
      <c r="J1799" s="28">
        <v>43423.699664351851</v>
      </c>
      <c r="K1799" s="27">
        <v>0</v>
      </c>
      <c r="L1799" s="27" t="s">
        <v>211</v>
      </c>
      <c r="M1799" s="27" t="s">
        <v>211</v>
      </c>
      <c r="N1799" s="27" t="s">
        <v>215</v>
      </c>
      <c r="O1799" s="27" t="s">
        <v>742</v>
      </c>
      <c r="P1799" s="27" t="s">
        <v>170</v>
      </c>
      <c r="R1799" s="27">
        <v>0</v>
      </c>
      <c r="S1799" s="27" t="s">
        <v>354</v>
      </c>
      <c r="T1799" s="27" t="s">
        <v>354</v>
      </c>
      <c r="U1799" s="27" t="s">
        <v>12040</v>
      </c>
    </row>
    <row r="1800" spans="1:21" x14ac:dyDescent="0.15">
      <c r="A1800" s="27" t="s">
        <v>75</v>
      </c>
      <c r="B1800" s="27" t="s">
        <v>5286</v>
      </c>
      <c r="C1800" s="27" t="s">
        <v>219</v>
      </c>
      <c r="D1800" s="27" t="s">
        <v>741</v>
      </c>
      <c r="E1800" s="27" t="s">
        <v>5287</v>
      </c>
      <c r="F1800" s="27" t="s">
        <v>5288</v>
      </c>
      <c r="G1800" s="27" t="s">
        <v>78</v>
      </c>
      <c r="H1800" s="27" t="s">
        <v>5289</v>
      </c>
      <c r="I1800" s="28">
        <v>43423.701666666668</v>
      </c>
      <c r="J1800" s="28">
        <v>43423.702256944445</v>
      </c>
      <c r="K1800" s="27">
        <v>5.9027777777777778E-4</v>
      </c>
      <c r="L1800" s="27" t="s">
        <v>210</v>
      </c>
      <c r="M1800" s="27" t="s">
        <v>211</v>
      </c>
      <c r="N1800" s="27" t="s">
        <v>215</v>
      </c>
      <c r="O1800" s="27" t="s">
        <v>742</v>
      </c>
      <c r="P1800" s="27" t="s">
        <v>170</v>
      </c>
      <c r="R1800" s="27">
        <v>0</v>
      </c>
      <c r="S1800" s="27" t="s">
        <v>391</v>
      </c>
      <c r="T1800" s="27" t="s">
        <v>354</v>
      </c>
      <c r="U1800" s="27" t="s">
        <v>5290</v>
      </c>
    </row>
    <row r="1801" spans="1:21" x14ac:dyDescent="0.15">
      <c r="A1801" s="27" t="s">
        <v>75</v>
      </c>
      <c r="B1801" s="27" t="s">
        <v>12041</v>
      </c>
      <c r="C1801" s="27" t="s">
        <v>219</v>
      </c>
      <c r="D1801" s="27" t="s">
        <v>741</v>
      </c>
      <c r="E1801" s="27" t="s">
        <v>12027</v>
      </c>
      <c r="F1801" s="27" t="s">
        <v>12028</v>
      </c>
      <c r="G1801" s="27" t="s">
        <v>78</v>
      </c>
      <c r="H1801" s="27" t="s">
        <v>12029</v>
      </c>
      <c r="I1801" s="28">
        <v>43423.702523148146</v>
      </c>
      <c r="J1801" s="28">
        <v>43423.702523148146</v>
      </c>
      <c r="K1801" s="27">
        <v>0</v>
      </c>
      <c r="L1801" s="27" t="s">
        <v>211</v>
      </c>
      <c r="M1801" s="27" t="s">
        <v>211</v>
      </c>
      <c r="N1801" s="27" t="s">
        <v>215</v>
      </c>
      <c r="O1801" s="27" t="s">
        <v>742</v>
      </c>
      <c r="P1801" s="27" t="s">
        <v>170</v>
      </c>
      <c r="R1801" s="27">
        <v>0</v>
      </c>
      <c r="S1801" s="27" t="s">
        <v>354</v>
      </c>
      <c r="T1801" s="27" t="s">
        <v>354</v>
      </c>
      <c r="U1801" s="27" t="s">
        <v>12042</v>
      </c>
    </row>
    <row r="1802" spans="1:21" x14ac:dyDescent="0.15">
      <c r="A1802" s="27" t="s">
        <v>75</v>
      </c>
      <c r="B1802" s="27" t="s">
        <v>12043</v>
      </c>
      <c r="C1802" s="27" t="s">
        <v>219</v>
      </c>
      <c r="D1802" s="27" t="s">
        <v>741</v>
      </c>
      <c r="E1802" s="27" t="s">
        <v>12044</v>
      </c>
      <c r="F1802" s="27" t="s">
        <v>12045</v>
      </c>
      <c r="G1802" s="27" t="s">
        <v>78</v>
      </c>
      <c r="H1802" s="27" t="s">
        <v>12046</v>
      </c>
      <c r="I1802" s="28">
        <v>43423.702789351853</v>
      </c>
      <c r="J1802" s="28">
        <v>43423.702789351853</v>
      </c>
      <c r="K1802" s="27">
        <v>0</v>
      </c>
      <c r="L1802" s="27" t="s">
        <v>211</v>
      </c>
      <c r="M1802" s="27" t="s">
        <v>211</v>
      </c>
      <c r="N1802" s="27" t="s">
        <v>215</v>
      </c>
      <c r="O1802" s="27" t="s">
        <v>742</v>
      </c>
      <c r="P1802" s="27" t="s">
        <v>170</v>
      </c>
      <c r="R1802" s="27">
        <v>0</v>
      </c>
      <c r="S1802" s="27" t="s">
        <v>354</v>
      </c>
      <c r="T1802" s="27" t="s">
        <v>354</v>
      </c>
      <c r="U1802" s="27" t="s">
        <v>12047</v>
      </c>
    </row>
    <row r="1803" spans="1:21" x14ac:dyDescent="0.15">
      <c r="A1803" s="27" t="s">
        <v>75</v>
      </c>
      <c r="B1803" s="27" t="s">
        <v>12048</v>
      </c>
      <c r="C1803" s="27" t="s">
        <v>219</v>
      </c>
      <c r="D1803" s="27" t="s">
        <v>741</v>
      </c>
      <c r="E1803" s="27" t="s">
        <v>12049</v>
      </c>
      <c r="F1803" s="27" t="s">
        <v>12050</v>
      </c>
      <c r="G1803" s="27" t="s">
        <v>78</v>
      </c>
      <c r="H1803" s="27" t="s">
        <v>12051</v>
      </c>
      <c r="I1803" s="28">
        <v>43423.703483796293</v>
      </c>
      <c r="J1803" s="28">
        <v>43423.703483796293</v>
      </c>
      <c r="K1803" s="27">
        <v>0</v>
      </c>
      <c r="L1803" s="27" t="s">
        <v>211</v>
      </c>
      <c r="M1803" s="27" t="s">
        <v>211</v>
      </c>
      <c r="N1803" s="27" t="s">
        <v>215</v>
      </c>
      <c r="O1803" s="27" t="s">
        <v>742</v>
      </c>
      <c r="P1803" s="27" t="s">
        <v>170</v>
      </c>
      <c r="R1803" s="27">
        <v>0</v>
      </c>
      <c r="S1803" s="27" t="s">
        <v>354</v>
      </c>
      <c r="T1803" s="27" t="s">
        <v>354</v>
      </c>
      <c r="U1803" s="27" t="s">
        <v>12052</v>
      </c>
    </row>
    <row r="1804" spans="1:21" x14ac:dyDescent="0.15">
      <c r="A1804" s="27" t="s">
        <v>75</v>
      </c>
      <c r="B1804" s="27" t="s">
        <v>5291</v>
      </c>
      <c r="C1804" s="27" t="s">
        <v>219</v>
      </c>
      <c r="D1804" s="27" t="s">
        <v>741</v>
      </c>
      <c r="E1804" s="27" t="s">
        <v>5292</v>
      </c>
      <c r="F1804" s="27" t="s">
        <v>5293</v>
      </c>
      <c r="G1804" s="27" t="s">
        <v>78</v>
      </c>
      <c r="H1804" s="27" t="s">
        <v>5294</v>
      </c>
      <c r="I1804" s="28">
        <v>43423.704224537039</v>
      </c>
      <c r="J1804" s="28">
        <v>43423.704363425924</v>
      </c>
      <c r="K1804" s="27">
        <v>1.3888888888888889E-4</v>
      </c>
      <c r="L1804" s="27" t="s">
        <v>210</v>
      </c>
      <c r="M1804" s="27" t="s">
        <v>211</v>
      </c>
      <c r="N1804" s="27" t="s">
        <v>215</v>
      </c>
      <c r="O1804" s="27" t="s">
        <v>742</v>
      </c>
      <c r="P1804" s="27" t="s">
        <v>170</v>
      </c>
      <c r="R1804" s="27">
        <v>0</v>
      </c>
      <c r="S1804" s="27" t="s">
        <v>403</v>
      </c>
      <c r="T1804" s="27" t="s">
        <v>354</v>
      </c>
      <c r="U1804" s="27" t="s">
        <v>5295</v>
      </c>
    </row>
    <row r="1805" spans="1:21" x14ac:dyDescent="0.15">
      <c r="A1805" s="27" t="s">
        <v>75</v>
      </c>
      <c r="B1805" s="27" t="s">
        <v>5296</v>
      </c>
      <c r="C1805" s="27" t="s">
        <v>219</v>
      </c>
      <c r="D1805" s="27" t="s">
        <v>741</v>
      </c>
      <c r="E1805" s="27" t="s">
        <v>5297</v>
      </c>
      <c r="F1805" s="27" t="s">
        <v>5298</v>
      </c>
      <c r="G1805" s="27" t="s">
        <v>78</v>
      </c>
      <c r="H1805" s="27" t="s">
        <v>1906</v>
      </c>
      <c r="I1805" s="28">
        <v>43423.704675925925</v>
      </c>
      <c r="J1805" s="28">
        <v>43423.705092592594</v>
      </c>
      <c r="K1805" s="27">
        <v>4.1666666666666669E-4</v>
      </c>
      <c r="L1805" s="27" t="s">
        <v>210</v>
      </c>
      <c r="M1805" s="27" t="s">
        <v>211</v>
      </c>
      <c r="N1805" s="27" t="s">
        <v>215</v>
      </c>
      <c r="O1805" s="27" t="s">
        <v>742</v>
      </c>
      <c r="P1805" s="27" t="s">
        <v>170</v>
      </c>
      <c r="R1805" s="27">
        <v>0</v>
      </c>
      <c r="S1805" s="27" t="s">
        <v>366</v>
      </c>
      <c r="T1805" s="27" t="s">
        <v>354</v>
      </c>
      <c r="U1805" s="27" t="s">
        <v>5299</v>
      </c>
    </row>
    <row r="1806" spans="1:21" x14ac:dyDescent="0.15">
      <c r="A1806" s="27" t="s">
        <v>75</v>
      </c>
      <c r="B1806" s="27" t="s">
        <v>12053</v>
      </c>
      <c r="C1806" s="27" t="s">
        <v>219</v>
      </c>
      <c r="D1806" s="27" t="s">
        <v>741</v>
      </c>
      <c r="E1806" s="27" t="s">
        <v>12054</v>
      </c>
      <c r="F1806" s="27" t="s">
        <v>12055</v>
      </c>
      <c r="G1806" s="27" t="s">
        <v>78</v>
      </c>
      <c r="H1806" s="27" t="s">
        <v>12056</v>
      </c>
      <c r="I1806" s="28">
        <v>43423.705428240741</v>
      </c>
      <c r="J1806" s="28">
        <v>43423.705428240741</v>
      </c>
      <c r="K1806" s="27">
        <v>0</v>
      </c>
      <c r="L1806" s="27" t="s">
        <v>211</v>
      </c>
      <c r="M1806" s="27" t="s">
        <v>211</v>
      </c>
      <c r="N1806" s="27" t="s">
        <v>215</v>
      </c>
      <c r="O1806" s="27" t="s">
        <v>742</v>
      </c>
      <c r="P1806" s="27" t="s">
        <v>170</v>
      </c>
      <c r="R1806" s="27">
        <v>0</v>
      </c>
      <c r="S1806" s="27" t="s">
        <v>354</v>
      </c>
      <c r="T1806" s="27" t="s">
        <v>354</v>
      </c>
      <c r="U1806" s="27" t="s">
        <v>12057</v>
      </c>
    </row>
    <row r="1807" spans="1:21" x14ac:dyDescent="0.15">
      <c r="A1807" s="27" t="s">
        <v>75</v>
      </c>
      <c r="B1807" s="27" t="s">
        <v>12058</v>
      </c>
      <c r="C1807" s="27" t="s">
        <v>219</v>
      </c>
      <c r="D1807" s="27" t="s">
        <v>741</v>
      </c>
      <c r="E1807" s="27" t="s">
        <v>5287</v>
      </c>
      <c r="F1807" s="27" t="s">
        <v>5288</v>
      </c>
      <c r="G1807" s="27" t="s">
        <v>78</v>
      </c>
      <c r="H1807" s="27" t="s">
        <v>5289</v>
      </c>
      <c r="I1807" s="28">
        <v>43423.705439814818</v>
      </c>
      <c r="J1807" s="28">
        <v>43423.705439814818</v>
      </c>
      <c r="K1807" s="27">
        <v>0</v>
      </c>
      <c r="L1807" s="27" t="s">
        <v>211</v>
      </c>
      <c r="M1807" s="27" t="s">
        <v>211</v>
      </c>
      <c r="N1807" s="27" t="s">
        <v>215</v>
      </c>
      <c r="O1807" s="27" t="s">
        <v>742</v>
      </c>
      <c r="P1807" s="27" t="s">
        <v>170</v>
      </c>
      <c r="R1807" s="27">
        <v>0</v>
      </c>
      <c r="U1807" s="27" t="s">
        <v>12059</v>
      </c>
    </row>
    <row r="1808" spans="1:21" x14ac:dyDescent="0.15">
      <c r="A1808" s="27" t="s">
        <v>75</v>
      </c>
      <c r="B1808" s="27" t="s">
        <v>12060</v>
      </c>
      <c r="C1808" s="27" t="s">
        <v>219</v>
      </c>
      <c r="D1808" s="27" t="s">
        <v>741</v>
      </c>
      <c r="E1808" s="27" t="s">
        <v>12054</v>
      </c>
      <c r="F1808" s="27" t="s">
        <v>12055</v>
      </c>
      <c r="G1808" s="27" t="s">
        <v>78</v>
      </c>
      <c r="H1808" s="27" t="s">
        <v>12056</v>
      </c>
      <c r="I1808" s="28">
        <v>43423.705520833333</v>
      </c>
      <c r="J1808" s="28">
        <v>43423.705520833333</v>
      </c>
      <c r="K1808" s="27">
        <v>0</v>
      </c>
      <c r="L1808" s="27" t="s">
        <v>211</v>
      </c>
      <c r="M1808" s="27" t="s">
        <v>211</v>
      </c>
      <c r="N1808" s="27" t="s">
        <v>215</v>
      </c>
      <c r="O1808" s="27" t="s">
        <v>742</v>
      </c>
      <c r="P1808" s="27" t="s">
        <v>170</v>
      </c>
      <c r="R1808" s="27">
        <v>0</v>
      </c>
      <c r="S1808" s="27" t="s">
        <v>354</v>
      </c>
      <c r="T1808" s="27" t="s">
        <v>354</v>
      </c>
      <c r="U1808" s="27" t="s">
        <v>12061</v>
      </c>
    </row>
    <row r="1809" spans="1:21" x14ac:dyDescent="0.15">
      <c r="A1809" s="27" t="s">
        <v>75</v>
      </c>
      <c r="B1809" s="27" t="s">
        <v>12062</v>
      </c>
      <c r="C1809" s="27" t="s">
        <v>219</v>
      </c>
      <c r="D1809" s="27" t="s">
        <v>741</v>
      </c>
      <c r="E1809" s="27" t="s">
        <v>12044</v>
      </c>
      <c r="F1809" s="27" t="s">
        <v>12045</v>
      </c>
      <c r="G1809" s="27" t="s">
        <v>78</v>
      </c>
      <c r="H1809" s="27" t="s">
        <v>12046</v>
      </c>
      <c r="I1809" s="28">
        <v>43423.706550925926</v>
      </c>
      <c r="J1809" s="28">
        <v>43423.706550925926</v>
      </c>
      <c r="K1809" s="27">
        <v>0</v>
      </c>
      <c r="L1809" s="27" t="s">
        <v>211</v>
      </c>
      <c r="M1809" s="27" t="s">
        <v>211</v>
      </c>
      <c r="N1809" s="27" t="s">
        <v>215</v>
      </c>
      <c r="O1809" s="27" t="s">
        <v>742</v>
      </c>
      <c r="P1809" s="27" t="s">
        <v>170</v>
      </c>
      <c r="R1809" s="27">
        <v>0</v>
      </c>
      <c r="U1809" s="27" t="s">
        <v>12063</v>
      </c>
    </row>
    <row r="1810" spans="1:21" x14ac:dyDescent="0.15">
      <c r="A1810" s="27" t="s">
        <v>75</v>
      </c>
      <c r="B1810" s="27" t="s">
        <v>12064</v>
      </c>
      <c r="C1810" s="27" t="s">
        <v>219</v>
      </c>
      <c r="D1810" s="27" t="s">
        <v>741</v>
      </c>
      <c r="E1810" s="27" t="s">
        <v>12065</v>
      </c>
      <c r="F1810" s="27" t="s">
        <v>12066</v>
      </c>
      <c r="G1810" s="27" t="s">
        <v>78</v>
      </c>
      <c r="H1810" s="27" t="s">
        <v>12067</v>
      </c>
      <c r="I1810" s="28">
        <v>43423.707187499997</v>
      </c>
      <c r="J1810" s="28">
        <v>43423.707187499997</v>
      </c>
      <c r="K1810" s="27">
        <v>0</v>
      </c>
      <c r="L1810" s="27" t="s">
        <v>211</v>
      </c>
      <c r="M1810" s="27" t="s">
        <v>211</v>
      </c>
      <c r="N1810" s="27" t="s">
        <v>215</v>
      </c>
      <c r="O1810" s="27" t="s">
        <v>742</v>
      </c>
      <c r="P1810" s="27" t="s">
        <v>170</v>
      </c>
      <c r="R1810" s="27">
        <v>0</v>
      </c>
      <c r="S1810" s="27" t="s">
        <v>354</v>
      </c>
      <c r="T1810" s="27" t="s">
        <v>354</v>
      </c>
      <c r="U1810" s="27" t="s">
        <v>12068</v>
      </c>
    </row>
    <row r="1811" spans="1:21" x14ac:dyDescent="0.15">
      <c r="A1811" s="27" t="s">
        <v>75</v>
      </c>
      <c r="B1811" s="27" t="s">
        <v>12069</v>
      </c>
      <c r="C1811" s="27" t="s">
        <v>219</v>
      </c>
      <c r="D1811" s="27" t="s">
        <v>741</v>
      </c>
      <c r="E1811" s="27" t="s">
        <v>5292</v>
      </c>
      <c r="F1811" s="27" t="s">
        <v>5293</v>
      </c>
      <c r="G1811" s="27" t="s">
        <v>78</v>
      </c>
      <c r="H1811" s="27" t="s">
        <v>5294</v>
      </c>
      <c r="I1811" s="28">
        <v>43423.707997685182</v>
      </c>
      <c r="J1811" s="28">
        <v>43423.707997685182</v>
      </c>
      <c r="K1811" s="27">
        <v>0</v>
      </c>
      <c r="L1811" s="27" t="s">
        <v>211</v>
      </c>
      <c r="M1811" s="27" t="s">
        <v>211</v>
      </c>
      <c r="N1811" s="27" t="s">
        <v>215</v>
      </c>
      <c r="O1811" s="27" t="s">
        <v>742</v>
      </c>
      <c r="P1811" s="27" t="s">
        <v>170</v>
      </c>
      <c r="R1811" s="27">
        <v>0</v>
      </c>
      <c r="U1811" s="27" t="s">
        <v>12070</v>
      </c>
    </row>
    <row r="1812" spans="1:21" x14ac:dyDescent="0.15">
      <c r="A1812" s="27" t="s">
        <v>75</v>
      </c>
      <c r="B1812" s="27" t="s">
        <v>12071</v>
      </c>
      <c r="C1812" s="27" t="s">
        <v>219</v>
      </c>
      <c r="D1812" s="27" t="s">
        <v>741</v>
      </c>
      <c r="E1812" s="27" t="s">
        <v>12072</v>
      </c>
      <c r="F1812" s="27" t="s">
        <v>12073</v>
      </c>
      <c r="G1812" s="27" t="s">
        <v>78</v>
      </c>
      <c r="H1812" s="27" t="s">
        <v>12074</v>
      </c>
      <c r="I1812" s="28">
        <v>43423.708090277774</v>
      </c>
      <c r="J1812" s="28">
        <v>43423.708090277774</v>
      </c>
      <c r="K1812" s="27">
        <v>0</v>
      </c>
      <c r="L1812" s="27" t="s">
        <v>211</v>
      </c>
      <c r="M1812" s="27" t="s">
        <v>211</v>
      </c>
      <c r="N1812" s="27" t="s">
        <v>215</v>
      </c>
      <c r="O1812" s="27" t="s">
        <v>742</v>
      </c>
      <c r="P1812" s="27" t="s">
        <v>170</v>
      </c>
      <c r="R1812" s="27">
        <v>0</v>
      </c>
      <c r="S1812" s="27" t="s">
        <v>354</v>
      </c>
      <c r="T1812" s="27" t="s">
        <v>354</v>
      </c>
      <c r="U1812" s="27" t="s">
        <v>12075</v>
      </c>
    </row>
    <row r="1813" spans="1:21" x14ac:dyDescent="0.15">
      <c r="A1813" s="27" t="s">
        <v>75</v>
      </c>
      <c r="B1813" s="27" t="s">
        <v>12076</v>
      </c>
      <c r="C1813" s="27" t="s">
        <v>219</v>
      </c>
      <c r="D1813" s="27" t="s">
        <v>741</v>
      </c>
      <c r="E1813" s="27" t="s">
        <v>12077</v>
      </c>
      <c r="F1813" s="27" t="s">
        <v>12078</v>
      </c>
      <c r="G1813" s="27" t="s">
        <v>78</v>
      </c>
      <c r="H1813" s="27" t="s">
        <v>12079</v>
      </c>
      <c r="I1813" s="28">
        <v>43423.708483796298</v>
      </c>
      <c r="J1813" s="28">
        <v>43423.708483796298</v>
      </c>
      <c r="K1813" s="27">
        <v>0</v>
      </c>
      <c r="L1813" s="27" t="s">
        <v>211</v>
      </c>
      <c r="M1813" s="27" t="s">
        <v>211</v>
      </c>
      <c r="N1813" s="27" t="s">
        <v>215</v>
      </c>
      <c r="O1813" s="27" t="s">
        <v>742</v>
      </c>
      <c r="P1813" s="27" t="s">
        <v>170</v>
      </c>
      <c r="R1813" s="27">
        <v>0</v>
      </c>
      <c r="S1813" s="27" t="s">
        <v>354</v>
      </c>
      <c r="T1813" s="27" t="s">
        <v>354</v>
      </c>
      <c r="U1813" s="27" t="s">
        <v>12080</v>
      </c>
    </row>
    <row r="1814" spans="1:21" x14ac:dyDescent="0.15">
      <c r="A1814" s="27" t="s">
        <v>75</v>
      </c>
      <c r="B1814" s="27" t="s">
        <v>12081</v>
      </c>
      <c r="C1814" s="27" t="s">
        <v>219</v>
      </c>
      <c r="D1814" s="27" t="s">
        <v>741</v>
      </c>
      <c r="E1814" s="27" t="s">
        <v>12082</v>
      </c>
      <c r="F1814" s="27" t="s">
        <v>12083</v>
      </c>
      <c r="G1814" s="27" t="s">
        <v>78</v>
      </c>
      <c r="H1814" s="27" t="s">
        <v>12084</v>
      </c>
      <c r="I1814" s="28">
        <v>43423.708807870367</v>
      </c>
      <c r="J1814" s="28">
        <v>43423.708807870367</v>
      </c>
      <c r="K1814" s="27">
        <v>0</v>
      </c>
      <c r="L1814" s="27" t="s">
        <v>211</v>
      </c>
      <c r="M1814" s="27" t="s">
        <v>211</v>
      </c>
      <c r="N1814" s="27" t="s">
        <v>215</v>
      </c>
      <c r="O1814" s="27" t="s">
        <v>742</v>
      </c>
      <c r="P1814" s="27" t="s">
        <v>170</v>
      </c>
      <c r="R1814" s="27">
        <v>0</v>
      </c>
      <c r="S1814" s="27" t="s">
        <v>354</v>
      </c>
      <c r="T1814" s="27" t="s">
        <v>354</v>
      </c>
      <c r="U1814" s="27" t="s">
        <v>12085</v>
      </c>
    </row>
    <row r="1815" spans="1:21" x14ac:dyDescent="0.15">
      <c r="A1815" s="27" t="s">
        <v>75</v>
      </c>
      <c r="B1815" s="27" t="s">
        <v>12086</v>
      </c>
      <c r="C1815" s="27" t="s">
        <v>219</v>
      </c>
      <c r="D1815" s="27" t="s">
        <v>741</v>
      </c>
      <c r="E1815" s="27" t="s">
        <v>12087</v>
      </c>
      <c r="F1815" s="27" t="s">
        <v>12088</v>
      </c>
      <c r="G1815" s="27" t="s">
        <v>78</v>
      </c>
      <c r="H1815" s="27" t="s">
        <v>1908</v>
      </c>
      <c r="I1815" s="28">
        <v>43423.709097222221</v>
      </c>
      <c r="J1815" s="28">
        <v>43423.709097222221</v>
      </c>
      <c r="K1815" s="27">
        <v>0</v>
      </c>
      <c r="L1815" s="27" t="s">
        <v>211</v>
      </c>
      <c r="M1815" s="27" t="s">
        <v>211</v>
      </c>
      <c r="N1815" s="27" t="s">
        <v>215</v>
      </c>
      <c r="O1815" s="27" t="s">
        <v>742</v>
      </c>
      <c r="P1815" s="27" t="s">
        <v>170</v>
      </c>
      <c r="R1815" s="27">
        <v>0</v>
      </c>
      <c r="S1815" s="27" t="s">
        <v>354</v>
      </c>
      <c r="T1815" s="27" t="s">
        <v>354</v>
      </c>
      <c r="U1815" s="27" t="s">
        <v>12089</v>
      </c>
    </row>
    <row r="1816" spans="1:21" x14ac:dyDescent="0.15">
      <c r="A1816" s="27" t="s">
        <v>75</v>
      </c>
      <c r="B1816" s="27" t="s">
        <v>12090</v>
      </c>
      <c r="C1816" s="27" t="s">
        <v>219</v>
      </c>
      <c r="D1816" s="27" t="s">
        <v>741</v>
      </c>
      <c r="E1816" s="27" t="s">
        <v>5301</v>
      </c>
      <c r="F1816" s="27" t="s">
        <v>5302</v>
      </c>
      <c r="G1816" s="27" t="s">
        <v>78</v>
      </c>
      <c r="H1816" s="27" t="s">
        <v>5303</v>
      </c>
      <c r="I1816" s="28">
        <v>43423.709930555553</v>
      </c>
      <c r="J1816" s="28">
        <v>43423.709930555553</v>
      </c>
      <c r="K1816" s="27">
        <v>0</v>
      </c>
      <c r="L1816" s="27" t="s">
        <v>211</v>
      </c>
      <c r="M1816" s="27" t="s">
        <v>211</v>
      </c>
      <c r="N1816" s="27" t="s">
        <v>215</v>
      </c>
      <c r="O1816" s="27" t="s">
        <v>742</v>
      </c>
      <c r="P1816" s="27" t="s">
        <v>170</v>
      </c>
      <c r="R1816" s="27">
        <v>0</v>
      </c>
      <c r="S1816" s="27" t="s">
        <v>354</v>
      </c>
      <c r="T1816" s="27" t="s">
        <v>354</v>
      </c>
      <c r="U1816" s="27" t="s">
        <v>12091</v>
      </c>
    </row>
    <row r="1817" spans="1:21" x14ac:dyDescent="0.15">
      <c r="A1817" s="27" t="s">
        <v>75</v>
      </c>
      <c r="B1817" s="27" t="s">
        <v>5300</v>
      </c>
      <c r="C1817" s="27" t="s">
        <v>219</v>
      </c>
      <c r="D1817" s="27" t="s">
        <v>741</v>
      </c>
      <c r="E1817" s="27" t="s">
        <v>5301</v>
      </c>
      <c r="F1817" s="27" t="s">
        <v>5302</v>
      </c>
      <c r="G1817" s="27" t="s">
        <v>78</v>
      </c>
      <c r="H1817" s="27" t="s">
        <v>5303</v>
      </c>
      <c r="I1817" s="28">
        <v>43423.710011574076</v>
      </c>
      <c r="J1817" s="28">
        <v>43423.710046296299</v>
      </c>
      <c r="K1817" s="27">
        <v>3.4722222222222222E-5</v>
      </c>
      <c r="L1817" s="27" t="s">
        <v>210</v>
      </c>
      <c r="M1817" s="27" t="s">
        <v>211</v>
      </c>
      <c r="N1817" s="27" t="s">
        <v>215</v>
      </c>
      <c r="O1817" s="27" t="s">
        <v>742</v>
      </c>
      <c r="P1817" s="27" t="s">
        <v>170</v>
      </c>
      <c r="R1817" s="27">
        <v>0</v>
      </c>
      <c r="S1817" s="27" t="s">
        <v>433</v>
      </c>
      <c r="T1817" s="27" t="s">
        <v>354</v>
      </c>
      <c r="U1817" s="27" t="s">
        <v>5304</v>
      </c>
    </row>
    <row r="1818" spans="1:21" x14ac:dyDescent="0.15">
      <c r="A1818" s="27" t="s">
        <v>75</v>
      </c>
      <c r="B1818" s="27" t="s">
        <v>12092</v>
      </c>
      <c r="C1818" s="27" t="s">
        <v>219</v>
      </c>
      <c r="D1818" s="27" t="s">
        <v>741</v>
      </c>
      <c r="E1818" s="27" t="s">
        <v>12093</v>
      </c>
      <c r="F1818" s="27" t="s">
        <v>12094</v>
      </c>
      <c r="G1818" s="27" t="s">
        <v>78</v>
      </c>
      <c r="H1818" s="27" t="s">
        <v>12095</v>
      </c>
      <c r="I1818" s="28">
        <v>43423.7106712963</v>
      </c>
      <c r="J1818" s="28">
        <v>43423.7106712963</v>
      </c>
      <c r="K1818" s="27">
        <v>0</v>
      </c>
      <c r="L1818" s="27" t="s">
        <v>211</v>
      </c>
      <c r="M1818" s="27" t="s">
        <v>211</v>
      </c>
      <c r="N1818" s="27" t="s">
        <v>215</v>
      </c>
      <c r="O1818" s="27" t="s">
        <v>742</v>
      </c>
      <c r="P1818" s="27" t="s">
        <v>170</v>
      </c>
      <c r="R1818" s="27">
        <v>0</v>
      </c>
      <c r="S1818" s="27" t="s">
        <v>354</v>
      </c>
      <c r="T1818" s="27" t="s">
        <v>354</v>
      </c>
      <c r="U1818" s="27" t="s">
        <v>12096</v>
      </c>
    </row>
    <row r="1819" spans="1:21" x14ac:dyDescent="0.15">
      <c r="A1819" s="27" t="s">
        <v>75</v>
      </c>
      <c r="B1819" s="27" t="s">
        <v>12097</v>
      </c>
      <c r="C1819" s="27" t="s">
        <v>219</v>
      </c>
      <c r="D1819" s="27" t="s">
        <v>741</v>
      </c>
      <c r="E1819" s="27" t="s">
        <v>12098</v>
      </c>
      <c r="F1819" s="27" t="s">
        <v>12099</v>
      </c>
      <c r="G1819" s="27" t="s">
        <v>78</v>
      </c>
      <c r="H1819" s="27" t="s">
        <v>12100</v>
      </c>
      <c r="I1819" s="28">
        <v>43423.711273148147</v>
      </c>
      <c r="J1819" s="28">
        <v>43423.711273148147</v>
      </c>
      <c r="K1819" s="27">
        <v>0</v>
      </c>
      <c r="L1819" s="27" t="s">
        <v>211</v>
      </c>
      <c r="M1819" s="27" t="s">
        <v>211</v>
      </c>
      <c r="N1819" s="27" t="s">
        <v>215</v>
      </c>
      <c r="O1819" s="27" t="s">
        <v>742</v>
      </c>
      <c r="P1819" s="27" t="s">
        <v>170</v>
      </c>
      <c r="R1819" s="27">
        <v>0</v>
      </c>
      <c r="S1819" s="27" t="s">
        <v>354</v>
      </c>
      <c r="T1819" s="27" t="s">
        <v>354</v>
      </c>
      <c r="U1819" s="27" t="s">
        <v>12101</v>
      </c>
    </row>
    <row r="1820" spans="1:21" x14ac:dyDescent="0.15">
      <c r="A1820" s="27" t="s">
        <v>75</v>
      </c>
      <c r="B1820" s="27" t="s">
        <v>12102</v>
      </c>
      <c r="C1820" s="27" t="s">
        <v>219</v>
      </c>
      <c r="D1820" s="27" t="s">
        <v>741</v>
      </c>
      <c r="E1820" s="27" t="s">
        <v>12103</v>
      </c>
      <c r="F1820" s="27" t="s">
        <v>12104</v>
      </c>
      <c r="G1820" s="27" t="s">
        <v>78</v>
      </c>
      <c r="H1820" s="27" t="s">
        <v>12105</v>
      </c>
      <c r="I1820" s="28">
        <v>43423.711574074077</v>
      </c>
      <c r="J1820" s="28">
        <v>43423.711574074077</v>
      </c>
      <c r="K1820" s="27">
        <v>0</v>
      </c>
      <c r="L1820" s="27" t="s">
        <v>211</v>
      </c>
      <c r="M1820" s="27" t="s">
        <v>211</v>
      </c>
      <c r="N1820" s="27" t="s">
        <v>215</v>
      </c>
      <c r="O1820" s="27" t="s">
        <v>742</v>
      </c>
      <c r="P1820" s="27" t="s">
        <v>170</v>
      </c>
      <c r="R1820" s="27">
        <v>0</v>
      </c>
      <c r="S1820" s="27" t="s">
        <v>354</v>
      </c>
      <c r="T1820" s="27" t="s">
        <v>354</v>
      </c>
      <c r="U1820" s="27" t="s">
        <v>12106</v>
      </c>
    </row>
    <row r="1821" spans="1:21" x14ac:dyDescent="0.15">
      <c r="A1821" s="27" t="s">
        <v>75</v>
      </c>
      <c r="B1821" s="27" t="s">
        <v>5305</v>
      </c>
      <c r="C1821" s="27" t="s">
        <v>219</v>
      </c>
      <c r="D1821" s="27" t="s">
        <v>741</v>
      </c>
      <c r="E1821" s="27" t="s">
        <v>5306</v>
      </c>
      <c r="F1821" s="27" t="s">
        <v>5307</v>
      </c>
      <c r="G1821" s="27" t="s">
        <v>78</v>
      </c>
      <c r="H1821" s="27" t="s">
        <v>5308</v>
      </c>
      <c r="I1821" s="28">
        <v>43423.711840277778</v>
      </c>
      <c r="J1821" s="28">
        <v>43423.712523148148</v>
      </c>
      <c r="K1821" s="27">
        <v>6.8287037037037025E-4</v>
      </c>
      <c r="L1821" s="27" t="s">
        <v>210</v>
      </c>
      <c r="M1821" s="27" t="s">
        <v>211</v>
      </c>
      <c r="N1821" s="27" t="s">
        <v>215</v>
      </c>
      <c r="O1821" s="27" t="s">
        <v>742</v>
      </c>
      <c r="P1821" s="27" t="s">
        <v>170</v>
      </c>
      <c r="R1821" s="27">
        <v>0</v>
      </c>
      <c r="S1821" s="27" t="s">
        <v>488</v>
      </c>
      <c r="T1821" s="27" t="s">
        <v>354</v>
      </c>
      <c r="U1821" s="27" t="s">
        <v>5309</v>
      </c>
    </row>
    <row r="1822" spans="1:21" x14ac:dyDescent="0.15">
      <c r="A1822" s="27" t="s">
        <v>75</v>
      </c>
      <c r="B1822" s="27" t="s">
        <v>12107</v>
      </c>
      <c r="C1822" s="27" t="s">
        <v>219</v>
      </c>
      <c r="D1822" s="27" t="s">
        <v>741</v>
      </c>
      <c r="E1822" s="27" t="s">
        <v>12072</v>
      </c>
      <c r="F1822" s="27" t="s">
        <v>12073</v>
      </c>
      <c r="G1822" s="27" t="s">
        <v>78</v>
      </c>
      <c r="H1822" s="27" t="s">
        <v>12074</v>
      </c>
      <c r="I1822" s="28">
        <v>43423.711875000001</v>
      </c>
      <c r="J1822" s="28">
        <v>43423.711875000001</v>
      </c>
      <c r="K1822" s="27">
        <v>0</v>
      </c>
      <c r="L1822" s="27" t="s">
        <v>211</v>
      </c>
      <c r="M1822" s="27" t="s">
        <v>211</v>
      </c>
      <c r="N1822" s="27" t="s">
        <v>215</v>
      </c>
      <c r="O1822" s="27" t="s">
        <v>742</v>
      </c>
      <c r="P1822" s="27" t="s">
        <v>170</v>
      </c>
      <c r="R1822" s="27">
        <v>0</v>
      </c>
      <c r="S1822" s="27" t="s">
        <v>354</v>
      </c>
      <c r="T1822" s="27" t="s">
        <v>354</v>
      </c>
      <c r="U1822" s="27" t="s">
        <v>12108</v>
      </c>
    </row>
    <row r="1823" spans="1:21" x14ac:dyDescent="0.15">
      <c r="A1823" s="27" t="s">
        <v>75</v>
      </c>
      <c r="B1823" s="27" t="s">
        <v>12109</v>
      </c>
      <c r="C1823" s="27" t="s">
        <v>219</v>
      </c>
      <c r="D1823" s="27" t="s">
        <v>741</v>
      </c>
      <c r="E1823" s="27" t="s">
        <v>12082</v>
      </c>
      <c r="F1823" s="27" t="s">
        <v>12083</v>
      </c>
      <c r="G1823" s="27" t="s">
        <v>78</v>
      </c>
      <c r="H1823" s="27" t="s">
        <v>12084</v>
      </c>
      <c r="I1823" s="28">
        <v>43423.711875000001</v>
      </c>
      <c r="J1823" s="28">
        <v>43423.711875000001</v>
      </c>
      <c r="K1823" s="27">
        <v>0</v>
      </c>
      <c r="L1823" s="27" t="s">
        <v>211</v>
      </c>
      <c r="M1823" s="27" t="s">
        <v>211</v>
      </c>
      <c r="N1823" s="27" t="s">
        <v>215</v>
      </c>
      <c r="O1823" s="27" t="s">
        <v>742</v>
      </c>
      <c r="P1823" s="27" t="s">
        <v>170</v>
      </c>
      <c r="R1823" s="27">
        <v>0</v>
      </c>
      <c r="S1823" s="27" t="s">
        <v>354</v>
      </c>
      <c r="T1823" s="27" t="s">
        <v>354</v>
      </c>
      <c r="U1823" s="27" t="s">
        <v>12110</v>
      </c>
    </row>
    <row r="1824" spans="1:21" x14ac:dyDescent="0.15">
      <c r="A1824" s="27" t="s">
        <v>75</v>
      </c>
      <c r="B1824" s="27" t="s">
        <v>5310</v>
      </c>
      <c r="C1824" s="27" t="s">
        <v>219</v>
      </c>
      <c r="D1824" s="27" t="s">
        <v>741</v>
      </c>
      <c r="E1824" s="27" t="s">
        <v>5311</v>
      </c>
      <c r="F1824" s="27" t="s">
        <v>5312</v>
      </c>
      <c r="G1824" s="27" t="s">
        <v>78</v>
      </c>
      <c r="H1824" s="27" t="s">
        <v>5313</v>
      </c>
      <c r="I1824" s="28">
        <v>43423.712939814817</v>
      </c>
      <c r="J1824" s="28">
        <v>43423.713090277779</v>
      </c>
      <c r="K1824" s="27">
        <v>1.5046296296296297E-4</v>
      </c>
      <c r="L1824" s="27" t="s">
        <v>210</v>
      </c>
      <c r="M1824" s="27" t="s">
        <v>211</v>
      </c>
      <c r="N1824" s="27" t="s">
        <v>215</v>
      </c>
      <c r="O1824" s="27" t="s">
        <v>742</v>
      </c>
      <c r="P1824" s="27" t="s">
        <v>170</v>
      </c>
      <c r="R1824" s="27">
        <v>0</v>
      </c>
      <c r="S1824" s="27" t="s">
        <v>377</v>
      </c>
      <c r="T1824" s="27" t="s">
        <v>354</v>
      </c>
      <c r="U1824" s="27" t="s">
        <v>5314</v>
      </c>
    </row>
    <row r="1825" spans="1:21" x14ac:dyDescent="0.15">
      <c r="A1825" s="27" t="s">
        <v>75</v>
      </c>
      <c r="B1825" s="27" t="s">
        <v>12111</v>
      </c>
      <c r="C1825" s="27" t="s">
        <v>219</v>
      </c>
      <c r="D1825" s="27" t="s">
        <v>741</v>
      </c>
      <c r="E1825" s="27" t="s">
        <v>12112</v>
      </c>
      <c r="F1825" s="27" t="s">
        <v>12113</v>
      </c>
      <c r="G1825" s="27" t="s">
        <v>78</v>
      </c>
      <c r="H1825" s="27" t="s">
        <v>56</v>
      </c>
      <c r="I1825" s="28">
        <v>43423.713564814818</v>
      </c>
      <c r="J1825" s="28">
        <v>43423.713564814818</v>
      </c>
      <c r="K1825" s="27">
        <v>0</v>
      </c>
      <c r="L1825" s="27" t="s">
        <v>211</v>
      </c>
      <c r="M1825" s="27" t="s">
        <v>211</v>
      </c>
      <c r="N1825" s="27" t="s">
        <v>215</v>
      </c>
      <c r="O1825" s="27" t="s">
        <v>742</v>
      </c>
      <c r="P1825" s="27" t="s">
        <v>170</v>
      </c>
      <c r="R1825" s="27">
        <v>0</v>
      </c>
      <c r="S1825" s="27" t="s">
        <v>354</v>
      </c>
      <c r="T1825" s="27" t="s">
        <v>354</v>
      </c>
      <c r="U1825" s="27" t="s">
        <v>12114</v>
      </c>
    </row>
    <row r="1826" spans="1:21" x14ac:dyDescent="0.15">
      <c r="A1826" s="27" t="s">
        <v>75</v>
      </c>
      <c r="B1826" s="27" t="s">
        <v>12115</v>
      </c>
      <c r="C1826" s="27" t="s">
        <v>219</v>
      </c>
      <c r="D1826" s="27" t="s">
        <v>741</v>
      </c>
      <c r="E1826" s="27" t="s">
        <v>12093</v>
      </c>
      <c r="F1826" s="27" t="s">
        <v>12094</v>
      </c>
      <c r="G1826" s="27" t="s">
        <v>78</v>
      </c>
      <c r="H1826" s="27" t="s">
        <v>12095</v>
      </c>
      <c r="I1826" s="28">
        <v>43423.714444444442</v>
      </c>
      <c r="J1826" s="28">
        <v>43423.714444444442</v>
      </c>
      <c r="K1826" s="27">
        <v>0</v>
      </c>
      <c r="L1826" s="27" t="s">
        <v>211</v>
      </c>
      <c r="M1826" s="27" t="s">
        <v>211</v>
      </c>
      <c r="N1826" s="27" t="s">
        <v>215</v>
      </c>
      <c r="O1826" s="27" t="s">
        <v>742</v>
      </c>
      <c r="P1826" s="27" t="s">
        <v>170</v>
      </c>
      <c r="R1826" s="27">
        <v>0</v>
      </c>
      <c r="S1826" s="27" t="s">
        <v>354</v>
      </c>
      <c r="T1826" s="27" t="s">
        <v>354</v>
      </c>
      <c r="U1826" s="27" t="s">
        <v>12116</v>
      </c>
    </row>
    <row r="1827" spans="1:21" x14ac:dyDescent="0.15">
      <c r="A1827" s="27" t="s">
        <v>75</v>
      </c>
      <c r="B1827" s="27" t="s">
        <v>12117</v>
      </c>
      <c r="C1827" s="27" t="s">
        <v>219</v>
      </c>
      <c r="D1827" s="27" t="s">
        <v>741</v>
      </c>
      <c r="E1827" s="27" t="s">
        <v>12118</v>
      </c>
      <c r="F1827" s="27" t="s">
        <v>12119</v>
      </c>
      <c r="G1827" s="27" t="s">
        <v>78</v>
      </c>
      <c r="H1827" s="27" t="s">
        <v>704</v>
      </c>
      <c r="I1827" s="28">
        <v>43423.714907407404</v>
      </c>
      <c r="J1827" s="28">
        <v>43423.714907407404</v>
      </c>
      <c r="K1827" s="27">
        <v>0</v>
      </c>
      <c r="L1827" s="27" t="s">
        <v>211</v>
      </c>
      <c r="M1827" s="27" t="s">
        <v>211</v>
      </c>
      <c r="N1827" s="27" t="s">
        <v>215</v>
      </c>
      <c r="O1827" s="27" t="s">
        <v>742</v>
      </c>
      <c r="P1827" s="27" t="s">
        <v>170</v>
      </c>
      <c r="R1827" s="27">
        <v>0</v>
      </c>
      <c r="S1827" s="27" t="s">
        <v>354</v>
      </c>
      <c r="T1827" s="27" t="s">
        <v>354</v>
      </c>
      <c r="U1827" s="27" t="s">
        <v>12120</v>
      </c>
    </row>
    <row r="1828" spans="1:21" x14ac:dyDescent="0.15">
      <c r="A1828" s="27" t="s">
        <v>75</v>
      </c>
      <c r="B1828" s="27" t="s">
        <v>5315</v>
      </c>
      <c r="C1828" s="27" t="s">
        <v>219</v>
      </c>
      <c r="D1828" s="27" t="s">
        <v>741</v>
      </c>
      <c r="E1828" s="27" t="s">
        <v>5316</v>
      </c>
      <c r="F1828" s="27" t="s">
        <v>5317</v>
      </c>
      <c r="G1828" s="27" t="s">
        <v>78</v>
      </c>
      <c r="H1828" s="27" t="s">
        <v>5318</v>
      </c>
      <c r="I1828" s="28">
        <v>43423.715532407405</v>
      </c>
      <c r="J1828" s="28">
        <v>43423.717013888891</v>
      </c>
      <c r="K1828" s="27">
        <v>1.4814814814814814E-3</v>
      </c>
      <c r="L1828" s="27" t="s">
        <v>210</v>
      </c>
      <c r="M1828" s="27" t="s">
        <v>211</v>
      </c>
      <c r="N1828" s="27" t="s">
        <v>215</v>
      </c>
      <c r="O1828" s="27" t="s">
        <v>742</v>
      </c>
      <c r="P1828" s="27" t="s">
        <v>170</v>
      </c>
      <c r="R1828" s="27">
        <v>0</v>
      </c>
      <c r="S1828" s="27" t="s">
        <v>372</v>
      </c>
      <c r="T1828" s="27" t="s">
        <v>354</v>
      </c>
      <c r="U1828" s="27" t="s">
        <v>5319</v>
      </c>
    </row>
    <row r="1829" spans="1:21" x14ac:dyDescent="0.15">
      <c r="A1829" s="27" t="s">
        <v>75</v>
      </c>
      <c r="B1829" s="27" t="s">
        <v>12121</v>
      </c>
      <c r="C1829" s="27" t="s">
        <v>219</v>
      </c>
      <c r="D1829" s="27" t="s">
        <v>741</v>
      </c>
      <c r="E1829" s="27" t="s">
        <v>5311</v>
      </c>
      <c r="F1829" s="27" t="s">
        <v>5312</v>
      </c>
      <c r="G1829" s="27" t="s">
        <v>78</v>
      </c>
      <c r="H1829" s="27" t="s">
        <v>5313</v>
      </c>
      <c r="I1829" s="28">
        <v>43423.716689814813</v>
      </c>
      <c r="J1829" s="28">
        <v>43423.716689814813</v>
      </c>
      <c r="K1829" s="27">
        <v>0</v>
      </c>
      <c r="L1829" s="27" t="s">
        <v>211</v>
      </c>
      <c r="M1829" s="27" t="s">
        <v>211</v>
      </c>
      <c r="N1829" s="27" t="s">
        <v>215</v>
      </c>
      <c r="O1829" s="27" t="s">
        <v>742</v>
      </c>
      <c r="P1829" s="27" t="s">
        <v>170</v>
      </c>
      <c r="R1829" s="27">
        <v>0</v>
      </c>
      <c r="S1829" s="27" t="s">
        <v>354</v>
      </c>
      <c r="T1829" s="27" t="s">
        <v>354</v>
      </c>
      <c r="U1829" s="27" t="s">
        <v>12122</v>
      </c>
    </row>
    <row r="1830" spans="1:21" x14ac:dyDescent="0.15">
      <c r="A1830" s="27" t="s">
        <v>75</v>
      </c>
      <c r="B1830" s="27" t="s">
        <v>5320</v>
      </c>
      <c r="C1830" s="27" t="s">
        <v>219</v>
      </c>
      <c r="D1830" s="27" t="s">
        <v>741</v>
      </c>
      <c r="E1830" s="27" t="s">
        <v>5321</v>
      </c>
      <c r="F1830" s="27" t="s">
        <v>5322</v>
      </c>
      <c r="G1830" s="27" t="s">
        <v>78</v>
      </c>
      <c r="H1830" s="27" t="s">
        <v>5323</v>
      </c>
      <c r="I1830" s="28">
        <v>43423.717615740738</v>
      </c>
      <c r="J1830" s="28">
        <v>43423.720034722224</v>
      </c>
      <c r="K1830" s="27">
        <v>2.4189814814814816E-3</v>
      </c>
      <c r="L1830" s="27" t="s">
        <v>210</v>
      </c>
      <c r="M1830" s="27" t="s">
        <v>210</v>
      </c>
      <c r="N1830" s="27" t="s">
        <v>215</v>
      </c>
      <c r="O1830" s="27" t="s">
        <v>742</v>
      </c>
      <c r="P1830" s="27" t="s">
        <v>170</v>
      </c>
      <c r="R1830" s="27">
        <v>0</v>
      </c>
      <c r="S1830" s="27" t="s">
        <v>899</v>
      </c>
      <c r="T1830" s="27" t="s">
        <v>899</v>
      </c>
      <c r="U1830" s="27" t="s">
        <v>5324</v>
      </c>
    </row>
    <row r="1831" spans="1:21" x14ac:dyDescent="0.15">
      <c r="A1831" s="27" t="s">
        <v>75</v>
      </c>
      <c r="B1831" s="27" t="s">
        <v>12123</v>
      </c>
      <c r="C1831" s="27" t="s">
        <v>219</v>
      </c>
      <c r="D1831" s="27" t="s">
        <v>741</v>
      </c>
      <c r="E1831" s="27" t="s">
        <v>5316</v>
      </c>
      <c r="F1831" s="27" t="s">
        <v>5317</v>
      </c>
      <c r="G1831" s="27" t="s">
        <v>78</v>
      </c>
      <c r="H1831" s="27" t="s">
        <v>5318</v>
      </c>
      <c r="I1831" s="28">
        <v>43423.719305555554</v>
      </c>
      <c r="J1831" s="28">
        <v>43423.719305555554</v>
      </c>
      <c r="K1831" s="27">
        <v>0</v>
      </c>
      <c r="L1831" s="27" t="s">
        <v>211</v>
      </c>
      <c r="M1831" s="27" t="s">
        <v>211</v>
      </c>
      <c r="N1831" s="27" t="s">
        <v>215</v>
      </c>
      <c r="O1831" s="27" t="s">
        <v>742</v>
      </c>
      <c r="P1831" s="27" t="s">
        <v>170</v>
      </c>
      <c r="R1831" s="27">
        <v>0</v>
      </c>
      <c r="U1831" s="27" t="s">
        <v>12124</v>
      </c>
    </row>
    <row r="1832" spans="1:21" x14ac:dyDescent="0.15">
      <c r="A1832" s="27" t="s">
        <v>75</v>
      </c>
      <c r="B1832" s="27" t="s">
        <v>12125</v>
      </c>
      <c r="C1832" s="27" t="s">
        <v>219</v>
      </c>
      <c r="D1832" s="27" t="s">
        <v>741</v>
      </c>
      <c r="E1832" s="27" t="s">
        <v>12126</v>
      </c>
      <c r="F1832" s="27" t="s">
        <v>12127</v>
      </c>
      <c r="G1832" s="27" t="s">
        <v>78</v>
      </c>
      <c r="H1832" s="27" t="s">
        <v>881</v>
      </c>
      <c r="I1832" s="28">
        <v>43423.720601851855</v>
      </c>
      <c r="J1832" s="28">
        <v>43423.720601851855</v>
      </c>
      <c r="K1832" s="27">
        <v>0</v>
      </c>
      <c r="L1832" s="27" t="s">
        <v>211</v>
      </c>
      <c r="M1832" s="27" t="s">
        <v>211</v>
      </c>
      <c r="N1832" s="27" t="s">
        <v>215</v>
      </c>
      <c r="O1832" s="27" t="s">
        <v>742</v>
      </c>
      <c r="P1832" s="27" t="s">
        <v>170</v>
      </c>
      <c r="R1832" s="27">
        <v>0</v>
      </c>
      <c r="S1832" s="27" t="s">
        <v>354</v>
      </c>
      <c r="T1832" s="27" t="s">
        <v>354</v>
      </c>
      <c r="U1832" s="27" t="s">
        <v>12128</v>
      </c>
    </row>
    <row r="1833" spans="1:21" x14ac:dyDescent="0.15">
      <c r="A1833" s="27" t="s">
        <v>75</v>
      </c>
      <c r="B1833" s="27" t="s">
        <v>12129</v>
      </c>
      <c r="C1833" s="27" t="s">
        <v>219</v>
      </c>
      <c r="D1833" s="27" t="s">
        <v>741</v>
      </c>
      <c r="E1833" s="27" t="s">
        <v>12130</v>
      </c>
      <c r="F1833" s="27" t="s">
        <v>12131</v>
      </c>
      <c r="G1833" s="27" t="s">
        <v>78</v>
      </c>
      <c r="H1833" s="27" t="s">
        <v>12132</v>
      </c>
      <c r="I1833" s="28">
        <v>43423.720914351848</v>
      </c>
      <c r="J1833" s="28">
        <v>43423.720914351848</v>
      </c>
      <c r="K1833" s="27">
        <v>0</v>
      </c>
      <c r="L1833" s="27" t="s">
        <v>211</v>
      </c>
      <c r="M1833" s="27" t="s">
        <v>211</v>
      </c>
      <c r="N1833" s="27" t="s">
        <v>215</v>
      </c>
      <c r="O1833" s="27" t="s">
        <v>742</v>
      </c>
      <c r="P1833" s="27" t="s">
        <v>170</v>
      </c>
      <c r="R1833" s="27">
        <v>0</v>
      </c>
      <c r="S1833" s="27" t="s">
        <v>354</v>
      </c>
      <c r="T1833" s="27" t="s">
        <v>354</v>
      </c>
      <c r="U1833" s="27" t="s">
        <v>12133</v>
      </c>
    </row>
    <row r="1834" spans="1:21" x14ac:dyDescent="0.15">
      <c r="A1834" s="27" t="s">
        <v>75</v>
      </c>
      <c r="B1834" s="27" t="s">
        <v>5325</v>
      </c>
      <c r="C1834" s="27" t="s">
        <v>219</v>
      </c>
      <c r="D1834" s="27" t="s">
        <v>741</v>
      </c>
      <c r="E1834" s="27" t="s">
        <v>5326</v>
      </c>
      <c r="F1834" s="27" t="s">
        <v>5327</v>
      </c>
      <c r="G1834" s="27" t="s">
        <v>78</v>
      </c>
      <c r="H1834" s="27" t="s">
        <v>1480</v>
      </c>
      <c r="I1834" s="28">
        <v>43423.721192129633</v>
      </c>
      <c r="J1834" s="28">
        <v>43423.72246527778</v>
      </c>
      <c r="K1834" s="27">
        <v>1.2731481481481483E-3</v>
      </c>
      <c r="L1834" s="27" t="s">
        <v>210</v>
      </c>
      <c r="M1834" s="27" t="s">
        <v>211</v>
      </c>
      <c r="N1834" s="27" t="s">
        <v>215</v>
      </c>
      <c r="O1834" s="27" t="s">
        <v>742</v>
      </c>
      <c r="P1834" s="27" t="s">
        <v>170</v>
      </c>
      <c r="R1834" s="27">
        <v>0</v>
      </c>
      <c r="S1834" s="27" t="s">
        <v>1216</v>
      </c>
      <c r="T1834" s="27" t="s">
        <v>354</v>
      </c>
      <c r="U1834" s="27" t="s">
        <v>5328</v>
      </c>
    </row>
    <row r="1835" spans="1:21" x14ac:dyDescent="0.15">
      <c r="A1835" s="27" t="s">
        <v>75</v>
      </c>
      <c r="B1835" s="27" t="s">
        <v>12134</v>
      </c>
      <c r="C1835" s="27" t="s">
        <v>219</v>
      </c>
      <c r="D1835" s="27" t="s">
        <v>741</v>
      </c>
      <c r="E1835" s="27" t="s">
        <v>5321</v>
      </c>
      <c r="F1835" s="27" t="s">
        <v>5322</v>
      </c>
      <c r="G1835" s="27" t="s">
        <v>78</v>
      </c>
      <c r="H1835" s="27" t="s">
        <v>5323</v>
      </c>
      <c r="I1835" s="28">
        <v>43423.721400462964</v>
      </c>
      <c r="J1835" s="28">
        <v>43423.721400462964</v>
      </c>
      <c r="K1835" s="27">
        <v>0</v>
      </c>
      <c r="L1835" s="27" t="s">
        <v>211</v>
      </c>
      <c r="M1835" s="27" t="s">
        <v>211</v>
      </c>
      <c r="N1835" s="27" t="s">
        <v>215</v>
      </c>
      <c r="O1835" s="27" t="s">
        <v>742</v>
      </c>
      <c r="P1835" s="27" t="s">
        <v>170</v>
      </c>
      <c r="R1835" s="27">
        <v>0</v>
      </c>
      <c r="U1835" s="27" t="s">
        <v>12135</v>
      </c>
    </row>
    <row r="1836" spans="1:21" x14ac:dyDescent="0.15">
      <c r="A1836" s="27" t="s">
        <v>75</v>
      </c>
      <c r="B1836" s="27" t="s">
        <v>5329</v>
      </c>
      <c r="C1836" s="27" t="s">
        <v>219</v>
      </c>
      <c r="D1836" s="27" t="s">
        <v>741</v>
      </c>
      <c r="E1836" s="27" t="s">
        <v>5330</v>
      </c>
      <c r="F1836" s="27" t="s">
        <v>5331</v>
      </c>
      <c r="G1836" s="27" t="s">
        <v>78</v>
      </c>
      <c r="H1836" s="27" t="s">
        <v>5332</v>
      </c>
      <c r="I1836" s="28">
        <v>43423.723865740743</v>
      </c>
      <c r="J1836" s="28">
        <v>43423.724166666667</v>
      </c>
      <c r="K1836" s="27">
        <v>3.0092592592592595E-4</v>
      </c>
      <c r="L1836" s="27" t="s">
        <v>210</v>
      </c>
      <c r="M1836" s="27" t="s">
        <v>211</v>
      </c>
      <c r="N1836" s="27" t="s">
        <v>215</v>
      </c>
      <c r="O1836" s="27" t="s">
        <v>742</v>
      </c>
      <c r="P1836" s="27" t="s">
        <v>170</v>
      </c>
      <c r="R1836" s="27">
        <v>0</v>
      </c>
      <c r="S1836" s="27" t="s">
        <v>493</v>
      </c>
      <c r="T1836" s="27" t="s">
        <v>354</v>
      </c>
      <c r="U1836" s="27" t="s">
        <v>5333</v>
      </c>
    </row>
    <row r="1837" spans="1:21" x14ac:dyDescent="0.15">
      <c r="A1837" s="27" t="s">
        <v>75</v>
      </c>
      <c r="B1837" s="27" t="s">
        <v>12136</v>
      </c>
      <c r="C1837" s="27" t="s">
        <v>219</v>
      </c>
      <c r="D1837" s="27" t="s">
        <v>741</v>
      </c>
      <c r="E1837" s="27" t="s">
        <v>12137</v>
      </c>
      <c r="F1837" s="27" t="s">
        <v>12138</v>
      </c>
      <c r="G1837" s="27" t="s">
        <v>78</v>
      </c>
      <c r="H1837" s="27" t="s">
        <v>12139</v>
      </c>
      <c r="I1837" s="28">
        <v>43423.72488425926</v>
      </c>
      <c r="J1837" s="28">
        <v>43423.72488425926</v>
      </c>
      <c r="K1837" s="27">
        <v>0</v>
      </c>
      <c r="L1837" s="27" t="s">
        <v>211</v>
      </c>
      <c r="M1837" s="27" t="s">
        <v>211</v>
      </c>
      <c r="N1837" s="27" t="s">
        <v>215</v>
      </c>
      <c r="O1837" s="27" t="s">
        <v>742</v>
      </c>
      <c r="P1837" s="27" t="s">
        <v>170</v>
      </c>
      <c r="R1837" s="27">
        <v>0</v>
      </c>
      <c r="S1837" s="27" t="s">
        <v>354</v>
      </c>
      <c r="T1837" s="27" t="s">
        <v>354</v>
      </c>
      <c r="U1837" s="27" t="s">
        <v>12140</v>
      </c>
    </row>
    <row r="1838" spans="1:21" x14ac:dyDescent="0.15">
      <c r="A1838" s="27" t="s">
        <v>75</v>
      </c>
      <c r="B1838" s="27" t="s">
        <v>12141</v>
      </c>
      <c r="C1838" s="27" t="s">
        <v>219</v>
      </c>
      <c r="D1838" s="27" t="s">
        <v>741</v>
      </c>
      <c r="E1838" s="27" t="s">
        <v>12142</v>
      </c>
      <c r="F1838" s="27" t="s">
        <v>12143</v>
      </c>
      <c r="G1838" s="27" t="s">
        <v>78</v>
      </c>
      <c r="H1838" s="27" t="s">
        <v>12144</v>
      </c>
      <c r="I1838" s="28">
        <v>43423.72729166667</v>
      </c>
      <c r="J1838" s="28">
        <v>43423.72729166667</v>
      </c>
      <c r="K1838" s="27">
        <v>0</v>
      </c>
      <c r="L1838" s="27" t="s">
        <v>211</v>
      </c>
      <c r="M1838" s="27" t="s">
        <v>211</v>
      </c>
      <c r="N1838" s="27" t="s">
        <v>215</v>
      </c>
      <c r="O1838" s="27" t="s">
        <v>742</v>
      </c>
      <c r="P1838" s="27" t="s">
        <v>170</v>
      </c>
      <c r="R1838" s="27">
        <v>0</v>
      </c>
      <c r="S1838" s="27" t="s">
        <v>354</v>
      </c>
      <c r="T1838" s="27" t="s">
        <v>354</v>
      </c>
      <c r="U1838" s="27" t="s">
        <v>12145</v>
      </c>
    </row>
    <row r="1839" spans="1:21" x14ac:dyDescent="0.15">
      <c r="A1839" s="27" t="s">
        <v>75</v>
      </c>
      <c r="B1839" s="27" t="s">
        <v>12146</v>
      </c>
      <c r="C1839" s="27" t="s">
        <v>219</v>
      </c>
      <c r="D1839" s="27" t="s">
        <v>741</v>
      </c>
      <c r="E1839" s="27" t="s">
        <v>12147</v>
      </c>
      <c r="F1839" s="27" t="s">
        <v>12148</v>
      </c>
      <c r="G1839" s="27" t="s">
        <v>78</v>
      </c>
      <c r="H1839" s="27" t="s">
        <v>12149</v>
      </c>
      <c r="I1839" s="28">
        <v>43423.727523148147</v>
      </c>
      <c r="J1839" s="28">
        <v>43423.727523148147</v>
      </c>
      <c r="K1839" s="27">
        <v>0</v>
      </c>
      <c r="L1839" s="27" t="s">
        <v>211</v>
      </c>
      <c r="M1839" s="27" t="s">
        <v>211</v>
      </c>
      <c r="N1839" s="27" t="s">
        <v>215</v>
      </c>
      <c r="O1839" s="27" t="s">
        <v>742</v>
      </c>
      <c r="P1839" s="27" t="s">
        <v>170</v>
      </c>
      <c r="R1839" s="27">
        <v>0</v>
      </c>
      <c r="S1839" s="27" t="s">
        <v>354</v>
      </c>
      <c r="T1839" s="27" t="s">
        <v>354</v>
      </c>
      <c r="U1839" s="27" t="s">
        <v>12150</v>
      </c>
    </row>
    <row r="1840" spans="1:21" x14ac:dyDescent="0.15">
      <c r="A1840" s="27" t="s">
        <v>75</v>
      </c>
      <c r="B1840" s="27" t="s">
        <v>5334</v>
      </c>
      <c r="C1840" s="27" t="s">
        <v>219</v>
      </c>
      <c r="D1840" s="27" t="s">
        <v>741</v>
      </c>
      <c r="E1840" s="27" t="s">
        <v>5335</v>
      </c>
      <c r="F1840" s="27" t="s">
        <v>5336</v>
      </c>
      <c r="G1840" s="27" t="s">
        <v>78</v>
      </c>
      <c r="H1840" s="27" t="s">
        <v>5337</v>
      </c>
      <c r="I1840" s="28">
        <v>43423.727870370371</v>
      </c>
      <c r="J1840" s="28">
        <v>43423.728275462963</v>
      </c>
      <c r="K1840" s="27">
        <v>4.0509259259259258E-4</v>
      </c>
      <c r="L1840" s="27" t="s">
        <v>210</v>
      </c>
      <c r="M1840" s="27" t="s">
        <v>211</v>
      </c>
      <c r="N1840" s="27" t="s">
        <v>215</v>
      </c>
      <c r="O1840" s="27" t="s">
        <v>742</v>
      </c>
      <c r="P1840" s="27" t="s">
        <v>170</v>
      </c>
      <c r="R1840" s="27">
        <v>0</v>
      </c>
      <c r="S1840" s="27" t="s">
        <v>398</v>
      </c>
      <c r="T1840" s="27" t="s">
        <v>354</v>
      </c>
      <c r="U1840" s="27" t="s">
        <v>5338</v>
      </c>
    </row>
    <row r="1841" spans="1:21" x14ac:dyDescent="0.15">
      <c r="A1841" s="27" t="s">
        <v>75</v>
      </c>
      <c r="B1841" s="27" t="s">
        <v>5339</v>
      </c>
      <c r="C1841" s="27" t="s">
        <v>219</v>
      </c>
      <c r="D1841" s="27" t="s">
        <v>741</v>
      </c>
      <c r="E1841" s="27" t="s">
        <v>5340</v>
      </c>
      <c r="F1841" s="27" t="s">
        <v>5341</v>
      </c>
      <c r="G1841" s="27" t="s">
        <v>78</v>
      </c>
      <c r="H1841" s="27" t="s">
        <v>5342</v>
      </c>
      <c r="I1841" s="28">
        <v>43423.728680555556</v>
      </c>
      <c r="J1841" s="28">
        <v>43423.728912037041</v>
      </c>
      <c r="K1841" s="27">
        <v>2.3148148148148146E-4</v>
      </c>
      <c r="L1841" s="27" t="s">
        <v>210</v>
      </c>
      <c r="M1841" s="27" t="s">
        <v>211</v>
      </c>
      <c r="N1841" s="27" t="s">
        <v>215</v>
      </c>
      <c r="O1841" s="27" t="s">
        <v>742</v>
      </c>
      <c r="P1841" s="27" t="s">
        <v>170</v>
      </c>
      <c r="R1841" s="27">
        <v>0</v>
      </c>
      <c r="S1841" s="27" t="s">
        <v>409</v>
      </c>
      <c r="T1841" s="27" t="s">
        <v>354</v>
      </c>
      <c r="U1841" s="27" t="s">
        <v>5343</v>
      </c>
    </row>
    <row r="1842" spans="1:21" x14ac:dyDescent="0.15">
      <c r="A1842" s="27" t="s">
        <v>75</v>
      </c>
      <c r="B1842" s="27" t="s">
        <v>5344</v>
      </c>
      <c r="C1842" s="27" t="s">
        <v>219</v>
      </c>
      <c r="D1842" s="27" t="s">
        <v>741</v>
      </c>
      <c r="E1842" s="27" t="s">
        <v>5345</v>
      </c>
      <c r="F1842" s="27" t="s">
        <v>5346</v>
      </c>
      <c r="G1842" s="27" t="s">
        <v>78</v>
      </c>
      <c r="H1842" s="27" t="s">
        <v>5347</v>
      </c>
      <c r="I1842" s="28">
        <v>43423.72923611111</v>
      </c>
      <c r="J1842" s="28">
        <v>43423.729618055557</v>
      </c>
      <c r="K1842" s="27">
        <v>3.8194444444444446E-4</v>
      </c>
      <c r="L1842" s="27" t="s">
        <v>210</v>
      </c>
      <c r="M1842" s="27" t="s">
        <v>211</v>
      </c>
      <c r="N1842" s="27" t="s">
        <v>215</v>
      </c>
      <c r="O1842" s="27" t="s">
        <v>742</v>
      </c>
      <c r="P1842" s="27" t="s">
        <v>170</v>
      </c>
      <c r="R1842" s="27">
        <v>0</v>
      </c>
      <c r="S1842" s="27" t="s">
        <v>361</v>
      </c>
      <c r="T1842" s="27" t="s">
        <v>354</v>
      </c>
      <c r="U1842" s="27" t="s">
        <v>5348</v>
      </c>
    </row>
    <row r="1843" spans="1:21" x14ac:dyDescent="0.15">
      <c r="A1843" s="27" t="s">
        <v>75</v>
      </c>
      <c r="B1843" s="27" t="s">
        <v>12151</v>
      </c>
      <c r="C1843" s="27" t="s">
        <v>219</v>
      </c>
      <c r="D1843" s="27" t="s">
        <v>741</v>
      </c>
      <c r="E1843" s="27" t="s">
        <v>12152</v>
      </c>
      <c r="F1843" s="27" t="s">
        <v>12153</v>
      </c>
      <c r="G1843" s="27" t="s">
        <v>78</v>
      </c>
      <c r="H1843" s="27" t="s">
        <v>213</v>
      </c>
      <c r="I1843" s="28">
        <v>43423.729305555556</v>
      </c>
      <c r="J1843" s="28">
        <v>43423.729305555556</v>
      </c>
      <c r="K1843" s="27">
        <v>0</v>
      </c>
      <c r="L1843" s="27" t="s">
        <v>211</v>
      </c>
      <c r="M1843" s="27" t="s">
        <v>211</v>
      </c>
      <c r="N1843" s="27" t="s">
        <v>215</v>
      </c>
      <c r="O1843" s="27" t="s">
        <v>742</v>
      </c>
      <c r="P1843" s="27" t="s">
        <v>170</v>
      </c>
      <c r="R1843" s="27">
        <v>0</v>
      </c>
      <c r="U1843" s="27" t="s">
        <v>12154</v>
      </c>
    </row>
    <row r="1844" spans="1:21" x14ac:dyDescent="0.15">
      <c r="A1844" s="27" t="s">
        <v>75</v>
      </c>
      <c r="B1844" s="27" t="s">
        <v>12155</v>
      </c>
      <c r="C1844" s="27" t="s">
        <v>219</v>
      </c>
      <c r="D1844" s="27" t="s">
        <v>741</v>
      </c>
      <c r="E1844" s="27" t="s">
        <v>12156</v>
      </c>
      <c r="F1844" s="27" t="s">
        <v>12157</v>
      </c>
      <c r="G1844" s="27" t="s">
        <v>78</v>
      </c>
      <c r="H1844" s="27" t="s">
        <v>12158</v>
      </c>
      <c r="I1844" s="28">
        <v>43423.730162037034</v>
      </c>
      <c r="J1844" s="28">
        <v>43423.730162037034</v>
      </c>
      <c r="K1844" s="27">
        <v>0</v>
      </c>
      <c r="L1844" s="27" t="s">
        <v>211</v>
      </c>
      <c r="M1844" s="27" t="s">
        <v>211</v>
      </c>
      <c r="N1844" s="27" t="s">
        <v>215</v>
      </c>
      <c r="O1844" s="27" t="s">
        <v>742</v>
      </c>
      <c r="P1844" s="27" t="s">
        <v>170</v>
      </c>
      <c r="R1844" s="27">
        <v>0</v>
      </c>
      <c r="S1844" s="27" t="s">
        <v>354</v>
      </c>
      <c r="T1844" s="27" t="s">
        <v>354</v>
      </c>
      <c r="U1844" s="27" t="s">
        <v>12159</v>
      </c>
    </row>
    <row r="1845" spans="1:21" x14ac:dyDescent="0.15">
      <c r="A1845" s="27" t="s">
        <v>75</v>
      </c>
      <c r="B1845" s="27" t="s">
        <v>5349</v>
      </c>
      <c r="C1845" s="27" t="s">
        <v>219</v>
      </c>
      <c r="D1845" s="27" t="s">
        <v>741</v>
      </c>
      <c r="E1845" s="27" t="s">
        <v>5350</v>
      </c>
      <c r="F1845" s="27" t="s">
        <v>5351</v>
      </c>
      <c r="G1845" s="27" t="s">
        <v>78</v>
      </c>
      <c r="H1845" s="27" t="s">
        <v>5352</v>
      </c>
      <c r="I1845" s="28">
        <v>43423.730821759258</v>
      </c>
      <c r="J1845" s="28">
        <v>43423.731828703705</v>
      </c>
      <c r="K1845" s="27">
        <v>1.0069444444444444E-3</v>
      </c>
      <c r="L1845" s="27" t="s">
        <v>210</v>
      </c>
      <c r="M1845" s="27" t="s">
        <v>211</v>
      </c>
      <c r="N1845" s="27" t="s">
        <v>215</v>
      </c>
      <c r="O1845" s="27" t="s">
        <v>742</v>
      </c>
      <c r="P1845" s="27" t="s">
        <v>170</v>
      </c>
      <c r="R1845" s="27">
        <v>0</v>
      </c>
      <c r="S1845" s="27" t="s">
        <v>378</v>
      </c>
      <c r="T1845" s="27" t="s">
        <v>354</v>
      </c>
      <c r="U1845" s="27" t="s">
        <v>5353</v>
      </c>
    </row>
    <row r="1846" spans="1:21" x14ac:dyDescent="0.15">
      <c r="A1846" s="27" t="s">
        <v>75</v>
      </c>
      <c r="B1846" s="27" t="s">
        <v>5354</v>
      </c>
      <c r="C1846" s="27" t="s">
        <v>190</v>
      </c>
      <c r="D1846" s="27" t="s">
        <v>853</v>
      </c>
      <c r="E1846" s="27" t="s">
        <v>5355</v>
      </c>
      <c r="F1846" s="27" t="s">
        <v>5356</v>
      </c>
      <c r="G1846" s="27" t="s">
        <v>78</v>
      </c>
      <c r="H1846" s="27" t="s">
        <v>5357</v>
      </c>
      <c r="I1846" s="28">
        <v>43423.426990740743</v>
      </c>
      <c r="J1846" s="28">
        <v>43423.42895833333</v>
      </c>
      <c r="K1846" s="27">
        <v>1.9675925925925928E-3</v>
      </c>
      <c r="L1846" s="27" t="s">
        <v>210</v>
      </c>
      <c r="M1846" s="27" t="s">
        <v>211</v>
      </c>
      <c r="N1846" s="27" t="s">
        <v>215</v>
      </c>
      <c r="O1846" s="27" t="s">
        <v>854</v>
      </c>
      <c r="P1846" s="27" t="s">
        <v>170</v>
      </c>
      <c r="R1846" s="27">
        <v>0</v>
      </c>
      <c r="S1846" s="27" t="s">
        <v>516</v>
      </c>
      <c r="T1846" s="27" t="s">
        <v>354</v>
      </c>
      <c r="U1846" s="27" t="s">
        <v>5358</v>
      </c>
    </row>
    <row r="1847" spans="1:21" x14ac:dyDescent="0.15">
      <c r="A1847" s="27" t="s">
        <v>75</v>
      </c>
      <c r="B1847" s="27" t="s">
        <v>5359</v>
      </c>
      <c r="C1847" s="27" t="s">
        <v>190</v>
      </c>
      <c r="D1847" s="27" t="s">
        <v>853</v>
      </c>
      <c r="E1847" s="27" t="s">
        <v>5360</v>
      </c>
      <c r="F1847" s="27" t="s">
        <v>5361</v>
      </c>
      <c r="G1847" s="27" t="s">
        <v>78</v>
      </c>
      <c r="H1847" s="27" t="s">
        <v>230</v>
      </c>
      <c r="I1847" s="28">
        <v>43423.433194444442</v>
      </c>
      <c r="J1847" s="28">
        <v>43423.43340277778</v>
      </c>
      <c r="K1847" s="27">
        <v>2.0833333333333335E-4</v>
      </c>
      <c r="L1847" s="27" t="s">
        <v>210</v>
      </c>
      <c r="M1847" s="27" t="s">
        <v>211</v>
      </c>
      <c r="N1847" s="27" t="s">
        <v>215</v>
      </c>
      <c r="O1847" s="27" t="s">
        <v>854</v>
      </c>
      <c r="P1847" s="27" t="s">
        <v>170</v>
      </c>
      <c r="R1847" s="27">
        <v>0</v>
      </c>
      <c r="S1847" s="27" t="s">
        <v>405</v>
      </c>
      <c r="T1847" s="27" t="s">
        <v>354</v>
      </c>
      <c r="U1847" s="27" t="s">
        <v>5362</v>
      </c>
    </row>
    <row r="1848" spans="1:21" x14ac:dyDescent="0.15">
      <c r="A1848" s="27" t="s">
        <v>75</v>
      </c>
      <c r="B1848" s="27" t="s">
        <v>5363</v>
      </c>
      <c r="C1848" s="27" t="s">
        <v>190</v>
      </c>
      <c r="D1848" s="27" t="s">
        <v>853</v>
      </c>
      <c r="E1848" s="27" t="s">
        <v>5360</v>
      </c>
      <c r="F1848" s="27" t="s">
        <v>5361</v>
      </c>
      <c r="G1848" s="27" t="s">
        <v>78</v>
      </c>
      <c r="H1848" s="27" t="s">
        <v>230</v>
      </c>
      <c r="I1848" s="28">
        <v>43423.43377314815</v>
      </c>
      <c r="J1848" s="28">
        <v>43423.434027777781</v>
      </c>
      <c r="K1848" s="27">
        <v>2.5462962962962961E-4</v>
      </c>
      <c r="L1848" s="27" t="s">
        <v>210</v>
      </c>
      <c r="M1848" s="27" t="s">
        <v>211</v>
      </c>
      <c r="N1848" s="27" t="s">
        <v>215</v>
      </c>
      <c r="O1848" s="27" t="s">
        <v>854</v>
      </c>
      <c r="P1848" s="27" t="s">
        <v>170</v>
      </c>
      <c r="R1848" s="27">
        <v>0</v>
      </c>
      <c r="S1848" s="27" t="s">
        <v>425</v>
      </c>
      <c r="T1848" s="27" t="s">
        <v>354</v>
      </c>
      <c r="U1848" s="27" t="s">
        <v>5362</v>
      </c>
    </row>
    <row r="1849" spans="1:21" x14ac:dyDescent="0.15">
      <c r="A1849" s="27" t="s">
        <v>75</v>
      </c>
      <c r="B1849" s="27" t="s">
        <v>5364</v>
      </c>
      <c r="C1849" s="27" t="s">
        <v>190</v>
      </c>
      <c r="D1849" s="27" t="s">
        <v>853</v>
      </c>
      <c r="E1849" s="27" t="s">
        <v>5365</v>
      </c>
      <c r="F1849" s="27" t="s">
        <v>5366</v>
      </c>
      <c r="G1849" s="27" t="s">
        <v>78</v>
      </c>
      <c r="H1849" s="27" t="s">
        <v>1206</v>
      </c>
      <c r="I1849" s="28">
        <v>43423.453518518516</v>
      </c>
      <c r="J1849" s="28">
        <v>43423.456377314818</v>
      </c>
      <c r="K1849" s="27">
        <v>2.8587962962962963E-3</v>
      </c>
      <c r="L1849" s="27" t="s">
        <v>210</v>
      </c>
      <c r="M1849" s="27" t="s">
        <v>210</v>
      </c>
      <c r="N1849" s="27" t="s">
        <v>215</v>
      </c>
      <c r="O1849" s="27" t="s">
        <v>854</v>
      </c>
      <c r="P1849" s="27" t="s">
        <v>170</v>
      </c>
      <c r="R1849" s="27">
        <v>0</v>
      </c>
      <c r="S1849" s="27" t="s">
        <v>519</v>
      </c>
      <c r="T1849" s="27" t="s">
        <v>519</v>
      </c>
      <c r="U1849" s="27" t="s">
        <v>5367</v>
      </c>
    </row>
    <row r="1850" spans="1:21" x14ac:dyDescent="0.15">
      <c r="A1850" s="27" t="s">
        <v>75</v>
      </c>
      <c r="B1850" s="27" t="s">
        <v>5368</v>
      </c>
      <c r="C1850" s="27" t="s">
        <v>190</v>
      </c>
      <c r="D1850" s="27" t="s">
        <v>853</v>
      </c>
      <c r="E1850" s="27" t="s">
        <v>5365</v>
      </c>
      <c r="F1850" s="27" t="s">
        <v>5366</v>
      </c>
      <c r="G1850" s="27" t="s">
        <v>78</v>
      </c>
      <c r="H1850" s="27" t="s">
        <v>5369</v>
      </c>
      <c r="I1850" s="28">
        <v>43423.457083333335</v>
      </c>
      <c r="J1850" s="28">
        <v>43423.461481481485</v>
      </c>
      <c r="K1850" s="27">
        <v>4.3981481481481484E-3</v>
      </c>
      <c r="L1850" s="27" t="s">
        <v>210</v>
      </c>
      <c r="M1850" s="27" t="s">
        <v>210</v>
      </c>
      <c r="N1850" s="27" t="s">
        <v>215</v>
      </c>
      <c r="O1850" s="27" t="s">
        <v>854</v>
      </c>
      <c r="P1850" s="27" t="s">
        <v>170</v>
      </c>
      <c r="R1850" s="27">
        <v>0</v>
      </c>
      <c r="S1850" s="27" t="s">
        <v>725</v>
      </c>
      <c r="T1850" s="27" t="s">
        <v>725</v>
      </c>
      <c r="U1850" s="27" t="s">
        <v>5370</v>
      </c>
    </row>
    <row r="1851" spans="1:21" x14ac:dyDescent="0.15">
      <c r="A1851" s="27" t="s">
        <v>75</v>
      </c>
      <c r="B1851" s="27" t="s">
        <v>5371</v>
      </c>
      <c r="C1851" s="27" t="s">
        <v>190</v>
      </c>
      <c r="D1851" s="27" t="s">
        <v>853</v>
      </c>
      <c r="E1851" s="27" t="s">
        <v>5372</v>
      </c>
      <c r="F1851" s="27" t="s">
        <v>5373</v>
      </c>
      <c r="G1851" s="27" t="s">
        <v>78</v>
      </c>
      <c r="H1851" s="27" t="s">
        <v>5374</v>
      </c>
      <c r="I1851" s="28">
        <v>43423.470949074072</v>
      </c>
      <c r="J1851" s="28">
        <v>43423.47210648148</v>
      </c>
      <c r="K1851" s="27">
        <v>1.1574074074074073E-3</v>
      </c>
      <c r="L1851" s="27" t="s">
        <v>210</v>
      </c>
      <c r="M1851" s="27" t="s">
        <v>211</v>
      </c>
      <c r="N1851" s="27" t="s">
        <v>215</v>
      </c>
      <c r="O1851" s="27" t="s">
        <v>854</v>
      </c>
      <c r="P1851" s="27" t="s">
        <v>170</v>
      </c>
      <c r="R1851" s="27">
        <v>0</v>
      </c>
      <c r="S1851" s="27" t="s">
        <v>444</v>
      </c>
      <c r="T1851" s="27" t="s">
        <v>354</v>
      </c>
      <c r="U1851" s="27" t="s">
        <v>5375</v>
      </c>
    </row>
    <row r="1852" spans="1:21" x14ac:dyDescent="0.15">
      <c r="A1852" s="27" t="s">
        <v>75</v>
      </c>
      <c r="B1852" s="27" t="s">
        <v>5376</v>
      </c>
      <c r="C1852" s="27" t="s">
        <v>190</v>
      </c>
      <c r="D1852" s="27" t="s">
        <v>853</v>
      </c>
      <c r="E1852" s="27" t="s">
        <v>5377</v>
      </c>
      <c r="F1852" s="27" t="s">
        <v>5378</v>
      </c>
      <c r="G1852" s="27" t="s">
        <v>78</v>
      </c>
      <c r="H1852" s="27" t="s">
        <v>5379</v>
      </c>
      <c r="I1852" s="28">
        <v>43423.473553240743</v>
      </c>
      <c r="J1852" s="28">
        <v>43423.473854166667</v>
      </c>
      <c r="K1852" s="27">
        <v>3.0092592592592595E-4</v>
      </c>
      <c r="L1852" s="27" t="s">
        <v>210</v>
      </c>
      <c r="M1852" s="27" t="s">
        <v>211</v>
      </c>
      <c r="N1852" s="27" t="s">
        <v>215</v>
      </c>
      <c r="O1852" s="27" t="s">
        <v>854</v>
      </c>
      <c r="P1852" s="27" t="s">
        <v>170</v>
      </c>
      <c r="R1852" s="27">
        <v>0</v>
      </c>
      <c r="S1852" s="27" t="s">
        <v>493</v>
      </c>
      <c r="T1852" s="27" t="s">
        <v>354</v>
      </c>
      <c r="U1852" s="27" t="s">
        <v>5380</v>
      </c>
    </row>
    <row r="1853" spans="1:21" x14ac:dyDescent="0.15">
      <c r="A1853" s="27" t="s">
        <v>75</v>
      </c>
      <c r="B1853" s="27" t="s">
        <v>5381</v>
      </c>
      <c r="C1853" s="27" t="s">
        <v>190</v>
      </c>
      <c r="D1853" s="27" t="s">
        <v>853</v>
      </c>
      <c r="E1853" s="27" t="s">
        <v>5377</v>
      </c>
      <c r="F1853" s="27" t="s">
        <v>5378</v>
      </c>
      <c r="G1853" s="27" t="s">
        <v>78</v>
      </c>
      <c r="H1853" s="27" t="s">
        <v>805</v>
      </c>
      <c r="I1853" s="28">
        <v>43423.474085648151</v>
      </c>
      <c r="J1853" s="28">
        <v>43423.477488425924</v>
      </c>
      <c r="K1853" s="27">
        <v>3.4027777777777784E-3</v>
      </c>
      <c r="L1853" s="27" t="s">
        <v>210</v>
      </c>
      <c r="M1853" s="27" t="s">
        <v>210</v>
      </c>
      <c r="N1853" s="27" t="s">
        <v>215</v>
      </c>
      <c r="O1853" s="27" t="s">
        <v>854</v>
      </c>
      <c r="P1853" s="27" t="s">
        <v>170</v>
      </c>
      <c r="R1853" s="27">
        <v>0</v>
      </c>
      <c r="S1853" s="27" t="s">
        <v>1185</v>
      </c>
      <c r="T1853" s="27" t="s">
        <v>1185</v>
      </c>
      <c r="U1853" s="27" t="s">
        <v>5382</v>
      </c>
    </row>
    <row r="1854" spans="1:21" x14ac:dyDescent="0.15">
      <c r="A1854" s="27" t="s">
        <v>75</v>
      </c>
      <c r="B1854" s="27" t="s">
        <v>5383</v>
      </c>
      <c r="C1854" s="27" t="s">
        <v>190</v>
      </c>
      <c r="D1854" s="27" t="s">
        <v>853</v>
      </c>
      <c r="E1854" s="27" t="s">
        <v>5384</v>
      </c>
      <c r="F1854" s="27" t="s">
        <v>5385</v>
      </c>
      <c r="G1854" s="27" t="s">
        <v>78</v>
      </c>
      <c r="H1854" s="27" t="s">
        <v>980</v>
      </c>
      <c r="I1854" s="28">
        <v>43423.483275462961</v>
      </c>
      <c r="J1854" s="28">
        <v>43423.489895833336</v>
      </c>
      <c r="K1854" s="27">
        <v>6.6203703703703702E-3</v>
      </c>
      <c r="L1854" s="27" t="s">
        <v>210</v>
      </c>
      <c r="M1854" s="27" t="s">
        <v>210</v>
      </c>
      <c r="N1854" s="27" t="s">
        <v>215</v>
      </c>
      <c r="O1854" s="27" t="s">
        <v>854</v>
      </c>
      <c r="P1854" s="27" t="s">
        <v>170</v>
      </c>
      <c r="R1854" s="27">
        <v>0</v>
      </c>
      <c r="S1854" s="27" t="s">
        <v>1674</v>
      </c>
      <c r="T1854" s="27" t="s">
        <v>1674</v>
      </c>
      <c r="U1854" s="27" t="s">
        <v>5386</v>
      </c>
    </row>
    <row r="1855" spans="1:21" x14ac:dyDescent="0.15">
      <c r="A1855" s="27" t="s">
        <v>75</v>
      </c>
      <c r="B1855" s="27" t="s">
        <v>12160</v>
      </c>
      <c r="C1855" s="27" t="s">
        <v>190</v>
      </c>
      <c r="D1855" s="27" t="s">
        <v>853</v>
      </c>
      <c r="E1855" s="27" t="s">
        <v>12161</v>
      </c>
      <c r="F1855" s="27" t="s">
        <v>12162</v>
      </c>
      <c r="G1855" s="27" t="s">
        <v>78</v>
      </c>
      <c r="H1855" s="27" t="s">
        <v>12163</v>
      </c>
      <c r="I1855" s="28">
        <v>43423.636979166666</v>
      </c>
      <c r="J1855" s="28">
        <v>43423.636979166666</v>
      </c>
      <c r="K1855" s="27">
        <v>0</v>
      </c>
      <c r="L1855" s="27" t="s">
        <v>211</v>
      </c>
      <c r="M1855" s="27" t="s">
        <v>211</v>
      </c>
      <c r="N1855" s="27" t="s">
        <v>215</v>
      </c>
      <c r="O1855" s="27" t="s">
        <v>854</v>
      </c>
      <c r="P1855" s="27" t="s">
        <v>170</v>
      </c>
      <c r="R1855" s="27">
        <v>0</v>
      </c>
      <c r="S1855" s="27" t="s">
        <v>354</v>
      </c>
      <c r="T1855" s="27" t="s">
        <v>354</v>
      </c>
      <c r="U1855" s="27" t="s">
        <v>12164</v>
      </c>
    </row>
    <row r="1856" spans="1:21" x14ac:dyDescent="0.15">
      <c r="A1856" s="27" t="s">
        <v>75</v>
      </c>
      <c r="B1856" s="27" t="s">
        <v>12165</v>
      </c>
      <c r="C1856" s="27" t="s">
        <v>190</v>
      </c>
      <c r="D1856" s="27" t="s">
        <v>853</v>
      </c>
      <c r="E1856" s="27" t="s">
        <v>12166</v>
      </c>
      <c r="F1856" s="27" t="s">
        <v>12167</v>
      </c>
      <c r="G1856" s="27" t="s">
        <v>78</v>
      </c>
      <c r="H1856" s="27" t="s">
        <v>213</v>
      </c>
      <c r="I1856" s="28">
        <v>43423.638414351852</v>
      </c>
      <c r="J1856" s="28">
        <v>43423.638414351852</v>
      </c>
      <c r="K1856" s="27">
        <v>0</v>
      </c>
      <c r="L1856" s="27" t="s">
        <v>211</v>
      </c>
      <c r="M1856" s="27" t="s">
        <v>211</v>
      </c>
      <c r="N1856" s="27" t="s">
        <v>215</v>
      </c>
      <c r="O1856" s="27" t="s">
        <v>854</v>
      </c>
      <c r="P1856" s="27" t="s">
        <v>170</v>
      </c>
      <c r="R1856" s="27">
        <v>0</v>
      </c>
      <c r="S1856" s="27" t="s">
        <v>354</v>
      </c>
      <c r="T1856" s="27" t="s">
        <v>354</v>
      </c>
      <c r="U1856" s="27" t="s">
        <v>12168</v>
      </c>
    </row>
    <row r="1857" spans="1:21" x14ac:dyDescent="0.15">
      <c r="A1857" s="27" t="s">
        <v>75</v>
      </c>
      <c r="B1857" s="27" t="s">
        <v>5387</v>
      </c>
      <c r="C1857" s="27" t="s">
        <v>190</v>
      </c>
      <c r="D1857" s="27" t="s">
        <v>853</v>
      </c>
      <c r="E1857" s="27" t="s">
        <v>5388</v>
      </c>
      <c r="F1857" s="27" t="s">
        <v>5389</v>
      </c>
      <c r="G1857" s="27" t="s">
        <v>78</v>
      </c>
      <c r="H1857" s="27" t="s">
        <v>505</v>
      </c>
      <c r="I1857" s="28">
        <v>43423.640451388892</v>
      </c>
      <c r="J1857" s="28">
        <v>43423.640729166669</v>
      </c>
      <c r="K1857" s="27">
        <v>2.7777777777777778E-4</v>
      </c>
      <c r="L1857" s="27" t="s">
        <v>210</v>
      </c>
      <c r="M1857" s="27" t="s">
        <v>211</v>
      </c>
      <c r="N1857" s="27" t="s">
        <v>215</v>
      </c>
      <c r="O1857" s="27" t="s">
        <v>854</v>
      </c>
      <c r="P1857" s="27" t="s">
        <v>170</v>
      </c>
      <c r="R1857" s="27">
        <v>0</v>
      </c>
      <c r="S1857" s="27" t="s">
        <v>423</v>
      </c>
      <c r="T1857" s="27" t="s">
        <v>354</v>
      </c>
      <c r="U1857" s="27" t="s">
        <v>5390</v>
      </c>
    </row>
    <row r="1858" spans="1:21" x14ac:dyDescent="0.15">
      <c r="A1858" s="27" t="s">
        <v>75</v>
      </c>
      <c r="B1858" s="27" t="s">
        <v>12169</v>
      </c>
      <c r="C1858" s="27" t="s">
        <v>190</v>
      </c>
      <c r="D1858" s="27" t="s">
        <v>853</v>
      </c>
      <c r="E1858" s="27" t="s">
        <v>5392</v>
      </c>
      <c r="F1858" s="27" t="s">
        <v>5393</v>
      </c>
      <c r="G1858" s="27" t="s">
        <v>78</v>
      </c>
      <c r="H1858" s="27" t="s">
        <v>5394</v>
      </c>
      <c r="I1858" s="28">
        <v>43423.651620370372</v>
      </c>
      <c r="J1858" s="28">
        <v>43423.651620370372</v>
      </c>
      <c r="K1858" s="27">
        <v>0</v>
      </c>
      <c r="L1858" s="27" t="s">
        <v>211</v>
      </c>
      <c r="M1858" s="27" t="s">
        <v>211</v>
      </c>
      <c r="N1858" s="27" t="s">
        <v>215</v>
      </c>
      <c r="O1858" s="27" t="s">
        <v>854</v>
      </c>
      <c r="P1858" s="27" t="s">
        <v>170</v>
      </c>
      <c r="R1858" s="27">
        <v>0</v>
      </c>
      <c r="S1858" s="27" t="s">
        <v>354</v>
      </c>
      <c r="T1858" s="27" t="s">
        <v>354</v>
      </c>
      <c r="U1858" s="27" t="s">
        <v>12170</v>
      </c>
    </row>
    <row r="1859" spans="1:21" x14ac:dyDescent="0.15">
      <c r="A1859" s="27" t="s">
        <v>75</v>
      </c>
      <c r="B1859" s="27" t="s">
        <v>5391</v>
      </c>
      <c r="C1859" s="27" t="s">
        <v>190</v>
      </c>
      <c r="D1859" s="27" t="s">
        <v>853</v>
      </c>
      <c r="E1859" s="27" t="s">
        <v>5392</v>
      </c>
      <c r="F1859" s="27" t="s">
        <v>5393</v>
      </c>
      <c r="G1859" s="27" t="s">
        <v>78</v>
      </c>
      <c r="H1859" s="27" t="s">
        <v>5394</v>
      </c>
      <c r="I1859" s="28">
        <v>43423.652314814812</v>
      </c>
      <c r="J1859" s="28">
        <v>43423.655740740738</v>
      </c>
      <c r="K1859" s="27">
        <v>3.425925925925926E-3</v>
      </c>
      <c r="L1859" s="27" t="s">
        <v>210</v>
      </c>
      <c r="M1859" s="27" t="s">
        <v>210</v>
      </c>
      <c r="N1859" s="27" t="s">
        <v>215</v>
      </c>
      <c r="O1859" s="27" t="s">
        <v>854</v>
      </c>
      <c r="P1859" s="27" t="s">
        <v>170</v>
      </c>
      <c r="R1859" s="27">
        <v>0</v>
      </c>
      <c r="S1859" s="27" t="s">
        <v>1205</v>
      </c>
      <c r="T1859" s="27" t="s">
        <v>1205</v>
      </c>
      <c r="U1859" s="27" t="s">
        <v>5395</v>
      </c>
    </row>
    <row r="1860" spans="1:21" x14ac:dyDescent="0.15">
      <c r="A1860" s="27" t="s">
        <v>75</v>
      </c>
      <c r="B1860" s="27" t="s">
        <v>12171</v>
      </c>
      <c r="C1860" s="27" t="s">
        <v>190</v>
      </c>
      <c r="D1860" s="27" t="s">
        <v>853</v>
      </c>
      <c r="E1860" s="27" t="s">
        <v>5392</v>
      </c>
      <c r="F1860" s="27" t="s">
        <v>5393</v>
      </c>
      <c r="G1860" s="27" t="s">
        <v>78</v>
      </c>
      <c r="H1860" s="27" t="s">
        <v>5394</v>
      </c>
      <c r="I1860" s="28">
        <v>43423.656215277777</v>
      </c>
      <c r="J1860" s="28">
        <v>43423.656215277777</v>
      </c>
      <c r="K1860" s="27">
        <v>0</v>
      </c>
      <c r="L1860" s="27" t="s">
        <v>211</v>
      </c>
      <c r="M1860" s="27" t="s">
        <v>211</v>
      </c>
      <c r="N1860" s="27" t="s">
        <v>215</v>
      </c>
      <c r="O1860" s="27" t="s">
        <v>854</v>
      </c>
      <c r="P1860" s="27" t="s">
        <v>170</v>
      </c>
      <c r="R1860" s="27">
        <v>0</v>
      </c>
      <c r="S1860" s="27" t="s">
        <v>354</v>
      </c>
      <c r="T1860" s="27" t="s">
        <v>354</v>
      </c>
      <c r="U1860" s="27" t="s">
        <v>12170</v>
      </c>
    </row>
    <row r="1861" spans="1:21" x14ac:dyDescent="0.15">
      <c r="A1861" s="27" t="s">
        <v>75</v>
      </c>
      <c r="B1861" s="27" t="s">
        <v>5396</v>
      </c>
      <c r="C1861" s="27" t="s">
        <v>190</v>
      </c>
      <c r="D1861" s="27" t="s">
        <v>853</v>
      </c>
      <c r="E1861" s="27" t="s">
        <v>1483</v>
      </c>
      <c r="F1861" s="27" t="s">
        <v>1484</v>
      </c>
      <c r="G1861" s="27" t="s">
        <v>78</v>
      </c>
      <c r="H1861" s="27" t="s">
        <v>1485</v>
      </c>
      <c r="I1861" s="28">
        <v>43423.698506944442</v>
      </c>
      <c r="J1861" s="28">
        <v>43423.701516203706</v>
      </c>
      <c r="K1861" s="27">
        <v>3.0092592592592588E-3</v>
      </c>
      <c r="L1861" s="27" t="s">
        <v>210</v>
      </c>
      <c r="M1861" s="27" t="s">
        <v>210</v>
      </c>
      <c r="N1861" s="27" t="s">
        <v>215</v>
      </c>
      <c r="O1861" s="27" t="s">
        <v>854</v>
      </c>
      <c r="P1861" s="27" t="s">
        <v>170</v>
      </c>
      <c r="R1861" s="27">
        <v>0</v>
      </c>
      <c r="S1861" s="27" t="s">
        <v>779</v>
      </c>
      <c r="T1861" s="27" t="s">
        <v>779</v>
      </c>
      <c r="U1861" s="27" t="s">
        <v>1486</v>
      </c>
    </row>
    <row r="1862" spans="1:21" x14ac:dyDescent="0.15">
      <c r="A1862" s="27" t="s">
        <v>75</v>
      </c>
      <c r="B1862" s="27" t="s">
        <v>5397</v>
      </c>
      <c r="C1862" s="27" t="s">
        <v>190</v>
      </c>
      <c r="D1862" s="27" t="s">
        <v>743</v>
      </c>
      <c r="E1862" s="27" t="s">
        <v>1924</v>
      </c>
      <c r="F1862" s="27" t="s">
        <v>1925</v>
      </c>
      <c r="G1862" s="27" t="s">
        <v>78</v>
      </c>
      <c r="H1862" s="27" t="s">
        <v>1926</v>
      </c>
      <c r="I1862" s="28">
        <v>43423.42496527778</v>
      </c>
      <c r="J1862" s="28">
        <v>43423.425717592596</v>
      </c>
      <c r="K1862" s="27">
        <v>7.5231481481481471E-4</v>
      </c>
      <c r="L1862" s="27" t="s">
        <v>210</v>
      </c>
      <c r="M1862" s="27" t="s">
        <v>211</v>
      </c>
      <c r="N1862" s="27" t="s">
        <v>215</v>
      </c>
      <c r="O1862" s="27" t="s">
        <v>744</v>
      </c>
      <c r="P1862" s="27" t="s">
        <v>170</v>
      </c>
      <c r="R1862" s="27">
        <v>0</v>
      </c>
      <c r="S1862" s="27" t="s">
        <v>712</v>
      </c>
      <c r="T1862" s="27" t="s">
        <v>354</v>
      </c>
      <c r="U1862" s="27" t="s">
        <v>1927</v>
      </c>
    </row>
    <row r="1863" spans="1:21" x14ac:dyDescent="0.15">
      <c r="A1863" s="27" t="s">
        <v>75</v>
      </c>
      <c r="B1863" s="27" t="s">
        <v>12172</v>
      </c>
      <c r="C1863" s="27" t="s">
        <v>190</v>
      </c>
      <c r="D1863" s="27" t="s">
        <v>743</v>
      </c>
      <c r="E1863" s="27" t="s">
        <v>12173</v>
      </c>
      <c r="F1863" s="27" t="s">
        <v>12174</v>
      </c>
      <c r="G1863" s="27" t="s">
        <v>78</v>
      </c>
      <c r="H1863" s="27" t="s">
        <v>12175</v>
      </c>
      <c r="I1863" s="28">
        <v>43423.428935185184</v>
      </c>
      <c r="J1863" s="28">
        <v>43423.428935185184</v>
      </c>
      <c r="K1863" s="27">
        <v>0</v>
      </c>
      <c r="L1863" s="27" t="s">
        <v>211</v>
      </c>
      <c r="M1863" s="27" t="s">
        <v>211</v>
      </c>
      <c r="N1863" s="27" t="s">
        <v>215</v>
      </c>
      <c r="O1863" s="27" t="s">
        <v>744</v>
      </c>
      <c r="P1863" s="27" t="s">
        <v>170</v>
      </c>
      <c r="R1863" s="27">
        <v>0</v>
      </c>
      <c r="S1863" s="27" t="s">
        <v>354</v>
      </c>
      <c r="T1863" s="27" t="s">
        <v>354</v>
      </c>
      <c r="U1863" s="27" t="s">
        <v>12176</v>
      </c>
    </row>
    <row r="1864" spans="1:21" x14ac:dyDescent="0.15">
      <c r="A1864" s="27" t="s">
        <v>75</v>
      </c>
      <c r="B1864" s="27" t="s">
        <v>12177</v>
      </c>
      <c r="C1864" s="27" t="s">
        <v>190</v>
      </c>
      <c r="D1864" s="27" t="s">
        <v>743</v>
      </c>
      <c r="E1864" s="27" t="s">
        <v>12178</v>
      </c>
      <c r="F1864" s="27" t="s">
        <v>12179</v>
      </c>
      <c r="G1864" s="27" t="s">
        <v>78</v>
      </c>
      <c r="H1864" s="27" t="s">
        <v>12180</v>
      </c>
      <c r="I1864" s="28">
        <v>43423.431574074071</v>
      </c>
      <c r="J1864" s="28">
        <v>43423.431574074071</v>
      </c>
      <c r="K1864" s="27">
        <v>0</v>
      </c>
      <c r="L1864" s="27" t="s">
        <v>211</v>
      </c>
      <c r="M1864" s="27" t="s">
        <v>211</v>
      </c>
      <c r="N1864" s="27" t="s">
        <v>215</v>
      </c>
      <c r="O1864" s="27" t="s">
        <v>744</v>
      </c>
      <c r="P1864" s="27" t="s">
        <v>170</v>
      </c>
      <c r="R1864" s="27">
        <v>0</v>
      </c>
      <c r="S1864" s="27" t="s">
        <v>354</v>
      </c>
      <c r="T1864" s="27" t="s">
        <v>354</v>
      </c>
      <c r="U1864" s="27" t="s">
        <v>12181</v>
      </c>
    </row>
    <row r="1865" spans="1:21" x14ac:dyDescent="0.15">
      <c r="A1865" s="27" t="s">
        <v>75</v>
      </c>
      <c r="B1865" s="27" t="s">
        <v>12182</v>
      </c>
      <c r="C1865" s="27" t="s">
        <v>190</v>
      </c>
      <c r="D1865" s="27" t="s">
        <v>743</v>
      </c>
      <c r="E1865" s="27" t="s">
        <v>12173</v>
      </c>
      <c r="F1865" s="27" t="s">
        <v>12174</v>
      </c>
      <c r="G1865" s="27" t="s">
        <v>78</v>
      </c>
      <c r="H1865" s="27" t="s">
        <v>12175</v>
      </c>
      <c r="I1865" s="28">
        <v>43423.432650462964</v>
      </c>
      <c r="J1865" s="28">
        <v>43423.432650462964</v>
      </c>
      <c r="K1865" s="27">
        <v>0</v>
      </c>
      <c r="L1865" s="27" t="s">
        <v>211</v>
      </c>
      <c r="M1865" s="27" t="s">
        <v>211</v>
      </c>
      <c r="N1865" s="27" t="s">
        <v>215</v>
      </c>
      <c r="O1865" s="27" t="s">
        <v>744</v>
      </c>
      <c r="P1865" s="27" t="s">
        <v>170</v>
      </c>
      <c r="R1865" s="27">
        <v>0</v>
      </c>
      <c r="S1865" s="27" t="s">
        <v>354</v>
      </c>
      <c r="T1865" s="27" t="s">
        <v>354</v>
      </c>
      <c r="U1865" s="27" t="s">
        <v>12183</v>
      </c>
    </row>
    <row r="1866" spans="1:21" x14ac:dyDescent="0.15">
      <c r="A1866" s="27" t="s">
        <v>75</v>
      </c>
      <c r="B1866" s="27" t="s">
        <v>12184</v>
      </c>
      <c r="C1866" s="27" t="s">
        <v>190</v>
      </c>
      <c r="D1866" s="27" t="s">
        <v>743</v>
      </c>
      <c r="E1866" s="27" t="s">
        <v>5399</v>
      </c>
      <c r="F1866" s="27" t="s">
        <v>5400</v>
      </c>
      <c r="G1866" s="27" t="s">
        <v>78</v>
      </c>
      <c r="H1866" s="27" t="s">
        <v>5401</v>
      </c>
      <c r="I1866" s="28">
        <v>43423.434039351851</v>
      </c>
      <c r="J1866" s="28">
        <v>43423.434039351851</v>
      </c>
      <c r="K1866" s="27">
        <v>0</v>
      </c>
      <c r="L1866" s="27" t="s">
        <v>211</v>
      </c>
      <c r="M1866" s="27" t="s">
        <v>211</v>
      </c>
      <c r="N1866" s="27" t="s">
        <v>215</v>
      </c>
      <c r="O1866" s="27" t="s">
        <v>744</v>
      </c>
      <c r="P1866" s="27" t="s">
        <v>170</v>
      </c>
      <c r="R1866" s="27">
        <v>0</v>
      </c>
      <c r="S1866" s="27" t="s">
        <v>354</v>
      </c>
      <c r="T1866" s="27" t="s">
        <v>354</v>
      </c>
      <c r="U1866" s="27" t="s">
        <v>12185</v>
      </c>
    </row>
    <row r="1867" spans="1:21" x14ac:dyDescent="0.15">
      <c r="A1867" s="27" t="s">
        <v>75</v>
      </c>
      <c r="B1867" s="27" t="s">
        <v>5398</v>
      </c>
      <c r="C1867" s="27" t="s">
        <v>190</v>
      </c>
      <c r="D1867" s="27" t="s">
        <v>743</v>
      </c>
      <c r="E1867" s="27" t="s">
        <v>5399</v>
      </c>
      <c r="F1867" s="27" t="s">
        <v>5400</v>
      </c>
      <c r="G1867" s="27" t="s">
        <v>78</v>
      </c>
      <c r="H1867" s="27" t="s">
        <v>5401</v>
      </c>
      <c r="I1867" s="28">
        <v>43423.434490740743</v>
      </c>
      <c r="J1867" s="28">
        <v>43423.434710648151</v>
      </c>
      <c r="K1867" s="27">
        <v>2.199074074074074E-4</v>
      </c>
      <c r="L1867" s="27" t="s">
        <v>210</v>
      </c>
      <c r="M1867" s="27" t="s">
        <v>211</v>
      </c>
      <c r="N1867" s="27" t="s">
        <v>215</v>
      </c>
      <c r="O1867" s="27" t="s">
        <v>744</v>
      </c>
      <c r="P1867" s="27" t="s">
        <v>170</v>
      </c>
      <c r="R1867" s="27">
        <v>0</v>
      </c>
      <c r="S1867" s="27" t="s">
        <v>393</v>
      </c>
      <c r="T1867" s="27" t="s">
        <v>354</v>
      </c>
      <c r="U1867" s="27" t="s">
        <v>5402</v>
      </c>
    </row>
    <row r="1868" spans="1:21" x14ac:dyDescent="0.15">
      <c r="A1868" s="27" t="s">
        <v>75</v>
      </c>
      <c r="B1868" s="27" t="s">
        <v>5403</v>
      </c>
      <c r="C1868" s="27" t="s">
        <v>190</v>
      </c>
      <c r="D1868" s="27" t="s">
        <v>743</v>
      </c>
      <c r="E1868" s="27" t="s">
        <v>5399</v>
      </c>
      <c r="F1868" s="27" t="s">
        <v>5400</v>
      </c>
      <c r="G1868" s="27" t="s">
        <v>78</v>
      </c>
      <c r="H1868" s="27" t="s">
        <v>5404</v>
      </c>
      <c r="I1868" s="28">
        <v>43423.434965277775</v>
      </c>
      <c r="J1868" s="28">
        <v>43423.4375462963</v>
      </c>
      <c r="K1868" s="27">
        <v>2.5810185185185185E-3</v>
      </c>
      <c r="L1868" s="27" t="s">
        <v>210</v>
      </c>
      <c r="M1868" s="27" t="s">
        <v>210</v>
      </c>
      <c r="N1868" s="27" t="s">
        <v>215</v>
      </c>
      <c r="O1868" s="27" t="s">
        <v>744</v>
      </c>
      <c r="P1868" s="27" t="s">
        <v>170</v>
      </c>
      <c r="R1868" s="27">
        <v>0</v>
      </c>
      <c r="S1868" s="27" t="s">
        <v>445</v>
      </c>
      <c r="T1868" s="27" t="s">
        <v>445</v>
      </c>
      <c r="U1868" s="27" t="s">
        <v>5405</v>
      </c>
    </row>
    <row r="1869" spans="1:21" x14ac:dyDescent="0.15">
      <c r="A1869" s="27" t="s">
        <v>75</v>
      </c>
      <c r="B1869" s="27" t="s">
        <v>12186</v>
      </c>
      <c r="C1869" s="27" t="s">
        <v>190</v>
      </c>
      <c r="D1869" s="27" t="s">
        <v>743</v>
      </c>
      <c r="E1869" s="27" t="s">
        <v>12178</v>
      </c>
      <c r="F1869" s="27" t="s">
        <v>12179</v>
      </c>
      <c r="G1869" s="27" t="s">
        <v>78</v>
      </c>
      <c r="H1869" s="27" t="s">
        <v>12180</v>
      </c>
      <c r="I1869" s="28">
        <v>43423.435335648152</v>
      </c>
      <c r="J1869" s="28">
        <v>43423.435335648152</v>
      </c>
      <c r="K1869" s="27">
        <v>0</v>
      </c>
      <c r="L1869" s="27" t="s">
        <v>211</v>
      </c>
      <c r="M1869" s="27" t="s">
        <v>211</v>
      </c>
      <c r="N1869" s="27" t="s">
        <v>215</v>
      </c>
      <c r="O1869" s="27" t="s">
        <v>744</v>
      </c>
      <c r="P1869" s="27" t="s">
        <v>170</v>
      </c>
      <c r="R1869" s="27">
        <v>0</v>
      </c>
      <c r="U1869" s="27" t="s">
        <v>12187</v>
      </c>
    </row>
    <row r="1870" spans="1:21" x14ac:dyDescent="0.15">
      <c r="A1870" s="27" t="s">
        <v>75</v>
      </c>
      <c r="B1870" s="27" t="s">
        <v>12188</v>
      </c>
      <c r="C1870" s="27" t="s">
        <v>190</v>
      </c>
      <c r="D1870" s="27" t="s">
        <v>743</v>
      </c>
      <c r="E1870" s="27" t="s">
        <v>5399</v>
      </c>
      <c r="F1870" s="27" t="s">
        <v>5400</v>
      </c>
      <c r="G1870" s="27" t="s">
        <v>78</v>
      </c>
      <c r="H1870" s="27" t="s">
        <v>5401</v>
      </c>
      <c r="I1870" s="28">
        <v>43423.437789351854</v>
      </c>
      <c r="J1870" s="28">
        <v>43423.437789351854</v>
      </c>
      <c r="K1870" s="27">
        <v>0</v>
      </c>
      <c r="L1870" s="27" t="s">
        <v>211</v>
      </c>
      <c r="M1870" s="27" t="s">
        <v>211</v>
      </c>
      <c r="N1870" s="27" t="s">
        <v>215</v>
      </c>
      <c r="O1870" s="27" t="s">
        <v>744</v>
      </c>
      <c r="P1870" s="27" t="s">
        <v>170</v>
      </c>
      <c r="R1870" s="27">
        <v>0</v>
      </c>
      <c r="S1870" s="27" t="s">
        <v>354</v>
      </c>
      <c r="T1870" s="27" t="s">
        <v>354</v>
      </c>
      <c r="U1870" s="27" t="s">
        <v>12189</v>
      </c>
    </row>
    <row r="1871" spans="1:21" x14ac:dyDescent="0.15">
      <c r="A1871" s="27" t="s">
        <v>75</v>
      </c>
      <c r="B1871" s="27" t="s">
        <v>5406</v>
      </c>
      <c r="C1871" s="27" t="s">
        <v>190</v>
      </c>
      <c r="D1871" s="27" t="s">
        <v>743</v>
      </c>
      <c r="E1871" s="27" t="s">
        <v>5407</v>
      </c>
      <c r="F1871" s="27" t="s">
        <v>5408</v>
      </c>
      <c r="G1871" s="27" t="s">
        <v>78</v>
      </c>
      <c r="H1871" s="27" t="s">
        <v>5409</v>
      </c>
      <c r="I1871" s="28">
        <v>43423.440833333334</v>
      </c>
      <c r="J1871" s="28">
        <v>43423.440879629627</v>
      </c>
      <c r="K1871" s="27">
        <v>4.6296296296296294E-5</v>
      </c>
      <c r="L1871" s="27" t="s">
        <v>210</v>
      </c>
      <c r="M1871" s="27" t="s">
        <v>211</v>
      </c>
      <c r="N1871" s="27" t="s">
        <v>215</v>
      </c>
      <c r="O1871" s="27" t="s">
        <v>744</v>
      </c>
      <c r="P1871" s="27" t="s">
        <v>170</v>
      </c>
      <c r="R1871" s="27">
        <v>0</v>
      </c>
      <c r="S1871" s="27" t="s">
        <v>436</v>
      </c>
      <c r="T1871" s="27" t="s">
        <v>354</v>
      </c>
      <c r="U1871" s="27" t="s">
        <v>5410</v>
      </c>
    </row>
    <row r="1872" spans="1:21" x14ac:dyDescent="0.15">
      <c r="A1872" s="27" t="s">
        <v>75</v>
      </c>
      <c r="B1872" s="27" t="s">
        <v>12190</v>
      </c>
      <c r="C1872" s="27" t="s">
        <v>190</v>
      </c>
      <c r="D1872" s="27" t="s">
        <v>743</v>
      </c>
      <c r="E1872" s="27" t="s">
        <v>5407</v>
      </c>
      <c r="F1872" s="27" t="s">
        <v>5408</v>
      </c>
      <c r="G1872" s="27" t="s">
        <v>78</v>
      </c>
      <c r="H1872" s="27" t="s">
        <v>5409</v>
      </c>
      <c r="I1872" s="28">
        <v>43423.441168981481</v>
      </c>
      <c r="J1872" s="28">
        <v>43423.441168981481</v>
      </c>
      <c r="K1872" s="27">
        <v>0</v>
      </c>
      <c r="L1872" s="27" t="s">
        <v>211</v>
      </c>
      <c r="M1872" s="27" t="s">
        <v>211</v>
      </c>
      <c r="N1872" s="27" t="s">
        <v>215</v>
      </c>
      <c r="O1872" s="27" t="s">
        <v>744</v>
      </c>
      <c r="P1872" s="27" t="s">
        <v>170</v>
      </c>
      <c r="R1872" s="27">
        <v>0</v>
      </c>
      <c r="S1872" s="27" t="s">
        <v>354</v>
      </c>
      <c r="T1872" s="27" t="s">
        <v>354</v>
      </c>
      <c r="U1872" s="27" t="s">
        <v>5410</v>
      </c>
    </row>
    <row r="1873" spans="1:21" x14ac:dyDescent="0.15">
      <c r="A1873" s="27" t="s">
        <v>75</v>
      </c>
      <c r="B1873" s="27" t="s">
        <v>5411</v>
      </c>
      <c r="C1873" s="27" t="s">
        <v>190</v>
      </c>
      <c r="D1873" s="27" t="s">
        <v>743</v>
      </c>
      <c r="E1873" s="27" t="s">
        <v>5407</v>
      </c>
      <c r="F1873" s="27" t="s">
        <v>5408</v>
      </c>
      <c r="G1873" s="27" t="s">
        <v>78</v>
      </c>
      <c r="H1873" s="27" t="s">
        <v>5409</v>
      </c>
      <c r="I1873" s="28">
        <v>43423.441400462965</v>
      </c>
      <c r="J1873" s="28">
        <v>43423.444837962961</v>
      </c>
      <c r="K1873" s="27">
        <v>3.4375E-3</v>
      </c>
      <c r="L1873" s="27" t="s">
        <v>210</v>
      </c>
      <c r="M1873" s="27" t="s">
        <v>210</v>
      </c>
      <c r="N1873" s="27" t="s">
        <v>215</v>
      </c>
      <c r="O1873" s="27" t="s">
        <v>744</v>
      </c>
      <c r="P1873" s="27" t="s">
        <v>170</v>
      </c>
      <c r="R1873" s="27">
        <v>0</v>
      </c>
      <c r="S1873" s="27" t="s">
        <v>793</v>
      </c>
      <c r="T1873" s="27" t="s">
        <v>793</v>
      </c>
      <c r="U1873" s="27" t="s">
        <v>5412</v>
      </c>
    </row>
    <row r="1874" spans="1:21" x14ac:dyDescent="0.15">
      <c r="A1874" s="27" t="s">
        <v>75</v>
      </c>
      <c r="B1874" s="27" t="s">
        <v>12191</v>
      </c>
      <c r="C1874" s="27" t="s">
        <v>190</v>
      </c>
      <c r="D1874" s="27" t="s">
        <v>743</v>
      </c>
      <c r="E1874" s="27" t="s">
        <v>5407</v>
      </c>
      <c r="F1874" s="27" t="s">
        <v>5408</v>
      </c>
      <c r="G1874" s="27" t="s">
        <v>78</v>
      </c>
      <c r="H1874" s="27" t="s">
        <v>5409</v>
      </c>
      <c r="I1874" s="28">
        <v>43423.444606481484</v>
      </c>
      <c r="J1874" s="28">
        <v>43423.444606481484</v>
      </c>
      <c r="K1874" s="27">
        <v>0</v>
      </c>
      <c r="L1874" s="27" t="s">
        <v>211</v>
      </c>
      <c r="M1874" s="27" t="s">
        <v>211</v>
      </c>
      <c r="N1874" s="27" t="s">
        <v>215</v>
      </c>
      <c r="O1874" s="27" t="s">
        <v>744</v>
      </c>
      <c r="P1874" s="27" t="s">
        <v>170</v>
      </c>
      <c r="R1874" s="27">
        <v>0</v>
      </c>
      <c r="U1874" s="27" t="s">
        <v>12192</v>
      </c>
    </row>
    <row r="1875" spans="1:21" x14ac:dyDescent="0.15">
      <c r="A1875" s="27" t="s">
        <v>75</v>
      </c>
      <c r="B1875" s="27" t="s">
        <v>12193</v>
      </c>
      <c r="C1875" s="27" t="s">
        <v>190</v>
      </c>
      <c r="D1875" s="27" t="s">
        <v>743</v>
      </c>
      <c r="E1875" s="27" t="s">
        <v>5414</v>
      </c>
      <c r="F1875" s="27" t="s">
        <v>5415</v>
      </c>
      <c r="G1875" s="27" t="s">
        <v>78</v>
      </c>
      <c r="H1875" s="27" t="s">
        <v>959</v>
      </c>
      <c r="I1875" s="28">
        <v>43423.445625</v>
      </c>
      <c r="J1875" s="28">
        <v>43423.445625</v>
      </c>
      <c r="K1875" s="27">
        <v>0</v>
      </c>
      <c r="L1875" s="27" t="s">
        <v>211</v>
      </c>
      <c r="M1875" s="27" t="s">
        <v>211</v>
      </c>
      <c r="N1875" s="27" t="s">
        <v>215</v>
      </c>
      <c r="O1875" s="27" t="s">
        <v>744</v>
      </c>
      <c r="P1875" s="27" t="s">
        <v>170</v>
      </c>
      <c r="R1875" s="27">
        <v>0</v>
      </c>
      <c r="S1875" s="27" t="s">
        <v>354</v>
      </c>
      <c r="T1875" s="27" t="s">
        <v>354</v>
      </c>
      <c r="U1875" s="27" t="s">
        <v>12194</v>
      </c>
    </row>
    <row r="1876" spans="1:21" x14ac:dyDescent="0.15">
      <c r="A1876" s="27" t="s">
        <v>75</v>
      </c>
      <c r="B1876" s="27" t="s">
        <v>5413</v>
      </c>
      <c r="C1876" s="27" t="s">
        <v>190</v>
      </c>
      <c r="D1876" s="27" t="s">
        <v>743</v>
      </c>
      <c r="E1876" s="27" t="s">
        <v>5414</v>
      </c>
      <c r="F1876" s="27" t="s">
        <v>5415</v>
      </c>
      <c r="G1876" s="27" t="s">
        <v>78</v>
      </c>
      <c r="H1876" s="27" t="s">
        <v>959</v>
      </c>
      <c r="I1876" s="28">
        <v>43423.446412037039</v>
      </c>
      <c r="J1876" s="28">
        <v>43423.446967592594</v>
      </c>
      <c r="K1876" s="27">
        <v>5.5555555555555556E-4</v>
      </c>
      <c r="L1876" s="27" t="s">
        <v>210</v>
      </c>
      <c r="M1876" s="27" t="s">
        <v>211</v>
      </c>
      <c r="N1876" s="27" t="s">
        <v>215</v>
      </c>
      <c r="O1876" s="27" t="s">
        <v>744</v>
      </c>
      <c r="P1876" s="27" t="s">
        <v>170</v>
      </c>
      <c r="R1876" s="27">
        <v>0</v>
      </c>
      <c r="S1876" s="27" t="s">
        <v>443</v>
      </c>
      <c r="T1876" s="27" t="s">
        <v>354</v>
      </c>
      <c r="U1876" s="27" t="s">
        <v>5416</v>
      </c>
    </row>
    <row r="1877" spans="1:21" x14ac:dyDescent="0.15">
      <c r="A1877" s="27" t="s">
        <v>75</v>
      </c>
      <c r="B1877" s="27" t="s">
        <v>5417</v>
      </c>
      <c r="C1877" s="27" t="s">
        <v>190</v>
      </c>
      <c r="D1877" s="27" t="s">
        <v>743</v>
      </c>
      <c r="E1877" s="27" t="s">
        <v>5418</v>
      </c>
      <c r="F1877" s="27" t="s">
        <v>5419</v>
      </c>
      <c r="G1877" s="27" t="s">
        <v>78</v>
      </c>
      <c r="H1877" s="27" t="s">
        <v>5420</v>
      </c>
      <c r="I1877" s="28">
        <v>43423.452592592592</v>
      </c>
      <c r="J1877" s="28">
        <v>43423.454733796294</v>
      </c>
      <c r="K1877" s="27">
        <v>2.1412037037037038E-3</v>
      </c>
      <c r="L1877" s="27" t="s">
        <v>210</v>
      </c>
      <c r="M1877" s="27" t="s">
        <v>210</v>
      </c>
      <c r="N1877" s="27" t="s">
        <v>215</v>
      </c>
      <c r="O1877" s="27" t="s">
        <v>744</v>
      </c>
      <c r="P1877" s="27" t="s">
        <v>170</v>
      </c>
      <c r="R1877" s="27">
        <v>0</v>
      </c>
      <c r="S1877" s="27" t="s">
        <v>882</v>
      </c>
      <c r="T1877" s="27" t="s">
        <v>882</v>
      </c>
      <c r="U1877" s="27" t="s">
        <v>5421</v>
      </c>
    </row>
    <row r="1878" spans="1:21" x14ac:dyDescent="0.15">
      <c r="A1878" s="27" t="s">
        <v>75</v>
      </c>
      <c r="B1878" s="27" t="s">
        <v>12195</v>
      </c>
      <c r="C1878" s="27" t="s">
        <v>190</v>
      </c>
      <c r="D1878" s="27" t="s">
        <v>743</v>
      </c>
      <c r="E1878" s="27" t="s">
        <v>5423</v>
      </c>
      <c r="F1878" s="27" t="s">
        <v>5424</v>
      </c>
      <c r="G1878" s="27" t="s">
        <v>78</v>
      </c>
      <c r="H1878" s="27" t="s">
        <v>5425</v>
      </c>
      <c r="I1878" s="28">
        <v>43423.460439814815</v>
      </c>
      <c r="J1878" s="28">
        <v>43423.460439814815</v>
      </c>
      <c r="K1878" s="27">
        <v>0</v>
      </c>
      <c r="L1878" s="27" t="s">
        <v>211</v>
      </c>
      <c r="M1878" s="27" t="s">
        <v>211</v>
      </c>
      <c r="N1878" s="27" t="s">
        <v>215</v>
      </c>
      <c r="O1878" s="27" t="s">
        <v>744</v>
      </c>
      <c r="P1878" s="27" t="s">
        <v>170</v>
      </c>
      <c r="R1878" s="27">
        <v>0</v>
      </c>
      <c r="S1878" s="27" t="s">
        <v>354</v>
      </c>
      <c r="T1878" s="27" t="s">
        <v>354</v>
      </c>
      <c r="U1878" s="27" t="s">
        <v>12196</v>
      </c>
    </row>
    <row r="1879" spans="1:21" x14ac:dyDescent="0.15">
      <c r="A1879" s="27" t="s">
        <v>75</v>
      </c>
      <c r="B1879" s="27" t="s">
        <v>5422</v>
      </c>
      <c r="C1879" s="27" t="s">
        <v>190</v>
      </c>
      <c r="D1879" s="27" t="s">
        <v>743</v>
      </c>
      <c r="E1879" s="27" t="s">
        <v>5423</v>
      </c>
      <c r="F1879" s="27" t="s">
        <v>5424</v>
      </c>
      <c r="G1879" s="27" t="s">
        <v>78</v>
      </c>
      <c r="H1879" s="27" t="s">
        <v>5425</v>
      </c>
      <c r="I1879" s="28">
        <v>43423.460590277777</v>
      </c>
      <c r="J1879" s="28">
        <v>43423.460960648146</v>
      </c>
      <c r="K1879" s="27">
        <v>3.7037037037037035E-4</v>
      </c>
      <c r="L1879" s="27" t="s">
        <v>210</v>
      </c>
      <c r="M1879" s="27" t="s">
        <v>211</v>
      </c>
      <c r="N1879" s="27" t="s">
        <v>215</v>
      </c>
      <c r="O1879" s="27" t="s">
        <v>744</v>
      </c>
      <c r="P1879" s="27" t="s">
        <v>170</v>
      </c>
      <c r="R1879" s="27">
        <v>0</v>
      </c>
      <c r="S1879" s="27" t="s">
        <v>691</v>
      </c>
      <c r="T1879" s="27" t="s">
        <v>354</v>
      </c>
      <c r="U1879" s="27" t="s">
        <v>5426</v>
      </c>
    </row>
    <row r="1880" spans="1:21" x14ac:dyDescent="0.15">
      <c r="A1880" s="27" t="s">
        <v>75</v>
      </c>
      <c r="B1880" s="27" t="s">
        <v>5427</v>
      </c>
      <c r="C1880" s="27" t="s">
        <v>190</v>
      </c>
      <c r="D1880" s="27" t="s">
        <v>743</v>
      </c>
      <c r="E1880" s="27" t="s">
        <v>5423</v>
      </c>
      <c r="F1880" s="27" t="s">
        <v>5424</v>
      </c>
      <c r="G1880" s="27" t="s">
        <v>78</v>
      </c>
      <c r="H1880" s="27" t="s">
        <v>5428</v>
      </c>
      <c r="I1880" s="28">
        <v>43423.461099537039</v>
      </c>
      <c r="J1880" s="28">
        <v>43423.462858796294</v>
      </c>
      <c r="K1880" s="27">
        <v>1.7592592592592592E-3</v>
      </c>
      <c r="L1880" s="27" t="s">
        <v>210</v>
      </c>
      <c r="M1880" s="27" t="s">
        <v>211</v>
      </c>
      <c r="N1880" s="27" t="s">
        <v>215</v>
      </c>
      <c r="O1880" s="27" t="s">
        <v>744</v>
      </c>
      <c r="P1880" s="27" t="s">
        <v>170</v>
      </c>
      <c r="R1880" s="27">
        <v>0</v>
      </c>
      <c r="S1880" s="27" t="s">
        <v>397</v>
      </c>
      <c r="T1880" s="27" t="s">
        <v>354</v>
      </c>
      <c r="U1880" s="27" t="s">
        <v>5429</v>
      </c>
    </row>
    <row r="1881" spans="1:21" x14ac:dyDescent="0.15">
      <c r="A1881" s="27" t="s">
        <v>75</v>
      </c>
      <c r="B1881" s="27" t="s">
        <v>12197</v>
      </c>
      <c r="C1881" s="27" t="s">
        <v>190</v>
      </c>
      <c r="D1881" s="27" t="s">
        <v>743</v>
      </c>
      <c r="E1881" s="27" t="s">
        <v>5423</v>
      </c>
      <c r="F1881" s="27" t="s">
        <v>5424</v>
      </c>
      <c r="G1881" s="27" t="s">
        <v>78</v>
      </c>
      <c r="H1881" s="27" t="s">
        <v>5425</v>
      </c>
      <c r="I1881" s="28">
        <v>43423.464062500003</v>
      </c>
      <c r="J1881" s="28">
        <v>43423.464062500003</v>
      </c>
      <c r="K1881" s="27">
        <v>0</v>
      </c>
      <c r="L1881" s="27" t="s">
        <v>211</v>
      </c>
      <c r="M1881" s="27" t="s">
        <v>211</v>
      </c>
      <c r="N1881" s="27" t="s">
        <v>215</v>
      </c>
      <c r="O1881" s="27" t="s">
        <v>744</v>
      </c>
      <c r="P1881" s="27" t="s">
        <v>170</v>
      </c>
      <c r="R1881" s="27">
        <v>0</v>
      </c>
      <c r="U1881" s="27" t="s">
        <v>12198</v>
      </c>
    </row>
    <row r="1882" spans="1:21" x14ac:dyDescent="0.15">
      <c r="A1882" s="27" t="s">
        <v>75</v>
      </c>
      <c r="B1882" s="27" t="s">
        <v>12199</v>
      </c>
      <c r="C1882" s="27" t="s">
        <v>190</v>
      </c>
      <c r="D1882" s="27" t="s">
        <v>743</v>
      </c>
      <c r="E1882" s="27" t="s">
        <v>5423</v>
      </c>
      <c r="F1882" s="27" t="s">
        <v>5424</v>
      </c>
      <c r="G1882" s="27" t="s">
        <v>78</v>
      </c>
      <c r="H1882" s="27" t="s">
        <v>5428</v>
      </c>
      <c r="I1882" s="28">
        <v>43423.477534722224</v>
      </c>
      <c r="J1882" s="28">
        <v>43423.477534722224</v>
      </c>
      <c r="K1882" s="27">
        <v>0</v>
      </c>
      <c r="L1882" s="27" t="s">
        <v>211</v>
      </c>
      <c r="M1882" s="27" t="s">
        <v>211</v>
      </c>
      <c r="N1882" s="27" t="s">
        <v>215</v>
      </c>
      <c r="O1882" s="27" t="s">
        <v>744</v>
      </c>
      <c r="P1882" s="27" t="s">
        <v>170</v>
      </c>
      <c r="R1882" s="27">
        <v>0</v>
      </c>
      <c r="S1882" s="27" t="s">
        <v>354</v>
      </c>
      <c r="T1882" s="27" t="s">
        <v>354</v>
      </c>
      <c r="U1882" s="27" t="s">
        <v>5429</v>
      </c>
    </row>
    <row r="1883" spans="1:21" x14ac:dyDescent="0.15">
      <c r="A1883" s="27" t="s">
        <v>75</v>
      </c>
      <c r="B1883" s="27" t="s">
        <v>5430</v>
      </c>
      <c r="C1883" s="27" t="s">
        <v>190</v>
      </c>
      <c r="D1883" s="27" t="s">
        <v>743</v>
      </c>
      <c r="E1883" s="27" t="s">
        <v>5399</v>
      </c>
      <c r="F1883" s="27" t="s">
        <v>5400</v>
      </c>
      <c r="G1883" s="27" t="s">
        <v>78</v>
      </c>
      <c r="H1883" s="27" t="s">
        <v>5404</v>
      </c>
      <c r="I1883" s="28">
        <v>43423.479027777779</v>
      </c>
      <c r="J1883" s="28">
        <v>43423.479363425926</v>
      </c>
      <c r="K1883" s="27">
        <v>3.3564814814814812E-4</v>
      </c>
      <c r="L1883" s="27" t="s">
        <v>210</v>
      </c>
      <c r="M1883" s="27" t="s">
        <v>211</v>
      </c>
      <c r="N1883" s="27" t="s">
        <v>215</v>
      </c>
      <c r="O1883" s="27" t="s">
        <v>744</v>
      </c>
      <c r="P1883" s="27" t="s">
        <v>170</v>
      </c>
      <c r="R1883" s="27">
        <v>0</v>
      </c>
      <c r="S1883" s="27" t="s">
        <v>414</v>
      </c>
      <c r="T1883" s="27" t="s">
        <v>354</v>
      </c>
      <c r="U1883" s="27" t="s">
        <v>5405</v>
      </c>
    </row>
    <row r="1884" spans="1:21" x14ac:dyDescent="0.15">
      <c r="A1884" s="27" t="s">
        <v>75</v>
      </c>
      <c r="B1884" s="27" t="s">
        <v>12200</v>
      </c>
      <c r="C1884" s="27" t="s">
        <v>190</v>
      </c>
      <c r="D1884" s="27" t="s">
        <v>743</v>
      </c>
      <c r="E1884" s="27" t="s">
        <v>5399</v>
      </c>
      <c r="F1884" s="27" t="s">
        <v>5400</v>
      </c>
      <c r="G1884" s="27" t="s">
        <v>78</v>
      </c>
      <c r="H1884" s="27" t="s">
        <v>5401</v>
      </c>
      <c r="I1884" s="28">
        <v>43423.48033564815</v>
      </c>
      <c r="J1884" s="28">
        <v>43423.48033564815</v>
      </c>
      <c r="K1884" s="27">
        <v>0</v>
      </c>
      <c r="L1884" s="27" t="s">
        <v>211</v>
      </c>
      <c r="M1884" s="27" t="s">
        <v>211</v>
      </c>
      <c r="N1884" s="27" t="s">
        <v>215</v>
      </c>
      <c r="O1884" s="27" t="s">
        <v>744</v>
      </c>
      <c r="P1884" s="27" t="s">
        <v>170</v>
      </c>
      <c r="R1884" s="27">
        <v>0</v>
      </c>
      <c r="U1884" s="27" t="s">
        <v>12189</v>
      </c>
    </row>
    <row r="1885" spans="1:21" x14ac:dyDescent="0.15">
      <c r="A1885" s="27" t="s">
        <v>75</v>
      </c>
      <c r="B1885" s="27" t="s">
        <v>12201</v>
      </c>
      <c r="C1885" s="27" t="s">
        <v>190</v>
      </c>
      <c r="D1885" s="27" t="s">
        <v>743</v>
      </c>
      <c r="E1885" s="27" t="s">
        <v>5414</v>
      </c>
      <c r="F1885" s="27" t="s">
        <v>5415</v>
      </c>
      <c r="G1885" s="27" t="s">
        <v>78</v>
      </c>
      <c r="H1885" s="27" t="s">
        <v>959</v>
      </c>
      <c r="I1885" s="28">
        <v>43423.610277777778</v>
      </c>
      <c r="J1885" s="28">
        <v>43423.610277777778</v>
      </c>
      <c r="K1885" s="27">
        <v>0</v>
      </c>
      <c r="L1885" s="27" t="s">
        <v>211</v>
      </c>
      <c r="M1885" s="27" t="s">
        <v>211</v>
      </c>
      <c r="N1885" s="27" t="s">
        <v>215</v>
      </c>
      <c r="O1885" s="27" t="s">
        <v>744</v>
      </c>
      <c r="P1885" s="27" t="s">
        <v>170</v>
      </c>
      <c r="R1885" s="27">
        <v>0</v>
      </c>
      <c r="S1885" s="27" t="s">
        <v>354</v>
      </c>
      <c r="T1885" s="27" t="s">
        <v>354</v>
      </c>
      <c r="U1885" s="27" t="s">
        <v>12194</v>
      </c>
    </row>
    <row r="1886" spans="1:21" x14ac:dyDescent="0.15">
      <c r="A1886" s="27" t="s">
        <v>75</v>
      </c>
      <c r="B1886" s="27" t="s">
        <v>12202</v>
      </c>
      <c r="C1886" s="27" t="s">
        <v>190</v>
      </c>
      <c r="D1886" s="27" t="s">
        <v>743</v>
      </c>
      <c r="E1886" s="27" t="s">
        <v>1924</v>
      </c>
      <c r="F1886" s="27" t="s">
        <v>1925</v>
      </c>
      <c r="G1886" s="27" t="s">
        <v>78</v>
      </c>
      <c r="H1886" s="27" t="s">
        <v>1926</v>
      </c>
      <c r="I1886" s="28">
        <v>43423.634872685187</v>
      </c>
      <c r="J1886" s="28">
        <v>43423.634872685187</v>
      </c>
      <c r="K1886" s="27">
        <v>0</v>
      </c>
      <c r="L1886" s="27" t="s">
        <v>211</v>
      </c>
      <c r="M1886" s="27" t="s">
        <v>211</v>
      </c>
      <c r="N1886" s="27" t="s">
        <v>215</v>
      </c>
      <c r="O1886" s="27" t="s">
        <v>744</v>
      </c>
      <c r="P1886" s="27" t="s">
        <v>170</v>
      </c>
      <c r="R1886" s="27">
        <v>0</v>
      </c>
      <c r="S1886" s="27" t="s">
        <v>354</v>
      </c>
      <c r="T1886" s="27" t="s">
        <v>354</v>
      </c>
      <c r="U1886" s="27" t="s">
        <v>1927</v>
      </c>
    </row>
    <row r="1887" spans="1:21" x14ac:dyDescent="0.15">
      <c r="A1887" s="27" t="s">
        <v>75</v>
      </c>
      <c r="B1887" s="27" t="s">
        <v>12203</v>
      </c>
      <c r="C1887" s="27" t="s">
        <v>190</v>
      </c>
      <c r="D1887" s="27" t="s">
        <v>743</v>
      </c>
      <c r="E1887" s="27" t="s">
        <v>1924</v>
      </c>
      <c r="F1887" s="27" t="s">
        <v>1925</v>
      </c>
      <c r="G1887" s="27" t="s">
        <v>78</v>
      </c>
      <c r="H1887" s="27" t="s">
        <v>1926</v>
      </c>
      <c r="I1887" s="28">
        <v>43423.635671296295</v>
      </c>
      <c r="J1887" s="28">
        <v>43423.635671296295</v>
      </c>
      <c r="K1887" s="27">
        <v>0</v>
      </c>
      <c r="L1887" s="27" t="s">
        <v>211</v>
      </c>
      <c r="M1887" s="27" t="s">
        <v>211</v>
      </c>
      <c r="N1887" s="27" t="s">
        <v>215</v>
      </c>
      <c r="O1887" s="27" t="s">
        <v>744</v>
      </c>
      <c r="P1887" s="27" t="s">
        <v>170</v>
      </c>
      <c r="R1887" s="27">
        <v>0</v>
      </c>
      <c r="S1887" s="27" t="s">
        <v>354</v>
      </c>
      <c r="T1887" s="27" t="s">
        <v>354</v>
      </c>
      <c r="U1887" s="27" t="s">
        <v>1927</v>
      </c>
    </row>
    <row r="1888" spans="1:21" x14ac:dyDescent="0.15">
      <c r="A1888" s="27" t="s">
        <v>75</v>
      </c>
      <c r="B1888" s="27" t="s">
        <v>5431</v>
      </c>
      <c r="C1888" s="27" t="s">
        <v>190</v>
      </c>
      <c r="D1888" s="27" t="s">
        <v>743</v>
      </c>
      <c r="E1888" s="27" t="s">
        <v>1924</v>
      </c>
      <c r="F1888" s="27" t="s">
        <v>1925</v>
      </c>
      <c r="G1888" s="27" t="s">
        <v>78</v>
      </c>
      <c r="H1888" s="27" t="s">
        <v>1926</v>
      </c>
      <c r="I1888" s="28">
        <v>43423.645648148151</v>
      </c>
      <c r="J1888" s="28">
        <v>43423.653877314813</v>
      </c>
      <c r="K1888" s="27">
        <v>8.2291666666666659E-3</v>
      </c>
      <c r="L1888" s="27" t="s">
        <v>210</v>
      </c>
      <c r="M1888" s="27" t="s">
        <v>210</v>
      </c>
      <c r="N1888" s="27" t="s">
        <v>215</v>
      </c>
      <c r="O1888" s="27" t="s">
        <v>744</v>
      </c>
      <c r="P1888" s="27" t="s">
        <v>170</v>
      </c>
      <c r="R1888" s="27">
        <v>0</v>
      </c>
      <c r="S1888" s="27" t="s">
        <v>5432</v>
      </c>
      <c r="T1888" s="27" t="s">
        <v>5432</v>
      </c>
      <c r="U1888" s="27" t="s">
        <v>1927</v>
      </c>
    </row>
    <row r="1889" spans="1:21" x14ac:dyDescent="0.15">
      <c r="A1889" s="27" t="s">
        <v>75</v>
      </c>
      <c r="B1889" s="27" t="s">
        <v>5433</v>
      </c>
      <c r="C1889" s="27" t="s">
        <v>218</v>
      </c>
      <c r="D1889" s="27" t="s">
        <v>761</v>
      </c>
      <c r="E1889" s="27" t="s">
        <v>5434</v>
      </c>
      <c r="F1889" s="27" t="s">
        <v>5435</v>
      </c>
      <c r="G1889" s="27" t="s">
        <v>78</v>
      </c>
      <c r="H1889" s="27" t="s">
        <v>5436</v>
      </c>
      <c r="I1889" s="28">
        <v>43423.43309027778</v>
      </c>
      <c r="J1889" s="28">
        <v>43423.433298611111</v>
      </c>
      <c r="K1889" s="27">
        <v>2.0833333333333335E-4</v>
      </c>
      <c r="L1889" s="27" t="s">
        <v>210</v>
      </c>
      <c r="M1889" s="27" t="s">
        <v>211</v>
      </c>
      <c r="N1889" s="27" t="s">
        <v>215</v>
      </c>
      <c r="O1889" s="27" t="s">
        <v>762</v>
      </c>
      <c r="P1889" s="27" t="s">
        <v>170</v>
      </c>
      <c r="R1889" s="27">
        <v>0</v>
      </c>
      <c r="S1889" s="27" t="s">
        <v>405</v>
      </c>
      <c r="T1889" s="27" t="s">
        <v>354</v>
      </c>
      <c r="U1889" s="27" t="s">
        <v>5437</v>
      </c>
    </row>
    <row r="1890" spans="1:21" x14ac:dyDescent="0.15">
      <c r="A1890" s="27" t="s">
        <v>75</v>
      </c>
      <c r="B1890" s="27" t="s">
        <v>5438</v>
      </c>
      <c r="C1890" s="27" t="s">
        <v>218</v>
      </c>
      <c r="D1890" s="27" t="s">
        <v>761</v>
      </c>
      <c r="E1890" s="27" t="s">
        <v>5439</v>
      </c>
      <c r="F1890" s="27" t="s">
        <v>5440</v>
      </c>
      <c r="G1890" s="27" t="s">
        <v>78</v>
      </c>
      <c r="H1890" s="27" t="s">
        <v>1491</v>
      </c>
      <c r="I1890" s="28">
        <v>43423.437291666669</v>
      </c>
      <c r="J1890" s="28">
        <v>43423.438171296293</v>
      </c>
      <c r="K1890" s="27">
        <v>8.7962962962962962E-4</v>
      </c>
      <c r="L1890" s="27" t="s">
        <v>210</v>
      </c>
      <c r="M1890" s="27" t="s">
        <v>211</v>
      </c>
      <c r="N1890" s="27" t="s">
        <v>215</v>
      </c>
      <c r="O1890" s="27" t="s">
        <v>762</v>
      </c>
      <c r="P1890" s="27" t="s">
        <v>170</v>
      </c>
      <c r="R1890" s="27">
        <v>0</v>
      </c>
      <c r="S1890" s="27" t="s">
        <v>794</v>
      </c>
      <c r="T1890" s="27" t="s">
        <v>354</v>
      </c>
      <c r="U1890" s="27" t="s">
        <v>5441</v>
      </c>
    </row>
    <row r="1891" spans="1:21" x14ac:dyDescent="0.15">
      <c r="A1891" s="27" t="s">
        <v>75</v>
      </c>
      <c r="B1891" s="27" t="s">
        <v>12204</v>
      </c>
      <c r="C1891" s="27" t="s">
        <v>218</v>
      </c>
      <c r="D1891" s="27" t="s">
        <v>761</v>
      </c>
      <c r="E1891" s="27" t="s">
        <v>12205</v>
      </c>
      <c r="F1891" s="27" t="s">
        <v>12206</v>
      </c>
      <c r="G1891" s="27" t="s">
        <v>78</v>
      </c>
      <c r="H1891" s="27" t="s">
        <v>482</v>
      </c>
      <c r="I1891" s="28">
        <v>43423.451412037037</v>
      </c>
      <c r="J1891" s="28">
        <v>43423.451412037037</v>
      </c>
      <c r="K1891" s="27">
        <v>0</v>
      </c>
      <c r="L1891" s="27" t="s">
        <v>211</v>
      </c>
      <c r="M1891" s="27" t="s">
        <v>211</v>
      </c>
      <c r="N1891" s="27" t="s">
        <v>215</v>
      </c>
      <c r="O1891" s="27" t="s">
        <v>762</v>
      </c>
      <c r="P1891" s="27" t="s">
        <v>170</v>
      </c>
      <c r="R1891" s="27">
        <v>0</v>
      </c>
      <c r="S1891" s="27" t="s">
        <v>354</v>
      </c>
      <c r="T1891" s="27" t="s">
        <v>354</v>
      </c>
      <c r="U1891" s="27" t="s">
        <v>12207</v>
      </c>
    </row>
    <row r="1892" spans="1:21" x14ac:dyDescent="0.15">
      <c r="A1892" s="27" t="s">
        <v>75</v>
      </c>
      <c r="B1892" s="27" t="s">
        <v>12208</v>
      </c>
      <c r="C1892" s="27" t="s">
        <v>218</v>
      </c>
      <c r="D1892" s="27" t="s">
        <v>761</v>
      </c>
      <c r="E1892" s="27" t="s">
        <v>12209</v>
      </c>
      <c r="F1892" s="27" t="s">
        <v>12210</v>
      </c>
      <c r="G1892" s="27" t="s">
        <v>78</v>
      </c>
      <c r="H1892" s="27" t="s">
        <v>336</v>
      </c>
      <c r="I1892" s="28">
        <v>43423.45685185185</v>
      </c>
      <c r="J1892" s="28">
        <v>43423.45685185185</v>
      </c>
      <c r="K1892" s="27">
        <v>0</v>
      </c>
      <c r="L1892" s="27" t="s">
        <v>211</v>
      </c>
      <c r="M1892" s="27" t="s">
        <v>211</v>
      </c>
      <c r="N1892" s="27" t="s">
        <v>215</v>
      </c>
      <c r="O1892" s="27" t="s">
        <v>762</v>
      </c>
      <c r="P1892" s="27" t="s">
        <v>170</v>
      </c>
      <c r="R1892" s="27">
        <v>0</v>
      </c>
      <c r="S1892" s="27" t="s">
        <v>354</v>
      </c>
      <c r="T1892" s="27" t="s">
        <v>354</v>
      </c>
      <c r="U1892" s="27" t="s">
        <v>12211</v>
      </c>
    </row>
    <row r="1893" spans="1:21" x14ac:dyDescent="0.15">
      <c r="A1893" s="27" t="s">
        <v>75</v>
      </c>
      <c r="B1893" s="27" t="s">
        <v>12212</v>
      </c>
      <c r="C1893" s="27" t="s">
        <v>218</v>
      </c>
      <c r="D1893" s="27" t="s">
        <v>761</v>
      </c>
      <c r="E1893" s="27" t="s">
        <v>12213</v>
      </c>
      <c r="F1893" s="27" t="s">
        <v>12214</v>
      </c>
      <c r="G1893" s="27" t="s">
        <v>78</v>
      </c>
      <c r="H1893" s="27" t="s">
        <v>982</v>
      </c>
      <c r="I1893" s="28">
        <v>43423.464178240742</v>
      </c>
      <c r="J1893" s="28">
        <v>43423.464178240742</v>
      </c>
      <c r="K1893" s="27">
        <v>0</v>
      </c>
      <c r="L1893" s="27" t="s">
        <v>211</v>
      </c>
      <c r="M1893" s="27" t="s">
        <v>211</v>
      </c>
      <c r="N1893" s="27" t="s">
        <v>215</v>
      </c>
      <c r="O1893" s="27" t="s">
        <v>762</v>
      </c>
      <c r="P1893" s="27" t="s">
        <v>170</v>
      </c>
      <c r="R1893" s="27">
        <v>0</v>
      </c>
      <c r="S1893" s="27" t="s">
        <v>354</v>
      </c>
      <c r="T1893" s="27" t="s">
        <v>354</v>
      </c>
      <c r="U1893" s="27" t="s">
        <v>12215</v>
      </c>
    </row>
    <row r="1894" spans="1:21" x14ac:dyDescent="0.15">
      <c r="A1894" s="27" t="s">
        <v>75</v>
      </c>
      <c r="B1894" s="27" t="s">
        <v>12216</v>
      </c>
      <c r="C1894" s="27" t="s">
        <v>218</v>
      </c>
      <c r="D1894" s="27" t="s">
        <v>761</v>
      </c>
      <c r="E1894" s="27" t="s">
        <v>12213</v>
      </c>
      <c r="F1894" s="27" t="s">
        <v>12214</v>
      </c>
      <c r="G1894" s="27" t="s">
        <v>78</v>
      </c>
      <c r="H1894" s="27" t="s">
        <v>982</v>
      </c>
      <c r="I1894" s="28">
        <v>43423.46434027778</v>
      </c>
      <c r="J1894" s="28">
        <v>43423.46434027778</v>
      </c>
      <c r="K1894" s="27">
        <v>0</v>
      </c>
      <c r="L1894" s="27" t="s">
        <v>211</v>
      </c>
      <c r="M1894" s="27" t="s">
        <v>211</v>
      </c>
      <c r="N1894" s="27" t="s">
        <v>215</v>
      </c>
      <c r="O1894" s="27" t="s">
        <v>762</v>
      </c>
      <c r="P1894" s="27" t="s">
        <v>170</v>
      </c>
      <c r="R1894" s="27">
        <v>0</v>
      </c>
      <c r="S1894" s="27" t="s">
        <v>354</v>
      </c>
      <c r="T1894" s="27" t="s">
        <v>354</v>
      </c>
      <c r="U1894" s="27" t="s">
        <v>12217</v>
      </c>
    </row>
    <row r="1895" spans="1:21" x14ac:dyDescent="0.15">
      <c r="A1895" s="27" t="s">
        <v>75</v>
      </c>
      <c r="B1895" s="27" t="s">
        <v>12218</v>
      </c>
      <c r="C1895" s="27" t="s">
        <v>218</v>
      </c>
      <c r="D1895" s="27" t="s">
        <v>761</v>
      </c>
      <c r="E1895" s="27" t="s">
        <v>12219</v>
      </c>
      <c r="F1895" s="27" t="s">
        <v>12220</v>
      </c>
      <c r="G1895" s="27" t="s">
        <v>78</v>
      </c>
      <c r="H1895" s="27" t="s">
        <v>12221</v>
      </c>
      <c r="I1895" s="28">
        <v>43423.465624999997</v>
      </c>
      <c r="J1895" s="28">
        <v>43423.465624999997</v>
      </c>
      <c r="K1895" s="27">
        <v>0</v>
      </c>
      <c r="L1895" s="27" t="s">
        <v>211</v>
      </c>
      <c r="M1895" s="27" t="s">
        <v>211</v>
      </c>
      <c r="N1895" s="27" t="s">
        <v>215</v>
      </c>
      <c r="O1895" s="27" t="s">
        <v>762</v>
      </c>
      <c r="P1895" s="27" t="s">
        <v>170</v>
      </c>
      <c r="R1895" s="27">
        <v>0</v>
      </c>
      <c r="S1895" s="27" t="s">
        <v>354</v>
      </c>
      <c r="T1895" s="27" t="s">
        <v>354</v>
      </c>
      <c r="U1895" s="27" t="s">
        <v>12222</v>
      </c>
    </row>
    <row r="1896" spans="1:21" x14ac:dyDescent="0.15">
      <c r="A1896" s="27" t="s">
        <v>75</v>
      </c>
      <c r="B1896" s="27" t="s">
        <v>12223</v>
      </c>
      <c r="C1896" s="27" t="s">
        <v>218</v>
      </c>
      <c r="D1896" s="27" t="s">
        <v>761</v>
      </c>
      <c r="E1896" s="27" t="s">
        <v>984</v>
      </c>
      <c r="F1896" s="27" t="s">
        <v>985</v>
      </c>
      <c r="G1896" s="27" t="s">
        <v>78</v>
      </c>
      <c r="H1896" s="27" t="s">
        <v>986</v>
      </c>
      <c r="I1896" s="28">
        <v>43423.470682870371</v>
      </c>
      <c r="J1896" s="28">
        <v>43423.470682870371</v>
      </c>
      <c r="K1896" s="27">
        <v>0</v>
      </c>
      <c r="L1896" s="27" t="s">
        <v>211</v>
      </c>
      <c r="M1896" s="27" t="s">
        <v>211</v>
      </c>
      <c r="N1896" s="27" t="s">
        <v>215</v>
      </c>
      <c r="O1896" s="27" t="s">
        <v>762</v>
      </c>
      <c r="P1896" s="27" t="s">
        <v>170</v>
      </c>
      <c r="R1896" s="27">
        <v>0</v>
      </c>
      <c r="S1896" s="27" t="s">
        <v>354</v>
      </c>
      <c r="T1896" s="27" t="s">
        <v>354</v>
      </c>
      <c r="U1896" s="27" t="s">
        <v>987</v>
      </c>
    </row>
    <row r="1897" spans="1:21" x14ac:dyDescent="0.15">
      <c r="A1897" s="27" t="s">
        <v>75</v>
      </c>
      <c r="B1897" s="27" t="s">
        <v>5442</v>
      </c>
      <c r="C1897" s="27" t="s">
        <v>218</v>
      </c>
      <c r="D1897" s="27" t="s">
        <v>761</v>
      </c>
      <c r="E1897" s="27" t="s">
        <v>988</v>
      </c>
      <c r="F1897" s="27" t="s">
        <v>989</v>
      </c>
      <c r="G1897" s="27" t="s">
        <v>78</v>
      </c>
      <c r="H1897" s="27" t="s">
        <v>990</v>
      </c>
      <c r="I1897" s="28">
        <v>43423.479305555556</v>
      </c>
      <c r="J1897" s="28">
        <v>43423.479710648149</v>
      </c>
      <c r="K1897" s="27">
        <v>4.0509259259259258E-4</v>
      </c>
      <c r="L1897" s="27" t="s">
        <v>210</v>
      </c>
      <c r="M1897" s="27" t="s">
        <v>211</v>
      </c>
      <c r="N1897" s="27" t="s">
        <v>215</v>
      </c>
      <c r="O1897" s="27" t="s">
        <v>762</v>
      </c>
      <c r="P1897" s="27" t="s">
        <v>170</v>
      </c>
      <c r="R1897" s="27">
        <v>0</v>
      </c>
      <c r="S1897" s="27" t="s">
        <v>398</v>
      </c>
      <c r="T1897" s="27" t="s">
        <v>354</v>
      </c>
      <c r="U1897" s="27" t="s">
        <v>991</v>
      </c>
    </row>
    <row r="1898" spans="1:21" x14ac:dyDescent="0.15">
      <c r="A1898" s="27" t="s">
        <v>75</v>
      </c>
      <c r="B1898" s="27" t="s">
        <v>12224</v>
      </c>
      <c r="C1898" s="27" t="s">
        <v>218</v>
      </c>
      <c r="D1898" s="27" t="s">
        <v>761</v>
      </c>
      <c r="E1898" s="27" t="s">
        <v>996</v>
      </c>
      <c r="F1898" s="27" t="s">
        <v>997</v>
      </c>
      <c r="G1898" s="27" t="s">
        <v>78</v>
      </c>
      <c r="H1898" s="27" t="s">
        <v>998</v>
      </c>
      <c r="I1898" s="28">
        <v>43423.481504629628</v>
      </c>
      <c r="J1898" s="28">
        <v>43423.481504629628</v>
      </c>
      <c r="K1898" s="27">
        <v>0</v>
      </c>
      <c r="L1898" s="27" t="s">
        <v>211</v>
      </c>
      <c r="M1898" s="27" t="s">
        <v>211</v>
      </c>
      <c r="N1898" s="27" t="s">
        <v>215</v>
      </c>
      <c r="O1898" s="27" t="s">
        <v>762</v>
      </c>
      <c r="P1898" s="27" t="s">
        <v>170</v>
      </c>
      <c r="R1898" s="27">
        <v>0</v>
      </c>
      <c r="S1898" s="27" t="s">
        <v>354</v>
      </c>
      <c r="T1898" s="27" t="s">
        <v>354</v>
      </c>
      <c r="U1898" s="27" t="s">
        <v>999</v>
      </c>
    </row>
    <row r="1899" spans="1:21" x14ac:dyDescent="0.15">
      <c r="A1899" s="27" t="s">
        <v>75</v>
      </c>
      <c r="B1899" s="27" t="s">
        <v>12225</v>
      </c>
      <c r="C1899" s="27" t="s">
        <v>218</v>
      </c>
      <c r="D1899" s="27" t="s">
        <v>761</v>
      </c>
      <c r="E1899" s="27" t="s">
        <v>1000</v>
      </c>
      <c r="F1899" s="27" t="s">
        <v>1001</v>
      </c>
      <c r="G1899" s="27" t="s">
        <v>78</v>
      </c>
      <c r="H1899" s="27" t="s">
        <v>1002</v>
      </c>
      <c r="I1899" s="28">
        <v>43423.484027777777</v>
      </c>
      <c r="J1899" s="28">
        <v>43423.484027777777</v>
      </c>
      <c r="K1899" s="27">
        <v>0</v>
      </c>
      <c r="L1899" s="27" t="s">
        <v>211</v>
      </c>
      <c r="M1899" s="27" t="s">
        <v>211</v>
      </c>
      <c r="N1899" s="27" t="s">
        <v>215</v>
      </c>
      <c r="O1899" s="27" t="s">
        <v>762</v>
      </c>
      <c r="P1899" s="27" t="s">
        <v>170</v>
      </c>
      <c r="R1899" s="27">
        <v>0</v>
      </c>
      <c r="S1899" s="27" t="s">
        <v>354</v>
      </c>
      <c r="T1899" s="27" t="s">
        <v>354</v>
      </c>
      <c r="U1899" s="27" t="s">
        <v>1003</v>
      </c>
    </row>
    <row r="1900" spans="1:21" x14ac:dyDescent="0.15">
      <c r="A1900" s="27" t="s">
        <v>75</v>
      </c>
      <c r="B1900" s="27" t="s">
        <v>12226</v>
      </c>
      <c r="C1900" s="27" t="s">
        <v>218</v>
      </c>
      <c r="D1900" s="27" t="s">
        <v>761</v>
      </c>
      <c r="E1900" s="27" t="s">
        <v>1005</v>
      </c>
      <c r="F1900" s="27" t="s">
        <v>1006</v>
      </c>
      <c r="G1900" s="27" t="s">
        <v>78</v>
      </c>
      <c r="H1900" s="27" t="s">
        <v>12227</v>
      </c>
      <c r="I1900" s="28">
        <v>43423.493067129632</v>
      </c>
      <c r="J1900" s="28">
        <v>43423.493067129632</v>
      </c>
      <c r="K1900" s="27">
        <v>0</v>
      </c>
      <c r="L1900" s="27" t="s">
        <v>211</v>
      </c>
      <c r="M1900" s="27" t="s">
        <v>211</v>
      </c>
      <c r="N1900" s="27" t="s">
        <v>215</v>
      </c>
      <c r="O1900" s="27" t="s">
        <v>762</v>
      </c>
      <c r="P1900" s="27" t="s">
        <v>170</v>
      </c>
      <c r="R1900" s="27">
        <v>0</v>
      </c>
      <c r="S1900" s="27" t="s">
        <v>354</v>
      </c>
      <c r="T1900" s="27" t="s">
        <v>354</v>
      </c>
      <c r="U1900" s="27" t="s">
        <v>1007</v>
      </c>
    </row>
    <row r="1901" spans="1:21" x14ac:dyDescent="0.15">
      <c r="A1901" s="27" t="s">
        <v>75</v>
      </c>
      <c r="B1901" s="27" t="s">
        <v>12228</v>
      </c>
      <c r="C1901" s="27" t="s">
        <v>218</v>
      </c>
      <c r="D1901" s="27" t="s">
        <v>761</v>
      </c>
      <c r="E1901" s="27" t="s">
        <v>1005</v>
      </c>
      <c r="F1901" s="27" t="s">
        <v>1006</v>
      </c>
      <c r="G1901" s="27" t="s">
        <v>78</v>
      </c>
      <c r="H1901" s="27" t="s">
        <v>12227</v>
      </c>
      <c r="I1901" s="28">
        <v>43423.501319444447</v>
      </c>
      <c r="J1901" s="28">
        <v>43423.501319444447</v>
      </c>
      <c r="K1901" s="27">
        <v>0</v>
      </c>
      <c r="L1901" s="27" t="s">
        <v>211</v>
      </c>
      <c r="M1901" s="27" t="s">
        <v>211</v>
      </c>
      <c r="N1901" s="27" t="s">
        <v>215</v>
      </c>
      <c r="O1901" s="27" t="s">
        <v>762</v>
      </c>
      <c r="P1901" s="27" t="s">
        <v>170</v>
      </c>
      <c r="R1901" s="27">
        <v>0</v>
      </c>
      <c r="U1901" s="27" t="s">
        <v>8378</v>
      </c>
    </row>
    <row r="1902" spans="1:21" x14ac:dyDescent="0.15">
      <c r="A1902" s="27" t="s">
        <v>75</v>
      </c>
      <c r="B1902" s="27" t="s">
        <v>12229</v>
      </c>
      <c r="C1902" s="27" t="s">
        <v>218</v>
      </c>
      <c r="D1902" s="27" t="s">
        <v>761</v>
      </c>
      <c r="E1902" s="27" t="s">
        <v>1005</v>
      </c>
      <c r="F1902" s="27" t="s">
        <v>1006</v>
      </c>
      <c r="G1902" s="27" t="s">
        <v>78</v>
      </c>
      <c r="H1902" s="27" t="s">
        <v>12227</v>
      </c>
      <c r="I1902" s="28">
        <v>43423.501527777778</v>
      </c>
      <c r="J1902" s="28">
        <v>43423.501527777778</v>
      </c>
      <c r="K1902" s="27">
        <v>0</v>
      </c>
      <c r="L1902" s="27" t="s">
        <v>211</v>
      </c>
      <c r="M1902" s="27" t="s">
        <v>211</v>
      </c>
      <c r="N1902" s="27" t="s">
        <v>215</v>
      </c>
      <c r="O1902" s="27" t="s">
        <v>762</v>
      </c>
      <c r="P1902" s="27" t="s">
        <v>170</v>
      </c>
      <c r="R1902" s="27">
        <v>0</v>
      </c>
      <c r="S1902" s="27" t="s">
        <v>354</v>
      </c>
      <c r="T1902" s="27" t="s">
        <v>354</v>
      </c>
      <c r="U1902" s="27" t="s">
        <v>8378</v>
      </c>
    </row>
    <row r="1903" spans="1:21" x14ac:dyDescent="0.15">
      <c r="A1903" s="27" t="s">
        <v>75</v>
      </c>
      <c r="B1903" s="27" t="s">
        <v>12230</v>
      </c>
      <c r="C1903" s="27" t="s">
        <v>218</v>
      </c>
      <c r="D1903" s="27" t="s">
        <v>761</v>
      </c>
      <c r="E1903" s="27" t="s">
        <v>12231</v>
      </c>
      <c r="F1903" s="27" t="s">
        <v>12232</v>
      </c>
      <c r="G1903" s="27" t="s">
        <v>78</v>
      </c>
      <c r="H1903" s="27" t="s">
        <v>231</v>
      </c>
      <c r="I1903" s="28">
        <v>43423.579988425925</v>
      </c>
      <c r="J1903" s="28">
        <v>43423.579988425925</v>
      </c>
      <c r="K1903" s="27">
        <v>0</v>
      </c>
      <c r="L1903" s="27" t="s">
        <v>211</v>
      </c>
      <c r="M1903" s="27" t="s">
        <v>211</v>
      </c>
      <c r="N1903" s="27" t="s">
        <v>215</v>
      </c>
      <c r="O1903" s="27" t="s">
        <v>762</v>
      </c>
      <c r="P1903" s="27" t="s">
        <v>170</v>
      </c>
      <c r="R1903" s="27">
        <v>0</v>
      </c>
      <c r="S1903" s="27" t="s">
        <v>354</v>
      </c>
      <c r="T1903" s="27" t="s">
        <v>354</v>
      </c>
      <c r="U1903" s="27" t="s">
        <v>12233</v>
      </c>
    </row>
    <row r="1904" spans="1:21" x14ac:dyDescent="0.15">
      <c r="A1904" s="27" t="s">
        <v>75</v>
      </c>
      <c r="B1904" s="27" t="s">
        <v>12234</v>
      </c>
      <c r="C1904" s="27" t="s">
        <v>218</v>
      </c>
      <c r="D1904" s="27" t="s">
        <v>761</v>
      </c>
      <c r="E1904" s="27" t="s">
        <v>12235</v>
      </c>
      <c r="F1904" s="27" t="s">
        <v>12236</v>
      </c>
      <c r="G1904" s="27" t="s">
        <v>78</v>
      </c>
      <c r="H1904" s="27" t="s">
        <v>231</v>
      </c>
      <c r="I1904" s="28">
        <v>43423.582650462966</v>
      </c>
      <c r="J1904" s="28">
        <v>43423.582650462966</v>
      </c>
      <c r="K1904" s="27">
        <v>0</v>
      </c>
      <c r="L1904" s="27" t="s">
        <v>211</v>
      </c>
      <c r="M1904" s="27" t="s">
        <v>211</v>
      </c>
      <c r="N1904" s="27" t="s">
        <v>215</v>
      </c>
      <c r="O1904" s="27" t="s">
        <v>762</v>
      </c>
      <c r="P1904" s="27" t="s">
        <v>170</v>
      </c>
      <c r="R1904" s="27">
        <v>0</v>
      </c>
      <c r="S1904" s="27" t="s">
        <v>354</v>
      </c>
      <c r="T1904" s="27" t="s">
        <v>354</v>
      </c>
      <c r="U1904" s="27" t="s">
        <v>12237</v>
      </c>
    </row>
    <row r="1905" spans="1:21" x14ac:dyDescent="0.15">
      <c r="A1905" s="27" t="s">
        <v>75</v>
      </c>
      <c r="B1905" s="27" t="s">
        <v>12238</v>
      </c>
      <c r="C1905" s="27" t="s">
        <v>218</v>
      </c>
      <c r="D1905" s="27" t="s">
        <v>761</v>
      </c>
      <c r="E1905" s="27" t="s">
        <v>12239</v>
      </c>
      <c r="F1905" s="27" t="s">
        <v>12240</v>
      </c>
      <c r="G1905" s="27" t="s">
        <v>78</v>
      </c>
      <c r="H1905" s="27" t="s">
        <v>12241</v>
      </c>
      <c r="I1905" s="28">
        <v>43423.584166666667</v>
      </c>
      <c r="J1905" s="28">
        <v>43423.584166666667</v>
      </c>
      <c r="K1905" s="27">
        <v>0</v>
      </c>
      <c r="L1905" s="27" t="s">
        <v>211</v>
      </c>
      <c r="M1905" s="27" t="s">
        <v>211</v>
      </c>
      <c r="N1905" s="27" t="s">
        <v>215</v>
      </c>
      <c r="O1905" s="27" t="s">
        <v>762</v>
      </c>
      <c r="P1905" s="27" t="s">
        <v>170</v>
      </c>
      <c r="R1905" s="27">
        <v>0</v>
      </c>
      <c r="S1905" s="27" t="s">
        <v>354</v>
      </c>
      <c r="T1905" s="27" t="s">
        <v>354</v>
      </c>
      <c r="U1905" s="27" t="s">
        <v>12242</v>
      </c>
    </row>
    <row r="1906" spans="1:21" x14ac:dyDescent="0.15">
      <c r="A1906" s="27" t="s">
        <v>75</v>
      </c>
      <c r="B1906" s="27" t="s">
        <v>5443</v>
      </c>
      <c r="C1906" s="27" t="s">
        <v>218</v>
      </c>
      <c r="D1906" s="27" t="s">
        <v>761</v>
      </c>
      <c r="E1906" s="27" t="s">
        <v>1928</v>
      </c>
      <c r="F1906" s="27" t="s">
        <v>1929</v>
      </c>
      <c r="G1906" s="27" t="s">
        <v>78</v>
      </c>
      <c r="H1906" s="27" t="s">
        <v>809</v>
      </c>
      <c r="I1906" s="28">
        <v>43423.5859375</v>
      </c>
      <c r="J1906" s="28">
        <v>43423.589861111112</v>
      </c>
      <c r="K1906" s="27">
        <v>3.9236111111111112E-3</v>
      </c>
      <c r="L1906" s="27" t="s">
        <v>210</v>
      </c>
      <c r="M1906" s="27" t="s">
        <v>210</v>
      </c>
      <c r="N1906" s="27" t="s">
        <v>215</v>
      </c>
      <c r="O1906" s="27" t="s">
        <v>762</v>
      </c>
      <c r="P1906" s="27" t="s">
        <v>170</v>
      </c>
      <c r="R1906" s="27">
        <v>0</v>
      </c>
      <c r="S1906" s="27" t="s">
        <v>1470</v>
      </c>
      <c r="T1906" s="27" t="s">
        <v>1470</v>
      </c>
      <c r="U1906" s="27" t="s">
        <v>1930</v>
      </c>
    </row>
    <row r="1907" spans="1:21" x14ac:dyDescent="0.15">
      <c r="A1907" s="27" t="s">
        <v>75</v>
      </c>
      <c r="B1907" s="27" t="s">
        <v>5444</v>
      </c>
      <c r="C1907" s="27" t="s">
        <v>218</v>
      </c>
      <c r="D1907" s="27" t="s">
        <v>761</v>
      </c>
      <c r="E1907" s="27" t="s">
        <v>5445</v>
      </c>
      <c r="F1907" s="27" t="s">
        <v>5446</v>
      </c>
      <c r="G1907" s="27" t="s">
        <v>78</v>
      </c>
      <c r="H1907" s="27" t="s">
        <v>1748</v>
      </c>
      <c r="I1907" s="28">
        <v>43423.594872685186</v>
      </c>
      <c r="J1907" s="28">
        <v>43423.595196759263</v>
      </c>
      <c r="K1907" s="27">
        <v>3.2407407407407406E-4</v>
      </c>
      <c r="L1907" s="27" t="s">
        <v>210</v>
      </c>
      <c r="M1907" s="27" t="s">
        <v>211</v>
      </c>
      <c r="N1907" s="27" t="s">
        <v>215</v>
      </c>
      <c r="O1907" s="27" t="s">
        <v>762</v>
      </c>
      <c r="P1907" s="27" t="s">
        <v>170</v>
      </c>
      <c r="R1907" s="27">
        <v>0</v>
      </c>
      <c r="S1907" s="27" t="s">
        <v>390</v>
      </c>
      <c r="T1907" s="27" t="s">
        <v>354</v>
      </c>
      <c r="U1907" s="27" t="s">
        <v>5447</v>
      </c>
    </row>
    <row r="1908" spans="1:21" x14ac:dyDescent="0.15">
      <c r="A1908" s="27" t="s">
        <v>75</v>
      </c>
      <c r="B1908" s="27" t="s">
        <v>12243</v>
      </c>
      <c r="C1908" s="27" t="s">
        <v>218</v>
      </c>
      <c r="D1908" s="27" t="s">
        <v>761</v>
      </c>
      <c r="E1908" s="27" t="s">
        <v>5449</v>
      </c>
      <c r="F1908" s="27" t="s">
        <v>5450</v>
      </c>
      <c r="G1908" s="27" t="s">
        <v>78</v>
      </c>
      <c r="H1908" s="27" t="s">
        <v>5451</v>
      </c>
      <c r="I1908" s="28">
        <v>43423.597013888888</v>
      </c>
      <c r="J1908" s="28">
        <v>43423.597013888888</v>
      </c>
      <c r="K1908" s="27">
        <v>0</v>
      </c>
      <c r="L1908" s="27" t="s">
        <v>211</v>
      </c>
      <c r="M1908" s="27" t="s">
        <v>211</v>
      </c>
      <c r="N1908" s="27" t="s">
        <v>215</v>
      </c>
      <c r="O1908" s="27" t="s">
        <v>762</v>
      </c>
      <c r="P1908" s="27" t="s">
        <v>170</v>
      </c>
      <c r="R1908" s="27">
        <v>0</v>
      </c>
      <c r="S1908" s="27" t="s">
        <v>354</v>
      </c>
      <c r="T1908" s="27" t="s">
        <v>354</v>
      </c>
      <c r="U1908" s="27" t="s">
        <v>12244</v>
      </c>
    </row>
    <row r="1909" spans="1:21" x14ac:dyDescent="0.15">
      <c r="A1909" s="27" t="s">
        <v>75</v>
      </c>
      <c r="B1909" s="27" t="s">
        <v>5448</v>
      </c>
      <c r="C1909" s="27" t="s">
        <v>218</v>
      </c>
      <c r="D1909" s="27" t="s">
        <v>761</v>
      </c>
      <c r="E1909" s="27" t="s">
        <v>5449</v>
      </c>
      <c r="F1909" s="27" t="s">
        <v>5450</v>
      </c>
      <c r="G1909" s="27" t="s">
        <v>78</v>
      </c>
      <c r="H1909" s="27" t="s">
        <v>5451</v>
      </c>
      <c r="I1909" s="28">
        <v>43423.597141203703</v>
      </c>
      <c r="J1909" s="28">
        <v>43423.59847222222</v>
      </c>
      <c r="K1909" s="27">
        <v>1.3310185185185185E-3</v>
      </c>
      <c r="L1909" s="27" t="s">
        <v>210</v>
      </c>
      <c r="M1909" s="27" t="s">
        <v>211</v>
      </c>
      <c r="N1909" s="27" t="s">
        <v>215</v>
      </c>
      <c r="O1909" s="27" t="s">
        <v>762</v>
      </c>
      <c r="P1909" s="27" t="s">
        <v>170</v>
      </c>
      <c r="R1909" s="27">
        <v>0</v>
      </c>
      <c r="S1909" s="27" t="s">
        <v>714</v>
      </c>
      <c r="T1909" s="27" t="s">
        <v>354</v>
      </c>
      <c r="U1909" s="27" t="s">
        <v>5452</v>
      </c>
    </row>
    <row r="1910" spans="1:21" x14ac:dyDescent="0.15">
      <c r="A1910" s="27" t="s">
        <v>75</v>
      </c>
      <c r="B1910" s="27" t="s">
        <v>5453</v>
      </c>
      <c r="C1910" s="27" t="s">
        <v>218</v>
      </c>
      <c r="D1910" s="27" t="s">
        <v>761</v>
      </c>
      <c r="E1910" s="27" t="s">
        <v>5454</v>
      </c>
      <c r="F1910" s="27" t="s">
        <v>5455</v>
      </c>
      <c r="G1910" s="27" t="s">
        <v>78</v>
      </c>
      <c r="H1910" s="27" t="s">
        <v>5456</v>
      </c>
      <c r="I1910" s="28">
        <v>43423.601805555554</v>
      </c>
      <c r="J1910" s="28">
        <v>43423.602256944447</v>
      </c>
      <c r="K1910" s="27">
        <v>4.5138888888888892E-4</v>
      </c>
      <c r="L1910" s="27" t="s">
        <v>210</v>
      </c>
      <c r="M1910" s="27" t="s">
        <v>211</v>
      </c>
      <c r="N1910" s="27" t="s">
        <v>215</v>
      </c>
      <c r="O1910" s="27" t="s">
        <v>762</v>
      </c>
      <c r="P1910" s="27" t="s">
        <v>170</v>
      </c>
      <c r="R1910" s="27">
        <v>0</v>
      </c>
      <c r="S1910" s="27" t="s">
        <v>358</v>
      </c>
      <c r="T1910" s="27" t="s">
        <v>354</v>
      </c>
      <c r="U1910" s="27" t="s">
        <v>5457</v>
      </c>
    </row>
    <row r="1911" spans="1:21" x14ac:dyDescent="0.15">
      <c r="A1911" s="27" t="s">
        <v>75</v>
      </c>
      <c r="B1911" s="27" t="s">
        <v>12245</v>
      </c>
      <c r="C1911" s="27" t="s">
        <v>218</v>
      </c>
      <c r="D1911" s="27" t="s">
        <v>761</v>
      </c>
      <c r="E1911" s="27" t="s">
        <v>12246</v>
      </c>
      <c r="F1911" s="27" t="s">
        <v>12247</v>
      </c>
      <c r="G1911" s="27" t="s">
        <v>78</v>
      </c>
      <c r="H1911" s="27" t="s">
        <v>12248</v>
      </c>
      <c r="I1911" s="28">
        <v>43423.606400462966</v>
      </c>
      <c r="J1911" s="28">
        <v>43423.606400462966</v>
      </c>
      <c r="K1911" s="27">
        <v>0</v>
      </c>
      <c r="L1911" s="27" t="s">
        <v>211</v>
      </c>
      <c r="M1911" s="27" t="s">
        <v>211</v>
      </c>
      <c r="N1911" s="27" t="s">
        <v>215</v>
      </c>
      <c r="O1911" s="27" t="s">
        <v>762</v>
      </c>
      <c r="P1911" s="27" t="s">
        <v>170</v>
      </c>
      <c r="R1911" s="27">
        <v>0</v>
      </c>
      <c r="S1911" s="27" t="s">
        <v>354</v>
      </c>
      <c r="T1911" s="27" t="s">
        <v>354</v>
      </c>
      <c r="U1911" s="27" t="s">
        <v>12249</v>
      </c>
    </row>
    <row r="1912" spans="1:21" x14ac:dyDescent="0.15">
      <c r="A1912" s="27" t="s">
        <v>75</v>
      </c>
      <c r="B1912" s="27" t="s">
        <v>12250</v>
      </c>
      <c r="C1912" s="27" t="s">
        <v>218</v>
      </c>
      <c r="D1912" s="27" t="s">
        <v>761</v>
      </c>
      <c r="E1912" s="27" t="s">
        <v>5454</v>
      </c>
      <c r="F1912" s="27" t="s">
        <v>5455</v>
      </c>
      <c r="G1912" s="27" t="s">
        <v>78</v>
      </c>
      <c r="H1912" s="27" t="s">
        <v>5456</v>
      </c>
      <c r="I1912" s="28">
        <v>43423.608935185184</v>
      </c>
      <c r="J1912" s="28">
        <v>43423.608935185184</v>
      </c>
      <c r="K1912" s="27">
        <v>0</v>
      </c>
      <c r="L1912" s="27" t="s">
        <v>211</v>
      </c>
      <c r="M1912" s="27" t="s">
        <v>211</v>
      </c>
      <c r="N1912" s="27" t="s">
        <v>215</v>
      </c>
      <c r="O1912" s="27" t="s">
        <v>762</v>
      </c>
      <c r="P1912" s="27" t="s">
        <v>170</v>
      </c>
      <c r="R1912" s="27">
        <v>0</v>
      </c>
      <c r="U1912" s="27" t="s">
        <v>5457</v>
      </c>
    </row>
    <row r="1913" spans="1:21" x14ac:dyDescent="0.15">
      <c r="A1913" s="27" t="s">
        <v>75</v>
      </c>
      <c r="B1913" s="27" t="s">
        <v>12251</v>
      </c>
      <c r="C1913" s="27" t="s">
        <v>218</v>
      </c>
      <c r="D1913" s="27" t="s">
        <v>761</v>
      </c>
      <c r="E1913" s="27" t="s">
        <v>12252</v>
      </c>
      <c r="F1913" s="27" t="s">
        <v>12253</v>
      </c>
      <c r="G1913" s="27" t="s">
        <v>78</v>
      </c>
      <c r="H1913" s="27" t="s">
        <v>336</v>
      </c>
      <c r="I1913" s="28">
        <v>43423.6091087963</v>
      </c>
      <c r="J1913" s="28">
        <v>43423.6091087963</v>
      </c>
      <c r="K1913" s="27">
        <v>0</v>
      </c>
      <c r="L1913" s="27" t="s">
        <v>211</v>
      </c>
      <c r="M1913" s="27" t="s">
        <v>211</v>
      </c>
      <c r="N1913" s="27" t="s">
        <v>215</v>
      </c>
      <c r="O1913" s="27" t="s">
        <v>762</v>
      </c>
      <c r="P1913" s="27" t="s">
        <v>170</v>
      </c>
      <c r="R1913" s="27">
        <v>0</v>
      </c>
      <c r="S1913" s="27" t="s">
        <v>354</v>
      </c>
      <c r="T1913" s="27" t="s">
        <v>354</v>
      </c>
      <c r="U1913" s="27" t="s">
        <v>12254</v>
      </c>
    </row>
    <row r="1914" spans="1:21" x14ac:dyDescent="0.15">
      <c r="A1914" s="27" t="s">
        <v>75</v>
      </c>
      <c r="B1914" s="27" t="s">
        <v>12255</v>
      </c>
      <c r="C1914" s="27" t="s">
        <v>218</v>
      </c>
      <c r="D1914" s="27" t="s">
        <v>761</v>
      </c>
      <c r="E1914" s="27" t="s">
        <v>12252</v>
      </c>
      <c r="F1914" s="27" t="s">
        <v>12253</v>
      </c>
      <c r="G1914" s="27" t="s">
        <v>78</v>
      </c>
      <c r="H1914" s="27" t="s">
        <v>336</v>
      </c>
      <c r="I1914" s="28">
        <v>43423.609305555554</v>
      </c>
      <c r="J1914" s="28">
        <v>43423.609305555554</v>
      </c>
      <c r="K1914" s="27">
        <v>0</v>
      </c>
      <c r="L1914" s="27" t="s">
        <v>211</v>
      </c>
      <c r="M1914" s="27" t="s">
        <v>211</v>
      </c>
      <c r="N1914" s="27" t="s">
        <v>215</v>
      </c>
      <c r="O1914" s="27" t="s">
        <v>762</v>
      </c>
      <c r="P1914" s="27" t="s">
        <v>170</v>
      </c>
      <c r="R1914" s="27">
        <v>0</v>
      </c>
      <c r="S1914" s="27" t="s">
        <v>354</v>
      </c>
      <c r="T1914" s="27" t="s">
        <v>354</v>
      </c>
      <c r="U1914" s="27" t="s">
        <v>12256</v>
      </c>
    </row>
    <row r="1915" spans="1:21" x14ac:dyDescent="0.15">
      <c r="A1915" s="27" t="s">
        <v>75</v>
      </c>
      <c r="B1915" s="27" t="s">
        <v>12257</v>
      </c>
      <c r="C1915" s="27" t="s">
        <v>218</v>
      </c>
      <c r="D1915" s="27" t="s">
        <v>761</v>
      </c>
      <c r="E1915" s="27" t="s">
        <v>12246</v>
      </c>
      <c r="F1915" s="27" t="s">
        <v>12247</v>
      </c>
      <c r="G1915" s="27" t="s">
        <v>78</v>
      </c>
      <c r="H1915" s="27" t="s">
        <v>12248</v>
      </c>
      <c r="I1915" s="28">
        <v>43423.610115740739</v>
      </c>
      <c r="J1915" s="28">
        <v>43423.610115740739</v>
      </c>
      <c r="K1915" s="27">
        <v>0</v>
      </c>
      <c r="L1915" s="27" t="s">
        <v>211</v>
      </c>
      <c r="M1915" s="27" t="s">
        <v>211</v>
      </c>
      <c r="N1915" s="27" t="s">
        <v>215</v>
      </c>
      <c r="O1915" s="27" t="s">
        <v>762</v>
      </c>
      <c r="P1915" s="27" t="s">
        <v>170</v>
      </c>
      <c r="R1915" s="27">
        <v>0</v>
      </c>
      <c r="S1915" s="27" t="s">
        <v>354</v>
      </c>
      <c r="T1915" s="27" t="s">
        <v>354</v>
      </c>
      <c r="U1915" s="27" t="s">
        <v>12258</v>
      </c>
    </row>
    <row r="1916" spans="1:21" x14ac:dyDescent="0.15">
      <c r="A1916" s="27" t="s">
        <v>75</v>
      </c>
      <c r="B1916" s="27" t="s">
        <v>12259</v>
      </c>
      <c r="C1916" s="27" t="s">
        <v>218</v>
      </c>
      <c r="D1916" s="27" t="s">
        <v>761</v>
      </c>
      <c r="E1916" s="27" t="s">
        <v>5459</v>
      </c>
      <c r="F1916" s="27" t="s">
        <v>5460</v>
      </c>
      <c r="G1916" s="27" t="s">
        <v>78</v>
      </c>
      <c r="H1916" s="27" t="s">
        <v>213</v>
      </c>
      <c r="I1916" s="28">
        <v>43423.610648148147</v>
      </c>
      <c r="J1916" s="28">
        <v>43423.610648148147</v>
      </c>
      <c r="K1916" s="27">
        <v>0</v>
      </c>
      <c r="L1916" s="27" t="s">
        <v>211</v>
      </c>
      <c r="M1916" s="27" t="s">
        <v>211</v>
      </c>
      <c r="N1916" s="27" t="s">
        <v>215</v>
      </c>
      <c r="O1916" s="27" t="s">
        <v>762</v>
      </c>
      <c r="P1916" s="27" t="s">
        <v>170</v>
      </c>
      <c r="R1916" s="27">
        <v>0</v>
      </c>
      <c r="S1916" s="27" t="s">
        <v>354</v>
      </c>
      <c r="T1916" s="27" t="s">
        <v>354</v>
      </c>
      <c r="U1916" s="27" t="s">
        <v>12260</v>
      </c>
    </row>
    <row r="1917" spans="1:21" x14ac:dyDescent="0.15">
      <c r="A1917" s="27" t="s">
        <v>75</v>
      </c>
      <c r="B1917" s="27" t="s">
        <v>5458</v>
      </c>
      <c r="C1917" s="27" t="s">
        <v>218</v>
      </c>
      <c r="D1917" s="27" t="s">
        <v>761</v>
      </c>
      <c r="E1917" s="27" t="s">
        <v>5459</v>
      </c>
      <c r="F1917" s="27" t="s">
        <v>5460</v>
      </c>
      <c r="G1917" s="27" t="s">
        <v>78</v>
      </c>
      <c r="H1917" s="27" t="s">
        <v>213</v>
      </c>
      <c r="I1917" s="28">
        <v>43423.610763888886</v>
      </c>
      <c r="J1917" s="28">
        <v>43423.611168981479</v>
      </c>
      <c r="K1917" s="27">
        <v>4.0509259259259258E-4</v>
      </c>
      <c r="L1917" s="27" t="s">
        <v>210</v>
      </c>
      <c r="M1917" s="27" t="s">
        <v>211</v>
      </c>
      <c r="N1917" s="27" t="s">
        <v>215</v>
      </c>
      <c r="O1917" s="27" t="s">
        <v>762</v>
      </c>
      <c r="P1917" s="27" t="s">
        <v>170</v>
      </c>
      <c r="R1917" s="27">
        <v>0</v>
      </c>
      <c r="S1917" s="27" t="s">
        <v>398</v>
      </c>
      <c r="T1917" s="27" t="s">
        <v>354</v>
      </c>
      <c r="U1917" s="27" t="s">
        <v>5461</v>
      </c>
    </row>
    <row r="1918" spans="1:21" x14ac:dyDescent="0.15">
      <c r="A1918" s="27" t="s">
        <v>75</v>
      </c>
      <c r="B1918" s="27" t="s">
        <v>12261</v>
      </c>
      <c r="C1918" s="27" t="s">
        <v>218</v>
      </c>
      <c r="D1918" s="27" t="s">
        <v>761</v>
      </c>
      <c r="E1918" s="27" t="s">
        <v>5459</v>
      </c>
      <c r="F1918" s="27" t="s">
        <v>5460</v>
      </c>
      <c r="G1918" s="27" t="s">
        <v>78</v>
      </c>
      <c r="H1918" s="27" t="s">
        <v>213</v>
      </c>
      <c r="I1918" s="28">
        <v>43423.611458333333</v>
      </c>
      <c r="J1918" s="28">
        <v>43423.611458333333</v>
      </c>
      <c r="K1918" s="27">
        <v>0</v>
      </c>
      <c r="L1918" s="27" t="s">
        <v>211</v>
      </c>
      <c r="M1918" s="27" t="s">
        <v>211</v>
      </c>
      <c r="N1918" s="27" t="s">
        <v>215</v>
      </c>
      <c r="O1918" s="27" t="s">
        <v>762</v>
      </c>
      <c r="P1918" s="27" t="s">
        <v>170</v>
      </c>
      <c r="R1918" s="27">
        <v>0</v>
      </c>
      <c r="S1918" s="27" t="s">
        <v>354</v>
      </c>
      <c r="T1918" s="27" t="s">
        <v>354</v>
      </c>
      <c r="U1918" s="27" t="s">
        <v>5461</v>
      </c>
    </row>
    <row r="1919" spans="1:21" x14ac:dyDescent="0.15">
      <c r="A1919" s="27" t="s">
        <v>75</v>
      </c>
      <c r="B1919" s="27" t="s">
        <v>5462</v>
      </c>
      <c r="C1919" s="27" t="s">
        <v>218</v>
      </c>
      <c r="D1919" s="27" t="s">
        <v>761</v>
      </c>
      <c r="E1919" s="27" t="s">
        <v>5463</v>
      </c>
      <c r="F1919" s="27" t="s">
        <v>5464</v>
      </c>
      <c r="G1919" s="27" t="s">
        <v>78</v>
      </c>
      <c r="H1919" s="27" t="s">
        <v>5465</v>
      </c>
      <c r="I1919" s="28">
        <v>43423.621898148151</v>
      </c>
      <c r="J1919" s="28">
        <v>43423.624201388891</v>
      </c>
      <c r="K1919" s="27">
        <v>2.3032407407407407E-3</v>
      </c>
      <c r="L1919" s="27" t="s">
        <v>210</v>
      </c>
      <c r="M1919" s="27" t="s">
        <v>210</v>
      </c>
      <c r="N1919" s="27" t="s">
        <v>215</v>
      </c>
      <c r="O1919" s="27" t="s">
        <v>762</v>
      </c>
      <c r="P1919" s="27" t="s">
        <v>170</v>
      </c>
      <c r="R1919" s="27">
        <v>0</v>
      </c>
      <c r="S1919" s="27" t="s">
        <v>689</v>
      </c>
      <c r="T1919" s="27" t="s">
        <v>689</v>
      </c>
      <c r="U1919" s="27" t="s">
        <v>5466</v>
      </c>
    </row>
    <row r="1920" spans="1:21" x14ac:dyDescent="0.15">
      <c r="A1920" s="27" t="s">
        <v>75</v>
      </c>
      <c r="B1920" s="27" t="s">
        <v>12262</v>
      </c>
      <c r="C1920" s="27" t="s">
        <v>218</v>
      </c>
      <c r="D1920" s="27" t="s">
        <v>761</v>
      </c>
      <c r="E1920" s="27" t="s">
        <v>12263</v>
      </c>
      <c r="F1920" s="27" t="s">
        <v>12264</v>
      </c>
      <c r="G1920" s="27" t="s">
        <v>78</v>
      </c>
      <c r="H1920" s="27" t="s">
        <v>765</v>
      </c>
      <c r="I1920" s="28">
        <v>43423.626018518517</v>
      </c>
      <c r="J1920" s="28">
        <v>43423.626018518517</v>
      </c>
      <c r="K1920" s="27">
        <v>0</v>
      </c>
      <c r="L1920" s="27" t="s">
        <v>211</v>
      </c>
      <c r="M1920" s="27" t="s">
        <v>211</v>
      </c>
      <c r="N1920" s="27" t="s">
        <v>215</v>
      </c>
      <c r="O1920" s="27" t="s">
        <v>762</v>
      </c>
      <c r="P1920" s="27" t="s">
        <v>170</v>
      </c>
      <c r="R1920" s="27">
        <v>0</v>
      </c>
      <c r="S1920" s="27" t="s">
        <v>354</v>
      </c>
      <c r="T1920" s="27" t="s">
        <v>354</v>
      </c>
      <c r="U1920" s="27" t="s">
        <v>12265</v>
      </c>
    </row>
    <row r="1921" spans="1:21" x14ac:dyDescent="0.15">
      <c r="A1921" s="27" t="s">
        <v>75</v>
      </c>
      <c r="B1921" s="27" t="s">
        <v>12266</v>
      </c>
      <c r="C1921" s="27" t="s">
        <v>218</v>
      </c>
      <c r="D1921" s="27" t="s">
        <v>761</v>
      </c>
      <c r="E1921" s="27" t="s">
        <v>12263</v>
      </c>
      <c r="F1921" s="27" t="s">
        <v>12264</v>
      </c>
      <c r="G1921" s="27" t="s">
        <v>78</v>
      </c>
      <c r="H1921" s="27" t="s">
        <v>765</v>
      </c>
      <c r="I1921" s="28">
        <v>43423.630335648151</v>
      </c>
      <c r="J1921" s="28">
        <v>43423.630335648151</v>
      </c>
      <c r="K1921" s="27">
        <v>0</v>
      </c>
      <c r="L1921" s="27" t="s">
        <v>211</v>
      </c>
      <c r="M1921" s="27" t="s">
        <v>211</v>
      </c>
      <c r="N1921" s="27" t="s">
        <v>215</v>
      </c>
      <c r="O1921" s="27" t="s">
        <v>762</v>
      </c>
      <c r="P1921" s="27" t="s">
        <v>170</v>
      </c>
      <c r="R1921" s="27">
        <v>0</v>
      </c>
      <c r="S1921" s="27" t="s">
        <v>354</v>
      </c>
      <c r="T1921" s="27" t="s">
        <v>354</v>
      </c>
      <c r="U1921" s="27" t="s">
        <v>12265</v>
      </c>
    </row>
    <row r="1922" spans="1:21" x14ac:dyDescent="0.15">
      <c r="A1922" s="27" t="s">
        <v>75</v>
      </c>
      <c r="B1922" s="27" t="s">
        <v>12267</v>
      </c>
      <c r="C1922" s="27" t="s">
        <v>218</v>
      </c>
      <c r="D1922" s="27" t="s">
        <v>761</v>
      </c>
      <c r="E1922" s="27" t="s">
        <v>5468</v>
      </c>
      <c r="F1922" s="27" t="s">
        <v>5469</v>
      </c>
      <c r="G1922" s="27" t="s">
        <v>78</v>
      </c>
      <c r="H1922" s="27" t="s">
        <v>230</v>
      </c>
      <c r="I1922" s="28">
        <v>43423.634039351855</v>
      </c>
      <c r="J1922" s="28">
        <v>43423.634039351855</v>
      </c>
      <c r="K1922" s="27">
        <v>0</v>
      </c>
      <c r="L1922" s="27" t="s">
        <v>211</v>
      </c>
      <c r="M1922" s="27" t="s">
        <v>211</v>
      </c>
      <c r="N1922" s="27" t="s">
        <v>215</v>
      </c>
      <c r="O1922" s="27" t="s">
        <v>762</v>
      </c>
      <c r="P1922" s="27" t="s">
        <v>170</v>
      </c>
      <c r="R1922" s="27">
        <v>0</v>
      </c>
      <c r="S1922" s="27" t="s">
        <v>354</v>
      </c>
      <c r="T1922" s="27" t="s">
        <v>354</v>
      </c>
      <c r="U1922" s="27" t="s">
        <v>12268</v>
      </c>
    </row>
    <row r="1923" spans="1:21" x14ac:dyDescent="0.15">
      <c r="A1923" s="27" t="s">
        <v>75</v>
      </c>
      <c r="B1923" s="27" t="s">
        <v>5467</v>
      </c>
      <c r="C1923" s="27" t="s">
        <v>218</v>
      </c>
      <c r="D1923" s="27" t="s">
        <v>761</v>
      </c>
      <c r="E1923" s="27" t="s">
        <v>5468</v>
      </c>
      <c r="F1923" s="27" t="s">
        <v>5469</v>
      </c>
      <c r="G1923" s="27" t="s">
        <v>78</v>
      </c>
      <c r="H1923" s="27" t="s">
        <v>230</v>
      </c>
      <c r="I1923" s="28">
        <v>43423.63422453704</v>
      </c>
      <c r="J1923" s="28">
        <v>43423.640636574077</v>
      </c>
      <c r="K1923" s="27">
        <v>6.4120370370370364E-3</v>
      </c>
      <c r="L1923" s="27" t="s">
        <v>210</v>
      </c>
      <c r="M1923" s="27" t="s">
        <v>210</v>
      </c>
      <c r="N1923" s="27" t="s">
        <v>215</v>
      </c>
      <c r="O1923" s="27" t="s">
        <v>762</v>
      </c>
      <c r="P1923" s="27" t="s">
        <v>170</v>
      </c>
      <c r="R1923" s="27">
        <v>0</v>
      </c>
      <c r="S1923" s="27" t="s">
        <v>1161</v>
      </c>
      <c r="T1923" s="27" t="s">
        <v>1161</v>
      </c>
      <c r="U1923" s="27" t="s">
        <v>5470</v>
      </c>
    </row>
    <row r="1924" spans="1:21" x14ac:dyDescent="0.15">
      <c r="A1924" s="27" t="s">
        <v>75</v>
      </c>
      <c r="B1924" s="27" t="s">
        <v>5471</v>
      </c>
      <c r="C1924" s="27" t="s">
        <v>218</v>
      </c>
      <c r="D1924" s="27" t="s">
        <v>761</v>
      </c>
      <c r="E1924" s="27" t="s">
        <v>5472</v>
      </c>
      <c r="F1924" s="27" t="s">
        <v>5473</v>
      </c>
      <c r="G1924" s="27" t="s">
        <v>78</v>
      </c>
      <c r="H1924" s="27" t="s">
        <v>718</v>
      </c>
      <c r="I1924" s="28">
        <v>43423.644421296296</v>
      </c>
      <c r="J1924" s="28">
        <v>43423.644965277781</v>
      </c>
      <c r="K1924" s="27">
        <v>5.4398148148148144E-4</v>
      </c>
      <c r="L1924" s="27" t="s">
        <v>210</v>
      </c>
      <c r="M1924" s="27" t="s">
        <v>211</v>
      </c>
      <c r="N1924" s="27" t="s">
        <v>215</v>
      </c>
      <c r="O1924" s="27" t="s">
        <v>762</v>
      </c>
      <c r="P1924" s="27" t="s">
        <v>170</v>
      </c>
      <c r="R1924" s="27">
        <v>0</v>
      </c>
      <c r="S1924" s="27" t="s">
        <v>428</v>
      </c>
      <c r="T1924" s="27" t="s">
        <v>354</v>
      </c>
      <c r="U1924" s="27" t="s">
        <v>5474</v>
      </c>
    </row>
    <row r="1925" spans="1:21" x14ac:dyDescent="0.15">
      <c r="A1925" s="27" t="s">
        <v>75</v>
      </c>
      <c r="B1925" s="27" t="s">
        <v>5475</v>
      </c>
      <c r="C1925" s="27" t="s">
        <v>218</v>
      </c>
      <c r="D1925" s="27" t="s">
        <v>761</v>
      </c>
      <c r="E1925" s="27" t="s">
        <v>5476</v>
      </c>
      <c r="F1925" s="27" t="s">
        <v>5477</v>
      </c>
      <c r="G1925" s="27" t="s">
        <v>78</v>
      </c>
      <c r="H1925" s="27" t="s">
        <v>977</v>
      </c>
      <c r="I1925" s="28">
        <v>43423.649351851855</v>
      </c>
      <c r="J1925" s="28">
        <v>43423.652789351851</v>
      </c>
      <c r="K1925" s="27">
        <v>3.4375E-3</v>
      </c>
      <c r="L1925" s="27" t="s">
        <v>210</v>
      </c>
      <c r="M1925" s="27" t="s">
        <v>210</v>
      </c>
      <c r="N1925" s="27" t="s">
        <v>215</v>
      </c>
      <c r="O1925" s="27" t="s">
        <v>762</v>
      </c>
      <c r="P1925" s="27" t="s">
        <v>170</v>
      </c>
      <c r="R1925" s="27">
        <v>0</v>
      </c>
      <c r="S1925" s="27" t="s">
        <v>793</v>
      </c>
      <c r="T1925" s="27" t="s">
        <v>793</v>
      </c>
      <c r="U1925" s="27" t="s">
        <v>5478</v>
      </c>
    </row>
    <row r="1926" spans="1:21" x14ac:dyDescent="0.15">
      <c r="A1926" s="27" t="s">
        <v>75</v>
      </c>
      <c r="B1926" s="27" t="s">
        <v>12269</v>
      </c>
      <c r="C1926" s="27" t="s">
        <v>218</v>
      </c>
      <c r="D1926" s="27" t="s">
        <v>761</v>
      </c>
      <c r="E1926" s="27" t="s">
        <v>12270</v>
      </c>
      <c r="F1926" s="27" t="s">
        <v>12271</v>
      </c>
      <c r="G1926" s="27" t="s">
        <v>78</v>
      </c>
      <c r="H1926" s="27" t="s">
        <v>12272</v>
      </c>
      <c r="I1926" s="28">
        <v>43423.656817129631</v>
      </c>
      <c r="J1926" s="28">
        <v>43423.656817129631</v>
      </c>
      <c r="K1926" s="27">
        <v>0</v>
      </c>
      <c r="L1926" s="27" t="s">
        <v>211</v>
      </c>
      <c r="M1926" s="27" t="s">
        <v>211</v>
      </c>
      <c r="N1926" s="27" t="s">
        <v>215</v>
      </c>
      <c r="O1926" s="27" t="s">
        <v>762</v>
      </c>
      <c r="P1926" s="27" t="s">
        <v>170</v>
      </c>
      <c r="R1926" s="27">
        <v>0</v>
      </c>
      <c r="S1926" s="27" t="s">
        <v>354</v>
      </c>
      <c r="T1926" s="27" t="s">
        <v>354</v>
      </c>
      <c r="U1926" s="27" t="s">
        <v>12273</v>
      </c>
    </row>
    <row r="1927" spans="1:21" x14ac:dyDescent="0.15">
      <c r="A1927" s="27" t="s">
        <v>75</v>
      </c>
      <c r="B1927" s="27" t="s">
        <v>5479</v>
      </c>
      <c r="C1927" s="27" t="s">
        <v>218</v>
      </c>
      <c r="D1927" s="27" t="s">
        <v>761</v>
      </c>
      <c r="E1927" s="27" t="s">
        <v>5480</v>
      </c>
      <c r="F1927" s="27" t="s">
        <v>5481</v>
      </c>
      <c r="G1927" s="27" t="s">
        <v>78</v>
      </c>
      <c r="H1927" s="27" t="s">
        <v>5482</v>
      </c>
      <c r="I1927" s="28">
        <v>43423.659143518518</v>
      </c>
      <c r="J1927" s="28">
        <v>43423.659155092595</v>
      </c>
      <c r="K1927" s="27">
        <v>1.1574074074074073E-5</v>
      </c>
      <c r="L1927" s="27" t="s">
        <v>210</v>
      </c>
      <c r="M1927" s="27" t="s">
        <v>211</v>
      </c>
      <c r="N1927" s="27" t="s">
        <v>215</v>
      </c>
      <c r="O1927" s="27" t="s">
        <v>762</v>
      </c>
      <c r="P1927" s="27" t="s">
        <v>170</v>
      </c>
      <c r="R1927" s="27">
        <v>0</v>
      </c>
      <c r="S1927" s="27" t="s">
        <v>440</v>
      </c>
      <c r="T1927" s="27" t="s">
        <v>354</v>
      </c>
      <c r="U1927" s="27" t="s">
        <v>5483</v>
      </c>
    </row>
    <row r="1928" spans="1:21" x14ac:dyDescent="0.15">
      <c r="A1928" s="27" t="s">
        <v>75</v>
      </c>
      <c r="B1928" s="27" t="s">
        <v>5484</v>
      </c>
      <c r="C1928" s="27" t="s">
        <v>218</v>
      </c>
      <c r="D1928" s="27" t="s">
        <v>761</v>
      </c>
      <c r="E1928" s="27" t="s">
        <v>5480</v>
      </c>
      <c r="F1928" s="27" t="s">
        <v>5481</v>
      </c>
      <c r="G1928" s="27" t="s">
        <v>78</v>
      </c>
      <c r="H1928" s="27" t="s">
        <v>5482</v>
      </c>
      <c r="I1928" s="28">
        <v>43423.659537037034</v>
      </c>
      <c r="J1928" s="28">
        <v>43423.661319444444</v>
      </c>
      <c r="K1928" s="27">
        <v>1.7824074074074072E-3</v>
      </c>
      <c r="L1928" s="27" t="s">
        <v>210</v>
      </c>
      <c r="M1928" s="27" t="s">
        <v>211</v>
      </c>
      <c r="N1928" s="27" t="s">
        <v>215</v>
      </c>
      <c r="O1928" s="27" t="s">
        <v>762</v>
      </c>
      <c r="P1928" s="27" t="s">
        <v>170</v>
      </c>
      <c r="R1928" s="27">
        <v>0</v>
      </c>
      <c r="S1928" s="27" t="s">
        <v>510</v>
      </c>
      <c r="T1928" s="27" t="s">
        <v>354</v>
      </c>
      <c r="U1928" s="27" t="s">
        <v>5483</v>
      </c>
    </row>
    <row r="1929" spans="1:21" x14ac:dyDescent="0.15">
      <c r="A1929" s="27" t="s">
        <v>75</v>
      </c>
      <c r="B1929" s="27" t="s">
        <v>5485</v>
      </c>
      <c r="C1929" s="27" t="s">
        <v>218</v>
      </c>
      <c r="D1929" s="27" t="s">
        <v>761</v>
      </c>
      <c r="E1929" s="27" t="s">
        <v>5486</v>
      </c>
      <c r="F1929" s="27" t="s">
        <v>5487</v>
      </c>
      <c r="G1929" s="27" t="s">
        <v>78</v>
      </c>
      <c r="H1929" s="27" t="s">
        <v>1149</v>
      </c>
      <c r="I1929" s="28">
        <v>43423.665532407409</v>
      </c>
      <c r="J1929" s="28">
        <v>43423.666319444441</v>
      </c>
      <c r="K1929" s="27">
        <v>7.8703703703703705E-4</v>
      </c>
      <c r="L1929" s="27" t="s">
        <v>210</v>
      </c>
      <c r="M1929" s="27" t="s">
        <v>211</v>
      </c>
      <c r="N1929" s="27" t="s">
        <v>215</v>
      </c>
      <c r="O1929" s="27" t="s">
        <v>762</v>
      </c>
      <c r="P1929" s="27" t="s">
        <v>170</v>
      </c>
      <c r="R1929" s="27">
        <v>0</v>
      </c>
      <c r="S1929" s="27" t="s">
        <v>359</v>
      </c>
      <c r="T1929" s="27" t="s">
        <v>354</v>
      </c>
      <c r="U1929" s="27" t="s">
        <v>5488</v>
      </c>
    </row>
    <row r="1930" spans="1:21" x14ac:dyDescent="0.15">
      <c r="A1930" s="27" t="s">
        <v>75</v>
      </c>
      <c r="B1930" s="27" t="s">
        <v>5489</v>
      </c>
      <c r="C1930" s="27" t="s">
        <v>218</v>
      </c>
      <c r="D1930" s="27" t="s">
        <v>761</v>
      </c>
      <c r="E1930" s="27" t="s">
        <v>5490</v>
      </c>
      <c r="F1930" s="27" t="s">
        <v>5491</v>
      </c>
      <c r="G1930" s="27" t="s">
        <v>78</v>
      </c>
      <c r="H1930" s="27" t="s">
        <v>5492</v>
      </c>
      <c r="I1930" s="28">
        <v>43423.669756944444</v>
      </c>
      <c r="J1930" s="28">
        <v>43423.673182870371</v>
      </c>
      <c r="K1930" s="27">
        <v>3.425925925925926E-3</v>
      </c>
      <c r="L1930" s="27" t="s">
        <v>210</v>
      </c>
      <c r="M1930" s="27" t="s">
        <v>210</v>
      </c>
      <c r="N1930" s="27" t="s">
        <v>215</v>
      </c>
      <c r="O1930" s="27" t="s">
        <v>762</v>
      </c>
      <c r="P1930" s="27" t="s">
        <v>170</v>
      </c>
      <c r="R1930" s="27">
        <v>0</v>
      </c>
      <c r="S1930" s="27" t="s">
        <v>1205</v>
      </c>
      <c r="T1930" s="27" t="s">
        <v>1205</v>
      </c>
      <c r="U1930" s="27" t="s">
        <v>5493</v>
      </c>
    </row>
    <row r="1931" spans="1:21" x14ac:dyDescent="0.15">
      <c r="A1931" s="27" t="s">
        <v>75</v>
      </c>
      <c r="B1931" s="27" t="s">
        <v>12274</v>
      </c>
      <c r="C1931" s="27" t="s">
        <v>218</v>
      </c>
      <c r="D1931" s="27" t="s">
        <v>761</v>
      </c>
      <c r="E1931" s="27" t="s">
        <v>12275</v>
      </c>
      <c r="F1931" s="27" t="s">
        <v>12276</v>
      </c>
      <c r="G1931" s="27" t="s">
        <v>78</v>
      </c>
      <c r="H1931" s="27" t="s">
        <v>883</v>
      </c>
      <c r="I1931" s="28">
        <v>43423.687789351854</v>
      </c>
      <c r="J1931" s="28">
        <v>43423.687789351854</v>
      </c>
      <c r="K1931" s="27">
        <v>0</v>
      </c>
      <c r="L1931" s="27" t="s">
        <v>211</v>
      </c>
      <c r="M1931" s="27" t="s">
        <v>211</v>
      </c>
      <c r="N1931" s="27" t="s">
        <v>215</v>
      </c>
      <c r="O1931" s="27" t="s">
        <v>762</v>
      </c>
      <c r="P1931" s="27" t="s">
        <v>170</v>
      </c>
      <c r="R1931" s="27">
        <v>0</v>
      </c>
      <c r="S1931" s="27" t="s">
        <v>354</v>
      </c>
      <c r="T1931" s="27" t="s">
        <v>354</v>
      </c>
      <c r="U1931" s="27" t="s">
        <v>12277</v>
      </c>
    </row>
    <row r="1932" spans="1:21" x14ac:dyDescent="0.15">
      <c r="A1932" s="27" t="s">
        <v>75</v>
      </c>
      <c r="B1932" s="27" t="s">
        <v>12278</v>
      </c>
      <c r="C1932" s="27" t="s">
        <v>218</v>
      </c>
      <c r="D1932" s="27" t="s">
        <v>761</v>
      </c>
      <c r="E1932" s="27" t="s">
        <v>12275</v>
      </c>
      <c r="F1932" s="27" t="s">
        <v>12276</v>
      </c>
      <c r="G1932" s="27" t="s">
        <v>78</v>
      </c>
      <c r="H1932" s="27" t="s">
        <v>883</v>
      </c>
      <c r="I1932" s="28">
        <v>43423.68822916667</v>
      </c>
      <c r="J1932" s="28">
        <v>43423.68822916667</v>
      </c>
      <c r="K1932" s="27">
        <v>0</v>
      </c>
      <c r="L1932" s="27" t="s">
        <v>211</v>
      </c>
      <c r="M1932" s="27" t="s">
        <v>211</v>
      </c>
      <c r="N1932" s="27" t="s">
        <v>215</v>
      </c>
      <c r="O1932" s="27" t="s">
        <v>762</v>
      </c>
      <c r="P1932" s="27" t="s">
        <v>170</v>
      </c>
      <c r="R1932" s="27">
        <v>0</v>
      </c>
      <c r="S1932" s="27" t="s">
        <v>354</v>
      </c>
      <c r="T1932" s="27" t="s">
        <v>354</v>
      </c>
      <c r="U1932" s="27" t="s">
        <v>12277</v>
      </c>
    </row>
    <row r="1933" spans="1:21" x14ac:dyDescent="0.15">
      <c r="A1933" s="27" t="s">
        <v>75</v>
      </c>
      <c r="B1933" s="27" t="s">
        <v>5494</v>
      </c>
      <c r="C1933" s="27" t="s">
        <v>218</v>
      </c>
      <c r="D1933" s="27" t="s">
        <v>761</v>
      </c>
      <c r="E1933" s="27" t="s">
        <v>5495</v>
      </c>
      <c r="F1933" s="27" t="s">
        <v>5496</v>
      </c>
      <c r="G1933" s="27" t="s">
        <v>78</v>
      </c>
      <c r="H1933" s="27" t="s">
        <v>1766</v>
      </c>
      <c r="I1933" s="28">
        <v>43423.693680555552</v>
      </c>
      <c r="J1933" s="28">
        <v>43423.698946759258</v>
      </c>
      <c r="K1933" s="27">
        <v>5.2662037037037035E-3</v>
      </c>
      <c r="L1933" s="27" t="s">
        <v>210</v>
      </c>
      <c r="M1933" s="27" t="s">
        <v>210</v>
      </c>
      <c r="N1933" s="27" t="s">
        <v>215</v>
      </c>
      <c r="O1933" s="27" t="s">
        <v>762</v>
      </c>
      <c r="P1933" s="27" t="s">
        <v>170</v>
      </c>
      <c r="R1933" s="27">
        <v>0</v>
      </c>
      <c r="S1933" s="27" t="s">
        <v>5497</v>
      </c>
      <c r="T1933" s="27" t="s">
        <v>5497</v>
      </c>
      <c r="U1933" s="27" t="s">
        <v>5498</v>
      </c>
    </row>
    <row r="1934" spans="1:21" x14ac:dyDescent="0.15">
      <c r="A1934" s="27" t="s">
        <v>75</v>
      </c>
      <c r="B1934" s="27" t="s">
        <v>5499</v>
      </c>
      <c r="C1934" s="27" t="s">
        <v>218</v>
      </c>
      <c r="D1934" s="27" t="s">
        <v>761</v>
      </c>
      <c r="E1934" s="27" t="s">
        <v>1252</v>
      </c>
      <c r="F1934" s="27" t="s">
        <v>1253</v>
      </c>
      <c r="G1934" s="27" t="s">
        <v>78</v>
      </c>
      <c r="H1934" s="27" t="s">
        <v>1254</v>
      </c>
      <c r="I1934" s="28">
        <v>43423.703240740739</v>
      </c>
      <c r="J1934" s="28">
        <v>43423.703645833331</v>
      </c>
      <c r="K1934" s="27">
        <v>4.0509259259259258E-4</v>
      </c>
      <c r="L1934" s="27" t="s">
        <v>210</v>
      </c>
      <c r="M1934" s="27" t="s">
        <v>211</v>
      </c>
      <c r="N1934" s="27" t="s">
        <v>215</v>
      </c>
      <c r="O1934" s="27" t="s">
        <v>762</v>
      </c>
      <c r="P1934" s="27" t="s">
        <v>170</v>
      </c>
      <c r="R1934" s="27">
        <v>0</v>
      </c>
      <c r="S1934" s="27" t="s">
        <v>398</v>
      </c>
      <c r="T1934" s="27" t="s">
        <v>354</v>
      </c>
      <c r="U1934" s="27" t="s">
        <v>1255</v>
      </c>
    </row>
    <row r="1935" spans="1:21" x14ac:dyDescent="0.15">
      <c r="A1935" s="27" t="s">
        <v>75</v>
      </c>
      <c r="B1935" s="27" t="s">
        <v>12279</v>
      </c>
      <c r="C1935" s="27" t="s">
        <v>218</v>
      </c>
      <c r="D1935" s="27" t="s">
        <v>761</v>
      </c>
      <c r="E1935" s="27" t="s">
        <v>12280</v>
      </c>
      <c r="F1935" s="27" t="s">
        <v>12281</v>
      </c>
      <c r="G1935" s="27" t="s">
        <v>78</v>
      </c>
      <c r="H1935" s="27" t="s">
        <v>12282</v>
      </c>
      <c r="I1935" s="28">
        <v>43423.707303240742</v>
      </c>
      <c r="J1935" s="28">
        <v>43423.707303240742</v>
      </c>
      <c r="K1935" s="27">
        <v>0</v>
      </c>
      <c r="L1935" s="27" t="s">
        <v>211</v>
      </c>
      <c r="M1935" s="27" t="s">
        <v>211</v>
      </c>
      <c r="N1935" s="27" t="s">
        <v>215</v>
      </c>
      <c r="O1935" s="27" t="s">
        <v>762</v>
      </c>
      <c r="P1935" s="27" t="s">
        <v>170</v>
      </c>
      <c r="R1935" s="27">
        <v>0</v>
      </c>
      <c r="S1935" s="27" t="s">
        <v>354</v>
      </c>
      <c r="T1935" s="27" t="s">
        <v>354</v>
      </c>
      <c r="U1935" s="27" t="s">
        <v>12283</v>
      </c>
    </row>
    <row r="1936" spans="1:21" x14ac:dyDescent="0.15">
      <c r="A1936" s="27" t="s">
        <v>75</v>
      </c>
      <c r="B1936" s="27" t="s">
        <v>12284</v>
      </c>
      <c r="C1936" s="27" t="s">
        <v>218</v>
      </c>
      <c r="D1936" s="27" t="s">
        <v>761</v>
      </c>
      <c r="E1936" s="27" t="s">
        <v>12285</v>
      </c>
      <c r="F1936" s="27" t="s">
        <v>12286</v>
      </c>
      <c r="G1936" s="27" t="s">
        <v>78</v>
      </c>
      <c r="H1936" s="27" t="s">
        <v>12287</v>
      </c>
      <c r="I1936" s="28">
        <v>43423.721319444441</v>
      </c>
      <c r="J1936" s="28">
        <v>43423.721319444441</v>
      </c>
      <c r="K1936" s="27">
        <v>0</v>
      </c>
      <c r="L1936" s="27" t="s">
        <v>211</v>
      </c>
      <c r="M1936" s="27" t="s">
        <v>211</v>
      </c>
      <c r="N1936" s="27" t="s">
        <v>215</v>
      </c>
      <c r="O1936" s="27" t="s">
        <v>762</v>
      </c>
      <c r="P1936" s="27" t="s">
        <v>170</v>
      </c>
      <c r="R1936" s="27">
        <v>0</v>
      </c>
      <c r="U1936" s="27" t="s">
        <v>12288</v>
      </c>
    </row>
    <row r="1937" spans="1:21" x14ac:dyDescent="0.15">
      <c r="A1937" s="27" t="s">
        <v>75</v>
      </c>
      <c r="B1937" s="27" t="s">
        <v>12289</v>
      </c>
      <c r="C1937" s="27" t="s">
        <v>218</v>
      </c>
      <c r="D1937" s="27" t="s">
        <v>761</v>
      </c>
      <c r="E1937" s="27" t="s">
        <v>12290</v>
      </c>
      <c r="F1937" s="27" t="s">
        <v>12291</v>
      </c>
      <c r="G1937" s="27" t="s">
        <v>78</v>
      </c>
      <c r="H1937" s="27" t="s">
        <v>12292</v>
      </c>
      <c r="I1937" s="28">
        <v>43423.723865740743</v>
      </c>
      <c r="J1937" s="28">
        <v>43423.723865740743</v>
      </c>
      <c r="K1937" s="27">
        <v>0</v>
      </c>
      <c r="L1937" s="27" t="s">
        <v>211</v>
      </c>
      <c r="M1937" s="27" t="s">
        <v>211</v>
      </c>
      <c r="N1937" s="27" t="s">
        <v>215</v>
      </c>
      <c r="O1937" s="27" t="s">
        <v>762</v>
      </c>
      <c r="P1937" s="27" t="s">
        <v>170</v>
      </c>
      <c r="R1937" s="27">
        <v>0</v>
      </c>
      <c r="S1937" s="27" t="s">
        <v>354</v>
      </c>
      <c r="T1937" s="27" t="s">
        <v>354</v>
      </c>
      <c r="U1937" s="27" t="s">
        <v>12293</v>
      </c>
    </row>
    <row r="1938" spans="1:21" x14ac:dyDescent="0.15">
      <c r="A1938" s="27" t="s">
        <v>75</v>
      </c>
      <c r="B1938" s="27" t="s">
        <v>5500</v>
      </c>
      <c r="C1938" s="27" t="s">
        <v>218</v>
      </c>
      <c r="D1938" s="27" t="s">
        <v>761</v>
      </c>
      <c r="E1938" s="27" t="s">
        <v>5501</v>
      </c>
      <c r="F1938" s="27" t="s">
        <v>5502</v>
      </c>
      <c r="G1938" s="27" t="s">
        <v>78</v>
      </c>
      <c r="H1938" s="27" t="s">
        <v>5503</v>
      </c>
      <c r="I1938" s="28">
        <v>43423.728726851848</v>
      </c>
      <c r="J1938" s="28">
        <v>43423.729270833333</v>
      </c>
      <c r="K1938" s="27">
        <v>5.4398148148148144E-4</v>
      </c>
      <c r="L1938" s="27" t="s">
        <v>210</v>
      </c>
      <c r="M1938" s="27" t="s">
        <v>211</v>
      </c>
      <c r="N1938" s="27" t="s">
        <v>215</v>
      </c>
      <c r="O1938" s="27" t="s">
        <v>762</v>
      </c>
      <c r="P1938" s="27" t="s">
        <v>170</v>
      </c>
      <c r="R1938" s="27">
        <v>0</v>
      </c>
      <c r="S1938" s="27" t="s">
        <v>428</v>
      </c>
      <c r="T1938" s="27" t="s">
        <v>354</v>
      </c>
      <c r="U1938" s="27" t="s">
        <v>5504</v>
      </c>
    </row>
    <row r="1939" spans="1:21" x14ac:dyDescent="0.15">
      <c r="A1939" s="27" t="s">
        <v>75</v>
      </c>
      <c r="B1939" s="27" t="s">
        <v>12294</v>
      </c>
      <c r="C1939" s="27" t="s">
        <v>218</v>
      </c>
      <c r="D1939" s="27" t="s">
        <v>761</v>
      </c>
      <c r="E1939" s="27" t="s">
        <v>12295</v>
      </c>
      <c r="F1939" s="27" t="s">
        <v>12296</v>
      </c>
      <c r="G1939" s="27" t="s">
        <v>78</v>
      </c>
      <c r="H1939" s="27" t="s">
        <v>962</v>
      </c>
      <c r="I1939" s="28">
        <v>43423.733483796299</v>
      </c>
      <c r="J1939" s="28">
        <v>43423.733483796299</v>
      </c>
      <c r="K1939" s="27">
        <v>0</v>
      </c>
      <c r="L1939" s="27" t="s">
        <v>211</v>
      </c>
      <c r="M1939" s="27" t="s">
        <v>211</v>
      </c>
      <c r="N1939" s="27" t="s">
        <v>215</v>
      </c>
      <c r="O1939" s="27" t="s">
        <v>762</v>
      </c>
      <c r="P1939" s="27" t="s">
        <v>170</v>
      </c>
      <c r="R1939" s="27">
        <v>0</v>
      </c>
      <c r="S1939" s="27" t="s">
        <v>354</v>
      </c>
      <c r="T1939" s="27" t="s">
        <v>354</v>
      </c>
      <c r="U1939" s="27" t="s">
        <v>12297</v>
      </c>
    </row>
    <row r="1940" spans="1:21" x14ac:dyDescent="0.15">
      <c r="A1940" s="27" t="s">
        <v>75</v>
      </c>
      <c r="B1940" s="27" t="s">
        <v>12298</v>
      </c>
      <c r="C1940" s="27" t="s">
        <v>218</v>
      </c>
      <c r="D1940" s="27" t="s">
        <v>761</v>
      </c>
      <c r="E1940" s="27" t="s">
        <v>992</v>
      </c>
      <c r="F1940" s="27" t="s">
        <v>993</v>
      </c>
      <c r="G1940" s="27" t="s">
        <v>78</v>
      </c>
      <c r="H1940" s="27" t="s">
        <v>217</v>
      </c>
      <c r="I1940" s="28">
        <v>43423.735752314817</v>
      </c>
      <c r="J1940" s="28">
        <v>43423.735752314817</v>
      </c>
      <c r="K1940" s="27">
        <v>0</v>
      </c>
      <c r="L1940" s="27" t="s">
        <v>211</v>
      </c>
      <c r="M1940" s="27" t="s">
        <v>211</v>
      </c>
      <c r="N1940" s="27" t="s">
        <v>215</v>
      </c>
      <c r="O1940" s="27" t="s">
        <v>762</v>
      </c>
      <c r="P1940" s="27" t="s">
        <v>170</v>
      </c>
      <c r="R1940" s="27">
        <v>0</v>
      </c>
      <c r="S1940" s="27" t="s">
        <v>354</v>
      </c>
      <c r="T1940" s="27" t="s">
        <v>354</v>
      </c>
      <c r="U1940" s="27" t="s">
        <v>995</v>
      </c>
    </row>
    <row r="1941" spans="1:21" x14ac:dyDescent="0.15">
      <c r="A1941" s="27" t="s">
        <v>75</v>
      </c>
      <c r="B1941" s="27" t="s">
        <v>12299</v>
      </c>
      <c r="C1941" s="27" t="s">
        <v>218</v>
      </c>
      <c r="D1941" s="27" t="s">
        <v>761</v>
      </c>
      <c r="E1941" s="27" t="s">
        <v>992</v>
      </c>
      <c r="F1941" s="27" t="s">
        <v>993</v>
      </c>
      <c r="G1941" s="27" t="s">
        <v>78</v>
      </c>
      <c r="H1941" s="27" t="s">
        <v>217</v>
      </c>
      <c r="I1941" s="28">
        <v>43423.736203703702</v>
      </c>
      <c r="J1941" s="28">
        <v>43423.736203703702</v>
      </c>
      <c r="K1941" s="27">
        <v>0</v>
      </c>
      <c r="L1941" s="27" t="s">
        <v>211</v>
      </c>
      <c r="M1941" s="27" t="s">
        <v>211</v>
      </c>
      <c r="N1941" s="27" t="s">
        <v>215</v>
      </c>
      <c r="O1941" s="27" t="s">
        <v>762</v>
      </c>
      <c r="P1941" s="27" t="s">
        <v>170</v>
      </c>
      <c r="R1941" s="27">
        <v>0</v>
      </c>
      <c r="S1941" s="27" t="s">
        <v>354</v>
      </c>
      <c r="T1941" s="27" t="s">
        <v>354</v>
      </c>
      <c r="U1941" s="27" t="s">
        <v>994</v>
      </c>
    </row>
    <row r="1942" spans="1:21" x14ac:dyDescent="0.15">
      <c r="A1942" s="27" t="s">
        <v>75</v>
      </c>
      <c r="B1942" s="27" t="s">
        <v>12300</v>
      </c>
      <c r="C1942" s="27" t="s">
        <v>218</v>
      </c>
      <c r="D1942" s="27" t="s">
        <v>761</v>
      </c>
      <c r="E1942" s="27" t="s">
        <v>12301</v>
      </c>
      <c r="F1942" s="27" t="s">
        <v>12302</v>
      </c>
      <c r="G1942" s="27" t="s">
        <v>78</v>
      </c>
      <c r="H1942" s="27" t="s">
        <v>12303</v>
      </c>
      <c r="I1942" s="28">
        <v>43423.742777777778</v>
      </c>
      <c r="J1942" s="28">
        <v>43423.742777777778</v>
      </c>
      <c r="K1942" s="27">
        <v>0</v>
      </c>
      <c r="L1942" s="27" t="s">
        <v>211</v>
      </c>
      <c r="M1942" s="27" t="s">
        <v>211</v>
      </c>
      <c r="N1942" s="27" t="s">
        <v>215</v>
      </c>
      <c r="O1942" s="27" t="s">
        <v>762</v>
      </c>
      <c r="P1942" s="27" t="s">
        <v>170</v>
      </c>
      <c r="R1942" s="27">
        <v>0</v>
      </c>
      <c r="S1942" s="27" t="s">
        <v>354</v>
      </c>
      <c r="T1942" s="27" t="s">
        <v>354</v>
      </c>
      <c r="U1942" s="27" t="s">
        <v>12304</v>
      </c>
    </row>
    <row r="1943" spans="1:21" x14ac:dyDescent="0.15">
      <c r="A1943" s="27" t="s">
        <v>75</v>
      </c>
      <c r="B1943" s="27" t="s">
        <v>12305</v>
      </c>
      <c r="C1943" s="27" t="s">
        <v>218</v>
      </c>
      <c r="D1943" s="27" t="s">
        <v>761</v>
      </c>
      <c r="E1943" s="27" t="s">
        <v>12301</v>
      </c>
      <c r="F1943" s="27" t="s">
        <v>12302</v>
      </c>
      <c r="G1943" s="27" t="s">
        <v>78</v>
      </c>
      <c r="H1943" s="27" t="s">
        <v>12303</v>
      </c>
      <c r="I1943" s="28">
        <v>43423.743043981478</v>
      </c>
      <c r="J1943" s="28">
        <v>43423.743043981478</v>
      </c>
      <c r="K1943" s="27">
        <v>0</v>
      </c>
      <c r="L1943" s="27" t="s">
        <v>211</v>
      </c>
      <c r="M1943" s="27" t="s">
        <v>211</v>
      </c>
      <c r="N1943" s="27" t="s">
        <v>215</v>
      </c>
      <c r="O1943" s="27" t="s">
        <v>762</v>
      </c>
      <c r="P1943" s="27" t="s">
        <v>170</v>
      </c>
      <c r="R1943" s="27">
        <v>0</v>
      </c>
      <c r="S1943" s="27" t="s">
        <v>354</v>
      </c>
      <c r="T1943" s="27" t="s">
        <v>354</v>
      </c>
      <c r="U1943" s="27" t="s">
        <v>12304</v>
      </c>
    </row>
    <row r="1944" spans="1:21" x14ac:dyDescent="0.15">
      <c r="A1944" s="27" t="s">
        <v>75</v>
      </c>
      <c r="B1944" s="27" t="s">
        <v>12306</v>
      </c>
      <c r="C1944" s="27" t="s">
        <v>218</v>
      </c>
      <c r="D1944" s="27" t="s">
        <v>761</v>
      </c>
      <c r="E1944" s="27" t="s">
        <v>12301</v>
      </c>
      <c r="F1944" s="27" t="s">
        <v>12302</v>
      </c>
      <c r="G1944" s="27" t="s">
        <v>78</v>
      </c>
      <c r="H1944" s="27" t="s">
        <v>12307</v>
      </c>
      <c r="I1944" s="28">
        <v>43423.743715277778</v>
      </c>
      <c r="J1944" s="28">
        <v>43423.743715277778</v>
      </c>
      <c r="K1944" s="27">
        <v>0</v>
      </c>
      <c r="L1944" s="27" t="s">
        <v>211</v>
      </c>
      <c r="M1944" s="27" t="s">
        <v>211</v>
      </c>
      <c r="N1944" s="27" t="s">
        <v>215</v>
      </c>
      <c r="O1944" s="27" t="s">
        <v>762</v>
      </c>
      <c r="P1944" s="27" t="s">
        <v>170</v>
      </c>
      <c r="R1944" s="27">
        <v>0</v>
      </c>
      <c r="S1944" s="27" t="s">
        <v>354</v>
      </c>
      <c r="T1944" s="27" t="s">
        <v>354</v>
      </c>
      <c r="U1944" s="27" t="s">
        <v>12308</v>
      </c>
    </row>
    <row r="1945" spans="1:21" x14ac:dyDescent="0.15">
      <c r="A1945" s="27" t="s">
        <v>75</v>
      </c>
      <c r="B1945" s="27" t="s">
        <v>12309</v>
      </c>
      <c r="C1945" s="27" t="s">
        <v>218</v>
      </c>
      <c r="D1945" s="27" t="s">
        <v>761</v>
      </c>
      <c r="E1945" s="27" t="s">
        <v>5495</v>
      </c>
      <c r="F1945" s="27" t="s">
        <v>5496</v>
      </c>
      <c r="G1945" s="27" t="s">
        <v>78</v>
      </c>
      <c r="H1945" s="27" t="s">
        <v>1766</v>
      </c>
      <c r="I1945" s="28">
        <v>43423.774733796294</v>
      </c>
      <c r="J1945" s="28">
        <v>43423.774733796294</v>
      </c>
      <c r="K1945" s="27">
        <v>0</v>
      </c>
      <c r="L1945" s="27" t="s">
        <v>211</v>
      </c>
      <c r="M1945" s="27" t="s">
        <v>211</v>
      </c>
      <c r="N1945" s="27" t="s">
        <v>215</v>
      </c>
      <c r="O1945" s="27" t="s">
        <v>762</v>
      </c>
      <c r="P1945" s="27" t="s">
        <v>170</v>
      </c>
      <c r="R1945" s="27">
        <v>0</v>
      </c>
      <c r="U1945" s="27" t="s">
        <v>5498</v>
      </c>
    </row>
    <row r="1946" spans="1:21" x14ac:dyDescent="0.15">
      <c r="A1946" s="27" t="s">
        <v>75</v>
      </c>
      <c r="B1946" s="27" t="s">
        <v>5505</v>
      </c>
      <c r="C1946" s="27" t="s">
        <v>218</v>
      </c>
      <c r="D1946" s="27" t="s">
        <v>567</v>
      </c>
      <c r="E1946" s="27" t="s">
        <v>5506</v>
      </c>
      <c r="F1946" s="27" t="s">
        <v>5507</v>
      </c>
      <c r="G1946" s="27" t="s">
        <v>78</v>
      </c>
      <c r="H1946" s="27" t="s">
        <v>40</v>
      </c>
      <c r="I1946" s="28">
        <v>43423.469884259262</v>
      </c>
      <c r="J1946" s="28">
        <v>43423.471064814818</v>
      </c>
      <c r="K1946" s="27">
        <v>1.1805555555555556E-3</v>
      </c>
      <c r="L1946" s="27" t="s">
        <v>210</v>
      </c>
      <c r="M1946" s="27" t="s">
        <v>211</v>
      </c>
      <c r="N1946" s="27" t="s">
        <v>215</v>
      </c>
      <c r="O1946" s="27" t="s">
        <v>568</v>
      </c>
      <c r="P1946" s="27" t="s">
        <v>170</v>
      </c>
      <c r="R1946" s="27">
        <v>0</v>
      </c>
      <c r="S1946" s="27" t="s">
        <v>437</v>
      </c>
      <c r="T1946" s="27" t="s">
        <v>354</v>
      </c>
      <c r="U1946" s="27" t="s">
        <v>5508</v>
      </c>
    </row>
    <row r="1947" spans="1:21" x14ac:dyDescent="0.15">
      <c r="A1947" s="27" t="s">
        <v>75</v>
      </c>
      <c r="B1947" s="27" t="s">
        <v>5509</v>
      </c>
      <c r="C1947" s="27" t="s">
        <v>218</v>
      </c>
      <c r="D1947" s="27" t="s">
        <v>567</v>
      </c>
      <c r="E1947" s="27" t="s">
        <v>5510</v>
      </c>
      <c r="F1947" s="27" t="s">
        <v>5511</v>
      </c>
      <c r="G1947" s="27" t="s">
        <v>78</v>
      </c>
      <c r="H1947" s="27" t="s">
        <v>5512</v>
      </c>
      <c r="I1947" s="28">
        <v>43423.602708333332</v>
      </c>
      <c r="J1947" s="28">
        <v>43423.602835648147</v>
      </c>
      <c r="K1947" s="27">
        <v>1.273148148148148E-4</v>
      </c>
      <c r="L1947" s="27" t="s">
        <v>210</v>
      </c>
      <c r="M1947" s="27" t="s">
        <v>211</v>
      </c>
      <c r="N1947" s="27" t="s">
        <v>215</v>
      </c>
      <c r="O1947" s="27" t="s">
        <v>568</v>
      </c>
      <c r="P1947" s="27" t="s">
        <v>170</v>
      </c>
      <c r="R1947" s="27">
        <v>0</v>
      </c>
      <c r="S1947" s="27" t="s">
        <v>380</v>
      </c>
      <c r="T1947" s="27" t="s">
        <v>354</v>
      </c>
      <c r="U1947" s="27" t="s">
        <v>5513</v>
      </c>
    </row>
    <row r="1948" spans="1:21" x14ac:dyDescent="0.15">
      <c r="A1948" s="27" t="s">
        <v>75</v>
      </c>
      <c r="B1948" s="27" t="s">
        <v>5514</v>
      </c>
      <c r="C1948" s="27" t="s">
        <v>218</v>
      </c>
      <c r="D1948" s="27" t="s">
        <v>567</v>
      </c>
      <c r="E1948" s="27" t="s">
        <v>5515</v>
      </c>
      <c r="F1948" s="27" t="s">
        <v>5516</v>
      </c>
      <c r="G1948" s="27" t="s">
        <v>78</v>
      </c>
      <c r="H1948" s="27" t="s">
        <v>5517</v>
      </c>
      <c r="I1948" s="28">
        <v>43423.617418981485</v>
      </c>
      <c r="J1948" s="28">
        <v>43423.617488425924</v>
      </c>
      <c r="K1948" s="27">
        <v>6.9444444444444444E-5</v>
      </c>
      <c r="L1948" s="27" t="s">
        <v>210</v>
      </c>
      <c r="M1948" s="27" t="s">
        <v>211</v>
      </c>
      <c r="N1948" s="27" t="s">
        <v>215</v>
      </c>
      <c r="O1948" s="27" t="s">
        <v>568</v>
      </c>
      <c r="P1948" s="27" t="s">
        <v>170</v>
      </c>
      <c r="R1948" s="27">
        <v>0</v>
      </c>
      <c r="S1948" s="27" t="s">
        <v>483</v>
      </c>
      <c r="T1948" s="27" t="s">
        <v>354</v>
      </c>
      <c r="U1948" s="27" t="s">
        <v>5518</v>
      </c>
    </row>
    <row r="1949" spans="1:21" x14ac:dyDescent="0.15">
      <c r="A1949" s="27" t="s">
        <v>75</v>
      </c>
      <c r="B1949" s="27" t="s">
        <v>5519</v>
      </c>
      <c r="C1949" s="27" t="s">
        <v>218</v>
      </c>
      <c r="D1949" s="27" t="s">
        <v>567</v>
      </c>
      <c r="E1949" s="27" t="s">
        <v>5520</v>
      </c>
      <c r="F1949" s="27" t="s">
        <v>5521</v>
      </c>
      <c r="G1949" s="27" t="s">
        <v>78</v>
      </c>
      <c r="H1949" s="27" t="s">
        <v>5522</v>
      </c>
      <c r="I1949" s="28">
        <v>43423.625844907408</v>
      </c>
      <c r="J1949" s="28">
        <v>43423.626388888886</v>
      </c>
      <c r="K1949" s="27">
        <v>5.4398148148148144E-4</v>
      </c>
      <c r="L1949" s="27" t="s">
        <v>210</v>
      </c>
      <c r="M1949" s="27" t="s">
        <v>211</v>
      </c>
      <c r="N1949" s="27" t="s">
        <v>215</v>
      </c>
      <c r="O1949" s="27" t="s">
        <v>568</v>
      </c>
      <c r="P1949" s="27" t="s">
        <v>170</v>
      </c>
      <c r="R1949" s="27">
        <v>0</v>
      </c>
      <c r="S1949" s="27" t="s">
        <v>428</v>
      </c>
      <c r="T1949" s="27" t="s">
        <v>354</v>
      </c>
      <c r="U1949" s="27" t="s">
        <v>1326</v>
      </c>
    </row>
    <row r="1950" spans="1:21" x14ac:dyDescent="0.15">
      <c r="A1950" s="27" t="s">
        <v>75</v>
      </c>
      <c r="B1950" s="27" t="s">
        <v>5523</v>
      </c>
      <c r="C1950" s="27" t="s">
        <v>218</v>
      </c>
      <c r="D1950" s="27" t="s">
        <v>567</v>
      </c>
      <c r="E1950" s="27" t="s">
        <v>5524</v>
      </c>
      <c r="F1950" s="27" t="s">
        <v>5525</v>
      </c>
      <c r="G1950" s="27" t="s">
        <v>78</v>
      </c>
      <c r="H1950" s="27" t="s">
        <v>5526</v>
      </c>
      <c r="I1950" s="28">
        <v>43423.628796296296</v>
      </c>
      <c r="J1950" s="28">
        <v>43423.636886574073</v>
      </c>
      <c r="K1950" s="27">
        <v>8.0902777777777778E-3</v>
      </c>
      <c r="L1950" s="27" t="s">
        <v>210</v>
      </c>
      <c r="M1950" s="27" t="s">
        <v>210</v>
      </c>
      <c r="N1950" s="27" t="s">
        <v>215</v>
      </c>
      <c r="O1950" s="27" t="s">
        <v>568</v>
      </c>
      <c r="P1950" s="27" t="s">
        <v>170</v>
      </c>
      <c r="R1950" s="27">
        <v>0</v>
      </c>
      <c r="S1950" s="27" t="s">
        <v>1831</v>
      </c>
      <c r="T1950" s="27" t="s">
        <v>1831</v>
      </c>
      <c r="U1950" s="27" t="s">
        <v>1327</v>
      </c>
    </row>
    <row r="1951" spans="1:21" x14ac:dyDescent="0.15">
      <c r="A1951" s="27" t="s">
        <v>75</v>
      </c>
      <c r="B1951" s="27" t="s">
        <v>12310</v>
      </c>
      <c r="C1951" s="27" t="s">
        <v>218</v>
      </c>
      <c r="D1951" s="27" t="s">
        <v>567</v>
      </c>
      <c r="E1951" s="27" t="s">
        <v>5524</v>
      </c>
      <c r="F1951" s="27" t="s">
        <v>5525</v>
      </c>
      <c r="G1951" s="27" t="s">
        <v>78</v>
      </c>
      <c r="H1951" s="27" t="s">
        <v>5526</v>
      </c>
      <c r="I1951" s="28">
        <v>43423.631840277776</v>
      </c>
      <c r="J1951" s="28">
        <v>43423.631840277776</v>
      </c>
      <c r="K1951" s="27">
        <v>0</v>
      </c>
      <c r="L1951" s="27" t="s">
        <v>211</v>
      </c>
      <c r="M1951" s="27" t="s">
        <v>211</v>
      </c>
      <c r="N1951" s="27" t="s">
        <v>215</v>
      </c>
      <c r="O1951" s="27" t="s">
        <v>568</v>
      </c>
      <c r="P1951" s="27" t="s">
        <v>170</v>
      </c>
      <c r="R1951" s="27">
        <v>0</v>
      </c>
      <c r="U1951" s="27" t="s">
        <v>1382</v>
      </c>
    </row>
    <row r="1952" spans="1:21" x14ac:dyDescent="0.15">
      <c r="A1952" s="27" t="s">
        <v>75</v>
      </c>
      <c r="B1952" s="27" t="s">
        <v>5527</v>
      </c>
      <c r="C1952" s="27" t="s">
        <v>218</v>
      </c>
      <c r="D1952" s="27" t="s">
        <v>567</v>
      </c>
      <c r="E1952" s="27" t="s">
        <v>5528</v>
      </c>
      <c r="F1952" s="27" t="s">
        <v>5529</v>
      </c>
      <c r="G1952" s="27" t="s">
        <v>78</v>
      </c>
      <c r="H1952" s="27" t="s">
        <v>5530</v>
      </c>
      <c r="I1952" s="28">
        <v>43423.650127314817</v>
      </c>
      <c r="J1952" s="28">
        <v>43423.650277777779</v>
      </c>
      <c r="K1952" s="27">
        <v>1.5046296296296297E-4</v>
      </c>
      <c r="L1952" s="27" t="s">
        <v>210</v>
      </c>
      <c r="M1952" s="27" t="s">
        <v>211</v>
      </c>
      <c r="N1952" s="27" t="s">
        <v>215</v>
      </c>
      <c r="O1952" s="27" t="s">
        <v>568</v>
      </c>
      <c r="P1952" s="27" t="s">
        <v>758</v>
      </c>
      <c r="R1952" s="27">
        <v>0</v>
      </c>
      <c r="S1952" s="27" t="s">
        <v>377</v>
      </c>
      <c r="T1952" s="27" t="s">
        <v>354</v>
      </c>
      <c r="U1952" s="27" t="s">
        <v>5531</v>
      </c>
    </row>
    <row r="1953" spans="1:21" x14ac:dyDescent="0.15">
      <c r="A1953" s="27" t="s">
        <v>75</v>
      </c>
      <c r="B1953" s="27" t="s">
        <v>5532</v>
      </c>
      <c r="C1953" s="27" t="s">
        <v>218</v>
      </c>
      <c r="D1953" s="27" t="s">
        <v>567</v>
      </c>
      <c r="E1953" s="27" t="s">
        <v>5533</v>
      </c>
      <c r="F1953" s="27" t="s">
        <v>5534</v>
      </c>
      <c r="G1953" s="27" t="s">
        <v>78</v>
      </c>
      <c r="H1953" s="27" t="s">
        <v>778</v>
      </c>
      <c r="I1953" s="28">
        <v>43423.660474537035</v>
      </c>
      <c r="J1953" s="28">
        <v>43423.664050925923</v>
      </c>
      <c r="K1953" s="27">
        <v>3.5763888888888894E-3</v>
      </c>
      <c r="L1953" s="27" t="s">
        <v>210</v>
      </c>
      <c r="M1953" s="27" t="s">
        <v>210</v>
      </c>
      <c r="N1953" s="27" t="s">
        <v>215</v>
      </c>
      <c r="O1953" s="27" t="s">
        <v>568</v>
      </c>
      <c r="P1953" s="27" t="s">
        <v>170</v>
      </c>
      <c r="R1953" s="27">
        <v>0</v>
      </c>
      <c r="S1953" s="27" t="s">
        <v>529</v>
      </c>
      <c r="T1953" s="27" t="s">
        <v>529</v>
      </c>
      <c r="U1953" s="27" t="s">
        <v>1594</v>
      </c>
    </row>
    <row r="1954" spans="1:21" x14ac:dyDescent="0.15">
      <c r="A1954" s="27" t="s">
        <v>75</v>
      </c>
      <c r="B1954" s="27" t="s">
        <v>12311</v>
      </c>
      <c r="C1954" s="27" t="s">
        <v>218</v>
      </c>
      <c r="D1954" s="27" t="s">
        <v>567</v>
      </c>
      <c r="E1954" s="27" t="s">
        <v>12312</v>
      </c>
      <c r="F1954" s="27" t="s">
        <v>12313</v>
      </c>
      <c r="G1954" s="27" t="s">
        <v>78</v>
      </c>
      <c r="H1954" s="27" t="s">
        <v>12314</v>
      </c>
      <c r="I1954" s="28">
        <v>43423.693854166668</v>
      </c>
      <c r="J1954" s="28">
        <v>43423.693854166668</v>
      </c>
      <c r="K1954" s="27">
        <v>0</v>
      </c>
      <c r="L1954" s="27" t="s">
        <v>211</v>
      </c>
      <c r="M1954" s="27" t="s">
        <v>211</v>
      </c>
      <c r="N1954" s="27" t="s">
        <v>215</v>
      </c>
      <c r="O1954" s="27" t="s">
        <v>568</v>
      </c>
      <c r="P1954" s="27" t="s">
        <v>170</v>
      </c>
      <c r="R1954" s="27">
        <v>0</v>
      </c>
      <c r="S1954" s="27" t="s">
        <v>354</v>
      </c>
      <c r="T1954" s="27" t="s">
        <v>354</v>
      </c>
      <c r="U1954" s="27" t="s">
        <v>12315</v>
      </c>
    </row>
    <row r="1955" spans="1:21" x14ac:dyDescent="0.15">
      <c r="A1955" s="27" t="s">
        <v>75</v>
      </c>
      <c r="B1955" s="27" t="s">
        <v>5535</v>
      </c>
      <c r="C1955" s="27" t="s">
        <v>218</v>
      </c>
      <c r="D1955" s="27" t="s">
        <v>567</v>
      </c>
      <c r="E1955" s="27" t="s">
        <v>5536</v>
      </c>
      <c r="F1955" s="27" t="s">
        <v>5537</v>
      </c>
      <c r="G1955" s="27" t="s">
        <v>78</v>
      </c>
      <c r="H1955" s="27" t="s">
        <v>5538</v>
      </c>
      <c r="I1955" s="28">
        <v>43423.694675925923</v>
      </c>
      <c r="J1955" s="28">
        <v>43423.694872685184</v>
      </c>
      <c r="K1955" s="27">
        <v>1.9675925925925926E-4</v>
      </c>
      <c r="L1955" s="27" t="s">
        <v>210</v>
      </c>
      <c r="M1955" s="27" t="s">
        <v>211</v>
      </c>
      <c r="N1955" s="27" t="s">
        <v>215</v>
      </c>
      <c r="O1955" s="27" t="s">
        <v>568</v>
      </c>
      <c r="P1955" s="27" t="s">
        <v>170</v>
      </c>
      <c r="R1955" s="27">
        <v>0</v>
      </c>
      <c r="S1955" s="27" t="s">
        <v>401</v>
      </c>
      <c r="T1955" s="27" t="s">
        <v>354</v>
      </c>
      <c r="U1955" s="27" t="s">
        <v>1585</v>
      </c>
    </row>
    <row r="1956" spans="1:21" x14ac:dyDescent="0.15">
      <c r="A1956" s="27" t="s">
        <v>75</v>
      </c>
      <c r="B1956" s="27" t="s">
        <v>12316</v>
      </c>
      <c r="C1956" s="27" t="s">
        <v>218</v>
      </c>
      <c r="D1956" s="27" t="s">
        <v>567</v>
      </c>
      <c r="E1956" s="27" t="s">
        <v>12317</v>
      </c>
      <c r="F1956" s="27" t="s">
        <v>12318</v>
      </c>
      <c r="G1956" s="27" t="s">
        <v>78</v>
      </c>
      <c r="H1956" s="27" t="s">
        <v>12319</v>
      </c>
      <c r="I1956" s="28">
        <v>43423.696851851855</v>
      </c>
      <c r="J1956" s="28">
        <v>43423.696851851855</v>
      </c>
      <c r="K1956" s="27">
        <v>0</v>
      </c>
      <c r="L1956" s="27" t="s">
        <v>211</v>
      </c>
      <c r="M1956" s="27" t="s">
        <v>211</v>
      </c>
      <c r="N1956" s="27" t="s">
        <v>215</v>
      </c>
      <c r="O1956" s="27" t="s">
        <v>568</v>
      </c>
      <c r="P1956" s="27" t="s">
        <v>170</v>
      </c>
      <c r="R1956" s="27">
        <v>0</v>
      </c>
      <c r="U1956" s="27" t="s">
        <v>12320</v>
      </c>
    </row>
    <row r="1957" spans="1:21" x14ac:dyDescent="0.15">
      <c r="A1957" s="27" t="s">
        <v>75</v>
      </c>
      <c r="B1957" s="27" t="s">
        <v>5539</v>
      </c>
      <c r="C1957" s="27" t="s">
        <v>218</v>
      </c>
      <c r="D1957" s="27" t="s">
        <v>567</v>
      </c>
      <c r="E1957" s="27" t="s">
        <v>5540</v>
      </c>
      <c r="F1957" s="27" t="s">
        <v>5541</v>
      </c>
      <c r="G1957" s="27" t="s">
        <v>78</v>
      </c>
      <c r="H1957" s="27" t="s">
        <v>5542</v>
      </c>
      <c r="I1957" s="28">
        <v>43423.698113425926</v>
      </c>
      <c r="J1957" s="28">
        <v>43423.698425925926</v>
      </c>
      <c r="K1957" s="27">
        <v>3.1250000000000001E-4</v>
      </c>
      <c r="L1957" s="27" t="s">
        <v>210</v>
      </c>
      <c r="M1957" s="27" t="s">
        <v>211</v>
      </c>
      <c r="N1957" s="27" t="s">
        <v>215</v>
      </c>
      <c r="O1957" s="27" t="s">
        <v>568</v>
      </c>
      <c r="P1957" s="27" t="s">
        <v>170</v>
      </c>
      <c r="R1957" s="27">
        <v>0</v>
      </c>
      <c r="S1957" s="27" t="s">
        <v>407</v>
      </c>
      <c r="T1957" s="27" t="s">
        <v>354</v>
      </c>
      <c r="U1957" s="27" t="s">
        <v>1590</v>
      </c>
    </row>
    <row r="1958" spans="1:21" x14ac:dyDescent="0.15">
      <c r="A1958" s="27" t="s">
        <v>75</v>
      </c>
      <c r="B1958" s="27" t="s">
        <v>12321</v>
      </c>
      <c r="C1958" s="27" t="s">
        <v>218</v>
      </c>
      <c r="D1958" s="27" t="s">
        <v>567</v>
      </c>
      <c r="E1958" s="27" t="s">
        <v>5540</v>
      </c>
      <c r="F1958" s="27" t="s">
        <v>5541</v>
      </c>
      <c r="G1958" s="27" t="s">
        <v>78</v>
      </c>
      <c r="H1958" s="27" t="s">
        <v>5542</v>
      </c>
      <c r="I1958" s="28">
        <v>43423.699097222219</v>
      </c>
      <c r="J1958" s="28">
        <v>43423.699097222219</v>
      </c>
      <c r="K1958" s="27">
        <v>0</v>
      </c>
      <c r="L1958" s="27" t="s">
        <v>211</v>
      </c>
      <c r="M1958" s="27" t="s">
        <v>211</v>
      </c>
      <c r="N1958" s="27" t="s">
        <v>215</v>
      </c>
      <c r="O1958" s="27" t="s">
        <v>568</v>
      </c>
      <c r="P1958" s="27" t="s">
        <v>170</v>
      </c>
      <c r="R1958" s="27">
        <v>0</v>
      </c>
      <c r="S1958" s="27" t="s">
        <v>354</v>
      </c>
      <c r="T1958" s="27" t="s">
        <v>354</v>
      </c>
      <c r="U1958" s="27" t="s">
        <v>1591</v>
      </c>
    </row>
    <row r="1959" spans="1:21" x14ac:dyDescent="0.15">
      <c r="A1959" s="27" t="s">
        <v>75</v>
      </c>
      <c r="B1959" s="27" t="s">
        <v>5543</v>
      </c>
      <c r="C1959" s="27" t="s">
        <v>218</v>
      </c>
      <c r="D1959" s="27" t="s">
        <v>567</v>
      </c>
      <c r="E1959" s="27" t="s">
        <v>5540</v>
      </c>
      <c r="F1959" s="27" t="s">
        <v>5541</v>
      </c>
      <c r="G1959" s="27" t="s">
        <v>78</v>
      </c>
      <c r="H1959" s="27" t="s">
        <v>5544</v>
      </c>
      <c r="I1959" s="28">
        <v>43423.699189814812</v>
      </c>
      <c r="J1959" s="28">
        <v>43423.699687499997</v>
      </c>
      <c r="K1959" s="27">
        <v>4.9768518518518521E-4</v>
      </c>
      <c r="L1959" s="27" t="s">
        <v>210</v>
      </c>
      <c r="M1959" s="27" t="s">
        <v>211</v>
      </c>
      <c r="N1959" s="27" t="s">
        <v>215</v>
      </c>
      <c r="O1959" s="27" t="s">
        <v>568</v>
      </c>
      <c r="P1959" s="27" t="s">
        <v>170</v>
      </c>
      <c r="R1959" s="27">
        <v>0</v>
      </c>
      <c r="S1959" s="27" t="s">
        <v>412</v>
      </c>
      <c r="T1959" s="27" t="s">
        <v>354</v>
      </c>
      <c r="U1959" s="27" t="s">
        <v>1592</v>
      </c>
    </row>
    <row r="1960" spans="1:21" x14ac:dyDescent="0.15">
      <c r="A1960" s="27" t="s">
        <v>75</v>
      </c>
      <c r="B1960" s="27" t="s">
        <v>5545</v>
      </c>
      <c r="C1960" s="27" t="s">
        <v>218</v>
      </c>
      <c r="D1960" s="27" t="s">
        <v>567</v>
      </c>
      <c r="E1960" s="27" t="s">
        <v>5546</v>
      </c>
      <c r="F1960" s="27" t="s">
        <v>5547</v>
      </c>
      <c r="G1960" s="27" t="s">
        <v>78</v>
      </c>
      <c r="H1960" s="27" t="s">
        <v>5548</v>
      </c>
      <c r="I1960" s="28">
        <v>43423.701192129629</v>
      </c>
      <c r="J1960" s="28">
        <v>43423.704351851855</v>
      </c>
      <c r="K1960" s="27">
        <v>3.1597222222222222E-3</v>
      </c>
      <c r="L1960" s="27" t="s">
        <v>210</v>
      </c>
      <c r="M1960" s="27" t="s">
        <v>210</v>
      </c>
      <c r="N1960" s="27" t="s">
        <v>215</v>
      </c>
      <c r="O1960" s="27" t="s">
        <v>568</v>
      </c>
      <c r="P1960" s="27" t="s">
        <v>170</v>
      </c>
      <c r="R1960" s="27">
        <v>0</v>
      </c>
      <c r="S1960" s="27" t="s">
        <v>1209</v>
      </c>
      <c r="T1960" s="27" t="s">
        <v>1209</v>
      </c>
      <c r="U1960" s="27" t="s">
        <v>5549</v>
      </c>
    </row>
    <row r="1961" spans="1:21" x14ac:dyDescent="0.15">
      <c r="A1961" s="27" t="s">
        <v>75</v>
      </c>
      <c r="B1961" s="27" t="s">
        <v>5550</v>
      </c>
      <c r="C1961" s="27" t="s">
        <v>218</v>
      </c>
      <c r="D1961" s="27" t="s">
        <v>567</v>
      </c>
      <c r="E1961" s="27" t="s">
        <v>5546</v>
      </c>
      <c r="F1961" s="27" t="s">
        <v>5547</v>
      </c>
      <c r="G1961" s="27" t="s">
        <v>78</v>
      </c>
      <c r="H1961" s="27" t="s">
        <v>5548</v>
      </c>
      <c r="I1961" s="28">
        <v>43423.704814814817</v>
      </c>
      <c r="J1961" s="28">
        <v>43423.706157407411</v>
      </c>
      <c r="K1961" s="27">
        <v>1.3425925925925925E-3</v>
      </c>
      <c r="L1961" s="27" t="s">
        <v>210</v>
      </c>
      <c r="M1961" s="27" t="s">
        <v>211</v>
      </c>
      <c r="N1961" s="27" t="s">
        <v>215</v>
      </c>
      <c r="O1961" s="27" t="s">
        <v>568</v>
      </c>
      <c r="P1961" s="27" t="s">
        <v>170</v>
      </c>
      <c r="R1961" s="27">
        <v>0</v>
      </c>
      <c r="S1961" s="27" t="s">
        <v>671</v>
      </c>
      <c r="T1961" s="27" t="s">
        <v>354</v>
      </c>
      <c r="U1961" s="27" t="s">
        <v>5549</v>
      </c>
    </row>
    <row r="1962" spans="1:21" x14ac:dyDescent="0.15">
      <c r="A1962" s="27" t="s">
        <v>75</v>
      </c>
      <c r="B1962" s="27" t="s">
        <v>12322</v>
      </c>
      <c r="C1962" s="27" t="s">
        <v>218</v>
      </c>
      <c r="D1962" s="27" t="s">
        <v>567</v>
      </c>
      <c r="E1962" s="27" t="s">
        <v>12323</v>
      </c>
      <c r="F1962" s="27" t="s">
        <v>12324</v>
      </c>
      <c r="G1962" s="27" t="s">
        <v>78</v>
      </c>
      <c r="H1962" s="27" t="s">
        <v>12325</v>
      </c>
      <c r="I1962" s="28">
        <v>43423.706990740742</v>
      </c>
      <c r="J1962" s="28">
        <v>43423.706990740742</v>
      </c>
      <c r="K1962" s="27">
        <v>0</v>
      </c>
      <c r="L1962" s="27" t="s">
        <v>211</v>
      </c>
      <c r="M1962" s="27" t="s">
        <v>211</v>
      </c>
      <c r="N1962" s="27" t="s">
        <v>215</v>
      </c>
      <c r="O1962" s="27" t="s">
        <v>568</v>
      </c>
      <c r="P1962" s="27" t="s">
        <v>170</v>
      </c>
      <c r="R1962" s="27">
        <v>0</v>
      </c>
      <c r="S1962" s="27" t="s">
        <v>354</v>
      </c>
      <c r="T1962" s="27" t="s">
        <v>354</v>
      </c>
      <c r="U1962" s="27" t="s">
        <v>12326</v>
      </c>
    </row>
    <row r="1963" spans="1:21" x14ac:dyDescent="0.15">
      <c r="A1963" s="27" t="s">
        <v>75</v>
      </c>
      <c r="B1963" s="27" t="s">
        <v>12327</v>
      </c>
      <c r="C1963" s="27" t="s">
        <v>218</v>
      </c>
      <c r="D1963" s="27" t="s">
        <v>567</v>
      </c>
      <c r="E1963" s="27" t="s">
        <v>12323</v>
      </c>
      <c r="F1963" s="27" t="s">
        <v>12324</v>
      </c>
      <c r="G1963" s="27" t="s">
        <v>78</v>
      </c>
      <c r="H1963" s="27" t="s">
        <v>12325</v>
      </c>
      <c r="I1963" s="28">
        <v>43423.710011574076</v>
      </c>
      <c r="J1963" s="28">
        <v>43423.710011574076</v>
      </c>
      <c r="K1963" s="27">
        <v>0</v>
      </c>
      <c r="L1963" s="27" t="s">
        <v>211</v>
      </c>
      <c r="M1963" s="27" t="s">
        <v>211</v>
      </c>
      <c r="N1963" s="27" t="s">
        <v>215</v>
      </c>
      <c r="O1963" s="27" t="s">
        <v>568</v>
      </c>
      <c r="P1963" s="27" t="s">
        <v>170</v>
      </c>
      <c r="R1963" s="27">
        <v>0</v>
      </c>
      <c r="U1963" s="27" t="s">
        <v>12328</v>
      </c>
    </row>
    <row r="1964" spans="1:21" x14ac:dyDescent="0.15">
      <c r="A1964" s="27" t="s">
        <v>75</v>
      </c>
      <c r="B1964" s="27" t="s">
        <v>12329</v>
      </c>
      <c r="C1964" s="27" t="s">
        <v>218</v>
      </c>
      <c r="D1964" s="27" t="s">
        <v>567</v>
      </c>
      <c r="E1964" s="27" t="s">
        <v>12330</v>
      </c>
      <c r="F1964" s="27" t="s">
        <v>12331</v>
      </c>
      <c r="G1964" s="27" t="s">
        <v>78</v>
      </c>
      <c r="H1964" s="27" t="s">
        <v>12332</v>
      </c>
      <c r="I1964" s="28">
        <v>43423.710972222223</v>
      </c>
      <c r="J1964" s="28">
        <v>43423.710972222223</v>
      </c>
      <c r="K1964" s="27">
        <v>0</v>
      </c>
      <c r="L1964" s="27" t="s">
        <v>211</v>
      </c>
      <c r="M1964" s="27" t="s">
        <v>211</v>
      </c>
      <c r="N1964" s="27" t="s">
        <v>215</v>
      </c>
      <c r="O1964" s="27" t="s">
        <v>568</v>
      </c>
      <c r="P1964" s="27" t="s">
        <v>170</v>
      </c>
      <c r="R1964" s="27">
        <v>0</v>
      </c>
      <c r="S1964" s="27" t="s">
        <v>354</v>
      </c>
      <c r="T1964" s="27" t="s">
        <v>354</v>
      </c>
      <c r="U1964" s="27" t="s">
        <v>12333</v>
      </c>
    </row>
    <row r="1965" spans="1:21" x14ac:dyDescent="0.15">
      <c r="A1965" s="27" t="s">
        <v>75</v>
      </c>
      <c r="B1965" s="27" t="s">
        <v>5551</v>
      </c>
      <c r="C1965" s="27" t="s">
        <v>218</v>
      </c>
      <c r="D1965" s="27" t="s">
        <v>567</v>
      </c>
      <c r="E1965" s="27" t="s">
        <v>5552</v>
      </c>
      <c r="F1965" s="27" t="s">
        <v>5553</v>
      </c>
      <c r="G1965" s="27" t="s">
        <v>78</v>
      </c>
      <c r="H1965" s="27" t="s">
        <v>5554</v>
      </c>
      <c r="I1965" s="28">
        <v>43423.712870370371</v>
      </c>
      <c r="J1965" s="28">
        <v>43423.713946759257</v>
      </c>
      <c r="K1965" s="27">
        <v>1.0763888888888889E-3</v>
      </c>
      <c r="L1965" s="27" t="s">
        <v>210</v>
      </c>
      <c r="M1965" s="27" t="s">
        <v>211</v>
      </c>
      <c r="N1965" s="27" t="s">
        <v>215</v>
      </c>
      <c r="O1965" s="27" t="s">
        <v>568</v>
      </c>
      <c r="P1965" s="27" t="s">
        <v>170</v>
      </c>
      <c r="R1965" s="27">
        <v>0</v>
      </c>
      <c r="S1965" s="27" t="s">
        <v>427</v>
      </c>
      <c r="T1965" s="27" t="s">
        <v>354</v>
      </c>
      <c r="U1965" s="27" t="s">
        <v>5555</v>
      </c>
    </row>
    <row r="1966" spans="1:21" x14ac:dyDescent="0.15">
      <c r="A1966" s="27" t="s">
        <v>75</v>
      </c>
      <c r="B1966" s="27" t="s">
        <v>12334</v>
      </c>
      <c r="C1966" s="27" t="s">
        <v>218</v>
      </c>
      <c r="D1966" s="27" t="s">
        <v>567</v>
      </c>
      <c r="E1966" s="27" t="s">
        <v>12330</v>
      </c>
      <c r="F1966" s="27" t="s">
        <v>12331</v>
      </c>
      <c r="G1966" s="27" t="s">
        <v>78</v>
      </c>
      <c r="H1966" s="27" t="s">
        <v>12332</v>
      </c>
      <c r="I1966" s="28">
        <v>43423.714942129627</v>
      </c>
      <c r="J1966" s="28">
        <v>43423.714942129627</v>
      </c>
      <c r="K1966" s="27">
        <v>0</v>
      </c>
      <c r="L1966" s="27" t="s">
        <v>211</v>
      </c>
      <c r="M1966" s="27" t="s">
        <v>211</v>
      </c>
      <c r="N1966" s="27" t="s">
        <v>215</v>
      </c>
      <c r="O1966" s="27" t="s">
        <v>568</v>
      </c>
      <c r="P1966" s="27" t="s">
        <v>170</v>
      </c>
      <c r="R1966" s="27">
        <v>0</v>
      </c>
      <c r="U1966" s="27" t="s">
        <v>12333</v>
      </c>
    </row>
    <row r="1967" spans="1:21" x14ac:dyDescent="0.15">
      <c r="A1967" s="27" t="s">
        <v>75</v>
      </c>
      <c r="B1967" s="27" t="s">
        <v>5556</v>
      </c>
      <c r="C1967" s="27" t="s">
        <v>218</v>
      </c>
      <c r="D1967" s="27" t="s">
        <v>567</v>
      </c>
      <c r="E1967" s="27" t="s">
        <v>5557</v>
      </c>
      <c r="F1967" s="27" t="s">
        <v>5558</v>
      </c>
      <c r="G1967" s="27" t="s">
        <v>78</v>
      </c>
      <c r="H1967" s="27" t="s">
        <v>5559</v>
      </c>
      <c r="I1967" s="28">
        <v>43423.71497685185</v>
      </c>
      <c r="J1967" s="28">
        <v>43423.715474537035</v>
      </c>
      <c r="K1967" s="27">
        <v>4.9768518518518521E-4</v>
      </c>
      <c r="L1967" s="27" t="s">
        <v>210</v>
      </c>
      <c r="M1967" s="27" t="s">
        <v>211</v>
      </c>
      <c r="N1967" s="27" t="s">
        <v>215</v>
      </c>
      <c r="O1967" s="27" t="s">
        <v>568</v>
      </c>
      <c r="P1967" s="27" t="s">
        <v>170</v>
      </c>
      <c r="R1967" s="27">
        <v>0</v>
      </c>
      <c r="S1967" s="27" t="s">
        <v>412</v>
      </c>
      <c r="T1967" s="27" t="s">
        <v>354</v>
      </c>
      <c r="U1967" s="27" t="s">
        <v>5560</v>
      </c>
    </row>
    <row r="1968" spans="1:21" x14ac:dyDescent="0.15">
      <c r="A1968" s="27" t="s">
        <v>75</v>
      </c>
      <c r="B1968" s="27" t="s">
        <v>12335</v>
      </c>
      <c r="C1968" s="27" t="s">
        <v>218</v>
      </c>
      <c r="D1968" s="27" t="s">
        <v>567</v>
      </c>
      <c r="E1968" s="27" t="s">
        <v>5552</v>
      </c>
      <c r="F1968" s="27" t="s">
        <v>5553</v>
      </c>
      <c r="G1968" s="27" t="s">
        <v>78</v>
      </c>
      <c r="H1968" s="27" t="s">
        <v>5554</v>
      </c>
      <c r="I1968" s="28">
        <v>43423.716643518521</v>
      </c>
      <c r="J1968" s="28">
        <v>43423.716643518521</v>
      </c>
      <c r="K1968" s="27">
        <v>0</v>
      </c>
      <c r="L1968" s="27" t="s">
        <v>211</v>
      </c>
      <c r="M1968" s="27" t="s">
        <v>211</v>
      </c>
      <c r="N1968" s="27" t="s">
        <v>215</v>
      </c>
      <c r="O1968" s="27" t="s">
        <v>568</v>
      </c>
      <c r="P1968" s="27" t="s">
        <v>170</v>
      </c>
      <c r="R1968" s="27">
        <v>0</v>
      </c>
      <c r="S1968" s="27" t="s">
        <v>354</v>
      </c>
      <c r="T1968" s="27" t="s">
        <v>354</v>
      </c>
      <c r="U1968" s="27" t="s">
        <v>5555</v>
      </c>
    </row>
    <row r="1969" spans="1:21" x14ac:dyDescent="0.15">
      <c r="A1969" s="27" t="s">
        <v>75</v>
      </c>
      <c r="B1969" s="27" t="s">
        <v>12336</v>
      </c>
      <c r="C1969" s="27" t="s">
        <v>218</v>
      </c>
      <c r="D1969" s="27" t="s">
        <v>567</v>
      </c>
      <c r="E1969" s="27" t="s">
        <v>12337</v>
      </c>
      <c r="F1969" s="27" t="s">
        <v>12338</v>
      </c>
      <c r="G1969" s="27" t="s">
        <v>78</v>
      </c>
      <c r="H1969" s="27" t="s">
        <v>3201</v>
      </c>
      <c r="I1969" s="28">
        <v>43423.717511574076</v>
      </c>
      <c r="J1969" s="28">
        <v>43423.717511574076</v>
      </c>
      <c r="K1969" s="27">
        <v>0</v>
      </c>
      <c r="L1969" s="27" t="s">
        <v>211</v>
      </c>
      <c r="M1969" s="27" t="s">
        <v>211</v>
      </c>
      <c r="N1969" s="27" t="s">
        <v>215</v>
      </c>
      <c r="O1969" s="27" t="s">
        <v>568</v>
      </c>
      <c r="P1969" s="27" t="s">
        <v>170</v>
      </c>
      <c r="R1969" s="27">
        <v>0</v>
      </c>
      <c r="S1969" s="27" t="s">
        <v>354</v>
      </c>
      <c r="T1969" s="27" t="s">
        <v>354</v>
      </c>
      <c r="U1969" s="27" t="s">
        <v>12339</v>
      </c>
    </row>
    <row r="1970" spans="1:21" x14ac:dyDescent="0.15">
      <c r="A1970" s="27" t="s">
        <v>75</v>
      </c>
      <c r="B1970" s="27" t="s">
        <v>12340</v>
      </c>
      <c r="C1970" s="27" t="s">
        <v>244</v>
      </c>
      <c r="D1970" s="27" t="s">
        <v>829</v>
      </c>
      <c r="E1970" s="27" t="s">
        <v>5562</v>
      </c>
      <c r="F1970" s="27" t="s">
        <v>5563</v>
      </c>
      <c r="G1970" s="27" t="s">
        <v>78</v>
      </c>
      <c r="H1970" s="27" t="s">
        <v>1901</v>
      </c>
      <c r="I1970" s="28">
        <v>43423.640462962961</v>
      </c>
      <c r="J1970" s="28">
        <v>43423.640462962961</v>
      </c>
      <c r="K1970" s="27">
        <v>0</v>
      </c>
      <c r="L1970" s="27" t="s">
        <v>211</v>
      </c>
      <c r="M1970" s="27" t="s">
        <v>211</v>
      </c>
      <c r="N1970" s="27" t="s">
        <v>215</v>
      </c>
      <c r="O1970" s="27" t="s">
        <v>830</v>
      </c>
      <c r="P1970" s="27" t="s">
        <v>897</v>
      </c>
      <c r="R1970" s="27">
        <v>0</v>
      </c>
      <c r="S1970" s="27" t="s">
        <v>354</v>
      </c>
      <c r="T1970" s="27" t="s">
        <v>354</v>
      </c>
      <c r="U1970" s="27" t="s">
        <v>12341</v>
      </c>
    </row>
    <row r="1971" spans="1:21" x14ac:dyDescent="0.15">
      <c r="A1971" s="27" t="s">
        <v>75</v>
      </c>
      <c r="B1971" s="27" t="s">
        <v>5561</v>
      </c>
      <c r="C1971" s="27" t="s">
        <v>244</v>
      </c>
      <c r="D1971" s="27" t="s">
        <v>829</v>
      </c>
      <c r="E1971" s="27" t="s">
        <v>5562</v>
      </c>
      <c r="F1971" s="27" t="s">
        <v>5563</v>
      </c>
      <c r="G1971" s="27" t="s">
        <v>78</v>
      </c>
      <c r="H1971" s="27" t="s">
        <v>1901</v>
      </c>
      <c r="I1971" s="28">
        <v>43423.643159722225</v>
      </c>
      <c r="J1971" s="28">
        <v>43423.643576388888</v>
      </c>
      <c r="K1971" s="27">
        <v>4.1666666666666669E-4</v>
      </c>
      <c r="L1971" s="27" t="s">
        <v>210</v>
      </c>
      <c r="M1971" s="27" t="s">
        <v>211</v>
      </c>
      <c r="N1971" s="27" t="s">
        <v>215</v>
      </c>
      <c r="O1971" s="27" t="s">
        <v>830</v>
      </c>
      <c r="P1971" s="27" t="s">
        <v>897</v>
      </c>
      <c r="R1971" s="27">
        <v>0</v>
      </c>
      <c r="S1971" s="27" t="s">
        <v>366</v>
      </c>
      <c r="T1971" s="27" t="s">
        <v>354</v>
      </c>
      <c r="U1971" s="27" t="s">
        <v>5564</v>
      </c>
    </row>
    <row r="1972" spans="1:21" x14ac:dyDescent="0.15">
      <c r="A1972" s="27" t="s">
        <v>75</v>
      </c>
      <c r="B1972" s="27" t="s">
        <v>12342</v>
      </c>
      <c r="C1972" s="27" t="s">
        <v>244</v>
      </c>
      <c r="D1972" s="27" t="s">
        <v>829</v>
      </c>
      <c r="E1972" s="27" t="s">
        <v>5566</v>
      </c>
      <c r="F1972" s="27" t="s">
        <v>5567</v>
      </c>
      <c r="G1972" s="27" t="s">
        <v>78</v>
      </c>
      <c r="H1972" s="27" t="s">
        <v>5568</v>
      </c>
      <c r="I1972" s="28">
        <v>43423.644467592596</v>
      </c>
      <c r="J1972" s="28">
        <v>43423.644467592596</v>
      </c>
      <c r="K1972" s="27">
        <v>0</v>
      </c>
      <c r="L1972" s="27" t="s">
        <v>211</v>
      </c>
      <c r="M1972" s="27" t="s">
        <v>211</v>
      </c>
      <c r="N1972" s="27" t="s">
        <v>215</v>
      </c>
      <c r="O1972" s="27" t="s">
        <v>830</v>
      </c>
      <c r="P1972" s="27" t="s">
        <v>897</v>
      </c>
      <c r="R1972" s="27">
        <v>0</v>
      </c>
      <c r="S1972" s="27" t="s">
        <v>354</v>
      </c>
      <c r="T1972" s="27" t="s">
        <v>354</v>
      </c>
      <c r="U1972" s="27" t="s">
        <v>12343</v>
      </c>
    </row>
    <row r="1973" spans="1:21" x14ac:dyDescent="0.15">
      <c r="A1973" s="27" t="s">
        <v>75</v>
      </c>
      <c r="B1973" s="27" t="s">
        <v>5565</v>
      </c>
      <c r="C1973" s="27" t="s">
        <v>244</v>
      </c>
      <c r="D1973" s="27" t="s">
        <v>829</v>
      </c>
      <c r="E1973" s="27" t="s">
        <v>5566</v>
      </c>
      <c r="F1973" s="27" t="s">
        <v>5567</v>
      </c>
      <c r="G1973" s="27" t="s">
        <v>78</v>
      </c>
      <c r="H1973" s="27" t="s">
        <v>5568</v>
      </c>
      <c r="I1973" s="28">
        <v>43423.644629629627</v>
      </c>
      <c r="J1973" s="28">
        <v>43423.646273148152</v>
      </c>
      <c r="K1973" s="27">
        <v>1.6435185185185183E-3</v>
      </c>
      <c r="L1973" s="27" t="s">
        <v>210</v>
      </c>
      <c r="M1973" s="27" t="s">
        <v>211</v>
      </c>
      <c r="N1973" s="27" t="s">
        <v>215</v>
      </c>
      <c r="O1973" s="27" t="s">
        <v>830</v>
      </c>
      <c r="P1973" s="27" t="s">
        <v>897</v>
      </c>
      <c r="R1973" s="27">
        <v>0</v>
      </c>
      <c r="S1973" s="27" t="s">
        <v>410</v>
      </c>
      <c r="T1973" s="27" t="s">
        <v>354</v>
      </c>
      <c r="U1973" s="27" t="s">
        <v>5569</v>
      </c>
    </row>
    <row r="1974" spans="1:21" x14ac:dyDescent="0.15">
      <c r="A1974" s="27" t="s">
        <v>75</v>
      </c>
      <c r="B1974" s="27" t="s">
        <v>12344</v>
      </c>
      <c r="C1974" s="27" t="s">
        <v>244</v>
      </c>
      <c r="D1974" s="27" t="s">
        <v>829</v>
      </c>
      <c r="E1974" s="27" t="s">
        <v>12345</v>
      </c>
      <c r="F1974" s="27" t="s">
        <v>12346</v>
      </c>
      <c r="G1974" s="27" t="s">
        <v>78</v>
      </c>
      <c r="H1974" s="27" t="s">
        <v>12347</v>
      </c>
      <c r="I1974" s="28">
        <v>43423.647499999999</v>
      </c>
      <c r="J1974" s="28">
        <v>43423.647499999999</v>
      </c>
      <c r="K1974" s="27">
        <v>0</v>
      </c>
      <c r="L1974" s="27" t="s">
        <v>211</v>
      </c>
      <c r="M1974" s="27" t="s">
        <v>211</v>
      </c>
      <c r="N1974" s="27" t="s">
        <v>215</v>
      </c>
      <c r="O1974" s="27" t="s">
        <v>830</v>
      </c>
      <c r="P1974" s="27" t="s">
        <v>897</v>
      </c>
      <c r="R1974" s="27">
        <v>0</v>
      </c>
      <c r="S1974" s="27" t="s">
        <v>354</v>
      </c>
      <c r="T1974" s="27" t="s">
        <v>354</v>
      </c>
      <c r="U1974" s="27" t="s">
        <v>12348</v>
      </c>
    </row>
    <row r="1975" spans="1:21" x14ac:dyDescent="0.15">
      <c r="A1975" s="27" t="s">
        <v>75</v>
      </c>
      <c r="B1975" s="27" t="s">
        <v>12349</v>
      </c>
      <c r="C1975" s="27" t="s">
        <v>244</v>
      </c>
      <c r="D1975" s="27" t="s">
        <v>829</v>
      </c>
      <c r="E1975" s="27" t="s">
        <v>12345</v>
      </c>
      <c r="F1975" s="27" t="s">
        <v>12346</v>
      </c>
      <c r="G1975" s="27" t="s">
        <v>78</v>
      </c>
      <c r="H1975" s="27" t="s">
        <v>12347</v>
      </c>
      <c r="I1975" s="28">
        <v>43423.647673611114</v>
      </c>
      <c r="J1975" s="28">
        <v>43423.647673611114</v>
      </c>
      <c r="K1975" s="27">
        <v>0</v>
      </c>
      <c r="L1975" s="27" t="s">
        <v>211</v>
      </c>
      <c r="M1975" s="27" t="s">
        <v>211</v>
      </c>
      <c r="N1975" s="27" t="s">
        <v>215</v>
      </c>
      <c r="O1975" s="27" t="s">
        <v>830</v>
      </c>
      <c r="P1975" s="27" t="s">
        <v>897</v>
      </c>
      <c r="R1975" s="27">
        <v>0</v>
      </c>
      <c r="S1975" s="27" t="s">
        <v>354</v>
      </c>
      <c r="T1975" s="27" t="s">
        <v>354</v>
      </c>
      <c r="U1975" s="27" t="s">
        <v>12350</v>
      </c>
    </row>
    <row r="1976" spans="1:21" x14ac:dyDescent="0.15">
      <c r="A1976" s="27" t="s">
        <v>75</v>
      </c>
      <c r="B1976" s="27" t="s">
        <v>12351</v>
      </c>
      <c r="C1976" s="27" t="s">
        <v>244</v>
      </c>
      <c r="D1976" s="27" t="s">
        <v>829</v>
      </c>
      <c r="E1976" s="27" t="s">
        <v>12352</v>
      </c>
      <c r="F1976" s="27" t="s">
        <v>12353</v>
      </c>
      <c r="G1976" s="27" t="s">
        <v>78</v>
      </c>
      <c r="H1976" s="27" t="s">
        <v>12354</v>
      </c>
      <c r="I1976" s="28">
        <v>43423.648379629631</v>
      </c>
      <c r="J1976" s="28">
        <v>43423.648379629631</v>
      </c>
      <c r="K1976" s="27">
        <v>0</v>
      </c>
      <c r="L1976" s="27" t="s">
        <v>211</v>
      </c>
      <c r="M1976" s="27" t="s">
        <v>211</v>
      </c>
      <c r="N1976" s="27" t="s">
        <v>215</v>
      </c>
      <c r="O1976" s="27" t="s">
        <v>830</v>
      </c>
      <c r="P1976" s="27" t="s">
        <v>897</v>
      </c>
      <c r="R1976" s="27">
        <v>0</v>
      </c>
      <c r="S1976" s="27" t="s">
        <v>354</v>
      </c>
      <c r="T1976" s="27" t="s">
        <v>354</v>
      </c>
      <c r="U1976" s="27" t="s">
        <v>12355</v>
      </c>
    </row>
    <row r="1977" spans="1:21" x14ac:dyDescent="0.15">
      <c r="A1977" s="27" t="s">
        <v>75</v>
      </c>
      <c r="B1977" s="27" t="s">
        <v>12356</v>
      </c>
      <c r="C1977" s="27" t="s">
        <v>244</v>
      </c>
      <c r="D1977" s="27" t="s">
        <v>829</v>
      </c>
      <c r="E1977" s="27" t="s">
        <v>12357</v>
      </c>
      <c r="F1977" s="27" t="s">
        <v>12358</v>
      </c>
      <c r="G1977" s="27" t="s">
        <v>78</v>
      </c>
      <c r="H1977" s="27" t="s">
        <v>577</v>
      </c>
      <c r="I1977" s="28">
        <v>43423.648726851854</v>
      </c>
      <c r="J1977" s="28">
        <v>43423.648726851854</v>
      </c>
      <c r="K1977" s="27">
        <v>0</v>
      </c>
      <c r="L1977" s="27" t="s">
        <v>211</v>
      </c>
      <c r="M1977" s="27" t="s">
        <v>211</v>
      </c>
      <c r="N1977" s="27" t="s">
        <v>215</v>
      </c>
      <c r="O1977" s="27" t="s">
        <v>830</v>
      </c>
      <c r="P1977" s="27" t="s">
        <v>897</v>
      </c>
      <c r="R1977" s="27">
        <v>0</v>
      </c>
      <c r="S1977" s="27" t="s">
        <v>354</v>
      </c>
      <c r="T1977" s="27" t="s">
        <v>354</v>
      </c>
      <c r="U1977" s="27" t="s">
        <v>12359</v>
      </c>
    </row>
    <row r="1978" spans="1:21" x14ac:dyDescent="0.15">
      <c r="A1978" s="27" t="s">
        <v>75</v>
      </c>
      <c r="B1978" s="27" t="s">
        <v>12360</v>
      </c>
      <c r="C1978" s="27" t="s">
        <v>244</v>
      </c>
      <c r="D1978" s="27" t="s">
        <v>829</v>
      </c>
      <c r="E1978" s="27" t="s">
        <v>12361</v>
      </c>
      <c r="F1978" s="27" t="s">
        <v>12362</v>
      </c>
      <c r="G1978" s="27" t="s">
        <v>78</v>
      </c>
      <c r="H1978" s="27" t="s">
        <v>12363</v>
      </c>
      <c r="I1978" s="28">
        <v>43423.64980324074</v>
      </c>
      <c r="J1978" s="28">
        <v>43423.64980324074</v>
      </c>
      <c r="K1978" s="27">
        <v>0</v>
      </c>
      <c r="L1978" s="27" t="s">
        <v>211</v>
      </c>
      <c r="M1978" s="27" t="s">
        <v>211</v>
      </c>
      <c r="N1978" s="27" t="s">
        <v>215</v>
      </c>
      <c r="O1978" s="27" t="s">
        <v>830</v>
      </c>
      <c r="P1978" s="27" t="s">
        <v>897</v>
      </c>
      <c r="R1978" s="27">
        <v>0</v>
      </c>
      <c r="S1978" s="27" t="s">
        <v>354</v>
      </c>
      <c r="T1978" s="27" t="s">
        <v>354</v>
      </c>
      <c r="U1978" s="27" t="s">
        <v>12364</v>
      </c>
    </row>
    <row r="1979" spans="1:21" x14ac:dyDescent="0.15">
      <c r="A1979" s="27" t="s">
        <v>75</v>
      </c>
      <c r="B1979" s="27" t="s">
        <v>12365</v>
      </c>
      <c r="C1979" s="27" t="s">
        <v>244</v>
      </c>
      <c r="D1979" s="27" t="s">
        <v>829</v>
      </c>
      <c r="E1979" s="27" t="s">
        <v>12361</v>
      </c>
      <c r="F1979" s="27" t="s">
        <v>12362</v>
      </c>
      <c r="G1979" s="27" t="s">
        <v>78</v>
      </c>
      <c r="H1979" s="27" t="s">
        <v>12363</v>
      </c>
      <c r="I1979" s="28">
        <v>43423.649930555555</v>
      </c>
      <c r="J1979" s="28">
        <v>43423.649930555555</v>
      </c>
      <c r="K1979" s="27">
        <v>0</v>
      </c>
      <c r="L1979" s="27" t="s">
        <v>211</v>
      </c>
      <c r="M1979" s="27" t="s">
        <v>211</v>
      </c>
      <c r="N1979" s="27" t="s">
        <v>215</v>
      </c>
      <c r="O1979" s="27" t="s">
        <v>830</v>
      </c>
      <c r="P1979" s="27" t="s">
        <v>897</v>
      </c>
      <c r="R1979" s="27">
        <v>0</v>
      </c>
      <c r="S1979" s="27" t="s">
        <v>354</v>
      </c>
      <c r="T1979" s="27" t="s">
        <v>354</v>
      </c>
      <c r="U1979" s="27" t="s">
        <v>12366</v>
      </c>
    </row>
    <row r="1980" spans="1:21" x14ac:dyDescent="0.15">
      <c r="A1980" s="27" t="s">
        <v>75</v>
      </c>
      <c r="B1980" s="27" t="s">
        <v>12367</v>
      </c>
      <c r="C1980" s="27" t="s">
        <v>244</v>
      </c>
      <c r="D1980" s="27" t="s">
        <v>829</v>
      </c>
      <c r="E1980" s="27" t="s">
        <v>12352</v>
      </c>
      <c r="F1980" s="27" t="s">
        <v>12353</v>
      </c>
      <c r="G1980" s="27" t="s">
        <v>78</v>
      </c>
      <c r="H1980" s="27" t="s">
        <v>12354</v>
      </c>
      <c r="I1980" s="28">
        <v>43423.652118055557</v>
      </c>
      <c r="J1980" s="28">
        <v>43423.652118055557</v>
      </c>
      <c r="K1980" s="27">
        <v>0</v>
      </c>
      <c r="L1980" s="27" t="s">
        <v>211</v>
      </c>
      <c r="M1980" s="27" t="s">
        <v>211</v>
      </c>
      <c r="N1980" s="27" t="s">
        <v>215</v>
      </c>
      <c r="O1980" s="27" t="s">
        <v>830</v>
      </c>
      <c r="P1980" s="27" t="s">
        <v>897</v>
      </c>
      <c r="R1980" s="27">
        <v>0</v>
      </c>
      <c r="S1980" s="27" t="s">
        <v>354</v>
      </c>
      <c r="T1980" s="27" t="s">
        <v>354</v>
      </c>
      <c r="U1980" s="27" t="s">
        <v>12355</v>
      </c>
    </row>
    <row r="1981" spans="1:21" x14ac:dyDescent="0.15">
      <c r="A1981" s="27" t="s">
        <v>75</v>
      </c>
      <c r="B1981" s="27" t="s">
        <v>12368</v>
      </c>
      <c r="C1981" s="27" t="s">
        <v>244</v>
      </c>
      <c r="D1981" s="27" t="s">
        <v>829</v>
      </c>
      <c r="E1981" s="27" t="s">
        <v>12369</v>
      </c>
      <c r="F1981" s="27" t="s">
        <v>12370</v>
      </c>
      <c r="G1981" s="27" t="s">
        <v>78</v>
      </c>
      <c r="H1981" s="27" t="s">
        <v>12371</v>
      </c>
      <c r="I1981" s="28">
        <v>43423.664652777778</v>
      </c>
      <c r="J1981" s="28">
        <v>43423.664652777778</v>
      </c>
      <c r="K1981" s="27">
        <v>0</v>
      </c>
      <c r="L1981" s="27" t="s">
        <v>211</v>
      </c>
      <c r="M1981" s="27" t="s">
        <v>211</v>
      </c>
      <c r="N1981" s="27" t="s">
        <v>215</v>
      </c>
      <c r="O1981" s="27" t="s">
        <v>830</v>
      </c>
      <c r="P1981" s="27" t="s">
        <v>897</v>
      </c>
      <c r="R1981" s="27">
        <v>0</v>
      </c>
      <c r="S1981" s="27" t="s">
        <v>354</v>
      </c>
      <c r="T1981" s="27" t="s">
        <v>354</v>
      </c>
      <c r="U1981" s="27" t="s">
        <v>12372</v>
      </c>
    </row>
    <row r="1982" spans="1:21" x14ac:dyDescent="0.15">
      <c r="A1982" s="27" t="s">
        <v>75</v>
      </c>
      <c r="B1982" s="27" t="s">
        <v>12373</v>
      </c>
      <c r="C1982" s="27" t="s">
        <v>244</v>
      </c>
      <c r="D1982" s="27" t="s">
        <v>829</v>
      </c>
      <c r="E1982" s="27" t="s">
        <v>12369</v>
      </c>
      <c r="F1982" s="27" t="s">
        <v>12370</v>
      </c>
      <c r="G1982" s="27" t="s">
        <v>78</v>
      </c>
      <c r="H1982" s="27" t="s">
        <v>12371</v>
      </c>
      <c r="I1982" s="28">
        <v>43423.664756944447</v>
      </c>
      <c r="J1982" s="28">
        <v>43423.664756944447</v>
      </c>
      <c r="K1982" s="27">
        <v>0</v>
      </c>
      <c r="L1982" s="27" t="s">
        <v>211</v>
      </c>
      <c r="M1982" s="27" t="s">
        <v>211</v>
      </c>
      <c r="N1982" s="27" t="s">
        <v>215</v>
      </c>
      <c r="O1982" s="27" t="s">
        <v>830</v>
      </c>
      <c r="P1982" s="27" t="s">
        <v>897</v>
      </c>
      <c r="R1982" s="27">
        <v>0</v>
      </c>
      <c r="S1982" s="27" t="s">
        <v>354</v>
      </c>
      <c r="T1982" s="27" t="s">
        <v>354</v>
      </c>
      <c r="U1982" s="27" t="s">
        <v>12374</v>
      </c>
    </row>
    <row r="1983" spans="1:21" x14ac:dyDescent="0.15">
      <c r="A1983" s="27" t="s">
        <v>75</v>
      </c>
      <c r="B1983" s="27" t="s">
        <v>12375</v>
      </c>
      <c r="C1983" s="27" t="s">
        <v>244</v>
      </c>
      <c r="D1983" s="27" t="s">
        <v>829</v>
      </c>
      <c r="E1983" s="27" t="s">
        <v>12376</v>
      </c>
      <c r="F1983" s="27" t="s">
        <v>12377</v>
      </c>
      <c r="G1983" s="27" t="s">
        <v>78</v>
      </c>
      <c r="H1983" s="27" t="s">
        <v>12378</v>
      </c>
      <c r="I1983" s="28">
        <v>43423.665231481478</v>
      </c>
      <c r="J1983" s="28">
        <v>43423.665231481478</v>
      </c>
      <c r="K1983" s="27">
        <v>0</v>
      </c>
      <c r="L1983" s="27" t="s">
        <v>211</v>
      </c>
      <c r="M1983" s="27" t="s">
        <v>211</v>
      </c>
      <c r="N1983" s="27" t="s">
        <v>215</v>
      </c>
      <c r="O1983" s="27" t="s">
        <v>830</v>
      </c>
      <c r="P1983" s="27" t="s">
        <v>897</v>
      </c>
      <c r="R1983" s="27">
        <v>0</v>
      </c>
      <c r="S1983" s="27" t="s">
        <v>354</v>
      </c>
      <c r="T1983" s="27" t="s">
        <v>354</v>
      </c>
      <c r="U1983" s="27" t="s">
        <v>12379</v>
      </c>
    </row>
    <row r="1984" spans="1:21" x14ac:dyDescent="0.15">
      <c r="A1984" s="27" t="s">
        <v>75</v>
      </c>
      <c r="B1984" s="27" t="s">
        <v>12380</v>
      </c>
      <c r="C1984" s="27" t="s">
        <v>244</v>
      </c>
      <c r="D1984" s="27" t="s">
        <v>829</v>
      </c>
      <c r="E1984" s="27" t="s">
        <v>12376</v>
      </c>
      <c r="F1984" s="27" t="s">
        <v>12377</v>
      </c>
      <c r="G1984" s="27" t="s">
        <v>78</v>
      </c>
      <c r="H1984" s="27" t="s">
        <v>12378</v>
      </c>
      <c r="I1984" s="28">
        <v>43423.665370370371</v>
      </c>
      <c r="J1984" s="28">
        <v>43423.665370370371</v>
      </c>
      <c r="K1984" s="27">
        <v>0</v>
      </c>
      <c r="L1984" s="27" t="s">
        <v>211</v>
      </c>
      <c r="M1984" s="27" t="s">
        <v>211</v>
      </c>
      <c r="N1984" s="27" t="s">
        <v>215</v>
      </c>
      <c r="O1984" s="27" t="s">
        <v>830</v>
      </c>
      <c r="P1984" s="27" t="s">
        <v>897</v>
      </c>
      <c r="R1984" s="27">
        <v>0</v>
      </c>
      <c r="S1984" s="27" t="s">
        <v>354</v>
      </c>
      <c r="T1984" s="27" t="s">
        <v>354</v>
      </c>
      <c r="U1984" s="27" t="s">
        <v>12381</v>
      </c>
    </row>
    <row r="1985" spans="1:21" x14ac:dyDescent="0.15">
      <c r="A1985" s="27" t="s">
        <v>75</v>
      </c>
      <c r="B1985" s="27" t="s">
        <v>12382</v>
      </c>
      <c r="C1985" s="27" t="s">
        <v>244</v>
      </c>
      <c r="D1985" s="27" t="s">
        <v>829</v>
      </c>
      <c r="E1985" s="27" t="s">
        <v>12383</v>
      </c>
      <c r="F1985" s="27" t="s">
        <v>12384</v>
      </c>
      <c r="G1985" s="27" t="s">
        <v>78</v>
      </c>
      <c r="H1985" s="27" t="s">
        <v>12385</v>
      </c>
      <c r="I1985" s="28">
        <v>43423.66574074074</v>
      </c>
      <c r="J1985" s="28">
        <v>43423.66574074074</v>
      </c>
      <c r="K1985" s="27">
        <v>0</v>
      </c>
      <c r="L1985" s="27" t="s">
        <v>211</v>
      </c>
      <c r="M1985" s="27" t="s">
        <v>211</v>
      </c>
      <c r="N1985" s="27" t="s">
        <v>215</v>
      </c>
      <c r="O1985" s="27" t="s">
        <v>830</v>
      </c>
      <c r="P1985" s="27" t="s">
        <v>897</v>
      </c>
      <c r="R1985" s="27">
        <v>0</v>
      </c>
      <c r="S1985" s="27" t="s">
        <v>354</v>
      </c>
      <c r="T1985" s="27" t="s">
        <v>354</v>
      </c>
      <c r="U1985" s="27" t="s">
        <v>12386</v>
      </c>
    </row>
    <row r="1986" spans="1:21" x14ac:dyDescent="0.15">
      <c r="A1986" s="27" t="s">
        <v>75</v>
      </c>
      <c r="B1986" s="27" t="s">
        <v>12387</v>
      </c>
      <c r="C1986" s="27" t="s">
        <v>244</v>
      </c>
      <c r="D1986" s="27" t="s">
        <v>829</v>
      </c>
      <c r="E1986" s="27" t="s">
        <v>12383</v>
      </c>
      <c r="F1986" s="27" t="s">
        <v>12384</v>
      </c>
      <c r="G1986" s="27" t="s">
        <v>78</v>
      </c>
      <c r="H1986" s="27" t="s">
        <v>12385</v>
      </c>
      <c r="I1986" s="28">
        <v>43423.665856481479</v>
      </c>
      <c r="J1986" s="28">
        <v>43423.665856481479</v>
      </c>
      <c r="K1986" s="27">
        <v>0</v>
      </c>
      <c r="L1986" s="27" t="s">
        <v>211</v>
      </c>
      <c r="M1986" s="27" t="s">
        <v>211</v>
      </c>
      <c r="N1986" s="27" t="s">
        <v>215</v>
      </c>
      <c r="O1986" s="27" t="s">
        <v>830</v>
      </c>
      <c r="P1986" s="27" t="s">
        <v>897</v>
      </c>
      <c r="R1986" s="27">
        <v>0</v>
      </c>
      <c r="S1986" s="27" t="s">
        <v>354</v>
      </c>
      <c r="T1986" s="27" t="s">
        <v>354</v>
      </c>
      <c r="U1986" s="27" t="s">
        <v>12388</v>
      </c>
    </row>
    <row r="1987" spans="1:21" x14ac:dyDescent="0.15">
      <c r="A1987" s="27" t="s">
        <v>75</v>
      </c>
      <c r="B1987" s="27" t="s">
        <v>12389</v>
      </c>
      <c r="C1987" s="27" t="s">
        <v>244</v>
      </c>
      <c r="D1987" s="27" t="s">
        <v>831</v>
      </c>
      <c r="E1987" s="27" t="s">
        <v>12390</v>
      </c>
      <c r="F1987" s="27" t="s">
        <v>12391</v>
      </c>
      <c r="G1987" s="27" t="s">
        <v>78</v>
      </c>
      <c r="H1987" s="27" t="s">
        <v>12392</v>
      </c>
      <c r="I1987" s="28">
        <v>43423.589166666665</v>
      </c>
      <c r="J1987" s="28">
        <v>43423.589166666665</v>
      </c>
      <c r="K1987" s="27">
        <v>0</v>
      </c>
      <c r="L1987" s="27" t="s">
        <v>211</v>
      </c>
      <c r="M1987" s="27" t="s">
        <v>211</v>
      </c>
      <c r="N1987" s="27" t="s">
        <v>215</v>
      </c>
      <c r="O1987" s="27" t="s">
        <v>832</v>
      </c>
      <c r="P1987" s="27" t="s">
        <v>170</v>
      </c>
      <c r="R1987" s="27">
        <v>0</v>
      </c>
      <c r="S1987" s="27" t="s">
        <v>354</v>
      </c>
      <c r="T1987" s="27" t="s">
        <v>354</v>
      </c>
      <c r="U1987" s="27" t="s">
        <v>12393</v>
      </c>
    </row>
    <row r="1988" spans="1:21" x14ac:dyDescent="0.15">
      <c r="A1988" s="27" t="s">
        <v>75</v>
      </c>
      <c r="B1988" s="27" t="s">
        <v>12394</v>
      </c>
      <c r="C1988" s="27" t="s">
        <v>244</v>
      </c>
      <c r="D1988" s="27" t="s">
        <v>831</v>
      </c>
      <c r="E1988" s="27" t="s">
        <v>12390</v>
      </c>
      <c r="F1988" s="27" t="s">
        <v>12391</v>
      </c>
      <c r="G1988" s="27" t="s">
        <v>78</v>
      </c>
      <c r="H1988" s="27" t="s">
        <v>12392</v>
      </c>
      <c r="I1988" s="28">
        <v>43423.589317129627</v>
      </c>
      <c r="J1988" s="28">
        <v>43423.589317129627</v>
      </c>
      <c r="K1988" s="27">
        <v>0</v>
      </c>
      <c r="L1988" s="27" t="s">
        <v>211</v>
      </c>
      <c r="M1988" s="27" t="s">
        <v>211</v>
      </c>
      <c r="N1988" s="27" t="s">
        <v>215</v>
      </c>
      <c r="O1988" s="27" t="s">
        <v>832</v>
      </c>
      <c r="P1988" s="27" t="s">
        <v>170</v>
      </c>
      <c r="R1988" s="27">
        <v>0</v>
      </c>
      <c r="S1988" s="27" t="s">
        <v>354</v>
      </c>
      <c r="T1988" s="27" t="s">
        <v>354</v>
      </c>
      <c r="U1988" s="27" t="s">
        <v>12395</v>
      </c>
    </row>
    <row r="1989" spans="1:21" x14ac:dyDescent="0.15">
      <c r="A1989" s="27" t="s">
        <v>75</v>
      </c>
      <c r="B1989" s="27" t="s">
        <v>5570</v>
      </c>
      <c r="C1989" s="27" t="s">
        <v>244</v>
      </c>
      <c r="D1989" s="27" t="s">
        <v>831</v>
      </c>
      <c r="E1989" s="27" t="s">
        <v>5571</v>
      </c>
      <c r="F1989" s="27" t="s">
        <v>5572</v>
      </c>
      <c r="G1989" s="27" t="s">
        <v>78</v>
      </c>
      <c r="H1989" s="27" t="s">
        <v>5573</v>
      </c>
      <c r="I1989" s="28">
        <v>43423.590243055558</v>
      </c>
      <c r="J1989" s="28">
        <v>43423.590752314813</v>
      </c>
      <c r="K1989" s="27">
        <v>5.0925925925925921E-4</v>
      </c>
      <c r="L1989" s="27" t="s">
        <v>210</v>
      </c>
      <c r="M1989" s="27" t="s">
        <v>211</v>
      </c>
      <c r="N1989" s="27" t="s">
        <v>215</v>
      </c>
      <c r="O1989" s="27" t="s">
        <v>832</v>
      </c>
      <c r="P1989" s="27" t="s">
        <v>170</v>
      </c>
      <c r="R1989" s="27">
        <v>0</v>
      </c>
      <c r="S1989" s="27" t="s">
        <v>379</v>
      </c>
      <c r="T1989" s="27" t="s">
        <v>354</v>
      </c>
      <c r="U1989" s="27" t="s">
        <v>5574</v>
      </c>
    </row>
    <row r="1990" spans="1:21" x14ac:dyDescent="0.15">
      <c r="A1990" s="27" t="s">
        <v>75</v>
      </c>
      <c r="B1990" s="27" t="s">
        <v>12396</v>
      </c>
      <c r="C1990" s="27" t="s">
        <v>244</v>
      </c>
      <c r="D1990" s="27" t="s">
        <v>831</v>
      </c>
      <c r="E1990" s="27" t="s">
        <v>12397</v>
      </c>
      <c r="F1990" s="27" t="s">
        <v>12398</v>
      </c>
      <c r="G1990" s="27" t="s">
        <v>78</v>
      </c>
      <c r="H1990" s="27" t="s">
        <v>12399</v>
      </c>
      <c r="I1990" s="28">
        <v>43423.592395833337</v>
      </c>
      <c r="J1990" s="28">
        <v>43423.592395833337</v>
      </c>
      <c r="K1990" s="27">
        <v>0</v>
      </c>
      <c r="L1990" s="27" t="s">
        <v>211</v>
      </c>
      <c r="M1990" s="27" t="s">
        <v>211</v>
      </c>
      <c r="N1990" s="27" t="s">
        <v>215</v>
      </c>
      <c r="O1990" s="27" t="s">
        <v>832</v>
      </c>
      <c r="P1990" s="27" t="s">
        <v>170</v>
      </c>
      <c r="R1990" s="27">
        <v>0</v>
      </c>
      <c r="S1990" s="27" t="s">
        <v>354</v>
      </c>
      <c r="T1990" s="27" t="s">
        <v>354</v>
      </c>
      <c r="U1990" s="27" t="s">
        <v>12400</v>
      </c>
    </row>
    <row r="1991" spans="1:21" x14ac:dyDescent="0.15">
      <c r="A1991" s="27" t="s">
        <v>75</v>
      </c>
      <c r="B1991" s="27" t="s">
        <v>12401</v>
      </c>
      <c r="C1991" s="27" t="s">
        <v>244</v>
      </c>
      <c r="D1991" s="27" t="s">
        <v>831</v>
      </c>
      <c r="E1991" s="27" t="s">
        <v>5576</v>
      </c>
      <c r="F1991" s="27" t="s">
        <v>5577</v>
      </c>
      <c r="G1991" s="27" t="s">
        <v>78</v>
      </c>
      <c r="H1991" s="27" t="s">
        <v>5578</v>
      </c>
      <c r="I1991" s="28">
        <v>43423.593460648146</v>
      </c>
      <c r="J1991" s="28">
        <v>43423.593460648146</v>
      </c>
      <c r="K1991" s="27">
        <v>0</v>
      </c>
      <c r="L1991" s="27" t="s">
        <v>211</v>
      </c>
      <c r="M1991" s="27" t="s">
        <v>211</v>
      </c>
      <c r="N1991" s="27" t="s">
        <v>215</v>
      </c>
      <c r="O1991" s="27" t="s">
        <v>832</v>
      </c>
      <c r="P1991" s="27" t="s">
        <v>170</v>
      </c>
      <c r="R1991" s="27">
        <v>0</v>
      </c>
      <c r="S1991" s="27" t="s">
        <v>354</v>
      </c>
      <c r="T1991" s="27" t="s">
        <v>354</v>
      </c>
      <c r="U1991" s="27" t="s">
        <v>12402</v>
      </c>
    </row>
    <row r="1992" spans="1:21" x14ac:dyDescent="0.15">
      <c r="A1992" s="27" t="s">
        <v>75</v>
      </c>
      <c r="B1992" s="27" t="s">
        <v>5575</v>
      </c>
      <c r="C1992" s="27" t="s">
        <v>244</v>
      </c>
      <c r="D1992" s="27" t="s">
        <v>831</v>
      </c>
      <c r="E1992" s="27" t="s">
        <v>5576</v>
      </c>
      <c r="F1992" s="27" t="s">
        <v>5577</v>
      </c>
      <c r="G1992" s="27" t="s">
        <v>78</v>
      </c>
      <c r="H1992" s="27" t="s">
        <v>5578</v>
      </c>
      <c r="I1992" s="28">
        <v>43423.593564814815</v>
      </c>
      <c r="J1992" s="28">
        <v>43423.59375</v>
      </c>
      <c r="K1992" s="27">
        <v>1.8518518518518518E-4</v>
      </c>
      <c r="L1992" s="27" t="s">
        <v>210</v>
      </c>
      <c r="M1992" s="27" t="s">
        <v>211</v>
      </c>
      <c r="N1992" s="27" t="s">
        <v>215</v>
      </c>
      <c r="O1992" s="27" t="s">
        <v>832</v>
      </c>
      <c r="P1992" s="27" t="s">
        <v>170</v>
      </c>
      <c r="R1992" s="27">
        <v>0</v>
      </c>
      <c r="S1992" s="27" t="s">
        <v>395</v>
      </c>
      <c r="T1992" s="27" t="s">
        <v>354</v>
      </c>
      <c r="U1992" s="27" t="s">
        <v>5579</v>
      </c>
    </row>
    <row r="1993" spans="1:21" x14ac:dyDescent="0.15">
      <c r="A1993" s="27" t="s">
        <v>75</v>
      </c>
      <c r="B1993" s="27" t="s">
        <v>12403</v>
      </c>
      <c r="C1993" s="27" t="s">
        <v>244</v>
      </c>
      <c r="D1993" s="27" t="s">
        <v>831</v>
      </c>
      <c r="E1993" s="27" t="s">
        <v>5576</v>
      </c>
      <c r="F1993" s="27" t="s">
        <v>5577</v>
      </c>
      <c r="G1993" s="27" t="s">
        <v>78</v>
      </c>
      <c r="H1993" s="27" t="s">
        <v>230</v>
      </c>
      <c r="I1993" s="28">
        <v>43423.594895833332</v>
      </c>
      <c r="J1993" s="28">
        <v>43423.594895833332</v>
      </c>
      <c r="K1993" s="27">
        <v>0</v>
      </c>
      <c r="L1993" s="27" t="s">
        <v>211</v>
      </c>
      <c r="M1993" s="27" t="s">
        <v>211</v>
      </c>
      <c r="N1993" s="27" t="s">
        <v>215</v>
      </c>
      <c r="O1993" s="27" t="s">
        <v>832</v>
      </c>
      <c r="P1993" s="27" t="s">
        <v>170</v>
      </c>
      <c r="R1993" s="27">
        <v>0</v>
      </c>
      <c r="S1993" s="27" t="s">
        <v>354</v>
      </c>
      <c r="T1993" s="27" t="s">
        <v>354</v>
      </c>
      <c r="U1993" s="27" t="s">
        <v>12404</v>
      </c>
    </row>
    <row r="1994" spans="1:21" x14ac:dyDescent="0.15">
      <c r="A1994" s="27" t="s">
        <v>75</v>
      </c>
      <c r="B1994" s="27" t="s">
        <v>12405</v>
      </c>
      <c r="C1994" s="27" t="s">
        <v>244</v>
      </c>
      <c r="D1994" s="27" t="s">
        <v>831</v>
      </c>
      <c r="E1994" s="27" t="s">
        <v>12406</v>
      </c>
      <c r="F1994" s="27" t="s">
        <v>12407</v>
      </c>
      <c r="G1994" s="27" t="s">
        <v>78</v>
      </c>
      <c r="H1994" s="27" t="s">
        <v>12408</v>
      </c>
      <c r="I1994" s="28">
        <v>43423.595057870371</v>
      </c>
      <c r="J1994" s="28">
        <v>43423.595057870371</v>
      </c>
      <c r="K1994" s="27">
        <v>0</v>
      </c>
      <c r="L1994" s="27" t="s">
        <v>211</v>
      </c>
      <c r="M1994" s="27" t="s">
        <v>211</v>
      </c>
      <c r="N1994" s="27" t="s">
        <v>215</v>
      </c>
      <c r="O1994" s="27" t="s">
        <v>832</v>
      </c>
      <c r="P1994" s="27" t="s">
        <v>170</v>
      </c>
      <c r="R1994" s="27">
        <v>0</v>
      </c>
      <c r="U1994" s="27" t="s">
        <v>12409</v>
      </c>
    </row>
    <row r="1995" spans="1:21" x14ac:dyDescent="0.15">
      <c r="A1995" s="27" t="s">
        <v>75</v>
      </c>
      <c r="B1995" s="27" t="s">
        <v>12410</v>
      </c>
      <c r="C1995" s="27" t="s">
        <v>244</v>
      </c>
      <c r="D1995" s="27" t="s">
        <v>831</v>
      </c>
      <c r="E1995" s="27" t="s">
        <v>5576</v>
      </c>
      <c r="F1995" s="27" t="s">
        <v>5577</v>
      </c>
      <c r="G1995" s="27" t="s">
        <v>78</v>
      </c>
      <c r="H1995" s="27" t="s">
        <v>5578</v>
      </c>
      <c r="I1995" s="28">
        <v>43423.59516203704</v>
      </c>
      <c r="J1995" s="28">
        <v>43423.59516203704</v>
      </c>
      <c r="K1995" s="27">
        <v>0</v>
      </c>
      <c r="L1995" s="27" t="s">
        <v>211</v>
      </c>
      <c r="M1995" s="27" t="s">
        <v>211</v>
      </c>
      <c r="N1995" s="27" t="s">
        <v>215</v>
      </c>
      <c r="O1995" s="27" t="s">
        <v>832</v>
      </c>
      <c r="P1995" s="27" t="s">
        <v>170</v>
      </c>
      <c r="R1995" s="27">
        <v>0</v>
      </c>
      <c r="S1995" s="27" t="s">
        <v>354</v>
      </c>
      <c r="T1995" s="27" t="s">
        <v>354</v>
      </c>
      <c r="U1995" s="27" t="s">
        <v>12411</v>
      </c>
    </row>
    <row r="1996" spans="1:21" x14ac:dyDescent="0.15">
      <c r="A1996" s="27" t="s">
        <v>75</v>
      </c>
      <c r="B1996" s="27" t="s">
        <v>12412</v>
      </c>
      <c r="C1996" s="27" t="s">
        <v>244</v>
      </c>
      <c r="D1996" s="27" t="s">
        <v>831</v>
      </c>
      <c r="E1996" s="27" t="s">
        <v>12413</v>
      </c>
      <c r="F1996" s="27" t="s">
        <v>12414</v>
      </c>
      <c r="G1996" s="27" t="s">
        <v>78</v>
      </c>
      <c r="H1996" s="27" t="s">
        <v>12415</v>
      </c>
      <c r="I1996" s="28">
        <v>43423.595219907409</v>
      </c>
      <c r="J1996" s="28">
        <v>43423.595219907409</v>
      </c>
      <c r="K1996" s="27">
        <v>0</v>
      </c>
      <c r="L1996" s="27" t="s">
        <v>211</v>
      </c>
      <c r="M1996" s="27" t="s">
        <v>211</v>
      </c>
      <c r="N1996" s="27" t="s">
        <v>215</v>
      </c>
      <c r="O1996" s="27" t="s">
        <v>832</v>
      </c>
      <c r="P1996" s="27" t="s">
        <v>170</v>
      </c>
      <c r="R1996" s="27">
        <v>0</v>
      </c>
      <c r="U1996" s="27" t="s">
        <v>12416</v>
      </c>
    </row>
    <row r="1997" spans="1:21" x14ac:dyDescent="0.15">
      <c r="A1997" s="27" t="s">
        <v>75</v>
      </c>
      <c r="B1997" s="27" t="s">
        <v>12417</v>
      </c>
      <c r="C1997" s="27" t="s">
        <v>244</v>
      </c>
      <c r="D1997" s="27" t="s">
        <v>831</v>
      </c>
      <c r="E1997" s="27" t="s">
        <v>12418</v>
      </c>
      <c r="F1997" s="27" t="s">
        <v>12419</v>
      </c>
      <c r="G1997" s="27" t="s">
        <v>78</v>
      </c>
      <c r="H1997" s="27" t="s">
        <v>12420</v>
      </c>
      <c r="I1997" s="28">
        <v>43423.595462962963</v>
      </c>
      <c r="J1997" s="28">
        <v>43423.595462962963</v>
      </c>
      <c r="K1997" s="27">
        <v>0</v>
      </c>
      <c r="L1997" s="27" t="s">
        <v>211</v>
      </c>
      <c r="M1997" s="27" t="s">
        <v>211</v>
      </c>
      <c r="N1997" s="27" t="s">
        <v>215</v>
      </c>
      <c r="O1997" s="27" t="s">
        <v>832</v>
      </c>
      <c r="P1997" s="27" t="s">
        <v>170</v>
      </c>
      <c r="R1997" s="27">
        <v>0</v>
      </c>
      <c r="S1997" s="27" t="s">
        <v>354</v>
      </c>
      <c r="T1997" s="27" t="s">
        <v>354</v>
      </c>
      <c r="U1997" s="27" t="s">
        <v>12421</v>
      </c>
    </row>
    <row r="1998" spans="1:21" x14ac:dyDescent="0.15">
      <c r="A1998" s="27" t="s">
        <v>75</v>
      </c>
      <c r="B1998" s="27" t="s">
        <v>12422</v>
      </c>
      <c r="C1998" s="27" t="s">
        <v>244</v>
      </c>
      <c r="D1998" s="27" t="s">
        <v>831</v>
      </c>
      <c r="E1998" s="27" t="s">
        <v>12418</v>
      </c>
      <c r="F1998" s="27" t="s">
        <v>12419</v>
      </c>
      <c r="G1998" s="27" t="s">
        <v>78</v>
      </c>
      <c r="H1998" s="27" t="s">
        <v>12420</v>
      </c>
      <c r="I1998" s="28">
        <v>43423.595601851855</v>
      </c>
      <c r="J1998" s="28">
        <v>43423.595601851855</v>
      </c>
      <c r="K1998" s="27">
        <v>0</v>
      </c>
      <c r="L1998" s="27" t="s">
        <v>211</v>
      </c>
      <c r="M1998" s="27" t="s">
        <v>211</v>
      </c>
      <c r="N1998" s="27" t="s">
        <v>215</v>
      </c>
      <c r="O1998" s="27" t="s">
        <v>832</v>
      </c>
      <c r="P1998" s="27" t="s">
        <v>170</v>
      </c>
      <c r="R1998" s="27">
        <v>0</v>
      </c>
      <c r="S1998" s="27" t="s">
        <v>354</v>
      </c>
      <c r="T1998" s="27" t="s">
        <v>354</v>
      </c>
      <c r="U1998" s="27" t="s">
        <v>12423</v>
      </c>
    </row>
    <row r="1999" spans="1:21" x14ac:dyDescent="0.15">
      <c r="A1999" s="27" t="s">
        <v>75</v>
      </c>
      <c r="B1999" s="27" t="s">
        <v>12424</v>
      </c>
      <c r="C1999" s="27" t="s">
        <v>244</v>
      </c>
      <c r="D1999" s="27" t="s">
        <v>831</v>
      </c>
      <c r="E1999" s="27" t="s">
        <v>12425</v>
      </c>
      <c r="F1999" s="27" t="s">
        <v>12426</v>
      </c>
      <c r="G1999" s="27" t="s">
        <v>78</v>
      </c>
      <c r="H1999" s="27" t="s">
        <v>12427</v>
      </c>
      <c r="I1999" s="28">
        <v>43423.595717592594</v>
      </c>
      <c r="J1999" s="28">
        <v>43423.595717592594</v>
      </c>
      <c r="K1999" s="27">
        <v>0</v>
      </c>
      <c r="L1999" s="27" t="s">
        <v>211</v>
      </c>
      <c r="M1999" s="27" t="s">
        <v>211</v>
      </c>
      <c r="N1999" s="27" t="s">
        <v>215</v>
      </c>
      <c r="O1999" s="27" t="s">
        <v>832</v>
      </c>
      <c r="P1999" s="27" t="s">
        <v>170</v>
      </c>
      <c r="R1999" s="27">
        <v>0</v>
      </c>
      <c r="U1999" s="27" t="s">
        <v>12428</v>
      </c>
    </row>
    <row r="2000" spans="1:21" x14ac:dyDescent="0.15">
      <c r="A2000" s="27" t="s">
        <v>75</v>
      </c>
      <c r="B2000" s="27" t="s">
        <v>12429</v>
      </c>
      <c r="C2000" s="27" t="s">
        <v>244</v>
      </c>
      <c r="D2000" s="27" t="s">
        <v>831</v>
      </c>
      <c r="E2000" s="27" t="s">
        <v>12418</v>
      </c>
      <c r="F2000" s="27" t="s">
        <v>12419</v>
      </c>
      <c r="G2000" s="27" t="s">
        <v>78</v>
      </c>
      <c r="H2000" s="27" t="s">
        <v>12420</v>
      </c>
      <c r="I2000" s="28">
        <v>43423.595752314817</v>
      </c>
      <c r="J2000" s="28">
        <v>43423.595752314817</v>
      </c>
      <c r="K2000" s="27">
        <v>0</v>
      </c>
      <c r="L2000" s="27" t="s">
        <v>211</v>
      </c>
      <c r="M2000" s="27" t="s">
        <v>211</v>
      </c>
      <c r="N2000" s="27" t="s">
        <v>215</v>
      </c>
      <c r="O2000" s="27" t="s">
        <v>832</v>
      </c>
      <c r="P2000" s="27" t="s">
        <v>170</v>
      </c>
      <c r="R2000" s="27">
        <v>0</v>
      </c>
      <c r="S2000" s="27" t="s">
        <v>354</v>
      </c>
      <c r="T2000" s="27" t="s">
        <v>354</v>
      </c>
      <c r="U2000" s="27" t="s">
        <v>12430</v>
      </c>
    </row>
    <row r="2001" spans="1:21" x14ac:dyDescent="0.15">
      <c r="A2001" s="27" t="s">
        <v>75</v>
      </c>
      <c r="B2001" s="27" t="s">
        <v>12431</v>
      </c>
      <c r="C2001" s="27" t="s">
        <v>244</v>
      </c>
      <c r="D2001" s="27" t="s">
        <v>831</v>
      </c>
      <c r="E2001" s="27" t="s">
        <v>12432</v>
      </c>
      <c r="F2001" s="27" t="s">
        <v>12433</v>
      </c>
      <c r="G2001" s="27" t="s">
        <v>78</v>
      </c>
      <c r="H2001" s="27" t="s">
        <v>12434</v>
      </c>
      <c r="I2001" s="28">
        <v>43423.596226851849</v>
      </c>
      <c r="J2001" s="28">
        <v>43423.596226851849</v>
      </c>
      <c r="K2001" s="27">
        <v>0</v>
      </c>
      <c r="L2001" s="27" t="s">
        <v>211</v>
      </c>
      <c r="M2001" s="27" t="s">
        <v>211</v>
      </c>
      <c r="N2001" s="27" t="s">
        <v>215</v>
      </c>
      <c r="O2001" s="27" t="s">
        <v>832</v>
      </c>
      <c r="P2001" s="27" t="s">
        <v>170</v>
      </c>
      <c r="R2001" s="27">
        <v>0</v>
      </c>
      <c r="S2001" s="27" t="s">
        <v>354</v>
      </c>
      <c r="T2001" s="27" t="s">
        <v>354</v>
      </c>
      <c r="U2001" s="27" t="s">
        <v>12435</v>
      </c>
    </row>
    <row r="2002" spans="1:21" x14ac:dyDescent="0.15">
      <c r="A2002" s="27" t="s">
        <v>75</v>
      </c>
      <c r="B2002" s="27" t="s">
        <v>5580</v>
      </c>
      <c r="C2002" s="27" t="s">
        <v>244</v>
      </c>
      <c r="D2002" s="27" t="s">
        <v>831</v>
      </c>
      <c r="E2002" s="27" t="s">
        <v>5581</v>
      </c>
      <c r="F2002" s="27" t="s">
        <v>5582</v>
      </c>
      <c r="G2002" s="27" t="s">
        <v>78</v>
      </c>
      <c r="H2002" s="27" t="s">
        <v>5583</v>
      </c>
      <c r="I2002" s="28">
        <v>43423.596504629626</v>
      </c>
      <c r="J2002" s="28">
        <v>43423.59783564815</v>
      </c>
      <c r="K2002" s="27">
        <v>1.3310185185185185E-3</v>
      </c>
      <c r="L2002" s="27" t="s">
        <v>210</v>
      </c>
      <c r="M2002" s="27" t="s">
        <v>211</v>
      </c>
      <c r="N2002" s="27" t="s">
        <v>215</v>
      </c>
      <c r="O2002" s="27" t="s">
        <v>832</v>
      </c>
      <c r="P2002" s="27" t="s">
        <v>170</v>
      </c>
      <c r="R2002" s="27">
        <v>0</v>
      </c>
      <c r="S2002" s="27" t="s">
        <v>714</v>
      </c>
      <c r="T2002" s="27" t="s">
        <v>354</v>
      </c>
      <c r="U2002" s="27" t="s">
        <v>5584</v>
      </c>
    </row>
    <row r="2003" spans="1:21" x14ac:dyDescent="0.15">
      <c r="A2003" s="27" t="s">
        <v>75</v>
      </c>
      <c r="B2003" s="27" t="s">
        <v>12436</v>
      </c>
      <c r="C2003" s="27" t="s">
        <v>244</v>
      </c>
      <c r="D2003" s="27" t="s">
        <v>831</v>
      </c>
      <c r="E2003" s="27" t="s">
        <v>12437</v>
      </c>
      <c r="F2003" s="27" t="s">
        <v>12438</v>
      </c>
      <c r="G2003" s="27" t="s">
        <v>78</v>
      </c>
      <c r="H2003" s="27" t="s">
        <v>12439</v>
      </c>
      <c r="I2003" s="28">
        <v>43423.598298611112</v>
      </c>
      <c r="J2003" s="28">
        <v>43423.598298611112</v>
      </c>
      <c r="K2003" s="27">
        <v>0</v>
      </c>
      <c r="L2003" s="27" t="s">
        <v>211</v>
      </c>
      <c r="M2003" s="27" t="s">
        <v>211</v>
      </c>
      <c r="N2003" s="27" t="s">
        <v>215</v>
      </c>
      <c r="O2003" s="27" t="s">
        <v>832</v>
      </c>
      <c r="P2003" s="27" t="s">
        <v>170</v>
      </c>
      <c r="R2003" s="27">
        <v>0</v>
      </c>
      <c r="S2003" s="27" t="s">
        <v>354</v>
      </c>
      <c r="T2003" s="27" t="s">
        <v>354</v>
      </c>
      <c r="U2003" s="27" t="s">
        <v>12440</v>
      </c>
    </row>
    <row r="2004" spans="1:21" x14ac:dyDescent="0.15">
      <c r="A2004" s="27" t="s">
        <v>75</v>
      </c>
      <c r="B2004" s="27" t="s">
        <v>12441</v>
      </c>
      <c r="C2004" s="27" t="s">
        <v>244</v>
      </c>
      <c r="D2004" s="27" t="s">
        <v>831</v>
      </c>
      <c r="E2004" s="27" t="s">
        <v>5595</v>
      </c>
      <c r="F2004" s="27" t="s">
        <v>5596</v>
      </c>
      <c r="G2004" s="27" t="s">
        <v>78</v>
      </c>
      <c r="H2004" s="27" t="s">
        <v>5597</v>
      </c>
      <c r="I2004" s="28">
        <v>43423.598634259259</v>
      </c>
      <c r="J2004" s="28">
        <v>43423.598634259259</v>
      </c>
      <c r="K2004" s="27">
        <v>0</v>
      </c>
      <c r="L2004" s="27" t="s">
        <v>211</v>
      </c>
      <c r="M2004" s="27" t="s">
        <v>211</v>
      </c>
      <c r="N2004" s="27" t="s">
        <v>215</v>
      </c>
      <c r="O2004" s="27" t="s">
        <v>832</v>
      </c>
      <c r="P2004" s="27" t="s">
        <v>170</v>
      </c>
      <c r="R2004" s="27">
        <v>0</v>
      </c>
      <c r="S2004" s="27" t="s">
        <v>354</v>
      </c>
      <c r="T2004" s="27" t="s">
        <v>354</v>
      </c>
      <c r="U2004" s="27" t="s">
        <v>5599</v>
      </c>
    </row>
    <row r="2005" spans="1:21" x14ac:dyDescent="0.15">
      <c r="A2005" s="27" t="s">
        <v>75</v>
      </c>
      <c r="B2005" s="27" t="s">
        <v>5585</v>
      </c>
      <c r="C2005" s="27" t="s">
        <v>244</v>
      </c>
      <c r="D2005" s="27" t="s">
        <v>831</v>
      </c>
      <c r="E2005" s="27" t="s">
        <v>5586</v>
      </c>
      <c r="F2005" s="27" t="s">
        <v>5587</v>
      </c>
      <c r="G2005" s="27" t="s">
        <v>78</v>
      </c>
      <c r="H2005" s="27" t="s">
        <v>5588</v>
      </c>
      <c r="I2005" s="28">
        <v>43423.599120370367</v>
      </c>
      <c r="J2005" s="28">
        <v>43423.599699074075</v>
      </c>
      <c r="K2005" s="27">
        <v>5.7870370370370378E-4</v>
      </c>
      <c r="L2005" s="27" t="s">
        <v>210</v>
      </c>
      <c r="M2005" s="27" t="s">
        <v>211</v>
      </c>
      <c r="N2005" s="27" t="s">
        <v>215</v>
      </c>
      <c r="O2005" s="27" t="s">
        <v>832</v>
      </c>
      <c r="P2005" s="27" t="s">
        <v>170</v>
      </c>
      <c r="R2005" s="27">
        <v>0</v>
      </c>
      <c r="S2005" s="27" t="s">
        <v>383</v>
      </c>
      <c r="T2005" s="27" t="s">
        <v>354</v>
      </c>
      <c r="U2005" s="27" t="s">
        <v>5589</v>
      </c>
    </row>
    <row r="2006" spans="1:21" x14ac:dyDescent="0.15">
      <c r="A2006" s="27" t="s">
        <v>75</v>
      </c>
      <c r="B2006" s="27" t="s">
        <v>5590</v>
      </c>
      <c r="C2006" s="27" t="s">
        <v>244</v>
      </c>
      <c r="D2006" s="27" t="s">
        <v>831</v>
      </c>
      <c r="E2006" s="27" t="s">
        <v>5591</v>
      </c>
      <c r="F2006" s="27" t="s">
        <v>5592</v>
      </c>
      <c r="G2006" s="27" t="s">
        <v>78</v>
      </c>
      <c r="H2006" s="27" t="s">
        <v>819</v>
      </c>
      <c r="I2006" s="28">
        <v>43423.600335648145</v>
      </c>
      <c r="J2006" s="28">
        <v>43423.601053240738</v>
      </c>
      <c r="K2006" s="27">
        <v>7.175925925925927E-4</v>
      </c>
      <c r="L2006" s="27" t="s">
        <v>210</v>
      </c>
      <c r="M2006" s="27" t="s">
        <v>211</v>
      </c>
      <c r="N2006" s="27" t="s">
        <v>215</v>
      </c>
      <c r="O2006" s="27" t="s">
        <v>832</v>
      </c>
      <c r="P2006" s="27" t="s">
        <v>170</v>
      </c>
      <c r="R2006" s="27">
        <v>0</v>
      </c>
      <c r="S2006" s="27" t="s">
        <v>421</v>
      </c>
      <c r="T2006" s="27" t="s">
        <v>354</v>
      </c>
      <c r="U2006" s="27" t="s">
        <v>5593</v>
      </c>
    </row>
    <row r="2007" spans="1:21" x14ac:dyDescent="0.15">
      <c r="A2007" s="27" t="s">
        <v>75</v>
      </c>
      <c r="B2007" s="27" t="s">
        <v>5594</v>
      </c>
      <c r="C2007" s="27" t="s">
        <v>244</v>
      </c>
      <c r="D2007" s="27" t="s">
        <v>831</v>
      </c>
      <c r="E2007" s="27" t="s">
        <v>5595</v>
      </c>
      <c r="F2007" s="27" t="s">
        <v>5596</v>
      </c>
      <c r="G2007" s="27" t="s">
        <v>78</v>
      </c>
      <c r="H2007" s="27" t="s">
        <v>5597</v>
      </c>
      <c r="I2007" s="28">
        <v>43423.601643518516</v>
      </c>
      <c r="J2007" s="28">
        <v>43423.605844907404</v>
      </c>
      <c r="K2007" s="27">
        <v>4.2013888888888891E-3</v>
      </c>
      <c r="L2007" s="27" t="s">
        <v>210</v>
      </c>
      <c r="M2007" s="27" t="s">
        <v>210</v>
      </c>
      <c r="N2007" s="27" t="s">
        <v>215</v>
      </c>
      <c r="O2007" s="27" t="s">
        <v>832</v>
      </c>
      <c r="P2007" s="27" t="s">
        <v>170</v>
      </c>
      <c r="R2007" s="27">
        <v>0</v>
      </c>
      <c r="S2007" s="27" t="s">
        <v>5598</v>
      </c>
      <c r="T2007" s="27" t="s">
        <v>5598</v>
      </c>
      <c r="U2007" s="27" t="s">
        <v>5599</v>
      </c>
    </row>
    <row r="2008" spans="1:21" x14ac:dyDescent="0.15">
      <c r="A2008" s="27" t="s">
        <v>75</v>
      </c>
      <c r="B2008" s="27" t="s">
        <v>12442</v>
      </c>
      <c r="C2008" s="27" t="s">
        <v>244</v>
      </c>
      <c r="D2008" s="27" t="s">
        <v>831</v>
      </c>
      <c r="E2008" s="27" t="s">
        <v>12443</v>
      </c>
      <c r="F2008" s="27" t="s">
        <v>12444</v>
      </c>
      <c r="G2008" s="27" t="s">
        <v>78</v>
      </c>
      <c r="H2008" s="27" t="s">
        <v>12445</v>
      </c>
      <c r="I2008" s="28">
        <v>43423.6484837963</v>
      </c>
      <c r="J2008" s="28">
        <v>43423.6484837963</v>
      </c>
      <c r="K2008" s="27">
        <v>0</v>
      </c>
      <c r="L2008" s="27" t="s">
        <v>211</v>
      </c>
      <c r="M2008" s="27" t="s">
        <v>211</v>
      </c>
      <c r="N2008" s="27" t="s">
        <v>215</v>
      </c>
      <c r="O2008" s="27" t="s">
        <v>832</v>
      </c>
      <c r="P2008" s="27" t="s">
        <v>170</v>
      </c>
      <c r="R2008" s="27">
        <v>0</v>
      </c>
      <c r="S2008" s="27" t="s">
        <v>354</v>
      </c>
      <c r="T2008" s="27" t="s">
        <v>354</v>
      </c>
      <c r="U2008" s="27" t="s">
        <v>12446</v>
      </c>
    </row>
    <row r="2009" spans="1:21" x14ac:dyDescent="0.15">
      <c r="A2009" s="27" t="s">
        <v>75</v>
      </c>
      <c r="B2009" s="27" t="s">
        <v>12447</v>
      </c>
      <c r="C2009" s="27" t="s">
        <v>244</v>
      </c>
      <c r="D2009" s="27" t="s">
        <v>831</v>
      </c>
      <c r="E2009" s="27" t="s">
        <v>12443</v>
      </c>
      <c r="F2009" s="27" t="s">
        <v>12444</v>
      </c>
      <c r="G2009" s="27" t="s">
        <v>78</v>
      </c>
      <c r="H2009" s="27" t="s">
        <v>12448</v>
      </c>
      <c r="I2009" s="28">
        <v>43423.648761574077</v>
      </c>
      <c r="J2009" s="28">
        <v>43423.648761574077</v>
      </c>
      <c r="K2009" s="27">
        <v>0</v>
      </c>
      <c r="L2009" s="27" t="s">
        <v>211</v>
      </c>
      <c r="M2009" s="27" t="s">
        <v>211</v>
      </c>
      <c r="N2009" s="27" t="s">
        <v>215</v>
      </c>
      <c r="O2009" s="27" t="s">
        <v>832</v>
      </c>
      <c r="P2009" s="27" t="s">
        <v>170</v>
      </c>
      <c r="R2009" s="27">
        <v>0</v>
      </c>
      <c r="S2009" s="27" t="s">
        <v>354</v>
      </c>
      <c r="T2009" s="27" t="s">
        <v>354</v>
      </c>
      <c r="U2009" s="27" t="s">
        <v>12449</v>
      </c>
    </row>
    <row r="2010" spans="1:21" x14ac:dyDescent="0.15">
      <c r="A2010" s="27" t="s">
        <v>75</v>
      </c>
      <c r="B2010" s="27" t="s">
        <v>12450</v>
      </c>
      <c r="C2010" s="27" t="s">
        <v>244</v>
      </c>
      <c r="D2010" s="27" t="s">
        <v>831</v>
      </c>
      <c r="E2010" s="27" t="s">
        <v>12443</v>
      </c>
      <c r="F2010" s="27" t="s">
        <v>12444</v>
      </c>
      <c r="G2010" s="27" t="s">
        <v>78</v>
      </c>
      <c r="H2010" s="27" t="s">
        <v>12451</v>
      </c>
      <c r="I2010" s="28">
        <v>43423.648946759262</v>
      </c>
      <c r="J2010" s="28">
        <v>43423.648946759262</v>
      </c>
      <c r="K2010" s="27">
        <v>0</v>
      </c>
      <c r="L2010" s="27" t="s">
        <v>211</v>
      </c>
      <c r="M2010" s="27" t="s">
        <v>211</v>
      </c>
      <c r="N2010" s="27" t="s">
        <v>215</v>
      </c>
      <c r="O2010" s="27" t="s">
        <v>832</v>
      </c>
      <c r="P2010" s="27" t="s">
        <v>170</v>
      </c>
      <c r="R2010" s="27">
        <v>0</v>
      </c>
      <c r="S2010" s="27" t="s">
        <v>354</v>
      </c>
      <c r="T2010" s="27" t="s">
        <v>354</v>
      </c>
      <c r="U2010" s="27" t="s">
        <v>12452</v>
      </c>
    </row>
    <row r="2011" spans="1:21" x14ac:dyDescent="0.15">
      <c r="A2011" s="27" t="s">
        <v>75</v>
      </c>
      <c r="B2011" s="27" t="s">
        <v>12453</v>
      </c>
      <c r="C2011" s="27" t="s">
        <v>244</v>
      </c>
      <c r="D2011" s="27" t="s">
        <v>831</v>
      </c>
      <c r="E2011" s="27" t="s">
        <v>12443</v>
      </c>
      <c r="F2011" s="27" t="s">
        <v>12444</v>
      </c>
      <c r="G2011" s="27" t="s">
        <v>78</v>
      </c>
      <c r="H2011" s="27" t="s">
        <v>12451</v>
      </c>
      <c r="I2011" s="28">
        <v>43423.649270833332</v>
      </c>
      <c r="J2011" s="28">
        <v>43423.649270833332</v>
      </c>
      <c r="K2011" s="27">
        <v>0</v>
      </c>
      <c r="L2011" s="27" t="s">
        <v>211</v>
      </c>
      <c r="M2011" s="27" t="s">
        <v>211</v>
      </c>
      <c r="N2011" s="27" t="s">
        <v>215</v>
      </c>
      <c r="O2011" s="27" t="s">
        <v>832</v>
      </c>
      <c r="P2011" s="27" t="s">
        <v>170</v>
      </c>
      <c r="R2011" s="27">
        <v>0</v>
      </c>
      <c r="S2011" s="27" t="s">
        <v>354</v>
      </c>
      <c r="T2011" s="27" t="s">
        <v>354</v>
      </c>
      <c r="U2011" s="27" t="s">
        <v>12454</v>
      </c>
    </row>
    <row r="2012" spans="1:21" x14ac:dyDescent="0.15">
      <c r="A2012" s="27" t="s">
        <v>75</v>
      </c>
      <c r="B2012" s="27" t="s">
        <v>12455</v>
      </c>
      <c r="C2012" s="27" t="s">
        <v>244</v>
      </c>
      <c r="D2012" s="27" t="s">
        <v>831</v>
      </c>
      <c r="E2012" s="27" t="s">
        <v>12456</v>
      </c>
      <c r="F2012" s="27" t="s">
        <v>12457</v>
      </c>
      <c r="G2012" s="27" t="s">
        <v>78</v>
      </c>
      <c r="H2012" s="27" t="s">
        <v>12458</v>
      </c>
      <c r="I2012" s="28">
        <v>43423.649606481478</v>
      </c>
      <c r="J2012" s="28">
        <v>43423.649606481478</v>
      </c>
      <c r="K2012" s="27">
        <v>0</v>
      </c>
      <c r="L2012" s="27" t="s">
        <v>211</v>
      </c>
      <c r="M2012" s="27" t="s">
        <v>211</v>
      </c>
      <c r="N2012" s="27" t="s">
        <v>215</v>
      </c>
      <c r="O2012" s="27" t="s">
        <v>832</v>
      </c>
      <c r="P2012" s="27" t="s">
        <v>170</v>
      </c>
      <c r="R2012" s="27">
        <v>0</v>
      </c>
      <c r="S2012" s="27" t="s">
        <v>354</v>
      </c>
      <c r="T2012" s="27" t="s">
        <v>354</v>
      </c>
      <c r="U2012" s="27" t="s">
        <v>12459</v>
      </c>
    </row>
    <row r="2013" spans="1:21" x14ac:dyDescent="0.15">
      <c r="A2013" s="27" t="s">
        <v>75</v>
      </c>
      <c r="B2013" s="27" t="s">
        <v>12460</v>
      </c>
      <c r="C2013" s="27" t="s">
        <v>244</v>
      </c>
      <c r="D2013" s="27" t="s">
        <v>831</v>
      </c>
      <c r="E2013" s="27" t="s">
        <v>12461</v>
      </c>
      <c r="F2013" s="27" t="s">
        <v>12462</v>
      </c>
      <c r="G2013" s="27" t="s">
        <v>78</v>
      </c>
      <c r="H2013" s="27" t="s">
        <v>12463</v>
      </c>
      <c r="I2013" s="28">
        <v>43423.650358796294</v>
      </c>
      <c r="J2013" s="28">
        <v>43423.650358796294</v>
      </c>
      <c r="K2013" s="27">
        <v>0</v>
      </c>
      <c r="L2013" s="27" t="s">
        <v>211</v>
      </c>
      <c r="M2013" s="27" t="s">
        <v>211</v>
      </c>
      <c r="N2013" s="27" t="s">
        <v>215</v>
      </c>
      <c r="O2013" s="27" t="s">
        <v>832</v>
      </c>
      <c r="P2013" s="27" t="s">
        <v>170</v>
      </c>
      <c r="R2013" s="27">
        <v>0</v>
      </c>
      <c r="S2013" s="27" t="s">
        <v>354</v>
      </c>
      <c r="T2013" s="27" t="s">
        <v>354</v>
      </c>
      <c r="U2013" s="27" t="s">
        <v>12464</v>
      </c>
    </row>
    <row r="2014" spans="1:21" x14ac:dyDescent="0.15">
      <c r="A2014" s="27" t="s">
        <v>75</v>
      </c>
      <c r="B2014" s="27" t="s">
        <v>5600</v>
      </c>
      <c r="C2014" s="27" t="s">
        <v>244</v>
      </c>
      <c r="D2014" s="27" t="s">
        <v>831</v>
      </c>
      <c r="E2014" s="27" t="s">
        <v>5601</v>
      </c>
      <c r="F2014" s="27" t="s">
        <v>5602</v>
      </c>
      <c r="G2014" s="27" t="s">
        <v>78</v>
      </c>
      <c r="H2014" s="27" t="s">
        <v>5603</v>
      </c>
      <c r="I2014" s="28">
        <v>43423.65079861111</v>
      </c>
      <c r="J2014" s="28">
        <v>43423.650937500002</v>
      </c>
      <c r="K2014" s="27">
        <v>1.3888888888888889E-4</v>
      </c>
      <c r="L2014" s="27" t="s">
        <v>210</v>
      </c>
      <c r="M2014" s="27" t="s">
        <v>211</v>
      </c>
      <c r="N2014" s="27" t="s">
        <v>215</v>
      </c>
      <c r="O2014" s="27" t="s">
        <v>832</v>
      </c>
      <c r="P2014" s="27" t="s">
        <v>170</v>
      </c>
      <c r="R2014" s="27">
        <v>0</v>
      </c>
      <c r="S2014" s="27" t="s">
        <v>403</v>
      </c>
      <c r="T2014" s="27" t="s">
        <v>354</v>
      </c>
      <c r="U2014" s="27" t="s">
        <v>5604</v>
      </c>
    </row>
    <row r="2015" spans="1:21" x14ac:dyDescent="0.15">
      <c r="A2015" s="27" t="s">
        <v>75</v>
      </c>
      <c r="B2015" s="27" t="s">
        <v>12465</v>
      </c>
      <c r="C2015" s="27" t="s">
        <v>244</v>
      </c>
      <c r="D2015" s="27" t="s">
        <v>831</v>
      </c>
      <c r="E2015" s="27" t="s">
        <v>12466</v>
      </c>
      <c r="F2015" s="27" t="s">
        <v>12467</v>
      </c>
      <c r="G2015" s="27" t="s">
        <v>78</v>
      </c>
      <c r="H2015" s="27" t="s">
        <v>12468</v>
      </c>
      <c r="I2015" s="28">
        <v>43423.651724537034</v>
      </c>
      <c r="J2015" s="28">
        <v>43423.651724537034</v>
      </c>
      <c r="K2015" s="27">
        <v>0</v>
      </c>
      <c r="L2015" s="27" t="s">
        <v>211</v>
      </c>
      <c r="M2015" s="27" t="s">
        <v>211</v>
      </c>
      <c r="N2015" s="27" t="s">
        <v>215</v>
      </c>
      <c r="O2015" s="27" t="s">
        <v>832</v>
      </c>
      <c r="P2015" s="27" t="s">
        <v>170</v>
      </c>
      <c r="R2015" s="27">
        <v>0</v>
      </c>
      <c r="S2015" s="27" t="s">
        <v>354</v>
      </c>
      <c r="T2015" s="27" t="s">
        <v>354</v>
      </c>
      <c r="U2015" s="27" t="s">
        <v>12469</v>
      </c>
    </row>
    <row r="2016" spans="1:21" x14ac:dyDescent="0.15">
      <c r="A2016" s="27" t="s">
        <v>75</v>
      </c>
      <c r="B2016" s="27" t="s">
        <v>12470</v>
      </c>
      <c r="C2016" s="27" t="s">
        <v>244</v>
      </c>
      <c r="D2016" s="27" t="s">
        <v>831</v>
      </c>
      <c r="E2016" s="27" t="s">
        <v>12443</v>
      </c>
      <c r="F2016" s="27" t="s">
        <v>12444</v>
      </c>
      <c r="G2016" s="27" t="s">
        <v>78</v>
      </c>
      <c r="H2016" s="27" t="s">
        <v>12448</v>
      </c>
      <c r="I2016" s="28">
        <v>43423.651886574073</v>
      </c>
      <c r="J2016" s="28">
        <v>43423.651886574073</v>
      </c>
      <c r="K2016" s="27">
        <v>0</v>
      </c>
      <c r="L2016" s="27" t="s">
        <v>211</v>
      </c>
      <c r="M2016" s="27" t="s">
        <v>211</v>
      </c>
      <c r="N2016" s="27" t="s">
        <v>215</v>
      </c>
      <c r="O2016" s="27" t="s">
        <v>832</v>
      </c>
      <c r="P2016" s="27" t="s">
        <v>170</v>
      </c>
      <c r="R2016" s="27">
        <v>0</v>
      </c>
      <c r="S2016" s="27" t="s">
        <v>354</v>
      </c>
      <c r="T2016" s="27" t="s">
        <v>354</v>
      </c>
      <c r="U2016" s="27" t="s">
        <v>12449</v>
      </c>
    </row>
    <row r="2017" spans="1:21" x14ac:dyDescent="0.15">
      <c r="A2017" s="27" t="s">
        <v>75</v>
      </c>
      <c r="B2017" s="27" t="s">
        <v>12471</v>
      </c>
      <c r="C2017" s="27" t="s">
        <v>244</v>
      </c>
      <c r="D2017" s="27" t="s">
        <v>831</v>
      </c>
      <c r="E2017" s="27" t="s">
        <v>12472</v>
      </c>
      <c r="F2017" s="27" t="s">
        <v>12473</v>
      </c>
      <c r="G2017" s="27" t="s">
        <v>78</v>
      </c>
      <c r="H2017" s="27" t="s">
        <v>12474</v>
      </c>
      <c r="I2017" s="28">
        <v>43423.652002314811</v>
      </c>
      <c r="J2017" s="28">
        <v>43423.652002314811</v>
      </c>
      <c r="K2017" s="27">
        <v>0</v>
      </c>
      <c r="L2017" s="27" t="s">
        <v>211</v>
      </c>
      <c r="M2017" s="27" t="s">
        <v>211</v>
      </c>
      <c r="N2017" s="27" t="s">
        <v>215</v>
      </c>
      <c r="O2017" s="27" t="s">
        <v>832</v>
      </c>
      <c r="P2017" s="27" t="s">
        <v>170</v>
      </c>
      <c r="R2017" s="27">
        <v>0</v>
      </c>
      <c r="U2017" s="27" t="s">
        <v>12475</v>
      </c>
    </row>
    <row r="2018" spans="1:21" x14ac:dyDescent="0.15">
      <c r="A2018" s="27" t="s">
        <v>75</v>
      </c>
      <c r="B2018" s="27" t="s">
        <v>12476</v>
      </c>
      <c r="C2018" s="27" t="s">
        <v>244</v>
      </c>
      <c r="D2018" s="27" t="s">
        <v>831</v>
      </c>
      <c r="E2018" s="27" t="s">
        <v>12477</v>
      </c>
      <c r="F2018" s="27" t="s">
        <v>12478</v>
      </c>
      <c r="G2018" s="27" t="s">
        <v>78</v>
      </c>
      <c r="H2018" s="27" t="s">
        <v>12479</v>
      </c>
      <c r="I2018" s="28">
        <v>43423.657824074071</v>
      </c>
      <c r="J2018" s="28">
        <v>43423.657824074071</v>
      </c>
      <c r="K2018" s="27">
        <v>0</v>
      </c>
      <c r="L2018" s="27" t="s">
        <v>211</v>
      </c>
      <c r="M2018" s="27" t="s">
        <v>211</v>
      </c>
      <c r="N2018" s="27" t="s">
        <v>215</v>
      </c>
      <c r="O2018" s="27" t="s">
        <v>832</v>
      </c>
      <c r="P2018" s="27" t="s">
        <v>170</v>
      </c>
      <c r="R2018" s="27">
        <v>0</v>
      </c>
      <c r="S2018" s="27" t="s">
        <v>354</v>
      </c>
      <c r="T2018" s="27" t="s">
        <v>354</v>
      </c>
      <c r="U2018" s="27" t="s">
        <v>12480</v>
      </c>
    </row>
    <row r="2019" spans="1:21" x14ac:dyDescent="0.15">
      <c r="A2019" s="27" t="s">
        <v>75</v>
      </c>
      <c r="B2019" s="27" t="s">
        <v>12481</v>
      </c>
      <c r="C2019" s="27" t="s">
        <v>244</v>
      </c>
      <c r="D2019" s="27" t="s">
        <v>831</v>
      </c>
      <c r="E2019" s="27" t="s">
        <v>12482</v>
      </c>
      <c r="F2019" s="27" t="s">
        <v>12483</v>
      </c>
      <c r="G2019" s="27" t="s">
        <v>78</v>
      </c>
      <c r="H2019" s="27" t="s">
        <v>12484</v>
      </c>
      <c r="I2019" s="28">
        <v>43423.65896990741</v>
      </c>
      <c r="J2019" s="28">
        <v>43423.65896990741</v>
      </c>
      <c r="K2019" s="27">
        <v>0</v>
      </c>
      <c r="L2019" s="27" t="s">
        <v>211</v>
      </c>
      <c r="M2019" s="27" t="s">
        <v>211</v>
      </c>
      <c r="N2019" s="27" t="s">
        <v>215</v>
      </c>
      <c r="O2019" s="27" t="s">
        <v>832</v>
      </c>
      <c r="P2019" s="27" t="s">
        <v>170</v>
      </c>
      <c r="R2019" s="27">
        <v>0</v>
      </c>
      <c r="S2019" s="27" t="s">
        <v>354</v>
      </c>
      <c r="T2019" s="27" t="s">
        <v>354</v>
      </c>
      <c r="U2019" s="27" t="s">
        <v>12485</v>
      </c>
    </row>
    <row r="2020" spans="1:21" x14ac:dyDescent="0.15">
      <c r="A2020" s="27" t="s">
        <v>75</v>
      </c>
      <c r="B2020" s="27" t="s">
        <v>12486</v>
      </c>
      <c r="C2020" s="27" t="s">
        <v>244</v>
      </c>
      <c r="D2020" s="27" t="s">
        <v>831</v>
      </c>
      <c r="E2020" s="27" t="s">
        <v>12487</v>
      </c>
      <c r="F2020" s="27" t="s">
        <v>12488</v>
      </c>
      <c r="G2020" s="27" t="s">
        <v>78</v>
      </c>
      <c r="H2020" s="27" t="s">
        <v>12489</v>
      </c>
      <c r="I2020" s="28">
        <v>43423.659768518519</v>
      </c>
      <c r="J2020" s="28">
        <v>43423.659768518519</v>
      </c>
      <c r="K2020" s="27">
        <v>0</v>
      </c>
      <c r="L2020" s="27" t="s">
        <v>211</v>
      </c>
      <c r="M2020" s="27" t="s">
        <v>211</v>
      </c>
      <c r="N2020" s="27" t="s">
        <v>215</v>
      </c>
      <c r="O2020" s="27" t="s">
        <v>832</v>
      </c>
      <c r="P2020" s="27" t="s">
        <v>170</v>
      </c>
      <c r="R2020" s="27">
        <v>0</v>
      </c>
      <c r="S2020" s="27" t="s">
        <v>354</v>
      </c>
      <c r="T2020" s="27" t="s">
        <v>354</v>
      </c>
      <c r="U2020" s="27" t="s">
        <v>12490</v>
      </c>
    </row>
    <row r="2021" spans="1:21" x14ac:dyDescent="0.15">
      <c r="A2021" s="27" t="s">
        <v>75</v>
      </c>
      <c r="B2021" s="27" t="s">
        <v>5605</v>
      </c>
      <c r="C2021" s="27" t="s">
        <v>244</v>
      </c>
      <c r="D2021" s="27" t="s">
        <v>831</v>
      </c>
      <c r="E2021" s="27" t="s">
        <v>5606</v>
      </c>
      <c r="F2021" s="27" t="s">
        <v>5607</v>
      </c>
      <c r="G2021" s="27" t="s">
        <v>78</v>
      </c>
      <c r="H2021" s="27" t="s">
        <v>5608</v>
      </c>
      <c r="I2021" s="28">
        <v>43423.661273148151</v>
      </c>
      <c r="J2021" s="28">
        <v>43423.664305555554</v>
      </c>
      <c r="K2021" s="27">
        <v>3.0324074074074073E-3</v>
      </c>
      <c r="L2021" s="27" t="s">
        <v>210</v>
      </c>
      <c r="M2021" s="27" t="s">
        <v>210</v>
      </c>
      <c r="N2021" s="27" t="s">
        <v>215</v>
      </c>
      <c r="O2021" s="27" t="s">
        <v>832</v>
      </c>
      <c r="P2021" s="27" t="s">
        <v>170</v>
      </c>
      <c r="R2021" s="27">
        <v>0</v>
      </c>
      <c r="S2021" s="27" t="s">
        <v>666</v>
      </c>
      <c r="T2021" s="27" t="s">
        <v>666</v>
      </c>
      <c r="U2021" s="27" t="s">
        <v>5609</v>
      </c>
    </row>
    <row r="2022" spans="1:21" x14ac:dyDescent="0.15">
      <c r="A2022" s="27" t="s">
        <v>75</v>
      </c>
      <c r="B2022" s="27" t="s">
        <v>12491</v>
      </c>
      <c r="C2022" s="27" t="s">
        <v>244</v>
      </c>
      <c r="D2022" s="27" t="s">
        <v>831</v>
      </c>
      <c r="E2022" s="27" t="s">
        <v>12492</v>
      </c>
      <c r="F2022" s="27" t="s">
        <v>12493</v>
      </c>
      <c r="G2022" s="27" t="s">
        <v>78</v>
      </c>
      <c r="H2022" s="27" t="s">
        <v>12494</v>
      </c>
      <c r="I2022" s="28">
        <v>43423.663275462961</v>
      </c>
      <c r="J2022" s="28">
        <v>43423.663275462961</v>
      </c>
      <c r="K2022" s="27">
        <v>0</v>
      </c>
      <c r="L2022" s="27" t="s">
        <v>211</v>
      </c>
      <c r="M2022" s="27" t="s">
        <v>211</v>
      </c>
      <c r="N2022" s="27" t="s">
        <v>215</v>
      </c>
      <c r="O2022" s="27" t="s">
        <v>832</v>
      </c>
      <c r="P2022" s="27" t="s">
        <v>170</v>
      </c>
      <c r="R2022" s="27">
        <v>0</v>
      </c>
      <c r="S2022" s="27" t="s">
        <v>354</v>
      </c>
      <c r="T2022" s="27" t="s">
        <v>354</v>
      </c>
      <c r="U2022" s="27" t="s">
        <v>12495</v>
      </c>
    </row>
    <row r="2023" spans="1:21" x14ac:dyDescent="0.15">
      <c r="A2023" s="27" t="s">
        <v>75</v>
      </c>
      <c r="B2023" s="27" t="s">
        <v>12496</v>
      </c>
      <c r="C2023" s="27" t="s">
        <v>244</v>
      </c>
      <c r="D2023" s="27" t="s">
        <v>831</v>
      </c>
      <c r="E2023" s="27" t="s">
        <v>12497</v>
      </c>
      <c r="F2023" s="27" t="s">
        <v>12498</v>
      </c>
      <c r="G2023" s="27" t="s">
        <v>78</v>
      </c>
      <c r="H2023" s="27" t="s">
        <v>12499</v>
      </c>
      <c r="I2023" s="28">
        <v>43423.663935185185</v>
      </c>
      <c r="J2023" s="28">
        <v>43423.663935185185</v>
      </c>
      <c r="K2023" s="27">
        <v>0</v>
      </c>
      <c r="L2023" s="27" t="s">
        <v>211</v>
      </c>
      <c r="M2023" s="27" t="s">
        <v>211</v>
      </c>
      <c r="N2023" s="27" t="s">
        <v>215</v>
      </c>
      <c r="O2023" s="27" t="s">
        <v>832</v>
      </c>
      <c r="P2023" s="27" t="s">
        <v>170</v>
      </c>
      <c r="R2023" s="27">
        <v>0</v>
      </c>
      <c r="U2023" s="27" t="s">
        <v>12500</v>
      </c>
    </row>
    <row r="2024" spans="1:21" x14ac:dyDescent="0.15">
      <c r="A2024" s="27" t="s">
        <v>75</v>
      </c>
      <c r="B2024" s="27" t="s">
        <v>12501</v>
      </c>
      <c r="C2024" s="27" t="s">
        <v>244</v>
      </c>
      <c r="D2024" s="27" t="s">
        <v>831</v>
      </c>
      <c r="E2024" s="27" t="s">
        <v>12502</v>
      </c>
      <c r="F2024" s="27" t="s">
        <v>12503</v>
      </c>
      <c r="G2024" s="27" t="s">
        <v>78</v>
      </c>
      <c r="H2024" s="27" t="s">
        <v>12504</v>
      </c>
      <c r="I2024" s="28">
        <v>43423.664525462962</v>
      </c>
      <c r="J2024" s="28">
        <v>43423.664525462962</v>
      </c>
      <c r="K2024" s="27">
        <v>0</v>
      </c>
      <c r="L2024" s="27" t="s">
        <v>211</v>
      </c>
      <c r="M2024" s="27" t="s">
        <v>211</v>
      </c>
      <c r="N2024" s="27" t="s">
        <v>215</v>
      </c>
      <c r="O2024" s="27" t="s">
        <v>832</v>
      </c>
      <c r="P2024" s="27" t="s">
        <v>170</v>
      </c>
      <c r="R2024" s="27">
        <v>0</v>
      </c>
      <c r="U2024" s="27" t="s">
        <v>1096</v>
      </c>
    </row>
    <row r="2025" spans="1:21" x14ac:dyDescent="0.15">
      <c r="A2025" s="27" t="s">
        <v>75</v>
      </c>
      <c r="B2025" s="27" t="s">
        <v>12505</v>
      </c>
      <c r="C2025" s="27" t="s">
        <v>244</v>
      </c>
      <c r="D2025" s="27" t="s">
        <v>831</v>
      </c>
      <c r="E2025" s="27" t="s">
        <v>12506</v>
      </c>
      <c r="F2025" s="27" t="s">
        <v>12507</v>
      </c>
      <c r="G2025" s="27" t="s">
        <v>78</v>
      </c>
      <c r="H2025" s="27" t="s">
        <v>12508</v>
      </c>
      <c r="I2025" s="28">
        <v>43423.669016203705</v>
      </c>
      <c r="J2025" s="28">
        <v>43423.669016203705</v>
      </c>
      <c r="K2025" s="27">
        <v>0</v>
      </c>
      <c r="L2025" s="27" t="s">
        <v>211</v>
      </c>
      <c r="M2025" s="27" t="s">
        <v>211</v>
      </c>
      <c r="N2025" s="27" t="s">
        <v>215</v>
      </c>
      <c r="O2025" s="27" t="s">
        <v>832</v>
      </c>
      <c r="P2025" s="27" t="s">
        <v>170</v>
      </c>
      <c r="R2025" s="27">
        <v>0</v>
      </c>
      <c r="S2025" s="27" t="s">
        <v>354</v>
      </c>
      <c r="T2025" s="27" t="s">
        <v>354</v>
      </c>
      <c r="U2025" s="27" t="s">
        <v>12509</v>
      </c>
    </row>
    <row r="2026" spans="1:21" x14ac:dyDescent="0.15">
      <c r="A2026" s="27" t="s">
        <v>75</v>
      </c>
      <c r="B2026" s="27" t="s">
        <v>12510</v>
      </c>
      <c r="C2026" s="27" t="s">
        <v>244</v>
      </c>
      <c r="D2026" s="27" t="s">
        <v>831</v>
      </c>
      <c r="E2026" s="27" t="s">
        <v>12511</v>
      </c>
      <c r="F2026" s="27" t="s">
        <v>12512</v>
      </c>
      <c r="G2026" s="27" t="s">
        <v>78</v>
      </c>
      <c r="H2026" s="27" t="s">
        <v>12513</v>
      </c>
      <c r="I2026" s="28">
        <v>43423.669803240744</v>
      </c>
      <c r="J2026" s="28">
        <v>43423.669803240744</v>
      </c>
      <c r="K2026" s="27">
        <v>0</v>
      </c>
      <c r="L2026" s="27" t="s">
        <v>211</v>
      </c>
      <c r="M2026" s="27" t="s">
        <v>211</v>
      </c>
      <c r="N2026" s="27" t="s">
        <v>215</v>
      </c>
      <c r="O2026" s="27" t="s">
        <v>832</v>
      </c>
      <c r="P2026" s="27" t="s">
        <v>170</v>
      </c>
      <c r="R2026" s="27">
        <v>0</v>
      </c>
      <c r="S2026" s="27" t="s">
        <v>354</v>
      </c>
      <c r="T2026" s="27" t="s">
        <v>354</v>
      </c>
      <c r="U2026" s="27" t="s">
        <v>12514</v>
      </c>
    </row>
    <row r="2027" spans="1:21" x14ac:dyDescent="0.15">
      <c r="A2027" s="27" t="s">
        <v>75</v>
      </c>
      <c r="B2027" s="27" t="s">
        <v>12515</v>
      </c>
      <c r="C2027" s="27" t="s">
        <v>244</v>
      </c>
      <c r="D2027" s="27" t="s">
        <v>831</v>
      </c>
      <c r="E2027" s="27" t="s">
        <v>12516</v>
      </c>
      <c r="F2027" s="27" t="s">
        <v>12517</v>
      </c>
      <c r="G2027" s="27" t="s">
        <v>78</v>
      </c>
      <c r="H2027" s="27" t="s">
        <v>12518</v>
      </c>
      <c r="I2027" s="28">
        <v>43423.670138888891</v>
      </c>
      <c r="J2027" s="28">
        <v>43423.670138888891</v>
      </c>
      <c r="K2027" s="27">
        <v>0</v>
      </c>
      <c r="L2027" s="27" t="s">
        <v>211</v>
      </c>
      <c r="M2027" s="27" t="s">
        <v>211</v>
      </c>
      <c r="N2027" s="27" t="s">
        <v>215</v>
      </c>
      <c r="O2027" s="27" t="s">
        <v>832</v>
      </c>
      <c r="P2027" s="27" t="s">
        <v>170</v>
      </c>
      <c r="R2027" s="27">
        <v>0</v>
      </c>
      <c r="S2027" s="27" t="s">
        <v>354</v>
      </c>
      <c r="T2027" s="27" t="s">
        <v>354</v>
      </c>
      <c r="U2027" s="27" t="s">
        <v>12519</v>
      </c>
    </row>
    <row r="2028" spans="1:21" x14ac:dyDescent="0.15">
      <c r="A2028" s="27" t="s">
        <v>75</v>
      </c>
      <c r="B2028" s="27" t="s">
        <v>5610</v>
      </c>
      <c r="C2028" s="27" t="s">
        <v>244</v>
      </c>
      <c r="D2028" s="27" t="s">
        <v>831</v>
      </c>
      <c r="E2028" s="27" t="s">
        <v>5611</v>
      </c>
      <c r="F2028" s="27" t="s">
        <v>5612</v>
      </c>
      <c r="G2028" s="27" t="s">
        <v>78</v>
      </c>
      <c r="H2028" s="27" t="s">
        <v>5613</v>
      </c>
      <c r="I2028" s="28">
        <v>43423.670567129629</v>
      </c>
      <c r="J2028" s="28">
        <v>43423.6718287037</v>
      </c>
      <c r="K2028" s="27">
        <v>1.261574074074074E-3</v>
      </c>
      <c r="L2028" s="27" t="s">
        <v>210</v>
      </c>
      <c r="M2028" s="27" t="s">
        <v>211</v>
      </c>
      <c r="N2028" s="27" t="s">
        <v>215</v>
      </c>
      <c r="O2028" s="27" t="s">
        <v>832</v>
      </c>
      <c r="P2028" s="27" t="s">
        <v>170</v>
      </c>
      <c r="R2028" s="27">
        <v>0</v>
      </c>
      <c r="S2028" s="27" t="s">
        <v>548</v>
      </c>
      <c r="T2028" s="27" t="s">
        <v>354</v>
      </c>
      <c r="U2028" s="27" t="s">
        <v>5614</v>
      </c>
    </row>
    <row r="2029" spans="1:21" x14ac:dyDescent="0.15">
      <c r="A2029" s="27" t="s">
        <v>75</v>
      </c>
      <c r="B2029" s="27" t="s">
        <v>12520</v>
      </c>
      <c r="C2029" s="27" t="s">
        <v>244</v>
      </c>
      <c r="D2029" s="27" t="s">
        <v>831</v>
      </c>
      <c r="E2029" s="27" t="s">
        <v>12521</v>
      </c>
      <c r="F2029" s="27" t="s">
        <v>12522</v>
      </c>
      <c r="G2029" s="27" t="s">
        <v>78</v>
      </c>
      <c r="H2029" s="27" t="s">
        <v>12523</v>
      </c>
      <c r="I2029" s="28">
        <v>43423.672986111109</v>
      </c>
      <c r="J2029" s="28">
        <v>43423.672986111109</v>
      </c>
      <c r="K2029" s="27">
        <v>0</v>
      </c>
      <c r="L2029" s="27" t="s">
        <v>211</v>
      </c>
      <c r="M2029" s="27" t="s">
        <v>211</v>
      </c>
      <c r="N2029" s="27" t="s">
        <v>215</v>
      </c>
      <c r="O2029" s="27" t="s">
        <v>832</v>
      </c>
      <c r="P2029" s="27" t="s">
        <v>170</v>
      </c>
      <c r="R2029" s="27">
        <v>0</v>
      </c>
      <c r="S2029" s="27" t="s">
        <v>354</v>
      </c>
      <c r="T2029" s="27" t="s">
        <v>354</v>
      </c>
      <c r="U2029" s="27" t="s">
        <v>12524</v>
      </c>
    </row>
    <row r="2030" spans="1:21" x14ac:dyDescent="0.15">
      <c r="A2030" s="27" t="s">
        <v>75</v>
      </c>
      <c r="B2030" s="27" t="s">
        <v>12525</v>
      </c>
      <c r="C2030" s="27" t="s">
        <v>244</v>
      </c>
      <c r="D2030" s="27" t="s">
        <v>831</v>
      </c>
      <c r="E2030" s="27" t="s">
        <v>12526</v>
      </c>
      <c r="F2030" s="27" t="s">
        <v>12527</v>
      </c>
      <c r="G2030" s="27" t="s">
        <v>78</v>
      </c>
      <c r="H2030" s="27" t="s">
        <v>12528</v>
      </c>
      <c r="I2030" s="28">
        <v>43423.674189814818</v>
      </c>
      <c r="J2030" s="28">
        <v>43423.674189814818</v>
      </c>
      <c r="K2030" s="27">
        <v>0</v>
      </c>
      <c r="L2030" s="27" t="s">
        <v>211</v>
      </c>
      <c r="M2030" s="27" t="s">
        <v>211</v>
      </c>
      <c r="N2030" s="27" t="s">
        <v>215</v>
      </c>
      <c r="O2030" s="27" t="s">
        <v>832</v>
      </c>
      <c r="P2030" s="27" t="s">
        <v>170</v>
      </c>
      <c r="R2030" s="27">
        <v>0</v>
      </c>
      <c r="S2030" s="27" t="s">
        <v>354</v>
      </c>
      <c r="T2030" s="27" t="s">
        <v>354</v>
      </c>
      <c r="U2030" s="27" t="s">
        <v>12529</v>
      </c>
    </row>
    <row r="2031" spans="1:21" x14ac:dyDescent="0.15">
      <c r="A2031" s="27" t="s">
        <v>75</v>
      </c>
      <c r="B2031" s="27" t="s">
        <v>5615</v>
      </c>
      <c r="C2031" s="27" t="s">
        <v>244</v>
      </c>
      <c r="D2031" s="27" t="s">
        <v>831</v>
      </c>
      <c r="E2031" s="27" t="s">
        <v>5616</v>
      </c>
      <c r="F2031" s="27" t="s">
        <v>5617</v>
      </c>
      <c r="G2031" s="27" t="s">
        <v>78</v>
      </c>
      <c r="H2031" s="27" t="s">
        <v>335</v>
      </c>
      <c r="I2031" s="28">
        <v>43423.675011574072</v>
      </c>
      <c r="J2031" s="28">
        <v>43423.678935185184</v>
      </c>
      <c r="K2031" s="27">
        <v>3.9236111111111112E-3</v>
      </c>
      <c r="L2031" s="27" t="s">
        <v>210</v>
      </c>
      <c r="M2031" s="27" t="s">
        <v>210</v>
      </c>
      <c r="N2031" s="27" t="s">
        <v>215</v>
      </c>
      <c r="O2031" s="27" t="s">
        <v>832</v>
      </c>
      <c r="P2031" s="27" t="s">
        <v>170</v>
      </c>
      <c r="R2031" s="27">
        <v>0</v>
      </c>
      <c r="S2031" s="27" t="s">
        <v>1470</v>
      </c>
      <c r="T2031" s="27" t="s">
        <v>1470</v>
      </c>
      <c r="U2031" s="27" t="s">
        <v>5618</v>
      </c>
    </row>
    <row r="2032" spans="1:21" x14ac:dyDescent="0.15">
      <c r="A2032" s="27" t="s">
        <v>75</v>
      </c>
      <c r="B2032" s="27" t="s">
        <v>12530</v>
      </c>
      <c r="C2032" s="27" t="s">
        <v>244</v>
      </c>
      <c r="D2032" s="27" t="s">
        <v>831</v>
      </c>
      <c r="E2032" s="27" t="s">
        <v>12531</v>
      </c>
      <c r="F2032" s="27" t="s">
        <v>12532</v>
      </c>
      <c r="G2032" s="27" t="s">
        <v>78</v>
      </c>
      <c r="H2032" s="27" t="s">
        <v>12533</v>
      </c>
      <c r="I2032" s="28">
        <v>43423.684756944444</v>
      </c>
      <c r="J2032" s="28">
        <v>43423.684756944444</v>
      </c>
      <c r="K2032" s="27">
        <v>0</v>
      </c>
      <c r="L2032" s="27" t="s">
        <v>211</v>
      </c>
      <c r="M2032" s="27" t="s">
        <v>211</v>
      </c>
      <c r="N2032" s="27" t="s">
        <v>215</v>
      </c>
      <c r="O2032" s="27" t="s">
        <v>832</v>
      </c>
      <c r="P2032" s="27" t="s">
        <v>170</v>
      </c>
      <c r="R2032" s="27">
        <v>0</v>
      </c>
      <c r="S2032" s="27" t="s">
        <v>354</v>
      </c>
      <c r="T2032" s="27" t="s">
        <v>354</v>
      </c>
      <c r="U2032" s="27" t="s">
        <v>12534</v>
      </c>
    </row>
    <row r="2033" spans="1:21" x14ac:dyDescent="0.15">
      <c r="A2033" s="27" t="s">
        <v>75</v>
      </c>
      <c r="B2033" s="27" t="s">
        <v>5619</v>
      </c>
      <c r="C2033" s="27" t="s">
        <v>244</v>
      </c>
      <c r="D2033" s="27" t="s">
        <v>831</v>
      </c>
      <c r="E2033" s="27" t="s">
        <v>5620</v>
      </c>
      <c r="F2033" s="27" t="s">
        <v>5621</v>
      </c>
      <c r="G2033" s="27" t="s">
        <v>78</v>
      </c>
      <c r="H2033" s="27" t="s">
        <v>5622</v>
      </c>
      <c r="I2033" s="28">
        <v>43423.703692129631</v>
      </c>
      <c r="J2033" s="28">
        <v>43423.706180555557</v>
      </c>
      <c r="K2033" s="27">
        <v>2.488425925925926E-3</v>
      </c>
      <c r="L2033" s="27" t="s">
        <v>210</v>
      </c>
      <c r="M2033" s="27" t="s">
        <v>210</v>
      </c>
      <c r="N2033" s="27" t="s">
        <v>215</v>
      </c>
      <c r="O2033" s="27" t="s">
        <v>832</v>
      </c>
      <c r="P2033" s="27" t="s">
        <v>170</v>
      </c>
      <c r="R2033" s="27">
        <v>0</v>
      </c>
      <c r="S2033" s="27" t="s">
        <v>1222</v>
      </c>
      <c r="T2033" s="27" t="s">
        <v>1222</v>
      </c>
      <c r="U2033" s="27" t="s">
        <v>5623</v>
      </c>
    </row>
    <row r="2034" spans="1:21" x14ac:dyDescent="0.15">
      <c r="A2034" s="27" t="s">
        <v>75</v>
      </c>
      <c r="B2034" s="27" t="s">
        <v>5624</v>
      </c>
      <c r="C2034" s="27" t="s">
        <v>244</v>
      </c>
      <c r="D2034" s="27" t="s">
        <v>831</v>
      </c>
      <c r="E2034" s="27" t="s">
        <v>5616</v>
      </c>
      <c r="F2034" s="27" t="s">
        <v>5617</v>
      </c>
      <c r="G2034" s="27" t="s">
        <v>78</v>
      </c>
      <c r="H2034" s="27" t="s">
        <v>809</v>
      </c>
      <c r="I2034" s="28">
        <v>43423.709050925929</v>
      </c>
      <c r="J2034" s="28">
        <v>43423.711238425924</v>
      </c>
      <c r="K2034" s="27">
        <v>2.1874999999999998E-3</v>
      </c>
      <c r="L2034" s="27" t="s">
        <v>210</v>
      </c>
      <c r="M2034" s="27" t="s">
        <v>210</v>
      </c>
      <c r="N2034" s="27" t="s">
        <v>215</v>
      </c>
      <c r="O2034" s="27" t="s">
        <v>832</v>
      </c>
      <c r="P2034" s="27" t="s">
        <v>170</v>
      </c>
      <c r="R2034" s="27">
        <v>0</v>
      </c>
      <c r="S2034" s="27" t="s">
        <v>524</v>
      </c>
      <c r="T2034" s="27" t="s">
        <v>524</v>
      </c>
      <c r="U2034" s="27" t="s">
        <v>5618</v>
      </c>
    </row>
    <row r="2035" spans="1:21" x14ac:dyDescent="0.15">
      <c r="A2035" s="27" t="s">
        <v>75</v>
      </c>
      <c r="B2035" s="27" t="s">
        <v>5625</v>
      </c>
      <c r="C2035" s="27" t="s">
        <v>244</v>
      </c>
      <c r="D2035" s="27" t="s">
        <v>831</v>
      </c>
      <c r="E2035" s="27" t="s">
        <v>5626</v>
      </c>
      <c r="F2035" s="27" t="s">
        <v>5627</v>
      </c>
      <c r="G2035" s="27" t="s">
        <v>78</v>
      </c>
      <c r="H2035" s="27" t="s">
        <v>5628</v>
      </c>
      <c r="I2035" s="28">
        <v>43423.717928240738</v>
      </c>
      <c r="J2035" s="28">
        <v>43423.718726851854</v>
      </c>
      <c r="K2035" s="27">
        <v>7.9861111111111105E-4</v>
      </c>
      <c r="L2035" s="27" t="s">
        <v>210</v>
      </c>
      <c r="M2035" s="27" t="s">
        <v>211</v>
      </c>
      <c r="N2035" s="27" t="s">
        <v>215</v>
      </c>
      <c r="O2035" s="27" t="s">
        <v>832</v>
      </c>
      <c r="P2035" s="27" t="s">
        <v>170</v>
      </c>
      <c r="R2035" s="27">
        <v>0</v>
      </c>
      <c r="S2035" s="27" t="s">
        <v>400</v>
      </c>
      <c r="T2035" s="27" t="s">
        <v>354</v>
      </c>
      <c r="U2035" s="27" t="s">
        <v>5629</v>
      </c>
    </row>
    <row r="2036" spans="1:21" x14ac:dyDescent="0.15">
      <c r="A2036" s="27" t="s">
        <v>75</v>
      </c>
      <c r="B2036" s="27" t="s">
        <v>12535</v>
      </c>
      <c r="C2036" s="27" t="s">
        <v>244</v>
      </c>
      <c r="D2036" s="27" t="s">
        <v>831</v>
      </c>
      <c r="E2036" s="27" t="s">
        <v>12536</v>
      </c>
      <c r="F2036" s="27" t="s">
        <v>12537</v>
      </c>
      <c r="G2036" s="27" t="s">
        <v>78</v>
      </c>
      <c r="H2036" s="27" t="s">
        <v>12538</v>
      </c>
      <c r="I2036" s="28">
        <v>43423.719305555554</v>
      </c>
      <c r="J2036" s="28">
        <v>43423.719305555554</v>
      </c>
      <c r="K2036" s="27">
        <v>0</v>
      </c>
      <c r="L2036" s="27" t="s">
        <v>211</v>
      </c>
      <c r="M2036" s="27" t="s">
        <v>211</v>
      </c>
      <c r="N2036" s="27" t="s">
        <v>215</v>
      </c>
      <c r="O2036" s="27" t="s">
        <v>832</v>
      </c>
      <c r="P2036" s="27" t="s">
        <v>170</v>
      </c>
      <c r="R2036" s="27">
        <v>0</v>
      </c>
      <c r="S2036" s="27" t="s">
        <v>354</v>
      </c>
      <c r="T2036" s="27" t="s">
        <v>354</v>
      </c>
      <c r="U2036" s="27" t="s">
        <v>12539</v>
      </c>
    </row>
    <row r="2037" spans="1:21" x14ac:dyDescent="0.15">
      <c r="A2037" s="27" t="s">
        <v>75</v>
      </c>
      <c r="B2037" s="27" t="s">
        <v>12540</v>
      </c>
      <c r="C2037" s="27" t="s">
        <v>244</v>
      </c>
      <c r="D2037" s="27" t="s">
        <v>831</v>
      </c>
      <c r="E2037" s="27" t="s">
        <v>12536</v>
      </c>
      <c r="F2037" s="27" t="s">
        <v>12537</v>
      </c>
      <c r="G2037" s="27" t="s">
        <v>78</v>
      </c>
      <c r="H2037" s="27" t="s">
        <v>12538</v>
      </c>
      <c r="I2037" s="28">
        <v>43423.719456018516</v>
      </c>
      <c r="J2037" s="28">
        <v>43423.719456018516</v>
      </c>
      <c r="K2037" s="27">
        <v>0</v>
      </c>
      <c r="L2037" s="27" t="s">
        <v>211</v>
      </c>
      <c r="M2037" s="27" t="s">
        <v>211</v>
      </c>
      <c r="N2037" s="27" t="s">
        <v>215</v>
      </c>
      <c r="O2037" s="27" t="s">
        <v>832</v>
      </c>
      <c r="P2037" s="27" t="s">
        <v>170</v>
      </c>
      <c r="R2037" s="27">
        <v>0</v>
      </c>
      <c r="S2037" s="27" t="s">
        <v>354</v>
      </c>
      <c r="T2037" s="27" t="s">
        <v>354</v>
      </c>
      <c r="U2037" s="27" t="s">
        <v>12541</v>
      </c>
    </row>
    <row r="2038" spans="1:21" x14ac:dyDescent="0.15">
      <c r="A2038" s="27" t="s">
        <v>75</v>
      </c>
      <c r="B2038" s="27" t="s">
        <v>5630</v>
      </c>
      <c r="C2038" s="27" t="s">
        <v>244</v>
      </c>
      <c r="D2038" s="27" t="s">
        <v>831</v>
      </c>
      <c r="E2038" s="27" t="s">
        <v>5631</v>
      </c>
      <c r="F2038" s="27" t="s">
        <v>5632</v>
      </c>
      <c r="G2038" s="27" t="s">
        <v>78</v>
      </c>
      <c r="H2038" s="27" t="s">
        <v>5633</v>
      </c>
      <c r="I2038" s="28">
        <v>43423.719918981478</v>
      </c>
      <c r="J2038" s="28">
        <v>43423.720254629632</v>
      </c>
      <c r="K2038" s="27">
        <v>3.3564814814814812E-4</v>
      </c>
      <c r="L2038" s="27" t="s">
        <v>210</v>
      </c>
      <c r="M2038" s="27" t="s">
        <v>211</v>
      </c>
      <c r="N2038" s="27" t="s">
        <v>215</v>
      </c>
      <c r="O2038" s="27" t="s">
        <v>832</v>
      </c>
      <c r="P2038" s="27" t="s">
        <v>170</v>
      </c>
      <c r="R2038" s="27">
        <v>0</v>
      </c>
      <c r="S2038" s="27" t="s">
        <v>414</v>
      </c>
      <c r="T2038" s="27" t="s">
        <v>354</v>
      </c>
      <c r="U2038" s="27" t="s">
        <v>5634</v>
      </c>
    </row>
    <row r="2039" spans="1:21" x14ac:dyDescent="0.15">
      <c r="A2039" s="27" t="s">
        <v>75</v>
      </c>
      <c r="B2039" s="27" t="s">
        <v>12542</v>
      </c>
      <c r="C2039" s="27" t="s">
        <v>244</v>
      </c>
      <c r="D2039" s="27" t="s">
        <v>831</v>
      </c>
      <c r="E2039" s="27" t="s">
        <v>5631</v>
      </c>
      <c r="F2039" s="27" t="s">
        <v>5632</v>
      </c>
      <c r="G2039" s="27" t="s">
        <v>78</v>
      </c>
      <c r="H2039" s="27" t="s">
        <v>5633</v>
      </c>
      <c r="I2039" s="28">
        <v>43423.720532407409</v>
      </c>
      <c r="J2039" s="28">
        <v>43423.720532407409</v>
      </c>
      <c r="K2039" s="27">
        <v>0</v>
      </c>
      <c r="L2039" s="27" t="s">
        <v>211</v>
      </c>
      <c r="M2039" s="27" t="s">
        <v>211</v>
      </c>
      <c r="N2039" s="27" t="s">
        <v>215</v>
      </c>
      <c r="O2039" s="27" t="s">
        <v>832</v>
      </c>
      <c r="P2039" s="27" t="s">
        <v>170</v>
      </c>
      <c r="R2039" s="27">
        <v>0</v>
      </c>
      <c r="S2039" s="27" t="s">
        <v>354</v>
      </c>
      <c r="T2039" s="27" t="s">
        <v>354</v>
      </c>
      <c r="U2039" s="27" t="s">
        <v>12543</v>
      </c>
    </row>
    <row r="2040" spans="1:21" x14ac:dyDescent="0.15">
      <c r="A2040" s="27" t="s">
        <v>75</v>
      </c>
      <c r="B2040" s="27" t="s">
        <v>5635</v>
      </c>
      <c r="C2040" s="27" t="s">
        <v>244</v>
      </c>
      <c r="D2040" s="27" t="s">
        <v>831</v>
      </c>
      <c r="E2040" s="27" t="s">
        <v>5631</v>
      </c>
      <c r="F2040" s="27" t="s">
        <v>5632</v>
      </c>
      <c r="G2040" s="27" t="s">
        <v>78</v>
      </c>
      <c r="H2040" s="27" t="s">
        <v>5633</v>
      </c>
      <c r="I2040" s="28">
        <v>43423.720613425925</v>
      </c>
      <c r="J2040" s="28">
        <v>43423.722569444442</v>
      </c>
      <c r="K2040" s="27">
        <v>1.9560185185185184E-3</v>
      </c>
      <c r="L2040" s="27" t="s">
        <v>210</v>
      </c>
      <c r="M2040" s="27" t="s">
        <v>211</v>
      </c>
      <c r="N2040" s="27" t="s">
        <v>215</v>
      </c>
      <c r="O2040" s="27" t="s">
        <v>832</v>
      </c>
      <c r="P2040" s="27" t="s">
        <v>170</v>
      </c>
      <c r="R2040" s="27">
        <v>0</v>
      </c>
      <c r="S2040" s="27" t="s">
        <v>1138</v>
      </c>
      <c r="T2040" s="27" t="s">
        <v>354</v>
      </c>
      <c r="U2040" s="27" t="s">
        <v>5636</v>
      </c>
    </row>
    <row r="2041" spans="1:21" x14ac:dyDescent="0.15">
      <c r="A2041" s="27" t="s">
        <v>75</v>
      </c>
      <c r="B2041" s="27" t="s">
        <v>12544</v>
      </c>
      <c r="C2041" s="27" t="s">
        <v>244</v>
      </c>
      <c r="D2041" s="27" t="s">
        <v>831</v>
      </c>
      <c r="E2041" s="27" t="s">
        <v>12545</v>
      </c>
      <c r="F2041" s="27" t="s">
        <v>12546</v>
      </c>
      <c r="G2041" s="27" t="s">
        <v>78</v>
      </c>
      <c r="H2041" s="27" t="s">
        <v>12547</v>
      </c>
      <c r="I2041" s="28">
        <v>43423.580729166664</v>
      </c>
      <c r="J2041" s="28">
        <v>43423.580729166664</v>
      </c>
      <c r="K2041" s="27">
        <v>0</v>
      </c>
      <c r="L2041" s="27" t="s">
        <v>211</v>
      </c>
      <c r="M2041" s="27" t="s">
        <v>211</v>
      </c>
      <c r="N2041" s="27" t="s">
        <v>215</v>
      </c>
      <c r="O2041" s="27" t="s">
        <v>832</v>
      </c>
      <c r="P2041" s="27" t="s">
        <v>897</v>
      </c>
      <c r="R2041" s="27">
        <v>0</v>
      </c>
      <c r="S2041" s="27" t="s">
        <v>354</v>
      </c>
      <c r="T2041" s="27" t="s">
        <v>354</v>
      </c>
      <c r="U2041" s="27" t="s">
        <v>12548</v>
      </c>
    </row>
    <row r="2042" spans="1:21" x14ac:dyDescent="0.15">
      <c r="A2042" s="27" t="s">
        <v>75</v>
      </c>
      <c r="B2042" s="27" t="s">
        <v>12549</v>
      </c>
      <c r="C2042" s="27" t="s">
        <v>244</v>
      </c>
      <c r="D2042" s="27" t="s">
        <v>831</v>
      </c>
      <c r="E2042" s="27" t="s">
        <v>12545</v>
      </c>
      <c r="F2042" s="27" t="s">
        <v>12546</v>
      </c>
      <c r="G2042" s="27" t="s">
        <v>78</v>
      </c>
      <c r="H2042" s="27" t="s">
        <v>12547</v>
      </c>
      <c r="I2042" s="28">
        <v>43423.581157407411</v>
      </c>
      <c r="J2042" s="28">
        <v>43423.581157407411</v>
      </c>
      <c r="K2042" s="27">
        <v>0</v>
      </c>
      <c r="L2042" s="27" t="s">
        <v>211</v>
      </c>
      <c r="M2042" s="27" t="s">
        <v>211</v>
      </c>
      <c r="N2042" s="27" t="s">
        <v>215</v>
      </c>
      <c r="O2042" s="27" t="s">
        <v>832</v>
      </c>
      <c r="P2042" s="27" t="s">
        <v>897</v>
      </c>
      <c r="R2042" s="27">
        <v>0</v>
      </c>
      <c r="S2042" s="27" t="s">
        <v>354</v>
      </c>
      <c r="T2042" s="27" t="s">
        <v>354</v>
      </c>
      <c r="U2042" s="27" t="s">
        <v>12550</v>
      </c>
    </row>
    <row r="2043" spans="1:21" x14ac:dyDescent="0.15">
      <c r="A2043" s="27" t="s">
        <v>75</v>
      </c>
      <c r="B2043" s="27" t="s">
        <v>5637</v>
      </c>
      <c r="C2043" s="27" t="s">
        <v>244</v>
      </c>
      <c r="D2043" s="27" t="s">
        <v>831</v>
      </c>
      <c r="E2043" s="27" t="s">
        <v>5638</v>
      </c>
      <c r="F2043" s="27" t="s">
        <v>5639</v>
      </c>
      <c r="G2043" s="27" t="s">
        <v>78</v>
      </c>
      <c r="H2043" s="27" t="s">
        <v>5640</v>
      </c>
      <c r="I2043" s="28">
        <v>43423.581724537034</v>
      </c>
      <c r="J2043" s="28">
        <v>43423.583298611113</v>
      </c>
      <c r="K2043" s="27">
        <v>1.5740740740740741E-3</v>
      </c>
      <c r="L2043" s="27" t="s">
        <v>210</v>
      </c>
      <c r="M2043" s="27" t="s">
        <v>211</v>
      </c>
      <c r="N2043" s="27" t="s">
        <v>215</v>
      </c>
      <c r="O2043" s="27" t="s">
        <v>832</v>
      </c>
      <c r="P2043" s="27" t="s">
        <v>897</v>
      </c>
      <c r="R2043" s="27">
        <v>0</v>
      </c>
      <c r="S2043" s="27" t="s">
        <v>681</v>
      </c>
      <c r="T2043" s="27" t="s">
        <v>354</v>
      </c>
      <c r="U2043" s="27" t="s">
        <v>5641</v>
      </c>
    </row>
    <row r="2044" spans="1:21" x14ac:dyDescent="0.15">
      <c r="A2044" s="27" t="s">
        <v>75</v>
      </c>
      <c r="B2044" s="27" t="s">
        <v>5642</v>
      </c>
      <c r="C2044" s="27" t="s">
        <v>244</v>
      </c>
      <c r="D2044" s="27" t="s">
        <v>831</v>
      </c>
      <c r="E2044" s="27" t="s">
        <v>5643</v>
      </c>
      <c r="F2044" s="27" t="s">
        <v>5644</v>
      </c>
      <c r="G2044" s="27" t="s">
        <v>78</v>
      </c>
      <c r="H2044" s="27" t="s">
        <v>231</v>
      </c>
      <c r="I2044" s="28">
        <v>43423.58452546296</v>
      </c>
      <c r="J2044" s="28">
        <v>43423.585011574076</v>
      </c>
      <c r="K2044" s="27">
        <v>4.8611111111111104E-4</v>
      </c>
      <c r="L2044" s="27" t="s">
        <v>210</v>
      </c>
      <c r="M2044" s="27" t="s">
        <v>211</v>
      </c>
      <c r="N2044" s="27" t="s">
        <v>215</v>
      </c>
      <c r="O2044" s="27" t="s">
        <v>832</v>
      </c>
      <c r="P2044" s="27" t="s">
        <v>897</v>
      </c>
      <c r="R2044" s="27">
        <v>0</v>
      </c>
      <c r="S2044" s="27" t="s">
        <v>364</v>
      </c>
      <c r="T2044" s="27" t="s">
        <v>354</v>
      </c>
      <c r="U2044" s="27" t="s">
        <v>5645</v>
      </c>
    </row>
    <row r="2045" spans="1:21" x14ac:dyDescent="0.15">
      <c r="A2045" s="27" t="s">
        <v>75</v>
      </c>
      <c r="B2045" s="27" t="s">
        <v>12551</v>
      </c>
      <c r="C2045" s="27" t="s">
        <v>244</v>
      </c>
      <c r="D2045" s="27" t="s">
        <v>831</v>
      </c>
      <c r="E2045" s="27" t="s">
        <v>12552</v>
      </c>
      <c r="F2045" s="27" t="s">
        <v>12553</v>
      </c>
      <c r="G2045" s="27" t="s">
        <v>78</v>
      </c>
      <c r="H2045" s="27" t="s">
        <v>12554</v>
      </c>
      <c r="I2045" s="28">
        <v>43423.585625</v>
      </c>
      <c r="J2045" s="28">
        <v>43423.585625</v>
      </c>
      <c r="K2045" s="27">
        <v>0</v>
      </c>
      <c r="L2045" s="27" t="s">
        <v>211</v>
      </c>
      <c r="M2045" s="27" t="s">
        <v>211</v>
      </c>
      <c r="N2045" s="27" t="s">
        <v>215</v>
      </c>
      <c r="O2045" s="27" t="s">
        <v>832</v>
      </c>
      <c r="P2045" s="27" t="s">
        <v>897</v>
      </c>
      <c r="R2045" s="27">
        <v>0</v>
      </c>
      <c r="S2045" s="27" t="s">
        <v>354</v>
      </c>
      <c r="T2045" s="27" t="s">
        <v>354</v>
      </c>
      <c r="U2045" s="27" t="s">
        <v>12555</v>
      </c>
    </row>
    <row r="2046" spans="1:21" x14ac:dyDescent="0.15">
      <c r="A2046" s="27" t="s">
        <v>75</v>
      </c>
      <c r="B2046" s="27" t="s">
        <v>12556</v>
      </c>
      <c r="C2046" s="27" t="s">
        <v>244</v>
      </c>
      <c r="D2046" s="27" t="s">
        <v>831</v>
      </c>
      <c r="E2046" s="27" t="s">
        <v>12552</v>
      </c>
      <c r="F2046" s="27" t="s">
        <v>12553</v>
      </c>
      <c r="G2046" s="27" t="s">
        <v>78</v>
      </c>
      <c r="H2046" s="27" t="s">
        <v>12554</v>
      </c>
      <c r="I2046" s="28">
        <v>43423.585682870369</v>
      </c>
      <c r="J2046" s="28">
        <v>43423.585682870369</v>
      </c>
      <c r="K2046" s="27">
        <v>0</v>
      </c>
      <c r="L2046" s="27" t="s">
        <v>211</v>
      </c>
      <c r="M2046" s="27" t="s">
        <v>211</v>
      </c>
      <c r="N2046" s="27" t="s">
        <v>215</v>
      </c>
      <c r="O2046" s="27" t="s">
        <v>832</v>
      </c>
      <c r="P2046" s="27" t="s">
        <v>897</v>
      </c>
      <c r="R2046" s="27">
        <v>0</v>
      </c>
      <c r="S2046" s="27" t="s">
        <v>354</v>
      </c>
      <c r="T2046" s="27" t="s">
        <v>354</v>
      </c>
      <c r="U2046" s="27" t="s">
        <v>12557</v>
      </c>
    </row>
    <row r="2047" spans="1:21" x14ac:dyDescent="0.15">
      <c r="A2047" s="27" t="s">
        <v>75</v>
      </c>
      <c r="B2047" s="27" t="s">
        <v>12558</v>
      </c>
      <c r="C2047" s="27" t="s">
        <v>244</v>
      </c>
      <c r="D2047" s="27" t="s">
        <v>831</v>
      </c>
      <c r="E2047" s="27" t="s">
        <v>12559</v>
      </c>
      <c r="F2047" s="27" t="s">
        <v>12560</v>
      </c>
      <c r="G2047" s="27" t="s">
        <v>78</v>
      </c>
      <c r="H2047" s="27" t="s">
        <v>12561</v>
      </c>
      <c r="I2047" s="28">
        <v>43423.586168981485</v>
      </c>
      <c r="J2047" s="28">
        <v>43423.586168981485</v>
      </c>
      <c r="K2047" s="27">
        <v>0</v>
      </c>
      <c r="L2047" s="27" t="s">
        <v>211</v>
      </c>
      <c r="M2047" s="27" t="s">
        <v>211</v>
      </c>
      <c r="N2047" s="27" t="s">
        <v>215</v>
      </c>
      <c r="O2047" s="27" t="s">
        <v>832</v>
      </c>
      <c r="P2047" s="27" t="s">
        <v>897</v>
      </c>
      <c r="R2047" s="27">
        <v>0</v>
      </c>
      <c r="S2047" s="27" t="s">
        <v>354</v>
      </c>
      <c r="T2047" s="27" t="s">
        <v>354</v>
      </c>
      <c r="U2047" s="27" t="s">
        <v>12562</v>
      </c>
    </row>
    <row r="2048" spans="1:21" x14ac:dyDescent="0.15">
      <c r="A2048" s="27" t="s">
        <v>75</v>
      </c>
      <c r="B2048" s="27" t="s">
        <v>12563</v>
      </c>
      <c r="C2048" s="27" t="s">
        <v>244</v>
      </c>
      <c r="D2048" s="27" t="s">
        <v>831</v>
      </c>
      <c r="E2048" s="27" t="s">
        <v>12559</v>
      </c>
      <c r="F2048" s="27" t="s">
        <v>12560</v>
      </c>
      <c r="G2048" s="27" t="s">
        <v>78</v>
      </c>
      <c r="H2048" s="27" t="s">
        <v>12561</v>
      </c>
      <c r="I2048" s="28">
        <v>43423.586238425924</v>
      </c>
      <c r="J2048" s="28">
        <v>43423.586238425924</v>
      </c>
      <c r="K2048" s="27">
        <v>0</v>
      </c>
      <c r="L2048" s="27" t="s">
        <v>211</v>
      </c>
      <c r="M2048" s="27" t="s">
        <v>211</v>
      </c>
      <c r="N2048" s="27" t="s">
        <v>215</v>
      </c>
      <c r="O2048" s="27" t="s">
        <v>832</v>
      </c>
      <c r="P2048" s="27" t="s">
        <v>897</v>
      </c>
      <c r="R2048" s="27">
        <v>0</v>
      </c>
      <c r="S2048" s="27" t="s">
        <v>354</v>
      </c>
      <c r="T2048" s="27" t="s">
        <v>354</v>
      </c>
      <c r="U2048" s="27" t="s">
        <v>12564</v>
      </c>
    </row>
    <row r="2049" spans="1:21" x14ac:dyDescent="0.15">
      <c r="A2049" s="27" t="s">
        <v>75</v>
      </c>
      <c r="B2049" s="27" t="s">
        <v>12565</v>
      </c>
      <c r="C2049" s="27" t="s">
        <v>244</v>
      </c>
      <c r="D2049" s="27" t="s">
        <v>831</v>
      </c>
      <c r="E2049" s="27" t="s">
        <v>5643</v>
      </c>
      <c r="F2049" s="27" t="s">
        <v>5644</v>
      </c>
      <c r="G2049" s="27" t="s">
        <v>78</v>
      </c>
      <c r="H2049" s="27" t="s">
        <v>231</v>
      </c>
      <c r="I2049" s="28">
        <v>43423.588321759256</v>
      </c>
      <c r="J2049" s="28">
        <v>43423.588321759256</v>
      </c>
      <c r="K2049" s="27">
        <v>0</v>
      </c>
      <c r="L2049" s="27" t="s">
        <v>211</v>
      </c>
      <c r="M2049" s="27" t="s">
        <v>211</v>
      </c>
      <c r="N2049" s="27" t="s">
        <v>215</v>
      </c>
      <c r="O2049" s="27" t="s">
        <v>832</v>
      </c>
      <c r="P2049" s="27" t="s">
        <v>897</v>
      </c>
      <c r="R2049" s="27">
        <v>0</v>
      </c>
      <c r="S2049" s="27" t="s">
        <v>354</v>
      </c>
      <c r="T2049" s="27" t="s">
        <v>354</v>
      </c>
      <c r="U2049" s="27" t="s">
        <v>12566</v>
      </c>
    </row>
    <row r="2050" spans="1:21" x14ac:dyDescent="0.15">
      <c r="A2050" s="27" t="s">
        <v>75</v>
      </c>
      <c r="B2050" s="27" t="s">
        <v>12567</v>
      </c>
      <c r="C2050" s="27" t="s">
        <v>244</v>
      </c>
      <c r="D2050" s="27" t="s">
        <v>831</v>
      </c>
      <c r="E2050" s="27" t="s">
        <v>12568</v>
      </c>
      <c r="F2050" s="27" t="s">
        <v>12569</v>
      </c>
      <c r="G2050" s="27" t="s">
        <v>78</v>
      </c>
      <c r="H2050" s="27" t="s">
        <v>12570</v>
      </c>
      <c r="I2050" s="28">
        <v>43423.588368055556</v>
      </c>
      <c r="J2050" s="28">
        <v>43423.588368055556</v>
      </c>
      <c r="K2050" s="27">
        <v>0</v>
      </c>
      <c r="L2050" s="27" t="s">
        <v>211</v>
      </c>
      <c r="M2050" s="27" t="s">
        <v>211</v>
      </c>
      <c r="N2050" s="27" t="s">
        <v>215</v>
      </c>
      <c r="O2050" s="27" t="s">
        <v>832</v>
      </c>
      <c r="P2050" s="27" t="s">
        <v>897</v>
      </c>
      <c r="R2050" s="27">
        <v>0</v>
      </c>
      <c r="S2050" s="27" t="s">
        <v>354</v>
      </c>
      <c r="T2050" s="27" t="s">
        <v>354</v>
      </c>
      <c r="U2050" s="27" t="s">
        <v>12571</v>
      </c>
    </row>
    <row r="2051" spans="1:21" x14ac:dyDescent="0.15">
      <c r="A2051" s="27" t="s">
        <v>75</v>
      </c>
      <c r="B2051" s="27" t="s">
        <v>12572</v>
      </c>
      <c r="C2051" s="27" t="s">
        <v>244</v>
      </c>
      <c r="D2051" s="27" t="s">
        <v>831</v>
      </c>
      <c r="E2051" s="27" t="s">
        <v>12568</v>
      </c>
      <c r="F2051" s="27" t="s">
        <v>12569</v>
      </c>
      <c r="G2051" s="27" t="s">
        <v>78</v>
      </c>
      <c r="H2051" s="27" t="s">
        <v>12570</v>
      </c>
      <c r="I2051" s="28">
        <v>43423.591620370367</v>
      </c>
      <c r="J2051" s="28">
        <v>43423.591620370367</v>
      </c>
      <c r="K2051" s="27">
        <v>0</v>
      </c>
      <c r="L2051" s="27" t="s">
        <v>211</v>
      </c>
      <c r="M2051" s="27" t="s">
        <v>211</v>
      </c>
      <c r="N2051" s="27" t="s">
        <v>215</v>
      </c>
      <c r="O2051" s="27" t="s">
        <v>832</v>
      </c>
      <c r="P2051" s="27" t="s">
        <v>897</v>
      </c>
      <c r="R2051" s="27">
        <v>0</v>
      </c>
      <c r="U2051" s="27" t="s">
        <v>12573</v>
      </c>
    </row>
    <row r="2052" spans="1:21" x14ac:dyDescent="0.15">
      <c r="A2052" s="27" t="s">
        <v>75</v>
      </c>
      <c r="B2052" s="27" t="s">
        <v>12574</v>
      </c>
      <c r="C2052" s="27" t="s">
        <v>252</v>
      </c>
      <c r="D2052" s="27" t="s">
        <v>763</v>
      </c>
      <c r="E2052" s="27" t="s">
        <v>12575</v>
      </c>
      <c r="F2052" s="27" t="s">
        <v>12576</v>
      </c>
      <c r="G2052" s="27" t="s">
        <v>78</v>
      </c>
      <c r="H2052" s="27" t="s">
        <v>12577</v>
      </c>
      <c r="I2052" s="28">
        <v>43423.591909722221</v>
      </c>
      <c r="J2052" s="28">
        <v>43423.591909722221</v>
      </c>
      <c r="K2052" s="27">
        <v>0</v>
      </c>
      <c r="L2052" s="27" t="s">
        <v>211</v>
      </c>
      <c r="M2052" s="27" t="s">
        <v>211</v>
      </c>
      <c r="N2052" s="27" t="s">
        <v>215</v>
      </c>
      <c r="O2052" s="27" t="s">
        <v>764</v>
      </c>
      <c r="P2052" s="27" t="s">
        <v>170</v>
      </c>
      <c r="R2052" s="27">
        <v>0</v>
      </c>
      <c r="S2052" s="27" t="s">
        <v>354</v>
      </c>
      <c r="T2052" s="27" t="s">
        <v>354</v>
      </c>
      <c r="U2052" s="27" t="s">
        <v>12578</v>
      </c>
    </row>
    <row r="2053" spans="1:21" x14ac:dyDescent="0.15">
      <c r="A2053" s="27" t="s">
        <v>75</v>
      </c>
      <c r="B2053" s="27" t="s">
        <v>12579</v>
      </c>
      <c r="C2053" s="27" t="s">
        <v>252</v>
      </c>
      <c r="D2053" s="27" t="s">
        <v>763</v>
      </c>
      <c r="E2053" s="27" t="s">
        <v>12580</v>
      </c>
      <c r="F2053" s="27" t="s">
        <v>12581</v>
      </c>
      <c r="G2053" s="27" t="s">
        <v>78</v>
      </c>
      <c r="H2053" s="27" t="s">
        <v>12582</v>
      </c>
      <c r="I2053" s="28">
        <v>43423.592164351852</v>
      </c>
      <c r="J2053" s="28">
        <v>43423.592164351852</v>
      </c>
      <c r="K2053" s="27">
        <v>0</v>
      </c>
      <c r="L2053" s="27" t="s">
        <v>211</v>
      </c>
      <c r="M2053" s="27" t="s">
        <v>211</v>
      </c>
      <c r="N2053" s="27" t="s">
        <v>215</v>
      </c>
      <c r="O2053" s="27" t="s">
        <v>764</v>
      </c>
      <c r="P2053" s="27" t="s">
        <v>170</v>
      </c>
      <c r="R2053" s="27">
        <v>0</v>
      </c>
      <c r="S2053" s="27" t="s">
        <v>354</v>
      </c>
      <c r="T2053" s="27" t="s">
        <v>354</v>
      </c>
      <c r="U2053" s="27" t="s">
        <v>12583</v>
      </c>
    </row>
    <row r="2054" spans="1:21" x14ac:dyDescent="0.15">
      <c r="A2054" s="27" t="s">
        <v>75</v>
      </c>
      <c r="B2054" s="27" t="s">
        <v>12584</v>
      </c>
      <c r="C2054" s="27" t="s">
        <v>252</v>
      </c>
      <c r="D2054" s="27" t="s">
        <v>763</v>
      </c>
      <c r="E2054" s="27" t="s">
        <v>12580</v>
      </c>
      <c r="F2054" s="27" t="s">
        <v>12581</v>
      </c>
      <c r="G2054" s="27" t="s">
        <v>78</v>
      </c>
      <c r="H2054" s="27" t="s">
        <v>12582</v>
      </c>
      <c r="I2054" s="28">
        <v>43423.59302083333</v>
      </c>
      <c r="J2054" s="28">
        <v>43423.59302083333</v>
      </c>
      <c r="K2054" s="27">
        <v>0</v>
      </c>
      <c r="L2054" s="27" t="s">
        <v>211</v>
      </c>
      <c r="M2054" s="27" t="s">
        <v>211</v>
      </c>
      <c r="N2054" s="27" t="s">
        <v>215</v>
      </c>
      <c r="O2054" s="27" t="s">
        <v>764</v>
      </c>
      <c r="P2054" s="27" t="s">
        <v>170</v>
      </c>
      <c r="R2054" s="27">
        <v>0</v>
      </c>
      <c r="S2054" s="27" t="s">
        <v>354</v>
      </c>
      <c r="T2054" s="27" t="s">
        <v>354</v>
      </c>
      <c r="U2054" s="27" t="s">
        <v>12585</v>
      </c>
    </row>
    <row r="2055" spans="1:21" x14ac:dyDescent="0.15">
      <c r="A2055" s="27" t="s">
        <v>75</v>
      </c>
      <c r="B2055" s="27" t="s">
        <v>12586</v>
      </c>
      <c r="C2055" s="27" t="s">
        <v>252</v>
      </c>
      <c r="D2055" s="27" t="s">
        <v>763</v>
      </c>
      <c r="E2055" s="27" t="s">
        <v>12587</v>
      </c>
      <c r="F2055" s="27" t="s">
        <v>12588</v>
      </c>
      <c r="G2055" s="27" t="s">
        <v>78</v>
      </c>
      <c r="H2055" s="27" t="s">
        <v>12589</v>
      </c>
      <c r="I2055" s="28">
        <v>43423.595173611109</v>
      </c>
      <c r="J2055" s="28">
        <v>43423.595173611109</v>
      </c>
      <c r="K2055" s="27">
        <v>0</v>
      </c>
      <c r="L2055" s="27" t="s">
        <v>211</v>
      </c>
      <c r="M2055" s="27" t="s">
        <v>211</v>
      </c>
      <c r="N2055" s="27" t="s">
        <v>215</v>
      </c>
      <c r="O2055" s="27" t="s">
        <v>764</v>
      </c>
      <c r="P2055" s="27" t="s">
        <v>170</v>
      </c>
      <c r="R2055" s="27">
        <v>0</v>
      </c>
      <c r="S2055" s="27" t="s">
        <v>354</v>
      </c>
      <c r="T2055" s="27" t="s">
        <v>354</v>
      </c>
      <c r="U2055" s="27" t="s">
        <v>12590</v>
      </c>
    </row>
    <row r="2056" spans="1:21" x14ac:dyDescent="0.15">
      <c r="A2056" s="27" t="s">
        <v>75</v>
      </c>
      <c r="B2056" s="27" t="s">
        <v>12591</v>
      </c>
      <c r="C2056" s="27" t="s">
        <v>252</v>
      </c>
      <c r="D2056" s="27" t="s">
        <v>763</v>
      </c>
      <c r="E2056" s="27" t="s">
        <v>12592</v>
      </c>
      <c r="F2056" s="27" t="s">
        <v>12593</v>
      </c>
      <c r="G2056" s="27" t="s">
        <v>78</v>
      </c>
      <c r="H2056" s="27" t="s">
        <v>12594</v>
      </c>
      <c r="I2056" s="28">
        <v>43423.596030092594</v>
      </c>
      <c r="J2056" s="28">
        <v>43423.596030092594</v>
      </c>
      <c r="K2056" s="27">
        <v>0</v>
      </c>
      <c r="L2056" s="27" t="s">
        <v>211</v>
      </c>
      <c r="M2056" s="27" t="s">
        <v>211</v>
      </c>
      <c r="N2056" s="27" t="s">
        <v>215</v>
      </c>
      <c r="O2056" s="27" t="s">
        <v>764</v>
      </c>
      <c r="P2056" s="27" t="s">
        <v>170</v>
      </c>
      <c r="R2056" s="27">
        <v>0</v>
      </c>
      <c r="S2056" s="27" t="s">
        <v>354</v>
      </c>
      <c r="T2056" s="27" t="s">
        <v>354</v>
      </c>
      <c r="U2056" s="27" t="s">
        <v>12595</v>
      </c>
    </row>
    <row r="2057" spans="1:21" x14ac:dyDescent="0.15">
      <c r="A2057" s="27" t="s">
        <v>75</v>
      </c>
      <c r="B2057" s="27" t="s">
        <v>12596</v>
      </c>
      <c r="C2057" s="27" t="s">
        <v>252</v>
      </c>
      <c r="D2057" s="27" t="s">
        <v>763</v>
      </c>
      <c r="E2057" s="27" t="s">
        <v>12597</v>
      </c>
      <c r="F2057" s="27" t="s">
        <v>12598</v>
      </c>
      <c r="G2057" s="27" t="s">
        <v>78</v>
      </c>
      <c r="H2057" s="27" t="s">
        <v>12599</v>
      </c>
      <c r="I2057" s="28">
        <v>43423.597025462965</v>
      </c>
      <c r="J2057" s="28">
        <v>43423.597025462965</v>
      </c>
      <c r="K2057" s="27">
        <v>0</v>
      </c>
      <c r="L2057" s="27" t="s">
        <v>211</v>
      </c>
      <c r="M2057" s="27" t="s">
        <v>211</v>
      </c>
      <c r="N2057" s="27" t="s">
        <v>215</v>
      </c>
      <c r="O2057" s="27" t="s">
        <v>764</v>
      </c>
      <c r="P2057" s="27" t="s">
        <v>170</v>
      </c>
      <c r="R2057" s="27">
        <v>0</v>
      </c>
      <c r="S2057" s="27" t="s">
        <v>354</v>
      </c>
      <c r="T2057" s="27" t="s">
        <v>354</v>
      </c>
      <c r="U2057" s="27" t="s">
        <v>12600</v>
      </c>
    </row>
    <row r="2058" spans="1:21" x14ac:dyDescent="0.15">
      <c r="A2058" s="27" t="s">
        <v>75</v>
      </c>
      <c r="B2058" s="27" t="s">
        <v>12601</v>
      </c>
      <c r="C2058" s="27" t="s">
        <v>252</v>
      </c>
      <c r="D2058" s="27" t="s">
        <v>763</v>
      </c>
      <c r="E2058" s="27" t="s">
        <v>12602</v>
      </c>
      <c r="F2058" s="27" t="s">
        <v>12603</v>
      </c>
      <c r="G2058" s="27" t="s">
        <v>78</v>
      </c>
      <c r="H2058" s="27" t="s">
        <v>12604</v>
      </c>
      <c r="I2058" s="28">
        <v>43423.597731481481</v>
      </c>
      <c r="J2058" s="28">
        <v>43423.597731481481</v>
      </c>
      <c r="K2058" s="27">
        <v>0</v>
      </c>
      <c r="L2058" s="27" t="s">
        <v>211</v>
      </c>
      <c r="M2058" s="27" t="s">
        <v>211</v>
      </c>
      <c r="N2058" s="27" t="s">
        <v>215</v>
      </c>
      <c r="O2058" s="27" t="s">
        <v>764</v>
      </c>
      <c r="P2058" s="27" t="s">
        <v>170</v>
      </c>
      <c r="R2058" s="27">
        <v>0</v>
      </c>
      <c r="S2058" s="27" t="s">
        <v>354</v>
      </c>
      <c r="T2058" s="27" t="s">
        <v>354</v>
      </c>
      <c r="U2058" s="27" t="s">
        <v>12605</v>
      </c>
    </row>
    <row r="2059" spans="1:21" x14ac:dyDescent="0.15">
      <c r="A2059" s="27" t="s">
        <v>75</v>
      </c>
      <c r="B2059" s="27" t="s">
        <v>5646</v>
      </c>
      <c r="C2059" s="27" t="s">
        <v>252</v>
      </c>
      <c r="D2059" s="27" t="s">
        <v>763</v>
      </c>
      <c r="E2059" s="27" t="s">
        <v>5647</v>
      </c>
      <c r="F2059" s="27" t="s">
        <v>5648</v>
      </c>
      <c r="G2059" s="27" t="s">
        <v>78</v>
      </c>
      <c r="H2059" s="27" t="s">
        <v>5649</v>
      </c>
      <c r="I2059" s="28">
        <v>43423.59878472222</v>
      </c>
      <c r="J2059" s="28">
        <v>43423.601319444446</v>
      </c>
      <c r="K2059" s="27">
        <v>2.5347222222222221E-3</v>
      </c>
      <c r="L2059" s="27" t="s">
        <v>210</v>
      </c>
      <c r="M2059" s="27" t="s">
        <v>210</v>
      </c>
      <c r="N2059" s="27" t="s">
        <v>215</v>
      </c>
      <c r="O2059" s="27" t="s">
        <v>764</v>
      </c>
      <c r="P2059" s="27" t="s">
        <v>170</v>
      </c>
      <c r="R2059" s="27">
        <v>0</v>
      </c>
      <c r="S2059" s="27" t="s">
        <v>1417</v>
      </c>
      <c r="T2059" s="27" t="s">
        <v>1417</v>
      </c>
      <c r="U2059" s="27" t="s">
        <v>5650</v>
      </c>
    </row>
    <row r="2060" spans="1:21" x14ac:dyDescent="0.15">
      <c r="A2060" s="27" t="s">
        <v>75</v>
      </c>
      <c r="B2060" s="27" t="s">
        <v>12606</v>
      </c>
      <c r="C2060" s="27" t="s">
        <v>252</v>
      </c>
      <c r="D2060" s="27" t="s">
        <v>763</v>
      </c>
      <c r="E2060" s="27" t="s">
        <v>12607</v>
      </c>
      <c r="F2060" s="27" t="s">
        <v>12608</v>
      </c>
      <c r="G2060" s="27" t="s">
        <v>78</v>
      </c>
      <c r="H2060" s="27" t="s">
        <v>12609</v>
      </c>
      <c r="I2060" s="28">
        <v>43423.603055555555</v>
      </c>
      <c r="J2060" s="28">
        <v>43423.603055555555</v>
      </c>
      <c r="K2060" s="27">
        <v>0</v>
      </c>
      <c r="L2060" s="27" t="s">
        <v>211</v>
      </c>
      <c r="M2060" s="27" t="s">
        <v>211</v>
      </c>
      <c r="N2060" s="27" t="s">
        <v>215</v>
      </c>
      <c r="O2060" s="27" t="s">
        <v>764</v>
      </c>
      <c r="P2060" s="27" t="s">
        <v>170</v>
      </c>
      <c r="R2060" s="27">
        <v>0</v>
      </c>
      <c r="S2060" s="27" t="s">
        <v>354</v>
      </c>
      <c r="T2060" s="27" t="s">
        <v>354</v>
      </c>
      <c r="U2060" s="27" t="s">
        <v>12610</v>
      </c>
    </row>
    <row r="2061" spans="1:21" x14ac:dyDescent="0.15">
      <c r="A2061" s="27" t="s">
        <v>75</v>
      </c>
      <c r="B2061" s="27" t="s">
        <v>5651</v>
      </c>
      <c r="C2061" s="27" t="s">
        <v>252</v>
      </c>
      <c r="D2061" s="27" t="s">
        <v>763</v>
      </c>
      <c r="E2061" s="27" t="s">
        <v>5652</v>
      </c>
      <c r="F2061" s="27" t="s">
        <v>5653</v>
      </c>
      <c r="G2061" s="27" t="s">
        <v>78</v>
      </c>
      <c r="H2061" s="27" t="s">
        <v>5654</v>
      </c>
      <c r="I2061" s="28">
        <v>43423.604259259257</v>
      </c>
      <c r="J2061" s="28">
        <v>43423.604513888888</v>
      </c>
      <c r="K2061" s="27">
        <v>2.5462962962962961E-4</v>
      </c>
      <c r="L2061" s="27" t="s">
        <v>210</v>
      </c>
      <c r="M2061" s="27" t="s">
        <v>211</v>
      </c>
      <c r="N2061" s="27" t="s">
        <v>215</v>
      </c>
      <c r="O2061" s="27" t="s">
        <v>764</v>
      </c>
      <c r="P2061" s="27" t="s">
        <v>170</v>
      </c>
      <c r="R2061" s="27">
        <v>0</v>
      </c>
      <c r="S2061" s="27" t="s">
        <v>425</v>
      </c>
      <c r="T2061" s="27" t="s">
        <v>354</v>
      </c>
      <c r="U2061" s="27" t="s">
        <v>5655</v>
      </c>
    </row>
    <row r="2062" spans="1:21" x14ac:dyDescent="0.15">
      <c r="A2062" s="27" t="s">
        <v>75</v>
      </c>
      <c r="B2062" s="27" t="s">
        <v>5656</v>
      </c>
      <c r="C2062" s="27" t="s">
        <v>252</v>
      </c>
      <c r="D2062" s="27" t="s">
        <v>763</v>
      </c>
      <c r="E2062" s="27" t="s">
        <v>5657</v>
      </c>
      <c r="F2062" s="27" t="s">
        <v>5658</v>
      </c>
      <c r="G2062" s="27" t="s">
        <v>78</v>
      </c>
      <c r="H2062" s="27" t="s">
        <v>5659</v>
      </c>
      <c r="I2062" s="28">
        <v>43423.60597222222</v>
      </c>
      <c r="J2062" s="28">
        <v>43423.608564814815</v>
      </c>
      <c r="K2062" s="27">
        <v>2.5925925925925925E-3</v>
      </c>
      <c r="L2062" s="27" t="s">
        <v>210</v>
      </c>
      <c r="M2062" s="27" t="s">
        <v>210</v>
      </c>
      <c r="N2062" s="27" t="s">
        <v>215</v>
      </c>
      <c r="O2062" s="27" t="s">
        <v>764</v>
      </c>
      <c r="P2062" s="27" t="s">
        <v>170</v>
      </c>
      <c r="R2062" s="27">
        <v>0</v>
      </c>
      <c r="S2062" s="27" t="s">
        <v>1416</v>
      </c>
      <c r="T2062" s="27" t="s">
        <v>1416</v>
      </c>
      <c r="U2062" s="27" t="s">
        <v>5660</v>
      </c>
    </row>
    <row r="2063" spans="1:21" x14ac:dyDescent="0.15">
      <c r="A2063" s="27" t="s">
        <v>75</v>
      </c>
      <c r="B2063" s="27" t="s">
        <v>12611</v>
      </c>
      <c r="C2063" s="27" t="s">
        <v>252</v>
      </c>
      <c r="D2063" s="27" t="s">
        <v>763</v>
      </c>
      <c r="E2063" s="27" t="s">
        <v>12612</v>
      </c>
      <c r="F2063" s="27" t="s">
        <v>12613</v>
      </c>
      <c r="G2063" s="27" t="s">
        <v>78</v>
      </c>
      <c r="H2063" s="27" t="s">
        <v>12614</v>
      </c>
      <c r="I2063" s="28">
        <v>43423.610092592593</v>
      </c>
      <c r="J2063" s="28">
        <v>43423.610092592593</v>
      </c>
      <c r="K2063" s="27">
        <v>0</v>
      </c>
      <c r="L2063" s="27" t="s">
        <v>211</v>
      </c>
      <c r="M2063" s="27" t="s">
        <v>211</v>
      </c>
      <c r="N2063" s="27" t="s">
        <v>215</v>
      </c>
      <c r="O2063" s="27" t="s">
        <v>764</v>
      </c>
      <c r="P2063" s="27" t="s">
        <v>170</v>
      </c>
      <c r="R2063" s="27">
        <v>0</v>
      </c>
      <c r="S2063" s="27" t="s">
        <v>354</v>
      </c>
      <c r="T2063" s="27" t="s">
        <v>354</v>
      </c>
      <c r="U2063" s="27" t="s">
        <v>12615</v>
      </c>
    </row>
    <row r="2064" spans="1:21" x14ac:dyDescent="0.15">
      <c r="A2064" s="27" t="s">
        <v>75</v>
      </c>
      <c r="B2064" s="27" t="s">
        <v>12616</v>
      </c>
      <c r="C2064" s="27" t="s">
        <v>252</v>
      </c>
      <c r="D2064" s="27" t="s">
        <v>763</v>
      </c>
      <c r="E2064" s="27" t="s">
        <v>12612</v>
      </c>
      <c r="F2064" s="27" t="s">
        <v>12613</v>
      </c>
      <c r="G2064" s="27" t="s">
        <v>78</v>
      </c>
      <c r="H2064" s="27" t="s">
        <v>12614</v>
      </c>
      <c r="I2064" s="28">
        <v>43423.610277777778</v>
      </c>
      <c r="J2064" s="28">
        <v>43423.610277777778</v>
      </c>
      <c r="K2064" s="27">
        <v>0</v>
      </c>
      <c r="L2064" s="27" t="s">
        <v>211</v>
      </c>
      <c r="M2064" s="27" t="s">
        <v>211</v>
      </c>
      <c r="N2064" s="27" t="s">
        <v>215</v>
      </c>
      <c r="O2064" s="27" t="s">
        <v>764</v>
      </c>
      <c r="P2064" s="27" t="s">
        <v>170</v>
      </c>
      <c r="R2064" s="27">
        <v>0</v>
      </c>
      <c r="S2064" s="27" t="s">
        <v>354</v>
      </c>
      <c r="T2064" s="27" t="s">
        <v>354</v>
      </c>
      <c r="U2064" s="27" t="s">
        <v>12617</v>
      </c>
    </row>
    <row r="2065" spans="1:21" x14ac:dyDescent="0.15">
      <c r="A2065" s="27" t="s">
        <v>75</v>
      </c>
      <c r="B2065" s="27" t="s">
        <v>12618</v>
      </c>
      <c r="C2065" s="27" t="s">
        <v>252</v>
      </c>
      <c r="D2065" s="27" t="s">
        <v>763</v>
      </c>
      <c r="E2065" s="27" t="s">
        <v>12619</v>
      </c>
      <c r="F2065" s="27" t="s">
        <v>12620</v>
      </c>
      <c r="G2065" s="27" t="s">
        <v>78</v>
      </c>
      <c r="H2065" s="27" t="s">
        <v>12621</v>
      </c>
      <c r="I2065" s="28">
        <v>43423.610717592594</v>
      </c>
      <c r="J2065" s="28">
        <v>43423.610717592594</v>
      </c>
      <c r="K2065" s="27">
        <v>0</v>
      </c>
      <c r="L2065" s="27" t="s">
        <v>211</v>
      </c>
      <c r="M2065" s="27" t="s">
        <v>211</v>
      </c>
      <c r="N2065" s="27" t="s">
        <v>215</v>
      </c>
      <c r="O2065" s="27" t="s">
        <v>764</v>
      </c>
      <c r="P2065" s="27" t="s">
        <v>170</v>
      </c>
      <c r="R2065" s="27">
        <v>0</v>
      </c>
      <c r="S2065" s="27" t="s">
        <v>354</v>
      </c>
      <c r="T2065" s="27" t="s">
        <v>354</v>
      </c>
      <c r="U2065" s="27" t="s">
        <v>12622</v>
      </c>
    </row>
    <row r="2066" spans="1:21" x14ac:dyDescent="0.15">
      <c r="A2066" s="27" t="s">
        <v>75</v>
      </c>
      <c r="B2066" s="27" t="s">
        <v>5661</v>
      </c>
      <c r="C2066" s="27" t="s">
        <v>252</v>
      </c>
      <c r="D2066" s="27" t="s">
        <v>763</v>
      </c>
      <c r="E2066" s="27" t="s">
        <v>5662</v>
      </c>
      <c r="F2066" s="27" t="s">
        <v>5663</v>
      </c>
      <c r="G2066" s="27" t="s">
        <v>78</v>
      </c>
      <c r="H2066" s="27" t="s">
        <v>5664</v>
      </c>
      <c r="I2066" s="28">
        <v>43423.61109953704</v>
      </c>
      <c r="J2066" s="28">
        <v>43423.616053240738</v>
      </c>
      <c r="K2066" s="27">
        <v>4.9537037037037041E-3</v>
      </c>
      <c r="L2066" s="27" t="s">
        <v>210</v>
      </c>
      <c r="M2066" s="27" t="s">
        <v>210</v>
      </c>
      <c r="N2066" s="27" t="s">
        <v>215</v>
      </c>
      <c r="O2066" s="27" t="s">
        <v>764</v>
      </c>
      <c r="P2066" s="27" t="s">
        <v>170</v>
      </c>
      <c r="R2066" s="27">
        <v>0</v>
      </c>
      <c r="S2066" s="27" t="s">
        <v>954</v>
      </c>
      <c r="T2066" s="27" t="s">
        <v>954</v>
      </c>
      <c r="U2066" s="27" t="s">
        <v>5665</v>
      </c>
    </row>
    <row r="2067" spans="1:21" x14ac:dyDescent="0.15">
      <c r="A2067" s="27" t="s">
        <v>75</v>
      </c>
      <c r="B2067" s="27" t="s">
        <v>5666</v>
      </c>
      <c r="C2067" s="27" t="s">
        <v>252</v>
      </c>
      <c r="D2067" s="27" t="s">
        <v>763</v>
      </c>
      <c r="E2067" s="27" t="s">
        <v>5667</v>
      </c>
      <c r="F2067" s="27" t="s">
        <v>5668</v>
      </c>
      <c r="G2067" s="27" t="s">
        <v>78</v>
      </c>
      <c r="H2067" s="27" t="s">
        <v>5669</v>
      </c>
      <c r="I2067" s="28">
        <v>43423.620821759258</v>
      </c>
      <c r="J2067" s="28">
        <v>43423.621261574073</v>
      </c>
      <c r="K2067" s="27">
        <v>4.3981481481481481E-4</v>
      </c>
      <c r="L2067" s="27" t="s">
        <v>210</v>
      </c>
      <c r="M2067" s="27" t="s">
        <v>211</v>
      </c>
      <c r="N2067" s="27" t="s">
        <v>215</v>
      </c>
      <c r="O2067" s="27" t="s">
        <v>764</v>
      </c>
      <c r="P2067" s="27" t="s">
        <v>170</v>
      </c>
      <c r="R2067" s="27">
        <v>0</v>
      </c>
      <c r="S2067" s="27" t="s">
        <v>388</v>
      </c>
      <c r="T2067" s="27" t="s">
        <v>354</v>
      </c>
      <c r="U2067" s="27" t="s">
        <v>5670</v>
      </c>
    </row>
    <row r="2068" spans="1:21" x14ac:dyDescent="0.15">
      <c r="A2068" s="27" t="s">
        <v>75</v>
      </c>
      <c r="B2068" s="27" t="s">
        <v>12623</v>
      </c>
      <c r="C2068" s="27" t="s">
        <v>252</v>
      </c>
      <c r="D2068" s="27" t="s">
        <v>763</v>
      </c>
      <c r="E2068" s="27" t="s">
        <v>1767</v>
      </c>
      <c r="F2068" s="27" t="s">
        <v>1768</v>
      </c>
      <c r="G2068" s="27" t="s">
        <v>78</v>
      </c>
      <c r="H2068" s="27" t="s">
        <v>1769</v>
      </c>
      <c r="I2068" s="28">
        <v>43423.623194444444</v>
      </c>
      <c r="J2068" s="28">
        <v>43423.623194444444</v>
      </c>
      <c r="K2068" s="27">
        <v>0</v>
      </c>
      <c r="L2068" s="27" t="s">
        <v>211</v>
      </c>
      <c r="M2068" s="27" t="s">
        <v>211</v>
      </c>
      <c r="N2068" s="27" t="s">
        <v>215</v>
      </c>
      <c r="O2068" s="27" t="s">
        <v>764</v>
      </c>
      <c r="P2068" s="27" t="s">
        <v>170</v>
      </c>
      <c r="R2068" s="27">
        <v>0</v>
      </c>
      <c r="S2068" s="27" t="s">
        <v>354</v>
      </c>
      <c r="T2068" s="27" t="s">
        <v>354</v>
      </c>
      <c r="U2068" s="27" t="s">
        <v>1770</v>
      </c>
    </row>
    <row r="2069" spans="1:21" x14ac:dyDescent="0.15">
      <c r="A2069" s="27" t="s">
        <v>75</v>
      </c>
      <c r="B2069" s="27" t="s">
        <v>12624</v>
      </c>
      <c r="C2069" s="27" t="s">
        <v>252</v>
      </c>
      <c r="D2069" s="27" t="s">
        <v>763</v>
      </c>
      <c r="E2069" s="27" t="s">
        <v>12625</v>
      </c>
      <c r="F2069" s="27" t="s">
        <v>12626</v>
      </c>
      <c r="G2069" s="27" t="s">
        <v>78</v>
      </c>
      <c r="H2069" s="27" t="s">
        <v>1406</v>
      </c>
      <c r="I2069" s="28">
        <v>43423.626400462963</v>
      </c>
      <c r="J2069" s="28">
        <v>43423.626400462963</v>
      </c>
      <c r="K2069" s="27">
        <v>0</v>
      </c>
      <c r="L2069" s="27" t="s">
        <v>211</v>
      </c>
      <c r="M2069" s="27" t="s">
        <v>211</v>
      </c>
      <c r="N2069" s="27" t="s">
        <v>215</v>
      </c>
      <c r="O2069" s="27" t="s">
        <v>764</v>
      </c>
      <c r="P2069" s="27" t="s">
        <v>170</v>
      </c>
      <c r="R2069" s="27">
        <v>0</v>
      </c>
      <c r="S2069" s="27" t="s">
        <v>354</v>
      </c>
      <c r="T2069" s="27" t="s">
        <v>354</v>
      </c>
      <c r="U2069" s="27" t="s">
        <v>12627</v>
      </c>
    </row>
    <row r="2070" spans="1:21" x14ac:dyDescent="0.15">
      <c r="A2070" s="27" t="s">
        <v>75</v>
      </c>
      <c r="B2070" s="27" t="s">
        <v>12628</v>
      </c>
      <c r="C2070" s="27" t="s">
        <v>252</v>
      </c>
      <c r="D2070" s="27" t="s">
        <v>763</v>
      </c>
      <c r="E2070" s="27" t="s">
        <v>1771</v>
      </c>
      <c r="F2070" s="27" t="s">
        <v>1772</v>
      </c>
      <c r="G2070" s="27" t="s">
        <v>78</v>
      </c>
      <c r="H2070" s="27" t="s">
        <v>1773</v>
      </c>
      <c r="I2070" s="28">
        <v>43423.703831018516</v>
      </c>
      <c r="J2070" s="28">
        <v>43423.703831018516</v>
      </c>
      <c r="K2070" s="27">
        <v>0</v>
      </c>
      <c r="L2070" s="27" t="s">
        <v>211</v>
      </c>
      <c r="M2070" s="27" t="s">
        <v>211</v>
      </c>
      <c r="N2070" s="27" t="s">
        <v>215</v>
      </c>
      <c r="O2070" s="27" t="s">
        <v>764</v>
      </c>
      <c r="P2070" s="27" t="s">
        <v>170</v>
      </c>
      <c r="R2070" s="27">
        <v>0</v>
      </c>
      <c r="S2070" s="27" t="s">
        <v>354</v>
      </c>
      <c r="T2070" s="27" t="s">
        <v>354</v>
      </c>
      <c r="U2070" s="27" t="s">
        <v>1774</v>
      </c>
    </row>
    <row r="2071" spans="1:21" x14ac:dyDescent="0.15">
      <c r="A2071" s="27" t="s">
        <v>75</v>
      </c>
      <c r="B2071" s="27" t="s">
        <v>5671</v>
      </c>
      <c r="C2071" s="27" t="s">
        <v>252</v>
      </c>
      <c r="D2071" s="27" t="s">
        <v>763</v>
      </c>
      <c r="E2071" s="27" t="s">
        <v>1677</v>
      </c>
      <c r="F2071" s="27" t="s">
        <v>1678</v>
      </c>
      <c r="G2071" s="27" t="s">
        <v>78</v>
      </c>
      <c r="H2071" s="27" t="s">
        <v>1679</v>
      </c>
      <c r="I2071" s="28">
        <v>43423.728043981479</v>
      </c>
      <c r="J2071" s="28">
        <v>43423.730694444443</v>
      </c>
      <c r="K2071" s="27">
        <v>2.6504629629629625E-3</v>
      </c>
      <c r="L2071" s="27" t="s">
        <v>210</v>
      </c>
      <c r="M2071" s="27" t="s">
        <v>210</v>
      </c>
      <c r="N2071" s="27" t="s">
        <v>215</v>
      </c>
      <c r="O2071" s="27" t="s">
        <v>764</v>
      </c>
      <c r="P2071" s="27" t="s">
        <v>170</v>
      </c>
      <c r="R2071" s="27">
        <v>0</v>
      </c>
      <c r="S2071" s="27" t="s">
        <v>435</v>
      </c>
      <c r="T2071" s="27" t="s">
        <v>435</v>
      </c>
      <c r="U2071" s="27" t="s">
        <v>1680</v>
      </c>
    </row>
    <row r="2072" spans="1:21" x14ac:dyDescent="0.15">
      <c r="A2072" s="27" t="s">
        <v>75</v>
      </c>
      <c r="B2072" s="27" t="s">
        <v>12629</v>
      </c>
      <c r="C2072" s="27" t="s">
        <v>252</v>
      </c>
      <c r="D2072" s="27" t="s">
        <v>763</v>
      </c>
      <c r="E2072" s="27" t="s">
        <v>12630</v>
      </c>
      <c r="F2072" s="27" t="s">
        <v>12631</v>
      </c>
      <c r="G2072" s="27" t="s">
        <v>78</v>
      </c>
      <c r="H2072" s="27" t="s">
        <v>12632</v>
      </c>
      <c r="I2072" s="28">
        <v>43423.734629629631</v>
      </c>
      <c r="J2072" s="28">
        <v>43423.734629629631</v>
      </c>
      <c r="K2072" s="27">
        <v>0</v>
      </c>
      <c r="L2072" s="27" t="s">
        <v>211</v>
      </c>
      <c r="M2072" s="27" t="s">
        <v>211</v>
      </c>
      <c r="N2072" s="27" t="s">
        <v>215</v>
      </c>
      <c r="O2072" s="27" t="s">
        <v>764</v>
      </c>
      <c r="P2072" s="27" t="s">
        <v>170</v>
      </c>
      <c r="R2072" s="27">
        <v>0</v>
      </c>
      <c r="S2072" s="27" t="s">
        <v>354</v>
      </c>
      <c r="T2072" s="27" t="s">
        <v>354</v>
      </c>
      <c r="U2072" s="27" t="s">
        <v>12633</v>
      </c>
    </row>
    <row r="2073" spans="1:21" x14ac:dyDescent="0.15">
      <c r="A2073" s="27" t="s">
        <v>75</v>
      </c>
      <c r="B2073" s="27" t="s">
        <v>12634</v>
      </c>
      <c r="C2073" s="27" t="s">
        <v>252</v>
      </c>
      <c r="D2073" s="27" t="s">
        <v>763</v>
      </c>
      <c r="E2073" s="27" t="s">
        <v>12635</v>
      </c>
      <c r="F2073" s="27" t="s">
        <v>12636</v>
      </c>
      <c r="G2073" s="27" t="s">
        <v>78</v>
      </c>
      <c r="H2073" s="27" t="s">
        <v>12637</v>
      </c>
      <c r="I2073" s="28">
        <v>43423.735775462963</v>
      </c>
      <c r="J2073" s="28">
        <v>43423.735775462963</v>
      </c>
      <c r="K2073" s="27">
        <v>0</v>
      </c>
      <c r="L2073" s="27" t="s">
        <v>211</v>
      </c>
      <c r="M2073" s="27" t="s">
        <v>211</v>
      </c>
      <c r="N2073" s="27" t="s">
        <v>215</v>
      </c>
      <c r="O2073" s="27" t="s">
        <v>764</v>
      </c>
      <c r="P2073" s="27" t="s">
        <v>170</v>
      </c>
      <c r="R2073" s="27">
        <v>0</v>
      </c>
      <c r="S2073" s="27" t="s">
        <v>354</v>
      </c>
      <c r="T2073" s="27" t="s">
        <v>354</v>
      </c>
      <c r="U2073" s="27" t="s">
        <v>12638</v>
      </c>
    </row>
    <row r="2074" spans="1:21" x14ac:dyDescent="0.15">
      <c r="A2074" s="27" t="s">
        <v>75</v>
      </c>
      <c r="B2074" s="27" t="s">
        <v>12639</v>
      </c>
      <c r="C2074" s="27" t="s">
        <v>252</v>
      </c>
      <c r="D2074" s="27" t="s">
        <v>763</v>
      </c>
      <c r="E2074" s="27" t="s">
        <v>12640</v>
      </c>
      <c r="F2074" s="27" t="s">
        <v>12641</v>
      </c>
      <c r="G2074" s="27" t="s">
        <v>78</v>
      </c>
      <c r="H2074" s="27" t="s">
        <v>898</v>
      </c>
      <c r="I2074" s="28">
        <v>43423.736157407409</v>
      </c>
      <c r="J2074" s="28">
        <v>43423.736157407409</v>
      </c>
      <c r="K2074" s="27">
        <v>0</v>
      </c>
      <c r="L2074" s="27" t="s">
        <v>211</v>
      </c>
      <c r="M2074" s="27" t="s">
        <v>211</v>
      </c>
      <c r="N2074" s="27" t="s">
        <v>215</v>
      </c>
      <c r="O2074" s="27" t="s">
        <v>764</v>
      </c>
      <c r="P2074" s="27" t="s">
        <v>170</v>
      </c>
      <c r="R2074" s="27">
        <v>0</v>
      </c>
      <c r="S2074" s="27" t="s">
        <v>354</v>
      </c>
      <c r="T2074" s="27" t="s">
        <v>354</v>
      </c>
      <c r="U2074" s="27" t="s">
        <v>12642</v>
      </c>
    </row>
    <row r="2075" spans="1:21" x14ac:dyDescent="0.15">
      <c r="A2075" s="27" t="s">
        <v>75</v>
      </c>
      <c r="B2075" s="27" t="s">
        <v>12643</v>
      </c>
      <c r="C2075" s="27" t="s">
        <v>252</v>
      </c>
      <c r="D2075" s="27" t="s">
        <v>763</v>
      </c>
      <c r="E2075" s="27" t="s">
        <v>12644</v>
      </c>
      <c r="F2075" s="27" t="s">
        <v>12645</v>
      </c>
      <c r="G2075" s="27" t="s">
        <v>78</v>
      </c>
      <c r="H2075" s="27" t="s">
        <v>12646</v>
      </c>
      <c r="I2075" s="28">
        <v>43423.73641203704</v>
      </c>
      <c r="J2075" s="28">
        <v>43423.73641203704</v>
      </c>
      <c r="K2075" s="27">
        <v>0</v>
      </c>
      <c r="L2075" s="27" t="s">
        <v>211</v>
      </c>
      <c r="M2075" s="27" t="s">
        <v>211</v>
      </c>
      <c r="N2075" s="27" t="s">
        <v>215</v>
      </c>
      <c r="O2075" s="27" t="s">
        <v>764</v>
      </c>
      <c r="P2075" s="27" t="s">
        <v>170</v>
      </c>
      <c r="R2075" s="27">
        <v>0</v>
      </c>
      <c r="S2075" s="27" t="s">
        <v>354</v>
      </c>
      <c r="T2075" s="27" t="s">
        <v>354</v>
      </c>
      <c r="U2075" s="27" t="s">
        <v>12647</v>
      </c>
    </row>
    <row r="2076" spans="1:21" x14ac:dyDescent="0.15">
      <c r="A2076" s="27" t="s">
        <v>75</v>
      </c>
      <c r="B2076" s="27" t="s">
        <v>12648</v>
      </c>
      <c r="C2076" s="27" t="s">
        <v>252</v>
      </c>
      <c r="D2076" s="27" t="s">
        <v>763</v>
      </c>
      <c r="E2076" s="27" t="s">
        <v>12649</v>
      </c>
      <c r="F2076" s="27" t="s">
        <v>12650</v>
      </c>
      <c r="G2076" s="27" t="s">
        <v>78</v>
      </c>
      <c r="H2076" s="27" t="s">
        <v>12651</v>
      </c>
      <c r="I2076" s="28">
        <v>43423.73741898148</v>
      </c>
      <c r="J2076" s="28">
        <v>43423.73741898148</v>
      </c>
      <c r="K2076" s="27">
        <v>0</v>
      </c>
      <c r="L2076" s="27" t="s">
        <v>211</v>
      </c>
      <c r="M2076" s="27" t="s">
        <v>211</v>
      </c>
      <c r="N2076" s="27" t="s">
        <v>215</v>
      </c>
      <c r="O2076" s="27" t="s">
        <v>764</v>
      </c>
      <c r="P2076" s="27" t="s">
        <v>170</v>
      </c>
      <c r="R2076" s="27">
        <v>0</v>
      </c>
      <c r="S2076" s="27" t="s">
        <v>354</v>
      </c>
      <c r="T2076" s="27" t="s">
        <v>354</v>
      </c>
      <c r="U2076" s="27" t="s">
        <v>12652</v>
      </c>
    </row>
    <row r="2077" spans="1:21" x14ac:dyDescent="0.15">
      <c r="A2077" s="27" t="s">
        <v>75</v>
      </c>
      <c r="B2077" s="27" t="s">
        <v>12653</v>
      </c>
      <c r="C2077" s="27" t="s">
        <v>252</v>
      </c>
      <c r="D2077" s="27" t="s">
        <v>763</v>
      </c>
      <c r="E2077" s="27" t="s">
        <v>12654</v>
      </c>
      <c r="F2077" s="27" t="s">
        <v>12655</v>
      </c>
      <c r="G2077" s="27" t="s">
        <v>78</v>
      </c>
      <c r="H2077" s="27" t="s">
        <v>12656</v>
      </c>
      <c r="I2077" s="28">
        <v>43423.738125000003</v>
      </c>
      <c r="J2077" s="28">
        <v>43423.738125000003</v>
      </c>
      <c r="K2077" s="27">
        <v>0</v>
      </c>
      <c r="L2077" s="27" t="s">
        <v>211</v>
      </c>
      <c r="M2077" s="27" t="s">
        <v>211</v>
      </c>
      <c r="N2077" s="27" t="s">
        <v>215</v>
      </c>
      <c r="O2077" s="27" t="s">
        <v>764</v>
      </c>
      <c r="P2077" s="27" t="s">
        <v>170</v>
      </c>
      <c r="R2077" s="27">
        <v>0</v>
      </c>
      <c r="S2077" s="27" t="s">
        <v>354</v>
      </c>
      <c r="T2077" s="27" t="s">
        <v>354</v>
      </c>
      <c r="U2077" s="27" t="s">
        <v>12657</v>
      </c>
    </row>
    <row r="2078" spans="1:21" x14ac:dyDescent="0.15">
      <c r="A2078" s="27" t="s">
        <v>75</v>
      </c>
      <c r="B2078" s="27" t="s">
        <v>12658</v>
      </c>
      <c r="C2078" s="27" t="s">
        <v>252</v>
      </c>
      <c r="D2078" s="27" t="s">
        <v>763</v>
      </c>
      <c r="E2078" s="27" t="s">
        <v>12659</v>
      </c>
      <c r="F2078" s="27" t="s">
        <v>12660</v>
      </c>
      <c r="G2078" s="27" t="s">
        <v>78</v>
      </c>
      <c r="H2078" s="27" t="s">
        <v>1748</v>
      </c>
      <c r="I2078" s="28">
        <v>43423.738541666666</v>
      </c>
      <c r="J2078" s="28">
        <v>43423.738541666666</v>
      </c>
      <c r="K2078" s="27">
        <v>0</v>
      </c>
      <c r="L2078" s="27" t="s">
        <v>211</v>
      </c>
      <c r="M2078" s="27" t="s">
        <v>211</v>
      </c>
      <c r="N2078" s="27" t="s">
        <v>215</v>
      </c>
      <c r="O2078" s="27" t="s">
        <v>764</v>
      </c>
      <c r="P2078" s="27" t="s">
        <v>170</v>
      </c>
      <c r="R2078" s="27">
        <v>0</v>
      </c>
      <c r="S2078" s="27" t="s">
        <v>354</v>
      </c>
      <c r="T2078" s="27" t="s">
        <v>354</v>
      </c>
      <c r="U2078" s="27" t="s">
        <v>12661</v>
      </c>
    </row>
    <row r="2079" spans="1:21" x14ac:dyDescent="0.15">
      <c r="A2079" s="27" t="s">
        <v>75</v>
      </c>
      <c r="B2079" s="27" t="s">
        <v>5672</v>
      </c>
      <c r="C2079" s="27" t="s">
        <v>252</v>
      </c>
      <c r="D2079" s="27" t="s">
        <v>763</v>
      </c>
      <c r="E2079" s="27" t="s">
        <v>5673</v>
      </c>
      <c r="F2079" s="27" t="s">
        <v>5674</v>
      </c>
      <c r="G2079" s="27" t="s">
        <v>78</v>
      </c>
      <c r="H2079" s="27" t="s">
        <v>5675</v>
      </c>
      <c r="I2079" s="28">
        <v>43423.738796296297</v>
      </c>
      <c r="J2079" s="28">
        <v>43423.741076388891</v>
      </c>
      <c r="K2079" s="27">
        <v>2.2800925925925927E-3</v>
      </c>
      <c r="L2079" s="27" t="s">
        <v>210</v>
      </c>
      <c r="M2079" s="27" t="s">
        <v>210</v>
      </c>
      <c r="N2079" s="27" t="s">
        <v>215</v>
      </c>
      <c r="O2079" s="27" t="s">
        <v>764</v>
      </c>
      <c r="P2079" s="27" t="s">
        <v>170</v>
      </c>
      <c r="R2079" s="27">
        <v>0</v>
      </c>
      <c r="S2079" s="27" t="s">
        <v>716</v>
      </c>
      <c r="T2079" s="27" t="s">
        <v>716</v>
      </c>
      <c r="U2079" s="27" t="s">
        <v>5676</v>
      </c>
    </row>
    <row r="2080" spans="1:21" x14ac:dyDescent="0.15">
      <c r="A2080" s="27" t="s">
        <v>75</v>
      </c>
      <c r="B2080" s="27" t="s">
        <v>12662</v>
      </c>
      <c r="C2080" s="27" t="s">
        <v>252</v>
      </c>
      <c r="D2080" s="27" t="s">
        <v>763</v>
      </c>
      <c r="E2080" s="27" t="s">
        <v>12663</v>
      </c>
      <c r="F2080" s="27" t="s">
        <v>12664</v>
      </c>
      <c r="G2080" s="27" t="s">
        <v>78</v>
      </c>
      <c r="H2080" s="27" t="s">
        <v>916</v>
      </c>
      <c r="I2080" s="28">
        <v>43423.590844907405</v>
      </c>
      <c r="J2080" s="28">
        <v>43423.590844907405</v>
      </c>
      <c r="K2080" s="27">
        <v>0</v>
      </c>
      <c r="L2080" s="27" t="s">
        <v>211</v>
      </c>
      <c r="M2080" s="27" t="s">
        <v>211</v>
      </c>
      <c r="N2080" s="27" t="s">
        <v>215</v>
      </c>
      <c r="O2080" s="27" t="s">
        <v>764</v>
      </c>
      <c r="P2080" s="27" t="s">
        <v>897</v>
      </c>
      <c r="R2080" s="27">
        <v>0</v>
      </c>
      <c r="S2080" s="27" t="s">
        <v>354</v>
      </c>
      <c r="T2080" s="27" t="s">
        <v>354</v>
      </c>
      <c r="U2080" s="27" t="s">
        <v>12665</v>
      </c>
    </row>
    <row r="2081" spans="1:21" x14ac:dyDescent="0.15">
      <c r="A2081" s="27" t="s">
        <v>75</v>
      </c>
      <c r="B2081" s="27" t="s">
        <v>12666</v>
      </c>
      <c r="C2081" s="27" t="s">
        <v>252</v>
      </c>
      <c r="D2081" s="27" t="s">
        <v>763</v>
      </c>
      <c r="E2081" s="27" t="s">
        <v>12667</v>
      </c>
      <c r="F2081" s="27" t="s">
        <v>12668</v>
      </c>
      <c r="G2081" s="27" t="s">
        <v>78</v>
      </c>
      <c r="H2081" s="27" t="s">
        <v>12669</v>
      </c>
      <c r="I2081" s="28">
        <v>43423.640219907407</v>
      </c>
      <c r="J2081" s="28">
        <v>43423.640219907407</v>
      </c>
      <c r="K2081" s="27">
        <v>0</v>
      </c>
      <c r="L2081" s="27" t="s">
        <v>211</v>
      </c>
      <c r="M2081" s="27" t="s">
        <v>211</v>
      </c>
      <c r="N2081" s="27" t="s">
        <v>215</v>
      </c>
      <c r="O2081" s="27" t="s">
        <v>764</v>
      </c>
      <c r="P2081" s="27" t="s">
        <v>897</v>
      </c>
      <c r="R2081" s="27">
        <v>0</v>
      </c>
      <c r="S2081" s="27" t="s">
        <v>354</v>
      </c>
      <c r="T2081" s="27" t="s">
        <v>354</v>
      </c>
      <c r="U2081" s="27" t="s">
        <v>12670</v>
      </c>
    </row>
    <row r="2082" spans="1:21" x14ac:dyDescent="0.15">
      <c r="A2082" s="27" t="s">
        <v>75</v>
      </c>
      <c r="B2082" s="27" t="s">
        <v>12671</v>
      </c>
      <c r="C2082" s="27" t="s">
        <v>252</v>
      </c>
      <c r="D2082" s="27" t="s">
        <v>763</v>
      </c>
      <c r="E2082" s="27" t="s">
        <v>12667</v>
      </c>
      <c r="F2082" s="27" t="s">
        <v>12668</v>
      </c>
      <c r="G2082" s="27" t="s">
        <v>78</v>
      </c>
      <c r="H2082" s="27" t="s">
        <v>12669</v>
      </c>
      <c r="I2082" s="28">
        <v>43423.643958333334</v>
      </c>
      <c r="J2082" s="28">
        <v>43423.643958333334</v>
      </c>
      <c r="K2082" s="27">
        <v>0</v>
      </c>
      <c r="L2082" s="27" t="s">
        <v>211</v>
      </c>
      <c r="M2082" s="27" t="s">
        <v>211</v>
      </c>
      <c r="N2082" s="27" t="s">
        <v>215</v>
      </c>
      <c r="O2082" s="27" t="s">
        <v>764</v>
      </c>
      <c r="P2082" s="27" t="s">
        <v>897</v>
      </c>
      <c r="R2082" s="27">
        <v>0</v>
      </c>
      <c r="S2082" s="27" t="s">
        <v>354</v>
      </c>
      <c r="T2082" s="27" t="s">
        <v>354</v>
      </c>
      <c r="U2082" s="27" t="s">
        <v>12672</v>
      </c>
    </row>
    <row r="2083" spans="1:21" x14ac:dyDescent="0.15">
      <c r="A2083" s="27" t="s">
        <v>75</v>
      </c>
      <c r="B2083" s="27" t="s">
        <v>12673</v>
      </c>
      <c r="C2083" s="27" t="s">
        <v>252</v>
      </c>
      <c r="D2083" s="27" t="s">
        <v>763</v>
      </c>
      <c r="E2083" s="27" t="s">
        <v>12674</v>
      </c>
      <c r="F2083" s="27" t="s">
        <v>12675</v>
      </c>
      <c r="G2083" s="27" t="s">
        <v>78</v>
      </c>
      <c r="H2083" s="27" t="s">
        <v>765</v>
      </c>
      <c r="I2083" s="28">
        <v>43423.64775462963</v>
      </c>
      <c r="J2083" s="28">
        <v>43423.64775462963</v>
      </c>
      <c r="K2083" s="27">
        <v>0</v>
      </c>
      <c r="L2083" s="27" t="s">
        <v>211</v>
      </c>
      <c r="M2083" s="27" t="s">
        <v>211</v>
      </c>
      <c r="N2083" s="27" t="s">
        <v>215</v>
      </c>
      <c r="O2083" s="27" t="s">
        <v>764</v>
      </c>
      <c r="P2083" s="27" t="s">
        <v>897</v>
      </c>
      <c r="R2083" s="27">
        <v>0</v>
      </c>
      <c r="S2083" s="27" t="s">
        <v>354</v>
      </c>
      <c r="T2083" s="27" t="s">
        <v>354</v>
      </c>
      <c r="U2083" s="27" t="s">
        <v>12676</v>
      </c>
    </row>
    <row r="2084" spans="1:21" x14ac:dyDescent="0.15">
      <c r="A2084" s="27" t="s">
        <v>75</v>
      </c>
      <c r="B2084" s="27" t="s">
        <v>12677</v>
      </c>
      <c r="C2084" s="27" t="s">
        <v>252</v>
      </c>
      <c r="D2084" s="27" t="s">
        <v>763</v>
      </c>
      <c r="E2084" s="27" t="s">
        <v>12678</v>
      </c>
      <c r="F2084" s="27" t="s">
        <v>12679</v>
      </c>
      <c r="G2084" s="27" t="s">
        <v>78</v>
      </c>
      <c r="H2084" s="27" t="s">
        <v>12680</v>
      </c>
      <c r="I2084" s="28">
        <v>43423.651307870372</v>
      </c>
      <c r="J2084" s="28">
        <v>43423.651307870372</v>
      </c>
      <c r="K2084" s="27">
        <v>0</v>
      </c>
      <c r="L2084" s="27" t="s">
        <v>211</v>
      </c>
      <c r="M2084" s="27" t="s">
        <v>211</v>
      </c>
      <c r="N2084" s="27" t="s">
        <v>215</v>
      </c>
      <c r="O2084" s="27" t="s">
        <v>764</v>
      </c>
      <c r="P2084" s="27" t="s">
        <v>897</v>
      </c>
      <c r="R2084" s="27">
        <v>0</v>
      </c>
      <c r="S2084" s="27" t="s">
        <v>354</v>
      </c>
      <c r="T2084" s="27" t="s">
        <v>354</v>
      </c>
      <c r="U2084" s="27" t="s">
        <v>12681</v>
      </c>
    </row>
    <row r="2085" spans="1:21" x14ac:dyDescent="0.15">
      <c r="A2085" s="27" t="s">
        <v>75</v>
      </c>
      <c r="B2085" s="27" t="s">
        <v>12682</v>
      </c>
      <c r="C2085" s="27" t="s">
        <v>252</v>
      </c>
      <c r="D2085" s="27" t="s">
        <v>763</v>
      </c>
      <c r="E2085" s="27" t="s">
        <v>12683</v>
      </c>
      <c r="F2085" s="27" t="s">
        <v>12684</v>
      </c>
      <c r="G2085" s="27" t="s">
        <v>78</v>
      </c>
      <c r="H2085" s="27" t="s">
        <v>12685</v>
      </c>
      <c r="I2085" s="28">
        <v>43423.652129629627</v>
      </c>
      <c r="J2085" s="28">
        <v>43423.652129629627</v>
      </c>
      <c r="K2085" s="27">
        <v>0</v>
      </c>
      <c r="L2085" s="27" t="s">
        <v>211</v>
      </c>
      <c r="M2085" s="27" t="s">
        <v>211</v>
      </c>
      <c r="N2085" s="27" t="s">
        <v>215</v>
      </c>
      <c r="O2085" s="27" t="s">
        <v>764</v>
      </c>
      <c r="P2085" s="27" t="s">
        <v>897</v>
      </c>
      <c r="R2085" s="27">
        <v>0</v>
      </c>
      <c r="S2085" s="27" t="s">
        <v>354</v>
      </c>
      <c r="T2085" s="27" t="s">
        <v>354</v>
      </c>
      <c r="U2085" s="27" t="s">
        <v>12686</v>
      </c>
    </row>
    <row r="2086" spans="1:21" x14ac:dyDescent="0.15">
      <c r="A2086" s="27" t="s">
        <v>75</v>
      </c>
      <c r="B2086" s="27" t="s">
        <v>12687</v>
      </c>
      <c r="C2086" s="27" t="s">
        <v>252</v>
      </c>
      <c r="D2086" s="27" t="s">
        <v>763</v>
      </c>
      <c r="E2086" s="27" t="s">
        <v>12688</v>
      </c>
      <c r="F2086" s="27" t="s">
        <v>12689</v>
      </c>
      <c r="G2086" s="27" t="s">
        <v>78</v>
      </c>
      <c r="H2086" s="27" t="s">
        <v>12690</v>
      </c>
      <c r="I2086" s="28">
        <v>43423.672152777777</v>
      </c>
      <c r="J2086" s="28">
        <v>43423.672152777777</v>
      </c>
      <c r="K2086" s="27">
        <v>0</v>
      </c>
      <c r="L2086" s="27" t="s">
        <v>211</v>
      </c>
      <c r="M2086" s="27" t="s">
        <v>211</v>
      </c>
      <c r="N2086" s="27" t="s">
        <v>215</v>
      </c>
      <c r="O2086" s="27" t="s">
        <v>764</v>
      </c>
      <c r="P2086" s="27" t="s">
        <v>897</v>
      </c>
      <c r="R2086" s="27">
        <v>0</v>
      </c>
      <c r="U2086" s="27" t="s">
        <v>12691</v>
      </c>
    </row>
    <row r="2087" spans="1:21" x14ac:dyDescent="0.15">
      <c r="A2087" s="27" t="s">
        <v>75</v>
      </c>
      <c r="B2087" s="27" t="s">
        <v>12692</v>
      </c>
      <c r="C2087" s="27" t="s">
        <v>248</v>
      </c>
      <c r="D2087" s="27" t="s">
        <v>768</v>
      </c>
      <c r="E2087" s="27" t="s">
        <v>12693</v>
      </c>
      <c r="F2087" s="27" t="s">
        <v>12694</v>
      </c>
      <c r="G2087" s="27" t="s">
        <v>78</v>
      </c>
      <c r="H2087" s="27" t="s">
        <v>781</v>
      </c>
      <c r="I2087" s="28">
        <v>43423.695613425924</v>
      </c>
      <c r="J2087" s="28">
        <v>43423.695613425924</v>
      </c>
      <c r="K2087" s="27">
        <v>0</v>
      </c>
      <c r="L2087" s="27" t="s">
        <v>211</v>
      </c>
      <c r="M2087" s="27" t="s">
        <v>211</v>
      </c>
      <c r="N2087" s="27" t="s">
        <v>215</v>
      </c>
      <c r="O2087" s="27" t="s">
        <v>769</v>
      </c>
      <c r="P2087" s="27" t="s">
        <v>170</v>
      </c>
      <c r="R2087" s="27">
        <v>0</v>
      </c>
      <c r="S2087" s="27" t="s">
        <v>354</v>
      </c>
      <c r="T2087" s="27" t="s">
        <v>354</v>
      </c>
      <c r="U2087" s="27" t="s">
        <v>12695</v>
      </c>
    </row>
    <row r="2088" spans="1:21" x14ac:dyDescent="0.15">
      <c r="A2088" s="27" t="s">
        <v>75</v>
      </c>
      <c r="B2088" s="27" t="s">
        <v>5677</v>
      </c>
      <c r="C2088" s="27" t="s">
        <v>248</v>
      </c>
      <c r="D2088" s="27" t="s">
        <v>770</v>
      </c>
      <c r="E2088" s="27" t="s">
        <v>5678</v>
      </c>
      <c r="F2088" s="27" t="s">
        <v>5679</v>
      </c>
      <c r="G2088" s="27" t="s">
        <v>78</v>
      </c>
      <c r="H2088" s="27" t="s">
        <v>5680</v>
      </c>
      <c r="I2088" s="28">
        <v>43423.590405092589</v>
      </c>
      <c r="J2088" s="28">
        <v>43423.592465277776</v>
      </c>
      <c r="K2088" s="27">
        <v>2.0601851851851853E-3</v>
      </c>
      <c r="L2088" s="27" t="s">
        <v>210</v>
      </c>
      <c r="M2088" s="27" t="s">
        <v>211</v>
      </c>
      <c r="N2088" s="27" t="s">
        <v>215</v>
      </c>
      <c r="O2088" s="27" t="s">
        <v>771</v>
      </c>
      <c r="P2088" s="27" t="s">
        <v>170</v>
      </c>
      <c r="R2088" s="27">
        <v>0</v>
      </c>
      <c r="S2088" s="27" t="s">
        <v>1244</v>
      </c>
      <c r="T2088" s="27" t="s">
        <v>354</v>
      </c>
      <c r="U2088" s="27" t="s">
        <v>5681</v>
      </c>
    </row>
    <row r="2089" spans="1:21" x14ac:dyDescent="0.15">
      <c r="A2089" s="27" t="s">
        <v>75</v>
      </c>
      <c r="B2089" s="27" t="s">
        <v>5682</v>
      </c>
      <c r="C2089" s="27" t="s">
        <v>248</v>
      </c>
      <c r="D2089" s="27" t="s">
        <v>772</v>
      </c>
      <c r="E2089" s="27" t="s">
        <v>5683</v>
      </c>
      <c r="F2089" s="27" t="s">
        <v>5684</v>
      </c>
      <c r="G2089" s="27" t="s">
        <v>78</v>
      </c>
      <c r="H2089" s="27" t="s">
        <v>5685</v>
      </c>
      <c r="I2089" s="28">
        <v>43423.629247685189</v>
      </c>
      <c r="J2089" s="28">
        <v>43423.629664351851</v>
      </c>
      <c r="K2089" s="27">
        <v>4.1666666666666669E-4</v>
      </c>
      <c r="L2089" s="27" t="s">
        <v>210</v>
      </c>
      <c r="M2089" s="27" t="s">
        <v>211</v>
      </c>
      <c r="N2089" s="27" t="s">
        <v>215</v>
      </c>
      <c r="O2089" s="27" t="s">
        <v>773</v>
      </c>
      <c r="P2089" s="27" t="s">
        <v>897</v>
      </c>
      <c r="R2089" s="27">
        <v>0</v>
      </c>
      <c r="S2089" s="27" t="s">
        <v>366</v>
      </c>
      <c r="T2089" s="27" t="s">
        <v>354</v>
      </c>
      <c r="U2089" s="27" t="s">
        <v>5686</v>
      </c>
    </row>
    <row r="2090" spans="1:21" x14ac:dyDescent="0.15">
      <c r="A2090" s="27" t="s">
        <v>75</v>
      </c>
      <c r="B2090" s="27" t="s">
        <v>12696</v>
      </c>
      <c r="C2090" s="27" t="s">
        <v>248</v>
      </c>
      <c r="D2090" s="27" t="s">
        <v>772</v>
      </c>
      <c r="E2090" s="27" t="s">
        <v>12697</v>
      </c>
      <c r="F2090" s="27" t="s">
        <v>12698</v>
      </c>
      <c r="G2090" s="27" t="s">
        <v>78</v>
      </c>
      <c r="H2090" s="27" t="s">
        <v>1473</v>
      </c>
      <c r="I2090" s="28">
        <v>43423.64949074074</v>
      </c>
      <c r="J2090" s="28">
        <v>43423.64949074074</v>
      </c>
      <c r="K2090" s="27">
        <v>0</v>
      </c>
      <c r="L2090" s="27" t="s">
        <v>211</v>
      </c>
      <c r="M2090" s="27" t="s">
        <v>211</v>
      </c>
      <c r="N2090" s="27" t="s">
        <v>215</v>
      </c>
      <c r="O2090" s="27" t="s">
        <v>773</v>
      </c>
      <c r="P2090" s="27" t="s">
        <v>897</v>
      </c>
      <c r="R2090" s="27">
        <v>0</v>
      </c>
      <c r="S2090" s="27" t="s">
        <v>354</v>
      </c>
      <c r="T2090" s="27" t="s">
        <v>354</v>
      </c>
      <c r="U2090" s="27" t="s">
        <v>12699</v>
      </c>
    </row>
    <row r="2091" spans="1:21" x14ac:dyDescent="0.15">
      <c r="A2091" s="27" t="s">
        <v>75</v>
      </c>
      <c r="B2091" s="27" t="s">
        <v>12700</v>
      </c>
      <c r="C2091" s="27" t="s">
        <v>248</v>
      </c>
      <c r="D2091" s="27" t="s">
        <v>772</v>
      </c>
      <c r="E2091" s="27" t="s">
        <v>12701</v>
      </c>
      <c r="F2091" s="27" t="s">
        <v>12702</v>
      </c>
      <c r="G2091" s="27" t="s">
        <v>78</v>
      </c>
      <c r="H2091" s="27" t="s">
        <v>12703</v>
      </c>
      <c r="I2091" s="28">
        <v>43423.660277777781</v>
      </c>
      <c r="J2091" s="28">
        <v>43423.660277777781</v>
      </c>
      <c r="K2091" s="27">
        <v>0</v>
      </c>
      <c r="L2091" s="27" t="s">
        <v>211</v>
      </c>
      <c r="M2091" s="27" t="s">
        <v>211</v>
      </c>
      <c r="N2091" s="27" t="s">
        <v>215</v>
      </c>
      <c r="O2091" s="27" t="s">
        <v>773</v>
      </c>
      <c r="P2091" s="27" t="s">
        <v>897</v>
      </c>
      <c r="R2091" s="27">
        <v>0</v>
      </c>
      <c r="S2091" s="27" t="s">
        <v>354</v>
      </c>
      <c r="T2091" s="27" t="s">
        <v>354</v>
      </c>
      <c r="U2091" s="27" t="s">
        <v>12704</v>
      </c>
    </row>
    <row r="2092" spans="1:21" x14ac:dyDescent="0.15">
      <c r="A2092" s="27" t="s">
        <v>75</v>
      </c>
      <c r="B2092" s="27" t="s">
        <v>5687</v>
      </c>
      <c r="C2092" s="27" t="s">
        <v>248</v>
      </c>
      <c r="D2092" s="27" t="s">
        <v>772</v>
      </c>
      <c r="E2092" s="27" t="s">
        <v>5688</v>
      </c>
      <c r="F2092" s="27" t="s">
        <v>5689</v>
      </c>
      <c r="G2092" s="27" t="s">
        <v>78</v>
      </c>
      <c r="H2092" s="27" t="s">
        <v>5690</v>
      </c>
      <c r="I2092" s="28">
        <v>43423.6721412037</v>
      </c>
      <c r="J2092" s="28">
        <v>43423.674837962964</v>
      </c>
      <c r="K2092" s="27">
        <v>2.6967592592592594E-3</v>
      </c>
      <c r="L2092" s="27" t="s">
        <v>210</v>
      </c>
      <c r="M2092" s="27" t="s">
        <v>210</v>
      </c>
      <c r="N2092" s="27" t="s">
        <v>215</v>
      </c>
      <c r="O2092" s="27" t="s">
        <v>773</v>
      </c>
      <c r="P2092" s="27" t="s">
        <v>897</v>
      </c>
      <c r="R2092" s="27">
        <v>0</v>
      </c>
      <c r="S2092" s="27" t="s">
        <v>747</v>
      </c>
      <c r="T2092" s="27" t="s">
        <v>747</v>
      </c>
      <c r="U2092" s="27" t="s">
        <v>5691</v>
      </c>
    </row>
    <row r="2093" spans="1:21" x14ac:dyDescent="0.15">
      <c r="A2093" s="27" t="s">
        <v>75</v>
      </c>
      <c r="B2093" s="27" t="s">
        <v>5692</v>
      </c>
      <c r="C2093" s="27" t="s">
        <v>248</v>
      </c>
      <c r="D2093" s="27" t="s">
        <v>772</v>
      </c>
      <c r="E2093" s="27" t="s">
        <v>5693</v>
      </c>
      <c r="F2093" s="27" t="s">
        <v>5694</v>
      </c>
      <c r="G2093" s="27" t="s">
        <v>78</v>
      </c>
      <c r="H2093" s="27" t="s">
        <v>5695</v>
      </c>
      <c r="I2093" s="28">
        <v>43423.675694444442</v>
      </c>
      <c r="J2093" s="28">
        <v>43423.675821759258</v>
      </c>
      <c r="K2093" s="27">
        <v>1.273148148148148E-4</v>
      </c>
      <c r="L2093" s="27" t="s">
        <v>210</v>
      </c>
      <c r="M2093" s="27" t="s">
        <v>211</v>
      </c>
      <c r="N2093" s="27" t="s">
        <v>215</v>
      </c>
      <c r="O2093" s="27" t="s">
        <v>773</v>
      </c>
      <c r="P2093" s="27" t="s">
        <v>897</v>
      </c>
      <c r="R2093" s="27">
        <v>0</v>
      </c>
      <c r="S2093" s="27" t="s">
        <v>380</v>
      </c>
      <c r="T2093" s="27" t="s">
        <v>354</v>
      </c>
      <c r="U2093" s="27" t="s">
        <v>5696</v>
      </c>
    </row>
    <row r="2094" spans="1:21" x14ac:dyDescent="0.15">
      <c r="A2094" s="27" t="s">
        <v>75</v>
      </c>
      <c r="B2094" s="27" t="s">
        <v>5697</v>
      </c>
      <c r="C2094" s="27" t="s">
        <v>248</v>
      </c>
      <c r="D2094" s="27" t="s">
        <v>772</v>
      </c>
      <c r="E2094" s="27" t="s">
        <v>5698</v>
      </c>
      <c r="F2094" s="27" t="s">
        <v>5699</v>
      </c>
      <c r="G2094" s="27" t="s">
        <v>78</v>
      </c>
      <c r="H2094" s="27" t="s">
        <v>5700</v>
      </c>
      <c r="I2094" s="28">
        <v>43423.702280092592</v>
      </c>
      <c r="J2094" s="28">
        <v>43423.7028125</v>
      </c>
      <c r="K2094" s="27">
        <v>5.3240740740740744E-4</v>
      </c>
      <c r="L2094" s="27" t="s">
        <v>210</v>
      </c>
      <c r="M2094" s="27" t="s">
        <v>211</v>
      </c>
      <c r="N2094" s="27" t="s">
        <v>215</v>
      </c>
      <c r="O2094" s="27" t="s">
        <v>773</v>
      </c>
      <c r="P2094" s="27" t="s">
        <v>897</v>
      </c>
      <c r="R2094" s="27">
        <v>0</v>
      </c>
      <c r="S2094" s="27" t="s">
        <v>434</v>
      </c>
      <c r="T2094" s="27" t="s">
        <v>354</v>
      </c>
      <c r="U2094" s="27" t="s">
        <v>5701</v>
      </c>
    </row>
    <row r="2095" spans="1:21" x14ac:dyDescent="0.15">
      <c r="A2095" s="27" t="s">
        <v>75</v>
      </c>
      <c r="B2095" s="27" t="s">
        <v>12705</v>
      </c>
      <c r="C2095" s="27" t="s">
        <v>248</v>
      </c>
      <c r="D2095" s="27" t="s">
        <v>772</v>
      </c>
      <c r="E2095" s="27" t="s">
        <v>12706</v>
      </c>
      <c r="F2095" s="27" t="s">
        <v>12707</v>
      </c>
      <c r="G2095" s="27" t="s">
        <v>78</v>
      </c>
      <c r="H2095" s="27" t="s">
        <v>12708</v>
      </c>
      <c r="I2095" s="28">
        <v>43423.707627314812</v>
      </c>
      <c r="J2095" s="28">
        <v>43423.707627314812</v>
      </c>
      <c r="K2095" s="27">
        <v>0</v>
      </c>
      <c r="L2095" s="27" t="s">
        <v>211</v>
      </c>
      <c r="M2095" s="27" t="s">
        <v>211</v>
      </c>
      <c r="N2095" s="27" t="s">
        <v>215</v>
      </c>
      <c r="O2095" s="27" t="s">
        <v>773</v>
      </c>
      <c r="P2095" s="27" t="s">
        <v>897</v>
      </c>
      <c r="R2095" s="27">
        <v>0</v>
      </c>
      <c r="S2095" s="27" t="s">
        <v>354</v>
      </c>
      <c r="T2095" s="27" t="s">
        <v>354</v>
      </c>
      <c r="U2095" s="27" t="s">
        <v>12709</v>
      </c>
    </row>
    <row r="2096" spans="1:21" x14ac:dyDescent="0.15">
      <c r="A2096" s="27" t="s">
        <v>75</v>
      </c>
      <c r="B2096" s="27" t="s">
        <v>12710</v>
      </c>
      <c r="C2096" s="27" t="s">
        <v>248</v>
      </c>
      <c r="D2096" s="27" t="s">
        <v>772</v>
      </c>
      <c r="E2096" s="27" t="s">
        <v>12711</v>
      </c>
      <c r="F2096" s="27" t="s">
        <v>12712</v>
      </c>
      <c r="G2096" s="27" t="s">
        <v>78</v>
      </c>
      <c r="H2096" s="27" t="s">
        <v>12713</v>
      </c>
      <c r="I2096" s="28">
        <v>43423.70994212963</v>
      </c>
      <c r="J2096" s="28">
        <v>43423.70994212963</v>
      </c>
      <c r="K2096" s="27">
        <v>0</v>
      </c>
      <c r="L2096" s="27" t="s">
        <v>211</v>
      </c>
      <c r="M2096" s="27" t="s">
        <v>211</v>
      </c>
      <c r="N2096" s="27" t="s">
        <v>215</v>
      </c>
      <c r="O2096" s="27" t="s">
        <v>773</v>
      </c>
      <c r="P2096" s="27" t="s">
        <v>897</v>
      </c>
      <c r="R2096" s="27">
        <v>0</v>
      </c>
      <c r="S2096" s="27" t="s">
        <v>354</v>
      </c>
      <c r="T2096" s="27" t="s">
        <v>354</v>
      </c>
      <c r="U2096" s="27" t="s">
        <v>8743</v>
      </c>
    </row>
    <row r="2097" spans="1:21" x14ac:dyDescent="0.15">
      <c r="A2097" s="27" t="s">
        <v>75</v>
      </c>
      <c r="B2097" s="27" t="s">
        <v>5702</v>
      </c>
      <c r="C2097" s="27" t="s">
        <v>248</v>
      </c>
      <c r="D2097" s="27" t="s">
        <v>772</v>
      </c>
      <c r="E2097" s="27" t="s">
        <v>5703</v>
      </c>
      <c r="F2097" s="27" t="s">
        <v>5704</v>
      </c>
      <c r="G2097" s="27" t="s">
        <v>78</v>
      </c>
      <c r="H2097" s="27" t="s">
        <v>5705</v>
      </c>
      <c r="I2097" s="28">
        <v>43423.732731481483</v>
      </c>
      <c r="J2097" s="28">
        <v>43423.736747685187</v>
      </c>
      <c r="K2097" s="27">
        <v>4.0162037037037033E-3</v>
      </c>
      <c r="L2097" s="27" t="s">
        <v>210</v>
      </c>
      <c r="M2097" s="27" t="s">
        <v>210</v>
      </c>
      <c r="N2097" s="27" t="s">
        <v>215</v>
      </c>
      <c r="O2097" s="27" t="s">
        <v>773</v>
      </c>
      <c r="P2097" s="27" t="s">
        <v>897</v>
      </c>
      <c r="R2097" s="27">
        <v>0</v>
      </c>
      <c r="S2097" s="27" t="s">
        <v>1213</v>
      </c>
      <c r="T2097" s="27" t="s">
        <v>1213</v>
      </c>
      <c r="U2097" s="27" t="s">
        <v>5706</v>
      </c>
    </row>
    <row r="2098" spans="1:21" x14ac:dyDescent="0.15">
      <c r="A2098" s="27" t="s">
        <v>75</v>
      </c>
      <c r="B2098" s="27" t="s">
        <v>12714</v>
      </c>
      <c r="D2098" s="27" t="s">
        <v>1387</v>
      </c>
      <c r="E2098" s="27" t="s">
        <v>12715</v>
      </c>
      <c r="F2098" s="27" t="s">
        <v>12716</v>
      </c>
      <c r="G2098" s="27" t="s">
        <v>78</v>
      </c>
      <c r="H2098" s="27" t="s">
        <v>718</v>
      </c>
      <c r="I2098" s="28">
        <v>43423.584467592591</v>
      </c>
      <c r="J2098" s="28">
        <v>43423.584467592591</v>
      </c>
      <c r="K2098" s="27">
        <v>0</v>
      </c>
      <c r="L2098" s="27" t="s">
        <v>211</v>
      </c>
      <c r="M2098" s="27" t="s">
        <v>211</v>
      </c>
      <c r="N2098" s="27" t="s">
        <v>215</v>
      </c>
      <c r="O2098" s="27" t="s">
        <v>1388</v>
      </c>
      <c r="P2098" s="27" t="s">
        <v>170</v>
      </c>
      <c r="R2098" s="27">
        <v>0</v>
      </c>
      <c r="S2098" s="27" t="s">
        <v>354</v>
      </c>
      <c r="T2098" s="27" t="s">
        <v>354</v>
      </c>
      <c r="U2098" s="27" t="s">
        <v>12717</v>
      </c>
    </row>
    <row r="2099" spans="1:21" x14ac:dyDescent="0.15">
      <c r="A2099" s="27" t="s">
        <v>75</v>
      </c>
      <c r="B2099" s="27" t="s">
        <v>12718</v>
      </c>
      <c r="D2099" s="27" t="s">
        <v>1387</v>
      </c>
      <c r="E2099" s="27" t="s">
        <v>12715</v>
      </c>
      <c r="F2099" s="27" t="s">
        <v>12716</v>
      </c>
      <c r="G2099" s="27" t="s">
        <v>78</v>
      </c>
      <c r="H2099" s="27" t="s">
        <v>718</v>
      </c>
      <c r="I2099" s="28">
        <v>43423.585231481484</v>
      </c>
      <c r="J2099" s="28">
        <v>43423.585231481484</v>
      </c>
      <c r="K2099" s="27">
        <v>0</v>
      </c>
      <c r="L2099" s="27" t="s">
        <v>211</v>
      </c>
      <c r="M2099" s="27" t="s">
        <v>211</v>
      </c>
      <c r="N2099" s="27" t="s">
        <v>215</v>
      </c>
      <c r="O2099" s="27" t="s">
        <v>1388</v>
      </c>
      <c r="P2099" s="27" t="s">
        <v>170</v>
      </c>
      <c r="R2099" s="27">
        <v>0</v>
      </c>
      <c r="S2099" s="27" t="s">
        <v>354</v>
      </c>
      <c r="T2099" s="27" t="s">
        <v>354</v>
      </c>
      <c r="U2099" s="27" t="s">
        <v>12719</v>
      </c>
    </row>
    <row r="2100" spans="1:21" x14ac:dyDescent="0.15">
      <c r="A2100" s="27" t="s">
        <v>75</v>
      </c>
      <c r="B2100" s="27" t="s">
        <v>5707</v>
      </c>
      <c r="D2100" s="27" t="s">
        <v>1387</v>
      </c>
      <c r="E2100" s="27" t="s">
        <v>5708</v>
      </c>
      <c r="F2100" s="27" t="s">
        <v>5709</v>
      </c>
      <c r="G2100" s="27" t="s">
        <v>78</v>
      </c>
      <c r="H2100" s="27" t="s">
        <v>973</v>
      </c>
      <c r="I2100" s="28">
        <v>43423.586215277777</v>
      </c>
      <c r="J2100" s="28">
        <v>43423.586643518516</v>
      </c>
      <c r="K2100" s="27">
        <v>4.2824074074074075E-4</v>
      </c>
      <c r="L2100" s="27" t="s">
        <v>210</v>
      </c>
      <c r="M2100" s="27" t="s">
        <v>211</v>
      </c>
      <c r="N2100" s="27" t="s">
        <v>215</v>
      </c>
      <c r="O2100" s="27" t="s">
        <v>1388</v>
      </c>
      <c r="P2100" s="27" t="s">
        <v>170</v>
      </c>
      <c r="R2100" s="27">
        <v>0</v>
      </c>
      <c r="S2100" s="27" t="s">
        <v>381</v>
      </c>
      <c r="T2100" s="27" t="s">
        <v>354</v>
      </c>
      <c r="U2100" s="27" t="s">
        <v>5710</v>
      </c>
    </row>
    <row r="2101" spans="1:21" x14ac:dyDescent="0.15">
      <c r="A2101" s="27" t="s">
        <v>75</v>
      </c>
      <c r="B2101" s="27" t="s">
        <v>12720</v>
      </c>
      <c r="D2101" s="27" t="s">
        <v>1387</v>
      </c>
      <c r="E2101" s="27" t="s">
        <v>5712</v>
      </c>
      <c r="F2101" s="27" t="s">
        <v>5713</v>
      </c>
      <c r="G2101" s="27" t="s">
        <v>78</v>
      </c>
      <c r="H2101" s="27" t="s">
        <v>5714</v>
      </c>
      <c r="I2101" s="28">
        <v>43423.587175925924</v>
      </c>
      <c r="J2101" s="28">
        <v>43423.587175925924</v>
      </c>
      <c r="K2101" s="27">
        <v>0</v>
      </c>
      <c r="L2101" s="27" t="s">
        <v>211</v>
      </c>
      <c r="M2101" s="27" t="s">
        <v>211</v>
      </c>
      <c r="N2101" s="27" t="s">
        <v>215</v>
      </c>
      <c r="O2101" s="27" t="s">
        <v>1388</v>
      </c>
      <c r="P2101" s="27" t="s">
        <v>170</v>
      </c>
      <c r="R2101" s="27">
        <v>0</v>
      </c>
      <c r="S2101" s="27" t="s">
        <v>354</v>
      </c>
      <c r="T2101" s="27" t="s">
        <v>354</v>
      </c>
      <c r="U2101" s="27" t="s">
        <v>12721</v>
      </c>
    </row>
    <row r="2102" spans="1:21" x14ac:dyDescent="0.15">
      <c r="A2102" s="27" t="s">
        <v>75</v>
      </c>
      <c r="B2102" s="27" t="s">
        <v>5711</v>
      </c>
      <c r="D2102" s="27" t="s">
        <v>1387</v>
      </c>
      <c r="E2102" s="27" t="s">
        <v>5712</v>
      </c>
      <c r="F2102" s="27" t="s">
        <v>5713</v>
      </c>
      <c r="G2102" s="27" t="s">
        <v>78</v>
      </c>
      <c r="H2102" s="27" t="s">
        <v>5714</v>
      </c>
      <c r="I2102" s="28">
        <v>43423.587384259263</v>
      </c>
      <c r="J2102" s="28">
        <v>43423.587557870371</v>
      </c>
      <c r="K2102" s="27">
        <v>1.7361111111111112E-4</v>
      </c>
      <c r="L2102" s="27" t="s">
        <v>210</v>
      </c>
      <c r="M2102" s="27" t="s">
        <v>211</v>
      </c>
      <c r="N2102" s="27" t="s">
        <v>215</v>
      </c>
      <c r="O2102" s="27" t="s">
        <v>1388</v>
      </c>
      <c r="P2102" s="27" t="s">
        <v>170</v>
      </c>
      <c r="R2102" s="27">
        <v>0</v>
      </c>
      <c r="S2102" s="27" t="s">
        <v>369</v>
      </c>
      <c r="T2102" s="27" t="s">
        <v>354</v>
      </c>
      <c r="U2102" s="27" t="s">
        <v>5715</v>
      </c>
    </row>
    <row r="2103" spans="1:21" x14ac:dyDescent="0.15">
      <c r="A2103" s="27" t="s">
        <v>75</v>
      </c>
      <c r="B2103" s="27" t="s">
        <v>5716</v>
      </c>
      <c r="D2103" s="27" t="s">
        <v>1387</v>
      </c>
      <c r="E2103" s="27" t="s">
        <v>5717</v>
      </c>
      <c r="F2103" s="27" t="s">
        <v>5718</v>
      </c>
      <c r="G2103" s="27" t="s">
        <v>78</v>
      </c>
      <c r="H2103" s="27" t="s">
        <v>5719</v>
      </c>
      <c r="I2103" s="28">
        <v>43423.588148148148</v>
      </c>
      <c r="J2103" s="28">
        <v>43423.588750000003</v>
      </c>
      <c r="K2103" s="27">
        <v>6.018518518518519E-4</v>
      </c>
      <c r="L2103" s="27" t="s">
        <v>210</v>
      </c>
      <c r="M2103" s="27" t="s">
        <v>211</v>
      </c>
      <c r="N2103" s="27" t="s">
        <v>215</v>
      </c>
      <c r="O2103" s="27" t="s">
        <v>1388</v>
      </c>
      <c r="P2103" s="27" t="s">
        <v>170</v>
      </c>
      <c r="R2103" s="27">
        <v>0</v>
      </c>
      <c r="S2103" s="27" t="s">
        <v>408</v>
      </c>
      <c r="T2103" s="27" t="s">
        <v>354</v>
      </c>
      <c r="U2103" s="27" t="s">
        <v>5720</v>
      </c>
    </row>
    <row r="2104" spans="1:21" x14ac:dyDescent="0.15">
      <c r="A2104" s="27" t="s">
        <v>75</v>
      </c>
      <c r="B2104" s="27" t="s">
        <v>5721</v>
      </c>
      <c r="D2104" s="27" t="s">
        <v>1387</v>
      </c>
      <c r="E2104" s="27" t="s">
        <v>5722</v>
      </c>
      <c r="F2104" s="27" t="s">
        <v>5723</v>
      </c>
      <c r="G2104" s="27" t="s">
        <v>78</v>
      </c>
      <c r="H2104" s="27" t="s">
        <v>5724</v>
      </c>
      <c r="I2104" s="28">
        <v>43423.595659722225</v>
      </c>
      <c r="J2104" s="28">
        <v>43423.595775462964</v>
      </c>
      <c r="K2104" s="27">
        <v>1.1574074074074073E-4</v>
      </c>
      <c r="L2104" s="27" t="s">
        <v>210</v>
      </c>
      <c r="M2104" s="27" t="s">
        <v>211</v>
      </c>
      <c r="N2104" s="27" t="s">
        <v>215</v>
      </c>
      <c r="O2104" s="27" t="s">
        <v>1388</v>
      </c>
      <c r="P2104" s="27" t="s">
        <v>170</v>
      </c>
      <c r="R2104" s="27">
        <v>0</v>
      </c>
      <c r="S2104" s="27" t="s">
        <v>441</v>
      </c>
      <c r="T2104" s="27" t="s">
        <v>354</v>
      </c>
      <c r="U2104" s="27" t="s">
        <v>5725</v>
      </c>
    </row>
    <row r="2105" spans="1:21" x14ac:dyDescent="0.15">
      <c r="A2105" s="27" t="s">
        <v>75</v>
      </c>
      <c r="B2105" s="27" t="s">
        <v>12722</v>
      </c>
      <c r="D2105" s="27" t="s">
        <v>1387</v>
      </c>
      <c r="E2105" s="27" t="s">
        <v>5727</v>
      </c>
      <c r="F2105" s="27" t="s">
        <v>5728</v>
      </c>
      <c r="G2105" s="27" t="s">
        <v>78</v>
      </c>
      <c r="H2105" s="27" t="s">
        <v>5729</v>
      </c>
      <c r="I2105" s="28">
        <v>43423.596261574072</v>
      </c>
      <c r="J2105" s="28">
        <v>43423.596261574072</v>
      </c>
      <c r="K2105" s="27">
        <v>0</v>
      </c>
      <c r="L2105" s="27" t="s">
        <v>211</v>
      </c>
      <c r="M2105" s="27" t="s">
        <v>211</v>
      </c>
      <c r="N2105" s="27" t="s">
        <v>215</v>
      </c>
      <c r="O2105" s="27" t="s">
        <v>1388</v>
      </c>
      <c r="P2105" s="27" t="s">
        <v>170</v>
      </c>
      <c r="R2105" s="27">
        <v>0</v>
      </c>
      <c r="S2105" s="27" t="s">
        <v>354</v>
      </c>
      <c r="T2105" s="27" t="s">
        <v>354</v>
      </c>
      <c r="U2105" s="27" t="s">
        <v>12723</v>
      </c>
    </row>
    <row r="2106" spans="1:21" x14ac:dyDescent="0.15">
      <c r="A2106" s="27" t="s">
        <v>75</v>
      </c>
      <c r="B2106" s="27" t="s">
        <v>5726</v>
      </c>
      <c r="D2106" s="27" t="s">
        <v>1387</v>
      </c>
      <c r="E2106" s="27" t="s">
        <v>5727</v>
      </c>
      <c r="F2106" s="27" t="s">
        <v>5728</v>
      </c>
      <c r="G2106" s="27" t="s">
        <v>78</v>
      </c>
      <c r="H2106" s="27" t="s">
        <v>5729</v>
      </c>
      <c r="I2106" s="28">
        <v>43423.596678240741</v>
      </c>
      <c r="J2106" s="28">
        <v>43423.597453703704</v>
      </c>
      <c r="K2106" s="27">
        <v>7.7546296296296304E-4</v>
      </c>
      <c r="L2106" s="27" t="s">
        <v>210</v>
      </c>
      <c r="M2106" s="27" t="s">
        <v>211</v>
      </c>
      <c r="N2106" s="27" t="s">
        <v>215</v>
      </c>
      <c r="O2106" s="27" t="s">
        <v>1388</v>
      </c>
      <c r="P2106" s="27" t="s">
        <v>170</v>
      </c>
      <c r="R2106" s="27">
        <v>0</v>
      </c>
      <c r="S2106" s="27" t="s">
        <v>413</v>
      </c>
      <c r="T2106" s="27" t="s">
        <v>354</v>
      </c>
      <c r="U2106" s="27" t="s">
        <v>5730</v>
      </c>
    </row>
    <row r="2107" spans="1:21" x14ac:dyDescent="0.15">
      <c r="A2107" s="27" t="s">
        <v>75</v>
      </c>
      <c r="B2107" s="27" t="s">
        <v>12724</v>
      </c>
      <c r="D2107" s="27" t="s">
        <v>1387</v>
      </c>
      <c r="E2107" s="27" t="s">
        <v>12725</v>
      </c>
      <c r="F2107" s="27" t="s">
        <v>12726</v>
      </c>
      <c r="G2107" s="27" t="s">
        <v>78</v>
      </c>
      <c r="H2107" s="27" t="s">
        <v>12727</v>
      </c>
      <c r="I2107" s="28">
        <v>43423.600370370368</v>
      </c>
      <c r="J2107" s="28">
        <v>43423.600370370368</v>
      </c>
      <c r="K2107" s="27">
        <v>0</v>
      </c>
      <c r="L2107" s="27" t="s">
        <v>211</v>
      </c>
      <c r="M2107" s="27" t="s">
        <v>211</v>
      </c>
      <c r="N2107" s="27" t="s">
        <v>215</v>
      </c>
      <c r="O2107" s="27" t="s">
        <v>1388</v>
      </c>
      <c r="P2107" s="27" t="s">
        <v>170</v>
      </c>
      <c r="R2107" s="27">
        <v>0</v>
      </c>
      <c r="S2107" s="27" t="s">
        <v>354</v>
      </c>
      <c r="T2107" s="27" t="s">
        <v>354</v>
      </c>
      <c r="U2107" s="27" t="s">
        <v>12728</v>
      </c>
    </row>
    <row r="2108" spans="1:21" x14ac:dyDescent="0.15">
      <c r="A2108" s="27" t="s">
        <v>75</v>
      </c>
      <c r="B2108" s="27" t="s">
        <v>12729</v>
      </c>
      <c r="D2108" s="27" t="s">
        <v>1387</v>
      </c>
      <c r="E2108" s="27" t="s">
        <v>12730</v>
      </c>
      <c r="F2108" s="27" t="s">
        <v>12731</v>
      </c>
      <c r="G2108" s="27" t="s">
        <v>78</v>
      </c>
      <c r="H2108" s="27" t="s">
        <v>12732</v>
      </c>
      <c r="I2108" s="28">
        <v>43423.602141203701</v>
      </c>
      <c r="J2108" s="28">
        <v>43423.602141203701</v>
      </c>
      <c r="K2108" s="27">
        <v>0</v>
      </c>
      <c r="L2108" s="27" t="s">
        <v>211</v>
      </c>
      <c r="M2108" s="27" t="s">
        <v>211</v>
      </c>
      <c r="N2108" s="27" t="s">
        <v>215</v>
      </c>
      <c r="O2108" s="27" t="s">
        <v>1388</v>
      </c>
      <c r="P2108" s="27" t="s">
        <v>170</v>
      </c>
      <c r="R2108" s="27">
        <v>0</v>
      </c>
      <c r="S2108" s="27" t="s">
        <v>354</v>
      </c>
      <c r="T2108" s="27" t="s">
        <v>354</v>
      </c>
      <c r="U2108" s="27" t="s">
        <v>12733</v>
      </c>
    </row>
    <row r="2109" spans="1:21" x14ac:dyDescent="0.15">
      <c r="A2109" s="27" t="s">
        <v>75</v>
      </c>
      <c r="B2109" s="27" t="s">
        <v>12734</v>
      </c>
      <c r="D2109" s="27" t="s">
        <v>1387</v>
      </c>
      <c r="E2109" s="27" t="s">
        <v>12730</v>
      </c>
      <c r="F2109" s="27" t="s">
        <v>12731</v>
      </c>
      <c r="G2109" s="27" t="s">
        <v>78</v>
      </c>
      <c r="H2109" s="27" t="s">
        <v>12735</v>
      </c>
      <c r="I2109" s="28">
        <v>43423.602442129632</v>
      </c>
      <c r="J2109" s="28">
        <v>43423.602442129632</v>
      </c>
      <c r="K2109" s="27">
        <v>0</v>
      </c>
      <c r="L2109" s="27" t="s">
        <v>211</v>
      </c>
      <c r="M2109" s="27" t="s">
        <v>211</v>
      </c>
      <c r="N2109" s="27" t="s">
        <v>215</v>
      </c>
      <c r="O2109" s="27" t="s">
        <v>1388</v>
      </c>
      <c r="P2109" s="27" t="s">
        <v>170</v>
      </c>
      <c r="R2109" s="27">
        <v>0</v>
      </c>
      <c r="S2109" s="27" t="s">
        <v>354</v>
      </c>
      <c r="T2109" s="27" t="s">
        <v>354</v>
      </c>
      <c r="U2109" s="27" t="s">
        <v>12736</v>
      </c>
    </row>
    <row r="2110" spans="1:21" x14ac:dyDescent="0.15">
      <c r="A2110" s="27" t="s">
        <v>75</v>
      </c>
      <c r="B2110" s="27" t="s">
        <v>12737</v>
      </c>
      <c r="D2110" s="27" t="s">
        <v>1387</v>
      </c>
      <c r="E2110" s="27" t="s">
        <v>12738</v>
      </c>
      <c r="F2110" s="27" t="s">
        <v>12739</v>
      </c>
      <c r="G2110" s="27" t="s">
        <v>78</v>
      </c>
      <c r="H2110" s="27" t="s">
        <v>12740</v>
      </c>
      <c r="I2110" s="28">
        <v>43423.603773148148</v>
      </c>
      <c r="J2110" s="28">
        <v>43423.603773148148</v>
      </c>
      <c r="K2110" s="27">
        <v>0</v>
      </c>
      <c r="L2110" s="27" t="s">
        <v>211</v>
      </c>
      <c r="M2110" s="27" t="s">
        <v>211</v>
      </c>
      <c r="N2110" s="27" t="s">
        <v>215</v>
      </c>
      <c r="O2110" s="27" t="s">
        <v>1388</v>
      </c>
      <c r="P2110" s="27" t="s">
        <v>170</v>
      </c>
      <c r="R2110" s="27">
        <v>0</v>
      </c>
      <c r="S2110" s="27" t="s">
        <v>354</v>
      </c>
      <c r="T2110" s="27" t="s">
        <v>354</v>
      </c>
      <c r="U2110" s="27" t="s">
        <v>12741</v>
      </c>
    </row>
    <row r="2111" spans="1:21" x14ac:dyDescent="0.15">
      <c r="A2111" s="27" t="s">
        <v>75</v>
      </c>
      <c r="B2111" s="27" t="s">
        <v>12742</v>
      </c>
      <c r="D2111" s="27" t="s">
        <v>1387</v>
      </c>
      <c r="E2111" s="27" t="s">
        <v>12743</v>
      </c>
      <c r="F2111" s="27" t="s">
        <v>12744</v>
      </c>
      <c r="G2111" s="27" t="s">
        <v>78</v>
      </c>
      <c r="H2111" s="27" t="s">
        <v>12745</v>
      </c>
      <c r="I2111" s="28">
        <v>43423.604444444441</v>
      </c>
      <c r="J2111" s="28">
        <v>43423.604444444441</v>
      </c>
      <c r="K2111" s="27">
        <v>0</v>
      </c>
      <c r="L2111" s="27" t="s">
        <v>211</v>
      </c>
      <c r="M2111" s="27" t="s">
        <v>211</v>
      </c>
      <c r="N2111" s="27" t="s">
        <v>215</v>
      </c>
      <c r="O2111" s="27" t="s">
        <v>1388</v>
      </c>
      <c r="P2111" s="27" t="s">
        <v>170</v>
      </c>
      <c r="R2111" s="27">
        <v>0</v>
      </c>
      <c r="S2111" s="27" t="s">
        <v>354</v>
      </c>
      <c r="T2111" s="27" t="s">
        <v>354</v>
      </c>
      <c r="U2111" s="27" t="s">
        <v>12746</v>
      </c>
    </row>
    <row r="2112" spans="1:21" x14ac:dyDescent="0.15">
      <c r="A2112" s="27" t="s">
        <v>75</v>
      </c>
      <c r="B2112" s="27" t="s">
        <v>5731</v>
      </c>
      <c r="D2112" s="27" t="s">
        <v>1387</v>
      </c>
      <c r="E2112" s="27" t="s">
        <v>5732</v>
      </c>
      <c r="F2112" s="27" t="s">
        <v>5733</v>
      </c>
      <c r="G2112" s="27" t="s">
        <v>78</v>
      </c>
      <c r="H2112" s="27" t="s">
        <v>5734</v>
      </c>
      <c r="I2112" s="28">
        <v>43423.604826388888</v>
      </c>
      <c r="J2112" s="28">
        <v>43423.605567129627</v>
      </c>
      <c r="K2112" s="27">
        <v>7.407407407407407E-4</v>
      </c>
      <c r="L2112" s="27" t="s">
        <v>210</v>
      </c>
      <c r="M2112" s="27" t="s">
        <v>211</v>
      </c>
      <c r="N2112" s="27" t="s">
        <v>215</v>
      </c>
      <c r="O2112" s="27" t="s">
        <v>1388</v>
      </c>
      <c r="P2112" s="27" t="s">
        <v>170</v>
      </c>
      <c r="R2112" s="27">
        <v>0</v>
      </c>
      <c r="S2112" s="27" t="s">
        <v>416</v>
      </c>
      <c r="T2112" s="27" t="s">
        <v>354</v>
      </c>
      <c r="U2112" s="27" t="s">
        <v>5735</v>
      </c>
    </row>
    <row r="2113" spans="1:21" x14ac:dyDescent="0.15">
      <c r="A2113" s="27" t="s">
        <v>75</v>
      </c>
      <c r="B2113" s="27" t="s">
        <v>5736</v>
      </c>
      <c r="D2113" s="27" t="s">
        <v>1387</v>
      </c>
      <c r="E2113" s="27" t="s">
        <v>5737</v>
      </c>
      <c r="F2113" s="27" t="s">
        <v>5738</v>
      </c>
      <c r="G2113" s="27" t="s">
        <v>78</v>
      </c>
      <c r="H2113" s="27" t="s">
        <v>5739</v>
      </c>
      <c r="I2113" s="28">
        <v>43423.60633101852</v>
      </c>
      <c r="J2113" s="28">
        <v>43423.607060185182</v>
      </c>
      <c r="K2113" s="27">
        <v>7.291666666666667E-4</v>
      </c>
      <c r="L2113" s="27" t="s">
        <v>210</v>
      </c>
      <c r="M2113" s="27" t="s">
        <v>211</v>
      </c>
      <c r="N2113" s="27" t="s">
        <v>215</v>
      </c>
      <c r="O2113" s="27" t="s">
        <v>1388</v>
      </c>
      <c r="P2113" s="27" t="s">
        <v>170</v>
      </c>
      <c r="R2113" s="27">
        <v>0</v>
      </c>
      <c r="S2113" s="27" t="s">
        <v>382</v>
      </c>
      <c r="T2113" s="27" t="s">
        <v>354</v>
      </c>
      <c r="U2113" s="27" t="s">
        <v>5740</v>
      </c>
    </row>
    <row r="2114" spans="1:21" x14ac:dyDescent="0.15">
      <c r="A2114" s="27" t="s">
        <v>75</v>
      </c>
      <c r="B2114" s="27" t="s">
        <v>5741</v>
      </c>
      <c r="D2114" s="27" t="s">
        <v>1387</v>
      </c>
      <c r="E2114" s="27" t="s">
        <v>5742</v>
      </c>
      <c r="F2114" s="27" t="s">
        <v>5743</v>
      </c>
      <c r="G2114" s="27" t="s">
        <v>78</v>
      </c>
      <c r="H2114" s="27" t="s">
        <v>5744</v>
      </c>
      <c r="I2114" s="28">
        <v>43423.607685185183</v>
      </c>
      <c r="J2114" s="28">
        <v>43423.608101851853</v>
      </c>
      <c r="K2114" s="27">
        <v>4.1666666666666669E-4</v>
      </c>
      <c r="L2114" s="27" t="s">
        <v>210</v>
      </c>
      <c r="M2114" s="27" t="s">
        <v>211</v>
      </c>
      <c r="N2114" s="27" t="s">
        <v>215</v>
      </c>
      <c r="O2114" s="27" t="s">
        <v>1388</v>
      </c>
      <c r="P2114" s="27" t="s">
        <v>170</v>
      </c>
      <c r="R2114" s="27">
        <v>0</v>
      </c>
      <c r="S2114" s="27" t="s">
        <v>366</v>
      </c>
      <c r="T2114" s="27" t="s">
        <v>354</v>
      </c>
      <c r="U2114" s="27" t="s">
        <v>5745</v>
      </c>
    </row>
    <row r="2115" spans="1:21" x14ac:dyDescent="0.15">
      <c r="A2115" s="27" t="s">
        <v>75</v>
      </c>
      <c r="B2115" s="27" t="s">
        <v>12747</v>
      </c>
      <c r="D2115" s="27" t="s">
        <v>1387</v>
      </c>
      <c r="E2115" s="27" t="s">
        <v>12743</v>
      </c>
      <c r="F2115" s="27" t="s">
        <v>12744</v>
      </c>
      <c r="G2115" s="27" t="s">
        <v>78</v>
      </c>
      <c r="H2115" s="27" t="s">
        <v>12745</v>
      </c>
      <c r="I2115" s="28">
        <v>43423.608043981483</v>
      </c>
      <c r="J2115" s="28">
        <v>43423.608043981483</v>
      </c>
      <c r="K2115" s="27">
        <v>0</v>
      </c>
      <c r="L2115" s="27" t="s">
        <v>211</v>
      </c>
      <c r="M2115" s="27" t="s">
        <v>211</v>
      </c>
      <c r="N2115" s="27" t="s">
        <v>215</v>
      </c>
      <c r="O2115" s="27" t="s">
        <v>1388</v>
      </c>
      <c r="P2115" s="27" t="s">
        <v>170</v>
      </c>
      <c r="R2115" s="27">
        <v>0</v>
      </c>
      <c r="S2115" s="27" t="s">
        <v>354</v>
      </c>
      <c r="T2115" s="27" t="s">
        <v>354</v>
      </c>
      <c r="U2115" s="27" t="s">
        <v>12746</v>
      </c>
    </row>
    <row r="2116" spans="1:21" x14ac:dyDescent="0.15">
      <c r="A2116" s="27" t="s">
        <v>75</v>
      </c>
      <c r="B2116" s="27" t="s">
        <v>5746</v>
      </c>
      <c r="D2116" s="27" t="s">
        <v>1387</v>
      </c>
      <c r="E2116" s="27" t="s">
        <v>5747</v>
      </c>
      <c r="F2116" s="27" t="s">
        <v>5748</v>
      </c>
      <c r="G2116" s="27" t="s">
        <v>78</v>
      </c>
      <c r="H2116" s="27" t="s">
        <v>5749</v>
      </c>
      <c r="I2116" s="28">
        <v>43423.608993055554</v>
      </c>
      <c r="J2116" s="28">
        <v>43423.612708333334</v>
      </c>
      <c r="K2116" s="27">
        <v>3.7152777777777774E-3</v>
      </c>
      <c r="L2116" s="27" t="s">
        <v>210</v>
      </c>
      <c r="M2116" s="27" t="s">
        <v>210</v>
      </c>
      <c r="N2116" s="27" t="s">
        <v>215</v>
      </c>
      <c r="O2116" s="27" t="s">
        <v>1388</v>
      </c>
      <c r="P2116" s="27" t="s">
        <v>170</v>
      </c>
      <c r="R2116" s="27">
        <v>0</v>
      </c>
      <c r="S2116" s="27" t="s">
        <v>2165</v>
      </c>
      <c r="T2116" s="27" t="s">
        <v>2165</v>
      </c>
      <c r="U2116" s="27" t="s">
        <v>5750</v>
      </c>
    </row>
    <row r="2117" spans="1:21" x14ac:dyDescent="0.15">
      <c r="A2117" s="27" t="s">
        <v>75</v>
      </c>
      <c r="B2117" s="27" t="s">
        <v>5751</v>
      </c>
      <c r="D2117" s="27" t="s">
        <v>1387</v>
      </c>
      <c r="E2117" s="27" t="s">
        <v>5752</v>
      </c>
      <c r="F2117" s="27" t="s">
        <v>5753</v>
      </c>
      <c r="G2117" s="27" t="s">
        <v>78</v>
      </c>
      <c r="H2117" s="27" t="s">
        <v>5754</v>
      </c>
      <c r="I2117" s="28">
        <v>43423.622986111113</v>
      </c>
      <c r="J2117" s="28">
        <v>43423.623969907407</v>
      </c>
      <c r="K2117" s="27">
        <v>9.8379629629629642E-4</v>
      </c>
      <c r="L2117" s="27" t="s">
        <v>210</v>
      </c>
      <c r="M2117" s="27" t="s">
        <v>211</v>
      </c>
      <c r="N2117" s="27" t="s">
        <v>215</v>
      </c>
      <c r="O2117" s="27" t="s">
        <v>1388</v>
      </c>
      <c r="P2117" s="27" t="s">
        <v>170</v>
      </c>
      <c r="R2117" s="27">
        <v>0</v>
      </c>
      <c r="S2117" s="27" t="s">
        <v>429</v>
      </c>
      <c r="T2117" s="27" t="s">
        <v>354</v>
      </c>
      <c r="U2117" s="27" t="s">
        <v>5755</v>
      </c>
    </row>
    <row r="2118" spans="1:21" x14ac:dyDescent="0.15">
      <c r="A2118" s="27" t="s">
        <v>75</v>
      </c>
      <c r="B2118" s="27" t="s">
        <v>12748</v>
      </c>
      <c r="D2118" s="27" t="s">
        <v>1387</v>
      </c>
      <c r="E2118" s="27" t="s">
        <v>12749</v>
      </c>
      <c r="F2118" s="27" t="s">
        <v>12750</v>
      </c>
      <c r="G2118" s="27" t="s">
        <v>78</v>
      </c>
      <c r="H2118" s="27" t="s">
        <v>12751</v>
      </c>
      <c r="I2118" s="28">
        <v>43423.625891203701</v>
      </c>
      <c r="J2118" s="28">
        <v>43423.625891203701</v>
      </c>
      <c r="K2118" s="27">
        <v>0</v>
      </c>
      <c r="L2118" s="27" t="s">
        <v>211</v>
      </c>
      <c r="M2118" s="27" t="s">
        <v>211</v>
      </c>
      <c r="N2118" s="27" t="s">
        <v>215</v>
      </c>
      <c r="O2118" s="27" t="s">
        <v>1388</v>
      </c>
      <c r="P2118" s="27" t="s">
        <v>170</v>
      </c>
      <c r="R2118" s="27">
        <v>0</v>
      </c>
      <c r="S2118" s="27" t="s">
        <v>354</v>
      </c>
      <c r="T2118" s="27" t="s">
        <v>354</v>
      </c>
      <c r="U2118" s="27" t="s">
        <v>12752</v>
      </c>
    </row>
    <row r="2119" spans="1:21" x14ac:dyDescent="0.15">
      <c r="A2119" s="27" t="s">
        <v>75</v>
      </c>
      <c r="B2119" s="27" t="s">
        <v>12753</v>
      </c>
      <c r="D2119" s="27" t="s">
        <v>1387</v>
      </c>
      <c r="E2119" s="27" t="s">
        <v>12754</v>
      </c>
      <c r="F2119" s="27" t="s">
        <v>12755</v>
      </c>
      <c r="G2119" s="27" t="s">
        <v>78</v>
      </c>
      <c r="H2119" s="27" t="s">
        <v>1009</v>
      </c>
      <c r="I2119" s="28">
        <v>43423.626377314817</v>
      </c>
      <c r="J2119" s="28">
        <v>43423.626377314817</v>
      </c>
      <c r="K2119" s="27">
        <v>0</v>
      </c>
      <c r="L2119" s="27" t="s">
        <v>211</v>
      </c>
      <c r="M2119" s="27" t="s">
        <v>211</v>
      </c>
      <c r="N2119" s="27" t="s">
        <v>215</v>
      </c>
      <c r="O2119" s="27" t="s">
        <v>1388</v>
      </c>
      <c r="P2119" s="27" t="s">
        <v>170</v>
      </c>
      <c r="R2119" s="27">
        <v>0</v>
      </c>
      <c r="S2119" s="27" t="s">
        <v>354</v>
      </c>
      <c r="T2119" s="27" t="s">
        <v>354</v>
      </c>
      <c r="U2119" s="27" t="s">
        <v>12756</v>
      </c>
    </row>
    <row r="2120" spans="1:21" x14ac:dyDescent="0.15">
      <c r="A2120" s="27" t="s">
        <v>75</v>
      </c>
      <c r="B2120" s="27" t="s">
        <v>12757</v>
      </c>
      <c r="D2120" s="27" t="s">
        <v>1387</v>
      </c>
      <c r="E2120" s="27" t="s">
        <v>12758</v>
      </c>
      <c r="F2120" s="27" t="s">
        <v>12759</v>
      </c>
      <c r="G2120" s="27" t="s">
        <v>78</v>
      </c>
      <c r="H2120" s="27" t="s">
        <v>12760</v>
      </c>
      <c r="I2120" s="28">
        <v>43423.627013888887</v>
      </c>
      <c r="J2120" s="28">
        <v>43423.627013888887</v>
      </c>
      <c r="K2120" s="27">
        <v>0</v>
      </c>
      <c r="L2120" s="27" t="s">
        <v>211</v>
      </c>
      <c r="M2120" s="27" t="s">
        <v>211</v>
      </c>
      <c r="N2120" s="27" t="s">
        <v>215</v>
      </c>
      <c r="O2120" s="27" t="s">
        <v>1388</v>
      </c>
      <c r="P2120" s="27" t="s">
        <v>170</v>
      </c>
      <c r="R2120" s="27">
        <v>0</v>
      </c>
      <c r="S2120" s="27" t="s">
        <v>354</v>
      </c>
      <c r="T2120" s="27" t="s">
        <v>354</v>
      </c>
      <c r="U2120" s="27" t="s">
        <v>12761</v>
      </c>
    </row>
    <row r="2121" spans="1:21" x14ac:dyDescent="0.15">
      <c r="A2121" s="27" t="s">
        <v>75</v>
      </c>
      <c r="B2121" s="27" t="s">
        <v>12762</v>
      </c>
      <c r="D2121" s="27" t="s">
        <v>1387</v>
      </c>
      <c r="E2121" s="27" t="s">
        <v>12763</v>
      </c>
      <c r="F2121" s="27" t="s">
        <v>12764</v>
      </c>
      <c r="G2121" s="27" t="s">
        <v>78</v>
      </c>
      <c r="H2121" s="27" t="s">
        <v>12765</v>
      </c>
      <c r="I2121" s="28">
        <v>43423.627326388887</v>
      </c>
      <c r="J2121" s="28">
        <v>43423.627326388887</v>
      </c>
      <c r="K2121" s="27">
        <v>0</v>
      </c>
      <c r="L2121" s="27" t="s">
        <v>211</v>
      </c>
      <c r="M2121" s="27" t="s">
        <v>211</v>
      </c>
      <c r="N2121" s="27" t="s">
        <v>215</v>
      </c>
      <c r="O2121" s="27" t="s">
        <v>1388</v>
      </c>
      <c r="P2121" s="27" t="s">
        <v>170</v>
      </c>
      <c r="R2121" s="27">
        <v>0</v>
      </c>
      <c r="S2121" s="27" t="s">
        <v>354</v>
      </c>
      <c r="T2121" s="27" t="s">
        <v>354</v>
      </c>
      <c r="U2121" s="27" t="s">
        <v>12766</v>
      </c>
    </row>
    <row r="2122" spans="1:21" x14ac:dyDescent="0.15">
      <c r="A2122" s="27" t="s">
        <v>75</v>
      </c>
      <c r="B2122" s="27" t="s">
        <v>12767</v>
      </c>
      <c r="D2122" s="27" t="s">
        <v>1387</v>
      </c>
      <c r="E2122" s="27" t="s">
        <v>12768</v>
      </c>
      <c r="F2122" s="27" t="s">
        <v>12769</v>
      </c>
      <c r="G2122" s="27" t="s">
        <v>78</v>
      </c>
      <c r="H2122" s="27" t="s">
        <v>12770</v>
      </c>
      <c r="I2122" s="28">
        <v>43423.628657407404</v>
      </c>
      <c r="J2122" s="28">
        <v>43423.628657407404</v>
      </c>
      <c r="K2122" s="27">
        <v>0</v>
      </c>
      <c r="L2122" s="27" t="s">
        <v>211</v>
      </c>
      <c r="M2122" s="27" t="s">
        <v>211</v>
      </c>
      <c r="N2122" s="27" t="s">
        <v>215</v>
      </c>
      <c r="O2122" s="27" t="s">
        <v>1388</v>
      </c>
      <c r="P2122" s="27" t="s">
        <v>170</v>
      </c>
      <c r="R2122" s="27">
        <v>0</v>
      </c>
      <c r="S2122" s="27" t="s">
        <v>354</v>
      </c>
      <c r="T2122" s="27" t="s">
        <v>354</v>
      </c>
      <c r="U2122" s="27" t="s">
        <v>12771</v>
      </c>
    </row>
    <row r="2123" spans="1:21" x14ac:dyDescent="0.15">
      <c r="A2123" s="27" t="s">
        <v>75</v>
      </c>
      <c r="B2123" s="27" t="s">
        <v>5756</v>
      </c>
      <c r="D2123" s="27" t="s">
        <v>1387</v>
      </c>
      <c r="E2123" s="27" t="s">
        <v>5757</v>
      </c>
      <c r="F2123" s="27" t="s">
        <v>5758</v>
      </c>
      <c r="G2123" s="27" t="s">
        <v>78</v>
      </c>
      <c r="H2123" s="27" t="s">
        <v>5759</v>
      </c>
      <c r="I2123" s="28">
        <v>43423.629629629628</v>
      </c>
      <c r="J2123" s="28">
        <v>43423.630300925928</v>
      </c>
      <c r="K2123" s="27">
        <v>6.7129629629629625E-4</v>
      </c>
      <c r="L2123" s="27" t="s">
        <v>210</v>
      </c>
      <c r="M2123" s="27" t="s">
        <v>211</v>
      </c>
      <c r="N2123" s="27" t="s">
        <v>215</v>
      </c>
      <c r="O2123" s="27" t="s">
        <v>1388</v>
      </c>
      <c r="P2123" s="27" t="s">
        <v>170</v>
      </c>
      <c r="R2123" s="27">
        <v>0</v>
      </c>
      <c r="S2123" s="27" t="s">
        <v>357</v>
      </c>
      <c r="T2123" s="27" t="s">
        <v>354</v>
      </c>
      <c r="U2123" s="27" t="s">
        <v>5760</v>
      </c>
    </row>
    <row r="2124" spans="1:21" x14ac:dyDescent="0.15">
      <c r="A2124" s="27" t="s">
        <v>75</v>
      </c>
      <c r="B2124" s="27" t="s">
        <v>12772</v>
      </c>
      <c r="D2124" s="27" t="s">
        <v>1387</v>
      </c>
      <c r="E2124" s="27" t="s">
        <v>12773</v>
      </c>
      <c r="F2124" s="27" t="s">
        <v>12774</v>
      </c>
      <c r="G2124" s="27" t="s">
        <v>78</v>
      </c>
      <c r="H2124" s="27" t="s">
        <v>12775</v>
      </c>
      <c r="I2124" s="28">
        <v>43423.631782407407</v>
      </c>
      <c r="J2124" s="28">
        <v>43423.631782407407</v>
      </c>
      <c r="K2124" s="27">
        <v>0</v>
      </c>
      <c r="L2124" s="27" t="s">
        <v>211</v>
      </c>
      <c r="M2124" s="27" t="s">
        <v>211</v>
      </c>
      <c r="N2124" s="27" t="s">
        <v>215</v>
      </c>
      <c r="O2124" s="27" t="s">
        <v>1388</v>
      </c>
      <c r="P2124" s="27" t="s">
        <v>170</v>
      </c>
      <c r="R2124" s="27">
        <v>0</v>
      </c>
      <c r="S2124" s="27" t="s">
        <v>354</v>
      </c>
      <c r="T2124" s="27" t="s">
        <v>354</v>
      </c>
      <c r="U2124" s="27" t="s">
        <v>12776</v>
      </c>
    </row>
    <row r="2125" spans="1:21" x14ac:dyDescent="0.15">
      <c r="A2125" s="27" t="s">
        <v>75</v>
      </c>
      <c r="B2125" s="27" t="s">
        <v>12777</v>
      </c>
      <c r="D2125" s="27" t="s">
        <v>1387</v>
      </c>
      <c r="E2125" s="27" t="s">
        <v>12778</v>
      </c>
      <c r="F2125" s="27" t="s">
        <v>12779</v>
      </c>
      <c r="G2125" s="27" t="s">
        <v>78</v>
      </c>
      <c r="H2125" s="27" t="s">
        <v>12780</v>
      </c>
      <c r="I2125" s="28">
        <v>43423.632025462961</v>
      </c>
      <c r="J2125" s="28">
        <v>43423.632025462961</v>
      </c>
      <c r="K2125" s="27">
        <v>0</v>
      </c>
      <c r="L2125" s="27" t="s">
        <v>211</v>
      </c>
      <c r="M2125" s="27" t="s">
        <v>211</v>
      </c>
      <c r="N2125" s="27" t="s">
        <v>215</v>
      </c>
      <c r="O2125" s="27" t="s">
        <v>1388</v>
      </c>
      <c r="P2125" s="27" t="s">
        <v>170</v>
      </c>
      <c r="R2125" s="27">
        <v>0</v>
      </c>
      <c r="S2125" s="27" t="s">
        <v>354</v>
      </c>
      <c r="T2125" s="27" t="s">
        <v>354</v>
      </c>
      <c r="U2125" s="27" t="s">
        <v>12781</v>
      </c>
    </row>
    <row r="2126" spans="1:21" x14ac:dyDescent="0.15">
      <c r="A2126" s="27" t="s">
        <v>75</v>
      </c>
      <c r="B2126" s="27" t="s">
        <v>12782</v>
      </c>
      <c r="D2126" s="27" t="s">
        <v>1387</v>
      </c>
      <c r="E2126" s="27" t="s">
        <v>12783</v>
      </c>
      <c r="F2126" s="27" t="s">
        <v>12784</v>
      </c>
      <c r="G2126" s="27" t="s">
        <v>78</v>
      </c>
      <c r="H2126" s="27" t="s">
        <v>12785</v>
      </c>
      <c r="I2126" s="28">
        <v>43423.632870370369</v>
      </c>
      <c r="J2126" s="28">
        <v>43423.632870370369</v>
      </c>
      <c r="K2126" s="27">
        <v>0</v>
      </c>
      <c r="L2126" s="27" t="s">
        <v>211</v>
      </c>
      <c r="M2126" s="27" t="s">
        <v>211</v>
      </c>
      <c r="N2126" s="27" t="s">
        <v>215</v>
      </c>
      <c r="O2126" s="27" t="s">
        <v>1388</v>
      </c>
      <c r="P2126" s="27" t="s">
        <v>170</v>
      </c>
      <c r="R2126" s="27">
        <v>0</v>
      </c>
      <c r="S2126" s="27" t="s">
        <v>354</v>
      </c>
      <c r="T2126" s="27" t="s">
        <v>354</v>
      </c>
      <c r="U2126" s="27" t="s">
        <v>12786</v>
      </c>
    </row>
    <row r="2127" spans="1:21" x14ac:dyDescent="0.15">
      <c r="A2127" s="27" t="s">
        <v>75</v>
      </c>
      <c r="B2127" s="27" t="s">
        <v>5761</v>
      </c>
      <c r="D2127" s="27" t="s">
        <v>1387</v>
      </c>
      <c r="E2127" s="27" t="s">
        <v>5762</v>
      </c>
      <c r="F2127" s="27" t="s">
        <v>5763</v>
      </c>
      <c r="G2127" s="27" t="s">
        <v>78</v>
      </c>
      <c r="H2127" s="27" t="s">
        <v>5764</v>
      </c>
      <c r="I2127" s="28">
        <v>43423.633263888885</v>
      </c>
      <c r="J2127" s="28">
        <v>43423.633587962962</v>
      </c>
      <c r="K2127" s="27">
        <v>3.2407407407407406E-4</v>
      </c>
      <c r="L2127" s="27" t="s">
        <v>210</v>
      </c>
      <c r="M2127" s="27" t="s">
        <v>211</v>
      </c>
      <c r="N2127" s="27" t="s">
        <v>215</v>
      </c>
      <c r="O2127" s="27" t="s">
        <v>1388</v>
      </c>
      <c r="P2127" s="27" t="s">
        <v>170</v>
      </c>
      <c r="R2127" s="27">
        <v>0</v>
      </c>
      <c r="S2127" s="27" t="s">
        <v>390</v>
      </c>
      <c r="T2127" s="27" t="s">
        <v>354</v>
      </c>
      <c r="U2127" s="27" t="s">
        <v>5765</v>
      </c>
    </row>
    <row r="2128" spans="1:21" x14ac:dyDescent="0.15">
      <c r="A2128" s="27" t="s">
        <v>75</v>
      </c>
      <c r="B2128" s="27" t="s">
        <v>5766</v>
      </c>
      <c r="D2128" s="27" t="s">
        <v>1387</v>
      </c>
      <c r="E2128" s="27" t="s">
        <v>5767</v>
      </c>
      <c r="F2128" s="27" t="s">
        <v>5768</v>
      </c>
      <c r="G2128" s="27" t="s">
        <v>78</v>
      </c>
      <c r="H2128" s="27" t="s">
        <v>5769</v>
      </c>
      <c r="I2128" s="28">
        <v>43423.635694444441</v>
      </c>
      <c r="J2128" s="28">
        <v>43423.635949074072</v>
      </c>
      <c r="K2128" s="27">
        <v>2.5462962962962961E-4</v>
      </c>
      <c r="L2128" s="27" t="s">
        <v>210</v>
      </c>
      <c r="M2128" s="27" t="s">
        <v>211</v>
      </c>
      <c r="N2128" s="27" t="s">
        <v>215</v>
      </c>
      <c r="O2128" s="27" t="s">
        <v>1388</v>
      </c>
      <c r="P2128" s="27" t="s">
        <v>170</v>
      </c>
      <c r="R2128" s="27">
        <v>0</v>
      </c>
      <c r="S2128" s="27" t="s">
        <v>425</v>
      </c>
      <c r="T2128" s="27" t="s">
        <v>354</v>
      </c>
      <c r="U2128" s="27" t="s">
        <v>5770</v>
      </c>
    </row>
    <row r="2129" spans="1:21" x14ac:dyDescent="0.15">
      <c r="A2129" s="27" t="s">
        <v>75</v>
      </c>
      <c r="B2129" s="27" t="s">
        <v>12787</v>
      </c>
      <c r="D2129" s="27" t="s">
        <v>1387</v>
      </c>
      <c r="E2129" s="27" t="s">
        <v>12788</v>
      </c>
      <c r="F2129" s="27" t="s">
        <v>12789</v>
      </c>
      <c r="G2129" s="27" t="s">
        <v>78</v>
      </c>
      <c r="H2129" s="27" t="s">
        <v>12790</v>
      </c>
      <c r="I2129" s="28">
        <v>43423.636701388888</v>
      </c>
      <c r="J2129" s="28">
        <v>43423.636701388888</v>
      </c>
      <c r="K2129" s="27">
        <v>0</v>
      </c>
      <c r="L2129" s="27" t="s">
        <v>211</v>
      </c>
      <c r="M2129" s="27" t="s">
        <v>211</v>
      </c>
      <c r="N2129" s="27" t="s">
        <v>215</v>
      </c>
      <c r="O2129" s="27" t="s">
        <v>1388</v>
      </c>
      <c r="P2129" s="27" t="s">
        <v>170</v>
      </c>
      <c r="R2129" s="27">
        <v>0</v>
      </c>
      <c r="S2129" s="27" t="s">
        <v>354</v>
      </c>
      <c r="T2129" s="27" t="s">
        <v>354</v>
      </c>
      <c r="U2129" s="27" t="s">
        <v>12791</v>
      </c>
    </row>
    <row r="2130" spans="1:21" x14ac:dyDescent="0.15">
      <c r="A2130" s="27" t="s">
        <v>75</v>
      </c>
      <c r="B2130" s="27" t="s">
        <v>12792</v>
      </c>
      <c r="D2130" s="27" t="s">
        <v>1387</v>
      </c>
      <c r="E2130" s="27" t="s">
        <v>12793</v>
      </c>
      <c r="F2130" s="27" t="s">
        <v>12794</v>
      </c>
      <c r="G2130" s="27" t="s">
        <v>78</v>
      </c>
      <c r="H2130" s="27" t="s">
        <v>12795</v>
      </c>
      <c r="I2130" s="28">
        <v>43423.637199074074</v>
      </c>
      <c r="J2130" s="28">
        <v>43423.637199074074</v>
      </c>
      <c r="K2130" s="27">
        <v>0</v>
      </c>
      <c r="L2130" s="27" t="s">
        <v>211</v>
      </c>
      <c r="M2130" s="27" t="s">
        <v>211</v>
      </c>
      <c r="N2130" s="27" t="s">
        <v>215</v>
      </c>
      <c r="O2130" s="27" t="s">
        <v>1388</v>
      </c>
      <c r="P2130" s="27" t="s">
        <v>170</v>
      </c>
      <c r="R2130" s="27">
        <v>0</v>
      </c>
      <c r="S2130" s="27" t="s">
        <v>354</v>
      </c>
      <c r="T2130" s="27" t="s">
        <v>354</v>
      </c>
      <c r="U2130" s="27" t="s">
        <v>12796</v>
      </c>
    </row>
    <row r="2131" spans="1:21" x14ac:dyDescent="0.15">
      <c r="A2131" s="27" t="s">
        <v>75</v>
      </c>
      <c r="B2131" s="27" t="s">
        <v>12797</v>
      </c>
      <c r="D2131" s="27" t="s">
        <v>1387</v>
      </c>
      <c r="E2131" s="27" t="s">
        <v>12798</v>
      </c>
      <c r="F2131" s="27" t="s">
        <v>12799</v>
      </c>
      <c r="G2131" s="27" t="s">
        <v>78</v>
      </c>
      <c r="H2131" s="27" t="s">
        <v>12800</v>
      </c>
      <c r="I2131" s="28">
        <v>43423.63853009259</v>
      </c>
      <c r="J2131" s="28">
        <v>43423.63853009259</v>
      </c>
      <c r="K2131" s="27">
        <v>0</v>
      </c>
      <c r="L2131" s="27" t="s">
        <v>211</v>
      </c>
      <c r="M2131" s="27" t="s">
        <v>211</v>
      </c>
      <c r="N2131" s="27" t="s">
        <v>215</v>
      </c>
      <c r="O2131" s="27" t="s">
        <v>1388</v>
      </c>
      <c r="P2131" s="27" t="s">
        <v>170</v>
      </c>
      <c r="R2131" s="27">
        <v>0</v>
      </c>
      <c r="S2131" s="27" t="s">
        <v>354</v>
      </c>
      <c r="T2131" s="27" t="s">
        <v>354</v>
      </c>
      <c r="U2131" s="27" t="s">
        <v>12801</v>
      </c>
    </row>
    <row r="2132" spans="1:21" x14ac:dyDescent="0.15">
      <c r="A2132" s="27" t="s">
        <v>75</v>
      </c>
      <c r="B2132" s="27" t="s">
        <v>12802</v>
      </c>
      <c r="D2132" s="27" t="s">
        <v>1387</v>
      </c>
      <c r="E2132" s="27" t="s">
        <v>12803</v>
      </c>
      <c r="F2132" s="27" t="s">
        <v>12804</v>
      </c>
      <c r="G2132" s="27" t="s">
        <v>78</v>
      </c>
      <c r="H2132" s="27" t="s">
        <v>12805</v>
      </c>
      <c r="I2132" s="28">
        <v>43423.639097222222</v>
      </c>
      <c r="J2132" s="28">
        <v>43423.639097222222</v>
      </c>
      <c r="K2132" s="27">
        <v>0</v>
      </c>
      <c r="L2132" s="27" t="s">
        <v>211</v>
      </c>
      <c r="M2132" s="27" t="s">
        <v>211</v>
      </c>
      <c r="N2132" s="27" t="s">
        <v>215</v>
      </c>
      <c r="O2132" s="27" t="s">
        <v>1388</v>
      </c>
      <c r="P2132" s="27" t="s">
        <v>170</v>
      </c>
      <c r="R2132" s="27">
        <v>0</v>
      </c>
      <c r="S2132" s="27" t="s">
        <v>354</v>
      </c>
      <c r="T2132" s="27" t="s">
        <v>354</v>
      </c>
      <c r="U2132" s="27" t="s">
        <v>12806</v>
      </c>
    </row>
    <row r="2133" spans="1:21" x14ac:dyDescent="0.15">
      <c r="A2133" s="27" t="s">
        <v>75</v>
      </c>
      <c r="B2133" s="27" t="s">
        <v>12807</v>
      </c>
      <c r="D2133" s="27" t="s">
        <v>1387</v>
      </c>
      <c r="E2133" s="27" t="s">
        <v>12808</v>
      </c>
      <c r="F2133" s="27" t="s">
        <v>12809</v>
      </c>
      <c r="G2133" s="27" t="s">
        <v>78</v>
      </c>
      <c r="H2133" s="27" t="s">
        <v>12810</v>
      </c>
      <c r="I2133" s="28">
        <v>43423.639374999999</v>
      </c>
      <c r="J2133" s="28">
        <v>43423.639374999999</v>
      </c>
      <c r="K2133" s="27">
        <v>0</v>
      </c>
      <c r="L2133" s="27" t="s">
        <v>211</v>
      </c>
      <c r="M2133" s="27" t="s">
        <v>211</v>
      </c>
      <c r="N2133" s="27" t="s">
        <v>215</v>
      </c>
      <c r="O2133" s="27" t="s">
        <v>1388</v>
      </c>
      <c r="P2133" s="27" t="s">
        <v>170</v>
      </c>
      <c r="R2133" s="27">
        <v>0</v>
      </c>
      <c r="S2133" s="27" t="s">
        <v>354</v>
      </c>
      <c r="T2133" s="27" t="s">
        <v>354</v>
      </c>
      <c r="U2133" s="27" t="s">
        <v>12811</v>
      </c>
    </row>
    <row r="2134" spans="1:21" x14ac:dyDescent="0.15">
      <c r="A2134" s="27" t="s">
        <v>75</v>
      </c>
      <c r="B2134" s="27" t="s">
        <v>5771</v>
      </c>
      <c r="D2134" s="27" t="s">
        <v>1387</v>
      </c>
      <c r="E2134" s="27" t="s">
        <v>5772</v>
      </c>
      <c r="F2134" s="27" t="s">
        <v>5773</v>
      </c>
      <c r="G2134" s="27" t="s">
        <v>78</v>
      </c>
      <c r="H2134" s="27" t="s">
        <v>5774</v>
      </c>
      <c r="I2134" s="28">
        <v>43423.641284722224</v>
      </c>
      <c r="J2134" s="28">
        <v>43423.641631944447</v>
      </c>
      <c r="K2134" s="27">
        <v>3.4722222222222224E-4</v>
      </c>
      <c r="L2134" s="27" t="s">
        <v>210</v>
      </c>
      <c r="M2134" s="27" t="s">
        <v>211</v>
      </c>
      <c r="N2134" s="27" t="s">
        <v>215</v>
      </c>
      <c r="O2134" s="27" t="s">
        <v>1388</v>
      </c>
      <c r="P2134" s="27" t="s">
        <v>170</v>
      </c>
      <c r="R2134" s="27">
        <v>0</v>
      </c>
      <c r="S2134" s="27" t="s">
        <v>389</v>
      </c>
      <c r="T2134" s="27" t="s">
        <v>354</v>
      </c>
      <c r="U2134" s="27" t="s">
        <v>5775</v>
      </c>
    </row>
    <row r="2135" spans="1:21" x14ac:dyDescent="0.15">
      <c r="A2135" s="27" t="s">
        <v>75</v>
      </c>
      <c r="B2135" s="27" t="s">
        <v>5776</v>
      </c>
      <c r="D2135" s="27" t="s">
        <v>1387</v>
      </c>
      <c r="E2135" s="27" t="s">
        <v>5777</v>
      </c>
      <c r="F2135" s="27" t="s">
        <v>5778</v>
      </c>
      <c r="G2135" s="27" t="s">
        <v>78</v>
      </c>
      <c r="H2135" s="27" t="s">
        <v>5779</v>
      </c>
      <c r="I2135" s="28">
        <v>43423.645636574074</v>
      </c>
      <c r="J2135" s="28">
        <v>43423.645810185182</v>
      </c>
      <c r="K2135" s="27">
        <v>1.7361111111111112E-4</v>
      </c>
      <c r="L2135" s="27" t="s">
        <v>210</v>
      </c>
      <c r="M2135" s="27" t="s">
        <v>211</v>
      </c>
      <c r="N2135" s="27" t="s">
        <v>215</v>
      </c>
      <c r="O2135" s="27" t="s">
        <v>1388</v>
      </c>
      <c r="P2135" s="27" t="s">
        <v>170</v>
      </c>
      <c r="R2135" s="27">
        <v>0</v>
      </c>
      <c r="S2135" s="27" t="s">
        <v>369</v>
      </c>
      <c r="T2135" s="27" t="s">
        <v>354</v>
      </c>
      <c r="U2135" s="27" t="s">
        <v>5780</v>
      </c>
    </row>
    <row r="2136" spans="1:21" x14ac:dyDescent="0.15">
      <c r="A2136" s="27" t="s">
        <v>75</v>
      </c>
      <c r="B2136" s="27" t="s">
        <v>5781</v>
      </c>
      <c r="D2136" s="27" t="s">
        <v>1387</v>
      </c>
      <c r="E2136" s="27" t="s">
        <v>5782</v>
      </c>
      <c r="F2136" s="27" t="s">
        <v>5783</v>
      </c>
      <c r="G2136" s="27" t="s">
        <v>78</v>
      </c>
      <c r="H2136" s="27" t="s">
        <v>5784</v>
      </c>
      <c r="I2136" s="28">
        <v>43423.646574074075</v>
      </c>
      <c r="J2136" s="28">
        <v>43423.647314814814</v>
      </c>
      <c r="K2136" s="27">
        <v>7.407407407407407E-4</v>
      </c>
      <c r="L2136" s="27" t="s">
        <v>210</v>
      </c>
      <c r="M2136" s="27" t="s">
        <v>211</v>
      </c>
      <c r="N2136" s="27" t="s">
        <v>215</v>
      </c>
      <c r="O2136" s="27" t="s">
        <v>1388</v>
      </c>
      <c r="P2136" s="27" t="s">
        <v>170</v>
      </c>
      <c r="R2136" s="27">
        <v>0</v>
      </c>
      <c r="S2136" s="27" t="s">
        <v>416</v>
      </c>
      <c r="T2136" s="27" t="s">
        <v>354</v>
      </c>
      <c r="U2136" s="27" t="s">
        <v>5785</v>
      </c>
    </row>
    <row r="2137" spans="1:21" x14ac:dyDescent="0.15">
      <c r="A2137" s="27" t="s">
        <v>75</v>
      </c>
      <c r="B2137" s="27" t="s">
        <v>5786</v>
      </c>
      <c r="D2137" s="27" t="s">
        <v>1387</v>
      </c>
      <c r="E2137" s="27" t="s">
        <v>5787</v>
      </c>
      <c r="F2137" s="27" t="s">
        <v>5788</v>
      </c>
      <c r="G2137" s="27" t="s">
        <v>78</v>
      </c>
      <c r="H2137" s="27" t="s">
        <v>5789</v>
      </c>
      <c r="I2137" s="28">
        <v>43423.661840277775</v>
      </c>
      <c r="J2137" s="28">
        <v>43423.661979166667</v>
      </c>
      <c r="K2137" s="27">
        <v>1.3888888888888889E-4</v>
      </c>
      <c r="L2137" s="27" t="s">
        <v>210</v>
      </c>
      <c r="M2137" s="27" t="s">
        <v>211</v>
      </c>
      <c r="N2137" s="27" t="s">
        <v>215</v>
      </c>
      <c r="O2137" s="27" t="s">
        <v>1388</v>
      </c>
      <c r="P2137" s="27" t="s">
        <v>170</v>
      </c>
      <c r="R2137" s="27">
        <v>0</v>
      </c>
      <c r="S2137" s="27" t="s">
        <v>403</v>
      </c>
      <c r="T2137" s="27" t="s">
        <v>354</v>
      </c>
      <c r="U2137" s="27" t="s">
        <v>5790</v>
      </c>
    </row>
    <row r="2138" spans="1:21" x14ac:dyDescent="0.15">
      <c r="A2138" s="27" t="s">
        <v>75</v>
      </c>
      <c r="B2138" s="27" t="s">
        <v>5791</v>
      </c>
      <c r="D2138" s="27" t="s">
        <v>1387</v>
      </c>
      <c r="E2138" s="27" t="s">
        <v>5792</v>
      </c>
      <c r="F2138" s="27" t="s">
        <v>5793</v>
      </c>
      <c r="G2138" s="27" t="s">
        <v>78</v>
      </c>
      <c r="H2138" s="27" t="s">
        <v>5794</v>
      </c>
      <c r="I2138" s="28">
        <v>43423.662407407406</v>
      </c>
      <c r="J2138" s="28">
        <v>43423.66265046296</v>
      </c>
      <c r="K2138" s="27">
        <v>2.4305555555555552E-4</v>
      </c>
      <c r="L2138" s="27" t="s">
        <v>210</v>
      </c>
      <c r="M2138" s="27" t="s">
        <v>211</v>
      </c>
      <c r="N2138" s="27" t="s">
        <v>215</v>
      </c>
      <c r="O2138" s="27" t="s">
        <v>1388</v>
      </c>
      <c r="P2138" s="27" t="s">
        <v>170</v>
      </c>
      <c r="R2138" s="27">
        <v>0</v>
      </c>
      <c r="S2138" s="27" t="s">
        <v>370</v>
      </c>
      <c r="T2138" s="27" t="s">
        <v>354</v>
      </c>
      <c r="U2138" s="27" t="s">
        <v>5795</v>
      </c>
    </row>
    <row r="2139" spans="1:21" x14ac:dyDescent="0.15">
      <c r="A2139" s="27" t="s">
        <v>75</v>
      </c>
      <c r="B2139" s="27" t="s">
        <v>12812</v>
      </c>
      <c r="D2139" s="27" t="s">
        <v>1387</v>
      </c>
      <c r="E2139" s="27" t="s">
        <v>12813</v>
      </c>
      <c r="F2139" s="27" t="s">
        <v>12814</v>
      </c>
      <c r="G2139" s="27" t="s">
        <v>78</v>
      </c>
      <c r="H2139" s="27" t="s">
        <v>969</v>
      </c>
      <c r="I2139" s="28">
        <v>43423.663217592592</v>
      </c>
      <c r="J2139" s="28">
        <v>43423.663217592592</v>
      </c>
      <c r="K2139" s="27">
        <v>0</v>
      </c>
      <c r="L2139" s="27" t="s">
        <v>211</v>
      </c>
      <c r="M2139" s="27" t="s">
        <v>211</v>
      </c>
      <c r="N2139" s="27" t="s">
        <v>215</v>
      </c>
      <c r="O2139" s="27" t="s">
        <v>1388</v>
      </c>
      <c r="P2139" s="27" t="s">
        <v>170</v>
      </c>
      <c r="R2139" s="27">
        <v>0</v>
      </c>
      <c r="S2139" s="27" t="s">
        <v>354</v>
      </c>
      <c r="T2139" s="27" t="s">
        <v>354</v>
      </c>
      <c r="U2139" s="27" t="s">
        <v>12815</v>
      </c>
    </row>
    <row r="2140" spans="1:21" x14ac:dyDescent="0.15">
      <c r="A2140" s="27" t="s">
        <v>75</v>
      </c>
      <c r="B2140" s="27" t="s">
        <v>5796</v>
      </c>
      <c r="D2140" s="27" t="s">
        <v>1387</v>
      </c>
      <c r="E2140" s="27" t="s">
        <v>5797</v>
      </c>
      <c r="F2140" s="27" t="s">
        <v>5798</v>
      </c>
      <c r="G2140" s="27" t="s">
        <v>78</v>
      </c>
      <c r="H2140" s="27" t="s">
        <v>5799</v>
      </c>
      <c r="I2140" s="28">
        <v>43423.664293981485</v>
      </c>
      <c r="J2140" s="28">
        <v>43423.664421296293</v>
      </c>
      <c r="K2140" s="27">
        <v>1.273148148148148E-4</v>
      </c>
      <c r="L2140" s="27" t="s">
        <v>210</v>
      </c>
      <c r="M2140" s="27" t="s">
        <v>211</v>
      </c>
      <c r="N2140" s="27" t="s">
        <v>215</v>
      </c>
      <c r="O2140" s="27" t="s">
        <v>1388</v>
      </c>
      <c r="P2140" s="27" t="s">
        <v>170</v>
      </c>
      <c r="R2140" s="27">
        <v>0</v>
      </c>
      <c r="S2140" s="27" t="s">
        <v>380</v>
      </c>
      <c r="T2140" s="27" t="s">
        <v>354</v>
      </c>
      <c r="U2140" s="27" t="s">
        <v>5800</v>
      </c>
    </row>
    <row r="2141" spans="1:21" x14ac:dyDescent="0.15">
      <c r="A2141" s="27" t="s">
        <v>75</v>
      </c>
      <c r="B2141" s="27" t="s">
        <v>12816</v>
      </c>
      <c r="D2141" s="27" t="s">
        <v>1387</v>
      </c>
      <c r="E2141" s="27" t="s">
        <v>12817</v>
      </c>
      <c r="F2141" s="27" t="s">
        <v>12818</v>
      </c>
      <c r="G2141" s="27" t="s">
        <v>78</v>
      </c>
      <c r="H2141" s="27" t="s">
        <v>12819</v>
      </c>
      <c r="I2141" s="28">
        <v>43423.664618055554</v>
      </c>
      <c r="J2141" s="28">
        <v>43423.664618055554</v>
      </c>
      <c r="K2141" s="27">
        <v>0</v>
      </c>
      <c r="L2141" s="27" t="s">
        <v>211</v>
      </c>
      <c r="M2141" s="27" t="s">
        <v>211</v>
      </c>
      <c r="N2141" s="27" t="s">
        <v>215</v>
      </c>
      <c r="O2141" s="27" t="s">
        <v>1388</v>
      </c>
      <c r="P2141" s="27" t="s">
        <v>170</v>
      </c>
      <c r="R2141" s="27">
        <v>0</v>
      </c>
      <c r="S2141" s="27" t="s">
        <v>354</v>
      </c>
      <c r="T2141" s="27" t="s">
        <v>354</v>
      </c>
      <c r="U2141" s="27" t="s">
        <v>12820</v>
      </c>
    </row>
    <row r="2142" spans="1:21" x14ac:dyDescent="0.15">
      <c r="A2142" s="27" t="s">
        <v>75</v>
      </c>
      <c r="B2142" s="27" t="s">
        <v>12821</v>
      </c>
      <c r="D2142" s="27" t="s">
        <v>1387</v>
      </c>
      <c r="E2142" s="27" t="s">
        <v>12822</v>
      </c>
      <c r="F2142" s="27" t="s">
        <v>12823</v>
      </c>
      <c r="G2142" s="27" t="s">
        <v>78</v>
      </c>
      <c r="H2142" s="27" t="s">
        <v>12824</v>
      </c>
      <c r="I2142" s="28">
        <v>43423.665185185186</v>
      </c>
      <c r="J2142" s="28">
        <v>43423.665185185186</v>
      </c>
      <c r="K2142" s="27">
        <v>0</v>
      </c>
      <c r="L2142" s="27" t="s">
        <v>211</v>
      </c>
      <c r="M2142" s="27" t="s">
        <v>211</v>
      </c>
      <c r="N2142" s="27" t="s">
        <v>215</v>
      </c>
      <c r="O2142" s="27" t="s">
        <v>1388</v>
      </c>
      <c r="P2142" s="27" t="s">
        <v>170</v>
      </c>
      <c r="R2142" s="27">
        <v>0</v>
      </c>
      <c r="S2142" s="27" t="s">
        <v>354</v>
      </c>
      <c r="T2142" s="27" t="s">
        <v>354</v>
      </c>
      <c r="U2142" s="27" t="s">
        <v>12825</v>
      </c>
    </row>
    <row r="2143" spans="1:21" x14ac:dyDescent="0.15">
      <c r="A2143" s="27" t="s">
        <v>75</v>
      </c>
      <c r="B2143" s="27" t="s">
        <v>12826</v>
      </c>
      <c r="D2143" s="27" t="s">
        <v>1387</v>
      </c>
      <c r="E2143" s="27" t="s">
        <v>12827</v>
      </c>
      <c r="F2143" s="27" t="s">
        <v>12828</v>
      </c>
      <c r="G2143" s="27" t="s">
        <v>78</v>
      </c>
      <c r="H2143" s="27" t="s">
        <v>12829</v>
      </c>
      <c r="I2143" s="28">
        <v>43423.666331018518</v>
      </c>
      <c r="J2143" s="28">
        <v>43423.666331018518</v>
      </c>
      <c r="K2143" s="27">
        <v>0</v>
      </c>
      <c r="L2143" s="27" t="s">
        <v>211</v>
      </c>
      <c r="M2143" s="27" t="s">
        <v>211</v>
      </c>
      <c r="N2143" s="27" t="s">
        <v>215</v>
      </c>
      <c r="O2143" s="27" t="s">
        <v>1388</v>
      </c>
      <c r="P2143" s="27" t="s">
        <v>170</v>
      </c>
      <c r="R2143" s="27">
        <v>0</v>
      </c>
      <c r="S2143" s="27" t="s">
        <v>354</v>
      </c>
      <c r="T2143" s="27" t="s">
        <v>354</v>
      </c>
      <c r="U2143" s="27" t="s">
        <v>12830</v>
      </c>
    </row>
    <row r="2144" spans="1:21" x14ac:dyDescent="0.15">
      <c r="A2144" s="27" t="s">
        <v>75</v>
      </c>
      <c r="B2144" s="27" t="s">
        <v>12831</v>
      </c>
      <c r="D2144" s="27" t="s">
        <v>1387</v>
      </c>
      <c r="E2144" s="27" t="s">
        <v>12832</v>
      </c>
      <c r="F2144" s="27" t="s">
        <v>12833</v>
      </c>
      <c r="G2144" s="27" t="s">
        <v>78</v>
      </c>
      <c r="H2144" s="27" t="s">
        <v>12834</v>
      </c>
      <c r="I2144" s="28">
        <v>43423.666817129626</v>
      </c>
      <c r="J2144" s="28">
        <v>43423.666817129626</v>
      </c>
      <c r="K2144" s="27">
        <v>0</v>
      </c>
      <c r="L2144" s="27" t="s">
        <v>211</v>
      </c>
      <c r="M2144" s="27" t="s">
        <v>211</v>
      </c>
      <c r="N2144" s="27" t="s">
        <v>215</v>
      </c>
      <c r="O2144" s="27" t="s">
        <v>1388</v>
      </c>
      <c r="P2144" s="27" t="s">
        <v>170</v>
      </c>
      <c r="R2144" s="27">
        <v>0</v>
      </c>
      <c r="S2144" s="27" t="s">
        <v>354</v>
      </c>
      <c r="T2144" s="27" t="s">
        <v>354</v>
      </c>
      <c r="U2144" s="27" t="s">
        <v>12835</v>
      </c>
    </row>
    <row r="2145" spans="1:21" x14ac:dyDescent="0.15">
      <c r="A2145" s="27" t="s">
        <v>75</v>
      </c>
      <c r="B2145" s="27" t="s">
        <v>5801</v>
      </c>
      <c r="D2145" s="27" t="s">
        <v>1387</v>
      </c>
      <c r="E2145" s="27" t="s">
        <v>5802</v>
      </c>
      <c r="F2145" s="27" t="s">
        <v>5803</v>
      </c>
      <c r="G2145" s="27" t="s">
        <v>78</v>
      </c>
      <c r="H2145" s="27" t="s">
        <v>5804</v>
      </c>
      <c r="I2145" s="28">
        <v>43423.667175925926</v>
      </c>
      <c r="J2145" s="28">
        <v>43423.667291666665</v>
      </c>
      <c r="K2145" s="27">
        <v>1.1574074074074073E-4</v>
      </c>
      <c r="L2145" s="27" t="s">
        <v>210</v>
      </c>
      <c r="M2145" s="27" t="s">
        <v>211</v>
      </c>
      <c r="N2145" s="27" t="s">
        <v>215</v>
      </c>
      <c r="O2145" s="27" t="s">
        <v>1388</v>
      </c>
      <c r="P2145" s="27" t="s">
        <v>170</v>
      </c>
      <c r="R2145" s="27">
        <v>0</v>
      </c>
      <c r="S2145" s="27" t="s">
        <v>441</v>
      </c>
      <c r="T2145" s="27" t="s">
        <v>354</v>
      </c>
      <c r="U2145" s="27" t="s">
        <v>5805</v>
      </c>
    </row>
    <row r="2146" spans="1:21" x14ac:dyDescent="0.15">
      <c r="A2146" s="27" t="s">
        <v>75</v>
      </c>
      <c r="B2146" s="27" t="s">
        <v>12836</v>
      </c>
      <c r="D2146" s="27" t="s">
        <v>1387</v>
      </c>
      <c r="E2146" s="27" t="s">
        <v>12837</v>
      </c>
      <c r="F2146" s="27" t="s">
        <v>12838</v>
      </c>
      <c r="G2146" s="27" t="s">
        <v>78</v>
      </c>
      <c r="H2146" s="27" t="s">
        <v>12839</v>
      </c>
      <c r="I2146" s="28">
        <v>43423.673148148147</v>
      </c>
      <c r="J2146" s="28">
        <v>43423.673148148147</v>
      </c>
      <c r="K2146" s="27">
        <v>0</v>
      </c>
      <c r="L2146" s="27" t="s">
        <v>211</v>
      </c>
      <c r="M2146" s="27" t="s">
        <v>211</v>
      </c>
      <c r="N2146" s="27" t="s">
        <v>215</v>
      </c>
      <c r="O2146" s="27" t="s">
        <v>1388</v>
      </c>
      <c r="P2146" s="27" t="s">
        <v>170</v>
      </c>
      <c r="R2146" s="27">
        <v>0</v>
      </c>
      <c r="S2146" s="27" t="s">
        <v>354</v>
      </c>
      <c r="T2146" s="27" t="s">
        <v>354</v>
      </c>
      <c r="U2146" s="27" t="s">
        <v>12840</v>
      </c>
    </row>
    <row r="2147" spans="1:21" x14ac:dyDescent="0.15">
      <c r="A2147" s="27" t="s">
        <v>75</v>
      </c>
      <c r="B2147" s="27" t="s">
        <v>12841</v>
      </c>
      <c r="D2147" s="27" t="s">
        <v>1387</v>
      </c>
      <c r="E2147" s="27" t="s">
        <v>12842</v>
      </c>
      <c r="F2147" s="27" t="s">
        <v>12843</v>
      </c>
      <c r="G2147" s="27" t="s">
        <v>78</v>
      </c>
      <c r="H2147" s="27" t="s">
        <v>12844</v>
      </c>
      <c r="I2147" s="28">
        <v>43423.67396990741</v>
      </c>
      <c r="J2147" s="28">
        <v>43423.67396990741</v>
      </c>
      <c r="K2147" s="27">
        <v>0</v>
      </c>
      <c r="L2147" s="27" t="s">
        <v>211</v>
      </c>
      <c r="M2147" s="27" t="s">
        <v>211</v>
      </c>
      <c r="N2147" s="27" t="s">
        <v>215</v>
      </c>
      <c r="O2147" s="27" t="s">
        <v>1388</v>
      </c>
      <c r="P2147" s="27" t="s">
        <v>170</v>
      </c>
      <c r="R2147" s="27">
        <v>0</v>
      </c>
      <c r="S2147" s="27" t="s">
        <v>354</v>
      </c>
      <c r="T2147" s="27" t="s">
        <v>354</v>
      </c>
      <c r="U2147" s="27" t="s">
        <v>12845</v>
      </c>
    </row>
    <row r="2148" spans="1:21" x14ac:dyDescent="0.15">
      <c r="A2148" s="27" t="s">
        <v>75</v>
      </c>
      <c r="B2148" s="27" t="s">
        <v>12846</v>
      </c>
      <c r="D2148" s="27" t="s">
        <v>1387</v>
      </c>
      <c r="E2148" s="27" t="s">
        <v>12847</v>
      </c>
      <c r="F2148" s="27" t="s">
        <v>12848</v>
      </c>
      <c r="G2148" s="27" t="s">
        <v>78</v>
      </c>
      <c r="H2148" s="27" t="s">
        <v>12849</v>
      </c>
      <c r="I2148" s="28">
        <v>43423.676655092589</v>
      </c>
      <c r="J2148" s="28">
        <v>43423.676655092589</v>
      </c>
      <c r="K2148" s="27">
        <v>0</v>
      </c>
      <c r="L2148" s="27" t="s">
        <v>211</v>
      </c>
      <c r="M2148" s="27" t="s">
        <v>211</v>
      </c>
      <c r="N2148" s="27" t="s">
        <v>215</v>
      </c>
      <c r="O2148" s="27" t="s">
        <v>1388</v>
      </c>
      <c r="P2148" s="27" t="s">
        <v>170</v>
      </c>
      <c r="R2148" s="27">
        <v>0</v>
      </c>
      <c r="S2148" s="27" t="s">
        <v>354</v>
      </c>
      <c r="T2148" s="27" t="s">
        <v>354</v>
      </c>
      <c r="U2148" s="27" t="s">
        <v>12850</v>
      </c>
    </row>
    <row r="2149" spans="1:21" x14ac:dyDescent="0.15">
      <c r="A2149" s="27" t="s">
        <v>75</v>
      </c>
      <c r="B2149" s="27" t="s">
        <v>12851</v>
      </c>
      <c r="D2149" s="27" t="s">
        <v>1387</v>
      </c>
      <c r="E2149" s="27" t="s">
        <v>12852</v>
      </c>
      <c r="F2149" s="27" t="s">
        <v>12853</v>
      </c>
      <c r="G2149" s="27" t="s">
        <v>78</v>
      </c>
      <c r="H2149" s="27" t="s">
        <v>482</v>
      </c>
      <c r="I2149" s="28">
        <v>43423.703043981484</v>
      </c>
      <c r="J2149" s="28">
        <v>43423.703043981484</v>
      </c>
      <c r="K2149" s="27">
        <v>0</v>
      </c>
      <c r="L2149" s="27" t="s">
        <v>211</v>
      </c>
      <c r="M2149" s="27" t="s">
        <v>211</v>
      </c>
      <c r="N2149" s="27" t="s">
        <v>215</v>
      </c>
      <c r="O2149" s="27" t="s">
        <v>1388</v>
      </c>
      <c r="P2149" s="27" t="s">
        <v>170</v>
      </c>
      <c r="R2149" s="27">
        <v>0</v>
      </c>
      <c r="S2149" s="27" t="s">
        <v>354</v>
      </c>
      <c r="T2149" s="27" t="s">
        <v>354</v>
      </c>
      <c r="U2149" s="27" t="s">
        <v>12854</v>
      </c>
    </row>
    <row r="2150" spans="1:21" x14ac:dyDescent="0.15">
      <c r="A2150" s="27" t="s">
        <v>75</v>
      </c>
      <c r="B2150" s="27" t="s">
        <v>12855</v>
      </c>
      <c r="D2150" s="27" t="s">
        <v>1387</v>
      </c>
      <c r="E2150" s="27" t="s">
        <v>12856</v>
      </c>
      <c r="F2150" s="27" t="s">
        <v>12857</v>
      </c>
      <c r="G2150" s="27" t="s">
        <v>78</v>
      </c>
      <c r="H2150" s="27" t="s">
        <v>12858</v>
      </c>
      <c r="I2150" s="28">
        <v>43423.704317129632</v>
      </c>
      <c r="J2150" s="28">
        <v>43423.704317129632</v>
      </c>
      <c r="K2150" s="27">
        <v>0</v>
      </c>
      <c r="L2150" s="27" t="s">
        <v>211</v>
      </c>
      <c r="M2150" s="27" t="s">
        <v>211</v>
      </c>
      <c r="N2150" s="27" t="s">
        <v>215</v>
      </c>
      <c r="O2150" s="27" t="s">
        <v>1388</v>
      </c>
      <c r="P2150" s="27" t="s">
        <v>170</v>
      </c>
      <c r="R2150" s="27">
        <v>0</v>
      </c>
      <c r="S2150" s="27" t="s">
        <v>354</v>
      </c>
      <c r="T2150" s="27" t="s">
        <v>354</v>
      </c>
      <c r="U2150" s="27" t="s">
        <v>12859</v>
      </c>
    </row>
    <row r="2151" spans="1:21" x14ac:dyDescent="0.15">
      <c r="A2151" s="27" t="s">
        <v>75</v>
      </c>
      <c r="B2151" s="27" t="s">
        <v>12860</v>
      </c>
      <c r="D2151" s="27" t="s">
        <v>1387</v>
      </c>
      <c r="E2151" s="27" t="s">
        <v>12861</v>
      </c>
      <c r="F2151" s="27" t="s">
        <v>12862</v>
      </c>
      <c r="G2151" s="27" t="s">
        <v>78</v>
      </c>
      <c r="H2151" s="27" t="s">
        <v>12863</v>
      </c>
      <c r="I2151" s="28">
        <v>43423.704641203702</v>
      </c>
      <c r="J2151" s="28">
        <v>43423.704641203702</v>
      </c>
      <c r="K2151" s="27">
        <v>0</v>
      </c>
      <c r="L2151" s="27" t="s">
        <v>211</v>
      </c>
      <c r="M2151" s="27" t="s">
        <v>211</v>
      </c>
      <c r="N2151" s="27" t="s">
        <v>215</v>
      </c>
      <c r="O2151" s="27" t="s">
        <v>1388</v>
      </c>
      <c r="P2151" s="27" t="s">
        <v>170</v>
      </c>
      <c r="R2151" s="27">
        <v>0</v>
      </c>
      <c r="S2151" s="27" t="s">
        <v>354</v>
      </c>
      <c r="T2151" s="27" t="s">
        <v>354</v>
      </c>
      <c r="U2151" s="27" t="s">
        <v>12864</v>
      </c>
    </row>
    <row r="2152" spans="1:21" x14ac:dyDescent="0.15">
      <c r="A2152" s="27" t="s">
        <v>75</v>
      </c>
      <c r="B2152" s="27" t="s">
        <v>12865</v>
      </c>
      <c r="D2152" s="27" t="s">
        <v>1387</v>
      </c>
      <c r="E2152" s="27" t="s">
        <v>12866</v>
      </c>
      <c r="F2152" s="27" t="s">
        <v>12867</v>
      </c>
      <c r="G2152" s="27" t="s">
        <v>78</v>
      </c>
      <c r="H2152" s="27" t="s">
        <v>12868</v>
      </c>
      <c r="I2152" s="28">
        <v>43423.705578703702</v>
      </c>
      <c r="J2152" s="28">
        <v>43423.705578703702</v>
      </c>
      <c r="K2152" s="27">
        <v>0</v>
      </c>
      <c r="L2152" s="27" t="s">
        <v>211</v>
      </c>
      <c r="M2152" s="27" t="s">
        <v>211</v>
      </c>
      <c r="N2152" s="27" t="s">
        <v>215</v>
      </c>
      <c r="O2152" s="27" t="s">
        <v>1388</v>
      </c>
      <c r="P2152" s="27" t="s">
        <v>170</v>
      </c>
      <c r="R2152" s="27">
        <v>0</v>
      </c>
      <c r="S2152" s="27" t="s">
        <v>354</v>
      </c>
      <c r="T2152" s="27" t="s">
        <v>354</v>
      </c>
      <c r="U2152" s="27" t="s">
        <v>12869</v>
      </c>
    </row>
    <row r="2153" spans="1:21" x14ac:dyDescent="0.15">
      <c r="A2153" s="27" t="s">
        <v>75</v>
      </c>
      <c r="B2153" s="27" t="s">
        <v>12870</v>
      </c>
      <c r="D2153" s="27" t="s">
        <v>1387</v>
      </c>
      <c r="E2153" s="27" t="s">
        <v>12871</v>
      </c>
      <c r="F2153" s="27" t="s">
        <v>12872</v>
      </c>
      <c r="G2153" s="27" t="s">
        <v>78</v>
      </c>
      <c r="H2153" s="27" t="s">
        <v>12873</v>
      </c>
      <c r="I2153" s="28">
        <v>43423.706550925926</v>
      </c>
      <c r="J2153" s="28">
        <v>43423.706550925926</v>
      </c>
      <c r="K2153" s="27">
        <v>0</v>
      </c>
      <c r="L2153" s="27" t="s">
        <v>211</v>
      </c>
      <c r="M2153" s="27" t="s">
        <v>211</v>
      </c>
      <c r="N2153" s="27" t="s">
        <v>215</v>
      </c>
      <c r="O2153" s="27" t="s">
        <v>1388</v>
      </c>
      <c r="P2153" s="27" t="s">
        <v>170</v>
      </c>
      <c r="R2153" s="27">
        <v>0</v>
      </c>
      <c r="S2153" s="27" t="s">
        <v>354</v>
      </c>
      <c r="T2153" s="27" t="s">
        <v>354</v>
      </c>
      <c r="U2153" s="27" t="s">
        <v>12874</v>
      </c>
    </row>
    <row r="2154" spans="1:21" x14ac:dyDescent="0.15">
      <c r="A2154" s="27" t="s">
        <v>75</v>
      </c>
      <c r="B2154" s="27" t="s">
        <v>12875</v>
      </c>
      <c r="D2154" s="27" t="s">
        <v>1387</v>
      </c>
      <c r="E2154" s="27" t="s">
        <v>12852</v>
      </c>
      <c r="F2154" s="27" t="s">
        <v>12853</v>
      </c>
      <c r="G2154" s="27" t="s">
        <v>78</v>
      </c>
      <c r="H2154" s="27" t="s">
        <v>482</v>
      </c>
      <c r="I2154" s="28">
        <v>43423.707291666666</v>
      </c>
      <c r="J2154" s="28">
        <v>43423.707291666666</v>
      </c>
      <c r="K2154" s="27">
        <v>0</v>
      </c>
      <c r="L2154" s="27" t="s">
        <v>211</v>
      </c>
      <c r="M2154" s="27" t="s">
        <v>211</v>
      </c>
      <c r="N2154" s="27" t="s">
        <v>215</v>
      </c>
      <c r="O2154" s="27" t="s">
        <v>1388</v>
      </c>
      <c r="P2154" s="27" t="s">
        <v>170</v>
      </c>
      <c r="R2154" s="27">
        <v>0</v>
      </c>
      <c r="S2154" s="27" t="s">
        <v>354</v>
      </c>
      <c r="T2154" s="27" t="s">
        <v>354</v>
      </c>
      <c r="U2154" s="27" t="s">
        <v>12854</v>
      </c>
    </row>
    <row r="2155" spans="1:21" x14ac:dyDescent="0.15">
      <c r="A2155" s="27" t="s">
        <v>75</v>
      </c>
      <c r="B2155" s="27" t="s">
        <v>12876</v>
      </c>
      <c r="D2155" s="27" t="s">
        <v>1387</v>
      </c>
      <c r="E2155" s="27" t="s">
        <v>12877</v>
      </c>
      <c r="F2155" s="27" t="s">
        <v>12878</v>
      </c>
      <c r="G2155" s="27" t="s">
        <v>78</v>
      </c>
      <c r="H2155" s="27" t="s">
        <v>12879</v>
      </c>
      <c r="I2155" s="28">
        <v>43423.72215277778</v>
      </c>
      <c r="J2155" s="28">
        <v>43423.72215277778</v>
      </c>
      <c r="K2155" s="27">
        <v>0</v>
      </c>
      <c r="L2155" s="27" t="s">
        <v>211</v>
      </c>
      <c r="M2155" s="27" t="s">
        <v>211</v>
      </c>
      <c r="N2155" s="27" t="s">
        <v>215</v>
      </c>
      <c r="O2155" s="27" t="s">
        <v>1388</v>
      </c>
      <c r="P2155" s="27" t="s">
        <v>170</v>
      </c>
      <c r="R2155" s="27">
        <v>0</v>
      </c>
      <c r="S2155" s="27" t="s">
        <v>354</v>
      </c>
      <c r="T2155" s="27" t="s">
        <v>354</v>
      </c>
      <c r="U2155" s="27" t="s">
        <v>12880</v>
      </c>
    </row>
    <row r="2156" spans="1:21" x14ac:dyDescent="0.15">
      <c r="A2156" s="27" t="s">
        <v>75</v>
      </c>
      <c r="B2156" s="27" t="s">
        <v>5806</v>
      </c>
      <c r="D2156" s="27" t="s">
        <v>1387</v>
      </c>
      <c r="E2156" s="27" t="s">
        <v>5807</v>
      </c>
      <c r="F2156" s="27" t="s">
        <v>5808</v>
      </c>
      <c r="G2156" s="27" t="s">
        <v>78</v>
      </c>
      <c r="H2156" s="27" t="s">
        <v>5809</v>
      </c>
      <c r="I2156" s="28">
        <v>43423.724861111114</v>
      </c>
      <c r="J2156" s="28">
        <v>43423.725451388891</v>
      </c>
      <c r="K2156" s="27">
        <v>5.9027777777777778E-4</v>
      </c>
      <c r="L2156" s="27" t="s">
        <v>210</v>
      </c>
      <c r="M2156" s="27" t="s">
        <v>211</v>
      </c>
      <c r="N2156" s="27" t="s">
        <v>215</v>
      </c>
      <c r="O2156" s="27" t="s">
        <v>1388</v>
      </c>
      <c r="P2156" s="27" t="s">
        <v>170</v>
      </c>
      <c r="R2156" s="27">
        <v>0</v>
      </c>
      <c r="S2156" s="27" t="s">
        <v>391</v>
      </c>
      <c r="T2156" s="27" t="s">
        <v>354</v>
      </c>
      <c r="U2156" s="27" t="s">
        <v>5810</v>
      </c>
    </row>
    <row r="2157" spans="1:21" x14ac:dyDescent="0.15">
      <c r="A2157" s="27" t="s">
        <v>75</v>
      </c>
      <c r="B2157" s="27" t="s">
        <v>12881</v>
      </c>
      <c r="D2157" s="27" t="s">
        <v>1387</v>
      </c>
      <c r="E2157" s="27" t="s">
        <v>12882</v>
      </c>
      <c r="F2157" s="27" t="s">
        <v>12883</v>
      </c>
      <c r="G2157" s="27" t="s">
        <v>78</v>
      </c>
      <c r="H2157" s="27" t="s">
        <v>1898</v>
      </c>
      <c r="I2157" s="28">
        <v>43423.650254629632</v>
      </c>
      <c r="J2157" s="28">
        <v>43423.650254629632</v>
      </c>
      <c r="K2157" s="27">
        <v>0</v>
      </c>
      <c r="L2157" s="27" t="s">
        <v>211</v>
      </c>
      <c r="M2157" s="27" t="s">
        <v>211</v>
      </c>
      <c r="N2157" s="27" t="s">
        <v>215</v>
      </c>
      <c r="O2157" s="27" t="s">
        <v>1388</v>
      </c>
      <c r="P2157" s="27" t="s">
        <v>897</v>
      </c>
      <c r="R2157" s="27">
        <v>0</v>
      </c>
      <c r="S2157" s="27" t="s">
        <v>354</v>
      </c>
      <c r="T2157" s="27" t="s">
        <v>354</v>
      </c>
      <c r="U2157" s="27" t="s">
        <v>12884</v>
      </c>
    </row>
    <row r="2158" spans="1:21" x14ac:dyDescent="0.15">
      <c r="A2158" s="27" t="s">
        <v>75</v>
      </c>
      <c r="B2158" s="27" t="s">
        <v>12885</v>
      </c>
      <c r="D2158" s="27" t="s">
        <v>1387</v>
      </c>
      <c r="E2158" s="27" t="s">
        <v>12886</v>
      </c>
      <c r="F2158" s="27" t="s">
        <v>12887</v>
      </c>
      <c r="G2158" s="27" t="s">
        <v>78</v>
      </c>
      <c r="H2158" s="27" t="s">
        <v>1903</v>
      </c>
      <c r="I2158" s="28">
        <v>43423.650763888887</v>
      </c>
      <c r="J2158" s="28">
        <v>43423.650763888887</v>
      </c>
      <c r="K2158" s="27">
        <v>0</v>
      </c>
      <c r="L2158" s="27" t="s">
        <v>211</v>
      </c>
      <c r="M2158" s="27" t="s">
        <v>211</v>
      </c>
      <c r="N2158" s="27" t="s">
        <v>215</v>
      </c>
      <c r="O2158" s="27" t="s">
        <v>1388</v>
      </c>
      <c r="P2158" s="27" t="s">
        <v>897</v>
      </c>
      <c r="R2158" s="27">
        <v>0</v>
      </c>
      <c r="S2158" s="27" t="s">
        <v>354</v>
      </c>
      <c r="T2158" s="27" t="s">
        <v>354</v>
      </c>
      <c r="U2158" s="27" t="s">
        <v>12888</v>
      </c>
    </row>
    <row r="2159" spans="1:21" x14ac:dyDescent="0.15">
      <c r="A2159" s="27" t="s">
        <v>75</v>
      </c>
      <c r="B2159" s="27" t="s">
        <v>12889</v>
      </c>
      <c r="D2159" s="27" t="s">
        <v>1387</v>
      </c>
      <c r="E2159" s="27" t="s">
        <v>12890</v>
      </c>
      <c r="F2159" s="27" t="s">
        <v>12891</v>
      </c>
      <c r="G2159" s="27" t="s">
        <v>78</v>
      </c>
      <c r="H2159" s="27" t="s">
        <v>12892</v>
      </c>
      <c r="I2159" s="28">
        <v>43423.65111111111</v>
      </c>
      <c r="J2159" s="28">
        <v>43423.65111111111</v>
      </c>
      <c r="K2159" s="27">
        <v>0</v>
      </c>
      <c r="L2159" s="27" t="s">
        <v>211</v>
      </c>
      <c r="M2159" s="27" t="s">
        <v>211</v>
      </c>
      <c r="N2159" s="27" t="s">
        <v>215</v>
      </c>
      <c r="O2159" s="27" t="s">
        <v>1388</v>
      </c>
      <c r="P2159" s="27" t="s">
        <v>897</v>
      </c>
      <c r="R2159" s="27">
        <v>0</v>
      </c>
      <c r="S2159" s="27" t="s">
        <v>354</v>
      </c>
      <c r="T2159" s="27" t="s">
        <v>354</v>
      </c>
      <c r="U2159" s="27" t="s">
        <v>12893</v>
      </c>
    </row>
    <row r="2160" spans="1:21" x14ac:dyDescent="0.15">
      <c r="A2160" s="27" t="s">
        <v>75</v>
      </c>
      <c r="B2160" s="27" t="s">
        <v>12894</v>
      </c>
      <c r="D2160" s="27" t="s">
        <v>12895</v>
      </c>
      <c r="I2160" s="28">
        <v>43423.72378472222</v>
      </c>
      <c r="J2160" s="28">
        <v>43423.72378472222</v>
      </c>
      <c r="K2160" s="27">
        <v>0</v>
      </c>
      <c r="L2160" s="27" t="s">
        <v>211</v>
      </c>
      <c r="M2160" s="27" t="s">
        <v>211</v>
      </c>
      <c r="N2160" s="27" t="s">
        <v>215</v>
      </c>
      <c r="O2160" s="27" t="s">
        <v>12896</v>
      </c>
      <c r="U2160" s="27" t="s">
        <v>12897</v>
      </c>
    </row>
    <row r="2161" spans="1:21" x14ac:dyDescent="0.15">
      <c r="A2161" s="27" t="s">
        <v>75</v>
      </c>
      <c r="B2161" s="27" t="s">
        <v>12898</v>
      </c>
      <c r="D2161" s="27" t="s">
        <v>12895</v>
      </c>
      <c r="I2161" s="28">
        <v>43423.727638888886</v>
      </c>
      <c r="J2161" s="28">
        <v>43423.727638888886</v>
      </c>
      <c r="K2161" s="27">
        <v>0</v>
      </c>
      <c r="L2161" s="27" t="s">
        <v>211</v>
      </c>
      <c r="M2161" s="27" t="s">
        <v>211</v>
      </c>
      <c r="N2161" s="27" t="s">
        <v>215</v>
      </c>
      <c r="O2161" s="27" t="s">
        <v>12896</v>
      </c>
      <c r="R2161" s="27">
        <v>0</v>
      </c>
      <c r="U2161" s="27" t="s">
        <v>12897</v>
      </c>
    </row>
    <row r="2162" spans="1:21" x14ac:dyDescent="0.15">
      <c r="A2162" s="27" t="s">
        <v>75</v>
      </c>
      <c r="B2162" s="27" t="s">
        <v>5811</v>
      </c>
      <c r="C2162" s="27" t="s">
        <v>77</v>
      </c>
      <c r="D2162" s="27" t="s">
        <v>135</v>
      </c>
      <c r="I2162" s="28">
        <v>43423.455648148149</v>
      </c>
      <c r="J2162" s="28">
        <v>43423.456493055557</v>
      </c>
      <c r="K2162" s="27">
        <v>8.449074074074075E-4</v>
      </c>
      <c r="L2162" s="27" t="s">
        <v>210</v>
      </c>
      <c r="M2162" s="27" t="s">
        <v>211</v>
      </c>
      <c r="N2162" s="27" t="s">
        <v>215</v>
      </c>
      <c r="O2162" s="27" t="s">
        <v>134</v>
      </c>
      <c r="R2162" s="27">
        <v>0</v>
      </c>
      <c r="U2162" s="27" t="s">
        <v>5812</v>
      </c>
    </row>
    <row r="2163" spans="1:21" x14ac:dyDescent="0.15">
      <c r="A2163" s="27" t="s">
        <v>75</v>
      </c>
      <c r="B2163" s="27" t="s">
        <v>5813</v>
      </c>
      <c r="C2163" s="27" t="s">
        <v>77</v>
      </c>
      <c r="D2163" s="27" t="s">
        <v>135</v>
      </c>
      <c r="I2163" s="28">
        <v>43423.468657407408</v>
      </c>
      <c r="J2163" s="28">
        <v>43423.47079861111</v>
      </c>
      <c r="K2163" s="27">
        <v>2.1412037037037038E-3</v>
      </c>
      <c r="L2163" s="27" t="s">
        <v>210</v>
      </c>
      <c r="M2163" s="27" t="s">
        <v>210</v>
      </c>
      <c r="N2163" s="27" t="s">
        <v>215</v>
      </c>
      <c r="O2163" s="27" t="s">
        <v>134</v>
      </c>
      <c r="R2163" s="27">
        <v>0</v>
      </c>
      <c r="U2163" s="27" t="s">
        <v>1017</v>
      </c>
    </row>
    <row r="2164" spans="1:21" x14ac:dyDescent="0.15">
      <c r="A2164" s="27" t="s">
        <v>75</v>
      </c>
      <c r="B2164" s="27" t="s">
        <v>12899</v>
      </c>
      <c r="C2164" s="27" t="s">
        <v>77</v>
      </c>
      <c r="D2164" s="27" t="s">
        <v>135</v>
      </c>
      <c r="I2164" s="28">
        <v>43423.692488425928</v>
      </c>
      <c r="J2164" s="28">
        <v>43423.692488425928</v>
      </c>
      <c r="K2164" s="27">
        <v>0</v>
      </c>
      <c r="L2164" s="27" t="s">
        <v>211</v>
      </c>
      <c r="M2164" s="27" t="s">
        <v>211</v>
      </c>
      <c r="N2164" s="27" t="s">
        <v>215</v>
      </c>
      <c r="O2164" s="27" t="s">
        <v>134</v>
      </c>
      <c r="R2164" s="27">
        <v>0</v>
      </c>
      <c r="U2164" s="27" t="s">
        <v>12900</v>
      </c>
    </row>
    <row r="2165" spans="1:21" x14ac:dyDescent="0.15">
      <c r="A2165" s="27" t="s">
        <v>75</v>
      </c>
      <c r="B2165" s="27" t="s">
        <v>12901</v>
      </c>
      <c r="C2165" s="27" t="s">
        <v>77</v>
      </c>
      <c r="D2165" s="27" t="s">
        <v>135</v>
      </c>
      <c r="I2165" s="28">
        <v>43423.692673611113</v>
      </c>
      <c r="J2165" s="28">
        <v>43423.692673611113</v>
      </c>
      <c r="K2165" s="27">
        <v>0</v>
      </c>
      <c r="L2165" s="27" t="s">
        <v>211</v>
      </c>
      <c r="M2165" s="27" t="s">
        <v>211</v>
      </c>
      <c r="N2165" s="27" t="s">
        <v>215</v>
      </c>
      <c r="O2165" s="27" t="s">
        <v>134</v>
      </c>
      <c r="R2165" s="27">
        <v>0</v>
      </c>
      <c r="U2165" s="27" t="s">
        <v>12900</v>
      </c>
    </row>
    <row r="2166" spans="1:21" x14ac:dyDescent="0.15">
      <c r="A2166" s="27" t="s">
        <v>75</v>
      </c>
      <c r="B2166" s="27" t="s">
        <v>5814</v>
      </c>
      <c r="C2166" s="27" t="s">
        <v>77</v>
      </c>
      <c r="D2166" s="27" t="s">
        <v>135</v>
      </c>
      <c r="I2166" s="28">
        <v>43423.705590277779</v>
      </c>
      <c r="J2166" s="28">
        <v>43423.706400462965</v>
      </c>
      <c r="K2166" s="27">
        <v>8.1018518518518516E-4</v>
      </c>
      <c r="L2166" s="27" t="s">
        <v>210</v>
      </c>
      <c r="M2166" s="27" t="s">
        <v>211</v>
      </c>
      <c r="N2166" s="27" t="s">
        <v>215</v>
      </c>
      <c r="O2166" s="27" t="s">
        <v>134</v>
      </c>
      <c r="R2166" s="27">
        <v>0</v>
      </c>
      <c r="U2166" s="27" t="s">
        <v>5815</v>
      </c>
    </row>
    <row r="2167" spans="1:21" x14ac:dyDescent="0.15">
      <c r="A2167" s="27" t="s">
        <v>75</v>
      </c>
      <c r="B2167" s="27" t="s">
        <v>5816</v>
      </c>
      <c r="C2167" s="27" t="s">
        <v>77</v>
      </c>
      <c r="D2167" s="27" t="s">
        <v>135</v>
      </c>
      <c r="I2167" s="28">
        <v>43423.739178240743</v>
      </c>
      <c r="J2167" s="28">
        <v>43423.751932870371</v>
      </c>
      <c r="K2167" s="27">
        <v>1.275462962962963E-2</v>
      </c>
      <c r="L2167" s="27" t="s">
        <v>210</v>
      </c>
      <c r="M2167" s="27" t="s">
        <v>210</v>
      </c>
      <c r="N2167" s="27" t="s">
        <v>215</v>
      </c>
      <c r="O2167" s="27" t="s">
        <v>134</v>
      </c>
      <c r="R2167" s="27">
        <v>0</v>
      </c>
      <c r="U2167" s="27" t="s">
        <v>469</v>
      </c>
    </row>
    <row r="2168" spans="1:21" x14ac:dyDescent="0.15">
      <c r="A2168" s="27" t="s">
        <v>75</v>
      </c>
      <c r="B2168" s="27" t="s">
        <v>5817</v>
      </c>
      <c r="C2168" s="27" t="s">
        <v>189</v>
      </c>
      <c r="D2168" s="27" t="s">
        <v>141</v>
      </c>
      <c r="I2168" s="28">
        <v>43423.423807870371</v>
      </c>
      <c r="J2168" s="28">
        <v>43423.424421296295</v>
      </c>
      <c r="K2168" s="27">
        <v>6.134259259259259E-4</v>
      </c>
      <c r="L2168" s="27" t="s">
        <v>210</v>
      </c>
      <c r="M2168" s="27" t="s">
        <v>211</v>
      </c>
      <c r="N2168" s="27" t="s">
        <v>215</v>
      </c>
      <c r="O2168" s="27" t="s">
        <v>140</v>
      </c>
      <c r="R2168" s="27">
        <v>0</v>
      </c>
      <c r="U2168" s="27" t="s">
        <v>530</v>
      </c>
    </row>
    <row r="2169" spans="1:21" x14ac:dyDescent="0.15">
      <c r="A2169" s="27" t="s">
        <v>75</v>
      </c>
      <c r="B2169" s="27" t="s">
        <v>12902</v>
      </c>
      <c r="C2169" s="27" t="s">
        <v>189</v>
      </c>
      <c r="D2169" s="27" t="s">
        <v>141</v>
      </c>
      <c r="I2169" s="28">
        <v>43423.435381944444</v>
      </c>
      <c r="J2169" s="28">
        <v>43423.435381944444</v>
      </c>
      <c r="K2169" s="27">
        <v>0</v>
      </c>
      <c r="L2169" s="27" t="s">
        <v>211</v>
      </c>
      <c r="M2169" s="27" t="s">
        <v>211</v>
      </c>
      <c r="N2169" s="27" t="s">
        <v>215</v>
      </c>
      <c r="O2169" s="27" t="s">
        <v>140</v>
      </c>
      <c r="R2169" s="27">
        <v>0</v>
      </c>
      <c r="U2169" s="27" t="s">
        <v>1492</v>
      </c>
    </row>
    <row r="2170" spans="1:21" x14ac:dyDescent="0.15">
      <c r="A2170" s="27" t="s">
        <v>75</v>
      </c>
      <c r="B2170" s="27" t="s">
        <v>5818</v>
      </c>
      <c r="C2170" s="27" t="s">
        <v>189</v>
      </c>
      <c r="D2170" s="27" t="s">
        <v>141</v>
      </c>
      <c r="I2170" s="28">
        <v>43423.437534722223</v>
      </c>
      <c r="J2170" s="28">
        <v>43423.437800925924</v>
      </c>
      <c r="K2170" s="27">
        <v>2.6620370370370372E-4</v>
      </c>
      <c r="L2170" s="27" t="s">
        <v>210</v>
      </c>
      <c r="M2170" s="27" t="s">
        <v>211</v>
      </c>
      <c r="N2170" s="27" t="s">
        <v>215</v>
      </c>
      <c r="O2170" s="27" t="s">
        <v>140</v>
      </c>
      <c r="R2170" s="27">
        <v>0</v>
      </c>
      <c r="U2170" s="27" t="s">
        <v>1492</v>
      </c>
    </row>
    <row r="2171" spans="1:21" x14ac:dyDescent="0.15">
      <c r="A2171" s="27" t="s">
        <v>75</v>
      </c>
      <c r="B2171" s="27" t="s">
        <v>12903</v>
      </c>
      <c r="C2171" s="27" t="s">
        <v>189</v>
      </c>
      <c r="D2171" s="27" t="s">
        <v>141</v>
      </c>
      <c r="I2171" s="28">
        <v>43423.439456018517</v>
      </c>
      <c r="J2171" s="28">
        <v>43423.439456018517</v>
      </c>
      <c r="K2171" s="27">
        <v>0</v>
      </c>
      <c r="L2171" s="27" t="s">
        <v>211</v>
      </c>
      <c r="M2171" s="27" t="s">
        <v>211</v>
      </c>
      <c r="N2171" s="27" t="s">
        <v>215</v>
      </c>
      <c r="O2171" s="27" t="s">
        <v>140</v>
      </c>
      <c r="R2171" s="27">
        <v>0</v>
      </c>
      <c r="U2171" s="27" t="s">
        <v>12904</v>
      </c>
    </row>
    <row r="2172" spans="1:21" x14ac:dyDescent="0.15">
      <c r="A2172" s="27" t="s">
        <v>75</v>
      </c>
      <c r="B2172" s="27" t="s">
        <v>12905</v>
      </c>
      <c r="C2172" s="27" t="s">
        <v>189</v>
      </c>
      <c r="D2172" s="27" t="s">
        <v>141</v>
      </c>
      <c r="I2172" s="28">
        <v>43423.439918981479</v>
      </c>
      <c r="J2172" s="28">
        <v>43423.439918981479</v>
      </c>
      <c r="K2172" s="27">
        <v>0</v>
      </c>
      <c r="L2172" s="27" t="s">
        <v>211</v>
      </c>
      <c r="M2172" s="27" t="s">
        <v>211</v>
      </c>
      <c r="N2172" s="27" t="s">
        <v>215</v>
      </c>
      <c r="O2172" s="27" t="s">
        <v>140</v>
      </c>
      <c r="R2172" s="27">
        <v>0</v>
      </c>
      <c r="U2172" s="27" t="s">
        <v>12906</v>
      </c>
    </row>
    <row r="2173" spans="1:21" x14ac:dyDescent="0.15">
      <c r="A2173" s="27" t="s">
        <v>75</v>
      </c>
      <c r="B2173" s="27" t="s">
        <v>5819</v>
      </c>
      <c r="C2173" s="27" t="s">
        <v>189</v>
      </c>
      <c r="D2173" s="27" t="s">
        <v>141</v>
      </c>
      <c r="I2173" s="28">
        <v>43423.44121527778</v>
      </c>
      <c r="J2173" s="28">
        <v>43423.441886574074</v>
      </c>
      <c r="K2173" s="27">
        <v>6.7129629629629625E-4</v>
      </c>
      <c r="L2173" s="27" t="s">
        <v>210</v>
      </c>
      <c r="M2173" s="27" t="s">
        <v>211</v>
      </c>
      <c r="N2173" s="27" t="s">
        <v>215</v>
      </c>
      <c r="O2173" s="27" t="s">
        <v>140</v>
      </c>
      <c r="R2173" s="27">
        <v>0</v>
      </c>
      <c r="U2173" s="27" t="s">
        <v>1493</v>
      </c>
    </row>
    <row r="2174" spans="1:21" x14ac:dyDescent="0.15">
      <c r="A2174" s="27" t="s">
        <v>75</v>
      </c>
      <c r="B2174" s="27" t="s">
        <v>12907</v>
      </c>
      <c r="C2174" s="27" t="s">
        <v>189</v>
      </c>
      <c r="D2174" s="27" t="s">
        <v>141</v>
      </c>
      <c r="I2174" s="28">
        <v>43423.44222222222</v>
      </c>
      <c r="J2174" s="28">
        <v>43423.44222222222</v>
      </c>
      <c r="K2174" s="27">
        <v>0</v>
      </c>
      <c r="L2174" s="27" t="s">
        <v>211</v>
      </c>
      <c r="M2174" s="27" t="s">
        <v>211</v>
      </c>
      <c r="N2174" s="27" t="s">
        <v>215</v>
      </c>
      <c r="O2174" s="27" t="s">
        <v>140</v>
      </c>
      <c r="R2174" s="27">
        <v>0</v>
      </c>
      <c r="U2174" s="27" t="s">
        <v>308</v>
      </c>
    </row>
    <row r="2175" spans="1:21" x14ac:dyDescent="0.15">
      <c r="A2175" s="27" t="s">
        <v>75</v>
      </c>
      <c r="B2175" s="27" t="s">
        <v>12908</v>
      </c>
      <c r="C2175" s="27" t="s">
        <v>189</v>
      </c>
      <c r="D2175" s="27" t="s">
        <v>141</v>
      </c>
      <c r="I2175" s="28">
        <v>43423.443055555559</v>
      </c>
      <c r="J2175" s="28">
        <v>43423.443055555559</v>
      </c>
      <c r="K2175" s="27">
        <v>0</v>
      </c>
      <c r="L2175" s="27" t="s">
        <v>211</v>
      </c>
      <c r="M2175" s="27" t="s">
        <v>211</v>
      </c>
      <c r="N2175" s="27" t="s">
        <v>215</v>
      </c>
      <c r="O2175" s="27" t="s">
        <v>140</v>
      </c>
      <c r="R2175" s="27">
        <v>0</v>
      </c>
      <c r="U2175" s="27" t="s">
        <v>12906</v>
      </c>
    </row>
    <row r="2176" spans="1:21" x14ac:dyDescent="0.15">
      <c r="A2176" s="27" t="s">
        <v>75</v>
      </c>
      <c r="B2176" s="27" t="s">
        <v>5820</v>
      </c>
      <c r="C2176" s="27" t="s">
        <v>189</v>
      </c>
      <c r="D2176" s="27" t="s">
        <v>141</v>
      </c>
      <c r="I2176" s="28">
        <v>43423.443449074075</v>
      </c>
      <c r="J2176" s="28">
        <v>43423.444039351853</v>
      </c>
      <c r="K2176" s="27">
        <v>5.9027777777777778E-4</v>
      </c>
      <c r="L2176" s="27" t="s">
        <v>210</v>
      </c>
      <c r="M2176" s="27" t="s">
        <v>211</v>
      </c>
      <c r="N2176" s="27" t="s">
        <v>215</v>
      </c>
      <c r="O2176" s="27" t="s">
        <v>140</v>
      </c>
      <c r="R2176" s="27">
        <v>0</v>
      </c>
      <c r="U2176" s="27" t="s">
        <v>1682</v>
      </c>
    </row>
    <row r="2177" spans="1:21" x14ac:dyDescent="0.15">
      <c r="A2177" s="27" t="s">
        <v>75</v>
      </c>
      <c r="B2177" s="27" t="s">
        <v>5821</v>
      </c>
      <c r="C2177" s="27" t="s">
        <v>189</v>
      </c>
      <c r="D2177" s="27" t="s">
        <v>141</v>
      </c>
      <c r="I2177" s="28">
        <v>43423.444594907407</v>
      </c>
      <c r="J2177" s="28">
        <v>43423.444814814815</v>
      </c>
      <c r="K2177" s="27">
        <v>2.199074074074074E-4</v>
      </c>
      <c r="L2177" s="27" t="s">
        <v>210</v>
      </c>
      <c r="M2177" s="27" t="s">
        <v>211</v>
      </c>
      <c r="N2177" s="27" t="s">
        <v>215</v>
      </c>
      <c r="O2177" s="27" t="s">
        <v>140</v>
      </c>
      <c r="R2177" s="27">
        <v>0</v>
      </c>
      <c r="U2177" s="27" t="s">
        <v>1684</v>
      </c>
    </row>
    <row r="2178" spans="1:21" x14ac:dyDescent="0.15">
      <c r="A2178" s="27" t="s">
        <v>75</v>
      </c>
      <c r="B2178" s="27" t="s">
        <v>12909</v>
      </c>
      <c r="C2178" s="27" t="s">
        <v>189</v>
      </c>
      <c r="D2178" s="27" t="s">
        <v>141</v>
      </c>
      <c r="I2178" s="28">
        <v>43423.448611111111</v>
      </c>
      <c r="J2178" s="28">
        <v>43423.448611111111</v>
      </c>
      <c r="K2178" s="27">
        <v>0</v>
      </c>
      <c r="L2178" s="27" t="s">
        <v>211</v>
      </c>
      <c r="M2178" s="27" t="s">
        <v>211</v>
      </c>
      <c r="N2178" s="27" t="s">
        <v>215</v>
      </c>
      <c r="O2178" s="27" t="s">
        <v>140</v>
      </c>
      <c r="R2178" s="27">
        <v>0</v>
      </c>
      <c r="U2178" s="27" t="s">
        <v>12910</v>
      </c>
    </row>
    <row r="2179" spans="1:21" x14ac:dyDescent="0.15">
      <c r="A2179" s="27" t="s">
        <v>75</v>
      </c>
      <c r="B2179" s="27" t="s">
        <v>5822</v>
      </c>
      <c r="C2179" s="27" t="s">
        <v>189</v>
      </c>
      <c r="D2179" s="27" t="s">
        <v>141</v>
      </c>
      <c r="I2179" s="28">
        <v>43423.450474537036</v>
      </c>
      <c r="J2179" s="28">
        <v>43423.451192129629</v>
      </c>
      <c r="K2179" s="27">
        <v>7.175925925925927E-4</v>
      </c>
      <c r="L2179" s="27" t="s">
        <v>210</v>
      </c>
      <c r="M2179" s="27" t="s">
        <v>211</v>
      </c>
      <c r="N2179" s="27" t="s">
        <v>215</v>
      </c>
      <c r="O2179" s="27" t="s">
        <v>140</v>
      </c>
      <c r="R2179" s="27">
        <v>0</v>
      </c>
      <c r="U2179" s="27" t="s">
        <v>5823</v>
      </c>
    </row>
    <row r="2180" spans="1:21" x14ac:dyDescent="0.15">
      <c r="A2180" s="27" t="s">
        <v>75</v>
      </c>
      <c r="B2180" s="27" t="s">
        <v>5824</v>
      </c>
      <c r="C2180" s="27" t="s">
        <v>189</v>
      </c>
      <c r="D2180" s="27" t="s">
        <v>141</v>
      </c>
      <c r="I2180" s="28">
        <v>43423.452361111114</v>
      </c>
      <c r="J2180" s="28">
        <v>43423.45648148148</v>
      </c>
      <c r="K2180" s="27">
        <v>4.1203703703703706E-3</v>
      </c>
      <c r="L2180" s="27" t="s">
        <v>210</v>
      </c>
      <c r="M2180" s="27" t="s">
        <v>210</v>
      </c>
      <c r="N2180" s="27" t="s">
        <v>216</v>
      </c>
      <c r="O2180" s="27" t="s">
        <v>140</v>
      </c>
      <c r="R2180" s="27">
        <v>0</v>
      </c>
      <c r="U2180" s="27" t="s">
        <v>5825</v>
      </c>
    </row>
    <row r="2181" spans="1:21" x14ac:dyDescent="0.15">
      <c r="A2181" s="27" t="s">
        <v>75</v>
      </c>
      <c r="B2181" s="27" t="s">
        <v>5826</v>
      </c>
      <c r="C2181" s="27" t="s">
        <v>189</v>
      </c>
      <c r="D2181" s="27" t="s">
        <v>141</v>
      </c>
      <c r="I2181" s="28">
        <v>43423.456770833334</v>
      </c>
      <c r="J2181" s="28">
        <v>43423.457546296297</v>
      </c>
      <c r="K2181" s="27">
        <v>7.7546296296296304E-4</v>
      </c>
      <c r="L2181" s="27" t="s">
        <v>210</v>
      </c>
      <c r="M2181" s="27" t="s">
        <v>211</v>
      </c>
      <c r="N2181" s="27" t="s">
        <v>215</v>
      </c>
      <c r="O2181" s="27" t="s">
        <v>140</v>
      </c>
      <c r="R2181" s="27">
        <v>0</v>
      </c>
      <c r="U2181" s="27" t="s">
        <v>1493</v>
      </c>
    </row>
    <row r="2182" spans="1:21" x14ac:dyDescent="0.15">
      <c r="A2182" s="27" t="s">
        <v>75</v>
      </c>
      <c r="B2182" s="27" t="s">
        <v>5827</v>
      </c>
      <c r="C2182" s="27" t="s">
        <v>189</v>
      </c>
      <c r="D2182" s="27" t="s">
        <v>141</v>
      </c>
      <c r="I2182" s="28">
        <v>43423.457928240743</v>
      </c>
      <c r="J2182" s="28">
        <v>43423.458495370367</v>
      </c>
      <c r="K2182" s="27">
        <v>5.6712962962962956E-4</v>
      </c>
      <c r="L2182" s="27" t="s">
        <v>210</v>
      </c>
      <c r="M2182" s="27" t="s">
        <v>211</v>
      </c>
      <c r="N2182" s="27" t="s">
        <v>215</v>
      </c>
      <c r="O2182" s="27" t="s">
        <v>140</v>
      </c>
      <c r="R2182" s="27">
        <v>0</v>
      </c>
      <c r="U2182" s="27" t="s">
        <v>308</v>
      </c>
    </row>
    <row r="2183" spans="1:21" x14ac:dyDescent="0.15">
      <c r="A2183" s="27" t="s">
        <v>75</v>
      </c>
      <c r="B2183" s="27" t="s">
        <v>5828</v>
      </c>
      <c r="C2183" s="27" t="s">
        <v>189</v>
      </c>
      <c r="D2183" s="27" t="s">
        <v>141</v>
      </c>
      <c r="I2183" s="28">
        <v>43423.464583333334</v>
      </c>
      <c r="J2183" s="28">
        <v>43423.464988425927</v>
      </c>
      <c r="K2183" s="27">
        <v>4.0509259259259258E-4</v>
      </c>
      <c r="L2183" s="27" t="s">
        <v>210</v>
      </c>
      <c r="M2183" s="27" t="s">
        <v>211</v>
      </c>
      <c r="N2183" s="27" t="s">
        <v>215</v>
      </c>
      <c r="O2183" s="27" t="s">
        <v>140</v>
      </c>
      <c r="R2183" s="27">
        <v>0</v>
      </c>
      <c r="U2183" s="27" t="s">
        <v>953</v>
      </c>
    </row>
    <row r="2184" spans="1:21" x14ac:dyDescent="0.15">
      <c r="A2184" s="27" t="s">
        <v>75</v>
      </c>
      <c r="B2184" s="27" t="s">
        <v>12911</v>
      </c>
      <c r="C2184" s="27" t="s">
        <v>189</v>
      </c>
      <c r="D2184" s="27" t="s">
        <v>141</v>
      </c>
      <c r="I2184" s="28">
        <v>43423.465092592596</v>
      </c>
      <c r="J2184" s="28">
        <v>43423.465092592596</v>
      </c>
      <c r="K2184" s="27">
        <v>0</v>
      </c>
      <c r="L2184" s="27" t="s">
        <v>211</v>
      </c>
      <c r="M2184" s="27" t="s">
        <v>211</v>
      </c>
      <c r="N2184" s="27" t="s">
        <v>215</v>
      </c>
      <c r="O2184" s="27" t="s">
        <v>140</v>
      </c>
      <c r="R2184" s="27">
        <v>0</v>
      </c>
      <c r="U2184" s="27" t="s">
        <v>12912</v>
      </c>
    </row>
    <row r="2185" spans="1:21" x14ac:dyDescent="0.15">
      <c r="A2185" s="27" t="s">
        <v>75</v>
      </c>
      <c r="B2185" s="27" t="s">
        <v>5829</v>
      </c>
      <c r="C2185" s="27" t="s">
        <v>189</v>
      </c>
      <c r="D2185" s="27" t="s">
        <v>141</v>
      </c>
      <c r="I2185" s="28">
        <v>43423.466469907406</v>
      </c>
      <c r="J2185" s="28">
        <v>43423.46738425926</v>
      </c>
      <c r="K2185" s="27">
        <v>9.1435185185185185E-4</v>
      </c>
      <c r="L2185" s="27" t="s">
        <v>210</v>
      </c>
      <c r="M2185" s="27" t="s">
        <v>211</v>
      </c>
      <c r="N2185" s="27" t="s">
        <v>215</v>
      </c>
      <c r="O2185" s="27" t="s">
        <v>140</v>
      </c>
      <c r="R2185" s="27">
        <v>0</v>
      </c>
      <c r="U2185" s="27" t="s">
        <v>5830</v>
      </c>
    </row>
    <row r="2186" spans="1:21" x14ac:dyDescent="0.15">
      <c r="A2186" s="27" t="s">
        <v>75</v>
      </c>
      <c r="B2186" s="27" t="s">
        <v>5831</v>
      </c>
      <c r="C2186" s="27" t="s">
        <v>189</v>
      </c>
      <c r="D2186" s="27" t="s">
        <v>141</v>
      </c>
      <c r="I2186" s="28">
        <v>43423.470393518517</v>
      </c>
      <c r="J2186" s="28">
        <v>43423.472916666666</v>
      </c>
      <c r="K2186" s="27">
        <v>2.5231481481481481E-3</v>
      </c>
      <c r="L2186" s="27" t="s">
        <v>210</v>
      </c>
      <c r="M2186" s="27" t="s">
        <v>210</v>
      </c>
      <c r="N2186" s="27" t="s">
        <v>215</v>
      </c>
      <c r="O2186" s="27" t="s">
        <v>140</v>
      </c>
      <c r="R2186" s="27">
        <v>0</v>
      </c>
      <c r="U2186" s="27" t="s">
        <v>5832</v>
      </c>
    </row>
    <row r="2187" spans="1:21" x14ac:dyDescent="0.15">
      <c r="A2187" s="27" t="s">
        <v>75</v>
      </c>
      <c r="B2187" s="27" t="s">
        <v>5833</v>
      </c>
      <c r="C2187" s="27" t="s">
        <v>189</v>
      </c>
      <c r="D2187" s="27" t="s">
        <v>141</v>
      </c>
      <c r="I2187" s="28">
        <v>43423.473333333335</v>
      </c>
      <c r="J2187" s="28">
        <v>43423.475358796299</v>
      </c>
      <c r="K2187" s="27">
        <v>2.0254629629629629E-3</v>
      </c>
      <c r="L2187" s="27" t="s">
        <v>210</v>
      </c>
      <c r="M2187" s="27" t="s">
        <v>211</v>
      </c>
      <c r="N2187" s="27" t="s">
        <v>215</v>
      </c>
      <c r="O2187" s="27" t="s">
        <v>140</v>
      </c>
      <c r="R2187" s="27">
        <v>0</v>
      </c>
      <c r="U2187" s="27" t="s">
        <v>1493</v>
      </c>
    </row>
    <row r="2188" spans="1:21" x14ac:dyDescent="0.15">
      <c r="A2188" s="27" t="s">
        <v>75</v>
      </c>
      <c r="B2188" s="27" t="s">
        <v>5834</v>
      </c>
      <c r="C2188" s="27" t="s">
        <v>189</v>
      </c>
      <c r="D2188" s="27" t="s">
        <v>141</v>
      </c>
      <c r="I2188" s="28">
        <v>43423.483807870369</v>
      </c>
      <c r="J2188" s="28">
        <v>43423.484097222223</v>
      </c>
      <c r="K2188" s="27">
        <v>2.8935185185185189E-4</v>
      </c>
      <c r="L2188" s="27" t="s">
        <v>210</v>
      </c>
      <c r="M2188" s="27" t="s">
        <v>211</v>
      </c>
      <c r="N2188" s="27" t="s">
        <v>216</v>
      </c>
      <c r="O2188" s="27" t="s">
        <v>140</v>
      </c>
      <c r="R2188" s="27">
        <v>0</v>
      </c>
      <c r="U2188" s="27" t="s">
        <v>1494</v>
      </c>
    </row>
    <row r="2189" spans="1:21" x14ac:dyDescent="0.15">
      <c r="A2189" s="27" t="s">
        <v>75</v>
      </c>
      <c r="B2189" s="27" t="s">
        <v>12913</v>
      </c>
      <c r="C2189" s="27" t="s">
        <v>189</v>
      </c>
      <c r="D2189" s="27" t="s">
        <v>141</v>
      </c>
      <c r="I2189" s="28">
        <v>43423.485590277778</v>
      </c>
      <c r="J2189" s="28">
        <v>43423.485590277778</v>
      </c>
      <c r="K2189" s="27">
        <v>0</v>
      </c>
      <c r="L2189" s="27" t="s">
        <v>211</v>
      </c>
      <c r="M2189" s="27" t="s">
        <v>211</v>
      </c>
      <c r="N2189" s="27" t="s">
        <v>215</v>
      </c>
      <c r="O2189" s="27" t="s">
        <v>140</v>
      </c>
      <c r="R2189" s="27">
        <v>0</v>
      </c>
      <c r="U2189" s="27" t="s">
        <v>12914</v>
      </c>
    </row>
    <row r="2190" spans="1:21" x14ac:dyDescent="0.15">
      <c r="A2190" s="27" t="s">
        <v>75</v>
      </c>
      <c r="B2190" s="27" t="s">
        <v>5835</v>
      </c>
      <c r="C2190" s="27" t="s">
        <v>189</v>
      </c>
      <c r="D2190" s="27" t="s">
        <v>141</v>
      </c>
      <c r="I2190" s="28">
        <v>43423.485844907409</v>
      </c>
      <c r="J2190" s="28">
        <v>43423.486180555556</v>
      </c>
      <c r="K2190" s="27">
        <v>3.3564814814814812E-4</v>
      </c>
      <c r="L2190" s="27" t="s">
        <v>210</v>
      </c>
      <c r="M2190" s="27" t="s">
        <v>211</v>
      </c>
      <c r="N2190" s="27" t="s">
        <v>215</v>
      </c>
      <c r="O2190" s="27" t="s">
        <v>140</v>
      </c>
      <c r="R2190" s="27">
        <v>0</v>
      </c>
      <c r="U2190" s="27" t="s">
        <v>5836</v>
      </c>
    </row>
    <row r="2191" spans="1:21" x14ac:dyDescent="0.15">
      <c r="A2191" s="27" t="s">
        <v>75</v>
      </c>
      <c r="B2191" s="27" t="s">
        <v>5837</v>
      </c>
      <c r="C2191" s="27" t="s">
        <v>189</v>
      </c>
      <c r="D2191" s="27" t="s">
        <v>141</v>
      </c>
      <c r="I2191" s="28">
        <v>43423.486284722225</v>
      </c>
      <c r="J2191" s="28">
        <v>43423.486620370371</v>
      </c>
      <c r="K2191" s="27">
        <v>3.3564814814814812E-4</v>
      </c>
      <c r="L2191" s="27" t="s">
        <v>210</v>
      </c>
      <c r="M2191" s="27" t="s">
        <v>211</v>
      </c>
      <c r="N2191" s="27" t="s">
        <v>215</v>
      </c>
      <c r="O2191" s="27" t="s">
        <v>140</v>
      </c>
      <c r="R2191" s="27">
        <v>0</v>
      </c>
      <c r="U2191" s="27" t="s">
        <v>5836</v>
      </c>
    </row>
    <row r="2192" spans="1:21" x14ac:dyDescent="0.15">
      <c r="A2192" s="27" t="s">
        <v>75</v>
      </c>
      <c r="B2192" s="27" t="s">
        <v>5838</v>
      </c>
      <c r="C2192" s="27" t="s">
        <v>189</v>
      </c>
      <c r="D2192" s="27" t="s">
        <v>141</v>
      </c>
      <c r="I2192" s="28">
        <v>43423.488298611112</v>
      </c>
      <c r="J2192" s="28">
        <v>43423.489849537036</v>
      </c>
      <c r="K2192" s="27">
        <v>1.5509259259259261E-3</v>
      </c>
      <c r="L2192" s="27" t="s">
        <v>210</v>
      </c>
      <c r="M2192" s="27" t="s">
        <v>211</v>
      </c>
      <c r="N2192" s="27" t="s">
        <v>215</v>
      </c>
      <c r="O2192" s="27" t="s">
        <v>140</v>
      </c>
      <c r="R2192" s="27">
        <v>0</v>
      </c>
      <c r="U2192" s="27" t="s">
        <v>308</v>
      </c>
    </row>
    <row r="2193" spans="1:21" x14ac:dyDescent="0.15">
      <c r="A2193" s="27" t="s">
        <v>75</v>
      </c>
      <c r="B2193" s="27" t="s">
        <v>5839</v>
      </c>
      <c r="C2193" s="27" t="s">
        <v>189</v>
      </c>
      <c r="D2193" s="27" t="s">
        <v>141</v>
      </c>
      <c r="I2193" s="28">
        <v>43423.580069444448</v>
      </c>
      <c r="J2193" s="28">
        <v>43423.58021990741</v>
      </c>
      <c r="K2193" s="27">
        <v>1.5046296296296297E-4</v>
      </c>
      <c r="L2193" s="27" t="s">
        <v>210</v>
      </c>
      <c r="M2193" s="27" t="s">
        <v>211</v>
      </c>
      <c r="N2193" s="27" t="s">
        <v>215</v>
      </c>
      <c r="O2193" s="27" t="s">
        <v>140</v>
      </c>
      <c r="R2193" s="27">
        <v>0</v>
      </c>
      <c r="U2193" s="27" t="s">
        <v>1933</v>
      </c>
    </row>
    <row r="2194" spans="1:21" x14ac:dyDescent="0.15">
      <c r="A2194" s="27" t="s">
        <v>75</v>
      </c>
      <c r="B2194" s="27" t="s">
        <v>5840</v>
      </c>
      <c r="C2194" s="27" t="s">
        <v>189</v>
      </c>
      <c r="D2194" s="27" t="s">
        <v>141</v>
      </c>
      <c r="I2194" s="28">
        <v>43423.587129629632</v>
      </c>
      <c r="J2194" s="28">
        <v>43423.587361111109</v>
      </c>
      <c r="K2194" s="27">
        <v>2.3148148148148146E-4</v>
      </c>
      <c r="L2194" s="27" t="s">
        <v>210</v>
      </c>
      <c r="M2194" s="27" t="s">
        <v>211</v>
      </c>
      <c r="N2194" s="27" t="s">
        <v>215</v>
      </c>
      <c r="O2194" s="27" t="s">
        <v>140</v>
      </c>
      <c r="R2194" s="27">
        <v>0</v>
      </c>
      <c r="U2194" s="27" t="s">
        <v>5841</v>
      </c>
    </row>
    <row r="2195" spans="1:21" x14ac:dyDescent="0.15">
      <c r="A2195" s="27" t="s">
        <v>75</v>
      </c>
      <c r="B2195" s="27" t="s">
        <v>5842</v>
      </c>
      <c r="C2195" s="27" t="s">
        <v>189</v>
      </c>
      <c r="D2195" s="27" t="s">
        <v>141</v>
      </c>
      <c r="I2195" s="28">
        <v>43423.587465277778</v>
      </c>
      <c r="J2195" s="28">
        <v>43423.589548611111</v>
      </c>
      <c r="K2195" s="27">
        <v>2.0833333333333333E-3</v>
      </c>
      <c r="L2195" s="27" t="s">
        <v>210</v>
      </c>
      <c r="M2195" s="27" t="s">
        <v>210</v>
      </c>
      <c r="N2195" s="27" t="s">
        <v>215</v>
      </c>
      <c r="O2195" s="27" t="s">
        <v>140</v>
      </c>
      <c r="R2195" s="27">
        <v>0</v>
      </c>
      <c r="U2195" s="27" t="s">
        <v>5841</v>
      </c>
    </row>
    <row r="2196" spans="1:21" x14ac:dyDescent="0.15">
      <c r="A2196" s="27" t="s">
        <v>75</v>
      </c>
      <c r="B2196" s="27" t="s">
        <v>12915</v>
      </c>
      <c r="C2196" s="27" t="s">
        <v>189</v>
      </c>
      <c r="D2196" s="27" t="s">
        <v>141</v>
      </c>
      <c r="I2196" s="28">
        <v>43423.593078703707</v>
      </c>
      <c r="J2196" s="28">
        <v>43423.593078703707</v>
      </c>
      <c r="K2196" s="27">
        <v>0</v>
      </c>
      <c r="L2196" s="27" t="s">
        <v>211</v>
      </c>
      <c r="M2196" s="27" t="s">
        <v>211</v>
      </c>
      <c r="N2196" s="27" t="s">
        <v>215</v>
      </c>
      <c r="O2196" s="27" t="s">
        <v>140</v>
      </c>
      <c r="R2196" s="27">
        <v>0</v>
      </c>
      <c r="U2196" s="27" t="s">
        <v>12916</v>
      </c>
    </row>
    <row r="2197" spans="1:21" x14ac:dyDescent="0.15">
      <c r="A2197" s="27" t="s">
        <v>75</v>
      </c>
      <c r="B2197" s="27" t="s">
        <v>12917</v>
      </c>
      <c r="C2197" s="27" t="s">
        <v>189</v>
      </c>
      <c r="D2197" s="27" t="s">
        <v>141</v>
      </c>
      <c r="I2197" s="28">
        <v>43423.594178240739</v>
      </c>
      <c r="J2197" s="28">
        <v>43423.594178240739</v>
      </c>
      <c r="K2197" s="27">
        <v>0</v>
      </c>
      <c r="L2197" s="27" t="s">
        <v>211</v>
      </c>
      <c r="M2197" s="27" t="s">
        <v>211</v>
      </c>
      <c r="N2197" s="27" t="s">
        <v>215</v>
      </c>
      <c r="O2197" s="27" t="s">
        <v>140</v>
      </c>
      <c r="R2197" s="27">
        <v>0</v>
      </c>
      <c r="U2197" s="27" t="s">
        <v>1756</v>
      </c>
    </row>
    <row r="2198" spans="1:21" x14ac:dyDescent="0.15">
      <c r="A2198" s="27" t="s">
        <v>75</v>
      </c>
      <c r="B2198" s="27" t="s">
        <v>12918</v>
      </c>
      <c r="C2198" s="27" t="s">
        <v>189</v>
      </c>
      <c r="D2198" s="27" t="s">
        <v>141</v>
      </c>
      <c r="I2198" s="28">
        <v>43423.596400462964</v>
      </c>
      <c r="J2198" s="28">
        <v>43423.596400462964</v>
      </c>
      <c r="K2198" s="27">
        <v>0</v>
      </c>
      <c r="L2198" s="27" t="s">
        <v>211</v>
      </c>
      <c r="M2198" s="27" t="s">
        <v>211</v>
      </c>
      <c r="N2198" s="27" t="s">
        <v>215</v>
      </c>
      <c r="O2198" s="27" t="s">
        <v>140</v>
      </c>
      <c r="R2198" s="27">
        <v>0</v>
      </c>
      <c r="U2198" s="27" t="s">
        <v>12919</v>
      </c>
    </row>
    <row r="2199" spans="1:21" x14ac:dyDescent="0.15">
      <c r="A2199" s="27" t="s">
        <v>75</v>
      </c>
      <c r="B2199" s="27" t="s">
        <v>5843</v>
      </c>
      <c r="C2199" s="27" t="s">
        <v>189</v>
      </c>
      <c r="D2199" s="27" t="s">
        <v>141</v>
      </c>
      <c r="I2199" s="28">
        <v>43423.597210648149</v>
      </c>
      <c r="J2199" s="28">
        <v>43423.597627314812</v>
      </c>
      <c r="K2199" s="27">
        <v>4.1666666666666669E-4</v>
      </c>
      <c r="L2199" s="27" t="s">
        <v>210</v>
      </c>
      <c r="M2199" s="27" t="s">
        <v>211</v>
      </c>
      <c r="N2199" s="27" t="s">
        <v>215</v>
      </c>
      <c r="O2199" s="27" t="s">
        <v>140</v>
      </c>
      <c r="R2199" s="27">
        <v>0</v>
      </c>
      <c r="U2199" s="27" t="s">
        <v>5844</v>
      </c>
    </row>
    <row r="2200" spans="1:21" x14ac:dyDescent="0.15">
      <c r="A2200" s="27" t="s">
        <v>75</v>
      </c>
      <c r="B2200" s="27" t="s">
        <v>12920</v>
      </c>
      <c r="C2200" s="27" t="s">
        <v>189</v>
      </c>
      <c r="D2200" s="27" t="s">
        <v>141</v>
      </c>
      <c r="I2200" s="28">
        <v>43423.600428240738</v>
      </c>
      <c r="J2200" s="28">
        <v>43423.600428240738</v>
      </c>
      <c r="K2200" s="27">
        <v>0</v>
      </c>
      <c r="L2200" s="27" t="s">
        <v>211</v>
      </c>
      <c r="M2200" s="27" t="s">
        <v>211</v>
      </c>
      <c r="N2200" s="27" t="s">
        <v>215</v>
      </c>
      <c r="O2200" s="27" t="s">
        <v>140</v>
      </c>
      <c r="R2200" s="27">
        <v>0</v>
      </c>
      <c r="U2200" s="27" t="s">
        <v>1449</v>
      </c>
    </row>
    <row r="2201" spans="1:21" x14ac:dyDescent="0.15">
      <c r="A2201" s="27" t="s">
        <v>75</v>
      </c>
      <c r="B2201" s="27" t="s">
        <v>5845</v>
      </c>
      <c r="C2201" s="27" t="s">
        <v>189</v>
      </c>
      <c r="D2201" s="27" t="s">
        <v>141</v>
      </c>
      <c r="I2201" s="28">
        <v>43423.601041666669</v>
      </c>
      <c r="J2201" s="28">
        <v>43423.602048611108</v>
      </c>
      <c r="K2201" s="27">
        <v>1.0069444444444444E-3</v>
      </c>
      <c r="L2201" s="27" t="s">
        <v>210</v>
      </c>
      <c r="M2201" s="27" t="s">
        <v>211</v>
      </c>
      <c r="N2201" s="27" t="s">
        <v>215</v>
      </c>
      <c r="O2201" s="27" t="s">
        <v>140</v>
      </c>
      <c r="R2201" s="27">
        <v>0</v>
      </c>
      <c r="U2201" s="27" t="s">
        <v>655</v>
      </c>
    </row>
    <row r="2202" spans="1:21" x14ac:dyDescent="0.15">
      <c r="A2202" s="27" t="s">
        <v>75</v>
      </c>
      <c r="B2202" s="27" t="s">
        <v>5846</v>
      </c>
      <c r="C2202" s="27" t="s">
        <v>189</v>
      </c>
      <c r="D2202" s="27" t="s">
        <v>141</v>
      </c>
      <c r="I2202" s="28">
        <v>43423.610520833332</v>
      </c>
      <c r="J2202" s="28">
        <v>43423.610914351855</v>
      </c>
      <c r="K2202" s="27">
        <v>3.9351851851851852E-4</v>
      </c>
      <c r="L2202" s="27" t="s">
        <v>210</v>
      </c>
      <c r="M2202" s="27" t="s">
        <v>211</v>
      </c>
      <c r="N2202" s="27" t="s">
        <v>215</v>
      </c>
      <c r="O2202" s="27" t="s">
        <v>140</v>
      </c>
      <c r="R2202" s="27">
        <v>0</v>
      </c>
      <c r="U2202" s="27" t="s">
        <v>5847</v>
      </c>
    </row>
    <row r="2203" spans="1:21" x14ac:dyDescent="0.15">
      <c r="A2203" s="27" t="s">
        <v>75</v>
      </c>
      <c r="B2203" s="27" t="s">
        <v>5848</v>
      </c>
      <c r="C2203" s="27" t="s">
        <v>189</v>
      </c>
      <c r="D2203" s="27" t="s">
        <v>141</v>
      </c>
      <c r="I2203" s="28">
        <v>43423.611215277779</v>
      </c>
      <c r="J2203" s="28">
        <v>43423.611620370371</v>
      </c>
      <c r="K2203" s="27">
        <v>4.0509259259259258E-4</v>
      </c>
      <c r="L2203" s="27" t="s">
        <v>210</v>
      </c>
      <c r="M2203" s="27" t="s">
        <v>211</v>
      </c>
      <c r="N2203" s="27" t="s">
        <v>215</v>
      </c>
      <c r="O2203" s="27" t="s">
        <v>140</v>
      </c>
      <c r="R2203" s="27">
        <v>0</v>
      </c>
      <c r="U2203" s="27" t="s">
        <v>5849</v>
      </c>
    </row>
    <row r="2204" spans="1:21" x14ac:dyDescent="0.15">
      <c r="A2204" s="27" t="s">
        <v>75</v>
      </c>
      <c r="B2204" s="27" t="s">
        <v>12921</v>
      </c>
      <c r="C2204" s="27" t="s">
        <v>189</v>
      </c>
      <c r="D2204" s="27" t="s">
        <v>141</v>
      </c>
      <c r="I2204" s="28">
        <v>43423.611747685187</v>
      </c>
      <c r="J2204" s="28">
        <v>43423.611747685187</v>
      </c>
      <c r="K2204" s="27">
        <v>0</v>
      </c>
      <c r="L2204" s="27" t="s">
        <v>211</v>
      </c>
      <c r="M2204" s="27" t="s">
        <v>211</v>
      </c>
      <c r="N2204" s="27" t="s">
        <v>215</v>
      </c>
      <c r="O2204" s="27" t="s">
        <v>140</v>
      </c>
      <c r="R2204" s="27">
        <v>0</v>
      </c>
      <c r="U2204" s="27" t="s">
        <v>3075</v>
      </c>
    </row>
    <row r="2205" spans="1:21" x14ac:dyDescent="0.15">
      <c r="A2205" s="27" t="s">
        <v>75</v>
      </c>
      <c r="B2205" s="27" t="s">
        <v>12922</v>
      </c>
      <c r="C2205" s="27" t="s">
        <v>189</v>
      </c>
      <c r="D2205" s="27" t="s">
        <v>141</v>
      </c>
      <c r="I2205" s="28">
        <v>43423.612962962965</v>
      </c>
      <c r="J2205" s="28">
        <v>43423.612962962965</v>
      </c>
      <c r="K2205" s="27">
        <v>0</v>
      </c>
      <c r="L2205" s="27" t="s">
        <v>211</v>
      </c>
      <c r="M2205" s="27" t="s">
        <v>211</v>
      </c>
      <c r="N2205" s="27" t="s">
        <v>215</v>
      </c>
      <c r="O2205" s="27" t="s">
        <v>140</v>
      </c>
      <c r="R2205" s="27">
        <v>0</v>
      </c>
      <c r="U2205" s="27" t="s">
        <v>12923</v>
      </c>
    </row>
    <row r="2206" spans="1:21" x14ac:dyDescent="0.15">
      <c r="A2206" s="27" t="s">
        <v>75</v>
      </c>
      <c r="B2206" s="27" t="s">
        <v>12924</v>
      </c>
      <c r="C2206" s="27" t="s">
        <v>189</v>
      </c>
      <c r="D2206" s="27" t="s">
        <v>141</v>
      </c>
      <c r="I2206" s="28">
        <v>43423.61347222222</v>
      </c>
      <c r="J2206" s="28">
        <v>43423.61347222222</v>
      </c>
      <c r="K2206" s="27">
        <v>0</v>
      </c>
      <c r="L2206" s="27" t="s">
        <v>211</v>
      </c>
      <c r="M2206" s="27" t="s">
        <v>211</v>
      </c>
      <c r="N2206" s="27" t="s">
        <v>215</v>
      </c>
      <c r="O2206" s="27" t="s">
        <v>140</v>
      </c>
      <c r="R2206" s="27">
        <v>0</v>
      </c>
      <c r="U2206" s="27" t="s">
        <v>12925</v>
      </c>
    </row>
    <row r="2207" spans="1:21" x14ac:dyDescent="0.15">
      <c r="A2207" s="27" t="s">
        <v>75</v>
      </c>
      <c r="B2207" s="27" t="s">
        <v>12926</v>
      </c>
      <c r="C2207" s="27" t="s">
        <v>189</v>
      </c>
      <c r="D2207" s="27" t="s">
        <v>141</v>
      </c>
      <c r="I2207" s="28">
        <v>43423.61478009259</v>
      </c>
      <c r="J2207" s="28">
        <v>43423.61478009259</v>
      </c>
      <c r="K2207" s="27">
        <v>0</v>
      </c>
      <c r="L2207" s="27" t="s">
        <v>211</v>
      </c>
      <c r="M2207" s="27" t="s">
        <v>211</v>
      </c>
      <c r="N2207" s="27" t="s">
        <v>215</v>
      </c>
      <c r="O2207" s="27" t="s">
        <v>140</v>
      </c>
      <c r="R2207" s="27">
        <v>0</v>
      </c>
      <c r="U2207" s="27" t="s">
        <v>12927</v>
      </c>
    </row>
    <row r="2208" spans="1:21" x14ac:dyDescent="0.15">
      <c r="A2208" s="27" t="s">
        <v>75</v>
      </c>
      <c r="B2208" s="27" t="s">
        <v>5850</v>
      </c>
      <c r="C2208" s="27" t="s">
        <v>189</v>
      </c>
      <c r="D2208" s="27" t="s">
        <v>141</v>
      </c>
      <c r="I2208" s="28">
        <v>43423.616319444445</v>
      </c>
      <c r="J2208" s="28">
        <v>43423.616956018515</v>
      </c>
      <c r="K2208" s="27">
        <v>6.3657407407407402E-4</v>
      </c>
      <c r="L2208" s="27" t="s">
        <v>210</v>
      </c>
      <c r="M2208" s="27" t="s">
        <v>211</v>
      </c>
      <c r="N2208" s="27" t="s">
        <v>215</v>
      </c>
      <c r="O2208" s="27" t="s">
        <v>140</v>
      </c>
      <c r="R2208" s="27">
        <v>0</v>
      </c>
      <c r="U2208" s="27" t="s">
        <v>5851</v>
      </c>
    </row>
    <row r="2209" spans="1:21" x14ac:dyDescent="0.15">
      <c r="A2209" s="27" t="s">
        <v>75</v>
      </c>
      <c r="B2209" s="27" t="s">
        <v>5852</v>
      </c>
      <c r="C2209" s="27" t="s">
        <v>189</v>
      </c>
      <c r="D2209" s="27" t="s">
        <v>141</v>
      </c>
      <c r="I2209" s="28">
        <v>43423.618472222224</v>
      </c>
      <c r="J2209" s="28">
        <v>43423.61891203704</v>
      </c>
      <c r="K2209" s="27">
        <v>4.3981481481481481E-4</v>
      </c>
      <c r="L2209" s="27" t="s">
        <v>210</v>
      </c>
      <c r="M2209" s="27" t="s">
        <v>211</v>
      </c>
      <c r="N2209" s="27" t="s">
        <v>215</v>
      </c>
      <c r="O2209" s="27" t="s">
        <v>140</v>
      </c>
      <c r="R2209" s="27">
        <v>0</v>
      </c>
      <c r="U2209" s="27" t="s">
        <v>5853</v>
      </c>
    </row>
    <row r="2210" spans="1:21" x14ac:dyDescent="0.15">
      <c r="A2210" s="27" t="s">
        <v>75</v>
      </c>
      <c r="B2210" s="27" t="s">
        <v>5854</v>
      </c>
      <c r="C2210" s="27" t="s">
        <v>189</v>
      </c>
      <c r="D2210" s="27" t="s">
        <v>141</v>
      </c>
      <c r="I2210" s="28">
        <v>43423.621458333335</v>
      </c>
      <c r="J2210" s="28">
        <v>43423.622430555559</v>
      </c>
      <c r="K2210" s="27">
        <v>9.7222222222222209E-4</v>
      </c>
      <c r="L2210" s="27" t="s">
        <v>210</v>
      </c>
      <c r="M2210" s="27" t="s">
        <v>211</v>
      </c>
      <c r="N2210" s="27" t="s">
        <v>215</v>
      </c>
      <c r="O2210" s="27" t="s">
        <v>140</v>
      </c>
      <c r="R2210" s="27">
        <v>0</v>
      </c>
      <c r="U2210" s="27" t="s">
        <v>5855</v>
      </c>
    </row>
    <row r="2211" spans="1:21" x14ac:dyDescent="0.15">
      <c r="A2211" s="27" t="s">
        <v>75</v>
      </c>
      <c r="B2211" s="27" t="s">
        <v>12928</v>
      </c>
      <c r="C2211" s="27" t="s">
        <v>189</v>
      </c>
      <c r="D2211" s="27" t="s">
        <v>141</v>
      </c>
      <c r="I2211" s="28">
        <v>43423.623645833337</v>
      </c>
      <c r="J2211" s="28">
        <v>43423.623645833337</v>
      </c>
      <c r="K2211" s="27">
        <v>0</v>
      </c>
      <c r="L2211" s="27" t="s">
        <v>211</v>
      </c>
      <c r="M2211" s="27" t="s">
        <v>211</v>
      </c>
      <c r="N2211" s="27" t="s">
        <v>215</v>
      </c>
      <c r="O2211" s="27" t="s">
        <v>140</v>
      </c>
      <c r="R2211" s="27">
        <v>0</v>
      </c>
      <c r="U2211" s="27" t="s">
        <v>5857</v>
      </c>
    </row>
    <row r="2212" spans="1:21" x14ac:dyDescent="0.15">
      <c r="A2212" s="27" t="s">
        <v>75</v>
      </c>
      <c r="B2212" s="27" t="s">
        <v>5856</v>
      </c>
      <c r="C2212" s="27" t="s">
        <v>189</v>
      </c>
      <c r="D2212" s="27" t="s">
        <v>141</v>
      </c>
      <c r="I2212" s="28">
        <v>43423.624259259261</v>
      </c>
      <c r="J2212" s="28">
        <v>43423.625486111108</v>
      </c>
      <c r="K2212" s="27">
        <v>1.2268518518518518E-3</v>
      </c>
      <c r="L2212" s="27" t="s">
        <v>210</v>
      </c>
      <c r="M2212" s="27" t="s">
        <v>211</v>
      </c>
      <c r="N2212" s="27" t="s">
        <v>215</v>
      </c>
      <c r="O2212" s="27" t="s">
        <v>140</v>
      </c>
      <c r="R2212" s="27">
        <v>0</v>
      </c>
      <c r="U2212" s="27" t="s">
        <v>5857</v>
      </c>
    </row>
    <row r="2213" spans="1:21" x14ac:dyDescent="0.15">
      <c r="A2213" s="27" t="s">
        <v>75</v>
      </c>
      <c r="B2213" s="27" t="s">
        <v>5858</v>
      </c>
      <c r="C2213" s="27" t="s">
        <v>189</v>
      </c>
      <c r="D2213" s="27" t="s">
        <v>141</v>
      </c>
      <c r="I2213" s="28">
        <v>43423.626712962963</v>
      </c>
      <c r="J2213" s="28">
        <v>43423.626886574071</v>
      </c>
      <c r="K2213" s="27">
        <v>1.7361111111111112E-4</v>
      </c>
      <c r="L2213" s="27" t="s">
        <v>210</v>
      </c>
      <c r="M2213" s="27" t="s">
        <v>211</v>
      </c>
      <c r="N2213" s="27" t="s">
        <v>215</v>
      </c>
      <c r="O2213" s="27" t="s">
        <v>140</v>
      </c>
      <c r="R2213" s="27">
        <v>0</v>
      </c>
      <c r="U2213" s="27" t="s">
        <v>1368</v>
      </c>
    </row>
    <row r="2214" spans="1:21" x14ac:dyDescent="0.15">
      <c r="A2214" s="27" t="s">
        <v>75</v>
      </c>
      <c r="B2214" s="27" t="s">
        <v>5859</v>
      </c>
      <c r="C2214" s="27" t="s">
        <v>189</v>
      </c>
      <c r="D2214" s="27" t="s">
        <v>141</v>
      </c>
      <c r="I2214" s="28">
        <v>43423.627858796295</v>
      </c>
      <c r="J2214" s="28">
        <v>43423.62840277778</v>
      </c>
      <c r="K2214" s="27">
        <v>5.4398148148148144E-4</v>
      </c>
      <c r="L2214" s="27" t="s">
        <v>210</v>
      </c>
      <c r="M2214" s="27" t="s">
        <v>211</v>
      </c>
      <c r="N2214" s="27" t="s">
        <v>215</v>
      </c>
      <c r="O2214" s="27" t="s">
        <v>140</v>
      </c>
      <c r="R2214" s="27">
        <v>0</v>
      </c>
      <c r="U2214" s="27" t="s">
        <v>5860</v>
      </c>
    </row>
    <row r="2215" spans="1:21" x14ac:dyDescent="0.15">
      <c r="A2215" s="27" t="s">
        <v>75</v>
      </c>
      <c r="B2215" s="27" t="s">
        <v>5861</v>
      </c>
      <c r="C2215" s="27" t="s">
        <v>189</v>
      </c>
      <c r="D2215" s="27" t="s">
        <v>141</v>
      </c>
      <c r="I2215" s="28">
        <v>43423.629212962966</v>
      </c>
      <c r="J2215" s="28">
        <v>43423.63144675926</v>
      </c>
      <c r="K2215" s="27">
        <v>2.2337962962962967E-3</v>
      </c>
      <c r="L2215" s="27" t="s">
        <v>210</v>
      </c>
      <c r="M2215" s="27" t="s">
        <v>210</v>
      </c>
      <c r="N2215" s="27" t="s">
        <v>215</v>
      </c>
      <c r="O2215" s="27" t="s">
        <v>140</v>
      </c>
      <c r="R2215" s="27">
        <v>0</v>
      </c>
      <c r="U2215" s="27" t="s">
        <v>1933</v>
      </c>
    </row>
    <row r="2216" spans="1:21" x14ac:dyDescent="0.15">
      <c r="A2216" s="27" t="s">
        <v>75</v>
      </c>
      <c r="B2216" s="27" t="s">
        <v>5862</v>
      </c>
      <c r="C2216" s="27" t="s">
        <v>189</v>
      </c>
      <c r="D2216" s="27" t="s">
        <v>141</v>
      </c>
      <c r="I2216" s="28">
        <v>43423.637152777781</v>
      </c>
      <c r="J2216" s="28">
        <v>43423.638009259259</v>
      </c>
      <c r="K2216" s="27">
        <v>8.564814814814815E-4</v>
      </c>
      <c r="L2216" s="27" t="s">
        <v>210</v>
      </c>
      <c r="M2216" s="27" t="s">
        <v>211</v>
      </c>
      <c r="N2216" s="27" t="s">
        <v>215</v>
      </c>
      <c r="O2216" s="27" t="s">
        <v>140</v>
      </c>
      <c r="R2216" s="27">
        <v>0</v>
      </c>
      <c r="U2216" s="27" t="s">
        <v>5863</v>
      </c>
    </row>
    <row r="2217" spans="1:21" x14ac:dyDescent="0.15">
      <c r="A2217" s="27" t="s">
        <v>75</v>
      </c>
      <c r="B2217" s="27" t="s">
        <v>5864</v>
      </c>
      <c r="C2217" s="27" t="s">
        <v>189</v>
      </c>
      <c r="D2217" s="27" t="s">
        <v>141</v>
      </c>
      <c r="I2217" s="28">
        <v>43423.64266203704</v>
      </c>
      <c r="J2217" s="28">
        <v>43423.642858796295</v>
      </c>
      <c r="K2217" s="27">
        <v>1.9675925925925926E-4</v>
      </c>
      <c r="L2217" s="27" t="s">
        <v>210</v>
      </c>
      <c r="M2217" s="27" t="s">
        <v>211</v>
      </c>
      <c r="N2217" s="27" t="s">
        <v>215</v>
      </c>
      <c r="O2217" s="27" t="s">
        <v>140</v>
      </c>
      <c r="R2217" s="27">
        <v>0</v>
      </c>
      <c r="U2217" s="27" t="s">
        <v>5865</v>
      </c>
    </row>
    <row r="2218" spans="1:21" x14ac:dyDescent="0.15">
      <c r="A2218" s="27" t="s">
        <v>75</v>
      </c>
      <c r="B2218" s="27" t="s">
        <v>5866</v>
      </c>
      <c r="C2218" s="27" t="s">
        <v>189</v>
      </c>
      <c r="D2218" s="27" t="s">
        <v>141</v>
      </c>
      <c r="I2218" s="28">
        <v>43423.644699074073</v>
      </c>
      <c r="J2218" s="28">
        <v>43423.644826388889</v>
      </c>
      <c r="K2218" s="27">
        <v>1.273148148148148E-4</v>
      </c>
      <c r="L2218" s="27" t="s">
        <v>210</v>
      </c>
      <c r="M2218" s="27" t="s">
        <v>211</v>
      </c>
      <c r="N2218" s="27" t="s">
        <v>215</v>
      </c>
      <c r="O2218" s="27" t="s">
        <v>140</v>
      </c>
      <c r="R2218" s="27">
        <v>0</v>
      </c>
      <c r="U2218" s="27" t="s">
        <v>5867</v>
      </c>
    </row>
    <row r="2219" spans="1:21" x14ac:dyDescent="0.15">
      <c r="A2219" s="27" t="s">
        <v>75</v>
      </c>
      <c r="B2219" s="27" t="s">
        <v>5868</v>
      </c>
      <c r="C2219" s="27" t="s">
        <v>189</v>
      </c>
      <c r="D2219" s="27" t="s">
        <v>141</v>
      </c>
      <c r="I2219" s="28">
        <v>43423.651539351849</v>
      </c>
      <c r="J2219" s="28">
        <v>43423.654398148145</v>
      </c>
      <c r="K2219" s="27">
        <v>2.8587962962962963E-3</v>
      </c>
      <c r="L2219" s="27" t="s">
        <v>210</v>
      </c>
      <c r="M2219" s="27" t="s">
        <v>210</v>
      </c>
      <c r="N2219" s="27" t="s">
        <v>215</v>
      </c>
      <c r="O2219" s="27" t="s">
        <v>140</v>
      </c>
      <c r="R2219" s="27">
        <v>0</v>
      </c>
      <c r="U2219" s="27" t="s">
        <v>5869</v>
      </c>
    </row>
    <row r="2220" spans="1:21" x14ac:dyDescent="0.15">
      <c r="A2220" s="27" t="s">
        <v>75</v>
      </c>
      <c r="B2220" s="27" t="s">
        <v>5870</v>
      </c>
      <c r="C2220" s="27" t="s">
        <v>189</v>
      </c>
      <c r="D2220" s="27" t="s">
        <v>141</v>
      </c>
      <c r="I2220" s="28">
        <v>43423.66715277778</v>
      </c>
      <c r="J2220" s="28">
        <v>43423.670590277776</v>
      </c>
      <c r="K2220" s="27">
        <v>3.4375E-3</v>
      </c>
      <c r="L2220" s="27" t="s">
        <v>210</v>
      </c>
      <c r="M2220" s="27" t="s">
        <v>210</v>
      </c>
      <c r="N2220" s="27" t="s">
        <v>215</v>
      </c>
      <c r="O2220" s="27" t="s">
        <v>140</v>
      </c>
      <c r="R2220" s="27">
        <v>0</v>
      </c>
      <c r="U2220" s="27" t="s">
        <v>5871</v>
      </c>
    </row>
    <row r="2221" spans="1:21" x14ac:dyDescent="0.15">
      <c r="A2221" s="27" t="s">
        <v>75</v>
      </c>
      <c r="B2221" s="27" t="s">
        <v>5872</v>
      </c>
      <c r="C2221" s="27" t="s">
        <v>189</v>
      </c>
      <c r="D2221" s="27" t="s">
        <v>141</v>
      </c>
      <c r="I2221" s="28">
        <v>43423.673020833332</v>
      </c>
      <c r="J2221" s="28">
        <v>43423.673680555556</v>
      </c>
      <c r="K2221" s="27">
        <v>6.5972222222222213E-4</v>
      </c>
      <c r="L2221" s="27" t="s">
        <v>210</v>
      </c>
      <c r="M2221" s="27" t="s">
        <v>211</v>
      </c>
      <c r="N2221" s="27" t="s">
        <v>215</v>
      </c>
      <c r="O2221" s="27" t="s">
        <v>140</v>
      </c>
      <c r="R2221" s="27">
        <v>0</v>
      </c>
      <c r="U2221" s="27" t="s">
        <v>5873</v>
      </c>
    </row>
    <row r="2222" spans="1:21" x14ac:dyDescent="0.15">
      <c r="A2222" s="27" t="s">
        <v>75</v>
      </c>
      <c r="B2222" s="27" t="s">
        <v>5874</v>
      </c>
      <c r="C2222" s="27" t="s">
        <v>189</v>
      </c>
      <c r="D2222" s="27" t="s">
        <v>141</v>
      </c>
      <c r="I2222" s="28">
        <v>43423.677523148152</v>
      </c>
      <c r="J2222" s="28">
        <v>43423.677800925929</v>
      </c>
      <c r="K2222" s="27">
        <v>2.7777777777777778E-4</v>
      </c>
      <c r="L2222" s="27" t="s">
        <v>210</v>
      </c>
      <c r="M2222" s="27" t="s">
        <v>211</v>
      </c>
      <c r="N2222" s="27" t="s">
        <v>215</v>
      </c>
      <c r="O2222" s="27" t="s">
        <v>140</v>
      </c>
      <c r="R2222" s="27">
        <v>0</v>
      </c>
      <c r="U2222" s="27" t="s">
        <v>5875</v>
      </c>
    </row>
    <row r="2223" spans="1:21" x14ac:dyDescent="0.15">
      <c r="A2223" s="27" t="s">
        <v>75</v>
      </c>
      <c r="B2223" s="27" t="s">
        <v>5876</v>
      </c>
      <c r="C2223" s="27" t="s">
        <v>189</v>
      </c>
      <c r="D2223" s="27" t="s">
        <v>141</v>
      </c>
      <c r="I2223" s="28">
        <v>43423.678796296299</v>
      </c>
      <c r="J2223" s="28">
        <v>43423.679618055554</v>
      </c>
      <c r="K2223" s="27">
        <v>8.2175925925925917E-4</v>
      </c>
      <c r="L2223" s="27" t="s">
        <v>210</v>
      </c>
      <c r="M2223" s="27" t="s">
        <v>211</v>
      </c>
      <c r="N2223" s="27" t="s">
        <v>215</v>
      </c>
      <c r="O2223" s="27" t="s">
        <v>140</v>
      </c>
      <c r="R2223" s="27">
        <v>0</v>
      </c>
      <c r="U2223" s="27" t="s">
        <v>5877</v>
      </c>
    </row>
    <row r="2224" spans="1:21" x14ac:dyDescent="0.15">
      <c r="A2224" s="27" t="s">
        <v>75</v>
      </c>
      <c r="B2224" s="27" t="s">
        <v>5878</v>
      </c>
      <c r="C2224" s="27" t="s">
        <v>189</v>
      </c>
      <c r="D2224" s="27" t="s">
        <v>141</v>
      </c>
      <c r="I2224" s="28">
        <v>43423.682997685188</v>
      </c>
      <c r="J2224" s="28">
        <v>43423.683668981481</v>
      </c>
      <c r="K2224" s="27">
        <v>6.7129629629629625E-4</v>
      </c>
      <c r="L2224" s="27" t="s">
        <v>210</v>
      </c>
      <c r="M2224" s="27" t="s">
        <v>211</v>
      </c>
      <c r="N2224" s="27" t="s">
        <v>215</v>
      </c>
      <c r="O2224" s="27" t="s">
        <v>140</v>
      </c>
      <c r="R2224" s="27">
        <v>0</v>
      </c>
      <c r="U2224" s="27" t="s">
        <v>5879</v>
      </c>
    </row>
    <row r="2225" spans="1:21" x14ac:dyDescent="0.15">
      <c r="A2225" s="27" t="s">
        <v>75</v>
      </c>
      <c r="B2225" s="27" t="s">
        <v>5880</v>
      </c>
      <c r="C2225" s="27" t="s">
        <v>189</v>
      </c>
      <c r="D2225" s="27" t="s">
        <v>141</v>
      </c>
      <c r="I2225" s="28">
        <v>43423.687013888892</v>
      </c>
      <c r="J2225" s="28">
        <v>43423.687685185185</v>
      </c>
      <c r="K2225" s="27">
        <v>6.7129629629629625E-4</v>
      </c>
      <c r="L2225" s="27" t="s">
        <v>210</v>
      </c>
      <c r="M2225" s="27" t="s">
        <v>211</v>
      </c>
      <c r="N2225" s="27" t="s">
        <v>215</v>
      </c>
      <c r="O2225" s="27" t="s">
        <v>140</v>
      </c>
      <c r="R2225" s="27">
        <v>0</v>
      </c>
      <c r="U2225" s="27" t="s">
        <v>5881</v>
      </c>
    </row>
    <row r="2226" spans="1:21" x14ac:dyDescent="0.15">
      <c r="A2226" s="27" t="s">
        <v>75</v>
      </c>
      <c r="B2226" s="27" t="s">
        <v>5882</v>
      </c>
      <c r="C2226" s="27" t="s">
        <v>189</v>
      </c>
      <c r="D2226" s="27" t="s">
        <v>141</v>
      </c>
      <c r="I2226" s="28">
        <v>43423.692164351851</v>
      </c>
      <c r="J2226" s="28">
        <v>43423.692615740743</v>
      </c>
      <c r="K2226" s="27">
        <v>4.5138888888888892E-4</v>
      </c>
      <c r="L2226" s="27" t="s">
        <v>210</v>
      </c>
      <c r="M2226" s="27" t="s">
        <v>211</v>
      </c>
      <c r="N2226" s="27" t="s">
        <v>215</v>
      </c>
      <c r="O2226" s="27" t="s">
        <v>140</v>
      </c>
      <c r="R2226" s="27">
        <v>0</v>
      </c>
      <c r="U2226" s="27" t="s">
        <v>5883</v>
      </c>
    </row>
    <row r="2227" spans="1:21" x14ac:dyDescent="0.15">
      <c r="A2227" s="27" t="s">
        <v>75</v>
      </c>
      <c r="B2227" s="27" t="s">
        <v>5884</v>
      </c>
      <c r="C2227" s="27" t="s">
        <v>189</v>
      </c>
      <c r="D2227" s="27" t="s">
        <v>141</v>
      </c>
      <c r="I2227" s="28">
        <v>43423.699074074073</v>
      </c>
      <c r="J2227" s="28">
        <v>43423.699340277781</v>
      </c>
      <c r="K2227" s="27">
        <v>2.6620370370370372E-4</v>
      </c>
      <c r="L2227" s="27" t="s">
        <v>210</v>
      </c>
      <c r="M2227" s="27" t="s">
        <v>211</v>
      </c>
      <c r="N2227" s="27" t="s">
        <v>215</v>
      </c>
      <c r="O2227" s="27" t="s">
        <v>140</v>
      </c>
      <c r="R2227" s="27">
        <v>0</v>
      </c>
      <c r="U2227" s="27" t="s">
        <v>5885</v>
      </c>
    </row>
    <row r="2228" spans="1:21" x14ac:dyDescent="0.15">
      <c r="A2228" s="27" t="s">
        <v>75</v>
      </c>
      <c r="B2228" s="27" t="s">
        <v>12929</v>
      </c>
      <c r="C2228" s="27" t="s">
        <v>189</v>
      </c>
      <c r="D2228" s="27" t="s">
        <v>141</v>
      </c>
      <c r="I2228" s="28">
        <v>43423.70107638889</v>
      </c>
      <c r="J2228" s="28">
        <v>43423.70107638889</v>
      </c>
      <c r="K2228" s="27">
        <v>0</v>
      </c>
      <c r="L2228" s="27" t="s">
        <v>211</v>
      </c>
      <c r="M2228" s="27" t="s">
        <v>211</v>
      </c>
      <c r="N2228" s="27" t="s">
        <v>215</v>
      </c>
      <c r="O2228" s="27" t="s">
        <v>140</v>
      </c>
      <c r="U2228" s="27" t="s">
        <v>12930</v>
      </c>
    </row>
    <row r="2229" spans="1:21" x14ac:dyDescent="0.15">
      <c r="A2229" s="27" t="s">
        <v>75</v>
      </c>
      <c r="B2229" s="27" t="s">
        <v>5886</v>
      </c>
      <c r="C2229" s="27" t="s">
        <v>189</v>
      </c>
      <c r="D2229" s="27" t="s">
        <v>141</v>
      </c>
      <c r="I2229" s="28">
        <v>43423.71570601852</v>
      </c>
      <c r="J2229" s="28">
        <v>43423.717314814814</v>
      </c>
      <c r="K2229" s="27">
        <v>1.6087962962962963E-3</v>
      </c>
      <c r="L2229" s="27" t="s">
        <v>210</v>
      </c>
      <c r="M2229" s="27" t="s">
        <v>211</v>
      </c>
      <c r="N2229" s="27" t="s">
        <v>215</v>
      </c>
      <c r="O2229" s="27" t="s">
        <v>140</v>
      </c>
      <c r="R2229" s="27">
        <v>0</v>
      </c>
      <c r="U2229" s="27" t="s">
        <v>5887</v>
      </c>
    </row>
    <row r="2230" spans="1:21" x14ac:dyDescent="0.15">
      <c r="A2230" s="27" t="s">
        <v>75</v>
      </c>
      <c r="B2230" s="27" t="s">
        <v>12931</v>
      </c>
      <c r="C2230" s="27" t="s">
        <v>189</v>
      </c>
      <c r="D2230" s="27" t="s">
        <v>141</v>
      </c>
      <c r="I2230" s="28">
        <v>43423.721053240741</v>
      </c>
      <c r="J2230" s="28">
        <v>43423.721053240741</v>
      </c>
      <c r="K2230" s="27">
        <v>0</v>
      </c>
      <c r="L2230" s="27" t="s">
        <v>211</v>
      </c>
      <c r="M2230" s="27" t="s">
        <v>211</v>
      </c>
      <c r="N2230" s="27" t="s">
        <v>215</v>
      </c>
      <c r="O2230" s="27" t="s">
        <v>140</v>
      </c>
      <c r="R2230" s="27">
        <v>0</v>
      </c>
      <c r="U2230" s="27" t="s">
        <v>12932</v>
      </c>
    </row>
    <row r="2231" spans="1:21" x14ac:dyDescent="0.15">
      <c r="A2231" s="27" t="s">
        <v>75</v>
      </c>
      <c r="B2231" s="27" t="s">
        <v>5888</v>
      </c>
      <c r="C2231" s="27" t="s">
        <v>189</v>
      </c>
      <c r="D2231" s="27" t="s">
        <v>141</v>
      </c>
      <c r="I2231" s="28">
        <v>43423.721516203703</v>
      </c>
      <c r="J2231" s="28">
        <v>43423.724039351851</v>
      </c>
      <c r="K2231" s="27">
        <v>2.5231481481481481E-3</v>
      </c>
      <c r="L2231" s="27" t="s">
        <v>210</v>
      </c>
      <c r="M2231" s="27" t="s">
        <v>210</v>
      </c>
      <c r="N2231" s="27" t="s">
        <v>215</v>
      </c>
      <c r="O2231" s="27" t="s">
        <v>140</v>
      </c>
      <c r="R2231" s="27">
        <v>0</v>
      </c>
      <c r="U2231" s="27" t="s">
        <v>5889</v>
      </c>
    </row>
    <row r="2232" spans="1:21" x14ac:dyDescent="0.15">
      <c r="A2232" s="27" t="s">
        <v>75</v>
      </c>
      <c r="B2232" s="27" t="s">
        <v>12933</v>
      </c>
      <c r="C2232" s="27" t="s">
        <v>189</v>
      </c>
      <c r="D2232" s="27" t="s">
        <v>141</v>
      </c>
      <c r="I2232" s="28">
        <v>43423.732465277775</v>
      </c>
      <c r="J2232" s="28">
        <v>43423.732465277775</v>
      </c>
      <c r="K2232" s="27">
        <v>0</v>
      </c>
      <c r="L2232" s="27" t="s">
        <v>211</v>
      </c>
      <c r="M2232" s="27" t="s">
        <v>211</v>
      </c>
      <c r="N2232" s="27" t="s">
        <v>215</v>
      </c>
      <c r="O2232" s="27" t="s">
        <v>140</v>
      </c>
      <c r="U2232" s="27" t="s">
        <v>12934</v>
      </c>
    </row>
    <row r="2233" spans="1:21" x14ac:dyDescent="0.15">
      <c r="A2233" s="27" t="s">
        <v>75</v>
      </c>
      <c r="B2233" s="27" t="s">
        <v>5890</v>
      </c>
      <c r="C2233" s="27" t="s">
        <v>189</v>
      </c>
      <c r="D2233" s="27" t="s">
        <v>141</v>
      </c>
      <c r="I2233" s="28">
        <v>43423.739490740743</v>
      </c>
      <c r="J2233" s="28">
        <v>43423.739861111113</v>
      </c>
      <c r="K2233" s="27">
        <v>3.7037037037037035E-4</v>
      </c>
      <c r="L2233" s="27" t="s">
        <v>210</v>
      </c>
      <c r="M2233" s="27" t="s">
        <v>211</v>
      </c>
      <c r="N2233" s="27" t="s">
        <v>215</v>
      </c>
      <c r="O2233" s="27" t="s">
        <v>140</v>
      </c>
      <c r="R2233" s="27">
        <v>0</v>
      </c>
      <c r="U2233" s="27" t="s">
        <v>308</v>
      </c>
    </row>
    <row r="2234" spans="1:21" x14ac:dyDescent="0.15">
      <c r="A2234" s="27" t="s">
        <v>75</v>
      </c>
      <c r="B2234" s="27" t="s">
        <v>12935</v>
      </c>
      <c r="C2234" s="27" t="s">
        <v>190</v>
      </c>
      <c r="D2234" s="27" t="s">
        <v>143</v>
      </c>
      <c r="I2234" s="28">
        <v>43423.427974537037</v>
      </c>
      <c r="J2234" s="28">
        <v>43423.427974537037</v>
      </c>
      <c r="K2234" s="27">
        <v>0</v>
      </c>
      <c r="L2234" s="27" t="s">
        <v>211</v>
      </c>
      <c r="M2234" s="27" t="s">
        <v>211</v>
      </c>
      <c r="N2234" s="27" t="s">
        <v>215</v>
      </c>
      <c r="O2234" s="27" t="s">
        <v>142</v>
      </c>
      <c r="R2234" s="27">
        <v>0</v>
      </c>
      <c r="U2234" s="27" t="s">
        <v>1495</v>
      </c>
    </row>
    <row r="2235" spans="1:21" x14ac:dyDescent="0.15">
      <c r="A2235" s="27" t="s">
        <v>75</v>
      </c>
      <c r="B2235" s="27" t="s">
        <v>12936</v>
      </c>
      <c r="C2235" s="27" t="s">
        <v>190</v>
      </c>
      <c r="D2235" s="27" t="s">
        <v>143</v>
      </c>
      <c r="I2235" s="28">
        <v>43423.429062499999</v>
      </c>
      <c r="J2235" s="28">
        <v>43423.429062499999</v>
      </c>
      <c r="K2235" s="27">
        <v>0</v>
      </c>
      <c r="L2235" s="27" t="s">
        <v>211</v>
      </c>
      <c r="M2235" s="27" t="s">
        <v>211</v>
      </c>
      <c r="N2235" s="27" t="s">
        <v>215</v>
      </c>
      <c r="O2235" s="27" t="s">
        <v>142</v>
      </c>
      <c r="R2235" s="27">
        <v>0</v>
      </c>
      <c r="U2235" s="27" t="s">
        <v>885</v>
      </c>
    </row>
    <row r="2236" spans="1:21" x14ac:dyDescent="0.15">
      <c r="A2236" s="27" t="s">
        <v>75</v>
      </c>
      <c r="B2236" s="27" t="s">
        <v>12937</v>
      </c>
      <c r="C2236" s="27" t="s">
        <v>190</v>
      </c>
      <c r="D2236" s="27" t="s">
        <v>143</v>
      </c>
      <c r="I2236" s="28">
        <v>43423.429791666669</v>
      </c>
      <c r="J2236" s="28">
        <v>43423.429791666669</v>
      </c>
      <c r="K2236" s="27">
        <v>0</v>
      </c>
      <c r="L2236" s="27" t="s">
        <v>211</v>
      </c>
      <c r="M2236" s="27" t="s">
        <v>211</v>
      </c>
      <c r="N2236" s="27" t="s">
        <v>215</v>
      </c>
      <c r="O2236" s="27" t="s">
        <v>142</v>
      </c>
      <c r="R2236" s="27">
        <v>0</v>
      </c>
      <c r="U2236" s="27" t="s">
        <v>12938</v>
      </c>
    </row>
    <row r="2237" spans="1:21" x14ac:dyDescent="0.15">
      <c r="A2237" s="27" t="s">
        <v>75</v>
      </c>
      <c r="B2237" s="27" t="s">
        <v>5891</v>
      </c>
      <c r="C2237" s="27" t="s">
        <v>190</v>
      </c>
      <c r="D2237" s="27" t="s">
        <v>143</v>
      </c>
      <c r="I2237" s="28">
        <v>43423.433333333334</v>
      </c>
      <c r="J2237" s="28">
        <v>43423.439270833333</v>
      </c>
      <c r="K2237" s="27">
        <v>5.9375000000000009E-3</v>
      </c>
      <c r="L2237" s="27" t="s">
        <v>210</v>
      </c>
      <c r="M2237" s="27" t="s">
        <v>210</v>
      </c>
      <c r="N2237" s="27" t="s">
        <v>215</v>
      </c>
      <c r="O2237" s="27" t="s">
        <v>142</v>
      </c>
      <c r="R2237" s="27">
        <v>0</v>
      </c>
      <c r="U2237" s="27" t="s">
        <v>1818</v>
      </c>
    </row>
    <row r="2238" spans="1:21" x14ac:dyDescent="0.15">
      <c r="A2238" s="27" t="s">
        <v>75</v>
      </c>
      <c r="B2238" s="27" t="s">
        <v>5892</v>
      </c>
      <c r="C2238" s="27" t="s">
        <v>190</v>
      </c>
      <c r="D2238" s="27" t="s">
        <v>143</v>
      </c>
      <c r="I2238" s="28">
        <v>43423.440416666665</v>
      </c>
      <c r="J2238" s="28">
        <v>43423.441192129627</v>
      </c>
      <c r="K2238" s="27">
        <v>7.7546296296296304E-4</v>
      </c>
      <c r="L2238" s="27" t="s">
        <v>210</v>
      </c>
      <c r="M2238" s="27" t="s">
        <v>211</v>
      </c>
      <c r="N2238" s="27" t="s">
        <v>215</v>
      </c>
      <c r="O2238" s="27" t="s">
        <v>142</v>
      </c>
      <c r="R2238" s="27">
        <v>0</v>
      </c>
      <c r="U2238" s="27" t="s">
        <v>5893</v>
      </c>
    </row>
    <row r="2239" spans="1:21" x14ac:dyDescent="0.15">
      <c r="A2239" s="27" t="s">
        <v>75</v>
      </c>
      <c r="B2239" s="27" t="s">
        <v>12939</v>
      </c>
      <c r="C2239" s="27" t="s">
        <v>190</v>
      </c>
      <c r="D2239" s="27" t="s">
        <v>143</v>
      </c>
      <c r="I2239" s="28">
        <v>43423.445983796293</v>
      </c>
      <c r="J2239" s="28">
        <v>43423.445983796293</v>
      </c>
      <c r="K2239" s="27">
        <v>0</v>
      </c>
      <c r="L2239" s="27" t="s">
        <v>211</v>
      </c>
      <c r="M2239" s="27" t="s">
        <v>211</v>
      </c>
      <c r="N2239" s="27" t="s">
        <v>215</v>
      </c>
      <c r="O2239" s="27" t="s">
        <v>142</v>
      </c>
      <c r="R2239" s="27">
        <v>0</v>
      </c>
      <c r="U2239" s="27" t="s">
        <v>1935</v>
      </c>
    </row>
    <row r="2240" spans="1:21" x14ac:dyDescent="0.15">
      <c r="A2240" s="27" t="s">
        <v>75</v>
      </c>
      <c r="B2240" s="27" t="s">
        <v>12940</v>
      </c>
      <c r="C2240" s="27" t="s">
        <v>190</v>
      </c>
      <c r="D2240" s="27" t="s">
        <v>143</v>
      </c>
      <c r="I2240" s="28">
        <v>43423.44971064815</v>
      </c>
      <c r="J2240" s="28">
        <v>43423.44971064815</v>
      </c>
      <c r="K2240" s="27">
        <v>0</v>
      </c>
      <c r="L2240" s="27" t="s">
        <v>211</v>
      </c>
      <c r="M2240" s="27" t="s">
        <v>211</v>
      </c>
      <c r="N2240" s="27" t="s">
        <v>215</v>
      </c>
      <c r="O2240" s="27" t="s">
        <v>142</v>
      </c>
      <c r="R2240" s="27">
        <v>0</v>
      </c>
      <c r="U2240" s="27" t="s">
        <v>1935</v>
      </c>
    </row>
    <row r="2241" spans="1:21" x14ac:dyDescent="0.15">
      <c r="A2241" s="27" t="s">
        <v>75</v>
      </c>
      <c r="B2241" s="27" t="s">
        <v>12941</v>
      </c>
      <c r="C2241" s="27" t="s">
        <v>190</v>
      </c>
      <c r="D2241" s="27" t="s">
        <v>143</v>
      </c>
      <c r="I2241" s="28">
        <v>43423.453657407408</v>
      </c>
      <c r="J2241" s="28">
        <v>43423.453657407408</v>
      </c>
      <c r="K2241" s="27">
        <v>0</v>
      </c>
      <c r="L2241" s="27" t="s">
        <v>211</v>
      </c>
      <c r="M2241" s="27" t="s">
        <v>211</v>
      </c>
      <c r="N2241" s="27" t="s">
        <v>215</v>
      </c>
      <c r="O2241" s="27" t="s">
        <v>142</v>
      </c>
      <c r="R2241" s="27">
        <v>0</v>
      </c>
      <c r="U2241" s="27" t="s">
        <v>1495</v>
      </c>
    </row>
    <row r="2242" spans="1:21" x14ac:dyDescent="0.15">
      <c r="A2242" s="27" t="s">
        <v>75</v>
      </c>
      <c r="B2242" s="27" t="s">
        <v>5894</v>
      </c>
      <c r="C2242" s="27" t="s">
        <v>190</v>
      </c>
      <c r="D2242" s="27" t="s">
        <v>143</v>
      </c>
      <c r="I2242" s="28">
        <v>43423.460868055554</v>
      </c>
      <c r="J2242" s="28">
        <v>43423.461064814815</v>
      </c>
      <c r="K2242" s="27">
        <v>1.9675925925925926E-4</v>
      </c>
      <c r="L2242" s="27" t="s">
        <v>210</v>
      </c>
      <c r="M2242" s="27" t="s">
        <v>211</v>
      </c>
      <c r="N2242" s="27" t="s">
        <v>215</v>
      </c>
      <c r="O2242" s="27" t="s">
        <v>142</v>
      </c>
      <c r="R2242" s="27">
        <v>0</v>
      </c>
      <c r="U2242" s="27" t="s">
        <v>5895</v>
      </c>
    </row>
    <row r="2243" spans="1:21" x14ac:dyDescent="0.15">
      <c r="A2243" s="27" t="s">
        <v>75</v>
      </c>
      <c r="B2243" s="27" t="s">
        <v>5896</v>
      </c>
      <c r="C2243" s="27" t="s">
        <v>190</v>
      </c>
      <c r="D2243" s="27" t="s">
        <v>143</v>
      </c>
      <c r="I2243" s="28">
        <v>43423.470034722224</v>
      </c>
      <c r="J2243" s="28">
        <v>43423.471724537034</v>
      </c>
      <c r="K2243" s="27">
        <v>1.689814814814815E-3</v>
      </c>
      <c r="L2243" s="27" t="s">
        <v>210</v>
      </c>
      <c r="M2243" s="27" t="s">
        <v>211</v>
      </c>
      <c r="N2243" s="27" t="s">
        <v>215</v>
      </c>
      <c r="O2243" s="27" t="s">
        <v>142</v>
      </c>
      <c r="R2243" s="27">
        <v>0</v>
      </c>
      <c r="U2243" s="27" t="s">
        <v>1362</v>
      </c>
    </row>
    <row r="2244" spans="1:21" x14ac:dyDescent="0.15">
      <c r="A2244" s="27" t="s">
        <v>75</v>
      </c>
      <c r="B2244" s="27" t="s">
        <v>5897</v>
      </c>
      <c r="C2244" s="27" t="s">
        <v>190</v>
      </c>
      <c r="D2244" s="27" t="s">
        <v>143</v>
      </c>
      <c r="I2244" s="28">
        <v>43423.474976851852</v>
      </c>
      <c r="J2244" s="28">
        <v>43423.479803240742</v>
      </c>
      <c r="K2244" s="27">
        <v>4.8263888888888887E-3</v>
      </c>
      <c r="L2244" s="27" t="s">
        <v>210</v>
      </c>
      <c r="M2244" s="27" t="s">
        <v>210</v>
      </c>
      <c r="N2244" s="27" t="s">
        <v>215</v>
      </c>
      <c r="O2244" s="27" t="s">
        <v>142</v>
      </c>
      <c r="R2244" s="27">
        <v>0</v>
      </c>
      <c r="U2244" s="27" t="s">
        <v>1934</v>
      </c>
    </row>
    <row r="2245" spans="1:21" x14ac:dyDescent="0.15">
      <c r="A2245" s="27" t="s">
        <v>75</v>
      </c>
      <c r="B2245" s="27" t="s">
        <v>5898</v>
      </c>
      <c r="C2245" s="27" t="s">
        <v>190</v>
      </c>
      <c r="D2245" s="27" t="s">
        <v>143</v>
      </c>
      <c r="I2245" s="28">
        <v>43423.582129629627</v>
      </c>
      <c r="J2245" s="28">
        <v>43423.583009259259</v>
      </c>
      <c r="K2245" s="27">
        <v>8.7962962962962962E-4</v>
      </c>
      <c r="L2245" s="27" t="s">
        <v>210</v>
      </c>
      <c r="M2245" s="27" t="s">
        <v>211</v>
      </c>
      <c r="N2245" s="27" t="s">
        <v>215</v>
      </c>
      <c r="O2245" s="27" t="s">
        <v>142</v>
      </c>
      <c r="R2245" s="27">
        <v>0</v>
      </c>
      <c r="U2245" s="27" t="s">
        <v>5899</v>
      </c>
    </row>
    <row r="2246" spans="1:21" x14ac:dyDescent="0.15">
      <c r="A2246" s="27" t="s">
        <v>75</v>
      </c>
      <c r="B2246" s="27" t="s">
        <v>12942</v>
      </c>
      <c r="C2246" s="27" t="s">
        <v>190</v>
      </c>
      <c r="D2246" s="27" t="s">
        <v>143</v>
      </c>
      <c r="I2246" s="28">
        <v>43423.599432870367</v>
      </c>
      <c r="J2246" s="28">
        <v>43423.599432870367</v>
      </c>
      <c r="K2246" s="27">
        <v>0</v>
      </c>
      <c r="L2246" s="27" t="s">
        <v>211</v>
      </c>
      <c r="M2246" s="27" t="s">
        <v>211</v>
      </c>
      <c r="N2246" s="27" t="s">
        <v>215</v>
      </c>
      <c r="O2246" s="27" t="s">
        <v>142</v>
      </c>
      <c r="R2246" s="27">
        <v>0</v>
      </c>
      <c r="U2246" s="27" t="s">
        <v>1261</v>
      </c>
    </row>
    <row r="2247" spans="1:21" x14ac:dyDescent="0.15">
      <c r="A2247" s="27" t="s">
        <v>75</v>
      </c>
      <c r="B2247" s="27" t="s">
        <v>5900</v>
      </c>
      <c r="C2247" s="27" t="s">
        <v>190</v>
      </c>
      <c r="D2247" s="27" t="s">
        <v>143</v>
      </c>
      <c r="I2247" s="28">
        <v>43423.610173611109</v>
      </c>
      <c r="J2247" s="28">
        <v>43423.610763888886</v>
      </c>
      <c r="K2247" s="27">
        <v>5.9027777777777778E-4</v>
      </c>
      <c r="L2247" s="27" t="s">
        <v>210</v>
      </c>
      <c r="M2247" s="27" t="s">
        <v>211</v>
      </c>
      <c r="N2247" s="27" t="s">
        <v>215</v>
      </c>
      <c r="O2247" s="27" t="s">
        <v>142</v>
      </c>
      <c r="R2247" s="27">
        <v>0</v>
      </c>
      <c r="U2247" s="27" t="s">
        <v>307</v>
      </c>
    </row>
    <row r="2248" spans="1:21" x14ac:dyDescent="0.15">
      <c r="A2248" s="27" t="s">
        <v>75</v>
      </c>
      <c r="B2248" s="27" t="s">
        <v>12943</v>
      </c>
      <c r="C2248" s="27" t="s">
        <v>190</v>
      </c>
      <c r="D2248" s="27" t="s">
        <v>143</v>
      </c>
      <c r="I2248" s="28">
        <v>43423.624965277777</v>
      </c>
      <c r="J2248" s="28">
        <v>43423.624965277777</v>
      </c>
      <c r="K2248" s="27">
        <v>0</v>
      </c>
      <c r="L2248" s="27" t="s">
        <v>211</v>
      </c>
      <c r="M2248" s="27" t="s">
        <v>211</v>
      </c>
      <c r="N2248" s="27" t="s">
        <v>215</v>
      </c>
      <c r="O2248" s="27" t="s">
        <v>142</v>
      </c>
      <c r="R2248" s="27">
        <v>0</v>
      </c>
      <c r="U2248" s="27" t="s">
        <v>12944</v>
      </c>
    </row>
    <row r="2249" spans="1:21" x14ac:dyDescent="0.15">
      <c r="A2249" s="27" t="s">
        <v>75</v>
      </c>
      <c r="B2249" s="27" t="s">
        <v>12945</v>
      </c>
      <c r="C2249" s="27" t="s">
        <v>190</v>
      </c>
      <c r="D2249" s="27" t="s">
        <v>143</v>
      </c>
      <c r="I2249" s="28">
        <v>43423.627187500002</v>
      </c>
      <c r="J2249" s="28">
        <v>43423.627187500002</v>
      </c>
      <c r="K2249" s="27">
        <v>0</v>
      </c>
      <c r="L2249" s="27" t="s">
        <v>211</v>
      </c>
      <c r="M2249" s="27" t="s">
        <v>211</v>
      </c>
      <c r="N2249" s="27" t="s">
        <v>215</v>
      </c>
      <c r="O2249" s="27" t="s">
        <v>142</v>
      </c>
      <c r="R2249" s="27">
        <v>0</v>
      </c>
      <c r="U2249" s="27" t="s">
        <v>12946</v>
      </c>
    </row>
    <row r="2250" spans="1:21" x14ac:dyDescent="0.15">
      <c r="A2250" s="27" t="s">
        <v>75</v>
      </c>
      <c r="B2250" s="27" t="s">
        <v>12947</v>
      </c>
      <c r="C2250" s="27" t="s">
        <v>190</v>
      </c>
      <c r="D2250" s="27" t="s">
        <v>143</v>
      </c>
      <c r="I2250" s="28">
        <v>43423.629652777781</v>
      </c>
      <c r="J2250" s="28">
        <v>43423.629652777781</v>
      </c>
      <c r="K2250" s="27">
        <v>0</v>
      </c>
      <c r="L2250" s="27" t="s">
        <v>211</v>
      </c>
      <c r="M2250" s="27" t="s">
        <v>211</v>
      </c>
      <c r="N2250" s="27" t="s">
        <v>215</v>
      </c>
      <c r="O2250" s="27" t="s">
        <v>142</v>
      </c>
      <c r="R2250" s="27">
        <v>0</v>
      </c>
      <c r="U2250" s="27" t="s">
        <v>12948</v>
      </c>
    </row>
    <row r="2251" spans="1:21" x14ac:dyDescent="0.15">
      <c r="A2251" s="27" t="s">
        <v>75</v>
      </c>
      <c r="B2251" s="27" t="s">
        <v>12949</v>
      </c>
      <c r="C2251" s="27" t="s">
        <v>190</v>
      </c>
      <c r="D2251" s="27" t="s">
        <v>143</v>
      </c>
      <c r="I2251" s="28">
        <v>43423.632731481484</v>
      </c>
      <c r="J2251" s="28">
        <v>43423.632731481484</v>
      </c>
      <c r="K2251" s="27">
        <v>0</v>
      </c>
      <c r="L2251" s="27" t="s">
        <v>211</v>
      </c>
      <c r="M2251" s="27" t="s">
        <v>211</v>
      </c>
      <c r="N2251" s="27" t="s">
        <v>215</v>
      </c>
      <c r="O2251" s="27" t="s">
        <v>142</v>
      </c>
      <c r="R2251" s="27">
        <v>0</v>
      </c>
      <c r="U2251" s="27" t="s">
        <v>12950</v>
      </c>
    </row>
    <row r="2252" spans="1:21" x14ac:dyDescent="0.15">
      <c r="A2252" s="27" t="s">
        <v>75</v>
      </c>
      <c r="B2252" s="27" t="s">
        <v>12951</v>
      </c>
      <c r="C2252" s="27" t="s">
        <v>190</v>
      </c>
      <c r="D2252" s="27" t="s">
        <v>143</v>
      </c>
      <c r="I2252" s="28">
        <v>43423.634953703702</v>
      </c>
      <c r="J2252" s="28">
        <v>43423.634953703702</v>
      </c>
      <c r="K2252" s="27">
        <v>0</v>
      </c>
      <c r="L2252" s="27" t="s">
        <v>211</v>
      </c>
      <c r="M2252" s="27" t="s">
        <v>211</v>
      </c>
      <c r="N2252" s="27" t="s">
        <v>215</v>
      </c>
      <c r="O2252" s="27" t="s">
        <v>142</v>
      </c>
      <c r="R2252" s="27">
        <v>0</v>
      </c>
      <c r="U2252" s="27" t="s">
        <v>12952</v>
      </c>
    </row>
    <row r="2253" spans="1:21" x14ac:dyDescent="0.15">
      <c r="A2253" s="27" t="s">
        <v>75</v>
      </c>
      <c r="B2253" s="27" t="s">
        <v>12953</v>
      </c>
      <c r="C2253" s="27" t="s">
        <v>190</v>
      </c>
      <c r="D2253" s="27" t="s">
        <v>143</v>
      </c>
      <c r="I2253" s="28">
        <v>43423.635162037041</v>
      </c>
      <c r="J2253" s="28">
        <v>43423.635162037041</v>
      </c>
      <c r="K2253" s="27">
        <v>0</v>
      </c>
      <c r="L2253" s="27" t="s">
        <v>211</v>
      </c>
      <c r="M2253" s="27" t="s">
        <v>211</v>
      </c>
      <c r="N2253" s="27" t="s">
        <v>215</v>
      </c>
      <c r="O2253" s="27" t="s">
        <v>142</v>
      </c>
      <c r="R2253" s="27">
        <v>0</v>
      </c>
      <c r="U2253" s="27" t="s">
        <v>12954</v>
      </c>
    </row>
    <row r="2254" spans="1:21" x14ac:dyDescent="0.15">
      <c r="A2254" s="27" t="s">
        <v>75</v>
      </c>
      <c r="B2254" s="27" t="s">
        <v>12955</v>
      </c>
      <c r="C2254" s="27" t="s">
        <v>190</v>
      </c>
      <c r="D2254" s="27" t="s">
        <v>143</v>
      </c>
      <c r="I2254" s="28">
        <v>43423.637025462966</v>
      </c>
      <c r="J2254" s="28">
        <v>43423.637025462966</v>
      </c>
      <c r="K2254" s="27">
        <v>0</v>
      </c>
      <c r="L2254" s="27" t="s">
        <v>211</v>
      </c>
      <c r="M2254" s="27" t="s">
        <v>211</v>
      </c>
      <c r="N2254" s="27" t="s">
        <v>215</v>
      </c>
      <c r="O2254" s="27" t="s">
        <v>142</v>
      </c>
      <c r="R2254" s="27">
        <v>0</v>
      </c>
      <c r="U2254" s="27" t="s">
        <v>12956</v>
      </c>
    </row>
    <row r="2255" spans="1:21" x14ac:dyDescent="0.15">
      <c r="A2255" s="27" t="s">
        <v>75</v>
      </c>
      <c r="B2255" s="27" t="s">
        <v>12957</v>
      </c>
      <c r="C2255" s="27" t="s">
        <v>190</v>
      </c>
      <c r="D2255" s="27" t="s">
        <v>143</v>
      </c>
      <c r="I2255" s="28">
        <v>43423.63726851852</v>
      </c>
      <c r="J2255" s="28">
        <v>43423.63726851852</v>
      </c>
      <c r="K2255" s="27">
        <v>0</v>
      </c>
      <c r="L2255" s="27" t="s">
        <v>211</v>
      </c>
      <c r="M2255" s="27" t="s">
        <v>211</v>
      </c>
      <c r="N2255" s="27" t="s">
        <v>215</v>
      </c>
      <c r="O2255" s="27" t="s">
        <v>142</v>
      </c>
      <c r="R2255" s="27">
        <v>0</v>
      </c>
      <c r="U2255" s="27" t="s">
        <v>8872</v>
      </c>
    </row>
    <row r="2256" spans="1:21" x14ac:dyDescent="0.15">
      <c r="A2256" s="27" t="s">
        <v>75</v>
      </c>
      <c r="B2256" s="27" t="s">
        <v>12958</v>
      </c>
      <c r="C2256" s="27" t="s">
        <v>190</v>
      </c>
      <c r="D2256" s="27" t="s">
        <v>143</v>
      </c>
      <c r="I2256" s="28">
        <v>43423.641018518516</v>
      </c>
      <c r="J2256" s="28">
        <v>43423.641018518516</v>
      </c>
      <c r="K2256" s="27">
        <v>0</v>
      </c>
      <c r="L2256" s="27" t="s">
        <v>211</v>
      </c>
      <c r="M2256" s="27" t="s">
        <v>211</v>
      </c>
      <c r="N2256" s="27" t="s">
        <v>215</v>
      </c>
      <c r="O2256" s="27" t="s">
        <v>142</v>
      </c>
      <c r="R2256" s="27">
        <v>0</v>
      </c>
      <c r="U2256" s="27" t="s">
        <v>12959</v>
      </c>
    </row>
    <row r="2257" spans="1:21" x14ac:dyDescent="0.15">
      <c r="A2257" s="27" t="s">
        <v>75</v>
      </c>
      <c r="B2257" s="27" t="s">
        <v>12960</v>
      </c>
      <c r="C2257" s="27" t="s">
        <v>190</v>
      </c>
      <c r="D2257" s="27" t="s">
        <v>143</v>
      </c>
      <c r="I2257" s="28">
        <v>43423.641134259262</v>
      </c>
      <c r="J2257" s="28">
        <v>43423.641134259262</v>
      </c>
      <c r="K2257" s="27">
        <v>0</v>
      </c>
      <c r="L2257" s="27" t="s">
        <v>211</v>
      </c>
      <c r="M2257" s="27" t="s">
        <v>211</v>
      </c>
      <c r="N2257" s="27" t="s">
        <v>215</v>
      </c>
      <c r="O2257" s="27" t="s">
        <v>142</v>
      </c>
      <c r="R2257" s="27">
        <v>0</v>
      </c>
      <c r="U2257" s="27" t="s">
        <v>12961</v>
      </c>
    </row>
    <row r="2258" spans="1:21" x14ac:dyDescent="0.15">
      <c r="A2258" s="27" t="s">
        <v>75</v>
      </c>
      <c r="B2258" s="27" t="s">
        <v>12962</v>
      </c>
      <c r="C2258" s="27" t="s">
        <v>190</v>
      </c>
      <c r="D2258" s="27" t="s">
        <v>143</v>
      </c>
      <c r="I2258" s="28">
        <v>43423.642881944441</v>
      </c>
      <c r="J2258" s="28">
        <v>43423.642881944441</v>
      </c>
      <c r="K2258" s="27">
        <v>0</v>
      </c>
      <c r="L2258" s="27" t="s">
        <v>211</v>
      </c>
      <c r="M2258" s="27" t="s">
        <v>211</v>
      </c>
      <c r="N2258" s="27" t="s">
        <v>215</v>
      </c>
      <c r="O2258" s="27" t="s">
        <v>142</v>
      </c>
      <c r="R2258" s="27">
        <v>0</v>
      </c>
      <c r="U2258" s="27" t="s">
        <v>12963</v>
      </c>
    </row>
    <row r="2259" spans="1:21" x14ac:dyDescent="0.15">
      <c r="A2259" s="27" t="s">
        <v>75</v>
      </c>
      <c r="B2259" s="27" t="s">
        <v>12964</v>
      </c>
      <c r="C2259" s="27" t="s">
        <v>190</v>
      </c>
      <c r="D2259" s="27" t="s">
        <v>143</v>
      </c>
      <c r="I2259" s="28">
        <v>43423.642951388887</v>
      </c>
      <c r="J2259" s="28">
        <v>43423.642951388887</v>
      </c>
      <c r="K2259" s="27">
        <v>0</v>
      </c>
      <c r="L2259" s="27" t="s">
        <v>211</v>
      </c>
      <c r="M2259" s="27" t="s">
        <v>211</v>
      </c>
      <c r="N2259" s="27" t="s">
        <v>215</v>
      </c>
      <c r="O2259" s="27" t="s">
        <v>142</v>
      </c>
      <c r="R2259" s="27">
        <v>0</v>
      </c>
      <c r="U2259" s="27" t="s">
        <v>12963</v>
      </c>
    </row>
    <row r="2260" spans="1:21" x14ac:dyDescent="0.15">
      <c r="A2260" s="27" t="s">
        <v>75</v>
      </c>
      <c r="B2260" s="27" t="s">
        <v>12965</v>
      </c>
      <c r="C2260" s="27" t="s">
        <v>190</v>
      </c>
      <c r="D2260" s="27" t="s">
        <v>143</v>
      </c>
      <c r="I2260" s="28">
        <v>43423.643078703702</v>
      </c>
      <c r="J2260" s="28">
        <v>43423.643078703702</v>
      </c>
      <c r="K2260" s="27">
        <v>0</v>
      </c>
      <c r="L2260" s="27" t="s">
        <v>211</v>
      </c>
      <c r="M2260" s="27" t="s">
        <v>211</v>
      </c>
      <c r="N2260" s="27" t="s">
        <v>215</v>
      </c>
      <c r="O2260" s="27" t="s">
        <v>142</v>
      </c>
      <c r="R2260" s="27">
        <v>0</v>
      </c>
      <c r="U2260" s="27" t="s">
        <v>12963</v>
      </c>
    </row>
    <row r="2261" spans="1:21" x14ac:dyDescent="0.15">
      <c r="A2261" s="27" t="s">
        <v>75</v>
      </c>
      <c r="B2261" s="27" t="s">
        <v>12966</v>
      </c>
      <c r="C2261" s="27" t="s">
        <v>190</v>
      </c>
      <c r="D2261" s="27" t="s">
        <v>143</v>
      </c>
      <c r="I2261" s="28">
        <v>43423.645787037036</v>
      </c>
      <c r="J2261" s="28">
        <v>43423.645787037036</v>
      </c>
      <c r="K2261" s="27">
        <v>0</v>
      </c>
      <c r="L2261" s="27" t="s">
        <v>211</v>
      </c>
      <c r="M2261" s="27" t="s">
        <v>211</v>
      </c>
      <c r="N2261" s="27" t="s">
        <v>215</v>
      </c>
      <c r="O2261" s="27" t="s">
        <v>142</v>
      </c>
      <c r="R2261" s="27">
        <v>0</v>
      </c>
      <c r="U2261" s="27" t="s">
        <v>12961</v>
      </c>
    </row>
    <row r="2262" spans="1:21" x14ac:dyDescent="0.15">
      <c r="A2262" s="27" t="s">
        <v>75</v>
      </c>
      <c r="B2262" s="27" t="s">
        <v>5901</v>
      </c>
      <c r="C2262" s="27" t="s">
        <v>190</v>
      </c>
      <c r="D2262" s="27" t="s">
        <v>143</v>
      </c>
      <c r="I2262" s="28">
        <v>43423.648680555554</v>
      </c>
      <c r="J2262" s="28">
        <v>43423.649444444447</v>
      </c>
      <c r="K2262" s="27">
        <v>7.6388888888888893E-4</v>
      </c>
      <c r="L2262" s="27" t="s">
        <v>210</v>
      </c>
      <c r="M2262" s="27" t="s">
        <v>211</v>
      </c>
      <c r="N2262" s="27" t="s">
        <v>215</v>
      </c>
      <c r="O2262" s="27" t="s">
        <v>142</v>
      </c>
      <c r="R2262" s="27">
        <v>0</v>
      </c>
      <c r="U2262" s="27" t="s">
        <v>5902</v>
      </c>
    </row>
    <row r="2263" spans="1:21" x14ac:dyDescent="0.15">
      <c r="A2263" s="27" t="s">
        <v>75</v>
      </c>
      <c r="B2263" s="27" t="s">
        <v>12967</v>
      </c>
      <c r="C2263" s="27" t="s">
        <v>190</v>
      </c>
      <c r="D2263" s="27" t="s">
        <v>143</v>
      </c>
      <c r="I2263" s="28">
        <v>43423.653738425928</v>
      </c>
      <c r="J2263" s="28">
        <v>43423.653738425928</v>
      </c>
      <c r="K2263" s="27">
        <v>0</v>
      </c>
      <c r="L2263" s="27" t="s">
        <v>211</v>
      </c>
      <c r="M2263" s="27" t="s">
        <v>211</v>
      </c>
      <c r="N2263" s="27" t="s">
        <v>215</v>
      </c>
      <c r="O2263" s="27" t="s">
        <v>142</v>
      </c>
      <c r="R2263" s="27">
        <v>0</v>
      </c>
      <c r="U2263" s="27" t="s">
        <v>12968</v>
      </c>
    </row>
    <row r="2264" spans="1:21" x14ac:dyDescent="0.15">
      <c r="A2264" s="27" t="s">
        <v>75</v>
      </c>
      <c r="B2264" s="27" t="s">
        <v>5903</v>
      </c>
      <c r="C2264" s="27" t="s">
        <v>190</v>
      </c>
      <c r="D2264" s="27" t="s">
        <v>143</v>
      </c>
      <c r="I2264" s="28">
        <v>43423.655555555553</v>
      </c>
      <c r="J2264" s="28">
        <v>43423.656018518515</v>
      </c>
      <c r="K2264" s="27">
        <v>4.6296296296296293E-4</v>
      </c>
      <c r="L2264" s="27" t="s">
        <v>210</v>
      </c>
      <c r="M2264" s="27" t="s">
        <v>211</v>
      </c>
      <c r="N2264" s="27" t="s">
        <v>215</v>
      </c>
      <c r="O2264" s="27" t="s">
        <v>142</v>
      </c>
      <c r="R2264" s="27">
        <v>0</v>
      </c>
      <c r="U2264" s="27" t="s">
        <v>5904</v>
      </c>
    </row>
    <row r="2265" spans="1:21" x14ac:dyDescent="0.15">
      <c r="A2265" s="27" t="s">
        <v>75</v>
      </c>
      <c r="B2265" s="27" t="s">
        <v>5905</v>
      </c>
      <c r="C2265" s="27" t="s">
        <v>190</v>
      </c>
      <c r="D2265" s="27" t="s">
        <v>143</v>
      </c>
      <c r="I2265" s="28">
        <v>43423.656539351854</v>
      </c>
      <c r="J2265" s="28">
        <v>43423.658796296295</v>
      </c>
      <c r="K2265" s="27">
        <v>2.2569444444444447E-3</v>
      </c>
      <c r="L2265" s="27" t="s">
        <v>210</v>
      </c>
      <c r="M2265" s="27" t="s">
        <v>210</v>
      </c>
      <c r="N2265" s="27" t="s">
        <v>215</v>
      </c>
      <c r="O2265" s="27" t="s">
        <v>142</v>
      </c>
      <c r="R2265" s="27">
        <v>0</v>
      </c>
      <c r="U2265" s="27" t="s">
        <v>5906</v>
      </c>
    </row>
    <row r="2266" spans="1:21" x14ac:dyDescent="0.15">
      <c r="A2266" s="27" t="s">
        <v>75</v>
      </c>
      <c r="B2266" s="27" t="s">
        <v>5907</v>
      </c>
      <c r="C2266" s="27" t="s">
        <v>190</v>
      </c>
      <c r="D2266" s="27" t="s">
        <v>143</v>
      </c>
      <c r="I2266" s="28">
        <v>43423.672291666669</v>
      </c>
      <c r="J2266" s="28">
        <v>43423.672361111108</v>
      </c>
      <c r="K2266" s="27">
        <v>6.9444444444444444E-5</v>
      </c>
      <c r="L2266" s="27" t="s">
        <v>210</v>
      </c>
      <c r="M2266" s="27" t="s">
        <v>211</v>
      </c>
      <c r="N2266" s="27" t="s">
        <v>215</v>
      </c>
      <c r="O2266" s="27" t="s">
        <v>142</v>
      </c>
      <c r="R2266" s="27">
        <v>0</v>
      </c>
      <c r="U2266" s="27" t="s">
        <v>5908</v>
      </c>
    </row>
    <row r="2267" spans="1:21" x14ac:dyDescent="0.15">
      <c r="A2267" s="27" t="s">
        <v>75</v>
      </c>
      <c r="B2267" s="27" t="s">
        <v>12969</v>
      </c>
      <c r="C2267" s="27" t="s">
        <v>190</v>
      </c>
      <c r="D2267" s="27" t="s">
        <v>143</v>
      </c>
      <c r="I2267" s="28">
        <v>43423.673738425925</v>
      </c>
      <c r="J2267" s="28">
        <v>43423.673738425925</v>
      </c>
      <c r="K2267" s="27">
        <v>0</v>
      </c>
      <c r="L2267" s="27" t="s">
        <v>211</v>
      </c>
      <c r="M2267" s="27" t="s">
        <v>211</v>
      </c>
      <c r="N2267" s="27" t="s">
        <v>215</v>
      </c>
      <c r="O2267" s="27" t="s">
        <v>142</v>
      </c>
      <c r="R2267" s="27">
        <v>0</v>
      </c>
      <c r="U2267" s="27" t="s">
        <v>1495</v>
      </c>
    </row>
    <row r="2268" spans="1:21" x14ac:dyDescent="0.15">
      <c r="A2268" s="27" t="s">
        <v>75</v>
      </c>
      <c r="B2268" s="27" t="s">
        <v>5909</v>
      </c>
      <c r="C2268" s="27" t="s">
        <v>190</v>
      </c>
      <c r="D2268" s="27" t="s">
        <v>143</v>
      </c>
      <c r="I2268" s="28">
        <v>43423.675636574073</v>
      </c>
      <c r="J2268" s="28">
        <v>43423.67627314815</v>
      </c>
      <c r="K2268" s="27">
        <v>6.3657407407407402E-4</v>
      </c>
      <c r="L2268" s="27" t="s">
        <v>210</v>
      </c>
      <c r="M2268" s="27" t="s">
        <v>211</v>
      </c>
      <c r="N2268" s="27" t="s">
        <v>215</v>
      </c>
      <c r="O2268" s="27" t="s">
        <v>142</v>
      </c>
      <c r="R2268" s="27">
        <v>0</v>
      </c>
      <c r="U2268" s="27" t="s">
        <v>1582</v>
      </c>
    </row>
    <row r="2269" spans="1:21" x14ac:dyDescent="0.15">
      <c r="A2269" s="27" t="s">
        <v>75</v>
      </c>
      <c r="B2269" s="27" t="s">
        <v>12970</v>
      </c>
      <c r="C2269" s="27" t="s">
        <v>190</v>
      </c>
      <c r="D2269" s="27" t="s">
        <v>143</v>
      </c>
      <c r="I2269" s="28">
        <v>43423.676041666666</v>
      </c>
      <c r="J2269" s="28">
        <v>43423.676041666666</v>
      </c>
      <c r="K2269" s="27">
        <v>0</v>
      </c>
      <c r="L2269" s="27" t="s">
        <v>211</v>
      </c>
      <c r="M2269" s="27" t="s">
        <v>211</v>
      </c>
      <c r="N2269" s="27" t="s">
        <v>215</v>
      </c>
      <c r="O2269" s="27" t="s">
        <v>142</v>
      </c>
      <c r="R2269" s="27">
        <v>0</v>
      </c>
      <c r="U2269" s="27" t="s">
        <v>12971</v>
      </c>
    </row>
    <row r="2270" spans="1:21" x14ac:dyDescent="0.15">
      <c r="A2270" s="27" t="s">
        <v>75</v>
      </c>
      <c r="B2270" s="27" t="s">
        <v>12972</v>
      </c>
      <c r="C2270" s="27" t="s">
        <v>190</v>
      </c>
      <c r="D2270" s="27" t="s">
        <v>143</v>
      </c>
      <c r="I2270" s="28">
        <v>43423.676793981482</v>
      </c>
      <c r="J2270" s="28">
        <v>43423.676793981482</v>
      </c>
      <c r="K2270" s="27">
        <v>0</v>
      </c>
      <c r="L2270" s="27" t="s">
        <v>211</v>
      </c>
      <c r="M2270" s="27" t="s">
        <v>211</v>
      </c>
      <c r="N2270" s="27" t="s">
        <v>215</v>
      </c>
      <c r="O2270" s="27" t="s">
        <v>142</v>
      </c>
      <c r="R2270" s="27">
        <v>0</v>
      </c>
      <c r="U2270" s="27" t="s">
        <v>5908</v>
      </c>
    </row>
    <row r="2271" spans="1:21" x14ac:dyDescent="0.15">
      <c r="A2271" s="27" t="s">
        <v>75</v>
      </c>
      <c r="B2271" s="27" t="s">
        <v>5910</v>
      </c>
      <c r="C2271" s="27" t="s">
        <v>190</v>
      </c>
      <c r="D2271" s="27" t="s">
        <v>143</v>
      </c>
      <c r="I2271" s="28">
        <v>43423.684814814813</v>
      </c>
      <c r="J2271" s="28">
        <v>43423.685266203705</v>
      </c>
      <c r="K2271" s="27">
        <v>4.5138888888888892E-4</v>
      </c>
      <c r="L2271" s="27" t="s">
        <v>210</v>
      </c>
      <c r="M2271" s="27" t="s">
        <v>211</v>
      </c>
      <c r="N2271" s="27" t="s">
        <v>215</v>
      </c>
      <c r="O2271" s="27" t="s">
        <v>142</v>
      </c>
      <c r="R2271" s="27">
        <v>0</v>
      </c>
      <c r="U2271" s="27" t="s">
        <v>5911</v>
      </c>
    </row>
    <row r="2272" spans="1:21" x14ac:dyDescent="0.15">
      <c r="A2272" s="27" t="s">
        <v>75</v>
      </c>
      <c r="B2272" s="27" t="s">
        <v>12973</v>
      </c>
      <c r="C2272" s="27" t="s">
        <v>190</v>
      </c>
      <c r="D2272" s="27" t="s">
        <v>143</v>
      </c>
      <c r="I2272" s="28">
        <v>43423.690393518518</v>
      </c>
      <c r="J2272" s="28">
        <v>43423.690393518518</v>
      </c>
      <c r="K2272" s="27">
        <v>0</v>
      </c>
      <c r="L2272" s="27" t="s">
        <v>211</v>
      </c>
      <c r="M2272" s="27" t="s">
        <v>211</v>
      </c>
      <c r="N2272" s="27" t="s">
        <v>215</v>
      </c>
      <c r="O2272" s="27" t="s">
        <v>142</v>
      </c>
      <c r="R2272" s="27">
        <v>0</v>
      </c>
      <c r="U2272" s="27" t="s">
        <v>12974</v>
      </c>
    </row>
    <row r="2273" spans="1:21" x14ac:dyDescent="0.15">
      <c r="A2273" s="27" t="s">
        <v>75</v>
      </c>
      <c r="B2273" s="27" t="s">
        <v>5912</v>
      </c>
      <c r="C2273" s="27" t="s">
        <v>190</v>
      </c>
      <c r="D2273" s="27" t="s">
        <v>143</v>
      </c>
      <c r="I2273" s="28">
        <v>43423.695092592592</v>
      </c>
      <c r="J2273" s="28">
        <v>43423.695324074077</v>
      </c>
      <c r="K2273" s="27">
        <v>2.3148148148148146E-4</v>
      </c>
      <c r="L2273" s="27" t="s">
        <v>210</v>
      </c>
      <c r="M2273" s="27" t="s">
        <v>211</v>
      </c>
      <c r="N2273" s="27" t="s">
        <v>215</v>
      </c>
      <c r="O2273" s="27" t="s">
        <v>142</v>
      </c>
      <c r="R2273" s="27">
        <v>0</v>
      </c>
      <c r="U2273" s="27" t="s">
        <v>2103</v>
      </c>
    </row>
    <row r="2274" spans="1:21" x14ac:dyDescent="0.15">
      <c r="A2274" s="27" t="s">
        <v>75</v>
      </c>
      <c r="B2274" s="27" t="s">
        <v>12975</v>
      </c>
      <c r="C2274" s="27" t="s">
        <v>190</v>
      </c>
      <c r="D2274" s="27" t="s">
        <v>143</v>
      </c>
      <c r="I2274" s="28">
        <v>43423.698865740742</v>
      </c>
      <c r="J2274" s="28">
        <v>43423.698865740742</v>
      </c>
      <c r="K2274" s="27">
        <v>0</v>
      </c>
      <c r="L2274" s="27" t="s">
        <v>211</v>
      </c>
      <c r="M2274" s="27" t="s">
        <v>211</v>
      </c>
      <c r="N2274" s="27" t="s">
        <v>215</v>
      </c>
      <c r="O2274" s="27" t="s">
        <v>142</v>
      </c>
      <c r="R2274" s="27">
        <v>0</v>
      </c>
      <c r="U2274" s="27" t="s">
        <v>12976</v>
      </c>
    </row>
    <row r="2275" spans="1:21" x14ac:dyDescent="0.15">
      <c r="A2275" s="27" t="s">
        <v>75</v>
      </c>
      <c r="B2275" s="27" t="s">
        <v>5913</v>
      </c>
      <c r="C2275" s="27" t="s">
        <v>190</v>
      </c>
      <c r="D2275" s="27" t="s">
        <v>143</v>
      </c>
      <c r="I2275" s="28">
        <v>43423.70208333333</v>
      </c>
      <c r="J2275" s="28">
        <v>43423.702638888892</v>
      </c>
      <c r="K2275" s="27">
        <v>5.5555555555555556E-4</v>
      </c>
      <c r="L2275" s="27" t="s">
        <v>210</v>
      </c>
      <c r="M2275" s="27" t="s">
        <v>211</v>
      </c>
      <c r="N2275" s="27" t="s">
        <v>215</v>
      </c>
      <c r="O2275" s="27" t="s">
        <v>142</v>
      </c>
      <c r="R2275" s="27">
        <v>0</v>
      </c>
      <c r="U2275" s="27" t="s">
        <v>5914</v>
      </c>
    </row>
    <row r="2276" spans="1:21" x14ac:dyDescent="0.15">
      <c r="A2276" s="27" t="s">
        <v>75</v>
      </c>
      <c r="B2276" s="27" t="s">
        <v>12977</v>
      </c>
      <c r="C2276" s="27" t="s">
        <v>190</v>
      </c>
      <c r="D2276" s="27" t="s">
        <v>143</v>
      </c>
      <c r="I2276" s="28">
        <v>43423.703240740739</v>
      </c>
      <c r="J2276" s="28">
        <v>43423.703240740739</v>
      </c>
      <c r="K2276" s="27">
        <v>0</v>
      </c>
      <c r="L2276" s="27" t="s">
        <v>211</v>
      </c>
      <c r="M2276" s="27" t="s">
        <v>211</v>
      </c>
      <c r="N2276" s="27" t="s">
        <v>215</v>
      </c>
      <c r="O2276" s="27" t="s">
        <v>142</v>
      </c>
      <c r="R2276" s="27">
        <v>0</v>
      </c>
      <c r="U2276" s="27" t="s">
        <v>5914</v>
      </c>
    </row>
    <row r="2277" spans="1:21" x14ac:dyDescent="0.15">
      <c r="A2277" s="27" t="s">
        <v>75</v>
      </c>
      <c r="B2277" s="27" t="s">
        <v>5915</v>
      </c>
      <c r="C2277" s="27" t="s">
        <v>190</v>
      </c>
      <c r="D2277" s="27" t="s">
        <v>143</v>
      </c>
      <c r="I2277" s="28">
        <v>43423.705312500002</v>
      </c>
      <c r="J2277" s="28">
        <v>43423.708078703705</v>
      </c>
      <c r="K2277" s="27">
        <v>2.7662037037037034E-3</v>
      </c>
      <c r="L2277" s="27" t="s">
        <v>210</v>
      </c>
      <c r="M2277" s="27" t="s">
        <v>210</v>
      </c>
      <c r="N2277" s="27" t="s">
        <v>215</v>
      </c>
      <c r="O2277" s="27" t="s">
        <v>142</v>
      </c>
      <c r="R2277" s="27">
        <v>0</v>
      </c>
      <c r="U2277" s="27" t="s">
        <v>307</v>
      </c>
    </row>
    <row r="2278" spans="1:21" x14ac:dyDescent="0.15">
      <c r="A2278" s="27" t="s">
        <v>75</v>
      </c>
      <c r="B2278" s="27" t="s">
        <v>5916</v>
      </c>
      <c r="C2278" s="27" t="s">
        <v>190</v>
      </c>
      <c r="D2278" s="27" t="s">
        <v>143</v>
      </c>
      <c r="I2278" s="28">
        <v>43423.709409722222</v>
      </c>
      <c r="J2278" s="28">
        <v>43423.70957175926</v>
      </c>
      <c r="K2278" s="27">
        <v>1.6203703703703703E-4</v>
      </c>
      <c r="L2278" s="27" t="s">
        <v>210</v>
      </c>
      <c r="M2278" s="27" t="s">
        <v>211</v>
      </c>
      <c r="N2278" s="27" t="s">
        <v>215</v>
      </c>
      <c r="O2278" s="27" t="s">
        <v>142</v>
      </c>
      <c r="R2278" s="27">
        <v>0</v>
      </c>
      <c r="U2278" s="27" t="s">
        <v>2113</v>
      </c>
    </row>
    <row r="2279" spans="1:21" x14ac:dyDescent="0.15">
      <c r="A2279" s="27" t="s">
        <v>75</v>
      </c>
      <c r="B2279" s="27" t="s">
        <v>12978</v>
      </c>
      <c r="C2279" s="27" t="s">
        <v>190</v>
      </c>
      <c r="D2279" s="27" t="s">
        <v>143</v>
      </c>
      <c r="I2279" s="28">
        <v>43423.711574074077</v>
      </c>
      <c r="J2279" s="28">
        <v>43423.711574074077</v>
      </c>
      <c r="K2279" s="27">
        <v>0</v>
      </c>
      <c r="L2279" s="27" t="s">
        <v>211</v>
      </c>
      <c r="M2279" s="27" t="s">
        <v>211</v>
      </c>
      <c r="N2279" s="27" t="s">
        <v>215</v>
      </c>
      <c r="O2279" s="27" t="s">
        <v>142</v>
      </c>
      <c r="R2279" s="27">
        <v>0</v>
      </c>
      <c r="U2279" s="27" t="s">
        <v>12979</v>
      </c>
    </row>
    <row r="2280" spans="1:21" x14ac:dyDescent="0.15">
      <c r="A2280" s="27" t="s">
        <v>75</v>
      </c>
      <c r="B2280" s="27" t="s">
        <v>12980</v>
      </c>
      <c r="C2280" s="27" t="s">
        <v>190</v>
      </c>
      <c r="D2280" s="27" t="s">
        <v>143</v>
      </c>
      <c r="I2280" s="28">
        <v>43423.711770833332</v>
      </c>
      <c r="J2280" s="28">
        <v>43423.711770833332</v>
      </c>
      <c r="K2280" s="27">
        <v>0</v>
      </c>
      <c r="L2280" s="27" t="s">
        <v>211</v>
      </c>
      <c r="M2280" s="27" t="s">
        <v>211</v>
      </c>
      <c r="N2280" s="27" t="s">
        <v>215</v>
      </c>
      <c r="O2280" s="27" t="s">
        <v>142</v>
      </c>
      <c r="R2280" s="27">
        <v>0</v>
      </c>
      <c r="U2280" s="27" t="s">
        <v>12979</v>
      </c>
    </row>
    <row r="2281" spans="1:21" x14ac:dyDescent="0.15">
      <c r="A2281" s="27" t="s">
        <v>75</v>
      </c>
      <c r="B2281" s="27" t="s">
        <v>12981</v>
      </c>
      <c r="C2281" s="27" t="s">
        <v>190</v>
      </c>
      <c r="D2281" s="27" t="s">
        <v>143</v>
      </c>
      <c r="I2281" s="28">
        <v>43423.711840277778</v>
      </c>
      <c r="J2281" s="28">
        <v>43423.711840277778</v>
      </c>
      <c r="K2281" s="27">
        <v>0</v>
      </c>
      <c r="L2281" s="27" t="s">
        <v>211</v>
      </c>
      <c r="M2281" s="27" t="s">
        <v>211</v>
      </c>
      <c r="N2281" s="27" t="s">
        <v>215</v>
      </c>
      <c r="O2281" s="27" t="s">
        <v>142</v>
      </c>
      <c r="R2281" s="27">
        <v>0</v>
      </c>
      <c r="U2281" s="27" t="s">
        <v>12979</v>
      </c>
    </row>
    <row r="2282" spans="1:21" x14ac:dyDescent="0.15">
      <c r="A2282" s="27" t="s">
        <v>75</v>
      </c>
      <c r="B2282" s="27" t="s">
        <v>12982</v>
      </c>
      <c r="C2282" s="27" t="s">
        <v>190</v>
      </c>
      <c r="D2282" s="27" t="s">
        <v>143</v>
      </c>
      <c r="I2282" s="28">
        <v>43423.711921296293</v>
      </c>
      <c r="J2282" s="28">
        <v>43423.711921296293</v>
      </c>
      <c r="K2282" s="27">
        <v>0</v>
      </c>
      <c r="L2282" s="27" t="s">
        <v>211</v>
      </c>
      <c r="M2282" s="27" t="s">
        <v>211</v>
      </c>
      <c r="N2282" s="27" t="s">
        <v>215</v>
      </c>
      <c r="O2282" s="27" t="s">
        <v>142</v>
      </c>
      <c r="U2282" s="27" t="s">
        <v>12979</v>
      </c>
    </row>
    <row r="2283" spans="1:21" x14ac:dyDescent="0.15">
      <c r="A2283" s="27" t="s">
        <v>75</v>
      </c>
      <c r="B2283" s="27" t="s">
        <v>12983</v>
      </c>
      <c r="C2283" s="27" t="s">
        <v>190</v>
      </c>
      <c r="D2283" s="27" t="s">
        <v>143</v>
      </c>
      <c r="I2283" s="28">
        <v>43423.713159722225</v>
      </c>
      <c r="J2283" s="28">
        <v>43423.713159722225</v>
      </c>
      <c r="K2283" s="27">
        <v>0</v>
      </c>
      <c r="L2283" s="27" t="s">
        <v>211</v>
      </c>
      <c r="M2283" s="27" t="s">
        <v>211</v>
      </c>
      <c r="N2283" s="27" t="s">
        <v>215</v>
      </c>
      <c r="O2283" s="27" t="s">
        <v>142</v>
      </c>
      <c r="R2283" s="27">
        <v>0</v>
      </c>
      <c r="U2283" s="27" t="s">
        <v>12984</v>
      </c>
    </row>
    <row r="2284" spans="1:21" x14ac:dyDescent="0.15">
      <c r="A2284" s="27" t="s">
        <v>75</v>
      </c>
      <c r="B2284" s="27" t="s">
        <v>12985</v>
      </c>
      <c r="C2284" s="27" t="s">
        <v>190</v>
      </c>
      <c r="D2284" s="27" t="s">
        <v>143</v>
      </c>
      <c r="I2284" s="28">
        <v>43423.715763888889</v>
      </c>
      <c r="J2284" s="28">
        <v>43423.715763888889</v>
      </c>
      <c r="K2284" s="27">
        <v>0</v>
      </c>
      <c r="L2284" s="27" t="s">
        <v>211</v>
      </c>
      <c r="M2284" s="27" t="s">
        <v>211</v>
      </c>
      <c r="N2284" s="27" t="s">
        <v>215</v>
      </c>
      <c r="O2284" s="27" t="s">
        <v>142</v>
      </c>
      <c r="R2284" s="27">
        <v>0</v>
      </c>
      <c r="U2284" s="27" t="s">
        <v>12979</v>
      </c>
    </row>
    <row r="2285" spans="1:21" x14ac:dyDescent="0.15">
      <c r="A2285" s="27" t="s">
        <v>75</v>
      </c>
      <c r="B2285" s="27" t="s">
        <v>12986</v>
      </c>
      <c r="C2285" s="27" t="s">
        <v>190</v>
      </c>
      <c r="D2285" s="27" t="s">
        <v>143</v>
      </c>
      <c r="I2285" s="28">
        <v>43423.716689814813</v>
      </c>
      <c r="J2285" s="28">
        <v>43423.716689814813</v>
      </c>
      <c r="K2285" s="27">
        <v>0</v>
      </c>
      <c r="L2285" s="27" t="s">
        <v>211</v>
      </c>
      <c r="M2285" s="27" t="s">
        <v>211</v>
      </c>
      <c r="N2285" s="27" t="s">
        <v>215</v>
      </c>
      <c r="O2285" s="27" t="s">
        <v>142</v>
      </c>
      <c r="R2285" s="27">
        <v>0</v>
      </c>
      <c r="U2285" s="27" t="s">
        <v>12987</v>
      </c>
    </row>
    <row r="2286" spans="1:21" x14ac:dyDescent="0.15">
      <c r="A2286" s="27" t="s">
        <v>75</v>
      </c>
      <c r="B2286" s="27" t="s">
        <v>5917</v>
      </c>
      <c r="C2286" s="27" t="s">
        <v>190</v>
      </c>
      <c r="D2286" s="27" t="s">
        <v>143</v>
      </c>
      <c r="I2286" s="28">
        <v>43423.717303240737</v>
      </c>
      <c r="J2286" s="28">
        <v>43423.721203703702</v>
      </c>
      <c r="K2286" s="27">
        <v>3.9004629629629632E-3</v>
      </c>
      <c r="L2286" s="27" t="s">
        <v>210</v>
      </c>
      <c r="M2286" s="27" t="s">
        <v>210</v>
      </c>
      <c r="N2286" s="27" t="s">
        <v>215</v>
      </c>
      <c r="O2286" s="27" t="s">
        <v>142</v>
      </c>
      <c r="R2286" s="27">
        <v>0</v>
      </c>
      <c r="U2286" s="27" t="s">
        <v>885</v>
      </c>
    </row>
    <row r="2287" spans="1:21" x14ac:dyDescent="0.15">
      <c r="A2287" s="27" t="s">
        <v>75</v>
      </c>
      <c r="B2287" s="27" t="s">
        <v>12988</v>
      </c>
      <c r="C2287" s="27" t="s">
        <v>190</v>
      </c>
      <c r="D2287" s="27" t="s">
        <v>143</v>
      </c>
      <c r="I2287" s="28">
        <v>43423.719675925924</v>
      </c>
      <c r="J2287" s="28">
        <v>43423.719675925924</v>
      </c>
      <c r="K2287" s="27">
        <v>0</v>
      </c>
      <c r="L2287" s="27" t="s">
        <v>211</v>
      </c>
      <c r="M2287" s="27" t="s">
        <v>211</v>
      </c>
      <c r="N2287" s="27" t="s">
        <v>215</v>
      </c>
      <c r="O2287" s="27" t="s">
        <v>142</v>
      </c>
      <c r="R2287" s="27">
        <v>0</v>
      </c>
      <c r="U2287" s="27" t="s">
        <v>12989</v>
      </c>
    </row>
    <row r="2288" spans="1:21" x14ac:dyDescent="0.15">
      <c r="A2288" s="27" t="s">
        <v>75</v>
      </c>
      <c r="B2288" s="27" t="s">
        <v>5918</v>
      </c>
      <c r="C2288" s="27" t="s">
        <v>190</v>
      </c>
      <c r="D2288" s="27" t="s">
        <v>143</v>
      </c>
      <c r="I2288" s="28">
        <v>43423.730231481481</v>
      </c>
      <c r="J2288" s="28">
        <v>43423.731782407405</v>
      </c>
      <c r="K2288" s="27">
        <v>1.5509259259259261E-3</v>
      </c>
      <c r="L2288" s="27" t="s">
        <v>210</v>
      </c>
      <c r="M2288" s="27" t="s">
        <v>211</v>
      </c>
      <c r="N2288" s="27" t="s">
        <v>215</v>
      </c>
      <c r="O2288" s="27" t="s">
        <v>142</v>
      </c>
      <c r="R2288" s="27">
        <v>0</v>
      </c>
      <c r="U2288" s="27" t="s">
        <v>1496</v>
      </c>
    </row>
    <row r="2289" spans="1:21" x14ac:dyDescent="0.15">
      <c r="A2289" s="27" t="s">
        <v>75</v>
      </c>
      <c r="B2289" s="27" t="s">
        <v>12990</v>
      </c>
      <c r="C2289" s="27" t="s">
        <v>569</v>
      </c>
      <c r="D2289" s="27" t="s">
        <v>147</v>
      </c>
      <c r="I2289" s="28">
        <v>43423.401250000003</v>
      </c>
      <c r="J2289" s="28">
        <v>43423.401250000003</v>
      </c>
      <c r="K2289" s="27">
        <v>0</v>
      </c>
      <c r="L2289" s="27" t="s">
        <v>211</v>
      </c>
      <c r="M2289" s="27" t="s">
        <v>211</v>
      </c>
      <c r="N2289" s="27" t="s">
        <v>216</v>
      </c>
      <c r="O2289" s="27" t="s">
        <v>146</v>
      </c>
      <c r="U2289" s="27" t="s">
        <v>305</v>
      </c>
    </row>
    <row r="2290" spans="1:21" x14ac:dyDescent="0.15">
      <c r="A2290" s="27" t="s">
        <v>75</v>
      </c>
      <c r="B2290" s="27" t="s">
        <v>12991</v>
      </c>
      <c r="C2290" s="27" t="s">
        <v>569</v>
      </c>
      <c r="D2290" s="27" t="s">
        <v>147</v>
      </c>
      <c r="I2290" s="28">
        <v>43423.409432870372</v>
      </c>
      <c r="J2290" s="28">
        <v>43423.409432870372</v>
      </c>
      <c r="K2290" s="27">
        <v>0</v>
      </c>
      <c r="L2290" s="27" t="s">
        <v>211</v>
      </c>
      <c r="M2290" s="27" t="s">
        <v>211</v>
      </c>
      <c r="N2290" s="27" t="s">
        <v>216</v>
      </c>
      <c r="O2290" s="27" t="s">
        <v>146</v>
      </c>
      <c r="U2290" s="27" t="s">
        <v>305</v>
      </c>
    </row>
    <row r="2291" spans="1:21" x14ac:dyDescent="0.15">
      <c r="A2291" s="27" t="s">
        <v>75</v>
      </c>
      <c r="B2291" s="27" t="s">
        <v>5919</v>
      </c>
      <c r="C2291" s="27" t="s">
        <v>569</v>
      </c>
      <c r="D2291" s="27" t="s">
        <v>147</v>
      </c>
      <c r="I2291" s="28">
        <v>43423.420486111114</v>
      </c>
      <c r="J2291" s="28">
        <v>43423.42087962963</v>
      </c>
      <c r="K2291" s="27">
        <v>3.9351851851851852E-4</v>
      </c>
      <c r="L2291" s="27" t="s">
        <v>210</v>
      </c>
      <c r="M2291" s="27" t="s">
        <v>211</v>
      </c>
      <c r="N2291" s="27" t="s">
        <v>216</v>
      </c>
      <c r="O2291" s="27" t="s">
        <v>146</v>
      </c>
      <c r="U2291" s="27" t="s">
        <v>305</v>
      </c>
    </row>
    <row r="2292" spans="1:21" x14ac:dyDescent="0.15">
      <c r="A2292" s="27" t="s">
        <v>75</v>
      </c>
      <c r="B2292" s="27" t="s">
        <v>5920</v>
      </c>
      <c r="C2292" s="27" t="s">
        <v>569</v>
      </c>
      <c r="D2292" s="27" t="s">
        <v>147</v>
      </c>
      <c r="I2292" s="28">
        <v>43423.435057870367</v>
      </c>
      <c r="J2292" s="28">
        <v>43423.439930555556</v>
      </c>
      <c r="K2292" s="27">
        <v>4.8726851851851856E-3</v>
      </c>
      <c r="L2292" s="27" t="s">
        <v>210</v>
      </c>
      <c r="M2292" s="27" t="s">
        <v>210</v>
      </c>
      <c r="N2292" s="27" t="s">
        <v>215</v>
      </c>
      <c r="O2292" s="27" t="s">
        <v>146</v>
      </c>
      <c r="R2292" s="27">
        <v>0</v>
      </c>
      <c r="U2292" s="27" t="s">
        <v>5921</v>
      </c>
    </row>
    <row r="2293" spans="1:21" x14ac:dyDescent="0.15">
      <c r="A2293" s="27" t="s">
        <v>75</v>
      </c>
      <c r="B2293" s="27" t="s">
        <v>12992</v>
      </c>
      <c r="C2293" s="27" t="s">
        <v>569</v>
      </c>
      <c r="D2293" s="27" t="s">
        <v>147</v>
      </c>
      <c r="I2293" s="28">
        <v>43423.441944444443</v>
      </c>
      <c r="J2293" s="28">
        <v>43423.441944444443</v>
      </c>
      <c r="K2293" s="27">
        <v>0</v>
      </c>
      <c r="L2293" s="27" t="s">
        <v>211</v>
      </c>
      <c r="M2293" s="27" t="s">
        <v>211</v>
      </c>
      <c r="N2293" s="27" t="s">
        <v>215</v>
      </c>
      <c r="O2293" s="27" t="s">
        <v>146</v>
      </c>
      <c r="U2293" s="27" t="s">
        <v>1125</v>
      </c>
    </row>
    <row r="2294" spans="1:21" x14ac:dyDescent="0.15">
      <c r="A2294" s="27" t="s">
        <v>75</v>
      </c>
      <c r="B2294" s="27" t="s">
        <v>12993</v>
      </c>
      <c r="C2294" s="27" t="s">
        <v>569</v>
      </c>
      <c r="D2294" s="27" t="s">
        <v>147</v>
      </c>
      <c r="I2294" s="28">
        <v>43423.454745370371</v>
      </c>
      <c r="J2294" s="28">
        <v>43423.454745370371</v>
      </c>
      <c r="K2294" s="27">
        <v>0</v>
      </c>
      <c r="L2294" s="27" t="s">
        <v>211</v>
      </c>
      <c r="M2294" s="27" t="s">
        <v>211</v>
      </c>
      <c r="N2294" s="27" t="s">
        <v>215</v>
      </c>
      <c r="O2294" s="27" t="s">
        <v>146</v>
      </c>
      <c r="R2294" s="27">
        <v>0</v>
      </c>
      <c r="U2294" s="27" t="s">
        <v>12994</v>
      </c>
    </row>
    <row r="2295" spans="1:21" x14ac:dyDescent="0.15">
      <c r="A2295" s="27" t="s">
        <v>75</v>
      </c>
      <c r="B2295" s="27" t="s">
        <v>12995</v>
      </c>
      <c r="C2295" s="27" t="s">
        <v>569</v>
      </c>
      <c r="D2295" s="27" t="s">
        <v>147</v>
      </c>
      <c r="I2295" s="28">
        <v>43423.46733796296</v>
      </c>
      <c r="J2295" s="28">
        <v>43423.46733796296</v>
      </c>
      <c r="K2295" s="27">
        <v>0</v>
      </c>
      <c r="L2295" s="27" t="s">
        <v>211</v>
      </c>
      <c r="M2295" s="27" t="s">
        <v>211</v>
      </c>
      <c r="N2295" s="27" t="s">
        <v>215</v>
      </c>
      <c r="O2295" s="27" t="s">
        <v>146</v>
      </c>
      <c r="U2295" s="27" t="s">
        <v>893</v>
      </c>
    </row>
    <row r="2296" spans="1:21" x14ac:dyDescent="0.15">
      <c r="A2296" s="27" t="s">
        <v>75</v>
      </c>
      <c r="B2296" s="27" t="s">
        <v>12996</v>
      </c>
      <c r="C2296" s="27" t="s">
        <v>569</v>
      </c>
      <c r="D2296" s="27" t="s">
        <v>147</v>
      </c>
      <c r="I2296" s="28">
        <v>43423.467534722222</v>
      </c>
      <c r="J2296" s="28">
        <v>43423.467534722222</v>
      </c>
      <c r="K2296" s="27">
        <v>0</v>
      </c>
      <c r="L2296" s="27" t="s">
        <v>211</v>
      </c>
      <c r="M2296" s="27" t="s">
        <v>211</v>
      </c>
      <c r="N2296" s="27" t="s">
        <v>215</v>
      </c>
      <c r="O2296" s="27" t="s">
        <v>146</v>
      </c>
      <c r="U2296" s="27" t="s">
        <v>893</v>
      </c>
    </row>
    <row r="2297" spans="1:21" x14ac:dyDescent="0.15">
      <c r="A2297" s="27" t="s">
        <v>75</v>
      </c>
      <c r="B2297" s="27" t="s">
        <v>12997</v>
      </c>
      <c r="C2297" s="27" t="s">
        <v>569</v>
      </c>
      <c r="D2297" s="27" t="s">
        <v>147</v>
      </c>
      <c r="I2297" s="28">
        <v>43423.517824074072</v>
      </c>
      <c r="J2297" s="28">
        <v>43423.517824074072</v>
      </c>
      <c r="K2297" s="27">
        <v>0</v>
      </c>
      <c r="L2297" s="27" t="s">
        <v>211</v>
      </c>
      <c r="M2297" s="27" t="s">
        <v>211</v>
      </c>
      <c r="N2297" s="27" t="s">
        <v>215</v>
      </c>
      <c r="O2297" s="27" t="s">
        <v>146</v>
      </c>
      <c r="U2297" s="27" t="s">
        <v>305</v>
      </c>
    </row>
    <row r="2298" spans="1:21" x14ac:dyDescent="0.15">
      <c r="A2298" s="27" t="s">
        <v>75</v>
      </c>
      <c r="B2298" s="27" t="s">
        <v>5922</v>
      </c>
      <c r="C2298" s="27" t="s">
        <v>569</v>
      </c>
      <c r="D2298" s="27" t="s">
        <v>147</v>
      </c>
      <c r="I2298" s="28">
        <v>43423.564212962963</v>
      </c>
      <c r="J2298" s="28">
        <v>43423.565509259257</v>
      </c>
      <c r="K2298" s="27">
        <v>1.2962962962962963E-3</v>
      </c>
      <c r="L2298" s="27" t="s">
        <v>210</v>
      </c>
      <c r="M2298" s="27" t="s">
        <v>211</v>
      </c>
      <c r="N2298" s="27" t="s">
        <v>216</v>
      </c>
      <c r="O2298" s="27" t="s">
        <v>146</v>
      </c>
      <c r="U2298" s="27" t="s">
        <v>305</v>
      </c>
    </row>
    <row r="2299" spans="1:21" x14ac:dyDescent="0.15">
      <c r="A2299" s="27" t="s">
        <v>75</v>
      </c>
      <c r="B2299" s="27" t="s">
        <v>12998</v>
      </c>
      <c r="C2299" s="27" t="s">
        <v>569</v>
      </c>
      <c r="D2299" s="27" t="s">
        <v>147</v>
      </c>
      <c r="I2299" s="28">
        <v>43423.589409722219</v>
      </c>
      <c r="J2299" s="28">
        <v>43423.589409722219</v>
      </c>
      <c r="K2299" s="27">
        <v>0</v>
      </c>
      <c r="L2299" s="27" t="s">
        <v>211</v>
      </c>
      <c r="M2299" s="27" t="s">
        <v>211</v>
      </c>
      <c r="N2299" s="27" t="s">
        <v>215</v>
      </c>
      <c r="O2299" s="27" t="s">
        <v>146</v>
      </c>
      <c r="U2299" s="27" t="s">
        <v>12994</v>
      </c>
    </row>
    <row r="2300" spans="1:21" x14ac:dyDescent="0.15">
      <c r="A2300" s="27" t="s">
        <v>75</v>
      </c>
      <c r="B2300" s="27" t="s">
        <v>12999</v>
      </c>
      <c r="C2300" s="27" t="s">
        <v>569</v>
      </c>
      <c r="D2300" s="27" t="s">
        <v>147</v>
      </c>
      <c r="I2300" s="28">
        <v>43423.589467592596</v>
      </c>
      <c r="J2300" s="28">
        <v>43423.589467592596</v>
      </c>
      <c r="K2300" s="27">
        <v>0</v>
      </c>
      <c r="L2300" s="27" t="s">
        <v>211</v>
      </c>
      <c r="M2300" s="27" t="s">
        <v>211</v>
      </c>
      <c r="N2300" s="27" t="s">
        <v>215</v>
      </c>
      <c r="O2300" s="27" t="s">
        <v>146</v>
      </c>
      <c r="U2300" s="27" t="s">
        <v>305</v>
      </c>
    </row>
    <row r="2301" spans="1:21" x14ac:dyDescent="0.15">
      <c r="A2301" s="27" t="s">
        <v>75</v>
      </c>
      <c r="B2301" s="27" t="s">
        <v>13000</v>
      </c>
      <c r="C2301" s="27" t="s">
        <v>569</v>
      </c>
      <c r="D2301" s="27" t="s">
        <v>147</v>
      </c>
      <c r="I2301" s="28">
        <v>43423.593240740738</v>
      </c>
      <c r="J2301" s="28">
        <v>43423.593240740738</v>
      </c>
      <c r="K2301" s="27">
        <v>0</v>
      </c>
      <c r="L2301" s="27" t="s">
        <v>211</v>
      </c>
      <c r="M2301" s="27" t="s">
        <v>211</v>
      </c>
      <c r="N2301" s="27" t="s">
        <v>215</v>
      </c>
      <c r="O2301" s="27" t="s">
        <v>146</v>
      </c>
      <c r="R2301" s="27">
        <v>0</v>
      </c>
      <c r="U2301" s="27" t="s">
        <v>12994</v>
      </c>
    </row>
    <row r="2302" spans="1:21" x14ac:dyDescent="0.15">
      <c r="A2302" s="27" t="s">
        <v>75</v>
      </c>
      <c r="B2302" s="27" t="s">
        <v>5923</v>
      </c>
      <c r="C2302" s="27" t="s">
        <v>569</v>
      </c>
      <c r="D2302" s="27" t="s">
        <v>147</v>
      </c>
      <c r="I2302" s="28">
        <v>43423.608217592591</v>
      </c>
      <c r="J2302" s="28">
        <v>43423.610902777778</v>
      </c>
      <c r="K2302" s="27">
        <v>2.685185185185185E-3</v>
      </c>
      <c r="L2302" s="27" t="s">
        <v>210</v>
      </c>
      <c r="M2302" s="27" t="s">
        <v>210</v>
      </c>
      <c r="N2302" s="27" t="s">
        <v>215</v>
      </c>
      <c r="O2302" s="27" t="s">
        <v>146</v>
      </c>
      <c r="R2302" s="27">
        <v>0</v>
      </c>
      <c r="U2302" s="27" t="s">
        <v>5924</v>
      </c>
    </row>
    <row r="2303" spans="1:21" x14ac:dyDescent="0.15">
      <c r="A2303" s="27" t="s">
        <v>75</v>
      </c>
      <c r="B2303" s="27" t="s">
        <v>13001</v>
      </c>
      <c r="C2303" s="27" t="s">
        <v>569</v>
      </c>
      <c r="D2303" s="27" t="s">
        <v>147</v>
      </c>
      <c r="I2303" s="28">
        <v>43423.621296296296</v>
      </c>
      <c r="J2303" s="28">
        <v>43423.621296296296</v>
      </c>
      <c r="K2303" s="27">
        <v>0</v>
      </c>
      <c r="L2303" s="27" t="s">
        <v>211</v>
      </c>
      <c r="M2303" s="27" t="s">
        <v>211</v>
      </c>
      <c r="N2303" s="27" t="s">
        <v>215</v>
      </c>
      <c r="O2303" s="27" t="s">
        <v>146</v>
      </c>
      <c r="R2303" s="27">
        <v>0</v>
      </c>
      <c r="U2303" s="27" t="s">
        <v>1125</v>
      </c>
    </row>
    <row r="2304" spans="1:21" x14ac:dyDescent="0.15">
      <c r="A2304" s="27" t="s">
        <v>75</v>
      </c>
      <c r="B2304" s="27" t="s">
        <v>5925</v>
      </c>
      <c r="C2304" s="27" t="s">
        <v>569</v>
      </c>
      <c r="D2304" s="27" t="s">
        <v>147</v>
      </c>
      <c r="I2304" s="28">
        <v>43423.633055555554</v>
      </c>
      <c r="J2304" s="28">
        <v>43423.633414351854</v>
      </c>
      <c r="K2304" s="27">
        <v>3.5879629629629635E-4</v>
      </c>
      <c r="L2304" s="27" t="s">
        <v>210</v>
      </c>
      <c r="M2304" s="27" t="s">
        <v>211</v>
      </c>
      <c r="N2304" s="27" t="s">
        <v>215</v>
      </c>
      <c r="O2304" s="27" t="s">
        <v>146</v>
      </c>
      <c r="R2304" s="27">
        <v>0</v>
      </c>
      <c r="U2304" s="27" t="s">
        <v>5926</v>
      </c>
    </row>
    <row r="2305" spans="1:21" x14ac:dyDescent="0.15">
      <c r="A2305" s="27" t="s">
        <v>75</v>
      </c>
      <c r="B2305" s="27" t="s">
        <v>5927</v>
      </c>
      <c r="C2305" s="27" t="s">
        <v>569</v>
      </c>
      <c r="D2305" s="27" t="s">
        <v>147</v>
      </c>
      <c r="I2305" s="28">
        <v>43423.633935185186</v>
      </c>
      <c r="J2305" s="28">
        <v>43423.635625000003</v>
      </c>
      <c r="K2305" s="27">
        <v>1.689814814814815E-3</v>
      </c>
      <c r="L2305" s="27" t="s">
        <v>210</v>
      </c>
      <c r="M2305" s="27" t="s">
        <v>211</v>
      </c>
      <c r="N2305" s="27" t="s">
        <v>215</v>
      </c>
      <c r="O2305" s="27" t="s">
        <v>146</v>
      </c>
      <c r="R2305" s="27">
        <v>0</v>
      </c>
      <c r="U2305" s="27" t="s">
        <v>751</v>
      </c>
    </row>
    <row r="2306" spans="1:21" x14ac:dyDescent="0.15">
      <c r="A2306" s="27" t="s">
        <v>75</v>
      </c>
      <c r="B2306" s="27" t="s">
        <v>5928</v>
      </c>
      <c r="C2306" s="27" t="s">
        <v>569</v>
      </c>
      <c r="D2306" s="27" t="s">
        <v>147</v>
      </c>
      <c r="I2306" s="28">
        <v>43423.671168981484</v>
      </c>
      <c r="J2306" s="28">
        <v>43423.672581018516</v>
      </c>
      <c r="K2306" s="27">
        <v>1.4120370370370369E-3</v>
      </c>
      <c r="L2306" s="27" t="s">
        <v>210</v>
      </c>
      <c r="M2306" s="27" t="s">
        <v>211</v>
      </c>
      <c r="N2306" s="27" t="s">
        <v>216</v>
      </c>
      <c r="O2306" s="27" t="s">
        <v>146</v>
      </c>
      <c r="R2306" s="27">
        <v>0</v>
      </c>
      <c r="U2306" s="27" t="s">
        <v>5929</v>
      </c>
    </row>
    <row r="2307" spans="1:21" x14ac:dyDescent="0.15">
      <c r="A2307" s="27" t="s">
        <v>75</v>
      </c>
      <c r="B2307" s="27" t="s">
        <v>13002</v>
      </c>
      <c r="C2307" s="27" t="s">
        <v>569</v>
      </c>
      <c r="D2307" s="27" t="s">
        <v>147</v>
      </c>
      <c r="I2307" s="28">
        <v>43423.681620370371</v>
      </c>
      <c r="J2307" s="28">
        <v>43423.681620370371</v>
      </c>
      <c r="K2307" s="27">
        <v>0</v>
      </c>
      <c r="L2307" s="27" t="s">
        <v>211</v>
      </c>
      <c r="M2307" s="27" t="s">
        <v>211</v>
      </c>
      <c r="N2307" s="27" t="s">
        <v>215</v>
      </c>
      <c r="O2307" s="27" t="s">
        <v>146</v>
      </c>
      <c r="R2307" s="27">
        <v>0</v>
      </c>
      <c r="U2307" s="27" t="s">
        <v>1363</v>
      </c>
    </row>
    <row r="2308" spans="1:21" x14ac:dyDescent="0.15">
      <c r="A2308" s="27" t="s">
        <v>75</v>
      </c>
      <c r="B2308" s="27" t="s">
        <v>5930</v>
      </c>
      <c r="C2308" s="27" t="s">
        <v>569</v>
      </c>
      <c r="D2308" s="27" t="s">
        <v>147</v>
      </c>
      <c r="I2308" s="28">
        <v>43423.741759259261</v>
      </c>
      <c r="J2308" s="28">
        <v>43423.742094907408</v>
      </c>
      <c r="K2308" s="27">
        <v>3.3564814814814812E-4</v>
      </c>
      <c r="L2308" s="27" t="s">
        <v>210</v>
      </c>
      <c r="M2308" s="27" t="s">
        <v>211</v>
      </c>
      <c r="N2308" s="27" t="s">
        <v>215</v>
      </c>
      <c r="O2308" s="27" t="s">
        <v>146</v>
      </c>
      <c r="R2308" s="27">
        <v>0</v>
      </c>
      <c r="U2308" s="27" t="s">
        <v>748</v>
      </c>
    </row>
    <row r="2309" spans="1:21" x14ac:dyDescent="0.15">
      <c r="A2309" s="27" t="s">
        <v>75</v>
      </c>
      <c r="B2309" s="27" t="s">
        <v>5931</v>
      </c>
      <c r="C2309" s="27" t="s">
        <v>569</v>
      </c>
      <c r="D2309" s="27" t="s">
        <v>147</v>
      </c>
      <c r="I2309" s="28">
        <v>43423.742326388892</v>
      </c>
      <c r="J2309" s="28">
        <v>43423.743414351855</v>
      </c>
      <c r="K2309" s="27">
        <v>1.0879629629629629E-3</v>
      </c>
      <c r="L2309" s="27" t="s">
        <v>210</v>
      </c>
      <c r="M2309" s="27" t="s">
        <v>211</v>
      </c>
      <c r="N2309" s="27" t="s">
        <v>215</v>
      </c>
      <c r="O2309" s="27" t="s">
        <v>146</v>
      </c>
      <c r="R2309" s="27">
        <v>0</v>
      </c>
      <c r="U2309" s="27" t="s">
        <v>748</v>
      </c>
    </row>
    <row r="2310" spans="1:21" x14ac:dyDescent="0.15">
      <c r="A2310" s="27" t="s">
        <v>75</v>
      </c>
      <c r="B2310" s="27" t="s">
        <v>5932</v>
      </c>
      <c r="C2310" s="27" t="s">
        <v>246</v>
      </c>
      <c r="D2310" s="27" t="s">
        <v>227</v>
      </c>
      <c r="I2310" s="28">
        <v>43423.478125000001</v>
      </c>
      <c r="J2310" s="28">
        <v>43423.480127314811</v>
      </c>
      <c r="K2310" s="27">
        <v>2.0023148148148148E-3</v>
      </c>
      <c r="L2310" s="27" t="s">
        <v>210</v>
      </c>
      <c r="M2310" s="27" t="s">
        <v>211</v>
      </c>
      <c r="N2310" s="27" t="s">
        <v>215</v>
      </c>
      <c r="O2310" s="27" t="s">
        <v>226</v>
      </c>
      <c r="R2310" s="27">
        <v>0</v>
      </c>
      <c r="U2310" s="27" t="s">
        <v>469</v>
      </c>
    </row>
    <row r="2311" spans="1:21" x14ac:dyDescent="0.15">
      <c r="A2311" s="27" t="s">
        <v>75</v>
      </c>
      <c r="B2311" s="27" t="s">
        <v>13003</v>
      </c>
      <c r="C2311" s="27" t="s">
        <v>246</v>
      </c>
      <c r="D2311" s="27" t="s">
        <v>227</v>
      </c>
      <c r="I2311" s="28">
        <v>43423.502164351848</v>
      </c>
      <c r="J2311" s="28">
        <v>43423.502164351848</v>
      </c>
      <c r="K2311" s="27">
        <v>0</v>
      </c>
      <c r="L2311" s="27" t="s">
        <v>211</v>
      </c>
      <c r="M2311" s="27" t="s">
        <v>211</v>
      </c>
      <c r="N2311" s="27" t="s">
        <v>216</v>
      </c>
      <c r="O2311" s="27" t="s">
        <v>226</v>
      </c>
      <c r="R2311" s="27">
        <v>0</v>
      </c>
      <c r="U2311" s="27" t="s">
        <v>13004</v>
      </c>
    </row>
    <row r="2312" spans="1:21" x14ac:dyDescent="0.15">
      <c r="A2312" s="27" t="s">
        <v>75</v>
      </c>
      <c r="B2312" s="27" t="s">
        <v>5933</v>
      </c>
      <c r="C2312" s="27" t="s">
        <v>246</v>
      </c>
      <c r="D2312" s="27" t="s">
        <v>227</v>
      </c>
      <c r="I2312" s="28">
        <v>43423.587650462963</v>
      </c>
      <c r="J2312" s="28">
        <v>43423.592048611114</v>
      </c>
      <c r="K2312" s="27">
        <v>4.3981481481481484E-3</v>
      </c>
      <c r="L2312" s="27" t="s">
        <v>210</v>
      </c>
      <c r="M2312" s="27" t="s">
        <v>210</v>
      </c>
      <c r="N2312" s="27" t="s">
        <v>215</v>
      </c>
      <c r="O2312" s="27" t="s">
        <v>226</v>
      </c>
      <c r="R2312" s="27">
        <v>0</v>
      </c>
      <c r="U2312" s="27" t="s">
        <v>5934</v>
      </c>
    </row>
    <row r="2313" spans="1:21" x14ac:dyDescent="0.15">
      <c r="A2313" s="27" t="s">
        <v>75</v>
      </c>
      <c r="B2313" s="27" t="s">
        <v>13005</v>
      </c>
      <c r="C2313" s="27" t="s">
        <v>246</v>
      </c>
      <c r="D2313" s="27" t="s">
        <v>227</v>
      </c>
      <c r="I2313" s="28">
        <v>43423.59269675926</v>
      </c>
      <c r="J2313" s="28">
        <v>43423.59269675926</v>
      </c>
      <c r="K2313" s="27">
        <v>0</v>
      </c>
      <c r="L2313" s="27" t="s">
        <v>211</v>
      </c>
      <c r="M2313" s="27" t="s">
        <v>211</v>
      </c>
      <c r="N2313" s="27" t="s">
        <v>215</v>
      </c>
      <c r="O2313" s="27" t="s">
        <v>226</v>
      </c>
      <c r="R2313" s="27">
        <v>0</v>
      </c>
      <c r="U2313" s="27" t="s">
        <v>13006</v>
      </c>
    </row>
    <row r="2314" spans="1:21" x14ac:dyDescent="0.15">
      <c r="A2314" s="27" t="s">
        <v>75</v>
      </c>
      <c r="B2314" s="27" t="s">
        <v>5935</v>
      </c>
      <c r="C2314" s="27" t="s">
        <v>246</v>
      </c>
      <c r="D2314" s="27" t="s">
        <v>227</v>
      </c>
      <c r="I2314" s="28">
        <v>43423.592812499999</v>
      </c>
      <c r="J2314" s="28">
        <v>43423.600439814814</v>
      </c>
      <c r="K2314" s="27">
        <v>7.6273148148148151E-3</v>
      </c>
      <c r="L2314" s="27" t="s">
        <v>210</v>
      </c>
      <c r="M2314" s="27" t="s">
        <v>210</v>
      </c>
      <c r="N2314" s="27" t="s">
        <v>215</v>
      </c>
      <c r="O2314" s="27" t="s">
        <v>226</v>
      </c>
      <c r="R2314" s="27">
        <v>0</v>
      </c>
      <c r="U2314" s="27" t="s">
        <v>5936</v>
      </c>
    </row>
    <row r="2315" spans="1:21" x14ac:dyDescent="0.15">
      <c r="A2315" s="27" t="s">
        <v>75</v>
      </c>
      <c r="B2315" s="27" t="s">
        <v>5937</v>
      </c>
      <c r="C2315" s="27" t="s">
        <v>246</v>
      </c>
      <c r="D2315" s="27" t="s">
        <v>227</v>
      </c>
      <c r="I2315" s="28">
        <v>43423.618506944447</v>
      </c>
      <c r="J2315" s="28">
        <v>43423.619768518518</v>
      </c>
      <c r="K2315" s="27">
        <v>1.261574074074074E-3</v>
      </c>
      <c r="L2315" s="27" t="s">
        <v>210</v>
      </c>
      <c r="M2315" s="27" t="s">
        <v>211</v>
      </c>
      <c r="N2315" s="27" t="s">
        <v>215</v>
      </c>
      <c r="O2315" s="27" t="s">
        <v>226</v>
      </c>
      <c r="R2315" s="27">
        <v>0</v>
      </c>
      <c r="U2315" s="27" t="s">
        <v>1675</v>
      </c>
    </row>
    <row r="2316" spans="1:21" x14ac:dyDescent="0.15">
      <c r="A2316" s="27" t="s">
        <v>75</v>
      </c>
      <c r="B2316" s="27" t="s">
        <v>5938</v>
      </c>
      <c r="C2316" s="27" t="s">
        <v>246</v>
      </c>
      <c r="D2316" s="27" t="s">
        <v>227</v>
      </c>
      <c r="I2316" s="28">
        <v>43423.621840277781</v>
      </c>
      <c r="J2316" s="28">
        <v>43423.624039351853</v>
      </c>
      <c r="K2316" s="27">
        <v>2.1990740740740742E-3</v>
      </c>
      <c r="L2316" s="27" t="s">
        <v>210</v>
      </c>
      <c r="M2316" s="27" t="s">
        <v>210</v>
      </c>
      <c r="N2316" s="27" t="s">
        <v>215</v>
      </c>
      <c r="O2316" s="27" t="s">
        <v>226</v>
      </c>
      <c r="R2316" s="27">
        <v>0</v>
      </c>
      <c r="U2316" s="27" t="s">
        <v>1018</v>
      </c>
    </row>
    <row r="2317" spans="1:21" x14ac:dyDescent="0.15">
      <c r="A2317" s="27" t="s">
        <v>75</v>
      </c>
      <c r="B2317" s="27" t="s">
        <v>5939</v>
      </c>
      <c r="C2317" s="27" t="s">
        <v>246</v>
      </c>
      <c r="D2317" s="27" t="s">
        <v>227</v>
      </c>
      <c r="I2317" s="28">
        <v>43423.630219907405</v>
      </c>
      <c r="J2317" s="28">
        <v>43423.637569444443</v>
      </c>
      <c r="K2317" s="27">
        <v>7.3495370370370372E-3</v>
      </c>
      <c r="L2317" s="27" t="s">
        <v>210</v>
      </c>
      <c r="M2317" s="27" t="s">
        <v>210</v>
      </c>
      <c r="N2317" s="27" t="s">
        <v>215</v>
      </c>
      <c r="O2317" s="27" t="s">
        <v>226</v>
      </c>
      <c r="R2317" s="27">
        <v>0</v>
      </c>
      <c r="U2317" s="27" t="s">
        <v>967</v>
      </c>
    </row>
    <row r="2318" spans="1:21" x14ac:dyDescent="0.15">
      <c r="A2318" s="27" t="s">
        <v>75</v>
      </c>
      <c r="B2318" s="27" t="s">
        <v>5940</v>
      </c>
      <c r="C2318" s="27" t="s">
        <v>246</v>
      </c>
      <c r="D2318" s="27" t="s">
        <v>227</v>
      </c>
      <c r="I2318" s="28">
        <v>43423.640486111108</v>
      </c>
      <c r="J2318" s="28">
        <v>43423.641712962963</v>
      </c>
      <c r="K2318" s="27">
        <v>1.2268518518518518E-3</v>
      </c>
      <c r="L2318" s="27" t="s">
        <v>210</v>
      </c>
      <c r="M2318" s="27" t="s">
        <v>211</v>
      </c>
      <c r="N2318" s="27" t="s">
        <v>215</v>
      </c>
      <c r="O2318" s="27" t="s">
        <v>226</v>
      </c>
      <c r="R2318" s="27">
        <v>0</v>
      </c>
      <c r="U2318" s="27" t="s">
        <v>1497</v>
      </c>
    </row>
    <row r="2319" spans="1:21" x14ac:dyDescent="0.15">
      <c r="A2319" s="27" t="s">
        <v>75</v>
      </c>
      <c r="B2319" s="27" t="s">
        <v>5941</v>
      </c>
      <c r="C2319" s="27" t="s">
        <v>246</v>
      </c>
      <c r="D2319" s="27" t="s">
        <v>227</v>
      </c>
      <c r="I2319" s="28">
        <v>43423.646678240744</v>
      </c>
      <c r="J2319" s="28">
        <v>43423.688842592594</v>
      </c>
      <c r="K2319" s="27">
        <v>4.2164351851851856E-2</v>
      </c>
      <c r="L2319" s="27" t="s">
        <v>210</v>
      </c>
      <c r="M2319" s="27" t="s">
        <v>210</v>
      </c>
      <c r="N2319" s="27" t="s">
        <v>215</v>
      </c>
      <c r="O2319" s="27" t="s">
        <v>226</v>
      </c>
      <c r="R2319" s="27">
        <v>0</v>
      </c>
      <c r="U2319" s="27" t="s">
        <v>5942</v>
      </c>
    </row>
    <row r="2320" spans="1:21" x14ac:dyDescent="0.15">
      <c r="A2320" s="27" t="s">
        <v>75</v>
      </c>
      <c r="B2320" s="27" t="s">
        <v>13007</v>
      </c>
      <c r="C2320" s="27" t="s">
        <v>246</v>
      </c>
      <c r="D2320" s="27" t="s">
        <v>227</v>
      </c>
      <c r="I2320" s="28">
        <v>43423.718865740739</v>
      </c>
      <c r="J2320" s="28">
        <v>43423.718865740739</v>
      </c>
      <c r="K2320" s="27">
        <v>0</v>
      </c>
      <c r="L2320" s="27" t="s">
        <v>211</v>
      </c>
      <c r="M2320" s="27" t="s">
        <v>211</v>
      </c>
      <c r="N2320" s="27" t="s">
        <v>215</v>
      </c>
      <c r="O2320" s="27" t="s">
        <v>226</v>
      </c>
      <c r="R2320" s="27">
        <v>0</v>
      </c>
      <c r="U2320" s="27" t="s">
        <v>1882</v>
      </c>
    </row>
    <row r="2321" spans="1:21" x14ac:dyDescent="0.15">
      <c r="A2321" s="27" t="s">
        <v>75</v>
      </c>
      <c r="B2321" s="27" t="s">
        <v>5943</v>
      </c>
      <c r="C2321" s="27" t="s">
        <v>246</v>
      </c>
      <c r="D2321" s="27" t="s">
        <v>227</v>
      </c>
      <c r="I2321" s="28">
        <v>43423.725138888891</v>
      </c>
      <c r="J2321" s="28">
        <v>43423.732071759259</v>
      </c>
      <c r="K2321" s="27">
        <v>6.9328703703703696E-3</v>
      </c>
      <c r="L2321" s="27" t="s">
        <v>210</v>
      </c>
      <c r="M2321" s="27" t="s">
        <v>210</v>
      </c>
      <c r="N2321" s="27" t="s">
        <v>215</v>
      </c>
      <c r="O2321" s="27" t="s">
        <v>226</v>
      </c>
      <c r="R2321" s="27">
        <v>0</v>
      </c>
      <c r="U2321" s="27" t="s">
        <v>1882</v>
      </c>
    </row>
    <row r="2322" spans="1:21" x14ac:dyDescent="0.15">
      <c r="A2322" s="27" t="s">
        <v>75</v>
      </c>
      <c r="B2322" s="27" t="s">
        <v>5944</v>
      </c>
      <c r="C2322" s="27" t="s">
        <v>246</v>
      </c>
      <c r="D2322" s="27" t="s">
        <v>227</v>
      </c>
      <c r="I2322" s="28">
        <v>43423.764965277776</v>
      </c>
      <c r="J2322" s="28">
        <v>43423.768645833334</v>
      </c>
      <c r="K2322" s="27">
        <v>3.6805555555555554E-3</v>
      </c>
      <c r="L2322" s="27" t="s">
        <v>210</v>
      </c>
      <c r="M2322" s="27" t="s">
        <v>210</v>
      </c>
      <c r="N2322" s="27" t="s">
        <v>215</v>
      </c>
      <c r="O2322" s="27" t="s">
        <v>226</v>
      </c>
      <c r="R2322" s="27">
        <v>0</v>
      </c>
      <c r="U2322" s="27" t="s">
        <v>469</v>
      </c>
    </row>
    <row r="2323" spans="1:21" x14ac:dyDescent="0.15">
      <c r="A2323" s="27" t="s">
        <v>75</v>
      </c>
      <c r="B2323" s="27" t="s">
        <v>5945</v>
      </c>
      <c r="C2323" s="27" t="s">
        <v>189</v>
      </c>
      <c r="D2323" s="27" t="s">
        <v>149</v>
      </c>
      <c r="I2323" s="28">
        <v>43423.437881944446</v>
      </c>
      <c r="J2323" s="28">
        <v>43423.440370370372</v>
      </c>
      <c r="K2323" s="27">
        <v>2.488425925925926E-3</v>
      </c>
      <c r="L2323" s="27" t="s">
        <v>210</v>
      </c>
      <c r="M2323" s="27" t="s">
        <v>210</v>
      </c>
      <c r="N2323" s="27" t="s">
        <v>215</v>
      </c>
      <c r="O2323" s="27" t="s">
        <v>148</v>
      </c>
      <c r="R2323" s="27">
        <v>0</v>
      </c>
      <c r="U2323" s="27" t="s">
        <v>1938</v>
      </c>
    </row>
    <row r="2324" spans="1:21" x14ac:dyDescent="0.15">
      <c r="A2324" s="27" t="s">
        <v>75</v>
      </c>
      <c r="B2324" s="27" t="s">
        <v>5946</v>
      </c>
      <c r="C2324" s="27" t="s">
        <v>189</v>
      </c>
      <c r="D2324" s="27" t="s">
        <v>149</v>
      </c>
      <c r="I2324" s="28">
        <v>43423.447129629632</v>
      </c>
      <c r="J2324" s="28">
        <v>43423.449907407405</v>
      </c>
      <c r="K2324" s="27">
        <v>2.7777777777777779E-3</v>
      </c>
      <c r="L2324" s="27" t="s">
        <v>210</v>
      </c>
      <c r="M2324" s="27" t="s">
        <v>210</v>
      </c>
      <c r="N2324" s="27" t="s">
        <v>215</v>
      </c>
      <c r="O2324" s="27" t="s">
        <v>148</v>
      </c>
      <c r="R2324" s="27">
        <v>0</v>
      </c>
      <c r="U2324" s="27" t="s">
        <v>1937</v>
      </c>
    </row>
    <row r="2325" spans="1:21" x14ac:dyDescent="0.15">
      <c r="A2325" s="27" t="s">
        <v>75</v>
      </c>
      <c r="B2325" s="27" t="s">
        <v>13008</v>
      </c>
      <c r="C2325" s="27" t="s">
        <v>189</v>
      </c>
      <c r="D2325" s="27" t="s">
        <v>149</v>
      </c>
      <c r="I2325" s="28">
        <v>43423.452928240738</v>
      </c>
      <c r="J2325" s="28">
        <v>43423.452928240738</v>
      </c>
      <c r="K2325" s="27">
        <v>0</v>
      </c>
      <c r="L2325" s="27" t="s">
        <v>211</v>
      </c>
      <c r="M2325" s="27" t="s">
        <v>211</v>
      </c>
      <c r="N2325" s="27" t="s">
        <v>215</v>
      </c>
      <c r="O2325" s="27" t="s">
        <v>148</v>
      </c>
      <c r="R2325" s="27">
        <v>0</v>
      </c>
      <c r="U2325" s="27" t="s">
        <v>1936</v>
      </c>
    </row>
    <row r="2326" spans="1:21" x14ac:dyDescent="0.15">
      <c r="A2326" s="27" t="s">
        <v>75</v>
      </c>
      <c r="B2326" s="27" t="s">
        <v>5947</v>
      </c>
      <c r="C2326" s="27" t="s">
        <v>189</v>
      </c>
      <c r="D2326" s="27" t="s">
        <v>149</v>
      </c>
      <c r="I2326" s="28">
        <v>43423.453912037039</v>
      </c>
      <c r="J2326" s="28">
        <v>43423.455092592594</v>
      </c>
      <c r="K2326" s="27">
        <v>1.1805555555555556E-3</v>
      </c>
      <c r="L2326" s="27" t="s">
        <v>210</v>
      </c>
      <c r="M2326" s="27" t="s">
        <v>211</v>
      </c>
      <c r="N2326" s="27" t="s">
        <v>215</v>
      </c>
      <c r="O2326" s="27" t="s">
        <v>148</v>
      </c>
      <c r="R2326" s="27">
        <v>0</v>
      </c>
      <c r="U2326" s="27" t="s">
        <v>5948</v>
      </c>
    </row>
    <row r="2327" spans="1:21" x14ac:dyDescent="0.15">
      <c r="A2327" s="27" t="s">
        <v>75</v>
      </c>
      <c r="B2327" s="27" t="s">
        <v>13009</v>
      </c>
      <c r="C2327" s="27" t="s">
        <v>189</v>
      </c>
      <c r="D2327" s="27" t="s">
        <v>149</v>
      </c>
      <c r="I2327" s="28">
        <v>43423.589699074073</v>
      </c>
      <c r="J2327" s="28">
        <v>43423.589699074073</v>
      </c>
      <c r="K2327" s="27">
        <v>0</v>
      </c>
      <c r="L2327" s="27" t="s">
        <v>211</v>
      </c>
      <c r="M2327" s="27" t="s">
        <v>211</v>
      </c>
      <c r="N2327" s="27" t="s">
        <v>215</v>
      </c>
      <c r="O2327" s="27" t="s">
        <v>148</v>
      </c>
      <c r="R2327" s="27">
        <v>0</v>
      </c>
      <c r="U2327" s="27" t="s">
        <v>13010</v>
      </c>
    </row>
    <row r="2328" spans="1:21" x14ac:dyDescent="0.15">
      <c r="A2328" s="27" t="s">
        <v>75</v>
      </c>
      <c r="B2328" s="27" t="s">
        <v>5949</v>
      </c>
      <c r="C2328" s="27" t="s">
        <v>189</v>
      </c>
      <c r="D2328" s="27" t="s">
        <v>149</v>
      </c>
      <c r="I2328" s="28">
        <v>43423.590486111112</v>
      </c>
      <c r="J2328" s="28">
        <v>43423.591944444444</v>
      </c>
      <c r="K2328" s="27">
        <v>1.4583333333333334E-3</v>
      </c>
      <c r="L2328" s="27" t="s">
        <v>210</v>
      </c>
      <c r="M2328" s="27" t="s">
        <v>211</v>
      </c>
      <c r="N2328" s="27" t="s">
        <v>215</v>
      </c>
      <c r="O2328" s="27" t="s">
        <v>148</v>
      </c>
      <c r="R2328" s="27">
        <v>0</v>
      </c>
      <c r="U2328" s="27" t="s">
        <v>5950</v>
      </c>
    </row>
    <row r="2329" spans="1:21" x14ac:dyDescent="0.15">
      <c r="A2329" s="27" t="s">
        <v>75</v>
      </c>
      <c r="B2329" s="27" t="s">
        <v>5951</v>
      </c>
      <c r="C2329" s="27" t="s">
        <v>189</v>
      </c>
      <c r="D2329" s="27" t="s">
        <v>149</v>
      </c>
      <c r="I2329" s="28">
        <v>43423.594444444447</v>
      </c>
      <c r="J2329" s="28">
        <v>43423.594814814816</v>
      </c>
      <c r="K2329" s="27">
        <v>3.7037037037037035E-4</v>
      </c>
      <c r="L2329" s="27" t="s">
        <v>210</v>
      </c>
      <c r="M2329" s="27" t="s">
        <v>211</v>
      </c>
      <c r="N2329" s="27" t="s">
        <v>215</v>
      </c>
      <c r="O2329" s="27" t="s">
        <v>148</v>
      </c>
      <c r="R2329" s="27">
        <v>0</v>
      </c>
      <c r="U2329" s="27" t="s">
        <v>5952</v>
      </c>
    </row>
    <row r="2330" spans="1:21" x14ac:dyDescent="0.15">
      <c r="A2330" s="27" t="s">
        <v>75</v>
      </c>
      <c r="B2330" s="27" t="s">
        <v>5953</v>
      </c>
      <c r="C2330" s="27" t="s">
        <v>189</v>
      </c>
      <c r="D2330" s="27" t="s">
        <v>149</v>
      </c>
      <c r="I2330" s="28">
        <v>43423.595231481479</v>
      </c>
      <c r="J2330" s="28">
        <v>43423.596747685187</v>
      </c>
      <c r="K2330" s="27">
        <v>1.5162037037037036E-3</v>
      </c>
      <c r="L2330" s="27" t="s">
        <v>210</v>
      </c>
      <c r="M2330" s="27" t="s">
        <v>211</v>
      </c>
      <c r="N2330" s="27" t="s">
        <v>215</v>
      </c>
      <c r="O2330" s="27" t="s">
        <v>148</v>
      </c>
      <c r="R2330" s="27">
        <v>0</v>
      </c>
      <c r="U2330" s="27" t="s">
        <v>5954</v>
      </c>
    </row>
    <row r="2331" spans="1:21" x14ac:dyDescent="0.15">
      <c r="A2331" s="27" t="s">
        <v>75</v>
      </c>
      <c r="B2331" s="27" t="s">
        <v>5955</v>
      </c>
      <c r="C2331" s="27" t="s">
        <v>189</v>
      </c>
      <c r="D2331" s="27" t="s">
        <v>149</v>
      </c>
      <c r="I2331" s="28">
        <v>43423.600671296299</v>
      </c>
      <c r="J2331" s="28">
        <v>43423.603020833332</v>
      </c>
      <c r="K2331" s="27">
        <v>2.3495370370370371E-3</v>
      </c>
      <c r="L2331" s="27" t="s">
        <v>210</v>
      </c>
      <c r="M2331" s="27" t="s">
        <v>210</v>
      </c>
      <c r="N2331" s="27" t="s">
        <v>215</v>
      </c>
      <c r="O2331" s="27" t="s">
        <v>148</v>
      </c>
      <c r="R2331" s="27">
        <v>0</v>
      </c>
      <c r="U2331" s="27" t="s">
        <v>5956</v>
      </c>
    </row>
    <row r="2332" spans="1:21" x14ac:dyDescent="0.15">
      <c r="A2332" s="27" t="s">
        <v>75</v>
      </c>
      <c r="B2332" s="27" t="s">
        <v>5957</v>
      </c>
      <c r="C2332" s="27" t="s">
        <v>189</v>
      </c>
      <c r="D2332" s="27" t="s">
        <v>149</v>
      </c>
      <c r="I2332" s="28">
        <v>43423.603402777779</v>
      </c>
      <c r="J2332" s="28">
        <v>43423.605532407404</v>
      </c>
      <c r="K2332" s="27">
        <v>2.1296296296296298E-3</v>
      </c>
      <c r="L2332" s="27" t="s">
        <v>210</v>
      </c>
      <c r="M2332" s="27" t="s">
        <v>210</v>
      </c>
      <c r="N2332" s="27" t="s">
        <v>215</v>
      </c>
      <c r="O2332" s="27" t="s">
        <v>148</v>
      </c>
      <c r="R2332" s="27">
        <v>0</v>
      </c>
      <c r="U2332" s="27" t="s">
        <v>5956</v>
      </c>
    </row>
    <row r="2333" spans="1:21" x14ac:dyDescent="0.15">
      <c r="A2333" s="27" t="s">
        <v>75</v>
      </c>
      <c r="B2333" s="27" t="s">
        <v>5958</v>
      </c>
      <c r="C2333" s="27" t="s">
        <v>189</v>
      </c>
      <c r="D2333" s="27" t="s">
        <v>149</v>
      </c>
      <c r="I2333" s="28">
        <v>43423.60659722222</v>
      </c>
      <c r="J2333" s="28">
        <v>43423.60696759259</v>
      </c>
      <c r="K2333" s="27">
        <v>3.7037037037037035E-4</v>
      </c>
      <c r="L2333" s="27" t="s">
        <v>210</v>
      </c>
      <c r="M2333" s="27" t="s">
        <v>211</v>
      </c>
      <c r="N2333" s="27" t="s">
        <v>215</v>
      </c>
      <c r="O2333" s="27" t="s">
        <v>148</v>
      </c>
      <c r="R2333" s="27">
        <v>0</v>
      </c>
      <c r="U2333" s="27" t="s">
        <v>5959</v>
      </c>
    </row>
    <row r="2334" spans="1:21" x14ac:dyDescent="0.15">
      <c r="A2334" s="27" t="s">
        <v>75</v>
      </c>
      <c r="B2334" s="27" t="s">
        <v>5960</v>
      </c>
      <c r="C2334" s="27" t="s">
        <v>189</v>
      </c>
      <c r="D2334" s="27" t="s">
        <v>149</v>
      </c>
      <c r="I2334" s="28">
        <v>43423.607349537036</v>
      </c>
      <c r="J2334" s="28">
        <v>43423.609490740739</v>
      </c>
      <c r="K2334" s="27">
        <v>2.1412037037037038E-3</v>
      </c>
      <c r="L2334" s="27" t="s">
        <v>210</v>
      </c>
      <c r="M2334" s="27" t="s">
        <v>210</v>
      </c>
      <c r="N2334" s="27" t="s">
        <v>215</v>
      </c>
      <c r="O2334" s="27" t="s">
        <v>148</v>
      </c>
      <c r="R2334" s="27">
        <v>0</v>
      </c>
      <c r="U2334" s="27" t="s">
        <v>5961</v>
      </c>
    </row>
    <row r="2335" spans="1:21" x14ac:dyDescent="0.15">
      <c r="A2335" s="27" t="s">
        <v>75</v>
      </c>
      <c r="B2335" s="27" t="s">
        <v>5962</v>
      </c>
      <c r="C2335" s="27" t="s">
        <v>189</v>
      </c>
      <c r="D2335" s="27" t="s">
        <v>149</v>
      </c>
      <c r="I2335" s="28">
        <v>43423.611168981479</v>
      </c>
      <c r="J2335" s="28">
        <v>43423.611180555556</v>
      </c>
      <c r="K2335" s="27">
        <v>1.1574074074074073E-5</v>
      </c>
      <c r="L2335" s="27" t="s">
        <v>210</v>
      </c>
      <c r="M2335" s="27" t="s">
        <v>211</v>
      </c>
      <c r="N2335" s="27" t="s">
        <v>215</v>
      </c>
      <c r="O2335" s="27" t="s">
        <v>148</v>
      </c>
      <c r="R2335" s="27">
        <v>0</v>
      </c>
      <c r="U2335" s="27" t="s">
        <v>5963</v>
      </c>
    </row>
    <row r="2336" spans="1:21" x14ac:dyDescent="0.15">
      <c r="A2336" s="27" t="s">
        <v>75</v>
      </c>
      <c r="B2336" s="27" t="s">
        <v>13011</v>
      </c>
      <c r="C2336" s="27" t="s">
        <v>189</v>
      </c>
      <c r="D2336" s="27" t="s">
        <v>149</v>
      </c>
      <c r="I2336" s="28">
        <v>43423.611516203702</v>
      </c>
      <c r="J2336" s="28">
        <v>43423.611516203702</v>
      </c>
      <c r="K2336" s="27">
        <v>0</v>
      </c>
      <c r="L2336" s="27" t="s">
        <v>211</v>
      </c>
      <c r="M2336" s="27" t="s">
        <v>211</v>
      </c>
      <c r="N2336" s="27" t="s">
        <v>215</v>
      </c>
      <c r="O2336" s="27" t="s">
        <v>148</v>
      </c>
      <c r="U2336" s="27" t="s">
        <v>13012</v>
      </c>
    </row>
    <row r="2337" spans="1:21" x14ac:dyDescent="0.15">
      <c r="A2337" s="27" t="s">
        <v>75</v>
      </c>
      <c r="B2337" s="27" t="s">
        <v>5964</v>
      </c>
      <c r="C2337" s="27" t="s">
        <v>189</v>
      </c>
      <c r="D2337" s="27" t="s">
        <v>149</v>
      </c>
      <c r="I2337" s="28">
        <v>43423.61346064815</v>
      </c>
      <c r="J2337" s="28">
        <v>43423.61347222222</v>
      </c>
      <c r="K2337" s="27">
        <v>1.1574074074074073E-5</v>
      </c>
      <c r="L2337" s="27" t="s">
        <v>210</v>
      </c>
      <c r="M2337" s="27" t="s">
        <v>211</v>
      </c>
      <c r="N2337" s="27" t="s">
        <v>215</v>
      </c>
      <c r="O2337" s="27" t="s">
        <v>148</v>
      </c>
      <c r="R2337" s="27">
        <v>0</v>
      </c>
      <c r="U2337" s="27" t="s">
        <v>5965</v>
      </c>
    </row>
    <row r="2338" spans="1:21" x14ac:dyDescent="0.15">
      <c r="A2338" s="27" t="s">
        <v>75</v>
      </c>
      <c r="B2338" s="27" t="s">
        <v>5966</v>
      </c>
      <c r="C2338" s="27" t="s">
        <v>189</v>
      </c>
      <c r="D2338" s="27" t="s">
        <v>149</v>
      </c>
      <c r="I2338" s="28">
        <v>43423.613854166666</v>
      </c>
      <c r="J2338" s="28">
        <v>43423.613877314812</v>
      </c>
      <c r="K2338" s="27">
        <v>2.3148148148148147E-5</v>
      </c>
      <c r="L2338" s="27" t="s">
        <v>210</v>
      </c>
      <c r="M2338" s="27" t="s">
        <v>211</v>
      </c>
      <c r="N2338" s="27" t="s">
        <v>215</v>
      </c>
      <c r="O2338" s="27" t="s">
        <v>148</v>
      </c>
      <c r="R2338" s="27">
        <v>0</v>
      </c>
      <c r="U2338" s="27" t="s">
        <v>5965</v>
      </c>
    </row>
    <row r="2339" spans="1:21" x14ac:dyDescent="0.15">
      <c r="A2339" s="27" t="s">
        <v>75</v>
      </c>
      <c r="B2339" s="27" t="s">
        <v>5967</v>
      </c>
      <c r="C2339" s="27" t="s">
        <v>189</v>
      </c>
      <c r="D2339" s="27" t="s">
        <v>149</v>
      </c>
      <c r="I2339" s="28">
        <v>43423.615011574075</v>
      </c>
      <c r="J2339" s="28">
        <v>43423.61582175926</v>
      </c>
      <c r="K2339" s="27">
        <v>8.1018518518518516E-4</v>
      </c>
      <c r="L2339" s="27" t="s">
        <v>210</v>
      </c>
      <c r="M2339" s="27" t="s">
        <v>211</v>
      </c>
      <c r="N2339" s="27" t="s">
        <v>215</v>
      </c>
      <c r="O2339" s="27" t="s">
        <v>148</v>
      </c>
      <c r="R2339" s="27">
        <v>0</v>
      </c>
      <c r="U2339" s="27" t="s">
        <v>5968</v>
      </c>
    </row>
    <row r="2340" spans="1:21" x14ac:dyDescent="0.15">
      <c r="A2340" s="27" t="s">
        <v>75</v>
      </c>
      <c r="B2340" s="27" t="s">
        <v>13013</v>
      </c>
      <c r="C2340" s="27" t="s">
        <v>189</v>
      </c>
      <c r="D2340" s="27" t="s">
        <v>149</v>
      </c>
      <c r="I2340" s="28">
        <v>43423.617812500001</v>
      </c>
      <c r="J2340" s="28">
        <v>43423.617812500001</v>
      </c>
      <c r="K2340" s="27">
        <v>0</v>
      </c>
      <c r="L2340" s="27" t="s">
        <v>211</v>
      </c>
      <c r="M2340" s="27" t="s">
        <v>211</v>
      </c>
      <c r="N2340" s="27" t="s">
        <v>215</v>
      </c>
      <c r="O2340" s="27" t="s">
        <v>148</v>
      </c>
      <c r="R2340" s="27">
        <v>0</v>
      </c>
      <c r="U2340" s="27" t="s">
        <v>13014</v>
      </c>
    </row>
    <row r="2341" spans="1:21" x14ac:dyDescent="0.15">
      <c r="A2341" s="27" t="s">
        <v>75</v>
      </c>
      <c r="B2341" s="27" t="s">
        <v>5969</v>
      </c>
      <c r="C2341" s="27" t="s">
        <v>189</v>
      </c>
      <c r="D2341" s="27" t="s">
        <v>149</v>
      </c>
      <c r="I2341" s="28">
        <v>43423.621041666665</v>
      </c>
      <c r="J2341" s="28">
        <v>43423.62190972222</v>
      </c>
      <c r="K2341" s="27">
        <v>8.6805555555555551E-4</v>
      </c>
      <c r="L2341" s="27" t="s">
        <v>210</v>
      </c>
      <c r="M2341" s="27" t="s">
        <v>211</v>
      </c>
      <c r="N2341" s="27" t="s">
        <v>215</v>
      </c>
      <c r="O2341" s="27" t="s">
        <v>148</v>
      </c>
      <c r="R2341" s="27">
        <v>0</v>
      </c>
      <c r="U2341" s="27" t="s">
        <v>5970</v>
      </c>
    </row>
    <row r="2342" spans="1:21" x14ac:dyDescent="0.15">
      <c r="A2342" s="27" t="s">
        <v>75</v>
      </c>
      <c r="B2342" s="27" t="s">
        <v>13015</v>
      </c>
      <c r="C2342" s="27" t="s">
        <v>189</v>
      </c>
      <c r="D2342" s="27" t="s">
        <v>149</v>
      </c>
      <c r="I2342" s="28">
        <v>43423.627118055556</v>
      </c>
      <c r="J2342" s="28">
        <v>43423.627118055556</v>
      </c>
      <c r="K2342" s="27">
        <v>0</v>
      </c>
      <c r="L2342" s="27" t="s">
        <v>211</v>
      </c>
      <c r="M2342" s="27" t="s">
        <v>211</v>
      </c>
      <c r="N2342" s="27" t="s">
        <v>215</v>
      </c>
      <c r="O2342" s="27" t="s">
        <v>148</v>
      </c>
      <c r="R2342" s="27">
        <v>0</v>
      </c>
      <c r="U2342" s="27" t="s">
        <v>13016</v>
      </c>
    </row>
    <row r="2343" spans="1:21" x14ac:dyDescent="0.15">
      <c r="A2343" s="27" t="s">
        <v>75</v>
      </c>
      <c r="B2343" s="27" t="s">
        <v>13017</v>
      </c>
      <c r="C2343" s="27" t="s">
        <v>189</v>
      </c>
      <c r="D2343" s="27" t="s">
        <v>149</v>
      </c>
      <c r="I2343" s="28">
        <v>43423.627835648149</v>
      </c>
      <c r="J2343" s="28">
        <v>43423.627835648149</v>
      </c>
      <c r="K2343" s="27">
        <v>0</v>
      </c>
      <c r="L2343" s="27" t="s">
        <v>211</v>
      </c>
      <c r="M2343" s="27" t="s">
        <v>211</v>
      </c>
      <c r="N2343" s="27" t="s">
        <v>215</v>
      </c>
      <c r="O2343" s="27" t="s">
        <v>148</v>
      </c>
      <c r="R2343" s="27">
        <v>0</v>
      </c>
      <c r="U2343" s="27" t="s">
        <v>13016</v>
      </c>
    </row>
    <row r="2344" spans="1:21" x14ac:dyDescent="0.15">
      <c r="A2344" s="27" t="s">
        <v>75</v>
      </c>
      <c r="B2344" s="27" t="s">
        <v>5971</v>
      </c>
      <c r="C2344" s="27" t="s">
        <v>189</v>
      </c>
      <c r="D2344" s="27" t="s">
        <v>149</v>
      </c>
      <c r="I2344" s="28">
        <v>43423.630648148152</v>
      </c>
      <c r="J2344" s="28">
        <v>43423.631643518522</v>
      </c>
      <c r="K2344" s="27">
        <v>9.9537037037037042E-4</v>
      </c>
      <c r="L2344" s="27" t="s">
        <v>210</v>
      </c>
      <c r="M2344" s="27" t="s">
        <v>211</v>
      </c>
      <c r="N2344" s="27" t="s">
        <v>215</v>
      </c>
      <c r="O2344" s="27" t="s">
        <v>148</v>
      </c>
      <c r="R2344" s="27">
        <v>0</v>
      </c>
      <c r="U2344" s="27" t="s">
        <v>5972</v>
      </c>
    </row>
    <row r="2345" spans="1:21" x14ac:dyDescent="0.15">
      <c r="A2345" s="27" t="s">
        <v>75</v>
      </c>
      <c r="B2345" s="27" t="s">
        <v>13018</v>
      </c>
      <c r="C2345" s="27" t="s">
        <v>189</v>
      </c>
      <c r="D2345" s="27" t="s">
        <v>149</v>
      </c>
      <c r="I2345" s="28">
        <v>43423.634733796294</v>
      </c>
      <c r="J2345" s="28">
        <v>43423.634733796294</v>
      </c>
      <c r="K2345" s="27">
        <v>0</v>
      </c>
      <c r="L2345" s="27" t="s">
        <v>211</v>
      </c>
      <c r="M2345" s="27" t="s">
        <v>211</v>
      </c>
      <c r="N2345" s="27" t="s">
        <v>215</v>
      </c>
      <c r="O2345" s="27" t="s">
        <v>148</v>
      </c>
      <c r="R2345" s="27">
        <v>0</v>
      </c>
      <c r="U2345" s="27" t="s">
        <v>13019</v>
      </c>
    </row>
    <row r="2346" spans="1:21" x14ac:dyDescent="0.15">
      <c r="A2346" s="27" t="s">
        <v>75</v>
      </c>
      <c r="B2346" s="27" t="s">
        <v>13020</v>
      </c>
      <c r="C2346" s="27" t="s">
        <v>189</v>
      </c>
      <c r="D2346" s="27" t="s">
        <v>149</v>
      </c>
      <c r="I2346" s="28">
        <v>43423.642083333332</v>
      </c>
      <c r="J2346" s="28">
        <v>43423.642083333332</v>
      </c>
      <c r="K2346" s="27">
        <v>0</v>
      </c>
      <c r="L2346" s="27" t="s">
        <v>211</v>
      </c>
      <c r="M2346" s="27" t="s">
        <v>211</v>
      </c>
      <c r="N2346" s="27" t="s">
        <v>215</v>
      </c>
      <c r="O2346" s="27" t="s">
        <v>148</v>
      </c>
      <c r="R2346" s="27">
        <v>0</v>
      </c>
      <c r="U2346" s="27" t="s">
        <v>13021</v>
      </c>
    </row>
    <row r="2347" spans="1:21" x14ac:dyDescent="0.15">
      <c r="A2347" s="27" t="s">
        <v>75</v>
      </c>
      <c r="B2347" s="27" t="s">
        <v>13022</v>
      </c>
      <c r="C2347" s="27" t="s">
        <v>189</v>
      </c>
      <c r="D2347" s="27" t="s">
        <v>149</v>
      </c>
      <c r="I2347" s="28">
        <v>43423.647777777776</v>
      </c>
      <c r="J2347" s="28">
        <v>43423.647777777776</v>
      </c>
      <c r="K2347" s="27">
        <v>0</v>
      </c>
      <c r="L2347" s="27" t="s">
        <v>211</v>
      </c>
      <c r="M2347" s="27" t="s">
        <v>211</v>
      </c>
      <c r="N2347" s="27" t="s">
        <v>215</v>
      </c>
      <c r="O2347" s="27" t="s">
        <v>148</v>
      </c>
      <c r="R2347" s="27">
        <v>0</v>
      </c>
      <c r="U2347" s="27" t="s">
        <v>13023</v>
      </c>
    </row>
    <row r="2348" spans="1:21" x14ac:dyDescent="0.15">
      <c r="A2348" s="27" t="s">
        <v>75</v>
      </c>
      <c r="B2348" s="27" t="s">
        <v>5973</v>
      </c>
      <c r="C2348" s="27" t="s">
        <v>189</v>
      </c>
      <c r="D2348" s="27" t="s">
        <v>149</v>
      </c>
      <c r="I2348" s="28">
        <v>43423.649606481478</v>
      </c>
      <c r="J2348" s="28">
        <v>43423.650416666664</v>
      </c>
      <c r="K2348" s="27">
        <v>8.1018518518518516E-4</v>
      </c>
      <c r="L2348" s="27" t="s">
        <v>210</v>
      </c>
      <c r="M2348" s="27" t="s">
        <v>211</v>
      </c>
      <c r="N2348" s="27" t="s">
        <v>215</v>
      </c>
      <c r="O2348" s="27" t="s">
        <v>148</v>
      </c>
      <c r="R2348" s="27">
        <v>0</v>
      </c>
      <c r="U2348" s="27" t="s">
        <v>5974</v>
      </c>
    </row>
    <row r="2349" spans="1:21" x14ac:dyDescent="0.15">
      <c r="A2349" s="27" t="s">
        <v>75</v>
      </c>
      <c r="B2349" s="27" t="s">
        <v>13024</v>
      </c>
      <c r="C2349" s="27" t="s">
        <v>189</v>
      </c>
      <c r="D2349" s="27" t="s">
        <v>149</v>
      </c>
      <c r="I2349" s="28">
        <v>43423.652951388889</v>
      </c>
      <c r="J2349" s="28">
        <v>43423.652951388889</v>
      </c>
      <c r="K2349" s="27">
        <v>0</v>
      </c>
      <c r="L2349" s="27" t="s">
        <v>211</v>
      </c>
      <c r="M2349" s="27" t="s">
        <v>211</v>
      </c>
      <c r="N2349" s="27" t="s">
        <v>215</v>
      </c>
      <c r="O2349" s="27" t="s">
        <v>148</v>
      </c>
      <c r="R2349" s="27">
        <v>0</v>
      </c>
      <c r="U2349" s="27" t="s">
        <v>13025</v>
      </c>
    </row>
    <row r="2350" spans="1:21" x14ac:dyDescent="0.15">
      <c r="A2350" s="27" t="s">
        <v>75</v>
      </c>
      <c r="B2350" s="27" t="s">
        <v>5975</v>
      </c>
      <c r="C2350" s="27" t="s">
        <v>189</v>
      </c>
      <c r="D2350" s="27" t="s">
        <v>149</v>
      </c>
      <c r="I2350" s="28">
        <v>43423.653715277775</v>
      </c>
      <c r="J2350" s="28">
        <v>43423.654270833336</v>
      </c>
      <c r="K2350" s="27">
        <v>5.5555555555555556E-4</v>
      </c>
      <c r="L2350" s="27" t="s">
        <v>210</v>
      </c>
      <c r="M2350" s="27" t="s">
        <v>211</v>
      </c>
      <c r="N2350" s="27" t="s">
        <v>215</v>
      </c>
      <c r="O2350" s="27" t="s">
        <v>148</v>
      </c>
      <c r="R2350" s="27">
        <v>0</v>
      </c>
      <c r="U2350" s="27" t="s">
        <v>5976</v>
      </c>
    </row>
    <row r="2351" spans="1:21" x14ac:dyDescent="0.15">
      <c r="A2351" s="27" t="s">
        <v>75</v>
      </c>
      <c r="B2351" s="27" t="s">
        <v>13026</v>
      </c>
      <c r="C2351" s="27" t="s">
        <v>189</v>
      </c>
      <c r="D2351" s="27" t="s">
        <v>149</v>
      </c>
      <c r="I2351" s="28">
        <v>43423.657106481478</v>
      </c>
      <c r="J2351" s="28">
        <v>43423.657106481478</v>
      </c>
      <c r="K2351" s="27">
        <v>0</v>
      </c>
      <c r="L2351" s="27" t="s">
        <v>211</v>
      </c>
      <c r="M2351" s="27" t="s">
        <v>211</v>
      </c>
      <c r="N2351" s="27" t="s">
        <v>215</v>
      </c>
      <c r="O2351" s="27" t="s">
        <v>148</v>
      </c>
      <c r="R2351" s="27">
        <v>0</v>
      </c>
      <c r="U2351" s="27" t="s">
        <v>13027</v>
      </c>
    </row>
    <row r="2352" spans="1:21" x14ac:dyDescent="0.15">
      <c r="A2352" s="27" t="s">
        <v>75</v>
      </c>
      <c r="B2352" s="27" t="s">
        <v>13028</v>
      </c>
      <c r="C2352" s="27" t="s">
        <v>189</v>
      </c>
      <c r="D2352" s="27" t="s">
        <v>149</v>
      </c>
      <c r="I2352" s="28">
        <v>43423.65766203704</v>
      </c>
      <c r="J2352" s="28">
        <v>43423.65766203704</v>
      </c>
      <c r="K2352" s="27">
        <v>0</v>
      </c>
      <c r="L2352" s="27" t="s">
        <v>211</v>
      </c>
      <c r="M2352" s="27" t="s">
        <v>211</v>
      </c>
      <c r="N2352" s="27" t="s">
        <v>215</v>
      </c>
      <c r="O2352" s="27" t="s">
        <v>148</v>
      </c>
      <c r="R2352" s="27">
        <v>0</v>
      </c>
      <c r="U2352" s="27" t="s">
        <v>13021</v>
      </c>
    </row>
    <row r="2353" spans="1:21" x14ac:dyDescent="0.15">
      <c r="A2353" s="27" t="s">
        <v>75</v>
      </c>
      <c r="B2353" s="27" t="s">
        <v>13029</v>
      </c>
      <c r="C2353" s="27" t="s">
        <v>189</v>
      </c>
      <c r="D2353" s="27" t="s">
        <v>149</v>
      </c>
      <c r="I2353" s="28">
        <v>43423.659629629627</v>
      </c>
      <c r="J2353" s="28">
        <v>43423.659629629627</v>
      </c>
      <c r="K2353" s="27">
        <v>0</v>
      </c>
      <c r="L2353" s="27" t="s">
        <v>211</v>
      </c>
      <c r="M2353" s="27" t="s">
        <v>211</v>
      </c>
      <c r="N2353" s="27" t="s">
        <v>215</v>
      </c>
      <c r="O2353" s="27" t="s">
        <v>148</v>
      </c>
      <c r="R2353" s="27">
        <v>0</v>
      </c>
      <c r="U2353" s="27" t="s">
        <v>13030</v>
      </c>
    </row>
    <row r="2354" spans="1:21" x14ac:dyDescent="0.15">
      <c r="A2354" s="27" t="s">
        <v>75</v>
      </c>
      <c r="B2354" s="27" t="s">
        <v>13031</v>
      </c>
      <c r="C2354" s="27" t="s">
        <v>189</v>
      </c>
      <c r="D2354" s="27" t="s">
        <v>149</v>
      </c>
      <c r="I2354" s="28">
        <v>43423.659953703704</v>
      </c>
      <c r="J2354" s="28">
        <v>43423.659953703704</v>
      </c>
      <c r="K2354" s="27">
        <v>0</v>
      </c>
      <c r="L2354" s="27" t="s">
        <v>211</v>
      </c>
      <c r="M2354" s="27" t="s">
        <v>211</v>
      </c>
      <c r="N2354" s="27" t="s">
        <v>215</v>
      </c>
      <c r="O2354" s="27" t="s">
        <v>148</v>
      </c>
      <c r="R2354" s="27">
        <v>0</v>
      </c>
      <c r="U2354" s="27" t="s">
        <v>13030</v>
      </c>
    </row>
    <row r="2355" spans="1:21" x14ac:dyDescent="0.15">
      <c r="A2355" s="27" t="s">
        <v>75</v>
      </c>
      <c r="B2355" s="27" t="s">
        <v>13032</v>
      </c>
      <c r="C2355" s="27" t="s">
        <v>189</v>
      </c>
      <c r="D2355" s="27" t="s">
        <v>149</v>
      </c>
      <c r="I2355" s="28">
        <v>43423.661643518521</v>
      </c>
      <c r="J2355" s="28">
        <v>43423.661643518521</v>
      </c>
      <c r="K2355" s="27">
        <v>0</v>
      </c>
      <c r="L2355" s="27" t="s">
        <v>211</v>
      </c>
      <c r="M2355" s="27" t="s">
        <v>211</v>
      </c>
      <c r="N2355" s="27" t="s">
        <v>215</v>
      </c>
      <c r="O2355" s="27" t="s">
        <v>148</v>
      </c>
      <c r="R2355" s="27">
        <v>0</v>
      </c>
      <c r="U2355" s="27" t="s">
        <v>13033</v>
      </c>
    </row>
    <row r="2356" spans="1:21" x14ac:dyDescent="0.15">
      <c r="A2356" s="27" t="s">
        <v>75</v>
      </c>
      <c r="B2356" s="27" t="s">
        <v>13034</v>
      </c>
      <c r="C2356" s="27" t="s">
        <v>189</v>
      </c>
      <c r="D2356" s="27" t="s">
        <v>149</v>
      </c>
      <c r="I2356" s="28">
        <v>43423.662685185183</v>
      </c>
      <c r="J2356" s="28">
        <v>43423.662685185183</v>
      </c>
      <c r="K2356" s="27">
        <v>0</v>
      </c>
      <c r="L2356" s="27" t="s">
        <v>211</v>
      </c>
      <c r="M2356" s="27" t="s">
        <v>211</v>
      </c>
      <c r="N2356" s="27" t="s">
        <v>215</v>
      </c>
      <c r="O2356" s="27" t="s">
        <v>148</v>
      </c>
      <c r="R2356" s="27">
        <v>0</v>
      </c>
      <c r="U2356" s="27" t="s">
        <v>13035</v>
      </c>
    </row>
    <row r="2357" spans="1:21" x14ac:dyDescent="0.15">
      <c r="A2357" s="27" t="s">
        <v>75</v>
      </c>
      <c r="B2357" s="27" t="s">
        <v>5977</v>
      </c>
      <c r="C2357" s="27" t="s">
        <v>189</v>
      </c>
      <c r="D2357" s="27" t="s">
        <v>149</v>
      </c>
      <c r="I2357" s="28">
        <v>43423.663055555553</v>
      </c>
      <c r="J2357" s="28">
        <v>43423.663159722222</v>
      </c>
      <c r="K2357" s="27">
        <v>1.0416666666666667E-4</v>
      </c>
      <c r="L2357" s="27" t="s">
        <v>210</v>
      </c>
      <c r="M2357" s="27" t="s">
        <v>211</v>
      </c>
      <c r="N2357" s="27" t="s">
        <v>215</v>
      </c>
      <c r="O2357" s="27" t="s">
        <v>148</v>
      </c>
      <c r="R2357" s="27">
        <v>0</v>
      </c>
      <c r="U2357" s="27" t="s">
        <v>5978</v>
      </c>
    </row>
    <row r="2358" spans="1:21" x14ac:dyDescent="0.15">
      <c r="A2358" s="27" t="s">
        <v>75</v>
      </c>
      <c r="B2358" s="27" t="s">
        <v>5979</v>
      </c>
      <c r="C2358" s="27" t="s">
        <v>189</v>
      </c>
      <c r="D2358" s="27" t="s">
        <v>149</v>
      </c>
      <c r="I2358" s="28">
        <v>43423.664189814815</v>
      </c>
      <c r="J2358" s="28">
        <v>43423.667523148149</v>
      </c>
      <c r="K2358" s="27">
        <v>3.3333333333333335E-3</v>
      </c>
      <c r="L2358" s="27" t="s">
        <v>210</v>
      </c>
      <c r="M2358" s="27" t="s">
        <v>210</v>
      </c>
      <c r="N2358" s="27" t="s">
        <v>215</v>
      </c>
      <c r="O2358" s="27" t="s">
        <v>148</v>
      </c>
      <c r="R2358" s="27">
        <v>0</v>
      </c>
      <c r="U2358" s="27" t="s">
        <v>1778</v>
      </c>
    </row>
    <row r="2359" spans="1:21" x14ac:dyDescent="0.15">
      <c r="A2359" s="27" t="s">
        <v>75</v>
      </c>
      <c r="B2359" s="27" t="s">
        <v>5980</v>
      </c>
      <c r="C2359" s="27" t="s">
        <v>189</v>
      </c>
      <c r="D2359" s="27" t="s">
        <v>149</v>
      </c>
      <c r="I2359" s="28">
        <v>43423.671331018515</v>
      </c>
      <c r="J2359" s="28">
        <v>43423.671724537038</v>
      </c>
      <c r="K2359" s="27">
        <v>3.9351851851851852E-4</v>
      </c>
      <c r="L2359" s="27" t="s">
        <v>210</v>
      </c>
      <c r="M2359" s="27" t="s">
        <v>211</v>
      </c>
      <c r="N2359" s="27" t="s">
        <v>215</v>
      </c>
      <c r="O2359" s="27" t="s">
        <v>148</v>
      </c>
      <c r="R2359" s="27">
        <v>0</v>
      </c>
      <c r="U2359" s="27" t="s">
        <v>5981</v>
      </c>
    </row>
    <row r="2360" spans="1:21" x14ac:dyDescent="0.15">
      <c r="A2360" s="27" t="s">
        <v>75</v>
      </c>
      <c r="B2360" s="27" t="s">
        <v>5982</v>
      </c>
      <c r="C2360" s="27" t="s">
        <v>189</v>
      </c>
      <c r="D2360" s="27" t="s">
        <v>149</v>
      </c>
      <c r="I2360" s="28">
        <v>43423.673657407409</v>
      </c>
      <c r="J2360" s="28">
        <v>43423.673703703702</v>
      </c>
      <c r="K2360" s="27">
        <v>4.6296296296296294E-5</v>
      </c>
      <c r="L2360" s="27" t="s">
        <v>210</v>
      </c>
      <c r="M2360" s="27" t="s">
        <v>211</v>
      </c>
      <c r="N2360" s="27" t="s">
        <v>215</v>
      </c>
      <c r="O2360" s="27" t="s">
        <v>148</v>
      </c>
      <c r="R2360" s="27">
        <v>0</v>
      </c>
      <c r="U2360" s="27" t="s">
        <v>5983</v>
      </c>
    </row>
    <row r="2361" spans="1:21" x14ac:dyDescent="0.15">
      <c r="A2361" s="27" t="s">
        <v>75</v>
      </c>
      <c r="B2361" s="27" t="s">
        <v>5984</v>
      </c>
      <c r="C2361" s="27" t="s">
        <v>189</v>
      </c>
      <c r="D2361" s="27" t="s">
        <v>149</v>
      </c>
      <c r="I2361" s="28">
        <v>43423.674085648148</v>
      </c>
      <c r="J2361" s="28">
        <v>43423.674340277779</v>
      </c>
      <c r="K2361" s="27">
        <v>2.5462962962962961E-4</v>
      </c>
      <c r="L2361" s="27" t="s">
        <v>210</v>
      </c>
      <c r="M2361" s="27" t="s">
        <v>211</v>
      </c>
      <c r="N2361" s="27" t="s">
        <v>215</v>
      </c>
      <c r="O2361" s="27" t="s">
        <v>148</v>
      </c>
      <c r="R2361" s="27">
        <v>0</v>
      </c>
      <c r="U2361" s="27" t="s">
        <v>5983</v>
      </c>
    </row>
    <row r="2362" spans="1:21" x14ac:dyDescent="0.15">
      <c r="A2362" s="27" t="s">
        <v>75</v>
      </c>
      <c r="B2362" s="27" t="s">
        <v>5985</v>
      </c>
      <c r="C2362" s="27" t="s">
        <v>189</v>
      </c>
      <c r="D2362" s="27" t="s">
        <v>149</v>
      </c>
      <c r="I2362" s="28">
        <v>43423.675740740742</v>
      </c>
      <c r="J2362" s="28">
        <v>43423.676157407404</v>
      </c>
      <c r="K2362" s="27">
        <v>4.1666666666666669E-4</v>
      </c>
      <c r="L2362" s="27" t="s">
        <v>210</v>
      </c>
      <c r="M2362" s="27" t="s">
        <v>211</v>
      </c>
      <c r="N2362" s="27" t="s">
        <v>215</v>
      </c>
      <c r="O2362" s="27" t="s">
        <v>148</v>
      </c>
      <c r="R2362" s="27">
        <v>0</v>
      </c>
      <c r="U2362" s="27" t="s">
        <v>5986</v>
      </c>
    </row>
    <row r="2363" spans="1:21" x14ac:dyDescent="0.15">
      <c r="A2363" s="27" t="s">
        <v>75</v>
      </c>
      <c r="B2363" s="27" t="s">
        <v>5987</v>
      </c>
      <c r="C2363" s="27" t="s">
        <v>189</v>
      </c>
      <c r="D2363" s="27" t="s">
        <v>149</v>
      </c>
      <c r="I2363" s="28">
        <v>43423.676655092589</v>
      </c>
      <c r="J2363" s="28">
        <v>43423.677581018521</v>
      </c>
      <c r="K2363" s="27">
        <v>9.2592592592592585E-4</v>
      </c>
      <c r="L2363" s="27" t="s">
        <v>210</v>
      </c>
      <c r="M2363" s="27" t="s">
        <v>211</v>
      </c>
      <c r="N2363" s="27" t="s">
        <v>215</v>
      </c>
      <c r="O2363" s="27" t="s">
        <v>148</v>
      </c>
      <c r="R2363" s="27">
        <v>0</v>
      </c>
      <c r="U2363" s="27" t="s">
        <v>5988</v>
      </c>
    </row>
    <row r="2364" spans="1:21" x14ac:dyDescent="0.15">
      <c r="A2364" s="27" t="s">
        <v>75</v>
      </c>
      <c r="B2364" s="27" t="s">
        <v>13036</v>
      </c>
      <c r="C2364" s="27" t="s">
        <v>189</v>
      </c>
      <c r="D2364" s="27" t="s">
        <v>149</v>
      </c>
      <c r="I2364" s="28">
        <v>43423.678391203706</v>
      </c>
      <c r="J2364" s="28">
        <v>43423.678391203706</v>
      </c>
      <c r="K2364" s="27">
        <v>0</v>
      </c>
      <c r="L2364" s="27" t="s">
        <v>211</v>
      </c>
      <c r="M2364" s="27" t="s">
        <v>211</v>
      </c>
      <c r="N2364" s="27" t="s">
        <v>215</v>
      </c>
      <c r="O2364" s="27" t="s">
        <v>148</v>
      </c>
      <c r="R2364" s="27">
        <v>0</v>
      </c>
      <c r="U2364" s="27" t="s">
        <v>13037</v>
      </c>
    </row>
    <row r="2365" spans="1:21" x14ac:dyDescent="0.15">
      <c r="A2365" s="27" t="s">
        <v>75</v>
      </c>
      <c r="B2365" s="27" t="s">
        <v>5989</v>
      </c>
      <c r="C2365" s="27" t="s">
        <v>189</v>
      </c>
      <c r="D2365" s="27" t="s">
        <v>149</v>
      </c>
      <c r="I2365" s="28">
        <v>43423.680451388886</v>
      </c>
      <c r="J2365" s="28">
        <v>43423.680636574078</v>
      </c>
      <c r="K2365" s="27">
        <v>1.8518518518518518E-4</v>
      </c>
      <c r="L2365" s="27" t="s">
        <v>210</v>
      </c>
      <c r="M2365" s="27" t="s">
        <v>211</v>
      </c>
      <c r="N2365" s="27" t="s">
        <v>215</v>
      </c>
      <c r="O2365" s="27" t="s">
        <v>148</v>
      </c>
      <c r="R2365" s="27">
        <v>0</v>
      </c>
      <c r="U2365" s="27" t="s">
        <v>5990</v>
      </c>
    </row>
    <row r="2366" spans="1:21" x14ac:dyDescent="0.15">
      <c r="A2366" s="27" t="s">
        <v>75</v>
      </c>
      <c r="B2366" s="27" t="s">
        <v>13038</v>
      </c>
      <c r="C2366" s="27" t="s">
        <v>189</v>
      </c>
      <c r="D2366" s="27" t="s">
        <v>149</v>
      </c>
      <c r="I2366" s="28">
        <v>43423.681342592594</v>
      </c>
      <c r="J2366" s="28">
        <v>43423.681342592594</v>
      </c>
      <c r="K2366" s="27">
        <v>0</v>
      </c>
      <c r="L2366" s="27" t="s">
        <v>211</v>
      </c>
      <c r="M2366" s="27" t="s">
        <v>211</v>
      </c>
      <c r="N2366" s="27" t="s">
        <v>215</v>
      </c>
      <c r="O2366" s="27" t="s">
        <v>148</v>
      </c>
      <c r="R2366" s="27">
        <v>0</v>
      </c>
      <c r="U2366" s="27" t="s">
        <v>13039</v>
      </c>
    </row>
    <row r="2367" spans="1:21" x14ac:dyDescent="0.15">
      <c r="A2367" s="27" t="s">
        <v>75</v>
      </c>
      <c r="B2367" s="27" t="s">
        <v>13040</v>
      </c>
      <c r="C2367" s="27" t="s">
        <v>189</v>
      </c>
      <c r="D2367" s="27" t="s">
        <v>149</v>
      </c>
      <c r="I2367" s="28">
        <v>43423.68304398148</v>
      </c>
      <c r="J2367" s="28">
        <v>43423.68304398148</v>
      </c>
      <c r="K2367" s="27">
        <v>0</v>
      </c>
      <c r="L2367" s="27" t="s">
        <v>211</v>
      </c>
      <c r="M2367" s="27" t="s">
        <v>211</v>
      </c>
      <c r="N2367" s="27" t="s">
        <v>215</v>
      </c>
      <c r="O2367" s="27" t="s">
        <v>148</v>
      </c>
      <c r="R2367" s="27">
        <v>0</v>
      </c>
      <c r="U2367" s="27" t="s">
        <v>13041</v>
      </c>
    </row>
    <row r="2368" spans="1:21" x14ac:dyDescent="0.15">
      <c r="A2368" s="27" t="s">
        <v>75</v>
      </c>
      <c r="B2368" s="27" t="s">
        <v>13042</v>
      </c>
      <c r="C2368" s="27" t="s">
        <v>189</v>
      </c>
      <c r="D2368" s="27" t="s">
        <v>149</v>
      </c>
      <c r="I2368" s="28">
        <v>43423.686944444446</v>
      </c>
      <c r="J2368" s="28">
        <v>43423.686944444446</v>
      </c>
      <c r="K2368" s="27">
        <v>0</v>
      </c>
      <c r="L2368" s="27" t="s">
        <v>211</v>
      </c>
      <c r="M2368" s="27" t="s">
        <v>211</v>
      </c>
      <c r="N2368" s="27" t="s">
        <v>215</v>
      </c>
      <c r="O2368" s="27" t="s">
        <v>148</v>
      </c>
      <c r="R2368" s="27">
        <v>0</v>
      </c>
      <c r="U2368" s="27" t="s">
        <v>13043</v>
      </c>
    </row>
    <row r="2369" spans="1:21" x14ac:dyDescent="0.15">
      <c r="A2369" s="27" t="s">
        <v>75</v>
      </c>
      <c r="B2369" s="27" t="s">
        <v>13044</v>
      </c>
      <c r="C2369" s="27" t="s">
        <v>189</v>
      </c>
      <c r="D2369" s="27" t="s">
        <v>149</v>
      </c>
      <c r="I2369" s="28">
        <v>43423.6875462963</v>
      </c>
      <c r="J2369" s="28">
        <v>43423.6875462963</v>
      </c>
      <c r="K2369" s="27">
        <v>0</v>
      </c>
      <c r="L2369" s="27" t="s">
        <v>211</v>
      </c>
      <c r="M2369" s="27" t="s">
        <v>211</v>
      </c>
      <c r="N2369" s="27" t="s">
        <v>215</v>
      </c>
      <c r="O2369" s="27" t="s">
        <v>148</v>
      </c>
      <c r="R2369" s="27">
        <v>0</v>
      </c>
      <c r="U2369" s="27" t="s">
        <v>13045</v>
      </c>
    </row>
    <row r="2370" spans="1:21" x14ac:dyDescent="0.15">
      <c r="A2370" s="27" t="s">
        <v>75</v>
      </c>
      <c r="B2370" s="27" t="s">
        <v>13046</v>
      </c>
      <c r="C2370" s="27" t="s">
        <v>189</v>
      </c>
      <c r="D2370" s="27" t="s">
        <v>149</v>
      </c>
      <c r="I2370" s="28">
        <v>43423.687858796293</v>
      </c>
      <c r="J2370" s="28">
        <v>43423.687858796293</v>
      </c>
      <c r="K2370" s="27">
        <v>0</v>
      </c>
      <c r="L2370" s="27" t="s">
        <v>211</v>
      </c>
      <c r="M2370" s="27" t="s">
        <v>211</v>
      </c>
      <c r="N2370" s="27" t="s">
        <v>215</v>
      </c>
      <c r="O2370" s="27" t="s">
        <v>148</v>
      </c>
      <c r="R2370" s="27">
        <v>0</v>
      </c>
      <c r="U2370" s="27" t="s">
        <v>13047</v>
      </c>
    </row>
    <row r="2371" spans="1:21" x14ac:dyDescent="0.15">
      <c r="A2371" s="27" t="s">
        <v>75</v>
      </c>
      <c r="B2371" s="27" t="s">
        <v>13048</v>
      </c>
      <c r="C2371" s="27" t="s">
        <v>189</v>
      </c>
      <c r="D2371" s="27" t="s">
        <v>149</v>
      </c>
      <c r="I2371" s="28">
        <v>43423.688310185185</v>
      </c>
      <c r="J2371" s="28">
        <v>43423.688310185185</v>
      </c>
      <c r="K2371" s="27">
        <v>0</v>
      </c>
      <c r="L2371" s="27" t="s">
        <v>211</v>
      </c>
      <c r="M2371" s="27" t="s">
        <v>211</v>
      </c>
      <c r="N2371" s="27" t="s">
        <v>215</v>
      </c>
      <c r="O2371" s="27" t="s">
        <v>148</v>
      </c>
      <c r="R2371" s="27">
        <v>0</v>
      </c>
      <c r="U2371" s="27" t="s">
        <v>13043</v>
      </c>
    </row>
    <row r="2372" spans="1:21" x14ac:dyDescent="0.15">
      <c r="A2372" s="27" t="s">
        <v>75</v>
      </c>
      <c r="B2372" s="27" t="s">
        <v>13049</v>
      </c>
      <c r="C2372" s="27" t="s">
        <v>189</v>
      </c>
      <c r="D2372" s="27" t="s">
        <v>149</v>
      </c>
      <c r="I2372" s="28">
        <v>43423.689710648148</v>
      </c>
      <c r="J2372" s="28">
        <v>43423.689710648148</v>
      </c>
      <c r="K2372" s="27">
        <v>0</v>
      </c>
      <c r="L2372" s="27" t="s">
        <v>211</v>
      </c>
      <c r="M2372" s="27" t="s">
        <v>211</v>
      </c>
      <c r="N2372" s="27" t="s">
        <v>215</v>
      </c>
      <c r="O2372" s="27" t="s">
        <v>148</v>
      </c>
      <c r="R2372" s="27">
        <v>0</v>
      </c>
      <c r="U2372" s="27" t="s">
        <v>13050</v>
      </c>
    </row>
    <row r="2373" spans="1:21" x14ac:dyDescent="0.15">
      <c r="A2373" s="27" t="s">
        <v>75</v>
      </c>
      <c r="B2373" s="27" t="s">
        <v>13051</v>
      </c>
      <c r="C2373" s="27" t="s">
        <v>189</v>
      </c>
      <c r="D2373" s="27" t="s">
        <v>149</v>
      </c>
      <c r="I2373" s="28">
        <v>43423.689930555556</v>
      </c>
      <c r="J2373" s="28">
        <v>43423.689930555556</v>
      </c>
      <c r="K2373" s="27">
        <v>0</v>
      </c>
      <c r="L2373" s="27" t="s">
        <v>211</v>
      </c>
      <c r="M2373" s="27" t="s">
        <v>211</v>
      </c>
      <c r="N2373" s="27" t="s">
        <v>215</v>
      </c>
      <c r="O2373" s="27" t="s">
        <v>148</v>
      </c>
      <c r="R2373" s="27">
        <v>0</v>
      </c>
      <c r="U2373" s="27" t="s">
        <v>13052</v>
      </c>
    </row>
    <row r="2374" spans="1:21" x14ac:dyDescent="0.15">
      <c r="A2374" s="27" t="s">
        <v>75</v>
      </c>
      <c r="B2374" s="27" t="s">
        <v>13053</v>
      </c>
      <c r="C2374" s="27" t="s">
        <v>189</v>
      </c>
      <c r="D2374" s="27" t="s">
        <v>149</v>
      </c>
      <c r="I2374" s="28">
        <v>43423.690416666665</v>
      </c>
      <c r="J2374" s="28">
        <v>43423.690416666665</v>
      </c>
      <c r="K2374" s="27">
        <v>0</v>
      </c>
      <c r="L2374" s="27" t="s">
        <v>211</v>
      </c>
      <c r="M2374" s="27" t="s">
        <v>211</v>
      </c>
      <c r="N2374" s="27" t="s">
        <v>215</v>
      </c>
      <c r="O2374" s="27" t="s">
        <v>148</v>
      </c>
      <c r="R2374" s="27">
        <v>0</v>
      </c>
      <c r="U2374" s="27" t="s">
        <v>13054</v>
      </c>
    </row>
    <row r="2375" spans="1:21" x14ac:dyDescent="0.15">
      <c r="A2375" s="27" t="s">
        <v>75</v>
      </c>
      <c r="B2375" s="27" t="s">
        <v>5991</v>
      </c>
      <c r="C2375" s="27" t="s">
        <v>189</v>
      </c>
      <c r="D2375" s="27" t="s">
        <v>149</v>
      </c>
      <c r="I2375" s="28">
        <v>43423.691030092596</v>
      </c>
      <c r="J2375" s="28">
        <v>43423.691631944443</v>
      </c>
      <c r="K2375" s="27">
        <v>6.018518518518519E-4</v>
      </c>
      <c r="L2375" s="27" t="s">
        <v>210</v>
      </c>
      <c r="M2375" s="27" t="s">
        <v>211</v>
      </c>
      <c r="N2375" s="27" t="s">
        <v>215</v>
      </c>
      <c r="O2375" s="27" t="s">
        <v>148</v>
      </c>
      <c r="R2375" s="27">
        <v>0</v>
      </c>
      <c r="U2375" s="27" t="s">
        <v>5992</v>
      </c>
    </row>
    <row r="2376" spans="1:21" x14ac:dyDescent="0.15">
      <c r="A2376" s="27" t="s">
        <v>75</v>
      </c>
      <c r="B2376" s="27" t="s">
        <v>5993</v>
      </c>
      <c r="C2376" s="27" t="s">
        <v>189</v>
      </c>
      <c r="D2376" s="27" t="s">
        <v>149</v>
      </c>
      <c r="I2376" s="28">
        <v>43423.692418981482</v>
      </c>
      <c r="J2376" s="28">
        <v>43423.695983796293</v>
      </c>
      <c r="K2376" s="27">
        <v>3.5648148148148154E-3</v>
      </c>
      <c r="L2376" s="27" t="s">
        <v>210</v>
      </c>
      <c r="M2376" s="27" t="s">
        <v>210</v>
      </c>
      <c r="N2376" s="27" t="s">
        <v>215</v>
      </c>
      <c r="O2376" s="27" t="s">
        <v>148</v>
      </c>
      <c r="R2376" s="27">
        <v>0</v>
      </c>
      <c r="U2376" s="27" t="s">
        <v>5994</v>
      </c>
    </row>
    <row r="2377" spans="1:21" x14ac:dyDescent="0.15">
      <c r="A2377" s="27" t="s">
        <v>75</v>
      </c>
      <c r="B2377" s="27" t="s">
        <v>13055</v>
      </c>
      <c r="C2377" s="27" t="s">
        <v>189</v>
      </c>
      <c r="D2377" s="27" t="s">
        <v>149</v>
      </c>
      <c r="I2377" s="28">
        <v>43423.699942129628</v>
      </c>
      <c r="J2377" s="28">
        <v>43423.699942129628</v>
      </c>
      <c r="K2377" s="27">
        <v>0</v>
      </c>
      <c r="L2377" s="27" t="s">
        <v>211</v>
      </c>
      <c r="M2377" s="27" t="s">
        <v>211</v>
      </c>
      <c r="N2377" s="27" t="s">
        <v>215</v>
      </c>
      <c r="O2377" s="27" t="s">
        <v>148</v>
      </c>
      <c r="R2377" s="27">
        <v>0</v>
      </c>
      <c r="U2377" s="27" t="s">
        <v>13056</v>
      </c>
    </row>
    <row r="2378" spans="1:21" x14ac:dyDescent="0.15">
      <c r="A2378" s="27" t="s">
        <v>75</v>
      </c>
      <c r="B2378" s="27" t="s">
        <v>13057</v>
      </c>
      <c r="C2378" s="27" t="s">
        <v>189</v>
      </c>
      <c r="D2378" s="27" t="s">
        <v>149</v>
      </c>
      <c r="I2378" s="28">
        <v>43423.703206018516</v>
      </c>
      <c r="J2378" s="28">
        <v>43423.703206018516</v>
      </c>
      <c r="K2378" s="27">
        <v>0</v>
      </c>
      <c r="L2378" s="27" t="s">
        <v>211</v>
      </c>
      <c r="M2378" s="27" t="s">
        <v>211</v>
      </c>
      <c r="N2378" s="27" t="s">
        <v>215</v>
      </c>
      <c r="O2378" s="27" t="s">
        <v>148</v>
      </c>
      <c r="R2378" s="27">
        <v>0</v>
      </c>
      <c r="U2378" s="27" t="s">
        <v>1375</v>
      </c>
    </row>
    <row r="2379" spans="1:21" x14ac:dyDescent="0.15">
      <c r="A2379" s="27" t="s">
        <v>75</v>
      </c>
      <c r="B2379" s="27" t="s">
        <v>13058</v>
      </c>
      <c r="C2379" s="27" t="s">
        <v>189</v>
      </c>
      <c r="D2379" s="27" t="s">
        <v>149</v>
      </c>
      <c r="I2379" s="28">
        <v>43423.703645833331</v>
      </c>
      <c r="J2379" s="28">
        <v>43423.703645833331</v>
      </c>
      <c r="K2379" s="27">
        <v>0</v>
      </c>
      <c r="L2379" s="27" t="s">
        <v>211</v>
      </c>
      <c r="M2379" s="27" t="s">
        <v>211</v>
      </c>
      <c r="N2379" s="27" t="s">
        <v>215</v>
      </c>
      <c r="O2379" s="27" t="s">
        <v>148</v>
      </c>
      <c r="R2379" s="27">
        <v>0</v>
      </c>
      <c r="U2379" s="27" t="s">
        <v>13059</v>
      </c>
    </row>
    <row r="2380" spans="1:21" x14ac:dyDescent="0.15">
      <c r="A2380" s="27" t="s">
        <v>75</v>
      </c>
      <c r="B2380" s="27" t="s">
        <v>13060</v>
      </c>
      <c r="C2380" s="27" t="s">
        <v>189</v>
      </c>
      <c r="D2380" s="27" t="s">
        <v>149</v>
      </c>
      <c r="I2380" s="28">
        <v>43423.703888888886</v>
      </c>
      <c r="J2380" s="28">
        <v>43423.703888888886</v>
      </c>
      <c r="K2380" s="27">
        <v>0</v>
      </c>
      <c r="L2380" s="27" t="s">
        <v>211</v>
      </c>
      <c r="M2380" s="27" t="s">
        <v>211</v>
      </c>
      <c r="N2380" s="27" t="s">
        <v>215</v>
      </c>
      <c r="O2380" s="27" t="s">
        <v>148</v>
      </c>
      <c r="R2380" s="27">
        <v>0</v>
      </c>
      <c r="U2380" s="27" t="s">
        <v>1349</v>
      </c>
    </row>
    <row r="2381" spans="1:21" x14ac:dyDescent="0.15">
      <c r="A2381" s="27" t="s">
        <v>75</v>
      </c>
      <c r="B2381" s="27" t="s">
        <v>13061</v>
      </c>
      <c r="C2381" s="27" t="s">
        <v>189</v>
      </c>
      <c r="D2381" s="27" t="s">
        <v>149</v>
      </c>
      <c r="I2381" s="28">
        <v>43423.704259259262</v>
      </c>
      <c r="J2381" s="28">
        <v>43423.704259259262</v>
      </c>
      <c r="K2381" s="27">
        <v>0</v>
      </c>
      <c r="L2381" s="27" t="s">
        <v>211</v>
      </c>
      <c r="M2381" s="27" t="s">
        <v>211</v>
      </c>
      <c r="N2381" s="27" t="s">
        <v>215</v>
      </c>
      <c r="O2381" s="27" t="s">
        <v>148</v>
      </c>
      <c r="R2381" s="27">
        <v>0</v>
      </c>
      <c r="U2381" s="27" t="s">
        <v>1231</v>
      </c>
    </row>
    <row r="2382" spans="1:21" x14ac:dyDescent="0.15">
      <c r="A2382" s="27" t="s">
        <v>75</v>
      </c>
      <c r="B2382" s="27" t="s">
        <v>13062</v>
      </c>
      <c r="C2382" s="27" t="s">
        <v>189</v>
      </c>
      <c r="D2382" s="27" t="s">
        <v>149</v>
      </c>
      <c r="I2382" s="28">
        <v>43423.704687500001</v>
      </c>
      <c r="J2382" s="28">
        <v>43423.704687500001</v>
      </c>
      <c r="K2382" s="27">
        <v>0</v>
      </c>
      <c r="L2382" s="27" t="s">
        <v>211</v>
      </c>
      <c r="M2382" s="27" t="s">
        <v>211</v>
      </c>
      <c r="N2382" s="27" t="s">
        <v>215</v>
      </c>
      <c r="O2382" s="27" t="s">
        <v>148</v>
      </c>
      <c r="R2382" s="27">
        <v>0</v>
      </c>
      <c r="U2382" s="27" t="s">
        <v>1504</v>
      </c>
    </row>
    <row r="2383" spans="1:21" x14ac:dyDescent="0.15">
      <c r="A2383" s="27" t="s">
        <v>75</v>
      </c>
      <c r="B2383" s="27" t="s">
        <v>13063</v>
      </c>
      <c r="C2383" s="27" t="s">
        <v>189</v>
      </c>
      <c r="D2383" s="27" t="s">
        <v>151</v>
      </c>
      <c r="I2383" s="28">
        <v>43423.422777777778</v>
      </c>
      <c r="J2383" s="28">
        <v>43423.422777777778</v>
      </c>
      <c r="K2383" s="27">
        <v>0</v>
      </c>
      <c r="L2383" s="27" t="s">
        <v>211</v>
      </c>
      <c r="M2383" s="27" t="s">
        <v>211</v>
      </c>
      <c r="N2383" s="27" t="s">
        <v>216</v>
      </c>
      <c r="O2383" s="27" t="s">
        <v>150</v>
      </c>
      <c r="U2383" s="27" t="s">
        <v>1939</v>
      </c>
    </row>
    <row r="2384" spans="1:21" x14ac:dyDescent="0.15">
      <c r="A2384" s="27" t="s">
        <v>75</v>
      </c>
      <c r="B2384" s="27" t="s">
        <v>5995</v>
      </c>
      <c r="C2384" s="27" t="s">
        <v>189</v>
      </c>
      <c r="D2384" s="27" t="s">
        <v>151</v>
      </c>
      <c r="I2384" s="28">
        <v>43423.425266203703</v>
      </c>
      <c r="J2384" s="28">
        <v>43423.435520833336</v>
      </c>
      <c r="K2384" s="27">
        <v>1.0254629629629629E-2</v>
      </c>
      <c r="L2384" s="27" t="s">
        <v>210</v>
      </c>
      <c r="M2384" s="27" t="s">
        <v>210</v>
      </c>
      <c r="N2384" s="27" t="s">
        <v>216</v>
      </c>
      <c r="O2384" s="27" t="s">
        <v>150</v>
      </c>
      <c r="U2384" s="27" t="s">
        <v>1939</v>
      </c>
    </row>
    <row r="2385" spans="1:21" x14ac:dyDescent="0.15">
      <c r="A2385" s="27" t="s">
        <v>75</v>
      </c>
      <c r="B2385" s="27" t="s">
        <v>5996</v>
      </c>
      <c r="C2385" s="27" t="s">
        <v>189</v>
      </c>
      <c r="D2385" s="27" t="s">
        <v>151</v>
      </c>
      <c r="I2385" s="28">
        <v>43423.441053240742</v>
      </c>
      <c r="J2385" s="28">
        <v>43423.44259259259</v>
      </c>
      <c r="K2385" s="27">
        <v>1.5393518518518519E-3</v>
      </c>
      <c r="L2385" s="27" t="s">
        <v>210</v>
      </c>
      <c r="M2385" s="27" t="s">
        <v>211</v>
      </c>
      <c r="N2385" s="27" t="s">
        <v>215</v>
      </c>
      <c r="O2385" s="27" t="s">
        <v>150</v>
      </c>
      <c r="R2385" s="27">
        <v>0</v>
      </c>
      <c r="U2385" s="27" t="s">
        <v>1498</v>
      </c>
    </row>
    <row r="2386" spans="1:21" x14ac:dyDescent="0.15">
      <c r="A2386" s="27" t="s">
        <v>75</v>
      </c>
      <c r="B2386" s="27" t="s">
        <v>5997</v>
      </c>
      <c r="C2386" s="27" t="s">
        <v>189</v>
      </c>
      <c r="D2386" s="27" t="s">
        <v>151</v>
      </c>
      <c r="I2386" s="28">
        <v>43423.455034722225</v>
      </c>
      <c r="J2386" s="28">
        <v>43423.467488425929</v>
      </c>
      <c r="K2386" s="27">
        <v>1.2453703703703703E-2</v>
      </c>
      <c r="L2386" s="27" t="s">
        <v>210</v>
      </c>
      <c r="M2386" s="27" t="s">
        <v>210</v>
      </c>
      <c r="N2386" s="27" t="s">
        <v>215</v>
      </c>
      <c r="O2386" s="27" t="s">
        <v>150</v>
      </c>
      <c r="R2386" s="27">
        <v>0</v>
      </c>
      <c r="U2386" s="27" t="s">
        <v>1262</v>
      </c>
    </row>
    <row r="2387" spans="1:21" x14ac:dyDescent="0.15">
      <c r="A2387" s="27" t="s">
        <v>75</v>
      </c>
      <c r="B2387" s="27" t="s">
        <v>5998</v>
      </c>
      <c r="C2387" s="27" t="s">
        <v>189</v>
      </c>
      <c r="D2387" s="27" t="s">
        <v>151</v>
      </c>
      <c r="I2387" s="28">
        <v>43423.467847222222</v>
      </c>
      <c r="J2387" s="28">
        <v>43423.472939814812</v>
      </c>
      <c r="K2387" s="27">
        <v>5.0925925925925921E-3</v>
      </c>
      <c r="L2387" s="27" t="s">
        <v>210</v>
      </c>
      <c r="M2387" s="27" t="s">
        <v>210</v>
      </c>
      <c r="N2387" s="27" t="s">
        <v>215</v>
      </c>
      <c r="O2387" s="27" t="s">
        <v>150</v>
      </c>
      <c r="R2387" s="27">
        <v>0</v>
      </c>
      <c r="U2387" s="27" t="s">
        <v>5999</v>
      </c>
    </row>
    <row r="2388" spans="1:21" x14ac:dyDescent="0.15">
      <c r="A2388" s="27" t="s">
        <v>75</v>
      </c>
      <c r="B2388" s="27" t="s">
        <v>13064</v>
      </c>
      <c r="C2388" s="27" t="s">
        <v>189</v>
      </c>
      <c r="D2388" s="27" t="s">
        <v>151</v>
      </c>
      <c r="I2388" s="28">
        <v>43423.488715277781</v>
      </c>
      <c r="J2388" s="28">
        <v>43423.488715277781</v>
      </c>
      <c r="K2388" s="27">
        <v>0</v>
      </c>
      <c r="L2388" s="27" t="s">
        <v>211</v>
      </c>
      <c r="M2388" s="27" t="s">
        <v>211</v>
      </c>
      <c r="N2388" s="27" t="s">
        <v>215</v>
      </c>
      <c r="O2388" s="27" t="s">
        <v>150</v>
      </c>
      <c r="R2388" s="27">
        <v>0</v>
      </c>
      <c r="U2388" s="27" t="s">
        <v>1262</v>
      </c>
    </row>
    <row r="2389" spans="1:21" x14ac:dyDescent="0.15">
      <c r="A2389" s="27" t="s">
        <v>75</v>
      </c>
      <c r="B2389" s="27" t="s">
        <v>6000</v>
      </c>
      <c r="C2389" s="27" t="s">
        <v>189</v>
      </c>
      <c r="D2389" s="27" t="s">
        <v>151</v>
      </c>
      <c r="I2389" s="28">
        <v>43423.576157407406</v>
      </c>
      <c r="J2389" s="28">
        <v>43423.578460648147</v>
      </c>
      <c r="K2389" s="27">
        <v>2.3032407407407407E-3</v>
      </c>
      <c r="L2389" s="27" t="s">
        <v>210</v>
      </c>
      <c r="M2389" s="27" t="s">
        <v>210</v>
      </c>
      <c r="N2389" s="27" t="s">
        <v>215</v>
      </c>
      <c r="O2389" s="27" t="s">
        <v>150</v>
      </c>
      <c r="R2389" s="27">
        <v>0</v>
      </c>
      <c r="U2389" s="27" t="s">
        <v>1262</v>
      </c>
    </row>
    <row r="2390" spans="1:21" x14ac:dyDescent="0.15">
      <c r="A2390" s="27" t="s">
        <v>75</v>
      </c>
      <c r="B2390" s="27" t="s">
        <v>13065</v>
      </c>
      <c r="C2390" s="27" t="s">
        <v>189</v>
      </c>
      <c r="D2390" s="27" t="s">
        <v>151</v>
      </c>
      <c r="I2390" s="28">
        <v>43423.634432870371</v>
      </c>
      <c r="J2390" s="28">
        <v>43423.634432870371</v>
      </c>
      <c r="K2390" s="27">
        <v>0</v>
      </c>
      <c r="L2390" s="27" t="s">
        <v>211</v>
      </c>
      <c r="M2390" s="27" t="s">
        <v>211</v>
      </c>
      <c r="N2390" s="27" t="s">
        <v>215</v>
      </c>
      <c r="O2390" s="27" t="s">
        <v>150</v>
      </c>
      <c r="R2390" s="27">
        <v>0</v>
      </c>
      <c r="U2390" s="27" t="s">
        <v>311</v>
      </c>
    </row>
    <row r="2391" spans="1:21" x14ac:dyDescent="0.15">
      <c r="A2391" s="27" t="s">
        <v>75</v>
      </c>
      <c r="B2391" s="27" t="s">
        <v>6001</v>
      </c>
      <c r="C2391" s="27" t="s">
        <v>189</v>
      </c>
      <c r="D2391" s="27" t="s">
        <v>151</v>
      </c>
      <c r="I2391" s="28">
        <v>43423.654317129629</v>
      </c>
      <c r="J2391" s="28">
        <v>43423.654537037037</v>
      </c>
      <c r="K2391" s="27">
        <v>2.199074074074074E-4</v>
      </c>
      <c r="L2391" s="27" t="s">
        <v>210</v>
      </c>
      <c r="M2391" s="27" t="s">
        <v>211</v>
      </c>
      <c r="N2391" s="27" t="s">
        <v>215</v>
      </c>
      <c r="O2391" s="27" t="s">
        <v>150</v>
      </c>
      <c r="R2391" s="27">
        <v>0</v>
      </c>
      <c r="U2391" s="27" t="s">
        <v>6002</v>
      </c>
    </row>
    <row r="2392" spans="1:21" x14ac:dyDescent="0.15">
      <c r="A2392" s="27" t="s">
        <v>75</v>
      </c>
      <c r="B2392" s="27" t="s">
        <v>13066</v>
      </c>
      <c r="C2392" s="27" t="s">
        <v>189</v>
      </c>
      <c r="D2392" s="27" t="s">
        <v>151</v>
      </c>
      <c r="I2392" s="28">
        <v>43423.666284722225</v>
      </c>
      <c r="J2392" s="28">
        <v>43423.666284722225</v>
      </c>
      <c r="K2392" s="27">
        <v>0</v>
      </c>
      <c r="L2392" s="27" t="s">
        <v>211</v>
      </c>
      <c r="M2392" s="27" t="s">
        <v>211</v>
      </c>
      <c r="N2392" s="27" t="s">
        <v>215</v>
      </c>
      <c r="O2392" s="27" t="s">
        <v>150</v>
      </c>
      <c r="R2392" s="27">
        <v>0</v>
      </c>
      <c r="U2392" s="27" t="s">
        <v>13067</v>
      </c>
    </row>
    <row r="2393" spans="1:21" x14ac:dyDescent="0.15">
      <c r="A2393" s="27" t="s">
        <v>75</v>
      </c>
      <c r="B2393" s="27" t="s">
        <v>13068</v>
      </c>
      <c r="C2393" s="27" t="s">
        <v>189</v>
      </c>
      <c r="D2393" s="27" t="s">
        <v>151</v>
      </c>
      <c r="I2393" s="28">
        <v>43423.66747685185</v>
      </c>
      <c r="J2393" s="28">
        <v>43423.66747685185</v>
      </c>
      <c r="K2393" s="27">
        <v>0</v>
      </c>
      <c r="L2393" s="27" t="s">
        <v>211</v>
      </c>
      <c r="M2393" s="27" t="s">
        <v>211</v>
      </c>
      <c r="N2393" s="27" t="s">
        <v>215</v>
      </c>
      <c r="O2393" s="27" t="s">
        <v>150</v>
      </c>
      <c r="U2393" s="27" t="s">
        <v>13069</v>
      </c>
    </row>
    <row r="2394" spans="1:21" x14ac:dyDescent="0.15">
      <c r="A2394" s="27" t="s">
        <v>75</v>
      </c>
      <c r="B2394" s="27" t="s">
        <v>13070</v>
      </c>
      <c r="C2394" s="27" t="s">
        <v>189</v>
      </c>
      <c r="D2394" s="27" t="s">
        <v>151</v>
      </c>
      <c r="I2394" s="28">
        <v>43423.669432870367</v>
      </c>
      <c r="J2394" s="28">
        <v>43423.669432870367</v>
      </c>
      <c r="K2394" s="27">
        <v>0</v>
      </c>
      <c r="L2394" s="27" t="s">
        <v>211</v>
      </c>
      <c r="M2394" s="27" t="s">
        <v>211</v>
      </c>
      <c r="N2394" s="27" t="s">
        <v>215</v>
      </c>
      <c r="O2394" s="27" t="s">
        <v>150</v>
      </c>
      <c r="R2394" s="27">
        <v>0</v>
      </c>
      <c r="U2394" s="27" t="s">
        <v>13071</v>
      </c>
    </row>
    <row r="2395" spans="1:21" x14ac:dyDescent="0.15">
      <c r="A2395" s="27" t="s">
        <v>75</v>
      </c>
      <c r="B2395" s="27" t="s">
        <v>6003</v>
      </c>
      <c r="C2395" s="27" t="s">
        <v>189</v>
      </c>
      <c r="D2395" s="27" t="s">
        <v>151</v>
      </c>
      <c r="I2395" s="28">
        <v>43423.672037037039</v>
      </c>
      <c r="J2395" s="28">
        <v>43423.67428240741</v>
      </c>
      <c r="K2395" s="27">
        <v>2.2453703703703702E-3</v>
      </c>
      <c r="L2395" s="27" t="s">
        <v>210</v>
      </c>
      <c r="M2395" s="27" t="s">
        <v>210</v>
      </c>
      <c r="N2395" s="27" t="s">
        <v>215</v>
      </c>
      <c r="O2395" s="27" t="s">
        <v>150</v>
      </c>
      <c r="R2395" s="27">
        <v>0</v>
      </c>
      <c r="U2395" s="27" t="s">
        <v>6004</v>
      </c>
    </row>
    <row r="2396" spans="1:21" x14ac:dyDescent="0.15">
      <c r="A2396" s="27" t="s">
        <v>75</v>
      </c>
      <c r="B2396" s="27" t="s">
        <v>13072</v>
      </c>
      <c r="C2396" s="27" t="s">
        <v>189</v>
      </c>
      <c r="D2396" s="27" t="s">
        <v>151</v>
      </c>
      <c r="I2396" s="28">
        <v>43423.67765046296</v>
      </c>
      <c r="J2396" s="28">
        <v>43423.67765046296</v>
      </c>
      <c r="K2396" s="27">
        <v>0</v>
      </c>
      <c r="L2396" s="27" t="s">
        <v>211</v>
      </c>
      <c r="M2396" s="27" t="s">
        <v>211</v>
      </c>
      <c r="N2396" s="27" t="s">
        <v>215</v>
      </c>
      <c r="O2396" s="27" t="s">
        <v>150</v>
      </c>
      <c r="R2396" s="27">
        <v>0</v>
      </c>
      <c r="U2396" s="27" t="s">
        <v>13073</v>
      </c>
    </row>
    <row r="2397" spans="1:21" x14ac:dyDescent="0.15">
      <c r="A2397" s="27" t="s">
        <v>75</v>
      </c>
      <c r="B2397" s="27" t="s">
        <v>13074</v>
      </c>
      <c r="C2397" s="27" t="s">
        <v>189</v>
      </c>
      <c r="D2397" s="27" t="s">
        <v>151</v>
      </c>
      <c r="I2397" s="28">
        <v>43423.678252314814</v>
      </c>
      <c r="J2397" s="28">
        <v>43423.678252314814</v>
      </c>
      <c r="K2397" s="27">
        <v>0</v>
      </c>
      <c r="L2397" s="27" t="s">
        <v>211</v>
      </c>
      <c r="M2397" s="27" t="s">
        <v>211</v>
      </c>
      <c r="N2397" s="27" t="s">
        <v>215</v>
      </c>
      <c r="O2397" s="27" t="s">
        <v>150</v>
      </c>
      <c r="R2397" s="27">
        <v>0</v>
      </c>
      <c r="U2397" s="27" t="s">
        <v>13075</v>
      </c>
    </row>
    <row r="2398" spans="1:21" x14ac:dyDescent="0.15">
      <c r="A2398" s="27" t="s">
        <v>75</v>
      </c>
      <c r="B2398" s="27" t="s">
        <v>13076</v>
      </c>
      <c r="C2398" s="27" t="s">
        <v>189</v>
      </c>
      <c r="D2398" s="27" t="s">
        <v>151</v>
      </c>
      <c r="I2398" s="28">
        <v>43423.689027777778</v>
      </c>
      <c r="J2398" s="28">
        <v>43423.689027777778</v>
      </c>
      <c r="K2398" s="27">
        <v>0</v>
      </c>
      <c r="L2398" s="27" t="s">
        <v>211</v>
      </c>
      <c r="M2398" s="27" t="s">
        <v>211</v>
      </c>
      <c r="N2398" s="27" t="s">
        <v>215</v>
      </c>
      <c r="O2398" s="27" t="s">
        <v>150</v>
      </c>
      <c r="U2398" s="27" t="s">
        <v>8935</v>
      </c>
    </row>
    <row r="2399" spans="1:21" x14ac:dyDescent="0.15">
      <c r="A2399" s="27" t="s">
        <v>75</v>
      </c>
      <c r="B2399" s="27" t="s">
        <v>13077</v>
      </c>
      <c r="C2399" s="27" t="s">
        <v>189</v>
      </c>
      <c r="D2399" s="27" t="s">
        <v>151</v>
      </c>
      <c r="I2399" s="28">
        <v>43423.697013888886</v>
      </c>
      <c r="J2399" s="28">
        <v>43423.697013888886</v>
      </c>
      <c r="K2399" s="27">
        <v>0</v>
      </c>
      <c r="L2399" s="27" t="s">
        <v>211</v>
      </c>
      <c r="M2399" s="27" t="s">
        <v>211</v>
      </c>
      <c r="N2399" s="27" t="s">
        <v>215</v>
      </c>
      <c r="O2399" s="27" t="s">
        <v>150</v>
      </c>
      <c r="R2399" s="27">
        <v>0</v>
      </c>
      <c r="U2399" s="27" t="s">
        <v>13078</v>
      </c>
    </row>
    <row r="2400" spans="1:21" x14ac:dyDescent="0.15">
      <c r="A2400" s="27" t="s">
        <v>75</v>
      </c>
      <c r="B2400" s="27" t="s">
        <v>6005</v>
      </c>
      <c r="C2400" s="27" t="s">
        <v>189</v>
      </c>
      <c r="D2400" s="27" t="s">
        <v>151</v>
      </c>
      <c r="I2400" s="28">
        <v>43423.698807870373</v>
      </c>
      <c r="J2400" s="28">
        <v>43423.701018518521</v>
      </c>
      <c r="K2400" s="27">
        <v>2.2106481481481478E-3</v>
      </c>
      <c r="L2400" s="27" t="s">
        <v>210</v>
      </c>
      <c r="M2400" s="27" t="s">
        <v>210</v>
      </c>
      <c r="N2400" s="27" t="s">
        <v>215</v>
      </c>
      <c r="O2400" s="27" t="s">
        <v>150</v>
      </c>
      <c r="R2400" s="27">
        <v>0</v>
      </c>
      <c r="U2400" s="27" t="s">
        <v>6006</v>
      </c>
    </row>
    <row r="2401" spans="1:21" x14ac:dyDescent="0.15">
      <c r="A2401" s="27" t="s">
        <v>75</v>
      </c>
      <c r="B2401" s="27" t="s">
        <v>6007</v>
      </c>
      <c r="C2401" s="27" t="s">
        <v>189</v>
      </c>
      <c r="D2401" s="27" t="s">
        <v>151</v>
      </c>
      <c r="I2401" s="28">
        <v>43423.724953703706</v>
      </c>
      <c r="J2401" s="28">
        <v>43423.731932870367</v>
      </c>
      <c r="K2401" s="27">
        <v>6.9791666666666674E-3</v>
      </c>
      <c r="L2401" s="27" t="s">
        <v>210</v>
      </c>
      <c r="M2401" s="27" t="s">
        <v>210</v>
      </c>
      <c r="N2401" s="27" t="s">
        <v>215</v>
      </c>
      <c r="O2401" s="27" t="s">
        <v>150</v>
      </c>
      <c r="R2401" s="27">
        <v>0</v>
      </c>
      <c r="U2401" s="27" t="s">
        <v>311</v>
      </c>
    </row>
    <row r="2402" spans="1:21" x14ac:dyDescent="0.15">
      <c r="A2402" s="27" t="s">
        <v>75</v>
      </c>
      <c r="B2402" s="27" t="s">
        <v>6008</v>
      </c>
      <c r="C2402" s="27" t="s">
        <v>248</v>
      </c>
      <c r="D2402" s="27" t="s">
        <v>225</v>
      </c>
      <c r="I2402" s="28">
        <v>43423.586423611108</v>
      </c>
      <c r="J2402" s="28">
        <v>43423.586481481485</v>
      </c>
      <c r="K2402" s="27">
        <v>5.7870370370370366E-5</v>
      </c>
      <c r="L2402" s="27" t="s">
        <v>210</v>
      </c>
      <c r="M2402" s="27" t="s">
        <v>211</v>
      </c>
      <c r="N2402" s="27" t="s">
        <v>215</v>
      </c>
      <c r="O2402" s="27" t="s">
        <v>224</v>
      </c>
      <c r="R2402" s="27">
        <v>0</v>
      </c>
      <c r="U2402" s="27" t="s">
        <v>1307</v>
      </c>
    </row>
    <row r="2403" spans="1:21" x14ac:dyDescent="0.15">
      <c r="A2403" s="27" t="s">
        <v>75</v>
      </c>
      <c r="B2403" s="27" t="s">
        <v>6009</v>
      </c>
      <c r="C2403" s="27" t="s">
        <v>248</v>
      </c>
      <c r="D2403" s="27" t="s">
        <v>225</v>
      </c>
      <c r="I2403" s="28">
        <v>43423.588206018518</v>
      </c>
      <c r="J2403" s="28">
        <v>43423.590474537035</v>
      </c>
      <c r="K2403" s="27">
        <v>2.2685185185185182E-3</v>
      </c>
      <c r="L2403" s="27" t="s">
        <v>210</v>
      </c>
      <c r="M2403" s="27" t="s">
        <v>210</v>
      </c>
      <c r="N2403" s="27" t="s">
        <v>215</v>
      </c>
      <c r="O2403" s="27" t="s">
        <v>224</v>
      </c>
      <c r="R2403" s="27">
        <v>0</v>
      </c>
      <c r="U2403" s="27" t="s">
        <v>1720</v>
      </c>
    </row>
    <row r="2404" spans="1:21" x14ac:dyDescent="0.15">
      <c r="A2404" s="27" t="s">
        <v>75</v>
      </c>
      <c r="B2404" s="27" t="s">
        <v>13079</v>
      </c>
      <c r="C2404" s="27" t="s">
        <v>248</v>
      </c>
      <c r="D2404" s="27" t="s">
        <v>225</v>
      </c>
      <c r="I2404" s="28">
        <v>43423.589247685188</v>
      </c>
      <c r="J2404" s="28">
        <v>43423.589247685188</v>
      </c>
      <c r="K2404" s="27">
        <v>0</v>
      </c>
      <c r="L2404" s="27" t="s">
        <v>211</v>
      </c>
      <c r="M2404" s="27" t="s">
        <v>211</v>
      </c>
      <c r="N2404" s="27" t="s">
        <v>215</v>
      </c>
      <c r="O2404" s="27" t="s">
        <v>224</v>
      </c>
      <c r="R2404" s="27">
        <v>0</v>
      </c>
      <c r="U2404" s="27" t="s">
        <v>13080</v>
      </c>
    </row>
    <row r="2405" spans="1:21" x14ac:dyDescent="0.15">
      <c r="A2405" s="27" t="s">
        <v>75</v>
      </c>
      <c r="B2405" s="27" t="s">
        <v>13081</v>
      </c>
      <c r="C2405" s="27" t="s">
        <v>248</v>
      </c>
      <c r="D2405" s="27" t="s">
        <v>225</v>
      </c>
      <c r="I2405" s="28">
        <v>43423.59233796296</v>
      </c>
      <c r="J2405" s="28">
        <v>43423.59233796296</v>
      </c>
      <c r="K2405" s="27">
        <v>0</v>
      </c>
      <c r="L2405" s="27" t="s">
        <v>211</v>
      </c>
      <c r="M2405" s="27" t="s">
        <v>211</v>
      </c>
      <c r="N2405" s="27" t="s">
        <v>215</v>
      </c>
      <c r="O2405" s="27" t="s">
        <v>224</v>
      </c>
      <c r="R2405" s="27">
        <v>0</v>
      </c>
      <c r="U2405" s="27" t="s">
        <v>1019</v>
      </c>
    </row>
    <row r="2406" spans="1:21" x14ac:dyDescent="0.15">
      <c r="A2406" s="27" t="s">
        <v>75</v>
      </c>
      <c r="B2406" s="27" t="s">
        <v>6010</v>
      </c>
      <c r="C2406" s="27" t="s">
        <v>248</v>
      </c>
      <c r="D2406" s="27" t="s">
        <v>225</v>
      </c>
      <c r="I2406" s="28">
        <v>43423.5934375</v>
      </c>
      <c r="J2406" s="28">
        <v>43423.598715277774</v>
      </c>
      <c r="K2406" s="27">
        <v>5.2777777777777771E-3</v>
      </c>
      <c r="L2406" s="27" t="s">
        <v>210</v>
      </c>
      <c r="M2406" s="27" t="s">
        <v>210</v>
      </c>
      <c r="N2406" s="27" t="s">
        <v>216</v>
      </c>
      <c r="O2406" s="27" t="s">
        <v>224</v>
      </c>
      <c r="R2406" s="27">
        <v>0</v>
      </c>
      <c r="U2406" s="27" t="s">
        <v>1508</v>
      </c>
    </row>
    <row r="2407" spans="1:21" x14ac:dyDescent="0.15">
      <c r="A2407" s="27" t="s">
        <v>75</v>
      </c>
      <c r="B2407" s="27" t="s">
        <v>6011</v>
      </c>
      <c r="C2407" s="27" t="s">
        <v>248</v>
      </c>
      <c r="D2407" s="27" t="s">
        <v>225</v>
      </c>
      <c r="I2407" s="28">
        <v>43423.599120370367</v>
      </c>
      <c r="J2407" s="28">
        <v>43423.600046296298</v>
      </c>
      <c r="K2407" s="27">
        <v>9.2592592592592585E-4</v>
      </c>
      <c r="L2407" s="27" t="s">
        <v>210</v>
      </c>
      <c r="M2407" s="27" t="s">
        <v>211</v>
      </c>
      <c r="N2407" s="27" t="s">
        <v>215</v>
      </c>
      <c r="O2407" s="27" t="s">
        <v>224</v>
      </c>
      <c r="R2407" s="27">
        <v>0</v>
      </c>
      <c r="U2407" s="27" t="s">
        <v>1499</v>
      </c>
    </row>
    <row r="2408" spans="1:21" x14ac:dyDescent="0.15">
      <c r="A2408" s="27" t="s">
        <v>75</v>
      </c>
      <c r="B2408" s="27" t="s">
        <v>13082</v>
      </c>
      <c r="C2408" s="27" t="s">
        <v>248</v>
      </c>
      <c r="D2408" s="27" t="s">
        <v>225</v>
      </c>
      <c r="I2408" s="28">
        <v>43423.600648148145</v>
      </c>
      <c r="J2408" s="28">
        <v>43423.600648148145</v>
      </c>
      <c r="K2408" s="27">
        <v>0</v>
      </c>
      <c r="L2408" s="27" t="s">
        <v>211</v>
      </c>
      <c r="M2408" s="27" t="s">
        <v>211</v>
      </c>
      <c r="N2408" s="27" t="s">
        <v>215</v>
      </c>
      <c r="O2408" s="27" t="s">
        <v>224</v>
      </c>
      <c r="R2408" s="27">
        <v>0</v>
      </c>
      <c r="U2408" s="27" t="s">
        <v>1940</v>
      </c>
    </row>
    <row r="2409" spans="1:21" x14ac:dyDescent="0.15">
      <c r="A2409" s="27" t="s">
        <v>75</v>
      </c>
      <c r="B2409" s="27" t="s">
        <v>13083</v>
      </c>
      <c r="C2409" s="27" t="s">
        <v>248</v>
      </c>
      <c r="D2409" s="27" t="s">
        <v>225</v>
      </c>
      <c r="I2409" s="28">
        <v>43423.602013888885</v>
      </c>
      <c r="J2409" s="28">
        <v>43423.602013888885</v>
      </c>
      <c r="K2409" s="27">
        <v>0</v>
      </c>
      <c r="L2409" s="27" t="s">
        <v>211</v>
      </c>
      <c r="M2409" s="27" t="s">
        <v>211</v>
      </c>
      <c r="N2409" s="27" t="s">
        <v>215</v>
      </c>
      <c r="O2409" s="27" t="s">
        <v>224</v>
      </c>
      <c r="R2409" s="27">
        <v>0</v>
      </c>
      <c r="U2409" s="27" t="s">
        <v>1070</v>
      </c>
    </row>
    <row r="2410" spans="1:21" x14ac:dyDescent="0.15">
      <c r="A2410" s="27" t="s">
        <v>75</v>
      </c>
      <c r="B2410" s="27" t="s">
        <v>6012</v>
      </c>
      <c r="C2410" s="27" t="s">
        <v>248</v>
      </c>
      <c r="D2410" s="27" t="s">
        <v>225</v>
      </c>
      <c r="I2410" s="28">
        <v>43423.604212962964</v>
      </c>
      <c r="J2410" s="28">
        <v>43423.606168981481</v>
      </c>
      <c r="K2410" s="27">
        <v>1.9560185185185184E-3</v>
      </c>
      <c r="L2410" s="27" t="s">
        <v>210</v>
      </c>
      <c r="M2410" s="27" t="s">
        <v>211</v>
      </c>
      <c r="N2410" s="27" t="s">
        <v>215</v>
      </c>
      <c r="O2410" s="27" t="s">
        <v>224</v>
      </c>
      <c r="R2410" s="27">
        <v>0</v>
      </c>
      <c r="U2410" s="27" t="s">
        <v>3249</v>
      </c>
    </row>
    <row r="2411" spans="1:21" x14ac:dyDescent="0.15">
      <c r="A2411" s="27" t="s">
        <v>75</v>
      </c>
      <c r="B2411" s="27" t="s">
        <v>6013</v>
      </c>
      <c r="C2411" s="27" t="s">
        <v>248</v>
      </c>
      <c r="D2411" s="27" t="s">
        <v>225</v>
      </c>
      <c r="I2411" s="28">
        <v>43423.608715277776</v>
      </c>
      <c r="J2411" s="28">
        <v>43423.610717592594</v>
      </c>
      <c r="K2411" s="27">
        <v>2.0023148148148148E-3</v>
      </c>
      <c r="L2411" s="27" t="s">
        <v>210</v>
      </c>
      <c r="M2411" s="27" t="s">
        <v>211</v>
      </c>
      <c r="N2411" s="27" t="s">
        <v>215</v>
      </c>
      <c r="O2411" s="27" t="s">
        <v>224</v>
      </c>
      <c r="R2411" s="27">
        <v>0</v>
      </c>
      <c r="U2411" s="27" t="s">
        <v>6014</v>
      </c>
    </row>
    <row r="2412" spans="1:21" x14ac:dyDescent="0.15">
      <c r="A2412" s="27" t="s">
        <v>75</v>
      </c>
      <c r="B2412" s="27" t="s">
        <v>13084</v>
      </c>
      <c r="C2412" s="27" t="s">
        <v>248</v>
      </c>
      <c r="D2412" s="27" t="s">
        <v>225</v>
      </c>
      <c r="I2412" s="28">
        <v>43423.612453703703</v>
      </c>
      <c r="J2412" s="28">
        <v>43423.612453703703</v>
      </c>
      <c r="K2412" s="27">
        <v>0</v>
      </c>
      <c r="L2412" s="27" t="s">
        <v>211</v>
      </c>
      <c r="M2412" s="27" t="s">
        <v>211</v>
      </c>
      <c r="N2412" s="27" t="s">
        <v>215</v>
      </c>
      <c r="O2412" s="27" t="s">
        <v>224</v>
      </c>
      <c r="R2412" s="27">
        <v>0</v>
      </c>
      <c r="U2412" s="27" t="s">
        <v>13085</v>
      </c>
    </row>
    <row r="2413" spans="1:21" x14ac:dyDescent="0.15">
      <c r="A2413" s="27" t="s">
        <v>75</v>
      </c>
      <c r="B2413" s="27" t="s">
        <v>13086</v>
      </c>
      <c r="C2413" s="27" t="s">
        <v>248</v>
      </c>
      <c r="D2413" s="27" t="s">
        <v>225</v>
      </c>
      <c r="I2413" s="28">
        <v>43423.614236111112</v>
      </c>
      <c r="J2413" s="28">
        <v>43423.614236111112</v>
      </c>
      <c r="K2413" s="27">
        <v>0</v>
      </c>
      <c r="L2413" s="27" t="s">
        <v>211</v>
      </c>
      <c r="M2413" s="27" t="s">
        <v>211</v>
      </c>
      <c r="N2413" s="27" t="s">
        <v>215</v>
      </c>
      <c r="O2413" s="27" t="s">
        <v>224</v>
      </c>
      <c r="R2413" s="27">
        <v>0</v>
      </c>
      <c r="U2413" s="27" t="s">
        <v>13087</v>
      </c>
    </row>
    <row r="2414" spans="1:21" x14ac:dyDescent="0.15">
      <c r="A2414" s="27" t="s">
        <v>75</v>
      </c>
      <c r="B2414" s="27" t="s">
        <v>13088</v>
      </c>
      <c r="C2414" s="27" t="s">
        <v>248</v>
      </c>
      <c r="D2414" s="27" t="s">
        <v>225</v>
      </c>
      <c r="I2414" s="28">
        <v>43423.61509259259</v>
      </c>
      <c r="J2414" s="28">
        <v>43423.61509259259</v>
      </c>
      <c r="K2414" s="27">
        <v>0</v>
      </c>
      <c r="L2414" s="27" t="s">
        <v>211</v>
      </c>
      <c r="M2414" s="27" t="s">
        <v>211</v>
      </c>
      <c r="N2414" s="27" t="s">
        <v>215</v>
      </c>
      <c r="O2414" s="27" t="s">
        <v>224</v>
      </c>
      <c r="R2414" s="27">
        <v>0</v>
      </c>
      <c r="U2414" s="27" t="s">
        <v>13089</v>
      </c>
    </row>
    <row r="2415" spans="1:21" x14ac:dyDescent="0.15">
      <c r="A2415" s="27" t="s">
        <v>75</v>
      </c>
      <c r="B2415" s="27" t="s">
        <v>6015</v>
      </c>
      <c r="C2415" s="27" t="s">
        <v>248</v>
      </c>
      <c r="D2415" s="27" t="s">
        <v>225</v>
      </c>
      <c r="I2415" s="28">
        <v>43423.616203703707</v>
      </c>
      <c r="J2415" s="28">
        <v>43423.6169212963</v>
      </c>
      <c r="K2415" s="27">
        <v>7.175925925925927E-4</v>
      </c>
      <c r="L2415" s="27" t="s">
        <v>210</v>
      </c>
      <c r="M2415" s="27" t="s">
        <v>211</v>
      </c>
      <c r="N2415" s="27" t="s">
        <v>215</v>
      </c>
      <c r="O2415" s="27" t="s">
        <v>224</v>
      </c>
      <c r="R2415" s="27">
        <v>0</v>
      </c>
      <c r="U2415" s="27" t="s">
        <v>6016</v>
      </c>
    </row>
    <row r="2416" spans="1:21" x14ac:dyDescent="0.15">
      <c r="A2416" s="27" t="s">
        <v>75</v>
      </c>
      <c r="B2416" s="27" t="s">
        <v>13090</v>
      </c>
      <c r="C2416" s="27" t="s">
        <v>248</v>
      </c>
      <c r="D2416" s="27" t="s">
        <v>225</v>
      </c>
      <c r="I2416" s="28">
        <v>43423.617337962962</v>
      </c>
      <c r="J2416" s="28">
        <v>43423.617337962962</v>
      </c>
      <c r="K2416" s="27">
        <v>0</v>
      </c>
      <c r="L2416" s="27" t="s">
        <v>211</v>
      </c>
      <c r="M2416" s="27" t="s">
        <v>211</v>
      </c>
      <c r="N2416" s="27" t="s">
        <v>215</v>
      </c>
      <c r="O2416" s="27" t="s">
        <v>224</v>
      </c>
      <c r="R2416" s="27">
        <v>0</v>
      </c>
      <c r="U2416" s="27" t="s">
        <v>13091</v>
      </c>
    </row>
    <row r="2417" spans="1:21" x14ac:dyDescent="0.15">
      <c r="A2417" s="27" t="s">
        <v>75</v>
      </c>
      <c r="B2417" s="27" t="s">
        <v>13092</v>
      </c>
      <c r="C2417" s="27" t="s">
        <v>248</v>
      </c>
      <c r="D2417" s="27" t="s">
        <v>225</v>
      </c>
      <c r="I2417" s="28">
        <v>43423.61886574074</v>
      </c>
      <c r="J2417" s="28">
        <v>43423.61886574074</v>
      </c>
      <c r="K2417" s="27">
        <v>0</v>
      </c>
      <c r="L2417" s="27" t="s">
        <v>211</v>
      </c>
      <c r="M2417" s="27" t="s">
        <v>211</v>
      </c>
      <c r="N2417" s="27" t="s">
        <v>215</v>
      </c>
      <c r="O2417" s="27" t="s">
        <v>224</v>
      </c>
      <c r="R2417" s="27">
        <v>0</v>
      </c>
      <c r="U2417" s="27" t="s">
        <v>13093</v>
      </c>
    </row>
    <row r="2418" spans="1:21" x14ac:dyDescent="0.15">
      <c r="A2418" s="27" t="s">
        <v>75</v>
      </c>
      <c r="B2418" s="27" t="s">
        <v>6017</v>
      </c>
      <c r="C2418" s="27" t="s">
        <v>248</v>
      </c>
      <c r="D2418" s="27" t="s">
        <v>225</v>
      </c>
      <c r="I2418" s="28">
        <v>43423.620266203703</v>
      </c>
      <c r="J2418" s="28">
        <v>43423.621076388888</v>
      </c>
      <c r="K2418" s="27">
        <v>8.1018518518518516E-4</v>
      </c>
      <c r="L2418" s="27" t="s">
        <v>210</v>
      </c>
      <c r="M2418" s="27" t="s">
        <v>211</v>
      </c>
      <c r="N2418" s="27" t="s">
        <v>215</v>
      </c>
      <c r="O2418" s="27" t="s">
        <v>224</v>
      </c>
      <c r="R2418" s="27">
        <v>0</v>
      </c>
      <c r="U2418" s="27" t="s">
        <v>6018</v>
      </c>
    </row>
    <row r="2419" spans="1:21" x14ac:dyDescent="0.15">
      <c r="A2419" s="27" t="s">
        <v>75</v>
      </c>
      <c r="B2419" s="27" t="s">
        <v>6019</v>
      </c>
      <c r="C2419" s="27" t="s">
        <v>248</v>
      </c>
      <c r="D2419" s="27" t="s">
        <v>225</v>
      </c>
      <c r="I2419" s="28">
        <v>43423.622986111113</v>
      </c>
      <c r="J2419" s="28">
        <v>43423.624247685184</v>
      </c>
      <c r="K2419" s="27">
        <v>1.261574074074074E-3</v>
      </c>
      <c r="L2419" s="27" t="s">
        <v>210</v>
      </c>
      <c r="M2419" s="27" t="s">
        <v>211</v>
      </c>
      <c r="N2419" s="27" t="s">
        <v>215</v>
      </c>
      <c r="O2419" s="27" t="s">
        <v>224</v>
      </c>
      <c r="R2419" s="27">
        <v>0</v>
      </c>
      <c r="U2419" s="27" t="s">
        <v>6020</v>
      </c>
    </row>
    <row r="2420" spans="1:21" x14ac:dyDescent="0.15">
      <c r="A2420" s="27" t="s">
        <v>75</v>
      </c>
      <c r="B2420" s="27" t="s">
        <v>13094</v>
      </c>
      <c r="C2420" s="27" t="s">
        <v>248</v>
      </c>
      <c r="D2420" s="27" t="s">
        <v>225</v>
      </c>
      <c r="I2420" s="28">
        <v>43423.628368055557</v>
      </c>
      <c r="J2420" s="28">
        <v>43423.628368055557</v>
      </c>
      <c r="K2420" s="27">
        <v>0</v>
      </c>
      <c r="L2420" s="27" t="s">
        <v>211</v>
      </c>
      <c r="M2420" s="27" t="s">
        <v>211</v>
      </c>
      <c r="N2420" s="27" t="s">
        <v>215</v>
      </c>
      <c r="O2420" s="27" t="s">
        <v>224</v>
      </c>
      <c r="R2420" s="27">
        <v>0</v>
      </c>
      <c r="U2420" s="27" t="s">
        <v>13095</v>
      </c>
    </row>
    <row r="2421" spans="1:21" x14ac:dyDescent="0.15">
      <c r="A2421" s="27" t="s">
        <v>75</v>
      </c>
      <c r="B2421" s="27" t="s">
        <v>6021</v>
      </c>
      <c r="C2421" s="27" t="s">
        <v>248</v>
      </c>
      <c r="D2421" s="27" t="s">
        <v>225</v>
      </c>
      <c r="I2421" s="28">
        <v>43423.629641203705</v>
      </c>
      <c r="J2421" s="28">
        <v>43423.629780092589</v>
      </c>
      <c r="K2421" s="27">
        <v>1.3888888888888889E-4</v>
      </c>
      <c r="L2421" s="27" t="s">
        <v>210</v>
      </c>
      <c r="M2421" s="27" t="s">
        <v>211</v>
      </c>
      <c r="N2421" s="27" t="s">
        <v>215</v>
      </c>
      <c r="O2421" s="27" t="s">
        <v>224</v>
      </c>
      <c r="R2421" s="27">
        <v>0</v>
      </c>
      <c r="U2421" s="27" t="s">
        <v>6022</v>
      </c>
    </row>
    <row r="2422" spans="1:21" x14ac:dyDescent="0.15">
      <c r="A2422" s="27" t="s">
        <v>75</v>
      </c>
      <c r="B2422" s="27" t="s">
        <v>6023</v>
      </c>
      <c r="C2422" s="27" t="s">
        <v>248</v>
      </c>
      <c r="D2422" s="27" t="s">
        <v>225</v>
      </c>
      <c r="I2422" s="28">
        <v>43423.631319444445</v>
      </c>
      <c r="J2422" s="28">
        <v>43423.633993055555</v>
      </c>
      <c r="K2422" s="27">
        <v>2.673611111111111E-3</v>
      </c>
      <c r="L2422" s="27" t="s">
        <v>210</v>
      </c>
      <c r="M2422" s="27" t="s">
        <v>210</v>
      </c>
      <c r="N2422" s="27" t="s">
        <v>215</v>
      </c>
      <c r="O2422" s="27" t="s">
        <v>224</v>
      </c>
      <c r="R2422" s="27">
        <v>0</v>
      </c>
      <c r="U2422" s="27" t="s">
        <v>1264</v>
      </c>
    </row>
    <row r="2423" spans="1:21" x14ac:dyDescent="0.15">
      <c r="A2423" s="27" t="s">
        <v>75</v>
      </c>
      <c r="B2423" s="27" t="s">
        <v>6024</v>
      </c>
      <c r="C2423" s="27" t="s">
        <v>248</v>
      </c>
      <c r="D2423" s="27" t="s">
        <v>225</v>
      </c>
      <c r="I2423" s="28">
        <v>43423.635150462964</v>
      </c>
      <c r="J2423" s="28">
        <v>43423.64162037037</v>
      </c>
      <c r="K2423" s="27">
        <v>6.4699074074074069E-3</v>
      </c>
      <c r="L2423" s="27" t="s">
        <v>210</v>
      </c>
      <c r="M2423" s="27" t="s">
        <v>210</v>
      </c>
      <c r="N2423" s="27" t="s">
        <v>215</v>
      </c>
      <c r="O2423" s="27" t="s">
        <v>224</v>
      </c>
      <c r="R2423" s="27">
        <v>0</v>
      </c>
      <c r="U2423" s="27" t="s">
        <v>1265</v>
      </c>
    </row>
    <row r="2424" spans="1:21" x14ac:dyDescent="0.15">
      <c r="A2424" s="27" t="s">
        <v>75</v>
      </c>
      <c r="B2424" s="27" t="s">
        <v>6025</v>
      </c>
      <c r="C2424" s="27" t="s">
        <v>248</v>
      </c>
      <c r="D2424" s="27" t="s">
        <v>225</v>
      </c>
      <c r="I2424" s="28">
        <v>43423.644837962966</v>
      </c>
      <c r="J2424" s="28">
        <v>43423.644895833335</v>
      </c>
      <c r="K2424" s="27">
        <v>5.7870370370370366E-5</v>
      </c>
      <c r="L2424" s="27" t="s">
        <v>210</v>
      </c>
      <c r="M2424" s="27" t="s">
        <v>211</v>
      </c>
      <c r="N2424" s="27" t="s">
        <v>215</v>
      </c>
      <c r="O2424" s="27" t="s">
        <v>224</v>
      </c>
      <c r="R2424" s="27">
        <v>0</v>
      </c>
      <c r="U2424" s="27" t="s">
        <v>749</v>
      </c>
    </row>
    <row r="2425" spans="1:21" x14ac:dyDescent="0.15">
      <c r="A2425" s="27" t="s">
        <v>75</v>
      </c>
      <c r="B2425" s="27" t="s">
        <v>13096</v>
      </c>
      <c r="C2425" s="27" t="s">
        <v>248</v>
      </c>
      <c r="D2425" s="27" t="s">
        <v>225</v>
      </c>
      <c r="I2425" s="28">
        <v>43423.645057870373</v>
      </c>
      <c r="J2425" s="28">
        <v>43423.645057870373</v>
      </c>
      <c r="K2425" s="27">
        <v>0</v>
      </c>
      <c r="L2425" s="27" t="s">
        <v>211</v>
      </c>
      <c r="M2425" s="27" t="s">
        <v>211</v>
      </c>
      <c r="N2425" s="27" t="s">
        <v>215</v>
      </c>
      <c r="O2425" s="27" t="s">
        <v>224</v>
      </c>
      <c r="R2425" s="27">
        <v>0</v>
      </c>
      <c r="U2425" s="27" t="s">
        <v>749</v>
      </c>
    </row>
    <row r="2426" spans="1:21" x14ac:dyDescent="0.15">
      <c r="A2426" s="27" t="s">
        <v>75</v>
      </c>
      <c r="B2426" s="27" t="s">
        <v>6026</v>
      </c>
      <c r="C2426" s="27" t="s">
        <v>248</v>
      </c>
      <c r="D2426" s="27" t="s">
        <v>225</v>
      </c>
      <c r="I2426" s="28">
        <v>43423.651909722219</v>
      </c>
      <c r="J2426" s="28">
        <v>43423.653229166666</v>
      </c>
      <c r="K2426" s="27">
        <v>1.3194444444444443E-3</v>
      </c>
      <c r="L2426" s="27" t="s">
        <v>210</v>
      </c>
      <c r="M2426" s="27" t="s">
        <v>211</v>
      </c>
      <c r="N2426" s="27" t="s">
        <v>215</v>
      </c>
      <c r="O2426" s="27" t="s">
        <v>224</v>
      </c>
      <c r="R2426" s="27">
        <v>0</v>
      </c>
      <c r="U2426" s="27" t="s">
        <v>1364</v>
      </c>
    </row>
    <row r="2427" spans="1:21" x14ac:dyDescent="0.15">
      <c r="A2427" s="27" t="s">
        <v>75</v>
      </c>
      <c r="B2427" s="27" t="s">
        <v>6027</v>
      </c>
      <c r="C2427" s="27" t="s">
        <v>248</v>
      </c>
      <c r="D2427" s="27" t="s">
        <v>225</v>
      </c>
      <c r="I2427" s="28">
        <v>43423.656377314815</v>
      </c>
      <c r="J2427" s="28">
        <v>43423.659722222219</v>
      </c>
      <c r="K2427" s="27">
        <v>3.3449074074074071E-3</v>
      </c>
      <c r="L2427" s="27" t="s">
        <v>210</v>
      </c>
      <c r="M2427" s="27" t="s">
        <v>210</v>
      </c>
      <c r="N2427" s="27" t="s">
        <v>216</v>
      </c>
      <c r="O2427" s="27" t="s">
        <v>224</v>
      </c>
      <c r="R2427" s="27">
        <v>0</v>
      </c>
      <c r="U2427" s="27" t="s">
        <v>6028</v>
      </c>
    </row>
    <row r="2428" spans="1:21" x14ac:dyDescent="0.15">
      <c r="A2428" s="27" t="s">
        <v>75</v>
      </c>
      <c r="B2428" s="27" t="s">
        <v>6029</v>
      </c>
      <c r="C2428" s="27" t="s">
        <v>248</v>
      </c>
      <c r="D2428" s="27" t="s">
        <v>225</v>
      </c>
      <c r="I2428" s="28">
        <v>43423.66002314815</v>
      </c>
      <c r="J2428" s="28">
        <v>43423.664293981485</v>
      </c>
      <c r="K2428" s="27">
        <v>4.2708333333333339E-3</v>
      </c>
      <c r="L2428" s="27" t="s">
        <v>210</v>
      </c>
      <c r="M2428" s="27" t="s">
        <v>210</v>
      </c>
      <c r="N2428" s="27" t="s">
        <v>215</v>
      </c>
      <c r="O2428" s="27" t="s">
        <v>224</v>
      </c>
      <c r="R2428" s="27">
        <v>0</v>
      </c>
      <c r="U2428" s="27" t="s">
        <v>6030</v>
      </c>
    </row>
    <row r="2429" spans="1:21" x14ac:dyDescent="0.15">
      <c r="A2429" s="27" t="s">
        <v>75</v>
      </c>
      <c r="B2429" s="27" t="s">
        <v>6031</v>
      </c>
      <c r="C2429" s="27" t="s">
        <v>248</v>
      </c>
      <c r="D2429" s="27" t="s">
        <v>225</v>
      </c>
      <c r="I2429" s="28">
        <v>43423.664594907408</v>
      </c>
      <c r="J2429" s="28">
        <v>43423.676400462966</v>
      </c>
      <c r="K2429" s="27">
        <v>1.1805555555555555E-2</v>
      </c>
      <c r="L2429" s="27" t="s">
        <v>210</v>
      </c>
      <c r="M2429" s="27" t="s">
        <v>210</v>
      </c>
      <c r="N2429" s="27" t="s">
        <v>215</v>
      </c>
      <c r="O2429" s="27" t="s">
        <v>224</v>
      </c>
      <c r="R2429" s="27">
        <v>0</v>
      </c>
      <c r="U2429" s="27" t="s">
        <v>1264</v>
      </c>
    </row>
    <row r="2430" spans="1:21" x14ac:dyDescent="0.15">
      <c r="A2430" s="27" t="s">
        <v>75</v>
      </c>
      <c r="B2430" s="27" t="s">
        <v>13097</v>
      </c>
      <c r="C2430" s="27" t="s">
        <v>248</v>
      </c>
      <c r="D2430" s="27" t="s">
        <v>225</v>
      </c>
      <c r="I2430" s="28">
        <v>43423.679525462961</v>
      </c>
      <c r="J2430" s="28">
        <v>43423.679525462961</v>
      </c>
      <c r="K2430" s="27">
        <v>0</v>
      </c>
      <c r="L2430" s="27" t="s">
        <v>211</v>
      </c>
      <c r="M2430" s="27" t="s">
        <v>211</v>
      </c>
      <c r="N2430" s="27" t="s">
        <v>215</v>
      </c>
      <c r="O2430" s="27" t="s">
        <v>224</v>
      </c>
      <c r="R2430" s="27">
        <v>0</v>
      </c>
      <c r="U2430" s="27" t="s">
        <v>1941</v>
      </c>
    </row>
    <row r="2431" spans="1:21" x14ac:dyDescent="0.15">
      <c r="A2431" s="27" t="s">
        <v>75</v>
      </c>
      <c r="B2431" s="27" t="s">
        <v>6032</v>
      </c>
      <c r="C2431" s="27" t="s">
        <v>248</v>
      </c>
      <c r="D2431" s="27" t="s">
        <v>225</v>
      </c>
      <c r="I2431" s="28">
        <v>43423.680648148147</v>
      </c>
      <c r="J2431" s="28">
        <v>43423.683749999997</v>
      </c>
      <c r="K2431" s="27">
        <v>3.1018518518518522E-3</v>
      </c>
      <c r="L2431" s="27" t="s">
        <v>210</v>
      </c>
      <c r="M2431" s="27" t="s">
        <v>210</v>
      </c>
      <c r="N2431" s="27" t="s">
        <v>215</v>
      </c>
      <c r="O2431" s="27" t="s">
        <v>224</v>
      </c>
      <c r="R2431" s="27">
        <v>0</v>
      </c>
      <c r="U2431" s="27" t="s">
        <v>1499</v>
      </c>
    </row>
    <row r="2432" spans="1:21" x14ac:dyDescent="0.15">
      <c r="A2432" s="27" t="s">
        <v>75</v>
      </c>
      <c r="B2432" s="27" t="s">
        <v>13098</v>
      </c>
      <c r="C2432" s="27" t="s">
        <v>248</v>
      </c>
      <c r="D2432" s="27" t="s">
        <v>225</v>
      </c>
      <c r="I2432" s="28">
        <v>43423.705011574071</v>
      </c>
      <c r="J2432" s="28">
        <v>43423.705011574071</v>
      </c>
      <c r="K2432" s="27">
        <v>0</v>
      </c>
      <c r="L2432" s="27" t="s">
        <v>211</v>
      </c>
      <c r="M2432" s="27" t="s">
        <v>211</v>
      </c>
      <c r="N2432" s="27" t="s">
        <v>215</v>
      </c>
      <c r="O2432" s="27" t="s">
        <v>224</v>
      </c>
      <c r="U2432" s="27" t="s">
        <v>1269</v>
      </c>
    </row>
    <row r="2433" spans="1:21" x14ac:dyDescent="0.15">
      <c r="A2433" s="27" t="s">
        <v>75</v>
      </c>
      <c r="B2433" s="27" t="s">
        <v>6033</v>
      </c>
      <c r="C2433" s="27" t="s">
        <v>248</v>
      </c>
      <c r="D2433" s="27" t="s">
        <v>225</v>
      </c>
      <c r="I2433" s="28">
        <v>43423.705150462964</v>
      </c>
      <c r="J2433" s="28">
        <v>43423.706875000003</v>
      </c>
      <c r="K2433" s="27">
        <v>1.7245370370370372E-3</v>
      </c>
      <c r="L2433" s="27" t="s">
        <v>210</v>
      </c>
      <c r="M2433" s="27" t="s">
        <v>211</v>
      </c>
      <c r="N2433" s="27" t="s">
        <v>215</v>
      </c>
      <c r="O2433" s="27" t="s">
        <v>224</v>
      </c>
      <c r="R2433" s="27">
        <v>0</v>
      </c>
      <c r="U2433" s="27" t="s">
        <v>1269</v>
      </c>
    </row>
    <row r="2434" spans="1:21" x14ac:dyDescent="0.15">
      <c r="A2434" s="27" t="s">
        <v>75</v>
      </c>
      <c r="B2434" s="27" t="s">
        <v>6034</v>
      </c>
      <c r="C2434" s="27" t="s">
        <v>248</v>
      </c>
      <c r="D2434" s="27" t="s">
        <v>225</v>
      </c>
      <c r="I2434" s="28">
        <v>43423.708032407405</v>
      </c>
      <c r="J2434" s="28">
        <v>43423.70957175926</v>
      </c>
      <c r="K2434" s="27">
        <v>1.5393518518518519E-3</v>
      </c>
      <c r="L2434" s="27" t="s">
        <v>210</v>
      </c>
      <c r="M2434" s="27" t="s">
        <v>211</v>
      </c>
      <c r="N2434" s="27" t="s">
        <v>215</v>
      </c>
      <c r="O2434" s="27" t="s">
        <v>224</v>
      </c>
      <c r="R2434" s="27">
        <v>0</v>
      </c>
      <c r="U2434" s="27" t="s">
        <v>1266</v>
      </c>
    </row>
    <row r="2435" spans="1:21" x14ac:dyDescent="0.15">
      <c r="A2435" s="27" t="s">
        <v>75</v>
      </c>
      <c r="B2435" s="27" t="s">
        <v>13099</v>
      </c>
      <c r="C2435" s="27" t="s">
        <v>248</v>
      </c>
      <c r="D2435" s="27" t="s">
        <v>225</v>
      </c>
      <c r="I2435" s="28">
        <v>43423.708854166667</v>
      </c>
      <c r="J2435" s="28">
        <v>43423.708854166667</v>
      </c>
      <c r="K2435" s="27">
        <v>0</v>
      </c>
      <c r="L2435" s="27" t="s">
        <v>211</v>
      </c>
      <c r="M2435" s="27" t="s">
        <v>211</v>
      </c>
      <c r="N2435" s="27" t="s">
        <v>215</v>
      </c>
      <c r="O2435" s="27" t="s">
        <v>224</v>
      </c>
      <c r="R2435" s="27">
        <v>0</v>
      </c>
      <c r="U2435" s="27" t="s">
        <v>1269</v>
      </c>
    </row>
    <row r="2436" spans="1:21" x14ac:dyDescent="0.15">
      <c r="A2436" s="27" t="s">
        <v>75</v>
      </c>
      <c r="B2436" s="27" t="s">
        <v>6035</v>
      </c>
      <c r="C2436" s="27" t="s">
        <v>248</v>
      </c>
      <c r="D2436" s="27" t="s">
        <v>225</v>
      </c>
      <c r="I2436" s="28">
        <v>43423.712581018517</v>
      </c>
      <c r="J2436" s="28">
        <v>43423.715682870374</v>
      </c>
      <c r="K2436" s="27">
        <v>3.1018518518518522E-3</v>
      </c>
      <c r="L2436" s="27" t="s">
        <v>210</v>
      </c>
      <c r="M2436" s="27" t="s">
        <v>210</v>
      </c>
      <c r="N2436" s="27" t="s">
        <v>215</v>
      </c>
      <c r="O2436" s="27" t="s">
        <v>224</v>
      </c>
      <c r="R2436" s="27">
        <v>0</v>
      </c>
      <c r="U2436" s="27" t="s">
        <v>1106</v>
      </c>
    </row>
    <row r="2437" spans="1:21" x14ac:dyDescent="0.15">
      <c r="A2437" s="27" t="s">
        <v>75</v>
      </c>
      <c r="B2437" s="27" t="s">
        <v>6036</v>
      </c>
      <c r="C2437" s="27" t="s">
        <v>248</v>
      </c>
      <c r="D2437" s="27" t="s">
        <v>225</v>
      </c>
      <c r="I2437" s="28">
        <v>43423.732465277775</v>
      </c>
      <c r="J2437" s="28">
        <v>43423.732673611114</v>
      </c>
      <c r="K2437" s="27">
        <v>2.0833333333333335E-4</v>
      </c>
      <c r="L2437" s="27" t="s">
        <v>210</v>
      </c>
      <c r="M2437" s="27" t="s">
        <v>211</v>
      </c>
      <c r="N2437" s="27" t="s">
        <v>215</v>
      </c>
      <c r="O2437" s="27" t="s">
        <v>224</v>
      </c>
      <c r="R2437" s="27">
        <v>0</v>
      </c>
      <c r="U2437" s="27" t="s">
        <v>1070</v>
      </c>
    </row>
    <row r="2438" spans="1:21" x14ac:dyDescent="0.15">
      <c r="A2438" s="27" t="s">
        <v>75</v>
      </c>
      <c r="B2438" s="27" t="s">
        <v>6037</v>
      </c>
      <c r="C2438" s="27" t="s">
        <v>192</v>
      </c>
      <c r="D2438" s="27" t="s">
        <v>166</v>
      </c>
      <c r="I2438" s="28">
        <v>43423.586481481485</v>
      </c>
      <c r="J2438" s="28">
        <v>43423.587789351855</v>
      </c>
      <c r="K2438" s="27">
        <v>1.3078703703703705E-3</v>
      </c>
      <c r="L2438" s="27" t="s">
        <v>210</v>
      </c>
      <c r="M2438" s="27" t="s">
        <v>211</v>
      </c>
      <c r="N2438" s="27" t="s">
        <v>215</v>
      </c>
      <c r="O2438" s="27" t="s">
        <v>165</v>
      </c>
      <c r="R2438" s="27">
        <v>0</v>
      </c>
      <c r="U2438" s="27" t="s">
        <v>1943</v>
      </c>
    </row>
    <row r="2439" spans="1:21" x14ac:dyDescent="0.15">
      <c r="A2439" s="27" t="s">
        <v>75</v>
      </c>
      <c r="B2439" s="27" t="s">
        <v>13100</v>
      </c>
      <c r="C2439" s="27" t="s">
        <v>192</v>
      </c>
      <c r="D2439" s="27" t="s">
        <v>166</v>
      </c>
      <c r="I2439" s="28">
        <v>43423.589259259257</v>
      </c>
      <c r="J2439" s="28">
        <v>43423.589259259257</v>
      </c>
      <c r="K2439" s="27">
        <v>0</v>
      </c>
      <c r="L2439" s="27" t="s">
        <v>211</v>
      </c>
      <c r="M2439" s="27" t="s">
        <v>211</v>
      </c>
      <c r="N2439" s="27" t="s">
        <v>215</v>
      </c>
      <c r="O2439" s="27" t="s">
        <v>165</v>
      </c>
      <c r="R2439" s="27">
        <v>0</v>
      </c>
      <c r="U2439" s="27" t="s">
        <v>1942</v>
      </c>
    </row>
    <row r="2440" spans="1:21" x14ac:dyDescent="0.15">
      <c r="A2440" s="27" t="s">
        <v>75</v>
      </c>
      <c r="B2440" s="27" t="s">
        <v>6038</v>
      </c>
      <c r="C2440" s="27" t="s">
        <v>192</v>
      </c>
      <c r="D2440" s="27" t="s">
        <v>166</v>
      </c>
      <c r="I2440" s="28">
        <v>43423.599351851852</v>
      </c>
      <c r="J2440" s="28">
        <v>43423.600636574076</v>
      </c>
      <c r="K2440" s="27">
        <v>1.2847222222222223E-3</v>
      </c>
      <c r="L2440" s="27" t="s">
        <v>210</v>
      </c>
      <c r="M2440" s="27" t="s">
        <v>211</v>
      </c>
      <c r="N2440" s="27" t="s">
        <v>215</v>
      </c>
      <c r="O2440" s="27" t="s">
        <v>165</v>
      </c>
      <c r="R2440" s="27">
        <v>0</v>
      </c>
      <c r="U2440" s="27" t="s">
        <v>834</v>
      </c>
    </row>
    <row r="2441" spans="1:21" x14ac:dyDescent="0.15">
      <c r="A2441" s="27" t="s">
        <v>75</v>
      </c>
      <c r="B2441" s="27" t="s">
        <v>6039</v>
      </c>
      <c r="C2441" s="27" t="s">
        <v>192</v>
      </c>
      <c r="D2441" s="27" t="s">
        <v>166</v>
      </c>
      <c r="I2441" s="28">
        <v>43423.601319444446</v>
      </c>
      <c r="J2441" s="28">
        <v>43423.602025462962</v>
      </c>
      <c r="K2441" s="27">
        <v>7.0601851851851847E-4</v>
      </c>
      <c r="L2441" s="27" t="s">
        <v>210</v>
      </c>
      <c r="M2441" s="27" t="s">
        <v>211</v>
      </c>
      <c r="N2441" s="27" t="s">
        <v>216</v>
      </c>
      <c r="O2441" s="27" t="s">
        <v>165</v>
      </c>
      <c r="R2441" s="27">
        <v>0</v>
      </c>
      <c r="U2441" s="27" t="s">
        <v>1020</v>
      </c>
    </row>
    <row r="2442" spans="1:21" x14ac:dyDescent="0.15">
      <c r="A2442" s="27" t="s">
        <v>75</v>
      </c>
      <c r="B2442" s="27" t="s">
        <v>6040</v>
      </c>
      <c r="C2442" s="27" t="s">
        <v>192</v>
      </c>
      <c r="D2442" s="27" t="s">
        <v>166</v>
      </c>
      <c r="I2442" s="28">
        <v>43423.61346064815</v>
      </c>
      <c r="J2442" s="28">
        <v>43423.615034722221</v>
      </c>
      <c r="K2442" s="27">
        <v>1.5740740740740741E-3</v>
      </c>
      <c r="L2442" s="27" t="s">
        <v>210</v>
      </c>
      <c r="M2442" s="27" t="s">
        <v>211</v>
      </c>
      <c r="N2442" s="27" t="s">
        <v>215</v>
      </c>
      <c r="O2442" s="27" t="s">
        <v>165</v>
      </c>
      <c r="R2442" s="27">
        <v>0</v>
      </c>
      <c r="U2442" s="27" t="s">
        <v>511</v>
      </c>
    </row>
    <row r="2443" spans="1:21" x14ac:dyDescent="0.15">
      <c r="A2443" s="27" t="s">
        <v>75</v>
      </c>
      <c r="B2443" s="27" t="s">
        <v>6041</v>
      </c>
      <c r="C2443" s="27" t="s">
        <v>192</v>
      </c>
      <c r="D2443" s="27" t="s">
        <v>166</v>
      </c>
      <c r="I2443" s="28">
        <v>43423.632060185184</v>
      </c>
      <c r="J2443" s="28">
        <v>43423.633425925924</v>
      </c>
      <c r="K2443" s="27">
        <v>1.3657407407407409E-3</v>
      </c>
      <c r="L2443" s="27" t="s">
        <v>210</v>
      </c>
      <c r="M2443" s="27" t="s">
        <v>211</v>
      </c>
      <c r="N2443" s="27" t="s">
        <v>215</v>
      </c>
      <c r="O2443" s="27" t="s">
        <v>165</v>
      </c>
      <c r="R2443" s="27">
        <v>0</v>
      </c>
      <c r="U2443" s="27" t="s">
        <v>6042</v>
      </c>
    </row>
    <row r="2444" spans="1:21" x14ac:dyDescent="0.15">
      <c r="A2444" s="27" t="s">
        <v>75</v>
      </c>
      <c r="B2444" s="27" t="s">
        <v>6043</v>
      </c>
      <c r="C2444" s="27" t="s">
        <v>192</v>
      </c>
      <c r="D2444" s="27" t="s">
        <v>166</v>
      </c>
      <c r="I2444" s="28">
        <v>43423.65247685185</v>
      </c>
      <c r="J2444" s="28">
        <v>43423.652777777781</v>
      </c>
      <c r="K2444" s="27">
        <v>3.0092592592592595E-4</v>
      </c>
      <c r="L2444" s="27" t="s">
        <v>210</v>
      </c>
      <c r="M2444" s="27" t="s">
        <v>211</v>
      </c>
      <c r="N2444" s="27" t="s">
        <v>215</v>
      </c>
      <c r="O2444" s="27" t="s">
        <v>165</v>
      </c>
      <c r="R2444" s="27">
        <v>0</v>
      </c>
      <c r="U2444" s="27" t="s">
        <v>6044</v>
      </c>
    </row>
    <row r="2445" spans="1:21" x14ac:dyDescent="0.15">
      <c r="A2445" s="27" t="s">
        <v>75</v>
      </c>
      <c r="B2445" s="27" t="s">
        <v>13101</v>
      </c>
      <c r="C2445" s="27" t="s">
        <v>192</v>
      </c>
      <c r="D2445" s="27" t="s">
        <v>166</v>
      </c>
      <c r="I2445" s="28">
        <v>43423.654791666668</v>
      </c>
      <c r="J2445" s="28">
        <v>43423.654791666668</v>
      </c>
      <c r="K2445" s="27">
        <v>0</v>
      </c>
      <c r="L2445" s="27" t="s">
        <v>211</v>
      </c>
      <c r="M2445" s="27" t="s">
        <v>211</v>
      </c>
      <c r="N2445" s="27" t="s">
        <v>215</v>
      </c>
      <c r="O2445" s="27" t="s">
        <v>165</v>
      </c>
      <c r="R2445" s="27">
        <v>0</v>
      </c>
      <c r="U2445" s="27" t="s">
        <v>13102</v>
      </c>
    </row>
    <row r="2446" spans="1:21" x14ac:dyDescent="0.15">
      <c r="A2446" s="27" t="s">
        <v>75</v>
      </c>
      <c r="B2446" s="27" t="s">
        <v>6045</v>
      </c>
      <c r="C2446" s="27" t="s">
        <v>192</v>
      </c>
      <c r="D2446" s="27" t="s">
        <v>166</v>
      </c>
      <c r="I2446" s="28">
        <v>43423.660902777781</v>
      </c>
      <c r="J2446" s="28">
        <v>43423.66202546296</v>
      </c>
      <c r="K2446" s="27">
        <v>1.1226851851851851E-3</v>
      </c>
      <c r="L2446" s="27" t="s">
        <v>210</v>
      </c>
      <c r="M2446" s="27" t="s">
        <v>211</v>
      </c>
      <c r="N2446" s="27" t="s">
        <v>215</v>
      </c>
      <c r="O2446" s="27" t="s">
        <v>165</v>
      </c>
      <c r="R2446" s="27">
        <v>0</v>
      </c>
      <c r="U2446" s="27" t="s">
        <v>6046</v>
      </c>
    </row>
    <row r="2447" spans="1:21" x14ac:dyDescent="0.15">
      <c r="A2447" s="27" t="s">
        <v>75</v>
      </c>
      <c r="B2447" s="27" t="s">
        <v>13103</v>
      </c>
      <c r="C2447" s="27" t="s">
        <v>192</v>
      </c>
      <c r="D2447" s="27" t="s">
        <v>166</v>
      </c>
      <c r="I2447" s="28">
        <v>43423.690347222226</v>
      </c>
      <c r="J2447" s="28">
        <v>43423.690347222226</v>
      </c>
      <c r="K2447" s="27">
        <v>0</v>
      </c>
      <c r="L2447" s="27" t="s">
        <v>211</v>
      </c>
      <c r="M2447" s="27" t="s">
        <v>211</v>
      </c>
      <c r="N2447" s="27" t="s">
        <v>215</v>
      </c>
      <c r="O2447" s="27" t="s">
        <v>165</v>
      </c>
      <c r="U2447" s="27" t="s">
        <v>2180</v>
      </c>
    </row>
    <row r="2448" spans="1:21" x14ac:dyDescent="0.15">
      <c r="A2448" s="27" t="s">
        <v>75</v>
      </c>
      <c r="B2448" s="27" t="s">
        <v>6047</v>
      </c>
      <c r="C2448" s="27" t="s">
        <v>192</v>
      </c>
      <c r="D2448" s="27" t="s">
        <v>166</v>
      </c>
      <c r="I2448" s="28">
        <v>43423.699652777781</v>
      </c>
      <c r="J2448" s="28">
        <v>43423.703055555554</v>
      </c>
      <c r="K2448" s="27">
        <v>3.4027777777777784E-3</v>
      </c>
      <c r="L2448" s="27" t="s">
        <v>210</v>
      </c>
      <c r="M2448" s="27" t="s">
        <v>210</v>
      </c>
      <c r="N2448" s="27" t="s">
        <v>215</v>
      </c>
      <c r="O2448" s="27" t="s">
        <v>165</v>
      </c>
      <c r="R2448" s="27">
        <v>0</v>
      </c>
      <c r="U2448" s="27" t="s">
        <v>1270</v>
      </c>
    </row>
    <row r="2449" spans="1:21" x14ac:dyDescent="0.15">
      <c r="A2449" s="27" t="s">
        <v>75</v>
      </c>
      <c r="B2449" s="27" t="s">
        <v>13104</v>
      </c>
      <c r="C2449" s="27" t="s">
        <v>192</v>
      </c>
      <c r="D2449" s="27" t="s">
        <v>166</v>
      </c>
      <c r="I2449" s="28">
        <v>43423.723634259259</v>
      </c>
      <c r="J2449" s="28">
        <v>43423.723634259259</v>
      </c>
      <c r="K2449" s="27">
        <v>0</v>
      </c>
      <c r="L2449" s="27" t="s">
        <v>211</v>
      </c>
      <c r="M2449" s="27" t="s">
        <v>211</v>
      </c>
      <c r="N2449" s="27" t="s">
        <v>215</v>
      </c>
      <c r="O2449" s="27" t="s">
        <v>165</v>
      </c>
      <c r="R2449" s="27">
        <v>0</v>
      </c>
      <c r="U2449" s="27" t="s">
        <v>13105</v>
      </c>
    </row>
    <row r="2450" spans="1:21" x14ac:dyDescent="0.15">
      <c r="A2450" s="27" t="s">
        <v>75</v>
      </c>
      <c r="B2450" s="27" t="s">
        <v>6048</v>
      </c>
      <c r="C2450" s="27" t="s">
        <v>192</v>
      </c>
      <c r="D2450" s="27" t="s">
        <v>166</v>
      </c>
      <c r="I2450" s="28">
        <v>43423.726921296293</v>
      </c>
      <c r="J2450" s="28">
        <v>43423.733958333331</v>
      </c>
      <c r="K2450" s="27">
        <v>7.037037037037037E-3</v>
      </c>
      <c r="L2450" s="27" t="s">
        <v>210</v>
      </c>
      <c r="M2450" s="27" t="s">
        <v>210</v>
      </c>
      <c r="N2450" s="27" t="s">
        <v>215</v>
      </c>
      <c r="O2450" s="27" t="s">
        <v>165</v>
      </c>
      <c r="R2450" s="27">
        <v>0</v>
      </c>
      <c r="U2450" s="27" t="s">
        <v>6049</v>
      </c>
    </row>
    <row r="2451" spans="1:21" x14ac:dyDescent="0.15">
      <c r="A2451" s="27" t="s">
        <v>75</v>
      </c>
      <c r="B2451" s="27" t="s">
        <v>6050</v>
      </c>
      <c r="C2451" s="27" t="s">
        <v>194</v>
      </c>
      <c r="D2451" s="27" t="s">
        <v>156</v>
      </c>
      <c r="I2451" s="28">
        <v>43423.425578703704</v>
      </c>
      <c r="J2451" s="28">
        <v>43423.432766203703</v>
      </c>
      <c r="K2451" s="27">
        <v>7.1874999999999994E-3</v>
      </c>
      <c r="L2451" s="27" t="s">
        <v>210</v>
      </c>
      <c r="M2451" s="27" t="s">
        <v>210</v>
      </c>
      <c r="N2451" s="27" t="s">
        <v>215</v>
      </c>
      <c r="O2451" s="27" t="s">
        <v>155</v>
      </c>
      <c r="R2451" s="27">
        <v>0</v>
      </c>
      <c r="U2451" s="27" t="s">
        <v>6051</v>
      </c>
    </row>
    <row r="2452" spans="1:21" x14ac:dyDescent="0.15">
      <c r="A2452" s="27" t="s">
        <v>75</v>
      </c>
      <c r="B2452" s="27" t="s">
        <v>6052</v>
      </c>
      <c r="C2452" s="27" t="s">
        <v>194</v>
      </c>
      <c r="D2452" s="27" t="s">
        <v>156</v>
      </c>
      <c r="I2452" s="28">
        <v>43423.484699074077</v>
      </c>
      <c r="J2452" s="28">
        <v>43423.48978009259</v>
      </c>
      <c r="K2452" s="27">
        <v>5.0810185185185186E-3</v>
      </c>
      <c r="L2452" s="27" t="s">
        <v>210</v>
      </c>
      <c r="M2452" s="27" t="s">
        <v>210</v>
      </c>
      <c r="N2452" s="27" t="s">
        <v>215</v>
      </c>
      <c r="O2452" s="27" t="s">
        <v>155</v>
      </c>
      <c r="R2452" s="27">
        <v>0</v>
      </c>
      <c r="U2452" s="27" t="s">
        <v>837</v>
      </c>
    </row>
    <row r="2453" spans="1:21" x14ac:dyDescent="0.15">
      <c r="A2453" s="27" t="s">
        <v>75</v>
      </c>
      <c r="B2453" s="27" t="s">
        <v>6053</v>
      </c>
      <c r="C2453" s="27" t="s">
        <v>194</v>
      </c>
      <c r="D2453" s="27" t="s">
        <v>156</v>
      </c>
      <c r="I2453" s="28">
        <v>43423.577326388891</v>
      </c>
      <c r="J2453" s="28">
        <v>43423.578634259262</v>
      </c>
      <c r="K2453" s="27">
        <v>1.3078703703703705E-3</v>
      </c>
      <c r="L2453" s="27" t="s">
        <v>210</v>
      </c>
      <c r="M2453" s="27" t="s">
        <v>211</v>
      </c>
      <c r="N2453" s="27" t="s">
        <v>215</v>
      </c>
      <c r="O2453" s="27" t="s">
        <v>155</v>
      </c>
      <c r="R2453" s="27">
        <v>0</v>
      </c>
      <c r="U2453" s="27" t="s">
        <v>6054</v>
      </c>
    </row>
    <row r="2454" spans="1:21" x14ac:dyDescent="0.15">
      <c r="A2454" s="27" t="s">
        <v>75</v>
      </c>
      <c r="B2454" s="27" t="s">
        <v>13106</v>
      </c>
      <c r="C2454" s="27" t="s">
        <v>194</v>
      </c>
      <c r="D2454" s="27" t="s">
        <v>156</v>
      </c>
      <c r="I2454" s="28">
        <v>43423.58630787037</v>
      </c>
      <c r="J2454" s="28">
        <v>43423.58630787037</v>
      </c>
      <c r="K2454" s="27">
        <v>0</v>
      </c>
      <c r="L2454" s="27" t="s">
        <v>211</v>
      </c>
      <c r="M2454" s="27" t="s">
        <v>211</v>
      </c>
      <c r="N2454" s="27" t="s">
        <v>215</v>
      </c>
      <c r="O2454" s="27" t="s">
        <v>155</v>
      </c>
      <c r="R2454" s="27">
        <v>0</v>
      </c>
      <c r="U2454" s="27" t="s">
        <v>6051</v>
      </c>
    </row>
    <row r="2455" spans="1:21" x14ac:dyDescent="0.15">
      <c r="A2455" s="27" t="s">
        <v>75</v>
      </c>
      <c r="B2455" s="27" t="s">
        <v>6055</v>
      </c>
      <c r="C2455" s="27" t="s">
        <v>194</v>
      </c>
      <c r="D2455" s="27" t="s">
        <v>156</v>
      </c>
      <c r="I2455" s="28">
        <v>43423.591354166667</v>
      </c>
      <c r="J2455" s="28">
        <v>43423.606273148151</v>
      </c>
      <c r="K2455" s="27">
        <v>1.4918981481481483E-2</v>
      </c>
      <c r="L2455" s="27" t="s">
        <v>210</v>
      </c>
      <c r="M2455" s="27" t="s">
        <v>210</v>
      </c>
      <c r="N2455" s="27" t="s">
        <v>216</v>
      </c>
      <c r="O2455" s="27" t="s">
        <v>155</v>
      </c>
      <c r="R2455" s="27">
        <v>0</v>
      </c>
      <c r="U2455" s="27" t="s">
        <v>6056</v>
      </c>
    </row>
    <row r="2456" spans="1:21" x14ac:dyDescent="0.15">
      <c r="A2456" s="27" t="s">
        <v>75</v>
      </c>
      <c r="B2456" s="27" t="s">
        <v>13107</v>
      </c>
      <c r="C2456" s="27" t="s">
        <v>194</v>
      </c>
      <c r="D2456" s="27" t="s">
        <v>156</v>
      </c>
      <c r="I2456" s="28">
        <v>43423.613449074073</v>
      </c>
      <c r="J2456" s="28">
        <v>43423.613449074073</v>
      </c>
      <c r="K2456" s="27">
        <v>0</v>
      </c>
      <c r="L2456" s="27" t="s">
        <v>211</v>
      </c>
      <c r="M2456" s="27" t="s">
        <v>211</v>
      </c>
      <c r="N2456" s="27" t="s">
        <v>216</v>
      </c>
      <c r="O2456" s="27" t="s">
        <v>155</v>
      </c>
      <c r="R2456" s="27">
        <v>0</v>
      </c>
      <c r="U2456" s="27" t="s">
        <v>13108</v>
      </c>
    </row>
    <row r="2457" spans="1:21" x14ac:dyDescent="0.15">
      <c r="A2457" s="27" t="s">
        <v>75</v>
      </c>
      <c r="B2457" s="27" t="s">
        <v>13109</v>
      </c>
      <c r="C2457" s="27" t="s">
        <v>194</v>
      </c>
      <c r="D2457" s="27" t="s">
        <v>156</v>
      </c>
      <c r="I2457" s="28">
        <v>43423.614027777781</v>
      </c>
      <c r="J2457" s="28">
        <v>43423.614027777781</v>
      </c>
      <c r="K2457" s="27">
        <v>0</v>
      </c>
      <c r="L2457" s="27" t="s">
        <v>211</v>
      </c>
      <c r="M2457" s="27" t="s">
        <v>211</v>
      </c>
      <c r="N2457" s="27" t="s">
        <v>215</v>
      </c>
      <c r="O2457" s="27" t="s">
        <v>155</v>
      </c>
      <c r="R2457" s="27">
        <v>0</v>
      </c>
      <c r="U2457" s="27" t="s">
        <v>13108</v>
      </c>
    </row>
    <row r="2458" spans="1:21" x14ac:dyDescent="0.15">
      <c r="A2458" s="27" t="s">
        <v>75</v>
      </c>
      <c r="B2458" s="27" t="s">
        <v>13110</v>
      </c>
      <c r="C2458" s="27" t="s">
        <v>194</v>
      </c>
      <c r="D2458" s="27" t="s">
        <v>156</v>
      </c>
      <c r="I2458" s="28">
        <v>43423.614131944443</v>
      </c>
      <c r="J2458" s="28">
        <v>43423.614131944443</v>
      </c>
      <c r="K2458" s="27">
        <v>0</v>
      </c>
      <c r="L2458" s="27" t="s">
        <v>211</v>
      </c>
      <c r="M2458" s="27" t="s">
        <v>211</v>
      </c>
      <c r="N2458" s="27" t="s">
        <v>215</v>
      </c>
      <c r="O2458" s="27" t="s">
        <v>155</v>
      </c>
      <c r="R2458" s="27">
        <v>0</v>
      </c>
      <c r="U2458" s="27" t="s">
        <v>6054</v>
      </c>
    </row>
    <row r="2459" spans="1:21" x14ac:dyDescent="0.15">
      <c r="A2459" s="27" t="s">
        <v>75</v>
      </c>
      <c r="B2459" s="27" t="s">
        <v>6057</v>
      </c>
      <c r="C2459" s="27" t="s">
        <v>194</v>
      </c>
      <c r="D2459" s="27" t="s">
        <v>156</v>
      </c>
      <c r="I2459" s="28">
        <v>43423.615740740737</v>
      </c>
      <c r="J2459" s="28">
        <v>43423.619363425925</v>
      </c>
      <c r="K2459" s="27">
        <v>3.6226851851851854E-3</v>
      </c>
      <c r="L2459" s="27" t="s">
        <v>210</v>
      </c>
      <c r="M2459" s="27" t="s">
        <v>210</v>
      </c>
      <c r="N2459" s="27" t="s">
        <v>215</v>
      </c>
      <c r="O2459" s="27" t="s">
        <v>155</v>
      </c>
      <c r="R2459" s="27">
        <v>0</v>
      </c>
      <c r="U2459" s="27" t="s">
        <v>6054</v>
      </c>
    </row>
    <row r="2460" spans="1:21" x14ac:dyDescent="0.15">
      <c r="A2460" s="27" t="s">
        <v>75</v>
      </c>
      <c r="B2460" s="27" t="s">
        <v>6058</v>
      </c>
      <c r="C2460" s="27" t="s">
        <v>194</v>
      </c>
      <c r="D2460" s="27" t="s">
        <v>156</v>
      </c>
      <c r="I2460" s="28">
        <v>43423.625775462962</v>
      </c>
      <c r="J2460" s="28">
        <v>43423.630648148152</v>
      </c>
      <c r="K2460" s="27">
        <v>4.8726851851851856E-3</v>
      </c>
      <c r="L2460" s="27" t="s">
        <v>210</v>
      </c>
      <c r="M2460" s="27" t="s">
        <v>210</v>
      </c>
      <c r="N2460" s="27" t="s">
        <v>215</v>
      </c>
      <c r="O2460" s="27" t="s">
        <v>155</v>
      </c>
      <c r="R2460" s="27">
        <v>0</v>
      </c>
      <c r="U2460" s="27" t="s">
        <v>6059</v>
      </c>
    </row>
    <row r="2461" spans="1:21" x14ac:dyDescent="0.15">
      <c r="A2461" s="27" t="s">
        <v>75</v>
      </c>
      <c r="B2461" s="27" t="s">
        <v>6060</v>
      </c>
      <c r="C2461" s="27" t="s">
        <v>194</v>
      </c>
      <c r="D2461" s="27" t="s">
        <v>156</v>
      </c>
      <c r="I2461" s="28">
        <v>43423.631342592591</v>
      </c>
      <c r="J2461" s="28">
        <v>43423.633935185186</v>
      </c>
      <c r="K2461" s="27">
        <v>2.5925925925925925E-3</v>
      </c>
      <c r="L2461" s="27" t="s">
        <v>210</v>
      </c>
      <c r="M2461" s="27" t="s">
        <v>210</v>
      </c>
      <c r="N2461" s="27" t="s">
        <v>216</v>
      </c>
      <c r="O2461" s="27" t="s">
        <v>155</v>
      </c>
      <c r="R2461" s="27">
        <v>0</v>
      </c>
      <c r="U2461" s="27" t="s">
        <v>1263</v>
      </c>
    </row>
    <row r="2462" spans="1:21" x14ac:dyDescent="0.15">
      <c r="A2462" s="27" t="s">
        <v>75</v>
      </c>
      <c r="B2462" s="27" t="s">
        <v>6061</v>
      </c>
      <c r="C2462" s="27" t="s">
        <v>194</v>
      </c>
      <c r="D2462" s="27" t="s">
        <v>156</v>
      </c>
      <c r="I2462" s="28">
        <v>43423.641770833332</v>
      </c>
      <c r="J2462" s="28">
        <v>43423.646967592591</v>
      </c>
      <c r="K2462" s="27">
        <v>5.1967592592592595E-3</v>
      </c>
      <c r="L2462" s="27" t="s">
        <v>210</v>
      </c>
      <c r="M2462" s="27" t="s">
        <v>210</v>
      </c>
      <c r="N2462" s="27" t="s">
        <v>215</v>
      </c>
      <c r="O2462" s="27" t="s">
        <v>155</v>
      </c>
      <c r="R2462" s="27">
        <v>0</v>
      </c>
      <c r="U2462" s="27" t="s">
        <v>1500</v>
      </c>
    </row>
    <row r="2463" spans="1:21" x14ac:dyDescent="0.15">
      <c r="A2463" s="27" t="s">
        <v>75</v>
      </c>
      <c r="B2463" s="27" t="s">
        <v>6062</v>
      </c>
      <c r="C2463" s="27" t="s">
        <v>194</v>
      </c>
      <c r="D2463" s="27" t="s">
        <v>156</v>
      </c>
      <c r="I2463" s="28">
        <v>43423.649861111109</v>
      </c>
      <c r="J2463" s="28">
        <v>43423.65320601852</v>
      </c>
      <c r="K2463" s="27">
        <v>3.3449074074074071E-3</v>
      </c>
      <c r="L2463" s="27" t="s">
        <v>210</v>
      </c>
      <c r="M2463" s="27" t="s">
        <v>210</v>
      </c>
      <c r="N2463" s="27" t="s">
        <v>216</v>
      </c>
      <c r="O2463" s="27" t="s">
        <v>155</v>
      </c>
      <c r="R2463" s="27">
        <v>0</v>
      </c>
      <c r="U2463" s="27" t="s">
        <v>6063</v>
      </c>
    </row>
    <row r="2464" spans="1:21" x14ac:dyDescent="0.15">
      <c r="A2464" s="27" t="s">
        <v>75</v>
      </c>
      <c r="B2464" s="27" t="s">
        <v>6064</v>
      </c>
      <c r="C2464" s="27" t="s">
        <v>194</v>
      </c>
      <c r="D2464" s="27" t="s">
        <v>156</v>
      </c>
      <c r="I2464" s="28">
        <v>43423.654421296298</v>
      </c>
      <c r="J2464" s="28">
        <v>43423.655173611114</v>
      </c>
      <c r="K2464" s="27">
        <v>7.5231481481481471E-4</v>
      </c>
      <c r="L2464" s="27" t="s">
        <v>210</v>
      </c>
      <c r="M2464" s="27" t="s">
        <v>211</v>
      </c>
      <c r="N2464" s="27" t="s">
        <v>215</v>
      </c>
      <c r="O2464" s="27" t="s">
        <v>155</v>
      </c>
      <c r="R2464" s="27">
        <v>0</v>
      </c>
      <c r="U2464" s="27" t="s">
        <v>1365</v>
      </c>
    </row>
    <row r="2465" spans="1:21" x14ac:dyDescent="0.15">
      <c r="A2465" s="27" t="s">
        <v>75</v>
      </c>
      <c r="B2465" s="27" t="s">
        <v>6065</v>
      </c>
      <c r="C2465" s="27" t="s">
        <v>194</v>
      </c>
      <c r="D2465" s="27" t="s">
        <v>156</v>
      </c>
      <c r="I2465" s="28">
        <v>43423.664618055554</v>
      </c>
      <c r="J2465" s="28">
        <v>43423.676365740743</v>
      </c>
      <c r="K2465" s="27">
        <v>1.1747685185185186E-2</v>
      </c>
      <c r="L2465" s="27" t="s">
        <v>210</v>
      </c>
      <c r="M2465" s="27" t="s">
        <v>210</v>
      </c>
      <c r="N2465" s="27" t="s">
        <v>216</v>
      </c>
      <c r="O2465" s="27" t="s">
        <v>155</v>
      </c>
      <c r="R2465" s="27">
        <v>0</v>
      </c>
      <c r="U2465" s="27" t="s">
        <v>1263</v>
      </c>
    </row>
    <row r="2466" spans="1:21" x14ac:dyDescent="0.15">
      <c r="A2466" s="27" t="s">
        <v>75</v>
      </c>
      <c r="B2466" s="27" t="s">
        <v>13111</v>
      </c>
      <c r="C2466" s="27" t="s">
        <v>194</v>
      </c>
      <c r="D2466" s="27" t="s">
        <v>156</v>
      </c>
      <c r="I2466" s="28">
        <v>43423.706817129627</v>
      </c>
      <c r="J2466" s="28">
        <v>43423.706817129627</v>
      </c>
      <c r="K2466" s="27">
        <v>0</v>
      </c>
      <c r="L2466" s="27" t="s">
        <v>211</v>
      </c>
      <c r="M2466" s="27" t="s">
        <v>211</v>
      </c>
      <c r="N2466" s="27" t="s">
        <v>215</v>
      </c>
      <c r="O2466" s="27" t="s">
        <v>155</v>
      </c>
      <c r="R2466" s="27">
        <v>0</v>
      </c>
      <c r="U2466" s="27" t="s">
        <v>1021</v>
      </c>
    </row>
    <row r="2467" spans="1:21" x14ac:dyDescent="0.15">
      <c r="A2467" s="27" t="s">
        <v>75</v>
      </c>
      <c r="B2467" s="27" t="s">
        <v>6066</v>
      </c>
      <c r="C2467" s="27" t="s">
        <v>194</v>
      </c>
      <c r="D2467" s="27" t="s">
        <v>156</v>
      </c>
      <c r="I2467" s="28">
        <v>43423.70758101852</v>
      </c>
      <c r="J2467" s="28">
        <v>43423.707905092589</v>
      </c>
      <c r="K2467" s="27">
        <v>3.2407407407407406E-4</v>
      </c>
      <c r="L2467" s="27" t="s">
        <v>210</v>
      </c>
      <c r="M2467" s="27" t="s">
        <v>211</v>
      </c>
      <c r="N2467" s="27" t="s">
        <v>215</v>
      </c>
      <c r="O2467" s="27" t="s">
        <v>155</v>
      </c>
      <c r="R2467" s="27">
        <v>0</v>
      </c>
      <c r="U2467" s="27" t="s">
        <v>6067</v>
      </c>
    </row>
    <row r="2468" spans="1:21" x14ac:dyDescent="0.15">
      <c r="A2468" s="27" t="s">
        <v>75</v>
      </c>
      <c r="B2468" s="27" t="s">
        <v>6068</v>
      </c>
      <c r="C2468" s="27" t="s">
        <v>194</v>
      </c>
      <c r="D2468" s="27" t="s">
        <v>156</v>
      </c>
      <c r="I2468" s="28">
        <v>43423.727743055555</v>
      </c>
      <c r="J2468" s="28">
        <v>43423.72792824074</v>
      </c>
      <c r="K2468" s="27">
        <v>1.8518518518518518E-4</v>
      </c>
      <c r="L2468" s="27" t="s">
        <v>210</v>
      </c>
      <c r="M2468" s="27" t="s">
        <v>211</v>
      </c>
      <c r="N2468" s="27" t="s">
        <v>215</v>
      </c>
      <c r="O2468" s="27" t="s">
        <v>155</v>
      </c>
      <c r="R2468" s="27">
        <v>0</v>
      </c>
      <c r="U2468" s="27" t="s">
        <v>1267</v>
      </c>
    </row>
    <row r="2469" spans="1:21" x14ac:dyDescent="0.15">
      <c r="A2469" s="27" t="s">
        <v>75</v>
      </c>
      <c r="B2469" s="27" t="s">
        <v>13112</v>
      </c>
      <c r="C2469" s="27" t="s">
        <v>194</v>
      </c>
      <c r="D2469" s="27" t="s">
        <v>156</v>
      </c>
      <c r="I2469" s="28">
        <v>43423.730104166665</v>
      </c>
      <c r="J2469" s="28">
        <v>43423.730104166665</v>
      </c>
      <c r="K2469" s="27">
        <v>0</v>
      </c>
      <c r="L2469" s="27" t="s">
        <v>211</v>
      </c>
      <c r="M2469" s="27" t="s">
        <v>211</v>
      </c>
      <c r="N2469" s="27" t="s">
        <v>215</v>
      </c>
      <c r="O2469" s="27" t="s">
        <v>155</v>
      </c>
      <c r="R2469" s="27">
        <v>0</v>
      </c>
      <c r="U2469" s="27" t="s">
        <v>1365</v>
      </c>
    </row>
    <row r="2470" spans="1:21" x14ac:dyDescent="0.15">
      <c r="A2470" s="27" t="s">
        <v>75</v>
      </c>
      <c r="B2470" s="27" t="s">
        <v>6069</v>
      </c>
      <c r="C2470" s="27" t="s">
        <v>194</v>
      </c>
      <c r="D2470" s="27" t="s">
        <v>156</v>
      </c>
      <c r="I2470" s="28">
        <v>43423.730451388888</v>
      </c>
      <c r="J2470" s="28">
        <v>43423.732118055559</v>
      </c>
      <c r="K2470" s="27">
        <v>1.6666666666666668E-3</v>
      </c>
      <c r="L2470" s="27" t="s">
        <v>210</v>
      </c>
      <c r="M2470" s="27" t="s">
        <v>211</v>
      </c>
      <c r="N2470" s="27" t="s">
        <v>216</v>
      </c>
      <c r="O2470" s="27" t="s">
        <v>155</v>
      </c>
      <c r="R2470" s="27">
        <v>0</v>
      </c>
      <c r="U2470" s="27" t="s">
        <v>1686</v>
      </c>
    </row>
    <row r="2471" spans="1:21" x14ac:dyDescent="0.15">
      <c r="A2471" s="27" t="s">
        <v>75</v>
      </c>
      <c r="B2471" s="27" t="s">
        <v>6070</v>
      </c>
      <c r="C2471" s="27" t="s">
        <v>194</v>
      </c>
      <c r="D2471" s="27" t="s">
        <v>156</v>
      </c>
      <c r="I2471" s="28">
        <v>43423.733773148146</v>
      </c>
      <c r="J2471" s="28">
        <v>43423.744293981479</v>
      </c>
      <c r="K2471" s="27">
        <v>1.0520833333333333E-2</v>
      </c>
      <c r="L2471" s="27" t="s">
        <v>210</v>
      </c>
      <c r="M2471" s="27" t="s">
        <v>210</v>
      </c>
      <c r="N2471" s="27" t="s">
        <v>215</v>
      </c>
      <c r="O2471" s="27" t="s">
        <v>155</v>
      </c>
      <c r="R2471" s="27">
        <v>0</v>
      </c>
      <c r="U2471" s="27" t="s">
        <v>1500</v>
      </c>
    </row>
    <row r="2472" spans="1:21" x14ac:dyDescent="0.15">
      <c r="A2472" s="27" t="s">
        <v>75</v>
      </c>
      <c r="B2472" s="27" t="s">
        <v>6071</v>
      </c>
      <c r="C2472" s="27" t="s">
        <v>194</v>
      </c>
      <c r="D2472" s="27" t="s">
        <v>156</v>
      </c>
      <c r="I2472" s="28">
        <v>43423.74486111111</v>
      </c>
      <c r="J2472" s="28">
        <v>43423.744953703703</v>
      </c>
      <c r="K2472" s="27">
        <v>9.2592592592592588E-5</v>
      </c>
      <c r="L2472" s="27" t="s">
        <v>210</v>
      </c>
      <c r="M2472" s="27" t="s">
        <v>211</v>
      </c>
      <c r="N2472" s="27" t="s">
        <v>215</v>
      </c>
      <c r="O2472" s="27" t="s">
        <v>155</v>
      </c>
      <c r="R2472" s="27">
        <v>0</v>
      </c>
      <c r="U2472" s="27" t="s">
        <v>6072</v>
      </c>
    </row>
    <row r="2473" spans="1:21" x14ac:dyDescent="0.15">
      <c r="A2473" s="27" t="s">
        <v>75</v>
      </c>
      <c r="B2473" s="27" t="s">
        <v>6073</v>
      </c>
      <c r="C2473" s="27" t="s">
        <v>194</v>
      </c>
      <c r="D2473" s="27" t="s">
        <v>156</v>
      </c>
      <c r="I2473" s="28">
        <v>43423.745983796296</v>
      </c>
      <c r="J2473" s="28">
        <v>43423.746030092596</v>
      </c>
      <c r="K2473" s="27">
        <v>4.6296296296296294E-5</v>
      </c>
      <c r="L2473" s="27" t="s">
        <v>210</v>
      </c>
      <c r="M2473" s="27" t="s">
        <v>211</v>
      </c>
      <c r="N2473" s="27" t="s">
        <v>215</v>
      </c>
      <c r="O2473" s="27" t="s">
        <v>155</v>
      </c>
      <c r="R2473" s="27">
        <v>0</v>
      </c>
      <c r="U2473" s="27" t="s">
        <v>6072</v>
      </c>
    </row>
    <row r="2474" spans="1:21" x14ac:dyDescent="0.15">
      <c r="A2474" s="27" t="s">
        <v>75</v>
      </c>
      <c r="B2474" s="27" t="s">
        <v>13113</v>
      </c>
      <c r="C2474" s="27" t="s">
        <v>194</v>
      </c>
      <c r="D2474" s="27" t="s">
        <v>156</v>
      </c>
      <c r="I2474" s="28">
        <v>43423.746562499997</v>
      </c>
      <c r="J2474" s="28">
        <v>43423.746562499997</v>
      </c>
      <c r="K2474" s="27">
        <v>0</v>
      </c>
      <c r="L2474" s="27" t="s">
        <v>211</v>
      </c>
      <c r="M2474" s="27" t="s">
        <v>211</v>
      </c>
      <c r="N2474" s="27" t="s">
        <v>215</v>
      </c>
      <c r="O2474" s="27" t="s">
        <v>155</v>
      </c>
      <c r="R2474" s="27">
        <v>0</v>
      </c>
      <c r="U2474" s="27" t="s">
        <v>13114</v>
      </c>
    </row>
    <row r="2475" spans="1:21" x14ac:dyDescent="0.15">
      <c r="A2475" s="27" t="s">
        <v>75</v>
      </c>
      <c r="B2475" s="27" t="s">
        <v>13115</v>
      </c>
      <c r="C2475" s="27" t="s">
        <v>194</v>
      </c>
      <c r="D2475" s="27" t="s">
        <v>156</v>
      </c>
      <c r="I2475" s="28">
        <v>43423.746678240743</v>
      </c>
      <c r="J2475" s="28">
        <v>43423.746678240743</v>
      </c>
      <c r="K2475" s="27">
        <v>0</v>
      </c>
      <c r="L2475" s="27" t="s">
        <v>211</v>
      </c>
      <c r="M2475" s="27" t="s">
        <v>211</v>
      </c>
      <c r="N2475" s="27" t="s">
        <v>215</v>
      </c>
      <c r="O2475" s="27" t="s">
        <v>155</v>
      </c>
      <c r="R2475" s="27">
        <v>0</v>
      </c>
      <c r="U2475" s="27" t="s">
        <v>6075</v>
      </c>
    </row>
    <row r="2476" spans="1:21" x14ac:dyDescent="0.15">
      <c r="A2476" s="27" t="s">
        <v>75</v>
      </c>
      <c r="B2476" s="27" t="s">
        <v>6074</v>
      </c>
      <c r="C2476" s="27" t="s">
        <v>194</v>
      </c>
      <c r="D2476" s="27" t="s">
        <v>156</v>
      </c>
      <c r="I2476" s="28">
        <v>43423.752141203702</v>
      </c>
      <c r="J2476" s="28">
        <v>43423.75608796296</v>
      </c>
      <c r="K2476" s="27">
        <v>3.9467592592592592E-3</v>
      </c>
      <c r="L2476" s="27" t="s">
        <v>210</v>
      </c>
      <c r="M2476" s="27" t="s">
        <v>210</v>
      </c>
      <c r="N2476" s="27" t="s">
        <v>215</v>
      </c>
      <c r="O2476" s="27" t="s">
        <v>155</v>
      </c>
      <c r="R2476" s="27">
        <v>0</v>
      </c>
      <c r="U2476" s="27" t="s">
        <v>6075</v>
      </c>
    </row>
    <row r="2477" spans="1:21" x14ac:dyDescent="0.15">
      <c r="A2477" s="27" t="s">
        <v>75</v>
      </c>
      <c r="B2477" s="27" t="s">
        <v>6076</v>
      </c>
      <c r="C2477" s="27" t="s">
        <v>192</v>
      </c>
      <c r="D2477" s="27" t="s">
        <v>160</v>
      </c>
      <c r="I2477" s="28">
        <v>43423.448368055557</v>
      </c>
      <c r="J2477" s="28">
        <v>43423.449664351851</v>
      </c>
      <c r="K2477" s="27">
        <v>1.2962962962962963E-3</v>
      </c>
      <c r="L2477" s="27" t="s">
        <v>210</v>
      </c>
      <c r="M2477" s="27" t="s">
        <v>211</v>
      </c>
      <c r="N2477" s="27" t="s">
        <v>215</v>
      </c>
      <c r="O2477" s="27" t="s">
        <v>159</v>
      </c>
      <c r="R2477" s="27">
        <v>0</v>
      </c>
      <c r="U2477" s="27" t="s">
        <v>6077</v>
      </c>
    </row>
    <row r="2478" spans="1:21" x14ac:dyDescent="0.15">
      <c r="A2478" s="27" t="s">
        <v>75</v>
      </c>
      <c r="B2478" s="27" t="s">
        <v>13116</v>
      </c>
      <c r="C2478" s="27" t="s">
        <v>192</v>
      </c>
      <c r="D2478" s="27" t="s">
        <v>160</v>
      </c>
      <c r="I2478" s="28">
        <v>43423.457939814813</v>
      </c>
      <c r="J2478" s="28">
        <v>43423.457939814813</v>
      </c>
      <c r="K2478" s="27">
        <v>0</v>
      </c>
      <c r="L2478" s="27" t="s">
        <v>211</v>
      </c>
      <c r="M2478" s="27" t="s">
        <v>211</v>
      </c>
      <c r="N2478" s="27" t="s">
        <v>215</v>
      </c>
      <c r="O2478" s="27" t="s">
        <v>159</v>
      </c>
      <c r="R2478" s="27">
        <v>0</v>
      </c>
      <c r="U2478" s="27" t="s">
        <v>6079</v>
      </c>
    </row>
    <row r="2479" spans="1:21" x14ac:dyDescent="0.15">
      <c r="A2479" s="27" t="s">
        <v>75</v>
      </c>
      <c r="B2479" s="27" t="s">
        <v>6078</v>
      </c>
      <c r="C2479" s="27" t="s">
        <v>192</v>
      </c>
      <c r="D2479" s="27" t="s">
        <v>160</v>
      </c>
      <c r="I2479" s="28">
        <v>43423.458113425928</v>
      </c>
      <c r="J2479" s="28">
        <v>43423.458391203705</v>
      </c>
      <c r="K2479" s="27">
        <v>2.7777777777777778E-4</v>
      </c>
      <c r="L2479" s="27" t="s">
        <v>210</v>
      </c>
      <c r="M2479" s="27" t="s">
        <v>211</v>
      </c>
      <c r="N2479" s="27" t="s">
        <v>215</v>
      </c>
      <c r="O2479" s="27" t="s">
        <v>159</v>
      </c>
      <c r="R2479" s="27">
        <v>0</v>
      </c>
      <c r="U2479" s="27" t="s">
        <v>6079</v>
      </c>
    </row>
    <row r="2480" spans="1:21" x14ac:dyDescent="0.15">
      <c r="A2480" s="27" t="s">
        <v>75</v>
      </c>
      <c r="B2480" s="27" t="s">
        <v>13117</v>
      </c>
      <c r="C2480" s="27" t="s">
        <v>192</v>
      </c>
      <c r="D2480" s="27" t="s">
        <v>160</v>
      </c>
      <c r="I2480" s="28">
        <v>43423.462337962963</v>
      </c>
      <c r="J2480" s="28">
        <v>43423.462337962963</v>
      </c>
      <c r="K2480" s="27">
        <v>0</v>
      </c>
      <c r="L2480" s="27" t="s">
        <v>211</v>
      </c>
      <c r="M2480" s="27" t="s">
        <v>211</v>
      </c>
      <c r="N2480" s="27" t="s">
        <v>215</v>
      </c>
      <c r="O2480" s="27" t="s">
        <v>159</v>
      </c>
      <c r="R2480" s="27">
        <v>0</v>
      </c>
      <c r="U2480" s="27" t="s">
        <v>13118</v>
      </c>
    </row>
    <row r="2481" spans="1:21" x14ac:dyDescent="0.15">
      <c r="A2481" s="27" t="s">
        <v>75</v>
      </c>
      <c r="B2481" s="27" t="s">
        <v>13119</v>
      </c>
      <c r="C2481" s="27" t="s">
        <v>192</v>
      </c>
      <c r="D2481" s="27" t="s">
        <v>160</v>
      </c>
      <c r="I2481" s="28">
        <v>43423.462488425925</v>
      </c>
      <c r="J2481" s="28">
        <v>43423.462488425925</v>
      </c>
      <c r="K2481" s="27">
        <v>0</v>
      </c>
      <c r="L2481" s="27" t="s">
        <v>211</v>
      </c>
      <c r="M2481" s="27" t="s">
        <v>211</v>
      </c>
      <c r="N2481" s="27" t="s">
        <v>215</v>
      </c>
      <c r="O2481" s="27" t="s">
        <v>159</v>
      </c>
      <c r="U2481" s="27" t="s">
        <v>13120</v>
      </c>
    </row>
    <row r="2482" spans="1:21" x14ac:dyDescent="0.15">
      <c r="A2482" s="27" t="s">
        <v>75</v>
      </c>
      <c r="B2482" s="27" t="s">
        <v>13121</v>
      </c>
      <c r="C2482" s="27" t="s">
        <v>192</v>
      </c>
      <c r="D2482" s="27" t="s">
        <v>160</v>
      </c>
      <c r="I2482" s="28">
        <v>43423.462604166663</v>
      </c>
      <c r="J2482" s="28">
        <v>43423.462604166663</v>
      </c>
      <c r="K2482" s="27">
        <v>0</v>
      </c>
      <c r="L2482" s="27" t="s">
        <v>211</v>
      </c>
      <c r="M2482" s="27" t="s">
        <v>211</v>
      </c>
      <c r="N2482" s="27" t="s">
        <v>215</v>
      </c>
      <c r="O2482" s="27" t="s">
        <v>159</v>
      </c>
      <c r="R2482" s="27">
        <v>0</v>
      </c>
      <c r="U2482" s="27" t="s">
        <v>13120</v>
      </c>
    </row>
    <row r="2483" spans="1:21" x14ac:dyDescent="0.15">
      <c r="A2483" s="27" t="s">
        <v>75</v>
      </c>
      <c r="B2483" s="27" t="s">
        <v>13122</v>
      </c>
      <c r="C2483" s="27" t="s">
        <v>192</v>
      </c>
      <c r="D2483" s="27" t="s">
        <v>160</v>
      </c>
      <c r="I2483" s="28">
        <v>43423.462905092594</v>
      </c>
      <c r="J2483" s="28">
        <v>43423.462905092594</v>
      </c>
      <c r="K2483" s="27">
        <v>0</v>
      </c>
      <c r="L2483" s="27" t="s">
        <v>211</v>
      </c>
      <c r="M2483" s="27" t="s">
        <v>211</v>
      </c>
      <c r="N2483" s="27" t="s">
        <v>215</v>
      </c>
      <c r="O2483" s="27" t="s">
        <v>159</v>
      </c>
      <c r="R2483" s="27">
        <v>0</v>
      </c>
      <c r="U2483" s="27" t="s">
        <v>13120</v>
      </c>
    </row>
    <row r="2484" spans="1:21" x14ac:dyDescent="0.15">
      <c r="A2484" s="27" t="s">
        <v>75</v>
      </c>
      <c r="B2484" s="27" t="s">
        <v>6080</v>
      </c>
      <c r="C2484" s="27" t="s">
        <v>192</v>
      </c>
      <c r="D2484" s="27" t="s">
        <v>160</v>
      </c>
      <c r="I2484" s="28">
        <v>43423.463113425925</v>
      </c>
      <c r="J2484" s="28">
        <v>43423.465474537035</v>
      </c>
      <c r="K2484" s="27">
        <v>2.3611111111111111E-3</v>
      </c>
      <c r="L2484" s="27" t="s">
        <v>210</v>
      </c>
      <c r="M2484" s="27" t="s">
        <v>210</v>
      </c>
      <c r="N2484" s="27" t="s">
        <v>215</v>
      </c>
      <c r="O2484" s="27" t="s">
        <v>159</v>
      </c>
      <c r="R2484" s="27">
        <v>0</v>
      </c>
      <c r="U2484" s="27" t="s">
        <v>6081</v>
      </c>
    </row>
    <row r="2485" spans="1:21" x14ac:dyDescent="0.15">
      <c r="A2485" s="27" t="s">
        <v>75</v>
      </c>
      <c r="B2485" s="27" t="s">
        <v>13123</v>
      </c>
      <c r="C2485" s="27" t="s">
        <v>192</v>
      </c>
      <c r="D2485" s="27" t="s">
        <v>160</v>
      </c>
      <c r="I2485" s="28">
        <v>43423.466331018521</v>
      </c>
      <c r="J2485" s="28">
        <v>43423.466331018521</v>
      </c>
      <c r="K2485" s="27">
        <v>0</v>
      </c>
      <c r="L2485" s="27" t="s">
        <v>211</v>
      </c>
      <c r="M2485" s="27" t="s">
        <v>211</v>
      </c>
      <c r="N2485" s="27" t="s">
        <v>215</v>
      </c>
      <c r="O2485" s="27" t="s">
        <v>159</v>
      </c>
      <c r="R2485" s="27">
        <v>0</v>
      </c>
      <c r="U2485" s="27" t="s">
        <v>13120</v>
      </c>
    </row>
    <row r="2486" spans="1:21" x14ac:dyDescent="0.15">
      <c r="A2486" s="27" t="s">
        <v>75</v>
      </c>
      <c r="B2486" s="27" t="s">
        <v>13124</v>
      </c>
      <c r="C2486" s="27" t="s">
        <v>192</v>
      </c>
      <c r="D2486" s="27" t="s">
        <v>160</v>
      </c>
      <c r="I2486" s="28">
        <v>43423.470266203702</v>
      </c>
      <c r="J2486" s="28">
        <v>43423.470266203702</v>
      </c>
      <c r="K2486" s="27">
        <v>0</v>
      </c>
      <c r="L2486" s="27" t="s">
        <v>211</v>
      </c>
      <c r="M2486" s="27" t="s">
        <v>211</v>
      </c>
      <c r="N2486" s="27" t="s">
        <v>215</v>
      </c>
      <c r="O2486" s="27" t="s">
        <v>159</v>
      </c>
      <c r="R2486" s="27">
        <v>0</v>
      </c>
      <c r="U2486" s="27" t="s">
        <v>6083</v>
      </c>
    </row>
    <row r="2487" spans="1:21" x14ac:dyDescent="0.15">
      <c r="A2487" s="27" t="s">
        <v>75</v>
      </c>
      <c r="B2487" s="27" t="s">
        <v>6082</v>
      </c>
      <c r="C2487" s="27" t="s">
        <v>192</v>
      </c>
      <c r="D2487" s="27" t="s">
        <v>160</v>
      </c>
      <c r="I2487" s="28">
        <v>43423.584097222221</v>
      </c>
      <c r="J2487" s="28">
        <v>43423.584120370368</v>
      </c>
      <c r="K2487" s="27">
        <v>2.3148148148148147E-5</v>
      </c>
      <c r="L2487" s="27" t="s">
        <v>210</v>
      </c>
      <c r="M2487" s="27" t="s">
        <v>211</v>
      </c>
      <c r="N2487" s="27" t="s">
        <v>215</v>
      </c>
      <c r="O2487" s="27" t="s">
        <v>159</v>
      </c>
      <c r="R2487" s="27">
        <v>0</v>
      </c>
      <c r="U2487" s="27" t="s">
        <v>6083</v>
      </c>
    </row>
    <row r="2488" spans="1:21" x14ac:dyDescent="0.15">
      <c r="A2488" s="27" t="s">
        <v>75</v>
      </c>
      <c r="B2488" s="27" t="s">
        <v>6084</v>
      </c>
      <c r="C2488" s="27" t="s">
        <v>192</v>
      </c>
      <c r="D2488" s="27" t="s">
        <v>160</v>
      </c>
      <c r="I2488" s="28">
        <v>43423.584293981483</v>
      </c>
      <c r="J2488" s="28">
        <v>43423.585902777777</v>
      </c>
      <c r="K2488" s="27">
        <v>1.6087962962962963E-3</v>
      </c>
      <c r="L2488" s="27" t="s">
        <v>210</v>
      </c>
      <c r="M2488" s="27" t="s">
        <v>211</v>
      </c>
      <c r="N2488" s="27" t="s">
        <v>215</v>
      </c>
      <c r="O2488" s="27" t="s">
        <v>159</v>
      </c>
      <c r="R2488" s="27">
        <v>0</v>
      </c>
      <c r="U2488" s="27" t="s">
        <v>6083</v>
      </c>
    </row>
    <row r="2489" spans="1:21" x14ac:dyDescent="0.15">
      <c r="A2489" s="27" t="s">
        <v>75</v>
      </c>
      <c r="B2489" s="27" t="s">
        <v>13125</v>
      </c>
      <c r="C2489" s="27" t="s">
        <v>192</v>
      </c>
      <c r="D2489" s="27" t="s">
        <v>160</v>
      </c>
      <c r="I2489" s="28">
        <v>43423.588287037041</v>
      </c>
      <c r="J2489" s="28">
        <v>43423.588287037041</v>
      </c>
      <c r="K2489" s="27">
        <v>0</v>
      </c>
      <c r="L2489" s="27" t="s">
        <v>211</v>
      </c>
      <c r="M2489" s="27" t="s">
        <v>211</v>
      </c>
      <c r="N2489" s="27" t="s">
        <v>215</v>
      </c>
      <c r="O2489" s="27" t="s">
        <v>159</v>
      </c>
      <c r="U2489" s="27" t="s">
        <v>8978</v>
      </c>
    </row>
    <row r="2490" spans="1:21" x14ac:dyDescent="0.15">
      <c r="A2490" s="27" t="s">
        <v>75</v>
      </c>
      <c r="B2490" s="27" t="s">
        <v>13126</v>
      </c>
      <c r="C2490" s="27" t="s">
        <v>192</v>
      </c>
      <c r="D2490" s="27" t="s">
        <v>160</v>
      </c>
      <c r="I2490" s="28">
        <v>43423.590057870373</v>
      </c>
      <c r="J2490" s="28">
        <v>43423.590057870373</v>
      </c>
      <c r="K2490" s="27">
        <v>0</v>
      </c>
      <c r="L2490" s="27" t="s">
        <v>211</v>
      </c>
      <c r="M2490" s="27" t="s">
        <v>211</v>
      </c>
      <c r="N2490" s="27" t="s">
        <v>215</v>
      </c>
      <c r="O2490" s="27" t="s">
        <v>159</v>
      </c>
      <c r="R2490" s="27">
        <v>0</v>
      </c>
      <c r="U2490" s="27" t="s">
        <v>13127</v>
      </c>
    </row>
    <row r="2491" spans="1:21" x14ac:dyDescent="0.15">
      <c r="A2491" s="27" t="s">
        <v>75</v>
      </c>
      <c r="B2491" s="27" t="s">
        <v>6085</v>
      </c>
      <c r="C2491" s="27" t="s">
        <v>192</v>
      </c>
      <c r="D2491" s="27" t="s">
        <v>160</v>
      </c>
      <c r="I2491" s="28">
        <v>43423.590451388889</v>
      </c>
      <c r="J2491" s="28">
        <v>43423.59103009259</v>
      </c>
      <c r="K2491" s="27">
        <v>5.7870370370370378E-4</v>
      </c>
      <c r="L2491" s="27" t="s">
        <v>210</v>
      </c>
      <c r="M2491" s="27" t="s">
        <v>211</v>
      </c>
      <c r="N2491" s="27" t="s">
        <v>215</v>
      </c>
      <c r="O2491" s="27" t="s">
        <v>159</v>
      </c>
      <c r="R2491" s="27">
        <v>0</v>
      </c>
      <c r="U2491" s="27" t="s">
        <v>6086</v>
      </c>
    </row>
    <row r="2492" spans="1:21" x14ac:dyDescent="0.15">
      <c r="A2492" s="27" t="s">
        <v>75</v>
      </c>
      <c r="B2492" s="27" t="s">
        <v>13128</v>
      </c>
      <c r="C2492" s="27" t="s">
        <v>192</v>
      </c>
      <c r="D2492" s="27" t="s">
        <v>160</v>
      </c>
      <c r="I2492" s="28">
        <v>43423.598229166666</v>
      </c>
      <c r="J2492" s="28">
        <v>43423.598229166666</v>
      </c>
      <c r="K2492" s="27">
        <v>0</v>
      </c>
      <c r="L2492" s="27" t="s">
        <v>211</v>
      </c>
      <c r="M2492" s="27" t="s">
        <v>211</v>
      </c>
      <c r="N2492" s="27" t="s">
        <v>215</v>
      </c>
      <c r="O2492" s="27" t="s">
        <v>159</v>
      </c>
      <c r="U2492" s="27" t="s">
        <v>8996</v>
      </c>
    </row>
    <row r="2493" spans="1:21" x14ac:dyDescent="0.15">
      <c r="A2493" s="27" t="s">
        <v>75</v>
      </c>
      <c r="B2493" s="27" t="s">
        <v>6087</v>
      </c>
      <c r="C2493" s="27" t="s">
        <v>192</v>
      </c>
      <c r="D2493" s="27" t="s">
        <v>160</v>
      </c>
      <c r="I2493" s="28">
        <v>43423.618032407408</v>
      </c>
      <c r="J2493" s="28">
        <v>43423.620520833334</v>
      </c>
      <c r="K2493" s="27">
        <v>2.488425925925926E-3</v>
      </c>
      <c r="L2493" s="27" t="s">
        <v>210</v>
      </c>
      <c r="M2493" s="27" t="s">
        <v>210</v>
      </c>
      <c r="N2493" s="27" t="s">
        <v>215</v>
      </c>
      <c r="O2493" s="27" t="s">
        <v>159</v>
      </c>
      <c r="R2493" s="27">
        <v>0</v>
      </c>
      <c r="U2493" s="27" t="s">
        <v>6088</v>
      </c>
    </row>
    <row r="2494" spans="1:21" x14ac:dyDescent="0.15">
      <c r="A2494" s="27" t="s">
        <v>75</v>
      </c>
      <c r="B2494" s="27" t="s">
        <v>6089</v>
      </c>
      <c r="C2494" s="27" t="s">
        <v>192</v>
      </c>
      <c r="D2494" s="27" t="s">
        <v>160</v>
      </c>
      <c r="I2494" s="28">
        <v>43423.622025462966</v>
      </c>
      <c r="J2494" s="28">
        <v>43423.622615740744</v>
      </c>
      <c r="K2494" s="27">
        <v>5.9027777777777778E-4</v>
      </c>
      <c r="L2494" s="27" t="s">
        <v>210</v>
      </c>
      <c r="M2494" s="27" t="s">
        <v>211</v>
      </c>
      <c r="N2494" s="27" t="s">
        <v>215</v>
      </c>
      <c r="O2494" s="27" t="s">
        <v>159</v>
      </c>
      <c r="R2494" s="27">
        <v>0</v>
      </c>
      <c r="U2494" s="27" t="s">
        <v>6090</v>
      </c>
    </row>
    <row r="2495" spans="1:21" x14ac:dyDescent="0.15">
      <c r="A2495" s="27" t="s">
        <v>75</v>
      </c>
      <c r="B2495" s="27" t="s">
        <v>6091</v>
      </c>
      <c r="C2495" s="27" t="s">
        <v>192</v>
      </c>
      <c r="D2495" s="27" t="s">
        <v>160</v>
      </c>
      <c r="I2495" s="28">
        <v>43423.623611111114</v>
      </c>
      <c r="J2495" s="28">
        <v>43423.649791666663</v>
      </c>
      <c r="K2495" s="27">
        <v>2.6180555555555558E-2</v>
      </c>
      <c r="L2495" s="27" t="s">
        <v>210</v>
      </c>
      <c r="M2495" s="27" t="s">
        <v>210</v>
      </c>
      <c r="N2495" s="27" t="s">
        <v>215</v>
      </c>
      <c r="O2495" s="27" t="s">
        <v>159</v>
      </c>
      <c r="R2495" s="27">
        <v>0</v>
      </c>
      <c r="U2495" s="27" t="s">
        <v>6092</v>
      </c>
    </row>
    <row r="2496" spans="1:21" x14ac:dyDescent="0.15">
      <c r="A2496" s="27" t="s">
        <v>75</v>
      </c>
      <c r="B2496" s="27" t="s">
        <v>13129</v>
      </c>
      <c r="C2496" s="27" t="s">
        <v>192</v>
      </c>
      <c r="D2496" s="27" t="s">
        <v>160</v>
      </c>
      <c r="I2496" s="28">
        <v>43423.669421296298</v>
      </c>
      <c r="J2496" s="28">
        <v>43423.669421296298</v>
      </c>
      <c r="K2496" s="27">
        <v>0</v>
      </c>
      <c r="L2496" s="27" t="s">
        <v>211</v>
      </c>
      <c r="M2496" s="27" t="s">
        <v>211</v>
      </c>
      <c r="N2496" s="27" t="s">
        <v>215</v>
      </c>
      <c r="O2496" s="27" t="s">
        <v>159</v>
      </c>
      <c r="R2496" s="27">
        <v>0</v>
      </c>
      <c r="U2496" s="27" t="s">
        <v>9005</v>
      </c>
    </row>
    <row r="2497" spans="1:21" x14ac:dyDescent="0.15">
      <c r="A2497" s="27" t="s">
        <v>75</v>
      </c>
      <c r="B2497" s="27" t="s">
        <v>6093</v>
      </c>
      <c r="C2497" s="27" t="s">
        <v>192</v>
      </c>
      <c r="D2497" s="27" t="s">
        <v>160</v>
      </c>
      <c r="I2497" s="28">
        <v>43423.669641203705</v>
      </c>
      <c r="J2497" s="28">
        <v>43423.669745370367</v>
      </c>
      <c r="K2497" s="27">
        <v>1.0416666666666667E-4</v>
      </c>
      <c r="L2497" s="27" t="s">
        <v>210</v>
      </c>
      <c r="M2497" s="27" t="s">
        <v>211</v>
      </c>
      <c r="N2497" s="27" t="s">
        <v>215</v>
      </c>
      <c r="O2497" s="27" t="s">
        <v>159</v>
      </c>
      <c r="R2497" s="27">
        <v>0</v>
      </c>
      <c r="U2497" s="27" t="s">
        <v>6094</v>
      </c>
    </row>
    <row r="2498" spans="1:21" x14ac:dyDescent="0.15">
      <c r="A2498" s="27" t="s">
        <v>75</v>
      </c>
      <c r="B2498" s="27" t="s">
        <v>6095</v>
      </c>
      <c r="C2498" s="27" t="s">
        <v>192</v>
      </c>
      <c r="D2498" s="27" t="s">
        <v>160</v>
      </c>
      <c r="I2498" s="28">
        <v>43423.679652777777</v>
      </c>
      <c r="J2498" s="28">
        <v>43423.68105324074</v>
      </c>
      <c r="K2498" s="27">
        <v>1.4004629629629629E-3</v>
      </c>
      <c r="L2498" s="27" t="s">
        <v>210</v>
      </c>
      <c r="M2498" s="27" t="s">
        <v>211</v>
      </c>
      <c r="N2498" s="27" t="s">
        <v>215</v>
      </c>
      <c r="O2498" s="27" t="s">
        <v>159</v>
      </c>
      <c r="R2498" s="27">
        <v>0</v>
      </c>
      <c r="U2498" s="27" t="s">
        <v>6096</v>
      </c>
    </row>
    <row r="2499" spans="1:21" x14ac:dyDescent="0.15">
      <c r="A2499" s="27" t="s">
        <v>75</v>
      </c>
      <c r="B2499" s="27" t="s">
        <v>6097</v>
      </c>
      <c r="C2499" s="27" t="s">
        <v>192</v>
      </c>
      <c r="D2499" s="27" t="s">
        <v>160</v>
      </c>
      <c r="I2499" s="28">
        <v>43423.712719907409</v>
      </c>
      <c r="J2499" s="28">
        <v>43423.715243055558</v>
      </c>
      <c r="K2499" s="27">
        <v>2.5231481481481481E-3</v>
      </c>
      <c r="L2499" s="27" t="s">
        <v>210</v>
      </c>
      <c r="M2499" s="27" t="s">
        <v>210</v>
      </c>
      <c r="N2499" s="27" t="s">
        <v>215</v>
      </c>
      <c r="O2499" s="27" t="s">
        <v>159</v>
      </c>
      <c r="R2499" s="27">
        <v>0</v>
      </c>
      <c r="U2499" s="27" t="s">
        <v>6098</v>
      </c>
    </row>
    <row r="2500" spans="1:21" x14ac:dyDescent="0.15">
      <c r="A2500" s="27" t="s">
        <v>75</v>
      </c>
      <c r="B2500" s="27" t="s">
        <v>6099</v>
      </c>
      <c r="C2500" s="27" t="s">
        <v>192</v>
      </c>
      <c r="D2500" s="27" t="s">
        <v>160</v>
      </c>
      <c r="I2500" s="28">
        <v>43423.726759259262</v>
      </c>
      <c r="J2500" s="28">
        <v>43423.728784722225</v>
      </c>
      <c r="K2500" s="27">
        <v>2.0254629629629629E-3</v>
      </c>
      <c r="L2500" s="27" t="s">
        <v>210</v>
      </c>
      <c r="M2500" s="27" t="s">
        <v>211</v>
      </c>
      <c r="N2500" s="27" t="s">
        <v>215</v>
      </c>
      <c r="O2500" s="27" t="s">
        <v>159</v>
      </c>
      <c r="R2500" s="27">
        <v>0</v>
      </c>
      <c r="U2500" s="27" t="s">
        <v>6098</v>
      </c>
    </row>
    <row r="2501" spans="1:21" x14ac:dyDescent="0.15">
      <c r="A2501" s="27" t="s">
        <v>75</v>
      </c>
      <c r="B2501" s="27" t="s">
        <v>6100</v>
      </c>
      <c r="C2501" s="27" t="s">
        <v>192</v>
      </c>
      <c r="D2501" s="27" t="s">
        <v>160</v>
      </c>
      <c r="I2501" s="28">
        <v>43423.729328703703</v>
      </c>
      <c r="J2501" s="28">
        <v>43423.731782407405</v>
      </c>
      <c r="K2501" s="27">
        <v>2.4537037037037036E-3</v>
      </c>
      <c r="L2501" s="27" t="s">
        <v>210</v>
      </c>
      <c r="M2501" s="27" t="s">
        <v>210</v>
      </c>
      <c r="N2501" s="27" t="s">
        <v>215</v>
      </c>
      <c r="O2501" s="27" t="s">
        <v>159</v>
      </c>
      <c r="R2501" s="27">
        <v>0</v>
      </c>
      <c r="U2501" s="27" t="s">
        <v>6098</v>
      </c>
    </row>
    <row r="2502" spans="1:21" x14ac:dyDescent="0.15">
      <c r="A2502" s="27" t="s">
        <v>75</v>
      </c>
      <c r="B2502" s="27" t="s">
        <v>13130</v>
      </c>
      <c r="C2502" s="27" t="s">
        <v>192</v>
      </c>
      <c r="D2502" s="27" t="s">
        <v>160</v>
      </c>
      <c r="I2502" s="28">
        <v>43423.732708333337</v>
      </c>
      <c r="J2502" s="28">
        <v>43423.732708333337</v>
      </c>
      <c r="K2502" s="27">
        <v>0</v>
      </c>
      <c r="L2502" s="27" t="s">
        <v>211</v>
      </c>
      <c r="M2502" s="27" t="s">
        <v>211</v>
      </c>
      <c r="N2502" s="27" t="s">
        <v>215</v>
      </c>
      <c r="O2502" s="27" t="s">
        <v>159</v>
      </c>
      <c r="R2502" s="27">
        <v>0</v>
      </c>
      <c r="U2502" s="27" t="s">
        <v>6098</v>
      </c>
    </row>
    <row r="2503" spans="1:21" x14ac:dyDescent="0.15">
      <c r="A2503" s="27" t="s">
        <v>75</v>
      </c>
      <c r="B2503" s="27" t="s">
        <v>13131</v>
      </c>
      <c r="C2503" s="27" t="s">
        <v>192</v>
      </c>
      <c r="D2503" s="27" t="s">
        <v>160</v>
      </c>
      <c r="I2503" s="28">
        <v>43423.732789351852</v>
      </c>
      <c r="J2503" s="28">
        <v>43423.732789351852</v>
      </c>
      <c r="K2503" s="27">
        <v>0</v>
      </c>
      <c r="L2503" s="27" t="s">
        <v>211</v>
      </c>
      <c r="M2503" s="27" t="s">
        <v>211</v>
      </c>
      <c r="N2503" s="27" t="s">
        <v>215</v>
      </c>
      <c r="O2503" s="27" t="s">
        <v>159</v>
      </c>
      <c r="R2503" s="27">
        <v>0</v>
      </c>
      <c r="U2503" s="27" t="s">
        <v>6098</v>
      </c>
    </row>
    <row r="2504" spans="1:21" x14ac:dyDescent="0.15">
      <c r="A2504" s="27" t="s">
        <v>75</v>
      </c>
      <c r="B2504" s="27" t="s">
        <v>6101</v>
      </c>
      <c r="C2504" s="27" t="s">
        <v>189</v>
      </c>
      <c r="D2504" s="27" t="s">
        <v>164</v>
      </c>
      <c r="I2504" s="28">
        <v>43423.442939814813</v>
      </c>
      <c r="J2504" s="28">
        <v>43423.447222222225</v>
      </c>
      <c r="K2504" s="27">
        <v>4.2824074074074075E-3</v>
      </c>
      <c r="L2504" s="27" t="s">
        <v>210</v>
      </c>
      <c r="M2504" s="27" t="s">
        <v>210</v>
      </c>
      <c r="N2504" s="27" t="s">
        <v>216</v>
      </c>
      <c r="O2504" s="27" t="s">
        <v>163</v>
      </c>
      <c r="U2504" s="27" t="s">
        <v>557</v>
      </c>
    </row>
    <row r="2505" spans="1:21" x14ac:dyDescent="0.15">
      <c r="A2505" s="27" t="s">
        <v>75</v>
      </c>
      <c r="B2505" s="27" t="s">
        <v>6102</v>
      </c>
      <c r="C2505" s="27" t="s">
        <v>189</v>
      </c>
      <c r="D2505" s="27" t="s">
        <v>164</v>
      </c>
      <c r="I2505" s="28">
        <v>43423.479548611111</v>
      </c>
      <c r="J2505" s="28">
        <v>43423.493333333332</v>
      </c>
      <c r="K2505" s="27">
        <v>1.3784722222222224E-2</v>
      </c>
      <c r="L2505" s="27" t="s">
        <v>210</v>
      </c>
      <c r="M2505" s="27" t="s">
        <v>210</v>
      </c>
      <c r="N2505" s="27" t="s">
        <v>215</v>
      </c>
      <c r="O2505" s="27" t="s">
        <v>163</v>
      </c>
      <c r="R2505" s="27">
        <v>0</v>
      </c>
      <c r="U2505" s="27" t="s">
        <v>533</v>
      </c>
    </row>
    <row r="2506" spans="1:21" x14ac:dyDescent="0.15">
      <c r="A2506" s="27" t="s">
        <v>75</v>
      </c>
      <c r="B2506" s="27" t="s">
        <v>6103</v>
      </c>
      <c r="C2506" s="27" t="s">
        <v>189</v>
      </c>
      <c r="D2506" s="27" t="s">
        <v>164</v>
      </c>
      <c r="I2506" s="28">
        <v>43423.636712962965</v>
      </c>
      <c r="J2506" s="28">
        <v>43423.637499999997</v>
      </c>
      <c r="K2506" s="27">
        <v>7.8703703703703705E-4</v>
      </c>
      <c r="L2506" s="27" t="s">
        <v>210</v>
      </c>
      <c r="M2506" s="27" t="s">
        <v>211</v>
      </c>
      <c r="N2506" s="27" t="s">
        <v>215</v>
      </c>
      <c r="O2506" s="27" t="s">
        <v>163</v>
      </c>
      <c r="R2506" s="27">
        <v>0</v>
      </c>
      <c r="U2506" s="27" t="s">
        <v>6104</v>
      </c>
    </row>
    <row r="2507" spans="1:21" x14ac:dyDescent="0.15">
      <c r="A2507" s="27" t="s">
        <v>75</v>
      </c>
      <c r="B2507" s="27" t="s">
        <v>6105</v>
      </c>
      <c r="C2507" s="27" t="s">
        <v>189</v>
      </c>
      <c r="D2507" s="27" t="s">
        <v>164</v>
      </c>
      <c r="I2507" s="28">
        <v>43423.637638888889</v>
      </c>
      <c r="J2507" s="28">
        <v>43423.638692129629</v>
      </c>
      <c r="K2507" s="27">
        <v>1.0532407407407407E-3</v>
      </c>
      <c r="L2507" s="27" t="s">
        <v>210</v>
      </c>
      <c r="M2507" s="27" t="s">
        <v>211</v>
      </c>
      <c r="N2507" s="27" t="s">
        <v>215</v>
      </c>
      <c r="O2507" s="27" t="s">
        <v>163</v>
      </c>
      <c r="R2507" s="27">
        <v>0</v>
      </c>
      <c r="U2507" s="27" t="s">
        <v>6104</v>
      </c>
    </row>
    <row r="2508" spans="1:21" x14ac:dyDescent="0.15">
      <c r="A2508" s="27" t="s">
        <v>75</v>
      </c>
      <c r="B2508" s="27" t="s">
        <v>6106</v>
      </c>
      <c r="C2508" s="27" t="s">
        <v>189</v>
      </c>
      <c r="D2508" s="27" t="s">
        <v>164</v>
      </c>
      <c r="I2508" s="28">
        <v>43423.641064814816</v>
      </c>
      <c r="J2508" s="28">
        <v>43423.641539351855</v>
      </c>
      <c r="K2508" s="27">
        <v>4.7453703703703704E-4</v>
      </c>
      <c r="L2508" s="27" t="s">
        <v>210</v>
      </c>
      <c r="M2508" s="27" t="s">
        <v>211</v>
      </c>
      <c r="N2508" s="27" t="s">
        <v>215</v>
      </c>
      <c r="O2508" s="27" t="s">
        <v>163</v>
      </c>
      <c r="R2508" s="27">
        <v>0</v>
      </c>
      <c r="U2508" s="27" t="s">
        <v>6107</v>
      </c>
    </row>
    <row r="2509" spans="1:21" x14ac:dyDescent="0.15">
      <c r="A2509" s="27" t="s">
        <v>75</v>
      </c>
      <c r="B2509" s="27" t="s">
        <v>6108</v>
      </c>
      <c r="C2509" s="27" t="s">
        <v>189</v>
      </c>
      <c r="D2509" s="27" t="s">
        <v>164</v>
      </c>
      <c r="I2509" s="28">
        <v>43423.642291666663</v>
      </c>
      <c r="J2509" s="28">
        <v>43423.643009259256</v>
      </c>
      <c r="K2509" s="27">
        <v>7.175925925925927E-4</v>
      </c>
      <c r="L2509" s="27" t="s">
        <v>210</v>
      </c>
      <c r="M2509" s="27" t="s">
        <v>211</v>
      </c>
      <c r="N2509" s="27" t="s">
        <v>215</v>
      </c>
      <c r="O2509" s="27" t="s">
        <v>163</v>
      </c>
      <c r="R2509" s="27">
        <v>0</v>
      </c>
      <c r="U2509" s="27" t="s">
        <v>6109</v>
      </c>
    </row>
    <row r="2510" spans="1:21" x14ac:dyDescent="0.15">
      <c r="A2510" s="27" t="s">
        <v>75</v>
      </c>
      <c r="B2510" s="27" t="s">
        <v>6110</v>
      </c>
      <c r="C2510" s="27" t="s">
        <v>189</v>
      </c>
      <c r="D2510" s="27" t="s">
        <v>164</v>
      </c>
      <c r="I2510" s="28">
        <v>43423.643807870372</v>
      </c>
      <c r="J2510" s="28">
        <v>43423.648657407408</v>
      </c>
      <c r="K2510" s="27">
        <v>4.8495370370370368E-3</v>
      </c>
      <c r="L2510" s="27" t="s">
        <v>210</v>
      </c>
      <c r="M2510" s="27" t="s">
        <v>210</v>
      </c>
      <c r="N2510" s="27" t="s">
        <v>215</v>
      </c>
      <c r="O2510" s="27" t="s">
        <v>163</v>
      </c>
      <c r="R2510" s="27">
        <v>0</v>
      </c>
      <c r="U2510" s="27" t="s">
        <v>1775</v>
      </c>
    </row>
    <row r="2511" spans="1:21" x14ac:dyDescent="0.15">
      <c r="A2511" s="27" t="s">
        <v>75</v>
      </c>
      <c r="B2511" s="27" t="s">
        <v>6111</v>
      </c>
      <c r="C2511" s="27" t="s">
        <v>189</v>
      </c>
      <c r="D2511" s="27" t="s">
        <v>164</v>
      </c>
      <c r="I2511" s="28">
        <v>43423.660983796297</v>
      </c>
      <c r="J2511" s="28">
        <v>43423.663831018515</v>
      </c>
      <c r="K2511" s="27">
        <v>2.8472222222222219E-3</v>
      </c>
      <c r="L2511" s="27" t="s">
        <v>210</v>
      </c>
      <c r="M2511" s="27" t="s">
        <v>210</v>
      </c>
      <c r="N2511" s="27" t="s">
        <v>215</v>
      </c>
      <c r="O2511" s="27" t="s">
        <v>163</v>
      </c>
      <c r="R2511" s="27">
        <v>0</v>
      </c>
      <c r="U2511" s="27" t="s">
        <v>1775</v>
      </c>
    </row>
    <row r="2512" spans="1:21" x14ac:dyDescent="0.15">
      <c r="A2512" s="27" t="s">
        <v>75</v>
      </c>
      <c r="B2512" s="27" t="s">
        <v>6112</v>
      </c>
      <c r="C2512" s="27" t="s">
        <v>189</v>
      </c>
      <c r="D2512" s="27" t="s">
        <v>164</v>
      </c>
      <c r="I2512" s="28">
        <v>43423.702708333331</v>
      </c>
      <c r="J2512" s="28">
        <v>43423.7031712963</v>
      </c>
      <c r="K2512" s="27">
        <v>4.6296296296296293E-4</v>
      </c>
      <c r="L2512" s="27" t="s">
        <v>210</v>
      </c>
      <c r="M2512" s="27" t="s">
        <v>211</v>
      </c>
      <c r="N2512" s="27" t="s">
        <v>215</v>
      </c>
      <c r="O2512" s="27" t="s">
        <v>163</v>
      </c>
      <c r="R2512" s="27">
        <v>0</v>
      </c>
      <c r="U2512" s="27" t="s">
        <v>1776</v>
      </c>
    </row>
    <row r="2513" spans="1:21" x14ac:dyDescent="0.15">
      <c r="A2513" s="27" t="s">
        <v>75</v>
      </c>
      <c r="B2513" s="27" t="s">
        <v>13132</v>
      </c>
      <c r="C2513" s="27" t="s">
        <v>189</v>
      </c>
      <c r="D2513" s="27" t="s">
        <v>164</v>
      </c>
      <c r="I2513" s="28">
        <v>43423.706805555557</v>
      </c>
      <c r="J2513" s="28">
        <v>43423.706805555557</v>
      </c>
      <c r="K2513" s="27">
        <v>0</v>
      </c>
      <c r="L2513" s="27" t="s">
        <v>211</v>
      </c>
      <c r="M2513" s="27" t="s">
        <v>211</v>
      </c>
      <c r="N2513" s="27" t="s">
        <v>215</v>
      </c>
      <c r="O2513" s="27" t="s">
        <v>163</v>
      </c>
      <c r="R2513" s="27">
        <v>0</v>
      </c>
      <c r="U2513" s="27" t="s">
        <v>13133</v>
      </c>
    </row>
    <row r="2514" spans="1:21" x14ac:dyDescent="0.15">
      <c r="A2514" s="27" t="s">
        <v>75</v>
      </c>
      <c r="B2514" s="27" t="s">
        <v>6113</v>
      </c>
      <c r="C2514" s="27" t="s">
        <v>189</v>
      </c>
      <c r="D2514" s="27" t="s">
        <v>164</v>
      </c>
      <c r="I2514" s="28">
        <v>43423.70890046296</v>
      </c>
      <c r="J2514" s="28">
        <v>43423.71</v>
      </c>
      <c r="K2514" s="27">
        <v>1.0995370370370371E-3</v>
      </c>
      <c r="L2514" s="27" t="s">
        <v>210</v>
      </c>
      <c r="M2514" s="27" t="s">
        <v>211</v>
      </c>
      <c r="N2514" s="27" t="s">
        <v>216</v>
      </c>
      <c r="O2514" s="27" t="s">
        <v>163</v>
      </c>
      <c r="R2514" s="27">
        <v>0</v>
      </c>
      <c r="U2514" s="27" t="s">
        <v>6114</v>
      </c>
    </row>
    <row r="2515" spans="1:21" x14ac:dyDescent="0.15">
      <c r="A2515" s="27" t="s">
        <v>75</v>
      </c>
      <c r="B2515" s="27" t="s">
        <v>6115</v>
      </c>
      <c r="C2515" s="27" t="s">
        <v>189</v>
      </c>
      <c r="D2515" s="27" t="s">
        <v>164</v>
      </c>
      <c r="I2515" s="28">
        <v>43423.718761574077</v>
      </c>
      <c r="J2515" s="28">
        <v>43423.719965277778</v>
      </c>
      <c r="K2515" s="27">
        <v>1.2037037037037038E-3</v>
      </c>
      <c r="L2515" s="27" t="s">
        <v>210</v>
      </c>
      <c r="M2515" s="27" t="s">
        <v>211</v>
      </c>
      <c r="N2515" s="27" t="s">
        <v>215</v>
      </c>
      <c r="O2515" s="27" t="s">
        <v>163</v>
      </c>
      <c r="R2515" s="27">
        <v>0</v>
      </c>
      <c r="U2515" s="27" t="s">
        <v>311</v>
      </c>
    </row>
    <row r="2516" spans="1:21" x14ac:dyDescent="0.15">
      <c r="A2516" s="27" t="s">
        <v>75</v>
      </c>
      <c r="B2516" s="27" t="s">
        <v>13134</v>
      </c>
      <c r="C2516" s="27" t="s">
        <v>189</v>
      </c>
      <c r="D2516" s="27" t="s">
        <v>164</v>
      </c>
      <c r="I2516" s="28">
        <v>43423.725092592591</v>
      </c>
      <c r="J2516" s="28">
        <v>43423.725092592591</v>
      </c>
      <c r="K2516" s="27">
        <v>0</v>
      </c>
      <c r="L2516" s="27" t="s">
        <v>211</v>
      </c>
      <c r="M2516" s="27" t="s">
        <v>211</v>
      </c>
      <c r="N2516" s="27" t="s">
        <v>215</v>
      </c>
      <c r="O2516" s="27" t="s">
        <v>163</v>
      </c>
      <c r="R2516" s="27">
        <v>0</v>
      </c>
      <c r="U2516" s="27" t="s">
        <v>13135</v>
      </c>
    </row>
    <row r="2517" spans="1:21" x14ac:dyDescent="0.15">
      <c r="A2517" s="27" t="s">
        <v>75</v>
      </c>
      <c r="B2517" s="27" t="s">
        <v>6116</v>
      </c>
      <c r="C2517" s="27" t="s">
        <v>189</v>
      </c>
      <c r="D2517" s="27" t="s">
        <v>164</v>
      </c>
      <c r="I2517" s="28">
        <v>43423.728391203702</v>
      </c>
      <c r="J2517" s="28">
        <v>43423.728796296295</v>
      </c>
      <c r="K2517" s="27">
        <v>4.0509259259259258E-4</v>
      </c>
      <c r="L2517" s="27" t="s">
        <v>210</v>
      </c>
      <c r="M2517" s="27" t="s">
        <v>211</v>
      </c>
      <c r="N2517" s="27" t="s">
        <v>215</v>
      </c>
      <c r="O2517" s="27" t="s">
        <v>163</v>
      </c>
      <c r="R2517" s="27">
        <v>0</v>
      </c>
      <c r="U2517" s="27" t="s">
        <v>6117</v>
      </c>
    </row>
    <row r="2518" spans="1:21" x14ac:dyDescent="0.15">
      <c r="A2518" s="27" t="s">
        <v>75</v>
      </c>
      <c r="B2518" s="27" t="s">
        <v>13136</v>
      </c>
      <c r="C2518" s="27" t="s">
        <v>189</v>
      </c>
      <c r="D2518" s="27" t="s">
        <v>164</v>
      </c>
      <c r="I2518" s="28">
        <v>43423.72997685185</v>
      </c>
      <c r="J2518" s="28">
        <v>43423.72997685185</v>
      </c>
      <c r="K2518" s="27">
        <v>0</v>
      </c>
      <c r="L2518" s="27" t="s">
        <v>211</v>
      </c>
      <c r="M2518" s="27" t="s">
        <v>211</v>
      </c>
      <c r="N2518" s="27" t="s">
        <v>215</v>
      </c>
      <c r="O2518" s="27" t="s">
        <v>163</v>
      </c>
      <c r="R2518" s="27">
        <v>0</v>
      </c>
      <c r="U2518" s="27" t="s">
        <v>13137</v>
      </c>
    </row>
    <row r="2519" spans="1:21" x14ac:dyDescent="0.15">
      <c r="A2519" s="27" t="s">
        <v>75</v>
      </c>
      <c r="B2519" s="27" t="s">
        <v>6118</v>
      </c>
      <c r="C2519" s="27" t="s">
        <v>189</v>
      </c>
      <c r="D2519" s="27" t="s">
        <v>164</v>
      </c>
      <c r="I2519" s="28">
        <v>43423.731076388889</v>
      </c>
      <c r="J2519" s="28">
        <v>43423.732187499998</v>
      </c>
      <c r="K2519" s="27">
        <v>1.1111111111111111E-3</v>
      </c>
      <c r="L2519" s="27" t="s">
        <v>210</v>
      </c>
      <c r="M2519" s="27" t="s">
        <v>211</v>
      </c>
      <c r="N2519" s="27" t="s">
        <v>215</v>
      </c>
      <c r="O2519" s="27" t="s">
        <v>163</v>
      </c>
      <c r="R2519" s="27">
        <v>0</v>
      </c>
      <c r="U2519" s="27" t="s">
        <v>6119</v>
      </c>
    </row>
    <row r="2520" spans="1:21" x14ac:dyDescent="0.15">
      <c r="A2520" s="27" t="s">
        <v>75</v>
      </c>
      <c r="B2520" s="27" t="s">
        <v>13138</v>
      </c>
      <c r="C2520" s="27" t="s">
        <v>189</v>
      </c>
      <c r="D2520" s="27" t="s">
        <v>164</v>
      </c>
      <c r="I2520" s="28">
        <v>43423.733912037038</v>
      </c>
      <c r="J2520" s="28">
        <v>43423.733912037038</v>
      </c>
      <c r="K2520" s="27">
        <v>0</v>
      </c>
      <c r="L2520" s="27" t="s">
        <v>211</v>
      </c>
      <c r="M2520" s="27" t="s">
        <v>211</v>
      </c>
      <c r="N2520" s="27" t="s">
        <v>215</v>
      </c>
      <c r="O2520" s="27" t="s">
        <v>163</v>
      </c>
      <c r="R2520" s="27">
        <v>0</v>
      </c>
      <c r="U2520" s="27" t="s">
        <v>13139</v>
      </c>
    </row>
    <row r="2521" spans="1:21" x14ac:dyDescent="0.15">
      <c r="A2521" s="27" t="s">
        <v>75</v>
      </c>
      <c r="B2521" s="27" t="s">
        <v>13140</v>
      </c>
      <c r="C2521" s="27" t="s">
        <v>189</v>
      </c>
      <c r="D2521" s="27" t="s">
        <v>164</v>
      </c>
      <c r="I2521" s="28">
        <v>43423.736319444448</v>
      </c>
      <c r="J2521" s="28">
        <v>43423.736319444448</v>
      </c>
      <c r="K2521" s="27">
        <v>0</v>
      </c>
      <c r="L2521" s="27" t="s">
        <v>211</v>
      </c>
      <c r="M2521" s="27" t="s">
        <v>211</v>
      </c>
      <c r="N2521" s="27" t="s">
        <v>215</v>
      </c>
      <c r="O2521" s="27" t="s">
        <v>163</v>
      </c>
      <c r="R2521" s="27">
        <v>0</v>
      </c>
      <c r="U2521" s="27" t="s">
        <v>13141</v>
      </c>
    </row>
    <row r="2522" spans="1:21" x14ac:dyDescent="0.15">
      <c r="A2522" s="27" t="s">
        <v>75</v>
      </c>
      <c r="B2522" s="27" t="s">
        <v>6120</v>
      </c>
      <c r="C2522" s="27" t="s">
        <v>663</v>
      </c>
      <c r="D2522" s="27" t="s">
        <v>162</v>
      </c>
      <c r="I2522" s="28">
        <v>43423.443055555559</v>
      </c>
      <c r="J2522" s="28">
        <v>43423.444490740738</v>
      </c>
      <c r="K2522" s="27">
        <v>1.4351851851851854E-3</v>
      </c>
      <c r="L2522" s="27" t="s">
        <v>210</v>
      </c>
      <c r="M2522" s="27" t="s">
        <v>211</v>
      </c>
      <c r="N2522" s="27" t="s">
        <v>215</v>
      </c>
      <c r="O2522" s="27" t="s">
        <v>161</v>
      </c>
      <c r="R2522" s="27">
        <v>0</v>
      </c>
      <c r="U2522" s="27" t="s">
        <v>6121</v>
      </c>
    </row>
    <row r="2523" spans="1:21" x14ac:dyDescent="0.15">
      <c r="A2523" s="27" t="s">
        <v>75</v>
      </c>
      <c r="B2523" s="27" t="s">
        <v>13142</v>
      </c>
      <c r="C2523" s="27" t="s">
        <v>663</v>
      </c>
      <c r="D2523" s="27" t="s">
        <v>162</v>
      </c>
      <c r="I2523" s="28">
        <v>43423.468622685185</v>
      </c>
      <c r="J2523" s="28">
        <v>43423.468622685185</v>
      </c>
      <c r="K2523" s="27">
        <v>0</v>
      </c>
      <c r="L2523" s="27" t="s">
        <v>211</v>
      </c>
      <c r="M2523" s="27" t="s">
        <v>211</v>
      </c>
      <c r="N2523" s="27" t="s">
        <v>215</v>
      </c>
      <c r="O2523" s="27" t="s">
        <v>161</v>
      </c>
      <c r="R2523" s="27">
        <v>0</v>
      </c>
      <c r="U2523" s="27" t="s">
        <v>836</v>
      </c>
    </row>
    <row r="2524" spans="1:21" x14ac:dyDescent="0.15">
      <c r="A2524" s="27" t="s">
        <v>75</v>
      </c>
      <c r="B2524" s="27" t="s">
        <v>13143</v>
      </c>
      <c r="C2524" s="27" t="s">
        <v>663</v>
      </c>
      <c r="D2524" s="27" t="s">
        <v>162</v>
      </c>
      <c r="I2524" s="28">
        <v>43423.469618055555</v>
      </c>
      <c r="J2524" s="28">
        <v>43423.469618055555</v>
      </c>
      <c r="K2524" s="27">
        <v>0</v>
      </c>
      <c r="L2524" s="27" t="s">
        <v>211</v>
      </c>
      <c r="M2524" s="27" t="s">
        <v>211</v>
      </c>
      <c r="N2524" s="27" t="s">
        <v>215</v>
      </c>
      <c r="O2524" s="27" t="s">
        <v>161</v>
      </c>
      <c r="R2524" s="27">
        <v>0</v>
      </c>
      <c r="U2524" s="27" t="s">
        <v>835</v>
      </c>
    </row>
    <row r="2525" spans="1:21" x14ac:dyDescent="0.15">
      <c r="A2525" s="27" t="s">
        <v>75</v>
      </c>
      <c r="B2525" s="27" t="s">
        <v>13144</v>
      </c>
      <c r="C2525" s="27" t="s">
        <v>663</v>
      </c>
      <c r="D2525" s="27" t="s">
        <v>162</v>
      </c>
      <c r="I2525" s="28">
        <v>43423.479664351849</v>
      </c>
      <c r="J2525" s="28">
        <v>43423.479664351849</v>
      </c>
      <c r="K2525" s="27">
        <v>0</v>
      </c>
      <c r="L2525" s="27" t="s">
        <v>211</v>
      </c>
      <c r="M2525" s="27" t="s">
        <v>211</v>
      </c>
      <c r="N2525" s="27" t="s">
        <v>215</v>
      </c>
      <c r="O2525" s="27" t="s">
        <v>161</v>
      </c>
      <c r="R2525" s="27">
        <v>0</v>
      </c>
      <c r="U2525" s="27" t="s">
        <v>1944</v>
      </c>
    </row>
    <row r="2526" spans="1:21" x14ac:dyDescent="0.15">
      <c r="A2526" s="27" t="s">
        <v>75</v>
      </c>
      <c r="B2526" s="27" t="s">
        <v>6122</v>
      </c>
      <c r="C2526" s="27" t="s">
        <v>663</v>
      </c>
      <c r="D2526" s="27" t="s">
        <v>162</v>
      </c>
      <c r="I2526" s="28">
        <v>43423.481446759259</v>
      </c>
      <c r="J2526" s="28">
        <v>43423.490844907406</v>
      </c>
      <c r="K2526" s="27">
        <v>9.3981481481481485E-3</v>
      </c>
      <c r="L2526" s="27" t="s">
        <v>210</v>
      </c>
      <c r="M2526" s="27" t="s">
        <v>210</v>
      </c>
      <c r="N2526" s="27" t="s">
        <v>215</v>
      </c>
      <c r="O2526" s="27" t="s">
        <v>161</v>
      </c>
      <c r="R2526" s="27">
        <v>0</v>
      </c>
      <c r="U2526" s="27" t="s">
        <v>1272</v>
      </c>
    </row>
    <row r="2527" spans="1:21" x14ac:dyDescent="0.15">
      <c r="A2527" s="27" t="s">
        <v>75</v>
      </c>
      <c r="B2527" s="27" t="s">
        <v>6123</v>
      </c>
      <c r="C2527" s="27" t="s">
        <v>663</v>
      </c>
      <c r="D2527" s="27" t="s">
        <v>162</v>
      </c>
      <c r="I2527" s="28">
        <v>43423.59033564815</v>
      </c>
      <c r="J2527" s="28">
        <v>43423.605057870373</v>
      </c>
      <c r="K2527" s="27">
        <v>1.4722222222222222E-2</v>
      </c>
      <c r="L2527" s="27" t="s">
        <v>210</v>
      </c>
      <c r="M2527" s="27" t="s">
        <v>210</v>
      </c>
      <c r="N2527" s="27" t="s">
        <v>215</v>
      </c>
      <c r="O2527" s="27" t="s">
        <v>161</v>
      </c>
      <c r="R2527" s="27">
        <v>0</v>
      </c>
      <c r="U2527" s="27" t="s">
        <v>6124</v>
      </c>
    </row>
    <row r="2528" spans="1:21" x14ac:dyDescent="0.15">
      <c r="A2528" s="27" t="s">
        <v>75</v>
      </c>
      <c r="B2528" s="27" t="s">
        <v>6125</v>
      </c>
      <c r="C2528" s="27" t="s">
        <v>663</v>
      </c>
      <c r="D2528" s="27" t="s">
        <v>162</v>
      </c>
      <c r="I2528" s="28">
        <v>43423.613819444443</v>
      </c>
      <c r="J2528" s="28">
        <v>43423.615416666667</v>
      </c>
      <c r="K2528" s="27">
        <v>1.5972222222222221E-3</v>
      </c>
      <c r="L2528" s="27" t="s">
        <v>210</v>
      </c>
      <c r="M2528" s="27" t="s">
        <v>211</v>
      </c>
      <c r="N2528" s="27" t="s">
        <v>215</v>
      </c>
      <c r="O2528" s="27" t="s">
        <v>161</v>
      </c>
      <c r="R2528" s="27">
        <v>0</v>
      </c>
      <c r="U2528" s="27" t="s">
        <v>6126</v>
      </c>
    </row>
    <row r="2529" spans="1:21" x14ac:dyDescent="0.15">
      <c r="A2529" s="27" t="s">
        <v>75</v>
      </c>
      <c r="B2529" s="27" t="s">
        <v>13145</v>
      </c>
      <c r="C2529" s="27" t="s">
        <v>663</v>
      </c>
      <c r="D2529" s="27" t="s">
        <v>162</v>
      </c>
      <c r="I2529" s="28">
        <v>43423.639837962961</v>
      </c>
      <c r="J2529" s="28">
        <v>43423.639837962961</v>
      </c>
      <c r="K2529" s="27">
        <v>0</v>
      </c>
      <c r="L2529" s="27" t="s">
        <v>211</v>
      </c>
      <c r="M2529" s="27" t="s">
        <v>211</v>
      </c>
      <c r="N2529" s="27" t="s">
        <v>215</v>
      </c>
      <c r="O2529" s="27" t="s">
        <v>161</v>
      </c>
      <c r="R2529" s="27">
        <v>0</v>
      </c>
      <c r="U2529" s="27" t="s">
        <v>981</v>
      </c>
    </row>
    <row r="2530" spans="1:21" x14ac:dyDescent="0.15">
      <c r="A2530" s="27" t="s">
        <v>75</v>
      </c>
      <c r="B2530" s="27" t="s">
        <v>13146</v>
      </c>
      <c r="C2530" s="27" t="s">
        <v>663</v>
      </c>
      <c r="D2530" s="27" t="s">
        <v>162</v>
      </c>
      <c r="I2530" s="28">
        <v>43423.639918981484</v>
      </c>
      <c r="J2530" s="28">
        <v>43423.639918981484</v>
      </c>
      <c r="K2530" s="27">
        <v>0</v>
      </c>
      <c r="L2530" s="27" t="s">
        <v>211</v>
      </c>
      <c r="M2530" s="27" t="s">
        <v>211</v>
      </c>
      <c r="N2530" s="27" t="s">
        <v>215</v>
      </c>
      <c r="O2530" s="27" t="s">
        <v>161</v>
      </c>
      <c r="R2530" s="27">
        <v>0</v>
      </c>
      <c r="U2530" s="27" t="s">
        <v>981</v>
      </c>
    </row>
    <row r="2531" spans="1:21" x14ac:dyDescent="0.15">
      <c r="A2531" s="27" t="s">
        <v>75</v>
      </c>
      <c r="B2531" s="27" t="s">
        <v>6127</v>
      </c>
      <c r="C2531" s="27" t="s">
        <v>663</v>
      </c>
      <c r="D2531" s="27" t="s">
        <v>162</v>
      </c>
      <c r="I2531" s="28">
        <v>43423.645219907405</v>
      </c>
      <c r="J2531" s="28">
        <v>43423.64570601852</v>
      </c>
      <c r="K2531" s="27">
        <v>4.8611111111111104E-4</v>
      </c>
      <c r="L2531" s="27" t="s">
        <v>210</v>
      </c>
      <c r="M2531" s="27" t="s">
        <v>211</v>
      </c>
      <c r="N2531" s="27" t="s">
        <v>215</v>
      </c>
      <c r="O2531" s="27" t="s">
        <v>161</v>
      </c>
      <c r="R2531" s="27">
        <v>0</v>
      </c>
      <c r="U2531" s="27" t="s">
        <v>6128</v>
      </c>
    </row>
    <row r="2532" spans="1:21" x14ac:dyDescent="0.15">
      <c r="A2532" s="27" t="s">
        <v>75</v>
      </c>
      <c r="B2532" s="27" t="s">
        <v>13147</v>
      </c>
      <c r="C2532" s="27" t="s">
        <v>663</v>
      </c>
      <c r="D2532" s="27" t="s">
        <v>162</v>
      </c>
      <c r="I2532" s="28">
        <v>43423.648923611108</v>
      </c>
      <c r="J2532" s="28">
        <v>43423.648923611108</v>
      </c>
      <c r="K2532" s="27">
        <v>0</v>
      </c>
      <c r="L2532" s="27" t="s">
        <v>211</v>
      </c>
      <c r="M2532" s="27" t="s">
        <v>211</v>
      </c>
      <c r="N2532" s="27" t="s">
        <v>215</v>
      </c>
      <c r="O2532" s="27" t="s">
        <v>161</v>
      </c>
      <c r="R2532" s="27">
        <v>0</v>
      </c>
      <c r="U2532" s="27" t="s">
        <v>1944</v>
      </c>
    </row>
    <row r="2533" spans="1:21" x14ac:dyDescent="0.15">
      <c r="A2533" s="27" t="s">
        <v>75</v>
      </c>
      <c r="B2533" s="27" t="s">
        <v>13148</v>
      </c>
      <c r="C2533" s="27" t="s">
        <v>663</v>
      </c>
      <c r="D2533" s="27" t="s">
        <v>162</v>
      </c>
      <c r="I2533" s="28">
        <v>43423.652557870373</v>
      </c>
      <c r="J2533" s="28">
        <v>43423.652557870373</v>
      </c>
      <c r="K2533" s="27">
        <v>0</v>
      </c>
      <c r="L2533" s="27" t="s">
        <v>211</v>
      </c>
      <c r="M2533" s="27" t="s">
        <v>211</v>
      </c>
      <c r="N2533" s="27" t="s">
        <v>215</v>
      </c>
      <c r="O2533" s="27" t="s">
        <v>161</v>
      </c>
      <c r="R2533" s="27">
        <v>0</v>
      </c>
      <c r="U2533" s="27" t="s">
        <v>13149</v>
      </c>
    </row>
    <row r="2534" spans="1:21" x14ac:dyDescent="0.15">
      <c r="A2534" s="27" t="s">
        <v>75</v>
      </c>
      <c r="B2534" s="27" t="s">
        <v>6129</v>
      </c>
      <c r="C2534" s="27" t="s">
        <v>663</v>
      </c>
      <c r="D2534" s="27" t="s">
        <v>162</v>
      </c>
      <c r="I2534" s="28">
        <v>43423.659641203703</v>
      </c>
      <c r="J2534" s="28">
        <v>43423.660891203705</v>
      </c>
      <c r="K2534" s="27">
        <v>1.25E-3</v>
      </c>
      <c r="L2534" s="27" t="s">
        <v>210</v>
      </c>
      <c r="M2534" s="27" t="s">
        <v>211</v>
      </c>
      <c r="N2534" s="27" t="s">
        <v>215</v>
      </c>
      <c r="O2534" s="27" t="s">
        <v>161</v>
      </c>
      <c r="R2534" s="27">
        <v>0</v>
      </c>
      <c r="U2534" s="27" t="s">
        <v>1944</v>
      </c>
    </row>
    <row r="2535" spans="1:21" x14ac:dyDescent="0.15">
      <c r="A2535" s="27" t="s">
        <v>75</v>
      </c>
      <c r="B2535" s="27" t="s">
        <v>6130</v>
      </c>
      <c r="C2535" s="27" t="s">
        <v>663</v>
      </c>
      <c r="D2535" s="27" t="s">
        <v>162</v>
      </c>
      <c r="I2535" s="28">
        <v>43423.675393518519</v>
      </c>
      <c r="J2535" s="28">
        <v>43423.678333333337</v>
      </c>
      <c r="K2535" s="27">
        <v>2.9398148148148148E-3</v>
      </c>
      <c r="L2535" s="27" t="s">
        <v>210</v>
      </c>
      <c r="M2535" s="27" t="s">
        <v>210</v>
      </c>
      <c r="N2535" s="27" t="s">
        <v>215</v>
      </c>
      <c r="O2535" s="27" t="s">
        <v>161</v>
      </c>
      <c r="R2535" s="27">
        <v>0</v>
      </c>
      <c r="U2535" s="27" t="s">
        <v>6131</v>
      </c>
    </row>
    <row r="2536" spans="1:21" x14ac:dyDescent="0.15">
      <c r="A2536" s="27" t="s">
        <v>75</v>
      </c>
      <c r="B2536" s="27" t="s">
        <v>6132</v>
      </c>
      <c r="C2536" s="27" t="s">
        <v>663</v>
      </c>
      <c r="D2536" s="27" t="s">
        <v>162</v>
      </c>
      <c r="I2536" s="28">
        <v>43423.686793981484</v>
      </c>
      <c r="J2536" s="28">
        <v>43423.689606481479</v>
      </c>
      <c r="K2536" s="27">
        <v>2.8124999999999995E-3</v>
      </c>
      <c r="L2536" s="27" t="s">
        <v>210</v>
      </c>
      <c r="M2536" s="27" t="s">
        <v>210</v>
      </c>
      <c r="N2536" s="27" t="s">
        <v>215</v>
      </c>
      <c r="O2536" s="27" t="s">
        <v>161</v>
      </c>
      <c r="R2536" s="27">
        <v>0</v>
      </c>
      <c r="U2536" s="27" t="s">
        <v>1586</v>
      </c>
    </row>
    <row r="2537" spans="1:21" x14ac:dyDescent="0.15">
      <c r="A2537" s="27" t="s">
        <v>75</v>
      </c>
      <c r="B2537" s="27" t="s">
        <v>6133</v>
      </c>
      <c r="C2537" s="27" t="s">
        <v>663</v>
      </c>
      <c r="D2537" s="27" t="s">
        <v>162</v>
      </c>
      <c r="I2537" s="28">
        <v>43423.691689814812</v>
      </c>
      <c r="J2537" s="28">
        <v>43423.693622685183</v>
      </c>
      <c r="K2537" s="27">
        <v>1.9328703703703704E-3</v>
      </c>
      <c r="L2537" s="27" t="s">
        <v>210</v>
      </c>
      <c r="M2537" s="27" t="s">
        <v>211</v>
      </c>
      <c r="N2537" s="27" t="s">
        <v>215</v>
      </c>
      <c r="O2537" s="27" t="s">
        <v>161</v>
      </c>
      <c r="R2537" s="27">
        <v>0</v>
      </c>
      <c r="U2537" s="27" t="s">
        <v>836</v>
      </c>
    </row>
    <row r="2538" spans="1:21" x14ac:dyDescent="0.15">
      <c r="A2538" s="27" t="s">
        <v>75</v>
      </c>
      <c r="B2538" s="27" t="s">
        <v>13150</v>
      </c>
      <c r="C2538" s="27" t="s">
        <v>663</v>
      </c>
      <c r="D2538" s="27" t="s">
        <v>162</v>
      </c>
      <c r="I2538" s="28">
        <v>43423.697175925925</v>
      </c>
      <c r="J2538" s="28">
        <v>43423.697175925925</v>
      </c>
      <c r="K2538" s="27">
        <v>0</v>
      </c>
      <c r="L2538" s="27" t="s">
        <v>211</v>
      </c>
      <c r="M2538" s="27" t="s">
        <v>211</v>
      </c>
      <c r="N2538" s="27" t="s">
        <v>215</v>
      </c>
      <c r="O2538" s="27" t="s">
        <v>161</v>
      </c>
      <c r="R2538" s="27">
        <v>0</v>
      </c>
      <c r="U2538" s="27" t="s">
        <v>1501</v>
      </c>
    </row>
    <row r="2539" spans="1:21" x14ac:dyDescent="0.15">
      <c r="A2539" s="27" t="s">
        <v>75</v>
      </c>
      <c r="B2539" s="27" t="s">
        <v>6134</v>
      </c>
      <c r="C2539" s="27" t="s">
        <v>663</v>
      </c>
      <c r="D2539" s="27" t="s">
        <v>162</v>
      </c>
      <c r="I2539" s="28">
        <v>43423.697835648149</v>
      </c>
      <c r="J2539" s="28">
        <v>43423.698703703703</v>
      </c>
      <c r="K2539" s="27">
        <v>8.6805555555555551E-4</v>
      </c>
      <c r="L2539" s="27" t="s">
        <v>210</v>
      </c>
      <c r="M2539" s="27" t="s">
        <v>211</v>
      </c>
      <c r="N2539" s="27" t="s">
        <v>215</v>
      </c>
      <c r="O2539" s="27" t="s">
        <v>161</v>
      </c>
      <c r="R2539" s="27">
        <v>0</v>
      </c>
      <c r="U2539" s="27" t="s">
        <v>1501</v>
      </c>
    </row>
    <row r="2540" spans="1:21" x14ac:dyDescent="0.15">
      <c r="A2540" s="27" t="s">
        <v>75</v>
      </c>
      <c r="B2540" s="27" t="s">
        <v>6135</v>
      </c>
      <c r="C2540" s="27" t="s">
        <v>663</v>
      </c>
      <c r="D2540" s="27" t="s">
        <v>162</v>
      </c>
      <c r="I2540" s="28">
        <v>43423.702928240738</v>
      </c>
      <c r="J2540" s="28">
        <v>43423.708773148152</v>
      </c>
      <c r="K2540" s="27">
        <v>5.8449074074074072E-3</v>
      </c>
      <c r="L2540" s="27" t="s">
        <v>210</v>
      </c>
      <c r="M2540" s="27" t="s">
        <v>210</v>
      </c>
      <c r="N2540" s="27" t="s">
        <v>215</v>
      </c>
      <c r="O2540" s="27" t="s">
        <v>161</v>
      </c>
      <c r="U2540" s="27" t="s">
        <v>1023</v>
      </c>
    </row>
    <row r="2541" spans="1:21" x14ac:dyDescent="0.15">
      <c r="A2541" s="27" t="s">
        <v>75</v>
      </c>
      <c r="B2541" s="27" t="s">
        <v>13151</v>
      </c>
      <c r="C2541" s="27" t="s">
        <v>663</v>
      </c>
      <c r="D2541" s="27" t="s">
        <v>162</v>
      </c>
      <c r="I2541" s="28">
        <v>43423.719930555555</v>
      </c>
      <c r="J2541" s="28">
        <v>43423.719930555555</v>
      </c>
      <c r="K2541" s="27">
        <v>0</v>
      </c>
      <c r="L2541" s="27" t="s">
        <v>211</v>
      </c>
      <c r="M2541" s="27" t="s">
        <v>211</v>
      </c>
      <c r="N2541" s="27" t="s">
        <v>215</v>
      </c>
      <c r="O2541" s="27" t="s">
        <v>161</v>
      </c>
      <c r="R2541" s="27">
        <v>0</v>
      </c>
      <c r="U2541" s="27" t="s">
        <v>1779</v>
      </c>
    </row>
    <row r="2542" spans="1:21" x14ac:dyDescent="0.15">
      <c r="A2542" s="27" t="s">
        <v>75</v>
      </c>
      <c r="B2542" s="27" t="s">
        <v>13152</v>
      </c>
      <c r="C2542" s="27" t="s">
        <v>663</v>
      </c>
      <c r="D2542" s="27" t="s">
        <v>162</v>
      </c>
      <c r="I2542" s="28">
        <v>43423.735856481479</v>
      </c>
      <c r="J2542" s="28">
        <v>43423.735856481479</v>
      </c>
      <c r="K2542" s="27">
        <v>0</v>
      </c>
      <c r="L2542" s="27" t="s">
        <v>211</v>
      </c>
      <c r="M2542" s="27" t="s">
        <v>211</v>
      </c>
      <c r="N2542" s="27" t="s">
        <v>215</v>
      </c>
      <c r="O2542" s="27" t="s">
        <v>161</v>
      </c>
      <c r="R2542" s="27">
        <v>0</v>
      </c>
      <c r="U2542" s="27" t="s">
        <v>13153</v>
      </c>
    </row>
    <row r="2543" spans="1:21" x14ac:dyDescent="0.15">
      <c r="A2543" s="27" t="s">
        <v>75</v>
      </c>
      <c r="B2543" s="27" t="s">
        <v>6136</v>
      </c>
      <c r="C2543" s="27" t="s">
        <v>663</v>
      </c>
      <c r="D2543" s="27" t="s">
        <v>162</v>
      </c>
      <c r="I2543" s="28">
        <v>43423.735949074071</v>
      </c>
      <c r="J2543" s="28">
        <v>43423.738888888889</v>
      </c>
      <c r="K2543" s="27">
        <v>2.9398148148148148E-3</v>
      </c>
      <c r="L2543" s="27" t="s">
        <v>210</v>
      </c>
      <c r="M2543" s="27" t="s">
        <v>210</v>
      </c>
      <c r="N2543" s="27" t="s">
        <v>215</v>
      </c>
      <c r="O2543" s="27" t="s">
        <v>161</v>
      </c>
      <c r="R2543" s="27">
        <v>0</v>
      </c>
      <c r="U2543" s="27" t="s">
        <v>6137</v>
      </c>
    </row>
    <row r="2544" spans="1:21" x14ac:dyDescent="0.15">
      <c r="A2544" s="27" t="s">
        <v>75</v>
      </c>
      <c r="B2544" s="27" t="s">
        <v>6138</v>
      </c>
      <c r="C2544" s="27" t="s">
        <v>569</v>
      </c>
      <c r="D2544" s="27" t="s">
        <v>158</v>
      </c>
      <c r="I2544" s="28">
        <v>43423.433298611111</v>
      </c>
      <c r="J2544" s="28">
        <v>43423.436736111114</v>
      </c>
      <c r="K2544" s="27">
        <v>3.4375E-3</v>
      </c>
      <c r="L2544" s="27" t="s">
        <v>210</v>
      </c>
      <c r="M2544" s="27" t="s">
        <v>210</v>
      </c>
      <c r="N2544" s="27" t="s">
        <v>215</v>
      </c>
      <c r="O2544" s="27" t="s">
        <v>157</v>
      </c>
      <c r="R2544" s="27">
        <v>0</v>
      </c>
      <c r="U2544" s="27" t="s">
        <v>1687</v>
      </c>
    </row>
    <row r="2545" spans="1:21" x14ac:dyDescent="0.15">
      <c r="A2545" s="27" t="s">
        <v>75</v>
      </c>
      <c r="B2545" s="27" t="s">
        <v>6139</v>
      </c>
      <c r="C2545" s="27" t="s">
        <v>569</v>
      </c>
      <c r="D2545" s="27" t="s">
        <v>158</v>
      </c>
      <c r="I2545" s="28">
        <v>43423.441655092596</v>
      </c>
      <c r="J2545" s="28">
        <v>43423.442372685182</v>
      </c>
      <c r="K2545" s="27">
        <v>7.175925925925927E-4</v>
      </c>
      <c r="L2545" s="27" t="s">
        <v>210</v>
      </c>
      <c r="M2545" s="27" t="s">
        <v>211</v>
      </c>
      <c r="N2545" s="27" t="s">
        <v>215</v>
      </c>
      <c r="O2545" s="27" t="s">
        <v>157</v>
      </c>
      <c r="R2545" s="27">
        <v>0</v>
      </c>
      <c r="U2545" s="27" t="s">
        <v>6140</v>
      </c>
    </row>
    <row r="2546" spans="1:21" x14ac:dyDescent="0.15">
      <c r="A2546" s="27" t="s">
        <v>75</v>
      </c>
      <c r="B2546" s="27" t="s">
        <v>13154</v>
      </c>
      <c r="C2546" s="27" t="s">
        <v>569</v>
      </c>
      <c r="D2546" s="27" t="s">
        <v>158</v>
      </c>
      <c r="I2546" s="28">
        <v>43423.452650462961</v>
      </c>
      <c r="J2546" s="28">
        <v>43423.452650462961</v>
      </c>
      <c r="K2546" s="27">
        <v>0</v>
      </c>
      <c r="L2546" s="27" t="s">
        <v>211</v>
      </c>
      <c r="M2546" s="27" t="s">
        <v>211</v>
      </c>
      <c r="N2546" s="27" t="s">
        <v>215</v>
      </c>
      <c r="O2546" s="27" t="s">
        <v>157</v>
      </c>
      <c r="R2546" s="27">
        <v>0</v>
      </c>
      <c r="U2546" s="27" t="s">
        <v>13155</v>
      </c>
    </row>
    <row r="2547" spans="1:21" x14ac:dyDescent="0.15">
      <c r="A2547" s="27" t="s">
        <v>75</v>
      </c>
      <c r="B2547" s="27" t="s">
        <v>13156</v>
      </c>
      <c r="C2547" s="27" t="s">
        <v>569</v>
      </c>
      <c r="D2547" s="27" t="s">
        <v>158</v>
      </c>
      <c r="I2547" s="28">
        <v>43423.45480324074</v>
      </c>
      <c r="J2547" s="28">
        <v>43423.45480324074</v>
      </c>
      <c r="K2547" s="27">
        <v>0</v>
      </c>
      <c r="L2547" s="27" t="s">
        <v>211</v>
      </c>
      <c r="M2547" s="27" t="s">
        <v>211</v>
      </c>
      <c r="N2547" s="27" t="s">
        <v>215</v>
      </c>
      <c r="O2547" s="27" t="s">
        <v>157</v>
      </c>
      <c r="R2547" s="27">
        <v>0</v>
      </c>
      <c r="U2547" s="27" t="s">
        <v>13157</v>
      </c>
    </row>
    <row r="2548" spans="1:21" x14ac:dyDescent="0.15">
      <c r="A2548" s="27" t="s">
        <v>75</v>
      </c>
      <c r="B2548" s="27" t="s">
        <v>13158</v>
      </c>
      <c r="C2548" s="27" t="s">
        <v>569</v>
      </c>
      <c r="D2548" s="27" t="s">
        <v>158</v>
      </c>
      <c r="I2548" s="28">
        <v>43423.454988425925</v>
      </c>
      <c r="J2548" s="28">
        <v>43423.454988425925</v>
      </c>
      <c r="K2548" s="27">
        <v>0</v>
      </c>
      <c r="L2548" s="27" t="s">
        <v>211</v>
      </c>
      <c r="M2548" s="27" t="s">
        <v>211</v>
      </c>
      <c r="N2548" s="27" t="s">
        <v>215</v>
      </c>
      <c r="O2548" s="27" t="s">
        <v>157</v>
      </c>
      <c r="R2548" s="27">
        <v>0</v>
      </c>
      <c r="U2548" s="27" t="s">
        <v>13159</v>
      </c>
    </row>
    <row r="2549" spans="1:21" x14ac:dyDescent="0.15">
      <c r="A2549" s="27" t="s">
        <v>75</v>
      </c>
      <c r="B2549" s="27" t="s">
        <v>6141</v>
      </c>
      <c r="C2549" s="27" t="s">
        <v>569</v>
      </c>
      <c r="D2549" s="27" t="s">
        <v>158</v>
      </c>
      <c r="I2549" s="28">
        <v>43423.456261574072</v>
      </c>
      <c r="J2549" s="28">
        <v>43423.457071759258</v>
      </c>
      <c r="K2549" s="27">
        <v>8.1018518518518516E-4</v>
      </c>
      <c r="L2549" s="27" t="s">
        <v>210</v>
      </c>
      <c r="M2549" s="27" t="s">
        <v>211</v>
      </c>
      <c r="N2549" s="27" t="s">
        <v>215</v>
      </c>
      <c r="O2549" s="27" t="s">
        <v>157</v>
      </c>
      <c r="R2549" s="27">
        <v>0</v>
      </c>
      <c r="U2549" s="27" t="s">
        <v>6142</v>
      </c>
    </row>
    <row r="2550" spans="1:21" x14ac:dyDescent="0.15">
      <c r="A2550" s="27" t="s">
        <v>75</v>
      </c>
      <c r="B2550" s="27" t="s">
        <v>13160</v>
      </c>
      <c r="C2550" s="27" t="s">
        <v>569</v>
      </c>
      <c r="D2550" s="27" t="s">
        <v>158</v>
      </c>
      <c r="I2550" s="28">
        <v>43423.457766203705</v>
      </c>
      <c r="J2550" s="28">
        <v>43423.457766203705</v>
      </c>
      <c r="K2550" s="27">
        <v>0</v>
      </c>
      <c r="L2550" s="27" t="s">
        <v>211</v>
      </c>
      <c r="M2550" s="27" t="s">
        <v>211</v>
      </c>
      <c r="N2550" s="27" t="s">
        <v>215</v>
      </c>
      <c r="O2550" s="27" t="s">
        <v>157</v>
      </c>
      <c r="R2550" s="27">
        <v>0</v>
      </c>
      <c r="U2550" s="27" t="s">
        <v>6142</v>
      </c>
    </row>
    <row r="2551" spans="1:21" x14ac:dyDescent="0.15">
      <c r="A2551" s="27" t="s">
        <v>75</v>
      </c>
      <c r="B2551" s="27" t="s">
        <v>6143</v>
      </c>
      <c r="C2551" s="27" t="s">
        <v>569</v>
      </c>
      <c r="D2551" s="27" t="s">
        <v>158</v>
      </c>
      <c r="I2551" s="28">
        <v>43423.457962962966</v>
      </c>
      <c r="J2551" s="28">
        <v>43423.458101851851</v>
      </c>
      <c r="K2551" s="27">
        <v>1.3888888888888889E-4</v>
      </c>
      <c r="L2551" s="27" t="s">
        <v>210</v>
      </c>
      <c r="M2551" s="27" t="s">
        <v>211</v>
      </c>
      <c r="N2551" s="27" t="s">
        <v>215</v>
      </c>
      <c r="O2551" s="27" t="s">
        <v>157</v>
      </c>
      <c r="R2551" s="27">
        <v>0</v>
      </c>
      <c r="U2551" s="27" t="s">
        <v>6144</v>
      </c>
    </row>
    <row r="2552" spans="1:21" x14ac:dyDescent="0.15">
      <c r="A2552" s="27" t="s">
        <v>75</v>
      </c>
      <c r="B2552" s="27" t="s">
        <v>6145</v>
      </c>
      <c r="C2552" s="27" t="s">
        <v>569</v>
      </c>
      <c r="D2552" s="27" t="s">
        <v>158</v>
      </c>
      <c r="I2552" s="28">
        <v>43423.458414351851</v>
      </c>
      <c r="J2552" s="28">
        <v>43423.459930555553</v>
      </c>
      <c r="K2552" s="27">
        <v>1.5162037037037036E-3</v>
      </c>
      <c r="L2552" s="27" t="s">
        <v>210</v>
      </c>
      <c r="M2552" s="27" t="s">
        <v>211</v>
      </c>
      <c r="N2552" s="27" t="s">
        <v>215</v>
      </c>
      <c r="O2552" s="27" t="s">
        <v>157</v>
      </c>
      <c r="R2552" s="27">
        <v>0</v>
      </c>
      <c r="U2552" s="27" t="s">
        <v>6144</v>
      </c>
    </row>
    <row r="2553" spans="1:21" x14ac:dyDescent="0.15">
      <c r="A2553" s="27" t="s">
        <v>75</v>
      </c>
      <c r="B2553" s="27" t="s">
        <v>6146</v>
      </c>
      <c r="C2553" s="27" t="s">
        <v>569</v>
      </c>
      <c r="D2553" s="27" t="s">
        <v>158</v>
      </c>
      <c r="I2553" s="28">
        <v>43423.47078703704</v>
      </c>
      <c r="J2553" s="28">
        <v>43423.473506944443</v>
      </c>
      <c r="K2553" s="27">
        <v>2.7199074074074074E-3</v>
      </c>
      <c r="L2553" s="27" t="s">
        <v>210</v>
      </c>
      <c r="M2553" s="27" t="s">
        <v>210</v>
      </c>
      <c r="N2553" s="27" t="s">
        <v>215</v>
      </c>
      <c r="O2553" s="27" t="s">
        <v>157</v>
      </c>
      <c r="R2553" s="27">
        <v>0</v>
      </c>
      <c r="U2553" s="27" t="s">
        <v>6147</v>
      </c>
    </row>
    <row r="2554" spans="1:21" x14ac:dyDescent="0.15">
      <c r="A2554" s="27" t="s">
        <v>75</v>
      </c>
      <c r="B2554" s="27" t="s">
        <v>6148</v>
      </c>
      <c r="C2554" s="27" t="s">
        <v>569</v>
      </c>
      <c r="D2554" s="27" t="s">
        <v>158</v>
      </c>
      <c r="I2554" s="28">
        <v>43423.478298611109</v>
      </c>
      <c r="J2554" s="28">
        <v>43423.481388888889</v>
      </c>
      <c r="K2554" s="27">
        <v>3.0902777777777782E-3</v>
      </c>
      <c r="L2554" s="27" t="s">
        <v>210</v>
      </c>
      <c r="M2554" s="27" t="s">
        <v>210</v>
      </c>
      <c r="N2554" s="27" t="s">
        <v>215</v>
      </c>
      <c r="O2554" s="27" t="s">
        <v>157</v>
      </c>
      <c r="R2554" s="27">
        <v>0</v>
      </c>
      <c r="U2554" s="27" t="s">
        <v>6149</v>
      </c>
    </row>
    <row r="2555" spans="1:21" x14ac:dyDescent="0.15">
      <c r="A2555" s="27" t="s">
        <v>75</v>
      </c>
      <c r="B2555" s="27" t="s">
        <v>6150</v>
      </c>
      <c r="C2555" s="27" t="s">
        <v>569</v>
      </c>
      <c r="D2555" s="27" t="s">
        <v>158</v>
      </c>
      <c r="I2555" s="28">
        <v>43423.592499999999</v>
      </c>
      <c r="J2555" s="28">
        <v>43423.593171296299</v>
      </c>
      <c r="K2555" s="27">
        <v>6.7129629629629625E-4</v>
      </c>
      <c r="L2555" s="27" t="s">
        <v>210</v>
      </c>
      <c r="M2555" s="27" t="s">
        <v>211</v>
      </c>
      <c r="N2555" s="27" t="s">
        <v>215</v>
      </c>
      <c r="O2555" s="27" t="s">
        <v>157</v>
      </c>
      <c r="R2555" s="27">
        <v>0</v>
      </c>
      <c r="U2555" s="27" t="s">
        <v>1542</v>
      </c>
    </row>
    <row r="2556" spans="1:21" x14ac:dyDescent="0.15">
      <c r="A2556" s="27" t="s">
        <v>75</v>
      </c>
      <c r="B2556" s="27" t="s">
        <v>6151</v>
      </c>
      <c r="C2556" s="27" t="s">
        <v>569</v>
      </c>
      <c r="D2556" s="27" t="s">
        <v>158</v>
      </c>
      <c r="I2556" s="28">
        <v>43423.594467592593</v>
      </c>
      <c r="J2556" s="28">
        <v>43423.600578703707</v>
      </c>
      <c r="K2556" s="27">
        <v>6.1111111111111114E-3</v>
      </c>
      <c r="L2556" s="27" t="s">
        <v>210</v>
      </c>
      <c r="M2556" s="27" t="s">
        <v>210</v>
      </c>
      <c r="N2556" s="27" t="s">
        <v>215</v>
      </c>
      <c r="O2556" s="27" t="s">
        <v>157</v>
      </c>
      <c r="R2556" s="27">
        <v>0</v>
      </c>
      <c r="U2556" s="27" t="s">
        <v>6149</v>
      </c>
    </row>
    <row r="2557" spans="1:21" x14ac:dyDescent="0.15">
      <c r="A2557" s="27" t="s">
        <v>75</v>
      </c>
      <c r="B2557" s="27" t="s">
        <v>6152</v>
      </c>
      <c r="C2557" s="27" t="s">
        <v>569</v>
      </c>
      <c r="D2557" s="27" t="s">
        <v>158</v>
      </c>
      <c r="I2557" s="28">
        <v>43423.616724537038</v>
      </c>
      <c r="J2557" s="28">
        <v>43423.617395833331</v>
      </c>
      <c r="K2557" s="27">
        <v>6.7129629629629625E-4</v>
      </c>
      <c r="L2557" s="27" t="s">
        <v>210</v>
      </c>
      <c r="M2557" s="27" t="s">
        <v>211</v>
      </c>
      <c r="N2557" s="27" t="s">
        <v>215</v>
      </c>
      <c r="O2557" s="27" t="s">
        <v>157</v>
      </c>
      <c r="R2557" s="27">
        <v>0</v>
      </c>
      <c r="U2557" s="27" t="s">
        <v>1542</v>
      </c>
    </row>
    <row r="2558" spans="1:21" x14ac:dyDescent="0.15">
      <c r="A2558" s="27" t="s">
        <v>75</v>
      </c>
      <c r="B2558" s="27" t="s">
        <v>13161</v>
      </c>
      <c r="C2558" s="27" t="s">
        <v>569</v>
      </c>
      <c r="D2558" s="27" t="s">
        <v>158</v>
      </c>
      <c r="I2558" s="28">
        <v>43423.617743055554</v>
      </c>
      <c r="J2558" s="28">
        <v>43423.617743055554</v>
      </c>
      <c r="K2558" s="27">
        <v>0</v>
      </c>
      <c r="L2558" s="27" t="s">
        <v>211</v>
      </c>
      <c r="M2558" s="27" t="s">
        <v>211</v>
      </c>
      <c r="N2558" s="27" t="s">
        <v>215</v>
      </c>
      <c r="O2558" s="27" t="s">
        <v>157</v>
      </c>
      <c r="R2558" s="27">
        <v>0</v>
      </c>
      <c r="U2558" s="27" t="s">
        <v>1273</v>
      </c>
    </row>
    <row r="2559" spans="1:21" x14ac:dyDescent="0.15">
      <c r="A2559" s="27" t="s">
        <v>75</v>
      </c>
      <c r="B2559" s="27" t="s">
        <v>6153</v>
      </c>
      <c r="C2559" s="27" t="s">
        <v>569</v>
      </c>
      <c r="D2559" s="27" t="s">
        <v>158</v>
      </c>
      <c r="I2559" s="28">
        <v>43423.618668981479</v>
      </c>
      <c r="J2559" s="28">
        <v>43423.619791666664</v>
      </c>
      <c r="K2559" s="27">
        <v>1.1226851851851851E-3</v>
      </c>
      <c r="L2559" s="27" t="s">
        <v>210</v>
      </c>
      <c r="M2559" s="27" t="s">
        <v>211</v>
      </c>
      <c r="N2559" s="27" t="s">
        <v>215</v>
      </c>
      <c r="O2559" s="27" t="s">
        <v>157</v>
      </c>
      <c r="R2559" s="27">
        <v>0</v>
      </c>
      <c r="U2559" s="27" t="s">
        <v>1273</v>
      </c>
    </row>
    <row r="2560" spans="1:21" x14ac:dyDescent="0.15">
      <c r="A2560" s="27" t="s">
        <v>75</v>
      </c>
      <c r="B2560" s="27" t="s">
        <v>13162</v>
      </c>
      <c r="C2560" s="27" t="s">
        <v>569</v>
      </c>
      <c r="D2560" s="27" t="s">
        <v>158</v>
      </c>
      <c r="I2560" s="28">
        <v>43423.632326388892</v>
      </c>
      <c r="J2560" s="28">
        <v>43423.632326388892</v>
      </c>
      <c r="K2560" s="27">
        <v>0</v>
      </c>
      <c r="L2560" s="27" t="s">
        <v>211</v>
      </c>
      <c r="M2560" s="27" t="s">
        <v>211</v>
      </c>
      <c r="N2560" s="27" t="s">
        <v>215</v>
      </c>
      <c r="O2560" s="27" t="s">
        <v>157</v>
      </c>
      <c r="R2560" s="27">
        <v>0</v>
      </c>
      <c r="U2560" s="27" t="s">
        <v>13163</v>
      </c>
    </row>
    <row r="2561" spans="1:21" x14ac:dyDescent="0.15">
      <c r="A2561" s="27" t="s">
        <v>75</v>
      </c>
      <c r="B2561" s="27" t="s">
        <v>6154</v>
      </c>
      <c r="C2561" s="27" t="s">
        <v>569</v>
      </c>
      <c r="D2561" s="27" t="s">
        <v>158</v>
      </c>
      <c r="I2561" s="28">
        <v>43423.632430555554</v>
      </c>
      <c r="J2561" s="28">
        <v>43423.632708333331</v>
      </c>
      <c r="K2561" s="27">
        <v>2.7777777777777778E-4</v>
      </c>
      <c r="L2561" s="27" t="s">
        <v>210</v>
      </c>
      <c r="M2561" s="27" t="s">
        <v>211</v>
      </c>
      <c r="N2561" s="27" t="s">
        <v>215</v>
      </c>
      <c r="O2561" s="27" t="s">
        <v>157</v>
      </c>
      <c r="R2561" s="27">
        <v>0</v>
      </c>
      <c r="U2561" s="27" t="s">
        <v>6155</v>
      </c>
    </row>
    <row r="2562" spans="1:21" x14ac:dyDescent="0.15">
      <c r="A2562" s="27" t="s">
        <v>75</v>
      </c>
      <c r="B2562" s="27" t="s">
        <v>6156</v>
      </c>
      <c r="C2562" s="27" t="s">
        <v>569</v>
      </c>
      <c r="D2562" s="27" t="s">
        <v>158</v>
      </c>
      <c r="I2562" s="28">
        <v>43423.633287037039</v>
      </c>
      <c r="J2562" s="28">
        <v>43423.633587962962</v>
      </c>
      <c r="K2562" s="27">
        <v>3.0092592592592595E-4</v>
      </c>
      <c r="L2562" s="27" t="s">
        <v>210</v>
      </c>
      <c r="M2562" s="27" t="s">
        <v>211</v>
      </c>
      <c r="N2562" s="27" t="s">
        <v>215</v>
      </c>
      <c r="O2562" s="27" t="s">
        <v>157</v>
      </c>
      <c r="R2562" s="27">
        <v>0</v>
      </c>
      <c r="U2562" s="27" t="s">
        <v>6157</v>
      </c>
    </row>
    <row r="2563" spans="1:21" x14ac:dyDescent="0.15">
      <c r="A2563" s="27" t="s">
        <v>75</v>
      </c>
      <c r="B2563" s="27" t="s">
        <v>13164</v>
      </c>
      <c r="C2563" s="27" t="s">
        <v>569</v>
      </c>
      <c r="D2563" s="27" t="s">
        <v>158</v>
      </c>
      <c r="I2563" s="28">
        <v>43423.634386574071</v>
      </c>
      <c r="J2563" s="28">
        <v>43423.634386574071</v>
      </c>
      <c r="K2563" s="27">
        <v>0</v>
      </c>
      <c r="L2563" s="27" t="s">
        <v>211</v>
      </c>
      <c r="M2563" s="27" t="s">
        <v>211</v>
      </c>
      <c r="N2563" s="27" t="s">
        <v>215</v>
      </c>
      <c r="O2563" s="27" t="s">
        <v>157</v>
      </c>
      <c r="R2563" s="27">
        <v>0</v>
      </c>
      <c r="U2563" s="27" t="s">
        <v>13165</v>
      </c>
    </row>
    <row r="2564" spans="1:21" x14ac:dyDescent="0.15">
      <c r="A2564" s="27" t="s">
        <v>75</v>
      </c>
      <c r="B2564" s="27" t="s">
        <v>6158</v>
      </c>
      <c r="C2564" s="27" t="s">
        <v>569</v>
      </c>
      <c r="D2564" s="27" t="s">
        <v>158</v>
      </c>
      <c r="I2564" s="28">
        <v>43423.638495370367</v>
      </c>
      <c r="J2564" s="28">
        <v>43423.638958333337</v>
      </c>
      <c r="K2564" s="27">
        <v>4.6296296296296293E-4</v>
      </c>
      <c r="L2564" s="27" t="s">
        <v>210</v>
      </c>
      <c r="M2564" s="27" t="s">
        <v>211</v>
      </c>
      <c r="N2564" s="27" t="s">
        <v>215</v>
      </c>
      <c r="O2564" s="27" t="s">
        <v>157</v>
      </c>
      <c r="R2564" s="27">
        <v>0</v>
      </c>
      <c r="U2564" s="27" t="s">
        <v>6159</v>
      </c>
    </row>
    <row r="2565" spans="1:21" x14ac:dyDescent="0.15">
      <c r="A2565" s="27" t="s">
        <v>75</v>
      </c>
      <c r="B2565" s="27" t="s">
        <v>6160</v>
      </c>
      <c r="C2565" s="27" t="s">
        <v>569</v>
      </c>
      <c r="D2565" s="27" t="s">
        <v>158</v>
      </c>
      <c r="I2565" s="28">
        <v>43423.639803240738</v>
      </c>
      <c r="J2565" s="28">
        <v>43423.6403587963</v>
      </c>
      <c r="K2565" s="27">
        <v>5.5555555555555556E-4</v>
      </c>
      <c r="L2565" s="27" t="s">
        <v>210</v>
      </c>
      <c r="M2565" s="27" t="s">
        <v>211</v>
      </c>
      <c r="N2565" s="27" t="s">
        <v>215</v>
      </c>
      <c r="O2565" s="27" t="s">
        <v>157</v>
      </c>
      <c r="R2565" s="27">
        <v>0</v>
      </c>
      <c r="U2565" s="27" t="s">
        <v>6161</v>
      </c>
    </row>
    <row r="2566" spans="1:21" x14ac:dyDescent="0.15">
      <c r="A2566" s="27" t="s">
        <v>75</v>
      </c>
      <c r="B2566" s="27" t="s">
        <v>6162</v>
      </c>
      <c r="C2566" s="27" t="s">
        <v>569</v>
      </c>
      <c r="D2566" s="27" t="s">
        <v>158</v>
      </c>
      <c r="I2566" s="28">
        <v>43423.642592592594</v>
      </c>
      <c r="J2566" s="28">
        <v>43423.64603009259</v>
      </c>
      <c r="K2566" s="27">
        <v>3.4375E-3</v>
      </c>
      <c r="L2566" s="27" t="s">
        <v>210</v>
      </c>
      <c r="M2566" s="27" t="s">
        <v>210</v>
      </c>
      <c r="N2566" s="27" t="s">
        <v>215</v>
      </c>
      <c r="O2566" s="27" t="s">
        <v>157</v>
      </c>
      <c r="R2566" s="27">
        <v>0</v>
      </c>
      <c r="U2566" s="27" t="s">
        <v>6163</v>
      </c>
    </row>
    <row r="2567" spans="1:21" x14ac:dyDescent="0.15">
      <c r="A2567" s="27" t="s">
        <v>75</v>
      </c>
      <c r="B2567" s="27" t="s">
        <v>13166</v>
      </c>
      <c r="C2567" s="27" t="s">
        <v>569</v>
      </c>
      <c r="D2567" s="27" t="s">
        <v>158</v>
      </c>
      <c r="I2567" s="28">
        <v>43423.647094907406</v>
      </c>
      <c r="J2567" s="28">
        <v>43423.647094907406</v>
      </c>
      <c r="K2567" s="27">
        <v>0</v>
      </c>
      <c r="L2567" s="27" t="s">
        <v>211</v>
      </c>
      <c r="M2567" s="27" t="s">
        <v>211</v>
      </c>
      <c r="N2567" s="27" t="s">
        <v>215</v>
      </c>
      <c r="O2567" s="27" t="s">
        <v>157</v>
      </c>
      <c r="R2567" s="27">
        <v>0</v>
      </c>
      <c r="U2567" s="27" t="s">
        <v>13167</v>
      </c>
    </row>
    <row r="2568" spans="1:21" x14ac:dyDescent="0.15">
      <c r="A2568" s="27" t="s">
        <v>75</v>
      </c>
      <c r="B2568" s="27" t="s">
        <v>13168</v>
      </c>
      <c r="C2568" s="27" t="s">
        <v>569</v>
      </c>
      <c r="D2568" s="27" t="s">
        <v>158</v>
      </c>
      <c r="I2568" s="28">
        <v>43423.647974537038</v>
      </c>
      <c r="J2568" s="28">
        <v>43423.647974537038</v>
      </c>
      <c r="K2568" s="27">
        <v>0</v>
      </c>
      <c r="L2568" s="27" t="s">
        <v>211</v>
      </c>
      <c r="M2568" s="27" t="s">
        <v>211</v>
      </c>
      <c r="N2568" s="27" t="s">
        <v>215</v>
      </c>
      <c r="O2568" s="27" t="s">
        <v>157</v>
      </c>
      <c r="R2568" s="27">
        <v>0</v>
      </c>
      <c r="U2568" s="27" t="s">
        <v>13169</v>
      </c>
    </row>
    <row r="2569" spans="1:21" x14ac:dyDescent="0.15">
      <c r="A2569" s="27" t="s">
        <v>75</v>
      </c>
      <c r="B2569" s="27" t="s">
        <v>13170</v>
      </c>
      <c r="C2569" s="27" t="s">
        <v>569</v>
      </c>
      <c r="D2569" s="27" t="s">
        <v>158</v>
      </c>
      <c r="I2569" s="28">
        <v>43423.649513888886</v>
      </c>
      <c r="J2569" s="28">
        <v>43423.649513888886</v>
      </c>
      <c r="K2569" s="27">
        <v>0</v>
      </c>
      <c r="L2569" s="27" t="s">
        <v>211</v>
      </c>
      <c r="M2569" s="27" t="s">
        <v>211</v>
      </c>
      <c r="N2569" s="27" t="s">
        <v>215</v>
      </c>
      <c r="O2569" s="27" t="s">
        <v>157</v>
      </c>
      <c r="R2569" s="27">
        <v>0</v>
      </c>
      <c r="U2569" s="27" t="s">
        <v>13171</v>
      </c>
    </row>
    <row r="2570" spans="1:21" x14ac:dyDescent="0.15">
      <c r="A2570" s="27" t="s">
        <v>75</v>
      </c>
      <c r="B2570" s="27" t="s">
        <v>6164</v>
      </c>
      <c r="C2570" s="27" t="s">
        <v>569</v>
      </c>
      <c r="D2570" s="27" t="s">
        <v>158</v>
      </c>
      <c r="I2570" s="28">
        <v>43423.650590277779</v>
      </c>
      <c r="J2570" s="28">
        <v>43423.652129629627</v>
      </c>
      <c r="K2570" s="27">
        <v>1.5393518518518519E-3</v>
      </c>
      <c r="L2570" s="27" t="s">
        <v>210</v>
      </c>
      <c r="M2570" s="27" t="s">
        <v>211</v>
      </c>
      <c r="N2570" s="27" t="s">
        <v>215</v>
      </c>
      <c r="O2570" s="27" t="s">
        <v>157</v>
      </c>
      <c r="R2570" s="27">
        <v>0</v>
      </c>
      <c r="U2570" s="27" t="s">
        <v>6165</v>
      </c>
    </row>
    <row r="2571" spans="1:21" x14ac:dyDescent="0.15">
      <c r="A2571" s="27" t="s">
        <v>75</v>
      </c>
      <c r="B2571" s="27" t="s">
        <v>13172</v>
      </c>
      <c r="C2571" s="27" t="s">
        <v>569</v>
      </c>
      <c r="D2571" s="27" t="s">
        <v>158</v>
      </c>
      <c r="I2571" s="28">
        <v>43423.653067129628</v>
      </c>
      <c r="J2571" s="28">
        <v>43423.653067129628</v>
      </c>
      <c r="K2571" s="27">
        <v>0</v>
      </c>
      <c r="L2571" s="27" t="s">
        <v>211</v>
      </c>
      <c r="M2571" s="27" t="s">
        <v>211</v>
      </c>
      <c r="N2571" s="27" t="s">
        <v>215</v>
      </c>
      <c r="O2571" s="27" t="s">
        <v>157</v>
      </c>
      <c r="R2571" s="27">
        <v>0</v>
      </c>
      <c r="U2571" s="27" t="s">
        <v>13173</v>
      </c>
    </row>
    <row r="2572" spans="1:21" x14ac:dyDescent="0.15">
      <c r="A2572" s="27" t="s">
        <v>75</v>
      </c>
      <c r="B2572" s="27" t="s">
        <v>6166</v>
      </c>
      <c r="C2572" s="27" t="s">
        <v>569</v>
      </c>
      <c r="D2572" s="27" t="s">
        <v>158</v>
      </c>
      <c r="I2572" s="28">
        <v>43423.654537037037</v>
      </c>
      <c r="J2572" s="28">
        <v>43423.657824074071</v>
      </c>
      <c r="K2572" s="27">
        <v>3.2870370370370367E-3</v>
      </c>
      <c r="L2572" s="27" t="s">
        <v>210</v>
      </c>
      <c r="M2572" s="27" t="s">
        <v>210</v>
      </c>
      <c r="N2572" s="27" t="s">
        <v>215</v>
      </c>
      <c r="O2572" s="27" t="s">
        <v>157</v>
      </c>
      <c r="R2572" s="27">
        <v>0</v>
      </c>
      <c r="U2572" s="27" t="s">
        <v>6167</v>
      </c>
    </row>
    <row r="2573" spans="1:21" x14ac:dyDescent="0.15">
      <c r="A2573" s="27" t="s">
        <v>75</v>
      </c>
      <c r="B2573" s="27" t="s">
        <v>13174</v>
      </c>
      <c r="C2573" s="27" t="s">
        <v>569</v>
      </c>
      <c r="D2573" s="27" t="s">
        <v>158</v>
      </c>
      <c r="I2573" s="28">
        <v>43423.671296296299</v>
      </c>
      <c r="J2573" s="28">
        <v>43423.671296296299</v>
      </c>
      <c r="K2573" s="27">
        <v>0</v>
      </c>
      <c r="L2573" s="27" t="s">
        <v>211</v>
      </c>
      <c r="M2573" s="27" t="s">
        <v>211</v>
      </c>
      <c r="N2573" s="27" t="s">
        <v>215</v>
      </c>
      <c r="O2573" s="27" t="s">
        <v>157</v>
      </c>
      <c r="R2573" s="27">
        <v>0</v>
      </c>
      <c r="U2573" s="27" t="s">
        <v>6170</v>
      </c>
    </row>
    <row r="2574" spans="1:21" x14ac:dyDescent="0.15">
      <c r="A2574" s="27" t="s">
        <v>75</v>
      </c>
      <c r="B2574" s="27" t="s">
        <v>13175</v>
      </c>
      <c r="C2574" s="27" t="s">
        <v>569</v>
      </c>
      <c r="D2574" s="27" t="s">
        <v>158</v>
      </c>
      <c r="I2574" s="28">
        <v>43423.672060185185</v>
      </c>
      <c r="J2574" s="28">
        <v>43423.672060185185</v>
      </c>
      <c r="K2574" s="27">
        <v>0</v>
      </c>
      <c r="L2574" s="27" t="s">
        <v>211</v>
      </c>
      <c r="M2574" s="27" t="s">
        <v>211</v>
      </c>
      <c r="N2574" s="27" t="s">
        <v>215</v>
      </c>
      <c r="O2574" s="27" t="s">
        <v>157</v>
      </c>
      <c r="U2574" s="27" t="s">
        <v>13176</v>
      </c>
    </row>
    <row r="2575" spans="1:21" x14ac:dyDescent="0.15">
      <c r="A2575" s="27" t="s">
        <v>75</v>
      </c>
      <c r="B2575" s="27" t="s">
        <v>6168</v>
      </c>
      <c r="C2575" s="27" t="s">
        <v>569</v>
      </c>
      <c r="D2575" s="27" t="s">
        <v>158</v>
      </c>
      <c r="I2575" s="28">
        <v>43423.672175925924</v>
      </c>
      <c r="J2575" s="28">
        <v>43423.673587962963</v>
      </c>
      <c r="K2575" s="27">
        <v>1.4120370370370369E-3</v>
      </c>
      <c r="L2575" s="27" t="s">
        <v>210</v>
      </c>
      <c r="M2575" s="27" t="s">
        <v>211</v>
      </c>
      <c r="N2575" s="27" t="s">
        <v>215</v>
      </c>
      <c r="O2575" s="27" t="s">
        <v>157</v>
      </c>
      <c r="R2575" s="27">
        <v>0</v>
      </c>
      <c r="U2575" s="27" t="s">
        <v>1945</v>
      </c>
    </row>
    <row r="2576" spans="1:21" x14ac:dyDescent="0.15">
      <c r="A2576" s="27" t="s">
        <v>75</v>
      </c>
      <c r="B2576" s="27" t="s">
        <v>13177</v>
      </c>
      <c r="C2576" s="27" t="s">
        <v>569</v>
      </c>
      <c r="D2576" s="27" t="s">
        <v>158</v>
      </c>
      <c r="I2576" s="28">
        <v>43423.674733796295</v>
      </c>
      <c r="J2576" s="28">
        <v>43423.674733796295</v>
      </c>
      <c r="K2576" s="27">
        <v>0</v>
      </c>
      <c r="L2576" s="27" t="s">
        <v>211</v>
      </c>
      <c r="M2576" s="27" t="s">
        <v>211</v>
      </c>
      <c r="N2576" s="27" t="s">
        <v>215</v>
      </c>
      <c r="O2576" s="27" t="s">
        <v>157</v>
      </c>
      <c r="U2576" s="27" t="s">
        <v>13176</v>
      </c>
    </row>
    <row r="2577" spans="1:21" x14ac:dyDescent="0.15">
      <c r="A2577" s="27" t="s">
        <v>75</v>
      </c>
      <c r="B2577" s="27" t="s">
        <v>6169</v>
      </c>
      <c r="C2577" s="27" t="s">
        <v>569</v>
      </c>
      <c r="D2577" s="27" t="s">
        <v>158</v>
      </c>
      <c r="I2577" s="28">
        <v>43423.675046296295</v>
      </c>
      <c r="J2577" s="28">
        <v>43423.678888888891</v>
      </c>
      <c r="K2577" s="27">
        <v>3.8425925925925923E-3</v>
      </c>
      <c r="L2577" s="27" t="s">
        <v>210</v>
      </c>
      <c r="M2577" s="27" t="s">
        <v>210</v>
      </c>
      <c r="N2577" s="27" t="s">
        <v>215</v>
      </c>
      <c r="O2577" s="27" t="s">
        <v>157</v>
      </c>
      <c r="R2577" s="27">
        <v>0</v>
      </c>
      <c r="U2577" s="27" t="s">
        <v>6170</v>
      </c>
    </row>
    <row r="2578" spans="1:21" x14ac:dyDescent="0.15">
      <c r="A2578" s="27" t="s">
        <v>75</v>
      </c>
      <c r="B2578" s="27" t="s">
        <v>13178</v>
      </c>
      <c r="C2578" s="27" t="s">
        <v>569</v>
      </c>
      <c r="D2578" s="27" t="s">
        <v>158</v>
      </c>
      <c r="I2578" s="28">
        <v>43423.67591435185</v>
      </c>
      <c r="J2578" s="28">
        <v>43423.67591435185</v>
      </c>
      <c r="K2578" s="27">
        <v>0</v>
      </c>
      <c r="L2578" s="27" t="s">
        <v>211</v>
      </c>
      <c r="M2578" s="27" t="s">
        <v>211</v>
      </c>
      <c r="N2578" s="27" t="s">
        <v>215</v>
      </c>
      <c r="O2578" s="27" t="s">
        <v>157</v>
      </c>
      <c r="R2578" s="27">
        <v>0</v>
      </c>
      <c r="U2578" s="27" t="s">
        <v>13176</v>
      </c>
    </row>
    <row r="2579" spans="1:21" x14ac:dyDescent="0.15">
      <c r="A2579" s="27" t="s">
        <v>75</v>
      </c>
      <c r="B2579" s="27" t="s">
        <v>6171</v>
      </c>
      <c r="C2579" s="27" t="s">
        <v>569</v>
      </c>
      <c r="D2579" s="27" t="s">
        <v>158</v>
      </c>
      <c r="I2579" s="28">
        <v>43423.682881944442</v>
      </c>
      <c r="J2579" s="28">
        <v>43423.685150462959</v>
      </c>
      <c r="K2579" s="27">
        <v>2.2685185185185182E-3</v>
      </c>
      <c r="L2579" s="27" t="s">
        <v>210</v>
      </c>
      <c r="M2579" s="27" t="s">
        <v>210</v>
      </c>
      <c r="N2579" s="27" t="s">
        <v>215</v>
      </c>
      <c r="O2579" s="27" t="s">
        <v>157</v>
      </c>
      <c r="R2579" s="27">
        <v>0</v>
      </c>
      <c r="U2579" s="27" t="s">
        <v>1502</v>
      </c>
    </row>
    <row r="2580" spans="1:21" x14ac:dyDescent="0.15">
      <c r="A2580" s="27" t="s">
        <v>75</v>
      </c>
      <c r="B2580" s="27" t="s">
        <v>6172</v>
      </c>
      <c r="C2580" s="27" t="s">
        <v>569</v>
      </c>
      <c r="D2580" s="27" t="s">
        <v>158</v>
      </c>
      <c r="I2580" s="28">
        <v>43423.688506944447</v>
      </c>
      <c r="J2580" s="28">
        <v>43423.688761574071</v>
      </c>
      <c r="K2580" s="27">
        <v>2.5462962962962961E-4</v>
      </c>
      <c r="L2580" s="27" t="s">
        <v>210</v>
      </c>
      <c r="M2580" s="27" t="s">
        <v>211</v>
      </c>
      <c r="N2580" s="27" t="s">
        <v>215</v>
      </c>
      <c r="O2580" s="27" t="s">
        <v>157</v>
      </c>
      <c r="R2580" s="27">
        <v>0</v>
      </c>
      <c r="U2580" s="27" t="s">
        <v>6173</v>
      </c>
    </row>
    <row r="2581" spans="1:21" x14ac:dyDescent="0.15">
      <c r="A2581" s="27" t="s">
        <v>75</v>
      </c>
      <c r="B2581" s="27" t="s">
        <v>6174</v>
      </c>
      <c r="C2581" s="27" t="s">
        <v>569</v>
      </c>
      <c r="D2581" s="27" t="s">
        <v>158</v>
      </c>
      <c r="I2581" s="28">
        <v>43423.69090277778</v>
      </c>
      <c r="J2581" s="28">
        <v>43423.690983796296</v>
      </c>
      <c r="K2581" s="27">
        <v>8.1018518518518516E-5</v>
      </c>
      <c r="L2581" s="27" t="s">
        <v>210</v>
      </c>
      <c r="M2581" s="27" t="s">
        <v>211</v>
      </c>
      <c r="N2581" s="27" t="s">
        <v>215</v>
      </c>
      <c r="O2581" s="27" t="s">
        <v>157</v>
      </c>
      <c r="R2581" s="27">
        <v>0</v>
      </c>
      <c r="U2581" s="27" t="s">
        <v>6175</v>
      </c>
    </row>
    <row r="2582" spans="1:21" x14ac:dyDescent="0.15">
      <c r="A2582" s="27" t="s">
        <v>75</v>
      </c>
      <c r="B2582" s="27" t="s">
        <v>6176</v>
      </c>
      <c r="C2582" s="27" t="s">
        <v>569</v>
      </c>
      <c r="D2582" s="27" t="s">
        <v>158</v>
      </c>
      <c r="I2582" s="28">
        <v>43423.69226851852</v>
      </c>
      <c r="J2582" s="28">
        <v>43423.698935185188</v>
      </c>
      <c r="K2582" s="27">
        <v>6.6666666666666671E-3</v>
      </c>
      <c r="L2582" s="27" t="s">
        <v>210</v>
      </c>
      <c r="M2582" s="27" t="s">
        <v>210</v>
      </c>
      <c r="N2582" s="27" t="s">
        <v>215</v>
      </c>
      <c r="O2582" s="27" t="s">
        <v>157</v>
      </c>
      <c r="R2582" s="27">
        <v>0</v>
      </c>
      <c r="U2582" s="27" t="s">
        <v>1502</v>
      </c>
    </row>
    <row r="2583" spans="1:21" x14ac:dyDescent="0.15">
      <c r="A2583" s="27" t="s">
        <v>75</v>
      </c>
      <c r="B2583" s="27" t="s">
        <v>6177</v>
      </c>
      <c r="C2583" s="27" t="s">
        <v>569</v>
      </c>
      <c r="D2583" s="27" t="s">
        <v>158</v>
      </c>
      <c r="I2583" s="28">
        <v>43423.699247685188</v>
      </c>
      <c r="J2583" s="28">
        <v>43423.712326388886</v>
      </c>
      <c r="K2583" s="27">
        <v>1.3078703703703703E-2</v>
      </c>
      <c r="L2583" s="27" t="s">
        <v>210</v>
      </c>
      <c r="M2583" s="27" t="s">
        <v>210</v>
      </c>
      <c r="N2583" s="27" t="s">
        <v>215</v>
      </c>
      <c r="O2583" s="27" t="s">
        <v>157</v>
      </c>
      <c r="R2583" s="27">
        <v>0</v>
      </c>
      <c r="U2583" s="27" t="s">
        <v>6175</v>
      </c>
    </row>
    <row r="2584" spans="1:21" x14ac:dyDescent="0.15">
      <c r="A2584" s="27" t="s">
        <v>75</v>
      </c>
      <c r="B2584" s="27" t="s">
        <v>6178</v>
      </c>
      <c r="C2584" s="27" t="s">
        <v>569</v>
      </c>
      <c r="D2584" s="27" t="s">
        <v>158</v>
      </c>
      <c r="I2584" s="28">
        <v>43423.731793981482</v>
      </c>
      <c r="J2584" s="28">
        <v>43423.731932870367</v>
      </c>
      <c r="K2584" s="27">
        <v>1.3888888888888889E-4</v>
      </c>
      <c r="L2584" s="27" t="s">
        <v>210</v>
      </c>
      <c r="M2584" s="27" t="s">
        <v>211</v>
      </c>
      <c r="N2584" s="27" t="s">
        <v>215</v>
      </c>
      <c r="O2584" s="27" t="s">
        <v>157</v>
      </c>
      <c r="R2584" s="27">
        <v>0</v>
      </c>
      <c r="U2584" s="27" t="s">
        <v>6179</v>
      </c>
    </row>
    <row r="2585" spans="1:21" x14ac:dyDescent="0.15">
      <c r="A2585" s="27" t="s">
        <v>75</v>
      </c>
      <c r="B2585" s="27" t="s">
        <v>6180</v>
      </c>
      <c r="C2585" s="27" t="s">
        <v>569</v>
      </c>
      <c r="D2585" s="27" t="s">
        <v>158</v>
      </c>
      <c r="I2585" s="28">
        <v>43423.738749999997</v>
      </c>
      <c r="J2585" s="28">
        <v>43423.742303240739</v>
      </c>
      <c r="K2585" s="27">
        <v>3.5532407407407405E-3</v>
      </c>
      <c r="L2585" s="27" t="s">
        <v>210</v>
      </c>
      <c r="M2585" s="27" t="s">
        <v>210</v>
      </c>
      <c r="N2585" s="27" t="s">
        <v>215</v>
      </c>
      <c r="O2585" s="27" t="s">
        <v>157</v>
      </c>
      <c r="R2585" s="27">
        <v>0</v>
      </c>
      <c r="U2585" s="27" t="s">
        <v>1273</v>
      </c>
    </row>
    <row r="2586" spans="1:21" x14ac:dyDescent="0.15">
      <c r="A2586" s="27" t="s">
        <v>75</v>
      </c>
      <c r="B2586" s="27" t="s">
        <v>13179</v>
      </c>
      <c r="C2586" s="27" t="s">
        <v>252</v>
      </c>
      <c r="D2586" s="27" t="s">
        <v>178</v>
      </c>
      <c r="I2586" s="28">
        <v>43423.57912037037</v>
      </c>
      <c r="J2586" s="28">
        <v>43423.57912037037</v>
      </c>
      <c r="K2586" s="27">
        <v>0</v>
      </c>
      <c r="L2586" s="27" t="s">
        <v>211</v>
      </c>
      <c r="M2586" s="27" t="s">
        <v>211</v>
      </c>
      <c r="N2586" s="27" t="s">
        <v>215</v>
      </c>
      <c r="O2586" s="27" t="s">
        <v>177</v>
      </c>
      <c r="R2586" s="27">
        <v>0</v>
      </c>
      <c r="U2586" s="27" t="s">
        <v>13180</v>
      </c>
    </row>
    <row r="2587" spans="1:21" x14ac:dyDescent="0.15">
      <c r="A2587" s="27" t="s">
        <v>75</v>
      </c>
      <c r="B2587" s="27" t="s">
        <v>6181</v>
      </c>
      <c r="C2587" s="27" t="s">
        <v>252</v>
      </c>
      <c r="D2587" s="27" t="s">
        <v>178</v>
      </c>
      <c r="I2587" s="28">
        <v>43423.580023148148</v>
      </c>
      <c r="J2587" s="28">
        <v>43423.580277777779</v>
      </c>
      <c r="K2587" s="27">
        <v>2.5462962962962961E-4</v>
      </c>
      <c r="L2587" s="27" t="s">
        <v>210</v>
      </c>
      <c r="M2587" s="27" t="s">
        <v>211</v>
      </c>
      <c r="N2587" s="27" t="s">
        <v>215</v>
      </c>
      <c r="O2587" s="27" t="s">
        <v>177</v>
      </c>
      <c r="R2587" s="27">
        <v>0</v>
      </c>
      <c r="U2587" s="27" t="s">
        <v>6182</v>
      </c>
    </row>
    <row r="2588" spans="1:21" x14ac:dyDescent="0.15">
      <c r="A2588" s="27" t="s">
        <v>75</v>
      </c>
      <c r="B2588" s="27" t="s">
        <v>13181</v>
      </c>
      <c r="C2588" s="27" t="s">
        <v>252</v>
      </c>
      <c r="D2588" s="27" t="s">
        <v>178</v>
      </c>
      <c r="I2588" s="28">
        <v>43423.582766203705</v>
      </c>
      <c r="J2588" s="28">
        <v>43423.582766203705</v>
      </c>
      <c r="K2588" s="27">
        <v>0</v>
      </c>
      <c r="L2588" s="27" t="s">
        <v>211</v>
      </c>
      <c r="M2588" s="27" t="s">
        <v>211</v>
      </c>
      <c r="N2588" s="27" t="s">
        <v>215</v>
      </c>
      <c r="O2588" s="27" t="s">
        <v>177</v>
      </c>
      <c r="R2588" s="27">
        <v>0</v>
      </c>
      <c r="U2588" s="27" t="s">
        <v>1780</v>
      </c>
    </row>
    <row r="2589" spans="1:21" x14ac:dyDescent="0.15">
      <c r="A2589" s="27" t="s">
        <v>75</v>
      </c>
      <c r="B2589" s="27" t="s">
        <v>13182</v>
      </c>
      <c r="C2589" s="27" t="s">
        <v>252</v>
      </c>
      <c r="D2589" s="27" t="s">
        <v>178</v>
      </c>
      <c r="I2589" s="28">
        <v>43423.58666666667</v>
      </c>
      <c r="J2589" s="28">
        <v>43423.58666666667</v>
      </c>
      <c r="K2589" s="27">
        <v>0</v>
      </c>
      <c r="L2589" s="27" t="s">
        <v>211</v>
      </c>
      <c r="M2589" s="27" t="s">
        <v>211</v>
      </c>
      <c r="N2589" s="27" t="s">
        <v>215</v>
      </c>
      <c r="O2589" s="27" t="s">
        <v>177</v>
      </c>
      <c r="U2589" s="27" t="s">
        <v>9078</v>
      </c>
    </row>
    <row r="2590" spans="1:21" x14ac:dyDescent="0.15">
      <c r="A2590" s="27" t="s">
        <v>75</v>
      </c>
      <c r="B2590" s="27" t="s">
        <v>13183</v>
      </c>
      <c r="C2590" s="27" t="s">
        <v>252</v>
      </c>
      <c r="D2590" s="27" t="s">
        <v>178</v>
      </c>
      <c r="I2590" s="28">
        <v>43423.595416666663</v>
      </c>
      <c r="J2590" s="28">
        <v>43423.595416666663</v>
      </c>
      <c r="K2590" s="27">
        <v>0</v>
      </c>
      <c r="L2590" s="27" t="s">
        <v>211</v>
      </c>
      <c r="M2590" s="27" t="s">
        <v>211</v>
      </c>
      <c r="N2590" s="27" t="s">
        <v>215</v>
      </c>
      <c r="O2590" s="27" t="s">
        <v>177</v>
      </c>
      <c r="R2590" s="27">
        <v>0</v>
      </c>
      <c r="U2590" s="27" t="s">
        <v>1692</v>
      </c>
    </row>
    <row r="2591" spans="1:21" x14ac:dyDescent="0.15">
      <c r="A2591" s="27" t="s">
        <v>75</v>
      </c>
      <c r="B2591" s="27" t="s">
        <v>13184</v>
      </c>
      <c r="C2591" s="27" t="s">
        <v>252</v>
      </c>
      <c r="D2591" s="27" t="s">
        <v>178</v>
      </c>
      <c r="I2591" s="28">
        <v>43423.597025462965</v>
      </c>
      <c r="J2591" s="28">
        <v>43423.597025462965</v>
      </c>
      <c r="K2591" s="27">
        <v>0</v>
      </c>
      <c r="L2591" s="27" t="s">
        <v>211</v>
      </c>
      <c r="M2591" s="27" t="s">
        <v>211</v>
      </c>
      <c r="N2591" s="27" t="s">
        <v>215</v>
      </c>
      <c r="O2591" s="27" t="s">
        <v>177</v>
      </c>
      <c r="R2591" s="27">
        <v>0</v>
      </c>
      <c r="U2591" s="27" t="s">
        <v>13185</v>
      </c>
    </row>
    <row r="2592" spans="1:21" x14ac:dyDescent="0.15">
      <c r="A2592" s="27" t="s">
        <v>75</v>
      </c>
      <c r="B2592" s="27" t="s">
        <v>6183</v>
      </c>
      <c r="C2592" s="27" t="s">
        <v>252</v>
      </c>
      <c r="D2592" s="27" t="s">
        <v>178</v>
      </c>
      <c r="I2592" s="28">
        <v>43423.613912037035</v>
      </c>
      <c r="J2592" s="28">
        <v>43423.61451388889</v>
      </c>
      <c r="K2592" s="27">
        <v>6.018518518518519E-4</v>
      </c>
      <c r="L2592" s="27" t="s">
        <v>210</v>
      </c>
      <c r="M2592" s="27" t="s">
        <v>211</v>
      </c>
      <c r="N2592" s="27" t="s">
        <v>215</v>
      </c>
      <c r="O2592" s="27" t="s">
        <v>177</v>
      </c>
      <c r="R2592" s="27">
        <v>0</v>
      </c>
      <c r="U2592" s="27" t="s">
        <v>6184</v>
      </c>
    </row>
    <row r="2593" spans="1:21" x14ac:dyDescent="0.15">
      <c r="A2593" s="27" t="s">
        <v>75</v>
      </c>
      <c r="B2593" s="27" t="s">
        <v>13186</v>
      </c>
      <c r="C2593" s="27" t="s">
        <v>252</v>
      </c>
      <c r="D2593" s="27" t="s">
        <v>178</v>
      </c>
      <c r="I2593" s="28">
        <v>43423.61613425926</v>
      </c>
      <c r="J2593" s="28">
        <v>43423.61613425926</v>
      </c>
      <c r="K2593" s="27">
        <v>0</v>
      </c>
      <c r="L2593" s="27" t="s">
        <v>211</v>
      </c>
      <c r="M2593" s="27" t="s">
        <v>211</v>
      </c>
      <c r="N2593" s="27" t="s">
        <v>215</v>
      </c>
      <c r="O2593" s="27" t="s">
        <v>177</v>
      </c>
      <c r="U2593" s="27" t="s">
        <v>13187</v>
      </c>
    </row>
    <row r="2594" spans="1:21" x14ac:dyDescent="0.15">
      <c r="A2594" s="27" t="s">
        <v>75</v>
      </c>
      <c r="B2594" s="27" t="s">
        <v>13188</v>
      </c>
      <c r="C2594" s="27" t="s">
        <v>252</v>
      </c>
      <c r="D2594" s="27" t="s">
        <v>178</v>
      </c>
      <c r="I2594" s="28">
        <v>43423.619976851849</v>
      </c>
      <c r="J2594" s="28">
        <v>43423.619976851849</v>
      </c>
      <c r="K2594" s="27">
        <v>0</v>
      </c>
      <c r="L2594" s="27" t="s">
        <v>211</v>
      </c>
      <c r="M2594" s="27" t="s">
        <v>211</v>
      </c>
      <c r="N2594" s="27" t="s">
        <v>215</v>
      </c>
      <c r="O2594" s="27" t="s">
        <v>177</v>
      </c>
      <c r="R2594" s="27">
        <v>0</v>
      </c>
      <c r="U2594" s="27" t="s">
        <v>13187</v>
      </c>
    </row>
    <row r="2595" spans="1:21" x14ac:dyDescent="0.15">
      <c r="A2595" s="27" t="s">
        <v>75</v>
      </c>
      <c r="B2595" s="27" t="s">
        <v>13189</v>
      </c>
      <c r="C2595" s="27" t="s">
        <v>252</v>
      </c>
      <c r="D2595" s="27" t="s">
        <v>178</v>
      </c>
      <c r="I2595" s="28">
        <v>43423.637546296297</v>
      </c>
      <c r="J2595" s="28">
        <v>43423.637546296297</v>
      </c>
      <c r="K2595" s="27">
        <v>0</v>
      </c>
      <c r="L2595" s="27" t="s">
        <v>211</v>
      </c>
      <c r="M2595" s="27" t="s">
        <v>211</v>
      </c>
      <c r="N2595" s="27" t="s">
        <v>215</v>
      </c>
      <c r="O2595" s="27" t="s">
        <v>177</v>
      </c>
      <c r="R2595" s="27">
        <v>0</v>
      </c>
      <c r="U2595" s="27" t="s">
        <v>6188</v>
      </c>
    </row>
    <row r="2596" spans="1:21" x14ac:dyDescent="0.15">
      <c r="A2596" s="27" t="s">
        <v>75</v>
      </c>
      <c r="B2596" s="27" t="s">
        <v>6185</v>
      </c>
      <c r="C2596" s="27" t="s">
        <v>252</v>
      </c>
      <c r="D2596" s="27" t="s">
        <v>178</v>
      </c>
      <c r="I2596" s="28">
        <v>43423.641747685186</v>
      </c>
      <c r="J2596" s="28">
        <v>43423.644745370373</v>
      </c>
      <c r="K2596" s="27">
        <v>2.9976851851851848E-3</v>
      </c>
      <c r="L2596" s="27" t="s">
        <v>210</v>
      </c>
      <c r="M2596" s="27" t="s">
        <v>210</v>
      </c>
      <c r="N2596" s="27" t="s">
        <v>215</v>
      </c>
      <c r="O2596" s="27" t="s">
        <v>177</v>
      </c>
      <c r="R2596" s="27">
        <v>0</v>
      </c>
      <c r="U2596" s="27" t="s">
        <v>6186</v>
      </c>
    </row>
    <row r="2597" spans="1:21" x14ac:dyDescent="0.15">
      <c r="A2597" s="27" t="s">
        <v>75</v>
      </c>
      <c r="B2597" s="27" t="s">
        <v>6187</v>
      </c>
      <c r="C2597" s="27" t="s">
        <v>252</v>
      </c>
      <c r="D2597" s="27" t="s">
        <v>178</v>
      </c>
      <c r="I2597" s="28">
        <v>43423.647013888891</v>
      </c>
      <c r="J2597" s="28">
        <v>43423.647627314815</v>
      </c>
      <c r="K2597" s="27">
        <v>6.134259259259259E-4</v>
      </c>
      <c r="L2597" s="27" t="s">
        <v>210</v>
      </c>
      <c r="M2597" s="27" t="s">
        <v>211</v>
      </c>
      <c r="N2597" s="27" t="s">
        <v>215</v>
      </c>
      <c r="O2597" s="27" t="s">
        <v>177</v>
      </c>
      <c r="R2597" s="27">
        <v>0</v>
      </c>
      <c r="U2597" s="27" t="s">
        <v>6188</v>
      </c>
    </row>
    <row r="2598" spans="1:21" x14ac:dyDescent="0.15">
      <c r="A2598" s="27" t="s">
        <v>75</v>
      </c>
      <c r="B2598" s="27" t="s">
        <v>6189</v>
      </c>
      <c r="C2598" s="27" t="s">
        <v>252</v>
      </c>
      <c r="D2598" s="27" t="s">
        <v>178</v>
      </c>
      <c r="I2598" s="28">
        <v>43423.655069444445</v>
      </c>
      <c r="J2598" s="28">
        <v>43423.655497685184</v>
      </c>
      <c r="K2598" s="27">
        <v>4.2824074074074075E-4</v>
      </c>
      <c r="L2598" s="27" t="s">
        <v>210</v>
      </c>
      <c r="M2598" s="27" t="s">
        <v>211</v>
      </c>
      <c r="N2598" s="27" t="s">
        <v>215</v>
      </c>
      <c r="O2598" s="27" t="s">
        <v>177</v>
      </c>
      <c r="R2598" s="27">
        <v>0</v>
      </c>
      <c r="U2598" s="27" t="s">
        <v>6190</v>
      </c>
    </row>
    <row r="2599" spans="1:21" x14ac:dyDescent="0.15">
      <c r="A2599" s="27" t="s">
        <v>75</v>
      </c>
      <c r="B2599" s="27" t="s">
        <v>13190</v>
      </c>
      <c r="C2599" s="27" t="s">
        <v>252</v>
      </c>
      <c r="D2599" s="27" t="s">
        <v>178</v>
      </c>
      <c r="I2599" s="28">
        <v>43423.655798611115</v>
      </c>
      <c r="J2599" s="28">
        <v>43423.655798611115</v>
      </c>
      <c r="K2599" s="27">
        <v>0</v>
      </c>
      <c r="L2599" s="27" t="s">
        <v>211</v>
      </c>
      <c r="M2599" s="27" t="s">
        <v>211</v>
      </c>
      <c r="N2599" s="27" t="s">
        <v>215</v>
      </c>
      <c r="O2599" s="27" t="s">
        <v>177</v>
      </c>
      <c r="R2599" s="27">
        <v>0</v>
      </c>
      <c r="U2599" s="27" t="s">
        <v>13191</v>
      </c>
    </row>
    <row r="2600" spans="1:21" x14ac:dyDescent="0.15">
      <c r="A2600" s="27" t="s">
        <v>75</v>
      </c>
      <c r="B2600" s="27" t="s">
        <v>6191</v>
      </c>
      <c r="C2600" s="27" t="s">
        <v>252</v>
      </c>
      <c r="D2600" s="27" t="s">
        <v>178</v>
      </c>
      <c r="I2600" s="28">
        <v>43423.656261574077</v>
      </c>
      <c r="J2600" s="28">
        <v>43423.657592592594</v>
      </c>
      <c r="K2600" s="27">
        <v>1.3310185185185185E-3</v>
      </c>
      <c r="L2600" s="27" t="s">
        <v>210</v>
      </c>
      <c r="M2600" s="27" t="s">
        <v>211</v>
      </c>
      <c r="N2600" s="27" t="s">
        <v>215</v>
      </c>
      <c r="O2600" s="27" t="s">
        <v>177</v>
      </c>
      <c r="R2600" s="27">
        <v>0</v>
      </c>
      <c r="U2600" s="27" t="s">
        <v>6192</v>
      </c>
    </row>
    <row r="2601" spans="1:21" x14ac:dyDescent="0.15">
      <c r="A2601" s="27" t="s">
        <v>75</v>
      </c>
      <c r="B2601" s="27" t="s">
        <v>6193</v>
      </c>
      <c r="C2601" s="27" t="s">
        <v>252</v>
      </c>
      <c r="D2601" s="27" t="s">
        <v>178</v>
      </c>
      <c r="I2601" s="28">
        <v>43423.658090277779</v>
      </c>
      <c r="J2601" s="28">
        <v>43423.660636574074</v>
      </c>
      <c r="K2601" s="27">
        <v>2.5462962962962961E-3</v>
      </c>
      <c r="L2601" s="27" t="s">
        <v>210</v>
      </c>
      <c r="M2601" s="27" t="s">
        <v>210</v>
      </c>
      <c r="N2601" s="27" t="s">
        <v>215</v>
      </c>
      <c r="O2601" s="27" t="s">
        <v>177</v>
      </c>
      <c r="R2601" s="27">
        <v>0</v>
      </c>
      <c r="U2601" s="27" t="s">
        <v>6192</v>
      </c>
    </row>
    <row r="2602" spans="1:21" x14ac:dyDescent="0.15">
      <c r="A2602" s="27" t="s">
        <v>75</v>
      </c>
      <c r="B2602" s="27" t="s">
        <v>13192</v>
      </c>
      <c r="C2602" s="27" t="s">
        <v>252</v>
      </c>
      <c r="D2602" s="27" t="s">
        <v>178</v>
      </c>
      <c r="I2602" s="28">
        <v>43423.658263888887</v>
      </c>
      <c r="J2602" s="28">
        <v>43423.658263888887</v>
      </c>
      <c r="K2602" s="27">
        <v>0</v>
      </c>
      <c r="L2602" s="27" t="s">
        <v>211</v>
      </c>
      <c r="M2602" s="27" t="s">
        <v>211</v>
      </c>
      <c r="N2602" s="27" t="s">
        <v>215</v>
      </c>
      <c r="O2602" s="27" t="s">
        <v>177</v>
      </c>
      <c r="R2602" s="27">
        <v>0</v>
      </c>
      <c r="U2602" s="27" t="s">
        <v>13193</v>
      </c>
    </row>
    <row r="2603" spans="1:21" x14ac:dyDescent="0.15">
      <c r="A2603" s="27" t="s">
        <v>75</v>
      </c>
      <c r="B2603" s="27" t="s">
        <v>6194</v>
      </c>
      <c r="C2603" s="27" t="s">
        <v>252</v>
      </c>
      <c r="D2603" s="27" t="s">
        <v>178</v>
      </c>
      <c r="I2603" s="28">
        <v>43423.687673611108</v>
      </c>
      <c r="J2603" s="28">
        <v>43423.688715277778</v>
      </c>
      <c r="K2603" s="27">
        <v>1.0416666666666667E-3</v>
      </c>
      <c r="L2603" s="27" t="s">
        <v>210</v>
      </c>
      <c r="M2603" s="27" t="s">
        <v>211</v>
      </c>
      <c r="N2603" s="27" t="s">
        <v>215</v>
      </c>
      <c r="O2603" s="27" t="s">
        <v>177</v>
      </c>
      <c r="R2603" s="27">
        <v>0</v>
      </c>
      <c r="U2603" s="27" t="s">
        <v>6195</v>
      </c>
    </row>
    <row r="2604" spans="1:21" x14ac:dyDescent="0.15">
      <c r="A2604" s="27" t="s">
        <v>75</v>
      </c>
      <c r="B2604" s="27" t="s">
        <v>13194</v>
      </c>
      <c r="C2604" s="27" t="s">
        <v>252</v>
      </c>
      <c r="D2604" s="27" t="s">
        <v>178</v>
      </c>
      <c r="I2604" s="28">
        <v>43423.689942129633</v>
      </c>
      <c r="J2604" s="28">
        <v>43423.689942129633</v>
      </c>
      <c r="K2604" s="27">
        <v>0</v>
      </c>
      <c r="L2604" s="27" t="s">
        <v>211</v>
      </c>
      <c r="M2604" s="27" t="s">
        <v>211</v>
      </c>
      <c r="N2604" s="27" t="s">
        <v>215</v>
      </c>
      <c r="O2604" s="27" t="s">
        <v>177</v>
      </c>
      <c r="U2604" s="27" t="s">
        <v>13195</v>
      </c>
    </row>
    <row r="2605" spans="1:21" x14ac:dyDescent="0.15">
      <c r="A2605" s="27" t="s">
        <v>75</v>
      </c>
      <c r="B2605" s="27" t="s">
        <v>13196</v>
      </c>
      <c r="C2605" s="27" t="s">
        <v>252</v>
      </c>
      <c r="D2605" s="27" t="s">
        <v>178</v>
      </c>
      <c r="I2605" s="28">
        <v>43423.690312500003</v>
      </c>
      <c r="J2605" s="28">
        <v>43423.690312500003</v>
      </c>
      <c r="K2605" s="27">
        <v>0</v>
      </c>
      <c r="L2605" s="27" t="s">
        <v>211</v>
      </c>
      <c r="M2605" s="27" t="s">
        <v>211</v>
      </c>
      <c r="N2605" s="27" t="s">
        <v>215</v>
      </c>
      <c r="O2605" s="27" t="s">
        <v>177</v>
      </c>
      <c r="R2605" s="27">
        <v>0</v>
      </c>
      <c r="U2605" s="27" t="s">
        <v>13197</v>
      </c>
    </row>
    <row r="2606" spans="1:21" x14ac:dyDescent="0.15">
      <c r="A2606" s="27" t="s">
        <v>75</v>
      </c>
      <c r="B2606" s="27" t="s">
        <v>13198</v>
      </c>
      <c r="C2606" s="27" t="s">
        <v>252</v>
      </c>
      <c r="D2606" s="27" t="s">
        <v>178</v>
      </c>
      <c r="I2606" s="28">
        <v>43423.693229166667</v>
      </c>
      <c r="J2606" s="28">
        <v>43423.693229166667</v>
      </c>
      <c r="K2606" s="27">
        <v>0</v>
      </c>
      <c r="L2606" s="27" t="s">
        <v>211</v>
      </c>
      <c r="M2606" s="27" t="s">
        <v>211</v>
      </c>
      <c r="N2606" s="27" t="s">
        <v>215</v>
      </c>
      <c r="O2606" s="27" t="s">
        <v>177</v>
      </c>
      <c r="R2606" s="27">
        <v>0</v>
      </c>
      <c r="U2606" s="27" t="s">
        <v>13199</v>
      </c>
    </row>
    <row r="2607" spans="1:21" x14ac:dyDescent="0.15">
      <c r="A2607" s="27" t="s">
        <v>75</v>
      </c>
      <c r="B2607" s="27" t="s">
        <v>6196</v>
      </c>
      <c r="C2607" s="27" t="s">
        <v>252</v>
      </c>
      <c r="D2607" s="27" t="s">
        <v>178</v>
      </c>
      <c r="I2607" s="28">
        <v>43423.698078703703</v>
      </c>
      <c r="J2607" s="28">
        <v>43423.698807870373</v>
      </c>
      <c r="K2607" s="27">
        <v>7.291666666666667E-4</v>
      </c>
      <c r="L2607" s="27" t="s">
        <v>210</v>
      </c>
      <c r="M2607" s="27" t="s">
        <v>211</v>
      </c>
      <c r="N2607" s="27" t="s">
        <v>215</v>
      </c>
      <c r="O2607" s="27" t="s">
        <v>177</v>
      </c>
      <c r="R2607" s="27">
        <v>0</v>
      </c>
      <c r="U2607" s="27" t="s">
        <v>6197</v>
      </c>
    </row>
    <row r="2608" spans="1:21" x14ac:dyDescent="0.15">
      <c r="A2608" s="27" t="s">
        <v>75</v>
      </c>
      <c r="B2608" s="27" t="s">
        <v>13200</v>
      </c>
      <c r="C2608" s="27" t="s">
        <v>252</v>
      </c>
      <c r="D2608" s="27" t="s">
        <v>178</v>
      </c>
      <c r="I2608" s="28">
        <v>43423.700092592589</v>
      </c>
      <c r="J2608" s="28">
        <v>43423.700092592589</v>
      </c>
      <c r="K2608" s="27">
        <v>0</v>
      </c>
      <c r="L2608" s="27" t="s">
        <v>211</v>
      </c>
      <c r="M2608" s="27" t="s">
        <v>211</v>
      </c>
      <c r="N2608" s="27" t="s">
        <v>215</v>
      </c>
      <c r="O2608" s="27" t="s">
        <v>177</v>
      </c>
      <c r="R2608" s="27">
        <v>0</v>
      </c>
      <c r="U2608" s="27" t="s">
        <v>13201</v>
      </c>
    </row>
    <row r="2609" spans="1:21" x14ac:dyDescent="0.15">
      <c r="A2609" s="27" t="s">
        <v>75</v>
      </c>
      <c r="B2609" s="27" t="s">
        <v>13202</v>
      </c>
      <c r="C2609" s="27" t="s">
        <v>252</v>
      </c>
      <c r="D2609" s="27" t="s">
        <v>178</v>
      </c>
      <c r="I2609" s="28">
        <v>43423.702002314814</v>
      </c>
      <c r="J2609" s="28">
        <v>43423.702002314814</v>
      </c>
      <c r="K2609" s="27">
        <v>0</v>
      </c>
      <c r="L2609" s="27" t="s">
        <v>211</v>
      </c>
      <c r="M2609" s="27" t="s">
        <v>211</v>
      </c>
      <c r="N2609" s="27" t="s">
        <v>215</v>
      </c>
      <c r="O2609" s="27" t="s">
        <v>177</v>
      </c>
      <c r="U2609" s="27" t="s">
        <v>13203</v>
      </c>
    </row>
    <row r="2610" spans="1:21" x14ac:dyDescent="0.15">
      <c r="A2610" s="27" t="s">
        <v>75</v>
      </c>
      <c r="B2610" s="27" t="s">
        <v>13204</v>
      </c>
      <c r="C2610" s="27" t="s">
        <v>252</v>
      </c>
      <c r="D2610" s="27" t="s">
        <v>178</v>
      </c>
      <c r="I2610" s="28">
        <v>43423.702326388891</v>
      </c>
      <c r="J2610" s="28">
        <v>43423.702326388891</v>
      </c>
      <c r="K2610" s="27">
        <v>0</v>
      </c>
      <c r="L2610" s="27" t="s">
        <v>211</v>
      </c>
      <c r="M2610" s="27" t="s">
        <v>211</v>
      </c>
      <c r="N2610" s="27" t="s">
        <v>215</v>
      </c>
      <c r="O2610" s="27" t="s">
        <v>177</v>
      </c>
      <c r="R2610" s="27">
        <v>0</v>
      </c>
      <c r="U2610" s="27" t="s">
        <v>13203</v>
      </c>
    </row>
    <row r="2611" spans="1:21" x14ac:dyDescent="0.15">
      <c r="A2611" s="27" t="s">
        <v>75</v>
      </c>
      <c r="B2611" s="27" t="s">
        <v>6198</v>
      </c>
      <c r="C2611" s="27" t="s">
        <v>252</v>
      </c>
      <c r="D2611" s="27" t="s">
        <v>178</v>
      </c>
      <c r="I2611" s="28">
        <v>43423.707175925927</v>
      </c>
      <c r="J2611" s="28">
        <v>43423.711261574077</v>
      </c>
      <c r="K2611" s="27">
        <v>4.0856481481481481E-3</v>
      </c>
      <c r="L2611" s="27" t="s">
        <v>210</v>
      </c>
      <c r="M2611" s="27" t="s">
        <v>210</v>
      </c>
      <c r="N2611" s="27" t="s">
        <v>215</v>
      </c>
      <c r="O2611" s="27" t="s">
        <v>177</v>
      </c>
      <c r="R2611" s="27">
        <v>0</v>
      </c>
      <c r="U2611" s="27" t="s">
        <v>6199</v>
      </c>
    </row>
    <row r="2612" spans="1:21" x14ac:dyDescent="0.15">
      <c r="A2612" s="27" t="s">
        <v>75</v>
      </c>
      <c r="B2612" s="27" t="s">
        <v>6200</v>
      </c>
      <c r="C2612" s="27" t="s">
        <v>252</v>
      </c>
      <c r="D2612" s="27" t="s">
        <v>178</v>
      </c>
      <c r="I2612" s="28">
        <v>43423.718958333331</v>
      </c>
      <c r="J2612" s="28">
        <v>43423.719409722224</v>
      </c>
      <c r="K2612" s="27">
        <v>4.5138888888888892E-4</v>
      </c>
      <c r="L2612" s="27" t="s">
        <v>210</v>
      </c>
      <c r="M2612" s="27" t="s">
        <v>211</v>
      </c>
      <c r="N2612" s="27" t="s">
        <v>215</v>
      </c>
      <c r="O2612" s="27" t="s">
        <v>177</v>
      </c>
      <c r="R2612" s="27">
        <v>0</v>
      </c>
      <c r="U2612" s="27" t="s">
        <v>6201</v>
      </c>
    </row>
    <row r="2613" spans="1:21" x14ac:dyDescent="0.15">
      <c r="A2613" s="27" t="s">
        <v>75</v>
      </c>
      <c r="B2613" s="27" t="s">
        <v>6202</v>
      </c>
      <c r="C2613" s="27" t="s">
        <v>188</v>
      </c>
      <c r="D2613" s="27" t="s">
        <v>176</v>
      </c>
      <c r="I2613" s="28">
        <v>43423.422893518517</v>
      </c>
      <c r="J2613" s="28">
        <v>43423.424826388888</v>
      </c>
      <c r="K2613" s="27">
        <v>1.9328703703703704E-3</v>
      </c>
      <c r="L2613" s="27" t="s">
        <v>210</v>
      </c>
      <c r="M2613" s="27" t="s">
        <v>211</v>
      </c>
      <c r="N2613" s="27" t="s">
        <v>215</v>
      </c>
      <c r="O2613" s="27" t="s">
        <v>175</v>
      </c>
      <c r="R2613" s="27">
        <v>0</v>
      </c>
      <c r="U2613" s="27" t="s">
        <v>1025</v>
      </c>
    </row>
    <row r="2614" spans="1:21" x14ac:dyDescent="0.15">
      <c r="A2614" s="27" t="s">
        <v>75</v>
      </c>
      <c r="B2614" s="27" t="s">
        <v>6203</v>
      </c>
      <c r="C2614" s="27" t="s">
        <v>188</v>
      </c>
      <c r="D2614" s="27" t="s">
        <v>176</v>
      </c>
      <c r="I2614" s="28">
        <v>43423.444722222222</v>
      </c>
      <c r="J2614" s="28">
        <v>43423.454039351855</v>
      </c>
      <c r="K2614" s="27">
        <v>9.3171296296296283E-3</v>
      </c>
      <c r="L2614" s="27" t="s">
        <v>210</v>
      </c>
      <c r="M2614" s="27" t="s">
        <v>210</v>
      </c>
      <c r="N2614" s="27" t="s">
        <v>215</v>
      </c>
      <c r="O2614" s="27" t="s">
        <v>175</v>
      </c>
      <c r="R2614" s="27">
        <v>0</v>
      </c>
      <c r="U2614" s="27" t="s">
        <v>1688</v>
      </c>
    </row>
    <row r="2615" spans="1:21" x14ac:dyDescent="0.15">
      <c r="A2615" s="27" t="s">
        <v>75</v>
      </c>
      <c r="B2615" s="27" t="s">
        <v>6204</v>
      </c>
      <c r="C2615" s="27" t="s">
        <v>188</v>
      </c>
      <c r="D2615" s="27" t="s">
        <v>176</v>
      </c>
      <c r="I2615" s="28">
        <v>43423.461273148147</v>
      </c>
      <c r="J2615" s="28">
        <v>43423.461736111109</v>
      </c>
      <c r="K2615" s="27">
        <v>4.6296296296296293E-4</v>
      </c>
      <c r="L2615" s="27" t="s">
        <v>210</v>
      </c>
      <c r="M2615" s="27" t="s">
        <v>211</v>
      </c>
      <c r="N2615" s="27" t="s">
        <v>215</v>
      </c>
      <c r="O2615" s="27" t="s">
        <v>175</v>
      </c>
      <c r="R2615" s="27">
        <v>0</v>
      </c>
      <c r="U2615" s="27" t="s">
        <v>1689</v>
      </c>
    </row>
    <row r="2616" spans="1:21" x14ac:dyDescent="0.15">
      <c r="A2616" s="27" t="s">
        <v>75</v>
      </c>
      <c r="B2616" s="27" t="s">
        <v>6205</v>
      </c>
      <c r="C2616" s="27" t="s">
        <v>188</v>
      </c>
      <c r="D2616" s="27" t="s">
        <v>176</v>
      </c>
      <c r="I2616" s="28">
        <v>43423.465370370373</v>
      </c>
      <c r="J2616" s="28">
        <v>43423.46634259259</v>
      </c>
      <c r="K2616" s="27">
        <v>9.7222222222222209E-4</v>
      </c>
      <c r="L2616" s="27" t="s">
        <v>210</v>
      </c>
      <c r="M2616" s="27" t="s">
        <v>211</v>
      </c>
      <c r="N2616" s="27" t="s">
        <v>215</v>
      </c>
      <c r="O2616" s="27" t="s">
        <v>175</v>
      </c>
      <c r="R2616" s="27">
        <v>0</v>
      </c>
      <c r="U2616" s="27" t="s">
        <v>1946</v>
      </c>
    </row>
    <row r="2617" spans="1:21" x14ac:dyDescent="0.15">
      <c r="A2617" s="27" t="s">
        <v>75</v>
      </c>
      <c r="B2617" s="27" t="s">
        <v>6206</v>
      </c>
      <c r="C2617" s="27" t="s">
        <v>188</v>
      </c>
      <c r="D2617" s="27" t="s">
        <v>176</v>
      </c>
      <c r="I2617" s="28">
        <v>43423.466990740744</v>
      </c>
      <c r="J2617" s="28">
        <v>43423.467604166668</v>
      </c>
      <c r="K2617" s="27">
        <v>6.134259259259259E-4</v>
      </c>
      <c r="L2617" s="27" t="s">
        <v>210</v>
      </c>
      <c r="M2617" s="27" t="s">
        <v>211</v>
      </c>
      <c r="N2617" s="27" t="s">
        <v>215</v>
      </c>
      <c r="O2617" s="27" t="s">
        <v>175</v>
      </c>
      <c r="R2617" s="27">
        <v>0</v>
      </c>
      <c r="U2617" s="27" t="s">
        <v>1274</v>
      </c>
    </row>
    <row r="2618" spans="1:21" x14ac:dyDescent="0.15">
      <c r="A2618" s="27" t="s">
        <v>75</v>
      </c>
      <c r="B2618" s="27" t="s">
        <v>6207</v>
      </c>
      <c r="C2618" s="27" t="s">
        <v>188</v>
      </c>
      <c r="D2618" s="27" t="s">
        <v>176</v>
      </c>
      <c r="I2618" s="28">
        <v>43423.47011574074</v>
      </c>
      <c r="J2618" s="28">
        <v>43423.470254629632</v>
      </c>
      <c r="K2618" s="27">
        <v>1.3888888888888889E-4</v>
      </c>
      <c r="L2618" s="27" t="s">
        <v>210</v>
      </c>
      <c r="M2618" s="27" t="s">
        <v>211</v>
      </c>
      <c r="N2618" s="27" t="s">
        <v>215</v>
      </c>
      <c r="O2618" s="27" t="s">
        <v>175</v>
      </c>
      <c r="R2618" s="27">
        <v>0</v>
      </c>
      <c r="U2618" s="27" t="s">
        <v>6208</v>
      </c>
    </row>
    <row r="2619" spans="1:21" x14ac:dyDescent="0.15">
      <c r="A2619" s="27" t="s">
        <v>75</v>
      </c>
      <c r="B2619" s="27" t="s">
        <v>6209</v>
      </c>
      <c r="C2619" s="27" t="s">
        <v>188</v>
      </c>
      <c r="D2619" s="27" t="s">
        <v>176</v>
      </c>
      <c r="I2619" s="28">
        <v>43423.471388888887</v>
      </c>
      <c r="J2619" s="28">
        <v>43423.472141203703</v>
      </c>
      <c r="K2619" s="27">
        <v>7.5231481481481471E-4</v>
      </c>
      <c r="L2619" s="27" t="s">
        <v>210</v>
      </c>
      <c r="M2619" s="27" t="s">
        <v>211</v>
      </c>
      <c r="N2619" s="27" t="s">
        <v>215</v>
      </c>
      <c r="O2619" s="27" t="s">
        <v>175</v>
      </c>
      <c r="R2619" s="27">
        <v>0</v>
      </c>
      <c r="U2619" s="27" t="s">
        <v>6210</v>
      </c>
    </row>
    <row r="2620" spans="1:21" x14ac:dyDescent="0.15">
      <c r="A2620" s="27" t="s">
        <v>75</v>
      </c>
      <c r="B2620" s="27" t="s">
        <v>6211</v>
      </c>
      <c r="C2620" s="27" t="s">
        <v>188</v>
      </c>
      <c r="D2620" s="27" t="s">
        <v>176</v>
      </c>
      <c r="I2620" s="28">
        <v>43423.475381944445</v>
      </c>
      <c r="J2620" s="28">
        <v>43423.476400462961</v>
      </c>
      <c r="K2620" s="27">
        <v>1.0185185185185186E-3</v>
      </c>
      <c r="L2620" s="27" t="s">
        <v>210</v>
      </c>
      <c r="M2620" s="27" t="s">
        <v>211</v>
      </c>
      <c r="N2620" s="27" t="s">
        <v>215</v>
      </c>
      <c r="O2620" s="27" t="s">
        <v>175</v>
      </c>
      <c r="R2620" s="27">
        <v>0</v>
      </c>
      <c r="U2620" s="27" t="s">
        <v>6212</v>
      </c>
    </row>
    <row r="2621" spans="1:21" x14ac:dyDescent="0.15">
      <c r="A2621" s="27" t="s">
        <v>75</v>
      </c>
      <c r="B2621" s="27" t="s">
        <v>6213</v>
      </c>
      <c r="C2621" s="27" t="s">
        <v>188</v>
      </c>
      <c r="D2621" s="27" t="s">
        <v>176</v>
      </c>
      <c r="I2621" s="28">
        <v>43423.485312500001</v>
      </c>
      <c r="J2621" s="28">
        <v>43423.485532407409</v>
      </c>
      <c r="K2621" s="27">
        <v>2.199074074074074E-4</v>
      </c>
      <c r="L2621" s="27" t="s">
        <v>210</v>
      </c>
      <c r="M2621" s="27" t="s">
        <v>211</v>
      </c>
      <c r="N2621" s="27" t="s">
        <v>215</v>
      </c>
      <c r="O2621" s="27" t="s">
        <v>175</v>
      </c>
      <c r="R2621" s="27">
        <v>0</v>
      </c>
      <c r="U2621" s="27" t="s">
        <v>6214</v>
      </c>
    </row>
    <row r="2622" spans="1:21" x14ac:dyDescent="0.15">
      <c r="A2622" s="27" t="s">
        <v>75</v>
      </c>
      <c r="B2622" s="27" t="s">
        <v>6215</v>
      </c>
      <c r="C2622" s="27" t="s">
        <v>188</v>
      </c>
      <c r="D2622" s="27" t="s">
        <v>176</v>
      </c>
      <c r="I2622" s="28">
        <v>43423.487430555557</v>
      </c>
      <c r="J2622" s="28">
        <v>43423.487916666665</v>
      </c>
      <c r="K2622" s="27">
        <v>4.8611111111111104E-4</v>
      </c>
      <c r="L2622" s="27" t="s">
        <v>210</v>
      </c>
      <c r="M2622" s="27" t="s">
        <v>211</v>
      </c>
      <c r="N2622" s="27" t="s">
        <v>215</v>
      </c>
      <c r="O2622" s="27" t="s">
        <v>175</v>
      </c>
      <c r="R2622" s="27">
        <v>0</v>
      </c>
      <c r="U2622" s="27" t="s">
        <v>6216</v>
      </c>
    </row>
    <row r="2623" spans="1:21" x14ac:dyDescent="0.15">
      <c r="A2623" s="27" t="s">
        <v>75</v>
      </c>
      <c r="B2623" s="27" t="s">
        <v>6217</v>
      </c>
      <c r="C2623" s="27" t="s">
        <v>188</v>
      </c>
      <c r="D2623" s="27" t="s">
        <v>176</v>
      </c>
      <c r="I2623" s="28">
        <v>43423.488402777781</v>
      </c>
      <c r="J2623" s="28">
        <v>43423.488819444443</v>
      </c>
      <c r="K2623" s="27">
        <v>4.1666666666666669E-4</v>
      </c>
      <c r="L2623" s="27" t="s">
        <v>210</v>
      </c>
      <c r="M2623" s="27" t="s">
        <v>211</v>
      </c>
      <c r="N2623" s="27" t="s">
        <v>215</v>
      </c>
      <c r="O2623" s="27" t="s">
        <v>175</v>
      </c>
      <c r="R2623" s="27">
        <v>0</v>
      </c>
      <c r="U2623" s="27" t="s">
        <v>6218</v>
      </c>
    </row>
    <row r="2624" spans="1:21" x14ac:dyDescent="0.15">
      <c r="A2624" s="27" t="s">
        <v>75</v>
      </c>
      <c r="B2624" s="27" t="s">
        <v>6219</v>
      </c>
      <c r="C2624" s="27" t="s">
        <v>188</v>
      </c>
      <c r="D2624" s="27" t="s">
        <v>176</v>
      </c>
      <c r="I2624" s="28">
        <v>43423.489629629628</v>
      </c>
      <c r="J2624" s="28">
        <v>43423.490127314813</v>
      </c>
      <c r="K2624" s="27">
        <v>4.9768518518518521E-4</v>
      </c>
      <c r="L2624" s="27" t="s">
        <v>210</v>
      </c>
      <c r="M2624" s="27" t="s">
        <v>211</v>
      </c>
      <c r="N2624" s="27" t="s">
        <v>215</v>
      </c>
      <c r="O2624" s="27" t="s">
        <v>175</v>
      </c>
      <c r="R2624" s="27">
        <v>0</v>
      </c>
      <c r="U2624" s="27" t="s">
        <v>6220</v>
      </c>
    </row>
    <row r="2625" spans="1:21" x14ac:dyDescent="0.15">
      <c r="A2625" s="27" t="s">
        <v>75</v>
      </c>
      <c r="B2625" s="27" t="s">
        <v>13205</v>
      </c>
      <c r="C2625" s="27" t="s">
        <v>188</v>
      </c>
      <c r="D2625" s="27" t="s">
        <v>176</v>
      </c>
      <c r="I2625" s="28">
        <v>43423.491203703707</v>
      </c>
      <c r="J2625" s="28">
        <v>43423.491203703707</v>
      </c>
      <c r="K2625" s="27">
        <v>0</v>
      </c>
      <c r="L2625" s="27" t="s">
        <v>211</v>
      </c>
      <c r="M2625" s="27" t="s">
        <v>211</v>
      </c>
      <c r="N2625" s="27" t="s">
        <v>215</v>
      </c>
      <c r="O2625" s="27" t="s">
        <v>175</v>
      </c>
      <c r="R2625" s="27">
        <v>0</v>
      </c>
      <c r="U2625" s="27" t="s">
        <v>6232</v>
      </c>
    </row>
    <row r="2626" spans="1:21" x14ac:dyDescent="0.15">
      <c r="A2626" s="27" t="s">
        <v>75</v>
      </c>
      <c r="B2626" s="27" t="s">
        <v>6221</v>
      </c>
      <c r="C2626" s="27" t="s">
        <v>188</v>
      </c>
      <c r="D2626" s="27" t="s">
        <v>176</v>
      </c>
      <c r="I2626" s="28">
        <v>43423.493368055555</v>
      </c>
      <c r="J2626" s="28">
        <v>43423.493842592594</v>
      </c>
      <c r="K2626" s="27">
        <v>4.7453703703703704E-4</v>
      </c>
      <c r="L2626" s="27" t="s">
        <v>210</v>
      </c>
      <c r="M2626" s="27" t="s">
        <v>211</v>
      </c>
      <c r="N2626" s="27" t="s">
        <v>215</v>
      </c>
      <c r="O2626" s="27" t="s">
        <v>175</v>
      </c>
      <c r="R2626" s="27">
        <v>0</v>
      </c>
      <c r="U2626" s="27" t="s">
        <v>1690</v>
      </c>
    </row>
    <row r="2627" spans="1:21" x14ac:dyDescent="0.15">
      <c r="A2627" s="27" t="s">
        <v>75</v>
      </c>
      <c r="B2627" s="27" t="s">
        <v>6222</v>
      </c>
      <c r="C2627" s="27" t="s">
        <v>188</v>
      </c>
      <c r="D2627" s="27" t="s">
        <v>176</v>
      </c>
      <c r="I2627" s="28">
        <v>43423.580266203702</v>
      </c>
      <c r="J2627" s="28">
        <v>43423.580555555556</v>
      </c>
      <c r="K2627" s="27">
        <v>2.8935185185185189E-4</v>
      </c>
      <c r="L2627" s="27" t="s">
        <v>210</v>
      </c>
      <c r="M2627" s="27" t="s">
        <v>211</v>
      </c>
      <c r="N2627" s="27" t="s">
        <v>215</v>
      </c>
      <c r="O2627" s="27" t="s">
        <v>175</v>
      </c>
      <c r="R2627" s="27">
        <v>0</v>
      </c>
      <c r="U2627" s="27" t="s">
        <v>6214</v>
      </c>
    </row>
    <row r="2628" spans="1:21" x14ac:dyDescent="0.15">
      <c r="A2628" s="27" t="s">
        <v>75</v>
      </c>
      <c r="B2628" s="27" t="s">
        <v>6223</v>
      </c>
      <c r="C2628" s="27" t="s">
        <v>188</v>
      </c>
      <c r="D2628" s="27" t="s">
        <v>176</v>
      </c>
      <c r="I2628" s="28">
        <v>43423.580949074072</v>
      </c>
      <c r="J2628" s="28">
        <v>43423.583506944444</v>
      </c>
      <c r="K2628" s="27">
        <v>2.5578703703703705E-3</v>
      </c>
      <c r="L2628" s="27" t="s">
        <v>210</v>
      </c>
      <c r="M2628" s="27" t="s">
        <v>210</v>
      </c>
      <c r="N2628" s="27" t="s">
        <v>215</v>
      </c>
      <c r="O2628" s="27" t="s">
        <v>175</v>
      </c>
      <c r="R2628" s="27">
        <v>0</v>
      </c>
      <c r="U2628" s="27" t="s">
        <v>6224</v>
      </c>
    </row>
    <row r="2629" spans="1:21" x14ac:dyDescent="0.15">
      <c r="A2629" s="27" t="s">
        <v>75</v>
      </c>
      <c r="B2629" s="27" t="s">
        <v>13206</v>
      </c>
      <c r="C2629" s="27" t="s">
        <v>188</v>
      </c>
      <c r="D2629" s="27" t="s">
        <v>176</v>
      </c>
      <c r="I2629" s="28">
        <v>43423.586435185185</v>
      </c>
      <c r="J2629" s="28">
        <v>43423.586435185185</v>
      </c>
      <c r="K2629" s="27">
        <v>0</v>
      </c>
      <c r="L2629" s="27" t="s">
        <v>211</v>
      </c>
      <c r="M2629" s="27" t="s">
        <v>211</v>
      </c>
      <c r="N2629" s="27" t="s">
        <v>215</v>
      </c>
      <c r="O2629" s="27" t="s">
        <v>175</v>
      </c>
      <c r="R2629" s="27">
        <v>0</v>
      </c>
      <c r="U2629" s="27" t="s">
        <v>6216</v>
      </c>
    </row>
    <row r="2630" spans="1:21" x14ac:dyDescent="0.15">
      <c r="A2630" s="27" t="s">
        <v>75</v>
      </c>
      <c r="B2630" s="27" t="s">
        <v>6225</v>
      </c>
      <c r="C2630" s="27" t="s">
        <v>188</v>
      </c>
      <c r="D2630" s="27" t="s">
        <v>176</v>
      </c>
      <c r="I2630" s="28">
        <v>43423.586562500001</v>
      </c>
      <c r="J2630" s="28">
        <v>43423.589502314811</v>
      </c>
      <c r="K2630" s="27">
        <v>2.9398148148148148E-3</v>
      </c>
      <c r="L2630" s="27" t="s">
        <v>210</v>
      </c>
      <c r="M2630" s="27" t="s">
        <v>210</v>
      </c>
      <c r="N2630" s="27" t="s">
        <v>215</v>
      </c>
      <c r="O2630" s="27" t="s">
        <v>175</v>
      </c>
      <c r="R2630" s="27">
        <v>0</v>
      </c>
      <c r="U2630" s="27" t="s">
        <v>6216</v>
      </c>
    </row>
    <row r="2631" spans="1:21" x14ac:dyDescent="0.15">
      <c r="A2631" s="27" t="s">
        <v>75</v>
      </c>
      <c r="B2631" s="27" t="s">
        <v>6226</v>
      </c>
      <c r="C2631" s="27" t="s">
        <v>188</v>
      </c>
      <c r="D2631" s="27" t="s">
        <v>176</v>
      </c>
      <c r="I2631" s="28">
        <v>43423.594988425924</v>
      </c>
      <c r="J2631" s="28">
        <v>43423.595983796295</v>
      </c>
      <c r="K2631" s="27">
        <v>9.9537037037037042E-4</v>
      </c>
      <c r="L2631" s="27" t="s">
        <v>210</v>
      </c>
      <c r="M2631" s="27" t="s">
        <v>211</v>
      </c>
      <c r="N2631" s="27" t="s">
        <v>215</v>
      </c>
      <c r="O2631" s="27" t="s">
        <v>175</v>
      </c>
      <c r="R2631" s="27">
        <v>0</v>
      </c>
      <c r="U2631" s="27" t="s">
        <v>6227</v>
      </c>
    </row>
    <row r="2632" spans="1:21" x14ac:dyDescent="0.15">
      <c r="A2632" s="27" t="s">
        <v>75</v>
      </c>
      <c r="B2632" s="27" t="s">
        <v>6228</v>
      </c>
      <c r="C2632" s="27" t="s">
        <v>188</v>
      </c>
      <c r="D2632" s="27" t="s">
        <v>176</v>
      </c>
      <c r="I2632" s="28">
        <v>43423.59884259259</v>
      </c>
      <c r="J2632" s="28">
        <v>43423.603425925925</v>
      </c>
      <c r="K2632" s="27">
        <v>4.5833333333333334E-3</v>
      </c>
      <c r="L2632" s="27" t="s">
        <v>210</v>
      </c>
      <c r="M2632" s="27" t="s">
        <v>210</v>
      </c>
      <c r="N2632" s="27" t="s">
        <v>215</v>
      </c>
      <c r="O2632" s="27" t="s">
        <v>175</v>
      </c>
      <c r="R2632" s="27">
        <v>0</v>
      </c>
      <c r="U2632" s="27" t="s">
        <v>6227</v>
      </c>
    </row>
    <row r="2633" spans="1:21" x14ac:dyDescent="0.15">
      <c r="A2633" s="27" t="s">
        <v>75</v>
      </c>
      <c r="B2633" s="27" t="s">
        <v>6229</v>
      </c>
      <c r="C2633" s="27" t="s">
        <v>188</v>
      </c>
      <c r="D2633" s="27" t="s">
        <v>176</v>
      </c>
      <c r="I2633" s="28">
        <v>43423.606585648151</v>
      </c>
      <c r="J2633" s="28">
        <v>43423.608587962961</v>
      </c>
      <c r="K2633" s="27">
        <v>2.0023148148148148E-3</v>
      </c>
      <c r="L2633" s="27" t="s">
        <v>210</v>
      </c>
      <c r="M2633" s="27" t="s">
        <v>211</v>
      </c>
      <c r="N2633" s="27" t="s">
        <v>215</v>
      </c>
      <c r="O2633" s="27" t="s">
        <v>175</v>
      </c>
      <c r="R2633" s="27">
        <v>0</v>
      </c>
      <c r="U2633" s="27" t="s">
        <v>6218</v>
      </c>
    </row>
    <row r="2634" spans="1:21" x14ac:dyDescent="0.15">
      <c r="A2634" s="27" t="s">
        <v>75</v>
      </c>
      <c r="B2634" s="27" t="s">
        <v>6230</v>
      </c>
      <c r="C2634" s="27" t="s">
        <v>188</v>
      </c>
      <c r="D2634" s="27" t="s">
        <v>176</v>
      </c>
      <c r="I2634" s="28">
        <v>43423.609085648146</v>
      </c>
      <c r="J2634" s="28">
        <v>43423.609849537039</v>
      </c>
      <c r="K2634" s="27">
        <v>7.6388888888888893E-4</v>
      </c>
      <c r="L2634" s="27" t="s">
        <v>210</v>
      </c>
      <c r="M2634" s="27" t="s">
        <v>211</v>
      </c>
      <c r="N2634" s="27" t="s">
        <v>215</v>
      </c>
      <c r="O2634" s="27" t="s">
        <v>175</v>
      </c>
      <c r="R2634" s="27">
        <v>0</v>
      </c>
      <c r="U2634" s="27" t="s">
        <v>6220</v>
      </c>
    </row>
    <row r="2635" spans="1:21" x14ac:dyDescent="0.15">
      <c r="A2635" s="27" t="s">
        <v>75</v>
      </c>
      <c r="B2635" s="27" t="s">
        <v>6231</v>
      </c>
      <c r="C2635" s="27" t="s">
        <v>188</v>
      </c>
      <c r="D2635" s="27" t="s">
        <v>176</v>
      </c>
      <c r="I2635" s="28">
        <v>43423.610555555555</v>
      </c>
      <c r="J2635" s="28">
        <v>43423.610567129632</v>
      </c>
      <c r="K2635" s="27">
        <v>1.1574074074074073E-5</v>
      </c>
      <c r="L2635" s="27" t="s">
        <v>210</v>
      </c>
      <c r="M2635" s="27" t="s">
        <v>211</v>
      </c>
      <c r="N2635" s="27" t="s">
        <v>215</v>
      </c>
      <c r="O2635" s="27" t="s">
        <v>175</v>
      </c>
      <c r="R2635" s="27">
        <v>0</v>
      </c>
      <c r="U2635" s="27" t="s">
        <v>6232</v>
      </c>
    </row>
    <row r="2636" spans="1:21" x14ac:dyDescent="0.15">
      <c r="A2636" s="27" t="s">
        <v>75</v>
      </c>
      <c r="B2636" s="27" t="s">
        <v>6233</v>
      </c>
      <c r="C2636" s="27" t="s">
        <v>188</v>
      </c>
      <c r="D2636" s="27" t="s">
        <v>176</v>
      </c>
      <c r="I2636" s="28">
        <v>43423.611643518518</v>
      </c>
      <c r="J2636" s="28">
        <v>43423.612013888887</v>
      </c>
      <c r="K2636" s="27">
        <v>3.7037037037037035E-4</v>
      </c>
      <c r="L2636" s="27" t="s">
        <v>210</v>
      </c>
      <c r="M2636" s="27" t="s">
        <v>211</v>
      </c>
      <c r="N2636" s="27" t="s">
        <v>215</v>
      </c>
      <c r="O2636" s="27" t="s">
        <v>175</v>
      </c>
      <c r="R2636" s="27">
        <v>0</v>
      </c>
      <c r="U2636" s="27" t="s">
        <v>6234</v>
      </c>
    </row>
    <row r="2637" spans="1:21" x14ac:dyDescent="0.15">
      <c r="A2637" s="27" t="s">
        <v>75</v>
      </c>
      <c r="B2637" s="27" t="s">
        <v>6235</v>
      </c>
      <c r="C2637" s="27" t="s">
        <v>188</v>
      </c>
      <c r="D2637" s="27" t="s">
        <v>176</v>
      </c>
      <c r="I2637" s="28">
        <v>43423.612326388888</v>
      </c>
      <c r="J2637" s="28">
        <v>43423.612442129626</v>
      </c>
      <c r="K2637" s="27">
        <v>1.1574074074074073E-4</v>
      </c>
      <c r="L2637" s="27" t="s">
        <v>210</v>
      </c>
      <c r="M2637" s="27" t="s">
        <v>211</v>
      </c>
      <c r="N2637" s="27" t="s">
        <v>215</v>
      </c>
      <c r="O2637" s="27" t="s">
        <v>175</v>
      </c>
      <c r="R2637" s="27">
        <v>0</v>
      </c>
      <c r="U2637" s="27" t="s">
        <v>6227</v>
      </c>
    </row>
    <row r="2638" spans="1:21" x14ac:dyDescent="0.15">
      <c r="A2638" s="27" t="s">
        <v>75</v>
      </c>
      <c r="B2638" s="27" t="s">
        <v>6236</v>
      </c>
      <c r="C2638" s="27" t="s">
        <v>188</v>
      </c>
      <c r="D2638" s="27" t="s">
        <v>176</v>
      </c>
      <c r="I2638" s="28">
        <v>43423.613136574073</v>
      </c>
      <c r="J2638" s="28">
        <v>43423.614236111112</v>
      </c>
      <c r="K2638" s="27">
        <v>1.0995370370370371E-3</v>
      </c>
      <c r="L2638" s="27" t="s">
        <v>210</v>
      </c>
      <c r="M2638" s="27" t="s">
        <v>211</v>
      </c>
      <c r="N2638" s="27" t="s">
        <v>215</v>
      </c>
      <c r="O2638" s="27" t="s">
        <v>175</v>
      </c>
      <c r="R2638" s="27">
        <v>0</v>
      </c>
      <c r="U2638" s="27" t="s">
        <v>6237</v>
      </c>
    </row>
    <row r="2639" spans="1:21" x14ac:dyDescent="0.15">
      <c r="A2639" s="27" t="s">
        <v>75</v>
      </c>
      <c r="B2639" s="27" t="s">
        <v>6238</v>
      </c>
      <c r="C2639" s="27" t="s">
        <v>188</v>
      </c>
      <c r="D2639" s="27" t="s">
        <v>176</v>
      </c>
      <c r="I2639" s="28">
        <v>43423.617581018516</v>
      </c>
      <c r="J2639" s="28">
        <v>43423.618298611109</v>
      </c>
      <c r="K2639" s="27">
        <v>7.175925925925927E-4</v>
      </c>
      <c r="L2639" s="27" t="s">
        <v>210</v>
      </c>
      <c r="M2639" s="27" t="s">
        <v>211</v>
      </c>
      <c r="N2639" s="27" t="s">
        <v>215</v>
      </c>
      <c r="O2639" s="27" t="s">
        <v>175</v>
      </c>
      <c r="R2639" s="27">
        <v>0</v>
      </c>
      <c r="U2639" s="27" t="s">
        <v>1690</v>
      </c>
    </row>
    <row r="2640" spans="1:21" x14ac:dyDescent="0.15">
      <c r="A2640" s="27" t="s">
        <v>75</v>
      </c>
      <c r="B2640" s="27" t="s">
        <v>6239</v>
      </c>
      <c r="C2640" s="27" t="s">
        <v>188</v>
      </c>
      <c r="D2640" s="27" t="s">
        <v>176</v>
      </c>
      <c r="I2640" s="28">
        <v>43423.618634259263</v>
      </c>
      <c r="J2640" s="28">
        <v>43423.619386574072</v>
      </c>
      <c r="K2640" s="27">
        <v>7.5231481481481471E-4</v>
      </c>
      <c r="L2640" s="27" t="s">
        <v>210</v>
      </c>
      <c r="M2640" s="27" t="s">
        <v>211</v>
      </c>
      <c r="N2640" s="27" t="s">
        <v>215</v>
      </c>
      <c r="O2640" s="27" t="s">
        <v>175</v>
      </c>
      <c r="R2640" s="27">
        <v>0</v>
      </c>
      <c r="U2640" s="27" t="s">
        <v>6240</v>
      </c>
    </row>
    <row r="2641" spans="1:21" x14ac:dyDescent="0.15">
      <c r="A2641" s="27" t="s">
        <v>75</v>
      </c>
      <c r="B2641" s="27" t="s">
        <v>6241</v>
      </c>
      <c r="C2641" s="27" t="s">
        <v>188</v>
      </c>
      <c r="D2641" s="27" t="s">
        <v>176</v>
      </c>
      <c r="I2641" s="28">
        <v>43423.619884259257</v>
      </c>
      <c r="J2641" s="28">
        <v>43423.62054398148</v>
      </c>
      <c r="K2641" s="27">
        <v>6.5972222222222213E-4</v>
      </c>
      <c r="L2641" s="27" t="s">
        <v>210</v>
      </c>
      <c r="M2641" s="27" t="s">
        <v>211</v>
      </c>
      <c r="N2641" s="27" t="s">
        <v>215</v>
      </c>
      <c r="O2641" s="27" t="s">
        <v>175</v>
      </c>
      <c r="R2641" s="27">
        <v>0</v>
      </c>
      <c r="U2641" s="27" t="s">
        <v>6242</v>
      </c>
    </row>
    <row r="2642" spans="1:21" x14ac:dyDescent="0.15">
      <c r="A2642" s="27" t="s">
        <v>75</v>
      </c>
      <c r="B2642" s="27" t="s">
        <v>6243</v>
      </c>
      <c r="C2642" s="27" t="s">
        <v>188</v>
      </c>
      <c r="D2642" s="27" t="s">
        <v>176</v>
      </c>
      <c r="I2642" s="28">
        <v>43423.621782407405</v>
      </c>
      <c r="J2642" s="28">
        <v>43423.622314814813</v>
      </c>
      <c r="K2642" s="27">
        <v>5.3240740740740744E-4</v>
      </c>
      <c r="L2642" s="27" t="s">
        <v>210</v>
      </c>
      <c r="M2642" s="27" t="s">
        <v>211</v>
      </c>
      <c r="N2642" s="27" t="s">
        <v>215</v>
      </c>
      <c r="O2642" s="27" t="s">
        <v>175</v>
      </c>
      <c r="R2642" s="27">
        <v>0</v>
      </c>
      <c r="U2642" s="27" t="s">
        <v>6244</v>
      </c>
    </row>
    <row r="2643" spans="1:21" x14ac:dyDescent="0.15">
      <c r="A2643" s="27" t="s">
        <v>75</v>
      </c>
      <c r="B2643" s="27" t="s">
        <v>6245</v>
      </c>
      <c r="C2643" s="27" t="s">
        <v>188</v>
      </c>
      <c r="D2643" s="27" t="s">
        <v>176</v>
      </c>
      <c r="I2643" s="28">
        <v>43423.622974537036</v>
      </c>
      <c r="J2643" s="28">
        <v>43423.624224537038</v>
      </c>
      <c r="K2643" s="27">
        <v>1.25E-3</v>
      </c>
      <c r="L2643" s="27" t="s">
        <v>210</v>
      </c>
      <c r="M2643" s="27" t="s">
        <v>211</v>
      </c>
      <c r="N2643" s="27" t="s">
        <v>215</v>
      </c>
      <c r="O2643" s="27" t="s">
        <v>175</v>
      </c>
      <c r="R2643" s="27">
        <v>0</v>
      </c>
      <c r="U2643" s="27" t="s">
        <v>6246</v>
      </c>
    </row>
    <row r="2644" spans="1:21" x14ac:dyDescent="0.15">
      <c r="A2644" s="27" t="s">
        <v>75</v>
      </c>
      <c r="B2644" s="27" t="s">
        <v>13207</v>
      </c>
      <c r="C2644" s="27" t="s">
        <v>188</v>
      </c>
      <c r="D2644" s="27" t="s">
        <v>176</v>
      </c>
      <c r="I2644" s="28">
        <v>43423.624780092592</v>
      </c>
      <c r="J2644" s="28">
        <v>43423.624780092592</v>
      </c>
      <c r="K2644" s="27">
        <v>0</v>
      </c>
      <c r="L2644" s="27" t="s">
        <v>211</v>
      </c>
      <c r="M2644" s="27" t="s">
        <v>211</v>
      </c>
      <c r="N2644" s="27" t="s">
        <v>215</v>
      </c>
      <c r="O2644" s="27" t="s">
        <v>175</v>
      </c>
      <c r="R2644" s="27">
        <v>0</v>
      </c>
      <c r="U2644" s="27" t="s">
        <v>13208</v>
      </c>
    </row>
    <row r="2645" spans="1:21" x14ac:dyDescent="0.15">
      <c r="A2645" s="27" t="s">
        <v>75</v>
      </c>
      <c r="B2645" s="27" t="s">
        <v>13209</v>
      </c>
      <c r="C2645" s="27" t="s">
        <v>188</v>
      </c>
      <c r="D2645" s="27" t="s">
        <v>176</v>
      </c>
      <c r="I2645" s="28">
        <v>43423.624837962961</v>
      </c>
      <c r="J2645" s="28">
        <v>43423.624837962961</v>
      </c>
      <c r="K2645" s="27">
        <v>0</v>
      </c>
      <c r="L2645" s="27" t="s">
        <v>211</v>
      </c>
      <c r="M2645" s="27" t="s">
        <v>211</v>
      </c>
      <c r="N2645" s="27" t="s">
        <v>215</v>
      </c>
      <c r="O2645" s="27" t="s">
        <v>175</v>
      </c>
      <c r="R2645" s="27">
        <v>0</v>
      </c>
      <c r="U2645" s="27" t="s">
        <v>13208</v>
      </c>
    </row>
    <row r="2646" spans="1:21" x14ac:dyDescent="0.15">
      <c r="A2646" s="27" t="s">
        <v>75</v>
      </c>
      <c r="B2646" s="27" t="s">
        <v>13210</v>
      </c>
      <c r="C2646" s="27" t="s">
        <v>188</v>
      </c>
      <c r="D2646" s="27" t="s">
        <v>176</v>
      </c>
      <c r="I2646" s="28">
        <v>43423.624988425923</v>
      </c>
      <c r="J2646" s="28">
        <v>43423.624988425923</v>
      </c>
      <c r="K2646" s="27">
        <v>0</v>
      </c>
      <c r="L2646" s="27" t="s">
        <v>211</v>
      </c>
      <c r="M2646" s="27" t="s">
        <v>211</v>
      </c>
      <c r="N2646" s="27" t="s">
        <v>215</v>
      </c>
      <c r="O2646" s="27" t="s">
        <v>175</v>
      </c>
      <c r="R2646" s="27">
        <v>0</v>
      </c>
      <c r="U2646" s="27" t="s">
        <v>13208</v>
      </c>
    </row>
    <row r="2647" spans="1:21" x14ac:dyDescent="0.15">
      <c r="A2647" s="27" t="s">
        <v>75</v>
      </c>
      <c r="B2647" s="27" t="s">
        <v>6247</v>
      </c>
      <c r="C2647" s="27" t="s">
        <v>188</v>
      </c>
      <c r="D2647" s="27" t="s">
        <v>176</v>
      </c>
      <c r="I2647" s="28">
        <v>43423.625254629631</v>
      </c>
      <c r="J2647" s="28">
        <v>43423.625775462962</v>
      </c>
      <c r="K2647" s="27">
        <v>5.2083333333333333E-4</v>
      </c>
      <c r="L2647" s="27" t="s">
        <v>210</v>
      </c>
      <c r="M2647" s="27" t="s">
        <v>211</v>
      </c>
      <c r="N2647" s="27" t="s">
        <v>215</v>
      </c>
      <c r="O2647" s="27" t="s">
        <v>175</v>
      </c>
      <c r="R2647" s="27">
        <v>0</v>
      </c>
      <c r="U2647" s="27" t="s">
        <v>6248</v>
      </c>
    </row>
    <row r="2648" spans="1:21" x14ac:dyDescent="0.15">
      <c r="A2648" s="27" t="s">
        <v>75</v>
      </c>
      <c r="B2648" s="27" t="s">
        <v>6249</v>
      </c>
      <c r="C2648" s="27" t="s">
        <v>188</v>
      </c>
      <c r="D2648" s="27" t="s">
        <v>176</v>
      </c>
      <c r="I2648" s="28">
        <v>43423.647777777776</v>
      </c>
      <c r="J2648" s="28">
        <v>43423.648055555554</v>
      </c>
      <c r="K2648" s="27">
        <v>2.7777777777777778E-4</v>
      </c>
      <c r="L2648" s="27" t="s">
        <v>210</v>
      </c>
      <c r="M2648" s="27" t="s">
        <v>211</v>
      </c>
      <c r="N2648" s="27" t="s">
        <v>215</v>
      </c>
      <c r="O2648" s="27" t="s">
        <v>175</v>
      </c>
      <c r="R2648" s="27">
        <v>0</v>
      </c>
      <c r="U2648" s="27" t="s">
        <v>6250</v>
      </c>
    </row>
    <row r="2649" spans="1:21" x14ac:dyDescent="0.15">
      <c r="A2649" s="27" t="s">
        <v>75</v>
      </c>
      <c r="B2649" s="27" t="s">
        <v>13211</v>
      </c>
      <c r="C2649" s="27" t="s">
        <v>188</v>
      </c>
      <c r="D2649" s="27" t="s">
        <v>176</v>
      </c>
      <c r="I2649" s="28">
        <v>43423.648587962962</v>
      </c>
      <c r="J2649" s="28">
        <v>43423.648587962962</v>
      </c>
      <c r="K2649" s="27">
        <v>0</v>
      </c>
      <c r="L2649" s="27" t="s">
        <v>211</v>
      </c>
      <c r="M2649" s="27" t="s">
        <v>211</v>
      </c>
      <c r="N2649" s="27" t="s">
        <v>215</v>
      </c>
      <c r="O2649" s="27" t="s">
        <v>175</v>
      </c>
      <c r="R2649" s="27">
        <v>0</v>
      </c>
      <c r="U2649" s="27" t="s">
        <v>13212</v>
      </c>
    </row>
    <row r="2650" spans="1:21" x14ac:dyDescent="0.15">
      <c r="A2650" s="27" t="s">
        <v>75</v>
      </c>
      <c r="B2650" s="27" t="s">
        <v>6251</v>
      </c>
      <c r="C2650" s="27" t="s">
        <v>188</v>
      </c>
      <c r="D2650" s="27" t="s">
        <v>176</v>
      </c>
      <c r="I2650" s="28">
        <v>43423.649618055555</v>
      </c>
      <c r="J2650" s="28">
        <v>43423.649884259263</v>
      </c>
      <c r="K2650" s="27">
        <v>2.6620370370370372E-4</v>
      </c>
      <c r="L2650" s="27" t="s">
        <v>210</v>
      </c>
      <c r="M2650" s="27" t="s">
        <v>211</v>
      </c>
      <c r="N2650" s="27" t="s">
        <v>215</v>
      </c>
      <c r="O2650" s="27" t="s">
        <v>175</v>
      </c>
      <c r="R2650" s="27">
        <v>0</v>
      </c>
      <c r="U2650" s="27" t="s">
        <v>6252</v>
      </c>
    </row>
    <row r="2651" spans="1:21" x14ac:dyDescent="0.15">
      <c r="A2651" s="27" t="s">
        <v>75</v>
      </c>
      <c r="B2651" s="27" t="s">
        <v>6253</v>
      </c>
      <c r="C2651" s="27" t="s">
        <v>188</v>
      </c>
      <c r="D2651" s="27" t="s">
        <v>176</v>
      </c>
      <c r="I2651" s="28">
        <v>43423.650578703702</v>
      </c>
      <c r="J2651" s="28">
        <v>43423.650995370372</v>
      </c>
      <c r="K2651" s="27">
        <v>4.1666666666666669E-4</v>
      </c>
      <c r="L2651" s="27" t="s">
        <v>210</v>
      </c>
      <c r="M2651" s="27" t="s">
        <v>211</v>
      </c>
      <c r="N2651" s="27" t="s">
        <v>215</v>
      </c>
      <c r="O2651" s="27" t="s">
        <v>175</v>
      </c>
      <c r="R2651" s="27">
        <v>0</v>
      </c>
      <c r="U2651" s="27" t="s">
        <v>6254</v>
      </c>
    </row>
    <row r="2652" spans="1:21" x14ac:dyDescent="0.15">
      <c r="A2652" s="27" t="s">
        <v>75</v>
      </c>
      <c r="B2652" s="27" t="s">
        <v>6255</v>
      </c>
      <c r="C2652" s="27" t="s">
        <v>188</v>
      </c>
      <c r="D2652" s="27" t="s">
        <v>176</v>
      </c>
      <c r="I2652" s="28">
        <v>43423.651504629626</v>
      </c>
      <c r="J2652" s="28">
        <v>43423.653263888889</v>
      </c>
      <c r="K2652" s="27">
        <v>1.7592592592592592E-3</v>
      </c>
      <c r="L2652" s="27" t="s">
        <v>210</v>
      </c>
      <c r="M2652" s="27" t="s">
        <v>211</v>
      </c>
      <c r="N2652" s="27" t="s">
        <v>215</v>
      </c>
      <c r="O2652" s="27" t="s">
        <v>175</v>
      </c>
      <c r="R2652" s="27">
        <v>0</v>
      </c>
      <c r="U2652" s="27" t="s">
        <v>6256</v>
      </c>
    </row>
    <row r="2653" spans="1:21" x14ac:dyDescent="0.15">
      <c r="A2653" s="27" t="s">
        <v>75</v>
      </c>
      <c r="B2653" s="27" t="s">
        <v>6257</v>
      </c>
      <c r="C2653" s="27" t="s">
        <v>188</v>
      </c>
      <c r="D2653" s="27" t="s">
        <v>176</v>
      </c>
      <c r="I2653" s="28">
        <v>43423.655347222222</v>
      </c>
      <c r="J2653" s="28">
        <v>43423.655555555553</v>
      </c>
      <c r="K2653" s="27">
        <v>2.0833333333333335E-4</v>
      </c>
      <c r="L2653" s="27" t="s">
        <v>210</v>
      </c>
      <c r="M2653" s="27" t="s">
        <v>211</v>
      </c>
      <c r="N2653" s="27" t="s">
        <v>215</v>
      </c>
      <c r="O2653" s="27" t="s">
        <v>175</v>
      </c>
      <c r="R2653" s="27">
        <v>0</v>
      </c>
      <c r="U2653" s="27" t="s">
        <v>6258</v>
      </c>
    </row>
    <row r="2654" spans="1:21" x14ac:dyDescent="0.15">
      <c r="A2654" s="27" t="s">
        <v>75</v>
      </c>
      <c r="B2654" s="27" t="s">
        <v>6259</v>
      </c>
      <c r="C2654" s="27" t="s">
        <v>188</v>
      </c>
      <c r="D2654" s="27" t="s">
        <v>176</v>
      </c>
      <c r="I2654" s="28">
        <v>43423.65730324074</v>
      </c>
      <c r="J2654" s="28">
        <v>43423.658587962964</v>
      </c>
      <c r="K2654" s="27">
        <v>1.2847222222222223E-3</v>
      </c>
      <c r="L2654" s="27" t="s">
        <v>210</v>
      </c>
      <c r="M2654" s="27" t="s">
        <v>211</v>
      </c>
      <c r="N2654" s="27" t="s">
        <v>215</v>
      </c>
      <c r="O2654" s="27" t="s">
        <v>175</v>
      </c>
      <c r="R2654" s="27">
        <v>0</v>
      </c>
      <c r="U2654" s="27" t="s">
        <v>6260</v>
      </c>
    </row>
    <row r="2655" spans="1:21" x14ac:dyDescent="0.15">
      <c r="A2655" s="27" t="s">
        <v>75</v>
      </c>
      <c r="B2655" s="27" t="s">
        <v>6261</v>
      </c>
      <c r="C2655" s="27" t="s">
        <v>188</v>
      </c>
      <c r="D2655" s="27" t="s">
        <v>176</v>
      </c>
      <c r="I2655" s="28">
        <v>43423.659479166665</v>
      </c>
      <c r="J2655" s="28">
        <v>43423.660196759258</v>
      </c>
      <c r="K2655" s="27">
        <v>7.175925925925927E-4</v>
      </c>
      <c r="L2655" s="27" t="s">
        <v>210</v>
      </c>
      <c r="M2655" s="27" t="s">
        <v>211</v>
      </c>
      <c r="N2655" s="27" t="s">
        <v>215</v>
      </c>
      <c r="O2655" s="27" t="s">
        <v>175</v>
      </c>
      <c r="R2655" s="27">
        <v>0</v>
      </c>
      <c r="U2655" s="27" t="s">
        <v>1993</v>
      </c>
    </row>
    <row r="2656" spans="1:21" x14ac:dyDescent="0.15">
      <c r="A2656" s="27" t="s">
        <v>75</v>
      </c>
      <c r="B2656" s="27" t="s">
        <v>13213</v>
      </c>
      <c r="C2656" s="27" t="s">
        <v>188</v>
      </c>
      <c r="D2656" s="27" t="s">
        <v>176</v>
      </c>
      <c r="I2656" s="28">
        <v>43423.662430555552</v>
      </c>
      <c r="J2656" s="28">
        <v>43423.662430555552</v>
      </c>
      <c r="K2656" s="27">
        <v>0</v>
      </c>
      <c r="L2656" s="27" t="s">
        <v>211</v>
      </c>
      <c r="M2656" s="27" t="s">
        <v>211</v>
      </c>
      <c r="N2656" s="27" t="s">
        <v>215</v>
      </c>
      <c r="O2656" s="27" t="s">
        <v>175</v>
      </c>
      <c r="R2656" s="27">
        <v>0</v>
      </c>
      <c r="U2656" s="27" t="s">
        <v>13214</v>
      </c>
    </row>
    <row r="2657" spans="1:21" x14ac:dyDescent="0.15">
      <c r="A2657" s="27" t="s">
        <v>75</v>
      </c>
      <c r="B2657" s="27" t="s">
        <v>6262</v>
      </c>
      <c r="C2657" s="27" t="s">
        <v>188</v>
      </c>
      <c r="D2657" s="27" t="s">
        <v>176</v>
      </c>
      <c r="I2657" s="28">
        <v>43423.664618055554</v>
      </c>
      <c r="J2657" s="28">
        <v>43423.665717592594</v>
      </c>
      <c r="K2657" s="27">
        <v>1.0995370370370371E-3</v>
      </c>
      <c r="L2657" s="27" t="s">
        <v>210</v>
      </c>
      <c r="M2657" s="27" t="s">
        <v>211</v>
      </c>
      <c r="N2657" s="27" t="s">
        <v>215</v>
      </c>
      <c r="O2657" s="27" t="s">
        <v>175</v>
      </c>
      <c r="R2657" s="27">
        <v>0</v>
      </c>
      <c r="U2657" s="27" t="s">
        <v>6263</v>
      </c>
    </row>
    <row r="2658" spans="1:21" x14ac:dyDescent="0.15">
      <c r="A2658" s="27" t="s">
        <v>75</v>
      </c>
      <c r="B2658" s="27" t="s">
        <v>6264</v>
      </c>
      <c r="C2658" s="27" t="s">
        <v>188</v>
      </c>
      <c r="D2658" s="27" t="s">
        <v>176</v>
      </c>
      <c r="I2658" s="28">
        <v>43423.666030092594</v>
      </c>
      <c r="J2658" s="28">
        <v>43423.66747685185</v>
      </c>
      <c r="K2658" s="27">
        <v>1.4467592592592594E-3</v>
      </c>
      <c r="L2658" s="27" t="s">
        <v>210</v>
      </c>
      <c r="M2658" s="27" t="s">
        <v>211</v>
      </c>
      <c r="N2658" s="27" t="s">
        <v>215</v>
      </c>
      <c r="O2658" s="27" t="s">
        <v>175</v>
      </c>
      <c r="R2658" s="27">
        <v>0</v>
      </c>
      <c r="U2658" s="27" t="s">
        <v>6265</v>
      </c>
    </row>
    <row r="2659" spans="1:21" x14ac:dyDescent="0.15">
      <c r="A2659" s="27" t="s">
        <v>75</v>
      </c>
      <c r="B2659" s="27" t="s">
        <v>6266</v>
      </c>
      <c r="C2659" s="27" t="s">
        <v>188</v>
      </c>
      <c r="D2659" s="27" t="s">
        <v>176</v>
      </c>
      <c r="I2659" s="28">
        <v>43423.672060185185</v>
      </c>
      <c r="J2659" s="28">
        <v>43423.673182870371</v>
      </c>
      <c r="K2659" s="27">
        <v>1.1226851851851851E-3</v>
      </c>
      <c r="L2659" s="27" t="s">
        <v>210</v>
      </c>
      <c r="M2659" s="27" t="s">
        <v>211</v>
      </c>
      <c r="N2659" s="27" t="s">
        <v>215</v>
      </c>
      <c r="O2659" s="27" t="s">
        <v>175</v>
      </c>
      <c r="R2659" s="27">
        <v>0</v>
      </c>
      <c r="U2659" s="27" t="s">
        <v>6267</v>
      </c>
    </row>
    <row r="2660" spans="1:21" x14ac:dyDescent="0.15">
      <c r="A2660" s="27" t="s">
        <v>75</v>
      </c>
      <c r="B2660" s="27" t="s">
        <v>6268</v>
      </c>
      <c r="C2660" s="27" t="s">
        <v>188</v>
      </c>
      <c r="D2660" s="27" t="s">
        <v>176</v>
      </c>
      <c r="I2660" s="28">
        <v>43423.673842592594</v>
      </c>
      <c r="J2660" s="28">
        <v>43423.674953703703</v>
      </c>
      <c r="K2660" s="27">
        <v>1.1111111111111111E-3</v>
      </c>
      <c r="L2660" s="27" t="s">
        <v>210</v>
      </c>
      <c r="M2660" s="27" t="s">
        <v>211</v>
      </c>
      <c r="N2660" s="27" t="s">
        <v>215</v>
      </c>
      <c r="O2660" s="27" t="s">
        <v>175</v>
      </c>
      <c r="R2660" s="27">
        <v>0</v>
      </c>
      <c r="U2660" s="27" t="s">
        <v>6269</v>
      </c>
    </row>
    <row r="2661" spans="1:21" x14ac:dyDescent="0.15">
      <c r="A2661" s="27" t="s">
        <v>75</v>
      </c>
      <c r="B2661" s="27" t="s">
        <v>6270</v>
      </c>
      <c r="C2661" s="27" t="s">
        <v>188</v>
      </c>
      <c r="D2661" s="27" t="s">
        <v>176</v>
      </c>
      <c r="I2661" s="28">
        <v>43423.675740740742</v>
      </c>
      <c r="J2661" s="28">
        <v>43423.676122685189</v>
      </c>
      <c r="K2661" s="27">
        <v>3.8194444444444446E-4</v>
      </c>
      <c r="L2661" s="27" t="s">
        <v>210</v>
      </c>
      <c r="M2661" s="27" t="s">
        <v>211</v>
      </c>
      <c r="N2661" s="27" t="s">
        <v>215</v>
      </c>
      <c r="O2661" s="27" t="s">
        <v>175</v>
      </c>
      <c r="R2661" s="27">
        <v>0</v>
      </c>
      <c r="U2661" s="27" t="s">
        <v>6271</v>
      </c>
    </row>
    <row r="2662" spans="1:21" x14ac:dyDescent="0.15">
      <c r="A2662" s="27" t="s">
        <v>75</v>
      </c>
      <c r="B2662" s="27" t="s">
        <v>6272</v>
      </c>
      <c r="C2662" s="27" t="s">
        <v>188</v>
      </c>
      <c r="D2662" s="27" t="s">
        <v>176</v>
      </c>
      <c r="I2662" s="28">
        <v>43423.676874999997</v>
      </c>
      <c r="J2662" s="28">
        <v>43423.678333333337</v>
      </c>
      <c r="K2662" s="27">
        <v>1.4583333333333334E-3</v>
      </c>
      <c r="L2662" s="27" t="s">
        <v>210</v>
      </c>
      <c r="M2662" s="27" t="s">
        <v>211</v>
      </c>
      <c r="N2662" s="27" t="s">
        <v>215</v>
      </c>
      <c r="O2662" s="27" t="s">
        <v>175</v>
      </c>
      <c r="R2662" s="27">
        <v>0</v>
      </c>
      <c r="U2662" s="27" t="s">
        <v>6273</v>
      </c>
    </row>
    <row r="2663" spans="1:21" x14ac:dyDescent="0.15">
      <c r="A2663" s="27" t="s">
        <v>75</v>
      </c>
      <c r="B2663" s="27" t="s">
        <v>6274</v>
      </c>
      <c r="C2663" s="27" t="s">
        <v>188</v>
      </c>
      <c r="D2663" s="27" t="s">
        <v>176</v>
      </c>
      <c r="I2663" s="28">
        <v>43423.678831018522</v>
      </c>
      <c r="J2663" s="28">
        <v>43423.68041666667</v>
      </c>
      <c r="K2663" s="27">
        <v>1.5856481481481479E-3</v>
      </c>
      <c r="L2663" s="27" t="s">
        <v>210</v>
      </c>
      <c r="M2663" s="27" t="s">
        <v>211</v>
      </c>
      <c r="N2663" s="27" t="s">
        <v>215</v>
      </c>
      <c r="O2663" s="27" t="s">
        <v>175</v>
      </c>
      <c r="R2663" s="27">
        <v>0</v>
      </c>
      <c r="U2663" s="27" t="s">
        <v>6275</v>
      </c>
    </row>
    <row r="2664" spans="1:21" x14ac:dyDescent="0.15">
      <c r="A2664" s="27" t="s">
        <v>75</v>
      </c>
      <c r="B2664" s="27" t="s">
        <v>13215</v>
      </c>
      <c r="C2664" s="27" t="s">
        <v>188</v>
      </c>
      <c r="D2664" s="27" t="s">
        <v>176</v>
      </c>
      <c r="I2664" s="28">
        <v>43423.680810185186</v>
      </c>
      <c r="J2664" s="28">
        <v>43423.680810185186</v>
      </c>
      <c r="K2664" s="27">
        <v>0</v>
      </c>
      <c r="L2664" s="27" t="s">
        <v>211</v>
      </c>
      <c r="M2664" s="27" t="s">
        <v>211</v>
      </c>
      <c r="N2664" s="27" t="s">
        <v>215</v>
      </c>
      <c r="O2664" s="27" t="s">
        <v>175</v>
      </c>
      <c r="R2664" s="27">
        <v>0</v>
      </c>
      <c r="U2664" s="27" t="s">
        <v>13216</v>
      </c>
    </row>
    <row r="2665" spans="1:21" x14ac:dyDescent="0.15">
      <c r="A2665" s="27" t="s">
        <v>75</v>
      </c>
      <c r="B2665" s="27" t="s">
        <v>6276</v>
      </c>
      <c r="C2665" s="27" t="s">
        <v>188</v>
      </c>
      <c r="D2665" s="27" t="s">
        <v>176</v>
      </c>
      <c r="I2665" s="28">
        <v>43423.682534722226</v>
      </c>
      <c r="J2665" s="28">
        <v>43423.683067129627</v>
      </c>
      <c r="K2665" s="27">
        <v>5.3240740740740744E-4</v>
      </c>
      <c r="L2665" s="27" t="s">
        <v>210</v>
      </c>
      <c r="M2665" s="27" t="s">
        <v>211</v>
      </c>
      <c r="N2665" s="27" t="s">
        <v>215</v>
      </c>
      <c r="O2665" s="27" t="s">
        <v>175</v>
      </c>
      <c r="R2665" s="27">
        <v>0</v>
      </c>
      <c r="U2665" s="27" t="s">
        <v>6277</v>
      </c>
    </row>
    <row r="2666" spans="1:21" x14ac:dyDescent="0.15">
      <c r="A2666" s="27" t="s">
        <v>75</v>
      </c>
      <c r="B2666" s="27" t="s">
        <v>6278</v>
      </c>
      <c r="C2666" s="27" t="s">
        <v>188</v>
      </c>
      <c r="D2666" s="27" t="s">
        <v>176</v>
      </c>
      <c r="I2666" s="28">
        <v>43423.683888888889</v>
      </c>
      <c r="J2666" s="28">
        <v>43423.684386574074</v>
      </c>
      <c r="K2666" s="27">
        <v>4.9768518518518521E-4</v>
      </c>
      <c r="L2666" s="27" t="s">
        <v>210</v>
      </c>
      <c r="M2666" s="27" t="s">
        <v>211</v>
      </c>
      <c r="N2666" s="27" t="s">
        <v>215</v>
      </c>
      <c r="O2666" s="27" t="s">
        <v>175</v>
      </c>
      <c r="R2666" s="27">
        <v>0</v>
      </c>
      <c r="U2666" s="27" t="s">
        <v>6279</v>
      </c>
    </row>
    <row r="2667" spans="1:21" x14ac:dyDescent="0.15">
      <c r="A2667" s="27" t="s">
        <v>75</v>
      </c>
      <c r="B2667" s="27" t="s">
        <v>6280</v>
      </c>
      <c r="C2667" s="27" t="s">
        <v>188</v>
      </c>
      <c r="D2667" s="27" t="s">
        <v>176</v>
      </c>
      <c r="I2667" s="28">
        <v>43423.685081018521</v>
      </c>
      <c r="J2667" s="28">
        <v>43423.68577546296</v>
      </c>
      <c r="K2667" s="27">
        <v>6.9444444444444447E-4</v>
      </c>
      <c r="L2667" s="27" t="s">
        <v>210</v>
      </c>
      <c r="M2667" s="27" t="s">
        <v>211</v>
      </c>
      <c r="N2667" s="27" t="s">
        <v>215</v>
      </c>
      <c r="O2667" s="27" t="s">
        <v>175</v>
      </c>
      <c r="R2667" s="27">
        <v>0</v>
      </c>
      <c r="U2667" s="27" t="s">
        <v>6281</v>
      </c>
    </row>
    <row r="2668" spans="1:21" x14ac:dyDescent="0.15">
      <c r="A2668" s="27" t="s">
        <v>75</v>
      </c>
      <c r="B2668" s="27" t="s">
        <v>6282</v>
      </c>
      <c r="C2668" s="27" t="s">
        <v>188</v>
      </c>
      <c r="D2668" s="27" t="s">
        <v>176</v>
      </c>
      <c r="I2668" s="28">
        <v>43423.68645833333</v>
      </c>
      <c r="J2668" s="28">
        <v>43423.686574074076</v>
      </c>
      <c r="K2668" s="27">
        <v>1.1574074074074073E-4</v>
      </c>
      <c r="L2668" s="27" t="s">
        <v>210</v>
      </c>
      <c r="M2668" s="27" t="s">
        <v>211</v>
      </c>
      <c r="N2668" s="27" t="s">
        <v>215</v>
      </c>
      <c r="O2668" s="27" t="s">
        <v>175</v>
      </c>
      <c r="R2668" s="27">
        <v>0</v>
      </c>
      <c r="U2668" s="27" t="s">
        <v>6283</v>
      </c>
    </row>
    <row r="2669" spans="1:21" x14ac:dyDescent="0.15">
      <c r="A2669" s="27" t="s">
        <v>75</v>
      </c>
      <c r="B2669" s="27" t="s">
        <v>6284</v>
      </c>
      <c r="C2669" s="27" t="s">
        <v>188</v>
      </c>
      <c r="D2669" s="27" t="s">
        <v>176</v>
      </c>
      <c r="I2669" s="28">
        <v>43423.687013888892</v>
      </c>
      <c r="J2669" s="28">
        <v>43423.687835648147</v>
      </c>
      <c r="K2669" s="27">
        <v>8.2175925925925917E-4</v>
      </c>
      <c r="L2669" s="27" t="s">
        <v>210</v>
      </c>
      <c r="M2669" s="27" t="s">
        <v>211</v>
      </c>
      <c r="N2669" s="27" t="s">
        <v>215</v>
      </c>
      <c r="O2669" s="27" t="s">
        <v>175</v>
      </c>
      <c r="R2669" s="27">
        <v>0</v>
      </c>
      <c r="U2669" s="27" t="s">
        <v>6285</v>
      </c>
    </row>
    <row r="2670" spans="1:21" x14ac:dyDescent="0.15">
      <c r="A2670" s="27" t="s">
        <v>75</v>
      </c>
      <c r="B2670" s="27" t="s">
        <v>6286</v>
      </c>
      <c r="C2670" s="27" t="s">
        <v>188</v>
      </c>
      <c r="D2670" s="27" t="s">
        <v>176</v>
      </c>
      <c r="I2670" s="28">
        <v>43423.68854166667</v>
      </c>
      <c r="J2670" s="28">
        <v>43423.688564814816</v>
      </c>
      <c r="K2670" s="27">
        <v>2.3148148148148147E-5</v>
      </c>
      <c r="L2670" s="27" t="s">
        <v>210</v>
      </c>
      <c r="M2670" s="27" t="s">
        <v>211</v>
      </c>
      <c r="N2670" s="27" t="s">
        <v>215</v>
      </c>
      <c r="O2670" s="27" t="s">
        <v>175</v>
      </c>
      <c r="R2670" s="27">
        <v>0</v>
      </c>
      <c r="U2670" s="27" t="s">
        <v>6287</v>
      </c>
    </row>
    <row r="2671" spans="1:21" x14ac:dyDescent="0.15">
      <c r="A2671" s="27" t="s">
        <v>75</v>
      </c>
      <c r="B2671" s="27" t="s">
        <v>6288</v>
      </c>
      <c r="C2671" s="27" t="s">
        <v>188</v>
      </c>
      <c r="D2671" s="27" t="s">
        <v>176</v>
      </c>
      <c r="I2671" s="28">
        <v>43423.688738425924</v>
      </c>
      <c r="J2671" s="28">
        <v>43423.688842592594</v>
      </c>
      <c r="K2671" s="27">
        <v>1.0416666666666667E-4</v>
      </c>
      <c r="L2671" s="27" t="s">
        <v>210</v>
      </c>
      <c r="M2671" s="27" t="s">
        <v>211</v>
      </c>
      <c r="N2671" s="27" t="s">
        <v>215</v>
      </c>
      <c r="O2671" s="27" t="s">
        <v>175</v>
      </c>
      <c r="R2671" s="27">
        <v>0</v>
      </c>
      <c r="U2671" s="27" t="s">
        <v>6287</v>
      </c>
    </row>
    <row r="2672" spans="1:21" x14ac:dyDescent="0.15">
      <c r="A2672" s="27" t="s">
        <v>75</v>
      </c>
      <c r="B2672" s="27" t="s">
        <v>6289</v>
      </c>
      <c r="C2672" s="27" t="s">
        <v>188</v>
      </c>
      <c r="D2672" s="27" t="s">
        <v>176</v>
      </c>
      <c r="I2672" s="28">
        <v>43423.689293981479</v>
      </c>
      <c r="J2672" s="28">
        <v>43423.69085648148</v>
      </c>
      <c r="K2672" s="27">
        <v>1.5624999999999999E-3</v>
      </c>
      <c r="L2672" s="27" t="s">
        <v>210</v>
      </c>
      <c r="M2672" s="27" t="s">
        <v>211</v>
      </c>
      <c r="N2672" s="27" t="s">
        <v>215</v>
      </c>
      <c r="O2672" s="27" t="s">
        <v>175</v>
      </c>
      <c r="R2672" s="27">
        <v>0</v>
      </c>
      <c r="U2672" s="27" t="s">
        <v>6290</v>
      </c>
    </row>
    <row r="2673" spans="1:21" x14ac:dyDescent="0.15">
      <c r="A2673" s="27" t="s">
        <v>75</v>
      </c>
      <c r="B2673" s="27" t="s">
        <v>6291</v>
      </c>
      <c r="C2673" s="27" t="s">
        <v>188</v>
      </c>
      <c r="D2673" s="27" t="s">
        <v>176</v>
      </c>
      <c r="I2673" s="28">
        <v>43423.691261574073</v>
      </c>
      <c r="J2673" s="28">
        <v>43423.692418981482</v>
      </c>
      <c r="K2673" s="27">
        <v>1.1574074074074073E-3</v>
      </c>
      <c r="L2673" s="27" t="s">
        <v>210</v>
      </c>
      <c r="M2673" s="27" t="s">
        <v>211</v>
      </c>
      <c r="N2673" s="27" t="s">
        <v>215</v>
      </c>
      <c r="O2673" s="27" t="s">
        <v>175</v>
      </c>
      <c r="R2673" s="27">
        <v>0</v>
      </c>
      <c r="U2673" s="27" t="s">
        <v>6292</v>
      </c>
    </row>
    <row r="2674" spans="1:21" x14ac:dyDescent="0.15">
      <c r="A2674" s="27" t="s">
        <v>75</v>
      </c>
      <c r="B2674" s="27" t="s">
        <v>6293</v>
      </c>
      <c r="C2674" s="27" t="s">
        <v>188</v>
      </c>
      <c r="D2674" s="27" t="s">
        <v>176</v>
      </c>
      <c r="I2674" s="28">
        <v>43423.694166666668</v>
      </c>
      <c r="J2674" s="28">
        <v>43423.694398148145</v>
      </c>
      <c r="K2674" s="27">
        <v>2.3148148148148146E-4</v>
      </c>
      <c r="L2674" s="27" t="s">
        <v>210</v>
      </c>
      <c r="M2674" s="27" t="s">
        <v>211</v>
      </c>
      <c r="N2674" s="27" t="s">
        <v>215</v>
      </c>
      <c r="O2674" s="27" t="s">
        <v>175</v>
      </c>
      <c r="R2674" s="27">
        <v>0</v>
      </c>
      <c r="U2674" s="27" t="s">
        <v>6294</v>
      </c>
    </row>
    <row r="2675" spans="1:21" x14ac:dyDescent="0.15">
      <c r="A2675" s="27" t="s">
        <v>75</v>
      </c>
      <c r="B2675" s="27" t="s">
        <v>6295</v>
      </c>
      <c r="C2675" s="27" t="s">
        <v>188</v>
      </c>
      <c r="D2675" s="27" t="s">
        <v>176</v>
      </c>
      <c r="I2675" s="28">
        <v>43423.694884259261</v>
      </c>
      <c r="J2675" s="28">
        <v>43423.695127314815</v>
      </c>
      <c r="K2675" s="27">
        <v>2.4305555555555552E-4</v>
      </c>
      <c r="L2675" s="27" t="s">
        <v>210</v>
      </c>
      <c r="M2675" s="27" t="s">
        <v>211</v>
      </c>
      <c r="N2675" s="27" t="s">
        <v>215</v>
      </c>
      <c r="O2675" s="27" t="s">
        <v>175</v>
      </c>
      <c r="R2675" s="27">
        <v>0</v>
      </c>
      <c r="U2675" s="27" t="s">
        <v>6296</v>
      </c>
    </row>
    <row r="2676" spans="1:21" x14ac:dyDescent="0.15">
      <c r="A2676" s="27" t="s">
        <v>75</v>
      </c>
      <c r="B2676" s="27" t="s">
        <v>6297</v>
      </c>
      <c r="C2676" s="27" t="s">
        <v>188</v>
      </c>
      <c r="D2676" s="27" t="s">
        <v>176</v>
      </c>
      <c r="I2676" s="28">
        <v>43423.6952662037</v>
      </c>
      <c r="J2676" s="28">
        <v>43423.696111111109</v>
      </c>
      <c r="K2676" s="27">
        <v>8.449074074074075E-4</v>
      </c>
      <c r="L2676" s="27" t="s">
        <v>210</v>
      </c>
      <c r="M2676" s="27" t="s">
        <v>211</v>
      </c>
      <c r="N2676" s="27" t="s">
        <v>215</v>
      </c>
      <c r="O2676" s="27" t="s">
        <v>175</v>
      </c>
      <c r="R2676" s="27">
        <v>0</v>
      </c>
      <c r="U2676" s="27" t="s">
        <v>6298</v>
      </c>
    </row>
    <row r="2677" spans="1:21" x14ac:dyDescent="0.15">
      <c r="A2677" s="27" t="s">
        <v>75</v>
      </c>
      <c r="B2677" s="27" t="s">
        <v>6299</v>
      </c>
      <c r="C2677" s="27" t="s">
        <v>188</v>
      </c>
      <c r="D2677" s="27" t="s">
        <v>176</v>
      </c>
      <c r="I2677" s="28">
        <v>43423.696805555555</v>
      </c>
      <c r="J2677" s="28">
        <v>43423.69767361111</v>
      </c>
      <c r="K2677" s="27">
        <v>8.6805555555555551E-4</v>
      </c>
      <c r="L2677" s="27" t="s">
        <v>210</v>
      </c>
      <c r="M2677" s="27" t="s">
        <v>211</v>
      </c>
      <c r="N2677" s="27" t="s">
        <v>215</v>
      </c>
      <c r="O2677" s="27" t="s">
        <v>175</v>
      </c>
      <c r="R2677" s="27">
        <v>0</v>
      </c>
      <c r="U2677" s="27" t="s">
        <v>6300</v>
      </c>
    </row>
    <row r="2678" spans="1:21" x14ac:dyDescent="0.15">
      <c r="A2678" s="27" t="s">
        <v>75</v>
      </c>
      <c r="B2678" s="27" t="s">
        <v>6301</v>
      </c>
      <c r="C2678" s="27" t="s">
        <v>188</v>
      </c>
      <c r="D2678" s="27" t="s">
        <v>176</v>
      </c>
      <c r="I2678" s="28">
        <v>43423.698217592595</v>
      </c>
      <c r="J2678" s="28">
        <v>43423.698611111111</v>
      </c>
      <c r="K2678" s="27">
        <v>3.9351851851851852E-4</v>
      </c>
      <c r="L2678" s="27" t="s">
        <v>210</v>
      </c>
      <c r="M2678" s="27" t="s">
        <v>211</v>
      </c>
      <c r="N2678" s="27" t="s">
        <v>215</v>
      </c>
      <c r="O2678" s="27" t="s">
        <v>175</v>
      </c>
      <c r="R2678" s="27">
        <v>0</v>
      </c>
      <c r="U2678" s="27" t="s">
        <v>6302</v>
      </c>
    </row>
    <row r="2679" spans="1:21" x14ac:dyDescent="0.15">
      <c r="A2679" s="27" t="s">
        <v>75</v>
      </c>
      <c r="B2679" s="27" t="s">
        <v>6303</v>
      </c>
      <c r="C2679" s="27" t="s">
        <v>188</v>
      </c>
      <c r="D2679" s="27" t="s">
        <v>176</v>
      </c>
      <c r="I2679" s="28">
        <v>43423.698993055557</v>
      </c>
      <c r="J2679" s="28">
        <v>43423.701909722222</v>
      </c>
      <c r="K2679" s="27">
        <v>2.9166666666666668E-3</v>
      </c>
      <c r="L2679" s="27" t="s">
        <v>210</v>
      </c>
      <c r="M2679" s="27" t="s">
        <v>210</v>
      </c>
      <c r="N2679" s="27" t="s">
        <v>215</v>
      </c>
      <c r="O2679" s="27" t="s">
        <v>175</v>
      </c>
      <c r="R2679" s="27">
        <v>0</v>
      </c>
      <c r="U2679" s="27" t="s">
        <v>6304</v>
      </c>
    </row>
    <row r="2680" spans="1:21" x14ac:dyDescent="0.15">
      <c r="A2680" s="27" t="s">
        <v>75</v>
      </c>
      <c r="B2680" s="27" t="s">
        <v>13217</v>
      </c>
      <c r="C2680" s="27" t="s">
        <v>188</v>
      </c>
      <c r="D2680" s="27" t="s">
        <v>176</v>
      </c>
      <c r="I2680" s="28">
        <v>43423.70416666667</v>
      </c>
      <c r="J2680" s="28">
        <v>43423.70416666667</v>
      </c>
      <c r="K2680" s="27">
        <v>0</v>
      </c>
      <c r="L2680" s="27" t="s">
        <v>211</v>
      </c>
      <c r="M2680" s="27" t="s">
        <v>211</v>
      </c>
      <c r="N2680" s="27" t="s">
        <v>215</v>
      </c>
      <c r="O2680" s="27" t="s">
        <v>175</v>
      </c>
      <c r="R2680" s="27">
        <v>0</v>
      </c>
      <c r="U2680" s="27" t="s">
        <v>13218</v>
      </c>
    </row>
    <row r="2681" spans="1:21" x14ac:dyDescent="0.15">
      <c r="A2681" s="27" t="s">
        <v>75</v>
      </c>
      <c r="B2681" s="27" t="s">
        <v>13219</v>
      </c>
      <c r="C2681" s="27" t="s">
        <v>188</v>
      </c>
      <c r="D2681" s="27" t="s">
        <v>176</v>
      </c>
      <c r="I2681" s="28">
        <v>43423.705648148149</v>
      </c>
      <c r="J2681" s="28">
        <v>43423.705648148149</v>
      </c>
      <c r="K2681" s="27">
        <v>0</v>
      </c>
      <c r="L2681" s="27" t="s">
        <v>211</v>
      </c>
      <c r="M2681" s="27" t="s">
        <v>211</v>
      </c>
      <c r="N2681" s="27" t="s">
        <v>215</v>
      </c>
      <c r="O2681" s="27" t="s">
        <v>175</v>
      </c>
      <c r="R2681" s="27">
        <v>0</v>
      </c>
      <c r="U2681" s="27" t="s">
        <v>13220</v>
      </c>
    </row>
    <row r="2682" spans="1:21" x14ac:dyDescent="0.15">
      <c r="A2682" s="27" t="s">
        <v>75</v>
      </c>
      <c r="B2682" s="27" t="s">
        <v>13221</v>
      </c>
      <c r="C2682" s="27" t="s">
        <v>188</v>
      </c>
      <c r="D2682" s="27" t="s">
        <v>176</v>
      </c>
      <c r="I2682" s="28">
        <v>43423.729097222225</v>
      </c>
      <c r="J2682" s="28">
        <v>43423.729097222225</v>
      </c>
      <c r="K2682" s="27">
        <v>0</v>
      </c>
      <c r="L2682" s="27" t="s">
        <v>211</v>
      </c>
      <c r="M2682" s="27" t="s">
        <v>211</v>
      </c>
      <c r="N2682" s="27" t="s">
        <v>215</v>
      </c>
      <c r="O2682" s="27" t="s">
        <v>175</v>
      </c>
      <c r="R2682" s="27">
        <v>0</v>
      </c>
      <c r="U2682" s="27" t="s">
        <v>13222</v>
      </c>
    </row>
    <row r="2683" spans="1:21" x14ac:dyDescent="0.15">
      <c r="A2683" s="27" t="s">
        <v>75</v>
      </c>
      <c r="B2683" s="27" t="s">
        <v>13223</v>
      </c>
      <c r="C2683" s="27" t="s">
        <v>190</v>
      </c>
      <c r="D2683" s="27" t="s">
        <v>180</v>
      </c>
      <c r="I2683" s="28">
        <v>43423.463101851848</v>
      </c>
      <c r="J2683" s="28">
        <v>43423.463101851848</v>
      </c>
      <c r="K2683" s="27">
        <v>0</v>
      </c>
      <c r="L2683" s="27" t="s">
        <v>211</v>
      </c>
      <c r="M2683" s="27" t="s">
        <v>211</v>
      </c>
      <c r="N2683" s="27" t="s">
        <v>215</v>
      </c>
      <c r="O2683" s="27" t="s">
        <v>179</v>
      </c>
      <c r="R2683" s="27">
        <v>0</v>
      </c>
      <c r="U2683" s="27" t="s">
        <v>1691</v>
      </c>
    </row>
    <row r="2684" spans="1:21" x14ac:dyDescent="0.15">
      <c r="A2684" s="27" t="s">
        <v>75</v>
      </c>
      <c r="B2684" s="27" t="s">
        <v>6305</v>
      </c>
      <c r="C2684" s="27" t="s">
        <v>190</v>
      </c>
      <c r="D2684" s="27" t="s">
        <v>180</v>
      </c>
      <c r="I2684" s="28">
        <v>43423.573900462965</v>
      </c>
      <c r="J2684" s="28">
        <v>43423.575150462966</v>
      </c>
      <c r="K2684" s="27">
        <v>1.25E-3</v>
      </c>
      <c r="L2684" s="27" t="s">
        <v>210</v>
      </c>
      <c r="M2684" s="27" t="s">
        <v>211</v>
      </c>
      <c r="N2684" s="27" t="s">
        <v>215</v>
      </c>
      <c r="O2684" s="27" t="s">
        <v>179</v>
      </c>
      <c r="R2684" s="27">
        <v>0</v>
      </c>
      <c r="U2684" s="27" t="s">
        <v>6306</v>
      </c>
    </row>
    <row r="2685" spans="1:21" x14ac:dyDescent="0.15">
      <c r="A2685" s="27" t="s">
        <v>75</v>
      </c>
      <c r="B2685" s="27" t="s">
        <v>13224</v>
      </c>
      <c r="C2685" s="27" t="s">
        <v>190</v>
      </c>
      <c r="D2685" s="27" t="s">
        <v>180</v>
      </c>
      <c r="I2685" s="28">
        <v>43423.576863425929</v>
      </c>
      <c r="J2685" s="28">
        <v>43423.576863425929</v>
      </c>
      <c r="K2685" s="27">
        <v>0</v>
      </c>
      <c r="L2685" s="27" t="s">
        <v>211</v>
      </c>
      <c r="M2685" s="27" t="s">
        <v>211</v>
      </c>
      <c r="N2685" s="27" t="s">
        <v>215</v>
      </c>
      <c r="O2685" s="27" t="s">
        <v>179</v>
      </c>
      <c r="R2685" s="27">
        <v>0</v>
      </c>
      <c r="U2685" s="27" t="s">
        <v>13225</v>
      </c>
    </row>
    <row r="2686" spans="1:21" x14ac:dyDescent="0.15">
      <c r="A2686" s="27" t="s">
        <v>75</v>
      </c>
      <c r="B2686" s="27" t="s">
        <v>13226</v>
      </c>
      <c r="C2686" s="27" t="s">
        <v>190</v>
      </c>
      <c r="D2686" s="27" t="s">
        <v>180</v>
      </c>
      <c r="I2686" s="28">
        <v>43423.576979166668</v>
      </c>
      <c r="J2686" s="28">
        <v>43423.576979166668</v>
      </c>
      <c r="K2686" s="27">
        <v>0</v>
      </c>
      <c r="L2686" s="27" t="s">
        <v>211</v>
      </c>
      <c r="M2686" s="27" t="s">
        <v>211</v>
      </c>
      <c r="N2686" s="27" t="s">
        <v>215</v>
      </c>
      <c r="O2686" s="27" t="s">
        <v>179</v>
      </c>
      <c r="R2686" s="27">
        <v>0</v>
      </c>
      <c r="U2686" s="27" t="s">
        <v>13225</v>
      </c>
    </row>
    <row r="2687" spans="1:21" x14ac:dyDescent="0.15">
      <c r="A2687" s="27" t="s">
        <v>75</v>
      </c>
      <c r="B2687" s="27" t="s">
        <v>13227</v>
      </c>
      <c r="C2687" s="27" t="s">
        <v>190</v>
      </c>
      <c r="D2687" s="27" t="s">
        <v>180</v>
      </c>
      <c r="I2687" s="28">
        <v>43423.577152777776</v>
      </c>
      <c r="J2687" s="28">
        <v>43423.577152777776</v>
      </c>
      <c r="K2687" s="27">
        <v>0</v>
      </c>
      <c r="L2687" s="27" t="s">
        <v>211</v>
      </c>
      <c r="M2687" s="27" t="s">
        <v>211</v>
      </c>
      <c r="N2687" s="27" t="s">
        <v>215</v>
      </c>
      <c r="O2687" s="27" t="s">
        <v>179</v>
      </c>
      <c r="R2687" s="27">
        <v>0</v>
      </c>
      <c r="U2687" s="27" t="s">
        <v>13228</v>
      </c>
    </row>
    <row r="2688" spans="1:21" x14ac:dyDescent="0.15">
      <c r="A2688" s="27" t="s">
        <v>75</v>
      </c>
      <c r="B2688" s="27" t="s">
        <v>13229</v>
      </c>
      <c r="C2688" s="27" t="s">
        <v>190</v>
      </c>
      <c r="D2688" s="27" t="s">
        <v>180</v>
      </c>
      <c r="I2688" s="28">
        <v>43423.577384259261</v>
      </c>
      <c r="J2688" s="28">
        <v>43423.577384259261</v>
      </c>
      <c r="K2688" s="27">
        <v>0</v>
      </c>
      <c r="L2688" s="27" t="s">
        <v>211</v>
      </c>
      <c r="M2688" s="27" t="s">
        <v>211</v>
      </c>
      <c r="N2688" s="27" t="s">
        <v>215</v>
      </c>
      <c r="O2688" s="27" t="s">
        <v>179</v>
      </c>
      <c r="R2688" s="27">
        <v>0</v>
      </c>
      <c r="U2688" s="27" t="s">
        <v>13230</v>
      </c>
    </row>
    <row r="2689" spans="1:21" x14ac:dyDescent="0.15">
      <c r="A2689" s="27" t="s">
        <v>75</v>
      </c>
      <c r="B2689" s="27" t="s">
        <v>13231</v>
      </c>
      <c r="C2689" s="27" t="s">
        <v>190</v>
      </c>
      <c r="D2689" s="27" t="s">
        <v>180</v>
      </c>
      <c r="I2689" s="28">
        <v>43423.577974537038</v>
      </c>
      <c r="J2689" s="28">
        <v>43423.577974537038</v>
      </c>
      <c r="K2689" s="27">
        <v>0</v>
      </c>
      <c r="L2689" s="27" t="s">
        <v>211</v>
      </c>
      <c r="M2689" s="27" t="s">
        <v>211</v>
      </c>
      <c r="N2689" s="27" t="s">
        <v>215</v>
      </c>
      <c r="O2689" s="27" t="s">
        <v>179</v>
      </c>
      <c r="R2689" s="27">
        <v>0</v>
      </c>
      <c r="U2689" s="27" t="s">
        <v>13232</v>
      </c>
    </row>
    <row r="2690" spans="1:21" x14ac:dyDescent="0.15">
      <c r="A2690" s="27" t="s">
        <v>75</v>
      </c>
      <c r="B2690" s="27" t="s">
        <v>13233</v>
      </c>
      <c r="C2690" s="27" t="s">
        <v>190</v>
      </c>
      <c r="D2690" s="27" t="s">
        <v>180</v>
      </c>
      <c r="I2690" s="28">
        <v>43423.578263888892</v>
      </c>
      <c r="J2690" s="28">
        <v>43423.578263888892</v>
      </c>
      <c r="K2690" s="27">
        <v>0</v>
      </c>
      <c r="L2690" s="27" t="s">
        <v>211</v>
      </c>
      <c r="M2690" s="27" t="s">
        <v>211</v>
      </c>
      <c r="N2690" s="27" t="s">
        <v>215</v>
      </c>
      <c r="O2690" s="27" t="s">
        <v>179</v>
      </c>
      <c r="R2690" s="27">
        <v>0</v>
      </c>
      <c r="U2690" s="27" t="s">
        <v>13234</v>
      </c>
    </row>
    <row r="2691" spans="1:21" x14ac:dyDescent="0.15">
      <c r="A2691" s="27" t="s">
        <v>75</v>
      </c>
      <c r="B2691" s="27" t="s">
        <v>13235</v>
      </c>
      <c r="C2691" s="27" t="s">
        <v>190</v>
      </c>
      <c r="D2691" s="27" t="s">
        <v>180</v>
      </c>
      <c r="I2691" s="28">
        <v>43423.578622685185</v>
      </c>
      <c r="J2691" s="28">
        <v>43423.578622685185</v>
      </c>
      <c r="K2691" s="27">
        <v>0</v>
      </c>
      <c r="L2691" s="27" t="s">
        <v>211</v>
      </c>
      <c r="M2691" s="27" t="s">
        <v>211</v>
      </c>
      <c r="N2691" s="27" t="s">
        <v>215</v>
      </c>
      <c r="O2691" s="27" t="s">
        <v>179</v>
      </c>
      <c r="R2691" s="27">
        <v>0</v>
      </c>
      <c r="U2691" s="27" t="s">
        <v>13236</v>
      </c>
    </row>
    <row r="2692" spans="1:21" x14ac:dyDescent="0.15">
      <c r="A2692" s="27" t="s">
        <v>75</v>
      </c>
      <c r="B2692" s="27" t="s">
        <v>6307</v>
      </c>
      <c r="C2692" s="27" t="s">
        <v>190</v>
      </c>
      <c r="D2692" s="27" t="s">
        <v>180</v>
      </c>
      <c r="I2692" s="28">
        <v>43423.57885416667</v>
      </c>
      <c r="J2692" s="28">
        <v>43423.580081018517</v>
      </c>
      <c r="K2692" s="27">
        <v>1.2268518518518518E-3</v>
      </c>
      <c r="L2692" s="27" t="s">
        <v>210</v>
      </c>
      <c r="M2692" s="27" t="s">
        <v>211</v>
      </c>
      <c r="N2692" s="27" t="s">
        <v>215</v>
      </c>
      <c r="O2692" s="27" t="s">
        <v>179</v>
      </c>
      <c r="R2692" s="27">
        <v>0</v>
      </c>
      <c r="U2692" s="27" t="s">
        <v>6308</v>
      </c>
    </row>
    <row r="2693" spans="1:21" x14ac:dyDescent="0.15">
      <c r="A2693" s="27" t="s">
        <v>75</v>
      </c>
      <c r="B2693" s="27" t="s">
        <v>13237</v>
      </c>
      <c r="C2693" s="27" t="s">
        <v>190</v>
      </c>
      <c r="D2693" s="27" t="s">
        <v>180</v>
      </c>
      <c r="I2693" s="28">
        <v>43423.580972222226</v>
      </c>
      <c r="J2693" s="28">
        <v>43423.580972222226</v>
      </c>
      <c r="K2693" s="27">
        <v>0</v>
      </c>
      <c r="L2693" s="27" t="s">
        <v>211</v>
      </c>
      <c r="M2693" s="27" t="s">
        <v>211</v>
      </c>
      <c r="N2693" s="27" t="s">
        <v>215</v>
      </c>
      <c r="O2693" s="27" t="s">
        <v>179</v>
      </c>
      <c r="U2693" s="27" t="s">
        <v>13238</v>
      </c>
    </row>
    <row r="2694" spans="1:21" x14ac:dyDescent="0.15">
      <c r="A2694" s="27" t="s">
        <v>75</v>
      </c>
      <c r="B2694" s="27" t="s">
        <v>6309</v>
      </c>
      <c r="C2694" s="27" t="s">
        <v>190</v>
      </c>
      <c r="D2694" s="27" t="s">
        <v>180</v>
      </c>
      <c r="I2694" s="28">
        <v>43423.58185185185</v>
      </c>
      <c r="J2694" s="28">
        <v>43423.582824074074</v>
      </c>
      <c r="K2694" s="27">
        <v>9.7222222222222209E-4</v>
      </c>
      <c r="L2694" s="27" t="s">
        <v>210</v>
      </c>
      <c r="M2694" s="27" t="s">
        <v>211</v>
      </c>
      <c r="N2694" s="27" t="s">
        <v>215</v>
      </c>
      <c r="O2694" s="27" t="s">
        <v>179</v>
      </c>
      <c r="R2694" s="27">
        <v>0</v>
      </c>
      <c r="U2694" s="27" t="s">
        <v>6310</v>
      </c>
    </row>
    <row r="2695" spans="1:21" x14ac:dyDescent="0.15">
      <c r="A2695" s="27" t="s">
        <v>75</v>
      </c>
      <c r="B2695" s="27" t="s">
        <v>13239</v>
      </c>
      <c r="C2695" s="27" t="s">
        <v>190</v>
      </c>
      <c r="D2695" s="27" t="s">
        <v>180</v>
      </c>
      <c r="I2695" s="28">
        <v>43423.582361111112</v>
      </c>
      <c r="J2695" s="28">
        <v>43423.582361111112</v>
      </c>
      <c r="K2695" s="27">
        <v>0</v>
      </c>
      <c r="L2695" s="27" t="s">
        <v>211</v>
      </c>
      <c r="M2695" s="27" t="s">
        <v>211</v>
      </c>
      <c r="N2695" s="27" t="s">
        <v>215</v>
      </c>
      <c r="O2695" s="27" t="s">
        <v>179</v>
      </c>
      <c r="R2695" s="27">
        <v>0</v>
      </c>
      <c r="U2695" s="27" t="s">
        <v>13236</v>
      </c>
    </row>
    <row r="2696" spans="1:21" x14ac:dyDescent="0.15">
      <c r="A2696" s="27" t="s">
        <v>75</v>
      </c>
      <c r="B2696" s="27" t="s">
        <v>6311</v>
      </c>
      <c r="C2696" s="27" t="s">
        <v>190</v>
      </c>
      <c r="D2696" s="27" t="s">
        <v>180</v>
      </c>
      <c r="I2696" s="28">
        <v>43423.583333333336</v>
      </c>
      <c r="J2696" s="28">
        <v>43423.583796296298</v>
      </c>
      <c r="K2696" s="27">
        <v>4.6296296296296293E-4</v>
      </c>
      <c r="L2696" s="27" t="s">
        <v>210</v>
      </c>
      <c r="M2696" s="27" t="s">
        <v>211</v>
      </c>
      <c r="N2696" s="27" t="s">
        <v>215</v>
      </c>
      <c r="O2696" s="27" t="s">
        <v>179</v>
      </c>
      <c r="R2696" s="27">
        <v>0</v>
      </c>
      <c r="U2696" s="27" t="s">
        <v>6312</v>
      </c>
    </row>
    <row r="2697" spans="1:21" x14ac:dyDescent="0.15">
      <c r="A2697" s="27" t="s">
        <v>75</v>
      </c>
      <c r="B2697" s="27" t="s">
        <v>6313</v>
      </c>
      <c r="C2697" s="27" t="s">
        <v>190</v>
      </c>
      <c r="D2697" s="27" t="s">
        <v>180</v>
      </c>
      <c r="I2697" s="28">
        <v>43423.584293981483</v>
      </c>
      <c r="J2697" s="28">
        <v>43423.584814814814</v>
      </c>
      <c r="K2697" s="27">
        <v>5.2083333333333333E-4</v>
      </c>
      <c r="L2697" s="27" t="s">
        <v>210</v>
      </c>
      <c r="M2697" s="27" t="s">
        <v>211</v>
      </c>
      <c r="N2697" s="27" t="s">
        <v>215</v>
      </c>
      <c r="O2697" s="27" t="s">
        <v>179</v>
      </c>
      <c r="R2697" s="27">
        <v>0</v>
      </c>
      <c r="U2697" s="27" t="s">
        <v>6314</v>
      </c>
    </row>
    <row r="2698" spans="1:21" x14ac:dyDescent="0.15">
      <c r="A2698" s="27" t="s">
        <v>75</v>
      </c>
      <c r="B2698" s="27" t="s">
        <v>6315</v>
      </c>
      <c r="C2698" s="27" t="s">
        <v>190</v>
      </c>
      <c r="D2698" s="27" t="s">
        <v>180</v>
      </c>
      <c r="I2698" s="28">
        <v>43423.585462962961</v>
      </c>
      <c r="J2698" s="28">
        <v>43423.585798611108</v>
      </c>
      <c r="K2698" s="27">
        <v>3.3564814814814812E-4</v>
      </c>
      <c r="L2698" s="27" t="s">
        <v>210</v>
      </c>
      <c r="M2698" s="27" t="s">
        <v>211</v>
      </c>
      <c r="N2698" s="27" t="s">
        <v>215</v>
      </c>
      <c r="O2698" s="27" t="s">
        <v>179</v>
      </c>
      <c r="R2698" s="27">
        <v>0</v>
      </c>
      <c r="U2698" s="27" t="s">
        <v>6316</v>
      </c>
    </row>
    <row r="2699" spans="1:21" x14ac:dyDescent="0.15">
      <c r="A2699" s="27" t="s">
        <v>75</v>
      </c>
      <c r="B2699" s="27" t="s">
        <v>6317</v>
      </c>
      <c r="C2699" s="27" t="s">
        <v>190</v>
      </c>
      <c r="D2699" s="27" t="s">
        <v>180</v>
      </c>
      <c r="I2699" s="28">
        <v>43423.586111111108</v>
      </c>
      <c r="J2699" s="28">
        <v>43423.58792824074</v>
      </c>
      <c r="K2699" s="27">
        <v>1.8171296296296297E-3</v>
      </c>
      <c r="L2699" s="27" t="s">
        <v>210</v>
      </c>
      <c r="M2699" s="27" t="s">
        <v>211</v>
      </c>
      <c r="N2699" s="27" t="s">
        <v>215</v>
      </c>
      <c r="O2699" s="27" t="s">
        <v>179</v>
      </c>
      <c r="R2699" s="27">
        <v>0</v>
      </c>
      <c r="U2699" s="27" t="s">
        <v>6318</v>
      </c>
    </row>
    <row r="2700" spans="1:21" x14ac:dyDescent="0.15">
      <c r="A2700" s="27" t="s">
        <v>75</v>
      </c>
      <c r="B2700" s="27" t="s">
        <v>6319</v>
      </c>
      <c r="C2700" s="27" t="s">
        <v>190</v>
      </c>
      <c r="D2700" s="27" t="s">
        <v>180</v>
      </c>
      <c r="I2700" s="28">
        <v>43423.58866898148</v>
      </c>
      <c r="J2700" s="28">
        <v>43423.589016203703</v>
      </c>
      <c r="K2700" s="27">
        <v>3.4722222222222224E-4</v>
      </c>
      <c r="L2700" s="27" t="s">
        <v>210</v>
      </c>
      <c r="M2700" s="27" t="s">
        <v>211</v>
      </c>
      <c r="N2700" s="27" t="s">
        <v>215</v>
      </c>
      <c r="O2700" s="27" t="s">
        <v>179</v>
      </c>
      <c r="R2700" s="27">
        <v>0</v>
      </c>
      <c r="U2700" s="27" t="s">
        <v>6320</v>
      </c>
    </row>
    <row r="2701" spans="1:21" x14ac:dyDescent="0.15">
      <c r="A2701" s="27" t="s">
        <v>75</v>
      </c>
      <c r="B2701" s="27" t="s">
        <v>13240</v>
      </c>
      <c r="C2701" s="27" t="s">
        <v>190</v>
      </c>
      <c r="D2701" s="27" t="s">
        <v>180</v>
      </c>
      <c r="I2701" s="28">
        <v>43423.589317129627</v>
      </c>
      <c r="J2701" s="28">
        <v>43423.589317129627</v>
      </c>
      <c r="K2701" s="27">
        <v>0</v>
      </c>
      <c r="L2701" s="27" t="s">
        <v>211</v>
      </c>
      <c r="M2701" s="27" t="s">
        <v>211</v>
      </c>
      <c r="N2701" s="27" t="s">
        <v>215</v>
      </c>
      <c r="O2701" s="27" t="s">
        <v>179</v>
      </c>
      <c r="R2701" s="27">
        <v>0</v>
      </c>
      <c r="U2701" s="27" t="s">
        <v>13241</v>
      </c>
    </row>
    <row r="2702" spans="1:21" x14ac:dyDescent="0.15">
      <c r="A2702" s="27" t="s">
        <v>75</v>
      </c>
      <c r="B2702" s="27" t="s">
        <v>13242</v>
      </c>
      <c r="C2702" s="27" t="s">
        <v>190</v>
      </c>
      <c r="D2702" s="27" t="s">
        <v>180</v>
      </c>
      <c r="I2702" s="28">
        <v>43423.590057870373</v>
      </c>
      <c r="J2702" s="28">
        <v>43423.590057870373</v>
      </c>
      <c r="K2702" s="27">
        <v>0</v>
      </c>
      <c r="L2702" s="27" t="s">
        <v>211</v>
      </c>
      <c r="M2702" s="27" t="s">
        <v>211</v>
      </c>
      <c r="N2702" s="27" t="s">
        <v>215</v>
      </c>
      <c r="O2702" s="27" t="s">
        <v>179</v>
      </c>
      <c r="R2702" s="27">
        <v>0</v>
      </c>
      <c r="U2702" s="27" t="s">
        <v>13243</v>
      </c>
    </row>
    <row r="2703" spans="1:21" x14ac:dyDescent="0.15">
      <c r="A2703" s="27" t="s">
        <v>75</v>
      </c>
      <c r="B2703" s="27" t="s">
        <v>6321</v>
      </c>
      <c r="C2703" s="27" t="s">
        <v>190</v>
      </c>
      <c r="D2703" s="27" t="s">
        <v>180</v>
      </c>
      <c r="I2703" s="28">
        <v>43423.590543981481</v>
      </c>
      <c r="J2703" s="28">
        <v>43423.590949074074</v>
      </c>
      <c r="K2703" s="27">
        <v>4.0509259259259258E-4</v>
      </c>
      <c r="L2703" s="27" t="s">
        <v>210</v>
      </c>
      <c r="M2703" s="27" t="s">
        <v>211</v>
      </c>
      <c r="N2703" s="27" t="s">
        <v>215</v>
      </c>
      <c r="O2703" s="27" t="s">
        <v>179</v>
      </c>
      <c r="R2703" s="27">
        <v>0</v>
      </c>
      <c r="U2703" s="27" t="s">
        <v>6322</v>
      </c>
    </row>
    <row r="2704" spans="1:21" x14ac:dyDescent="0.15">
      <c r="A2704" s="27" t="s">
        <v>75</v>
      </c>
      <c r="B2704" s="27" t="s">
        <v>6323</v>
      </c>
      <c r="C2704" s="27" t="s">
        <v>190</v>
      </c>
      <c r="D2704" s="27" t="s">
        <v>180</v>
      </c>
      <c r="I2704" s="28">
        <v>43423.591527777775</v>
      </c>
      <c r="J2704" s="28">
        <v>43423.593252314815</v>
      </c>
      <c r="K2704" s="27">
        <v>1.7245370370370372E-3</v>
      </c>
      <c r="L2704" s="27" t="s">
        <v>210</v>
      </c>
      <c r="M2704" s="27" t="s">
        <v>211</v>
      </c>
      <c r="N2704" s="27" t="s">
        <v>215</v>
      </c>
      <c r="O2704" s="27" t="s">
        <v>179</v>
      </c>
      <c r="R2704" s="27">
        <v>0</v>
      </c>
      <c r="U2704" s="27" t="s">
        <v>6324</v>
      </c>
    </row>
    <row r="2705" spans="1:21" x14ac:dyDescent="0.15">
      <c r="A2705" s="27" t="s">
        <v>75</v>
      </c>
      <c r="B2705" s="27" t="s">
        <v>6325</v>
      </c>
      <c r="C2705" s="27" t="s">
        <v>190</v>
      </c>
      <c r="D2705" s="27" t="s">
        <v>180</v>
      </c>
      <c r="I2705" s="28">
        <v>43423.593599537038</v>
      </c>
      <c r="J2705" s="28">
        <v>43423.594027777777</v>
      </c>
      <c r="K2705" s="27">
        <v>4.2824074074074075E-4</v>
      </c>
      <c r="L2705" s="27" t="s">
        <v>210</v>
      </c>
      <c r="M2705" s="27" t="s">
        <v>211</v>
      </c>
      <c r="N2705" s="27" t="s">
        <v>215</v>
      </c>
      <c r="O2705" s="27" t="s">
        <v>179</v>
      </c>
      <c r="R2705" s="27">
        <v>0</v>
      </c>
      <c r="U2705" s="27" t="s">
        <v>6326</v>
      </c>
    </row>
    <row r="2706" spans="1:21" x14ac:dyDescent="0.15">
      <c r="A2706" s="27" t="s">
        <v>75</v>
      </c>
      <c r="B2706" s="27" t="s">
        <v>13244</v>
      </c>
      <c r="C2706" s="27" t="s">
        <v>190</v>
      </c>
      <c r="D2706" s="27" t="s">
        <v>180</v>
      </c>
      <c r="I2706" s="28">
        <v>43423.595682870371</v>
      </c>
      <c r="J2706" s="28">
        <v>43423.595682870371</v>
      </c>
      <c r="K2706" s="27">
        <v>0</v>
      </c>
      <c r="L2706" s="27" t="s">
        <v>211</v>
      </c>
      <c r="M2706" s="27" t="s">
        <v>211</v>
      </c>
      <c r="N2706" s="27" t="s">
        <v>215</v>
      </c>
      <c r="O2706" s="27" t="s">
        <v>179</v>
      </c>
      <c r="R2706" s="27">
        <v>0</v>
      </c>
      <c r="U2706" s="27" t="s">
        <v>13245</v>
      </c>
    </row>
    <row r="2707" spans="1:21" x14ac:dyDescent="0.15">
      <c r="A2707" s="27" t="s">
        <v>75</v>
      </c>
      <c r="B2707" s="27" t="s">
        <v>6327</v>
      </c>
      <c r="C2707" s="27" t="s">
        <v>190</v>
      </c>
      <c r="D2707" s="27" t="s">
        <v>180</v>
      </c>
      <c r="I2707" s="28">
        <v>43423.596342592595</v>
      </c>
      <c r="J2707" s="28">
        <v>43423.597222222219</v>
      </c>
      <c r="K2707" s="27">
        <v>8.7962962962962962E-4</v>
      </c>
      <c r="L2707" s="27" t="s">
        <v>210</v>
      </c>
      <c r="M2707" s="27" t="s">
        <v>211</v>
      </c>
      <c r="N2707" s="27" t="s">
        <v>215</v>
      </c>
      <c r="O2707" s="27" t="s">
        <v>179</v>
      </c>
      <c r="R2707" s="27">
        <v>0</v>
      </c>
      <c r="U2707" s="27" t="s">
        <v>6328</v>
      </c>
    </row>
    <row r="2708" spans="1:21" x14ac:dyDescent="0.15">
      <c r="A2708" s="27" t="s">
        <v>75</v>
      </c>
      <c r="B2708" s="27" t="s">
        <v>6329</v>
      </c>
      <c r="C2708" s="27" t="s">
        <v>190</v>
      </c>
      <c r="D2708" s="27" t="s">
        <v>180</v>
      </c>
      <c r="I2708" s="28">
        <v>43423.597511574073</v>
      </c>
      <c r="J2708" s="28">
        <v>43423.597685185188</v>
      </c>
      <c r="K2708" s="27">
        <v>1.7361111111111112E-4</v>
      </c>
      <c r="L2708" s="27" t="s">
        <v>210</v>
      </c>
      <c r="M2708" s="27" t="s">
        <v>211</v>
      </c>
      <c r="N2708" s="27" t="s">
        <v>215</v>
      </c>
      <c r="O2708" s="27" t="s">
        <v>179</v>
      </c>
      <c r="R2708" s="27">
        <v>0</v>
      </c>
      <c r="U2708" s="27" t="s">
        <v>6330</v>
      </c>
    </row>
    <row r="2709" spans="1:21" x14ac:dyDescent="0.15">
      <c r="A2709" s="27" t="s">
        <v>75</v>
      </c>
      <c r="B2709" s="27" t="s">
        <v>6331</v>
      </c>
      <c r="C2709" s="27" t="s">
        <v>190</v>
      </c>
      <c r="D2709" s="27" t="s">
        <v>180</v>
      </c>
      <c r="I2709" s="28">
        <v>43423.597986111112</v>
      </c>
      <c r="J2709" s="28">
        <v>43423.598402777781</v>
      </c>
      <c r="K2709" s="27">
        <v>4.1666666666666669E-4</v>
      </c>
      <c r="L2709" s="27" t="s">
        <v>210</v>
      </c>
      <c r="M2709" s="27" t="s">
        <v>211</v>
      </c>
      <c r="N2709" s="27" t="s">
        <v>215</v>
      </c>
      <c r="O2709" s="27" t="s">
        <v>179</v>
      </c>
      <c r="R2709" s="27">
        <v>0</v>
      </c>
      <c r="U2709" s="27" t="s">
        <v>1506</v>
      </c>
    </row>
    <row r="2710" spans="1:21" x14ac:dyDescent="0.15">
      <c r="A2710" s="27" t="s">
        <v>75</v>
      </c>
      <c r="B2710" s="27" t="s">
        <v>6332</v>
      </c>
      <c r="C2710" s="27" t="s">
        <v>190</v>
      </c>
      <c r="D2710" s="27" t="s">
        <v>180</v>
      </c>
      <c r="I2710" s="28">
        <v>43423.598935185182</v>
      </c>
      <c r="J2710" s="28">
        <v>43423.599687499998</v>
      </c>
      <c r="K2710" s="27">
        <v>7.5231481481481471E-4</v>
      </c>
      <c r="L2710" s="27" t="s">
        <v>210</v>
      </c>
      <c r="M2710" s="27" t="s">
        <v>211</v>
      </c>
      <c r="N2710" s="27" t="s">
        <v>215</v>
      </c>
      <c r="O2710" s="27" t="s">
        <v>179</v>
      </c>
      <c r="R2710" s="27">
        <v>0</v>
      </c>
      <c r="U2710" s="27" t="s">
        <v>6333</v>
      </c>
    </row>
    <row r="2711" spans="1:21" x14ac:dyDescent="0.15">
      <c r="A2711" s="27" t="s">
        <v>75</v>
      </c>
      <c r="B2711" s="27" t="s">
        <v>6334</v>
      </c>
      <c r="C2711" s="27" t="s">
        <v>190</v>
      </c>
      <c r="D2711" s="27" t="s">
        <v>180</v>
      </c>
      <c r="I2711" s="28">
        <v>43423.599849537037</v>
      </c>
      <c r="J2711" s="28">
        <v>43423.600127314814</v>
      </c>
      <c r="K2711" s="27">
        <v>2.7777777777777778E-4</v>
      </c>
      <c r="L2711" s="27" t="s">
        <v>210</v>
      </c>
      <c r="M2711" s="27" t="s">
        <v>211</v>
      </c>
      <c r="N2711" s="27" t="s">
        <v>215</v>
      </c>
      <c r="O2711" s="27" t="s">
        <v>179</v>
      </c>
      <c r="R2711" s="27">
        <v>0</v>
      </c>
      <c r="U2711" s="27" t="s">
        <v>6335</v>
      </c>
    </row>
    <row r="2712" spans="1:21" x14ac:dyDescent="0.15">
      <c r="A2712" s="27" t="s">
        <v>75</v>
      </c>
      <c r="B2712" s="27" t="s">
        <v>6336</v>
      </c>
      <c r="C2712" s="27" t="s">
        <v>190</v>
      </c>
      <c r="D2712" s="27" t="s">
        <v>180</v>
      </c>
      <c r="I2712" s="28">
        <v>43423.600532407407</v>
      </c>
      <c r="J2712" s="28">
        <v>43423.600613425922</v>
      </c>
      <c r="K2712" s="27">
        <v>8.1018518518518516E-5</v>
      </c>
      <c r="L2712" s="27" t="s">
        <v>210</v>
      </c>
      <c r="M2712" s="27" t="s">
        <v>211</v>
      </c>
      <c r="N2712" s="27" t="s">
        <v>215</v>
      </c>
      <c r="O2712" s="27" t="s">
        <v>179</v>
      </c>
      <c r="R2712" s="27">
        <v>0</v>
      </c>
      <c r="U2712" s="27" t="s">
        <v>6337</v>
      </c>
    </row>
    <row r="2713" spans="1:21" x14ac:dyDescent="0.15">
      <c r="A2713" s="27" t="s">
        <v>75</v>
      </c>
      <c r="B2713" s="27" t="s">
        <v>6338</v>
      </c>
      <c r="C2713" s="27" t="s">
        <v>190</v>
      </c>
      <c r="D2713" s="27" t="s">
        <v>180</v>
      </c>
      <c r="I2713" s="28">
        <v>43423.604618055557</v>
      </c>
      <c r="J2713" s="28">
        <v>43423.605243055557</v>
      </c>
      <c r="K2713" s="27">
        <v>6.2500000000000001E-4</v>
      </c>
      <c r="L2713" s="27" t="s">
        <v>210</v>
      </c>
      <c r="M2713" s="27" t="s">
        <v>211</v>
      </c>
      <c r="N2713" s="27" t="s">
        <v>215</v>
      </c>
      <c r="O2713" s="27" t="s">
        <v>179</v>
      </c>
      <c r="R2713" s="27">
        <v>0</v>
      </c>
      <c r="U2713" s="27" t="s">
        <v>6339</v>
      </c>
    </row>
    <row r="2714" spans="1:21" x14ac:dyDescent="0.15">
      <c r="A2714" s="27" t="s">
        <v>75</v>
      </c>
      <c r="B2714" s="27" t="s">
        <v>13246</v>
      </c>
      <c r="C2714" s="27" t="s">
        <v>190</v>
      </c>
      <c r="D2714" s="27" t="s">
        <v>180</v>
      </c>
      <c r="I2714" s="28">
        <v>43423.605578703704</v>
      </c>
      <c r="J2714" s="28">
        <v>43423.605578703704</v>
      </c>
      <c r="K2714" s="27">
        <v>0</v>
      </c>
      <c r="L2714" s="27" t="s">
        <v>211</v>
      </c>
      <c r="M2714" s="27" t="s">
        <v>211</v>
      </c>
      <c r="N2714" s="27" t="s">
        <v>215</v>
      </c>
      <c r="O2714" s="27" t="s">
        <v>179</v>
      </c>
      <c r="R2714" s="27">
        <v>0</v>
      </c>
      <c r="U2714" s="27" t="s">
        <v>13247</v>
      </c>
    </row>
    <row r="2715" spans="1:21" x14ac:dyDescent="0.15">
      <c r="A2715" s="27" t="s">
        <v>75</v>
      </c>
      <c r="B2715" s="27" t="s">
        <v>6340</v>
      </c>
      <c r="C2715" s="27" t="s">
        <v>190</v>
      </c>
      <c r="D2715" s="27" t="s">
        <v>180</v>
      </c>
      <c r="I2715" s="28">
        <v>43423.605810185189</v>
      </c>
      <c r="J2715" s="28">
        <v>43423.610162037039</v>
      </c>
      <c r="K2715" s="27">
        <v>4.3518518518518515E-3</v>
      </c>
      <c r="L2715" s="27" t="s">
        <v>210</v>
      </c>
      <c r="M2715" s="27" t="s">
        <v>210</v>
      </c>
      <c r="N2715" s="27" t="s">
        <v>215</v>
      </c>
      <c r="O2715" s="27" t="s">
        <v>179</v>
      </c>
      <c r="R2715" s="27">
        <v>0</v>
      </c>
      <c r="U2715" s="27" t="s">
        <v>6341</v>
      </c>
    </row>
    <row r="2716" spans="1:21" x14ac:dyDescent="0.15">
      <c r="A2716" s="27" t="s">
        <v>75</v>
      </c>
      <c r="B2716" s="27" t="s">
        <v>6342</v>
      </c>
      <c r="C2716" s="27" t="s">
        <v>190</v>
      </c>
      <c r="D2716" s="27" t="s">
        <v>180</v>
      </c>
      <c r="I2716" s="28">
        <v>43423.611076388886</v>
      </c>
      <c r="J2716" s="28">
        <v>43423.611817129633</v>
      </c>
      <c r="K2716" s="27">
        <v>7.407407407407407E-4</v>
      </c>
      <c r="L2716" s="27" t="s">
        <v>210</v>
      </c>
      <c r="M2716" s="27" t="s">
        <v>211</v>
      </c>
      <c r="N2716" s="27" t="s">
        <v>215</v>
      </c>
      <c r="O2716" s="27" t="s">
        <v>179</v>
      </c>
      <c r="R2716" s="27">
        <v>0</v>
      </c>
      <c r="U2716" s="27" t="s">
        <v>6343</v>
      </c>
    </row>
    <row r="2717" spans="1:21" x14ac:dyDescent="0.15">
      <c r="A2717" s="27" t="s">
        <v>75</v>
      </c>
      <c r="B2717" s="27" t="s">
        <v>13248</v>
      </c>
      <c r="C2717" s="27" t="s">
        <v>190</v>
      </c>
      <c r="D2717" s="27" t="s">
        <v>180</v>
      </c>
      <c r="I2717" s="28">
        <v>43423.612187500003</v>
      </c>
      <c r="J2717" s="28">
        <v>43423.612187500003</v>
      </c>
      <c r="K2717" s="27">
        <v>0</v>
      </c>
      <c r="L2717" s="27" t="s">
        <v>211</v>
      </c>
      <c r="M2717" s="27" t="s">
        <v>211</v>
      </c>
      <c r="N2717" s="27" t="s">
        <v>215</v>
      </c>
      <c r="O2717" s="27" t="s">
        <v>179</v>
      </c>
      <c r="R2717" s="27">
        <v>0</v>
      </c>
      <c r="U2717" s="27" t="s">
        <v>13249</v>
      </c>
    </row>
    <row r="2718" spans="1:21" x14ac:dyDescent="0.15">
      <c r="A2718" s="27" t="s">
        <v>75</v>
      </c>
      <c r="B2718" s="27" t="s">
        <v>6344</v>
      </c>
      <c r="C2718" s="27" t="s">
        <v>190</v>
      </c>
      <c r="D2718" s="27" t="s">
        <v>180</v>
      </c>
      <c r="I2718" s="28">
        <v>43423.612488425926</v>
      </c>
      <c r="J2718" s="28">
        <v>43423.612800925926</v>
      </c>
      <c r="K2718" s="27">
        <v>3.1250000000000001E-4</v>
      </c>
      <c r="L2718" s="27" t="s">
        <v>210</v>
      </c>
      <c r="M2718" s="27" t="s">
        <v>211</v>
      </c>
      <c r="N2718" s="27" t="s">
        <v>215</v>
      </c>
      <c r="O2718" s="27" t="s">
        <v>179</v>
      </c>
      <c r="R2718" s="27">
        <v>0</v>
      </c>
      <c r="U2718" s="27" t="s">
        <v>1507</v>
      </c>
    </row>
    <row r="2719" spans="1:21" x14ac:dyDescent="0.15">
      <c r="A2719" s="27" t="s">
        <v>75</v>
      </c>
      <c r="B2719" s="27" t="s">
        <v>13250</v>
      </c>
      <c r="C2719" s="27" t="s">
        <v>190</v>
      </c>
      <c r="D2719" s="27" t="s">
        <v>180</v>
      </c>
      <c r="I2719" s="28">
        <v>43423.612962962965</v>
      </c>
      <c r="J2719" s="28">
        <v>43423.612962962965</v>
      </c>
      <c r="K2719" s="27">
        <v>0</v>
      </c>
      <c r="L2719" s="27" t="s">
        <v>211</v>
      </c>
      <c r="M2719" s="27" t="s">
        <v>211</v>
      </c>
      <c r="N2719" s="27" t="s">
        <v>215</v>
      </c>
      <c r="O2719" s="27" t="s">
        <v>179</v>
      </c>
      <c r="R2719" s="27">
        <v>0</v>
      </c>
      <c r="U2719" s="27" t="s">
        <v>13251</v>
      </c>
    </row>
    <row r="2720" spans="1:21" x14ac:dyDescent="0.15">
      <c r="A2720" s="27" t="s">
        <v>75</v>
      </c>
      <c r="B2720" s="27" t="s">
        <v>13252</v>
      </c>
      <c r="C2720" s="27" t="s">
        <v>190</v>
      </c>
      <c r="D2720" s="27" t="s">
        <v>180</v>
      </c>
      <c r="I2720" s="28">
        <v>43423.622083333335</v>
      </c>
      <c r="J2720" s="28">
        <v>43423.622083333335</v>
      </c>
      <c r="K2720" s="27">
        <v>0</v>
      </c>
      <c r="L2720" s="27" t="s">
        <v>211</v>
      </c>
      <c r="M2720" s="27" t="s">
        <v>211</v>
      </c>
      <c r="N2720" s="27" t="s">
        <v>215</v>
      </c>
      <c r="O2720" s="27" t="s">
        <v>179</v>
      </c>
      <c r="R2720" s="27">
        <v>0</v>
      </c>
      <c r="U2720" s="27" t="s">
        <v>13253</v>
      </c>
    </row>
    <row r="2721" spans="1:21" x14ac:dyDescent="0.15">
      <c r="A2721" s="27" t="s">
        <v>75</v>
      </c>
      <c r="B2721" s="27" t="s">
        <v>13254</v>
      </c>
      <c r="C2721" s="27" t="s">
        <v>190</v>
      </c>
      <c r="D2721" s="27" t="s">
        <v>180</v>
      </c>
      <c r="I2721" s="28">
        <v>43423.624293981484</v>
      </c>
      <c r="J2721" s="28">
        <v>43423.624293981484</v>
      </c>
      <c r="K2721" s="27">
        <v>0</v>
      </c>
      <c r="L2721" s="27" t="s">
        <v>211</v>
      </c>
      <c r="M2721" s="27" t="s">
        <v>211</v>
      </c>
      <c r="N2721" s="27" t="s">
        <v>215</v>
      </c>
      <c r="O2721" s="27" t="s">
        <v>179</v>
      </c>
      <c r="R2721" s="27">
        <v>0</v>
      </c>
      <c r="U2721" s="27" t="s">
        <v>13255</v>
      </c>
    </row>
    <row r="2722" spans="1:21" x14ac:dyDescent="0.15">
      <c r="A2722" s="27" t="s">
        <v>75</v>
      </c>
      <c r="B2722" s="27" t="s">
        <v>6345</v>
      </c>
      <c r="C2722" s="27" t="s">
        <v>190</v>
      </c>
      <c r="D2722" s="27" t="s">
        <v>180</v>
      </c>
      <c r="I2722" s="28">
        <v>43423.625231481485</v>
      </c>
      <c r="J2722" s="28">
        <v>43423.625636574077</v>
      </c>
      <c r="K2722" s="27">
        <v>4.0509259259259258E-4</v>
      </c>
      <c r="L2722" s="27" t="s">
        <v>210</v>
      </c>
      <c r="M2722" s="27" t="s">
        <v>211</v>
      </c>
      <c r="N2722" s="27" t="s">
        <v>215</v>
      </c>
      <c r="O2722" s="27" t="s">
        <v>179</v>
      </c>
      <c r="R2722" s="27">
        <v>0</v>
      </c>
      <c r="U2722" s="27" t="s">
        <v>6346</v>
      </c>
    </row>
    <row r="2723" spans="1:21" x14ac:dyDescent="0.15">
      <c r="A2723" s="27" t="s">
        <v>75</v>
      </c>
      <c r="B2723" s="27" t="s">
        <v>13256</v>
      </c>
      <c r="C2723" s="27" t="s">
        <v>190</v>
      </c>
      <c r="D2723" s="27" t="s">
        <v>180</v>
      </c>
      <c r="I2723" s="28">
        <v>43423.630879629629</v>
      </c>
      <c r="J2723" s="28">
        <v>43423.630879629629</v>
      </c>
      <c r="K2723" s="27">
        <v>0</v>
      </c>
      <c r="L2723" s="27" t="s">
        <v>211</v>
      </c>
      <c r="M2723" s="27" t="s">
        <v>211</v>
      </c>
      <c r="N2723" s="27" t="s">
        <v>215</v>
      </c>
      <c r="O2723" s="27" t="s">
        <v>179</v>
      </c>
      <c r="R2723" s="27">
        <v>0</v>
      </c>
      <c r="U2723" s="27" t="s">
        <v>13257</v>
      </c>
    </row>
    <row r="2724" spans="1:21" x14ac:dyDescent="0.15">
      <c r="A2724" s="27" t="s">
        <v>75</v>
      </c>
      <c r="B2724" s="27" t="s">
        <v>6347</v>
      </c>
      <c r="C2724" s="27" t="s">
        <v>190</v>
      </c>
      <c r="D2724" s="27" t="s">
        <v>180</v>
      </c>
      <c r="I2724" s="28">
        <v>43423.631122685183</v>
      </c>
      <c r="J2724" s="28">
        <v>43423.631469907406</v>
      </c>
      <c r="K2724" s="27">
        <v>3.4722222222222224E-4</v>
      </c>
      <c r="L2724" s="27" t="s">
        <v>210</v>
      </c>
      <c r="M2724" s="27" t="s">
        <v>211</v>
      </c>
      <c r="N2724" s="27" t="s">
        <v>215</v>
      </c>
      <c r="O2724" s="27" t="s">
        <v>179</v>
      </c>
      <c r="R2724" s="27">
        <v>0</v>
      </c>
      <c r="U2724" s="27" t="s">
        <v>6348</v>
      </c>
    </row>
    <row r="2725" spans="1:21" x14ac:dyDescent="0.15">
      <c r="A2725" s="27" t="s">
        <v>75</v>
      </c>
      <c r="B2725" s="27" t="s">
        <v>13258</v>
      </c>
      <c r="C2725" s="27" t="s">
        <v>190</v>
      </c>
      <c r="D2725" s="27" t="s">
        <v>180</v>
      </c>
      <c r="I2725" s="28">
        <v>43423.631701388891</v>
      </c>
      <c r="J2725" s="28">
        <v>43423.631701388891</v>
      </c>
      <c r="K2725" s="27">
        <v>0</v>
      </c>
      <c r="L2725" s="27" t="s">
        <v>211</v>
      </c>
      <c r="M2725" s="27" t="s">
        <v>211</v>
      </c>
      <c r="N2725" s="27" t="s">
        <v>215</v>
      </c>
      <c r="O2725" s="27" t="s">
        <v>179</v>
      </c>
      <c r="R2725" s="27">
        <v>0</v>
      </c>
      <c r="U2725" s="27" t="s">
        <v>13259</v>
      </c>
    </row>
    <row r="2726" spans="1:21" x14ac:dyDescent="0.15">
      <c r="A2726" s="27" t="s">
        <v>75</v>
      </c>
      <c r="B2726" s="27" t="s">
        <v>6349</v>
      </c>
      <c r="C2726" s="27" t="s">
        <v>190</v>
      </c>
      <c r="D2726" s="27" t="s">
        <v>180</v>
      </c>
      <c r="I2726" s="28">
        <v>43423.632627314815</v>
      </c>
      <c r="J2726" s="28">
        <v>43423.633206018516</v>
      </c>
      <c r="K2726" s="27">
        <v>5.7870370370370378E-4</v>
      </c>
      <c r="L2726" s="27" t="s">
        <v>210</v>
      </c>
      <c r="M2726" s="27" t="s">
        <v>211</v>
      </c>
      <c r="N2726" s="27" t="s">
        <v>215</v>
      </c>
      <c r="O2726" s="27" t="s">
        <v>179</v>
      </c>
      <c r="R2726" s="27">
        <v>0</v>
      </c>
      <c r="U2726" s="27" t="s">
        <v>6350</v>
      </c>
    </row>
    <row r="2727" spans="1:21" x14ac:dyDescent="0.15">
      <c r="A2727" s="27" t="s">
        <v>75</v>
      </c>
      <c r="B2727" s="27" t="s">
        <v>13260</v>
      </c>
      <c r="C2727" s="27" t="s">
        <v>190</v>
      </c>
      <c r="D2727" s="27" t="s">
        <v>180</v>
      </c>
      <c r="I2727" s="28">
        <v>43423.633344907408</v>
      </c>
      <c r="J2727" s="28">
        <v>43423.633344907408</v>
      </c>
      <c r="K2727" s="27">
        <v>0</v>
      </c>
      <c r="L2727" s="27" t="s">
        <v>211</v>
      </c>
      <c r="M2727" s="27" t="s">
        <v>211</v>
      </c>
      <c r="N2727" s="27" t="s">
        <v>215</v>
      </c>
      <c r="O2727" s="27" t="s">
        <v>179</v>
      </c>
      <c r="R2727" s="27">
        <v>0</v>
      </c>
      <c r="U2727" s="27" t="s">
        <v>13261</v>
      </c>
    </row>
    <row r="2728" spans="1:21" x14ac:dyDescent="0.15">
      <c r="A2728" s="27" t="s">
        <v>75</v>
      </c>
      <c r="B2728" s="27" t="s">
        <v>6351</v>
      </c>
      <c r="C2728" s="27" t="s">
        <v>190</v>
      </c>
      <c r="D2728" s="27" t="s">
        <v>180</v>
      </c>
      <c r="I2728" s="28">
        <v>43423.634027777778</v>
      </c>
      <c r="J2728" s="28">
        <v>43423.63480324074</v>
      </c>
      <c r="K2728" s="27">
        <v>7.7546296296296304E-4</v>
      </c>
      <c r="L2728" s="27" t="s">
        <v>210</v>
      </c>
      <c r="M2728" s="27" t="s">
        <v>211</v>
      </c>
      <c r="N2728" s="27" t="s">
        <v>215</v>
      </c>
      <c r="O2728" s="27" t="s">
        <v>179</v>
      </c>
      <c r="R2728" s="27">
        <v>0</v>
      </c>
      <c r="U2728" s="27" t="s">
        <v>6352</v>
      </c>
    </row>
    <row r="2729" spans="1:21" x14ac:dyDescent="0.15">
      <c r="A2729" s="27" t="s">
        <v>75</v>
      </c>
      <c r="B2729" s="27" t="s">
        <v>6353</v>
      </c>
      <c r="C2729" s="27" t="s">
        <v>190</v>
      </c>
      <c r="D2729" s="27" t="s">
        <v>180</v>
      </c>
      <c r="I2729" s="28">
        <v>43423.635393518518</v>
      </c>
      <c r="J2729" s="28">
        <v>43423.639131944445</v>
      </c>
      <c r="K2729" s="27">
        <v>3.7384259259259263E-3</v>
      </c>
      <c r="L2729" s="27" t="s">
        <v>210</v>
      </c>
      <c r="M2729" s="27" t="s">
        <v>210</v>
      </c>
      <c r="N2729" s="27" t="s">
        <v>215</v>
      </c>
      <c r="O2729" s="27" t="s">
        <v>179</v>
      </c>
      <c r="R2729" s="27">
        <v>0</v>
      </c>
      <c r="U2729" s="27" t="s">
        <v>6354</v>
      </c>
    </row>
    <row r="2730" spans="1:21" x14ac:dyDescent="0.15">
      <c r="A2730" s="27" t="s">
        <v>75</v>
      </c>
      <c r="B2730" s="27" t="s">
        <v>13262</v>
      </c>
      <c r="C2730" s="27" t="s">
        <v>190</v>
      </c>
      <c r="D2730" s="27" t="s">
        <v>180</v>
      </c>
      <c r="I2730" s="28">
        <v>43423.639733796299</v>
      </c>
      <c r="J2730" s="28">
        <v>43423.639733796299</v>
      </c>
      <c r="K2730" s="27">
        <v>0</v>
      </c>
      <c r="L2730" s="27" t="s">
        <v>211</v>
      </c>
      <c r="M2730" s="27" t="s">
        <v>211</v>
      </c>
      <c r="N2730" s="27" t="s">
        <v>215</v>
      </c>
      <c r="O2730" s="27" t="s">
        <v>179</v>
      </c>
      <c r="R2730" s="27">
        <v>0</v>
      </c>
      <c r="U2730" s="27" t="s">
        <v>13263</v>
      </c>
    </row>
    <row r="2731" spans="1:21" x14ac:dyDescent="0.15">
      <c r="A2731" s="27" t="s">
        <v>75</v>
      </c>
      <c r="B2731" s="27" t="s">
        <v>6355</v>
      </c>
      <c r="C2731" s="27" t="s">
        <v>190</v>
      </c>
      <c r="D2731" s="27" t="s">
        <v>180</v>
      </c>
      <c r="I2731" s="28">
        <v>43423.640543981484</v>
      </c>
      <c r="J2731" s="28">
        <v>43423.640833333331</v>
      </c>
      <c r="K2731" s="27">
        <v>2.8935185185185189E-4</v>
      </c>
      <c r="L2731" s="27" t="s">
        <v>210</v>
      </c>
      <c r="M2731" s="27" t="s">
        <v>211</v>
      </c>
      <c r="N2731" s="27" t="s">
        <v>215</v>
      </c>
      <c r="O2731" s="27" t="s">
        <v>179</v>
      </c>
      <c r="R2731" s="27">
        <v>0</v>
      </c>
      <c r="U2731" s="27" t="s">
        <v>6356</v>
      </c>
    </row>
    <row r="2732" spans="1:21" x14ac:dyDescent="0.15">
      <c r="A2732" s="27" t="s">
        <v>75</v>
      </c>
      <c r="B2732" s="27" t="s">
        <v>13264</v>
      </c>
      <c r="C2732" s="27" t="s">
        <v>190</v>
      </c>
      <c r="D2732" s="27" t="s">
        <v>180</v>
      </c>
      <c r="I2732" s="28">
        <v>43423.641932870371</v>
      </c>
      <c r="J2732" s="28">
        <v>43423.641932870371</v>
      </c>
      <c r="K2732" s="27">
        <v>0</v>
      </c>
      <c r="L2732" s="27" t="s">
        <v>211</v>
      </c>
      <c r="M2732" s="27" t="s">
        <v>211</v>
      </c>
      <c r="N2732" s="27" t="s">
        <v>215</v>
      </c>
      <c r="O2732" s="27" t="s">
        <v>179</v>
      </c>
      <c r="R2732" s="27">
        <v>0</v>
      </c>
      <c r="U2732" s="27" t="s">
        <v>13265</v>
      </c>
    </row>
    <row r="2733" spans="1:21" x14ac:dyDescent="0.15">
      <c r="A2733" s="27" t="s">
        <v>75</v>
      </c>
      <c r="B2733" s="27" t="s">
        <v>6357</v>
      </c>
      <c r="C2733" s="27" t="s">
        <v>190</v>
      </c>
      <c r="D2733" s="27" t="s">
        <v>180</v>
      </c>
      <c r="I2733" s="28">
        <v>43423.642187500001</v>
      </c>
      <c r="J2733" s="28">
        <v>43423.642592592594</v>
      </c>
      <c r="K2733" s="27">
        <v>4.0509259259259258E-4</v>
      </c>
      <c r="L2733" s="27" t="s">
        <v>210</v>
      </c>
      <c r="M2733" s="27" t="s">
        <v>211</v>
      </c>
      <c r="N2733" s="27" t="s">
        <v>215</v>
      </c>
      <c r="O2733" s="27" t="s">
        <v>179</v>
      </c>
      <c r="R2733" s="27">
        <v>0</v>
      </c>
      <c r="U2733" s="27" t="s">
        <v>6358</v>
      </c>
    </row>
    <row r="2734" spans="1:21" x14ac:dyDescent="0.15">
      <c r="A2734" s="27" t="s">
        <v>75</v>
      </c>
      <c r="B2734" s="27" t="s">
        <v>13266</v>
      </c>
      <c r="C2734" s="27" t="s">
        <v>190</v>
      </c>
      <c r="D2734" s="27" t="s">
        <v>180</v>
      </c>
      <c r="I2734" s="28">
        <v>43423.642997685187</v>
      </c>
      <c r="J2734" s="28">
        <v>43423.642997685187</v>
      </c>
      <c r="K2734" s="27">
        <v>0</v>
      </c>
      <c r="L2734" s="27" t="s">
        <v>211</v>
      </c>
      <c r="M2734" s="27" t="s">
        <v>211</v>
      </c>
      <c r="N2734" s="27" t="s">
        <v>215</v>
      </c>
      <c r="O2734" s="27" t="s">
        <v>179</v>
      </c>
      <c r="R2734" s="27">
        <v>0</v>
      </c>
      <c r="U2734" s="27" t="s">
        <v>13267</v>
      </c>
    </row>
    <row r="2735" spans="1:21" x14ac:dyDescent="0.15">
      <c r="A2735" s="27" t="s">
        <v>75</v>
      </c>
      <c r="B2735" s="27" t="s">
        <v>6359</v>
      </c>
      <c r="C2735" s="27" t="s">
        <v>190</v>
      </c>
      <c r="D2735" s="27" t="s">
        <v>180</v>
      </c>
      <c r="I2735" s="28">
        <v>43423.644444444442</v>
      </c>
      <c r="J2735" s="28">
        <v>43423.645983796298</v>
      </c>
      <c r="K2735" s="27">
        <v>1.5393518518518519E-3</v>
      </c>
      <c r="L2735" s="27" t="s">
        <v>210</v>
      </c>
      <c r="M2735" s="27" t="s">
        <v>211</v>
      </c>
      <c r="N2735" s="27" t="s">
        <v>215</v>
      </c>
      <c r="O2735" s="27" t="s">
        <v>179</v>
      </c>
      <c r="R2735" s="27">
        <v>0</v>
      </c>
      <c r="U2735" s="27" t="s">
        <v>6360</v>
      </c>
    </row>
    <row r="2736" spans="1:21" x14ac:dyDescent="0.15">
      <c r="A2736" s="27" t="s">
        <v>75</v>
      </c>
      <c r="B2736" s="27" t="s">
        <v>6361</v>
      </c>
      <c r="C2736" s="27" t="s">
        <v>190</v>
      </c>
      <c r="D2736" s="27" t="s">
        <v>180</v>
      </c>
      <c r="I2736" s="28">
        <v>43423.65115740741</v>
      </c>
      <c r="J2736" s="28">
        <v>43423.652499999997</v>
      </c>
      <c r="K2736" s="27">
        <v>1.3425925925925925E-3</v>
      </c>
      <c r="L2736" s="27" t="s">
        <v>210</v>
      </c>
      <c r="M2736" s="27" t="s">
        <v>211</v>
      </c>
      <c r="N2736" s="27" t="s">
        <v>215</v>
      </c>
      <c r="O2736" s="27" t="s">
        <v>179</v>
      </c>
      <c r="R2736" s="27">
        <v>0</v>
      </c>
      <c r="U2736" s="27" t="s">
        <v>6362</v>
      </c>
    </row>
    <row r="2737" spans="1:21" x14ac:dyDescent="0.15">
      <c r="A2737" s="27" t="s">
        <v>75</v>
      </c>
      <c r="B2737" s="27" t="s">
        <v>13268</v>
      </c>
      <c r="C2737" s="27" t="s">
        <v>190</v>
      </c>
      <c r="D2737" s="27" t="s">
        <v>180</v>
      </c>
      <c r="I2737" s="28">
        <v>43423.655219907407</v>
      </c>
      <c r="J2737" s="28">
        <v>43423.655219907407</v>
      </c>
      <c r="K2737" s="27">
        <v>0</v>
      </c>
      <c r="L2737" s="27" t="s">
        <v>211</v>
      </c>
      <c r="M2737" s="27" t="s">
        <v>211</v>
      </c>
      <c r="N2737" s="27" t="s">
        <v>215</v>
      </c>
      <c r="O2737" s="27" t="s">
        <v>179</v>
      </c>
      <c r="R2737" s="27">
        <v>0</v>
      </c>
      <c r="U2737" s="27" t="s">
        <v>13269</v>
      </c>
    </row>
    <row r="2738" spans="1:21" x14ac:dyDescent="0.15">
      <c r="A2738" s="27" t="s">
        <v>75</v>
      </c>
      <c r="B2738" s="27" t="s">
        <v>13270</v>
      </c>
      <c r="C2738" s="27" t="s">
        <v>190</v>
      </c>
      <c r="D2738" s="27" t="s">
        <v>180</v>
      </c>
      <c r="I2738" s="28">
        <v>43423.655925925923</v>
      </c>
      <c r="J2738" s="28">
        <v>43423.655925925923</v>
      </c>
      <c r="K2738" s="27">
        <v>0</v>
      </c>
      <c r="L2738" s="27" t="s">
        <v>211</v>
      </c>
      <c r="M2738" s="27" t="s">
        <v>211</v>
      </c>
      <c r="N2738" s="27" t="s">
        <v>215</v>
      </c>
      <c r="O2738" s="27" t="s">
        <v>179</v>
      </c>
      <c r="R2738" s="27">
        <v>0</v>
      </c>
      <c r="U2738" s="27" t="s">
        <v>13271</v>
      </c>
    </row>
    <row r="2739" spans="1:21" x14ac:dyDescent="0.15">
      <c r="A2739" s="27" t="s">
        <v>75</v>
      </c>
      <c r="B2739" s="27" t="s">
        <v>13272</v>
      </c>
      <c r="C2739" s="27" t="s">
        <v>190</v>
      </c>
      <c r="D2739" s="27" t="s">
        <v>180</v>
      </c>
      <c r="I2739" s="28">
        <v>43423.656192129631</v>
      </c>
      <c r="J2739" s="28">
        <v>43423.656192129631</v>
      </c>
      <c r="K2739" s="27">
        <v>0</v>
      </c>
      <c r="L2739" s="27" t="s">
        <v>211</v>
      </c>
      <c r="M2739" s="27" t="s">
        <v>211</v>
      </c>
      <c r="N2739" s="27" t="s">
        <v>215</v>
      </c>
      <c r="O2739" s="27" t="s">
        <v>179</v>
      </c>
      <c r="R2739" s="27">
        <v>0</v>
      </c>
      <c r="U2739" s="27" t="s">
        <v>13273</v>
      </c>
    </row>
    <row r="2740" spans="1:21" x14ac:dyDescent="0.15">
      <c r="A2740" s="27" t="s">
        <v>75</v>
      </c>
      <c r="B2740" s="27" t="s">
        <v>6363</v>
      </c>
      <c r="C2740" s="27" t="s">
        <v>190</v>
      </c>
      <c r="D2740" s="27" t="s">
        <v>180</v>
      </c>
      <c r="I2740" s="28">
        <v>43423.663078703707</v>
      </c>
      <c r="J2740" s="28">
        <v>43423.663622685184</v>
      </c>
      <c r="K2740" s="27">
        <v>5.4398148148148144E-4</v>
      </c>
      <c r="L2740" s="27" t="s">
        <v>210</v>
      </c>
      <c r="M2740" s="27" t="s">
        <v>211</v>
      </c>
      <c r="N2740" s="27" t="s">
        <v>215</v>
      </c>
      <c r="O2740" s="27" t="s">
        <v>179</v>
      </c>
      <c r="R2740" s="27">
        <v>0</v>
      </c>
      <c r="U2740" s="27" t="s">
        <v>6364</v>
      </c>
    </row>
    <row r="2741" spans="1:21" x14ac:dyDescent="0.15">
      <c r="A2741" s="27" t="s">
        <v>75</v>
      </c>
      <c r="B2741" s="27" t="s">
        <v>13274</v>
      </c>
      <c r="C2741" s="27" t="s">
        <v>190</v>
      </c>
      <c r="D2741" s="27" t="s">
        <v>180</v>
      </c>
      <c r="I2741" s="28">
        <v>43423.664583333331</v>
      </c>
      <c r="J2741" s="28">
        <v>43423.664583333331</v>
      </c>
      <c r="K2741" s="27">
        <v>0</v>
      </c>
      <c r="L2741" s="27" t="s">
        <v>211</v>
      </c>
      <c r="M2741" s="27" t="s">
        <v>211</v>
      </c>
      <c r="N2741" s="27" t="s">
        <v>215</v>
      </c>
      <c r="O2741" s="27" t="s">
        <v>179</v>
      </c>
      <c r="R2741" s="27">
        <v>0</v>
      </c>
      <c r="U2741" s="27" t="s">
        <v>13275</v>
      </c>
    </row>
    <row r="2742" spans="1:21" x14ac:dyDescent="0.15">
      <c r="A2742" s="27" t="s">
        <v>75</v>
      </c>
      <c r="B2742" s="27" t="s">
        <v>13276</v>
      </c>
      <c r="C2742" s="27" t="s">
        <v>190</v>
      </c>
      <c r="D2742" s="27" t="s">
        <v>180</v>
      </c>
      <c r="I2742" s="28">
        <v>43423.683958333335</v>
      </c>
      <c r="J2742" s="28">
        <v>43423.683958333335</v>
      </c>
      <c r="K2742" s="27">
        <v>0</v>
      </c>
      <c r="L2742" s="27" t="s">
        <v>211</v>
      </c>
      <c r="M2742" s="27" t="s">
        <v>211</v>
      </c>
      <c r="N2742" s="27" t="s">
        <v>215</v>
      </c>
      <c r="O2742" s="27" t="s">
        <v>179</v>
      </c>
      <c r="R2742" s="27">
        <v>0</v>
      </c>
      <c r="U2742" s="27" t="s">
        <v>13275</v>
      </c>
    </row>
    <row r="2743" spans="1:21" x14ac:dyDescent="0.15">
      <c r="A2743" s="27" t="s">
        <v>75</v>
      </c>
      <c r="B2743" s="27" t="s">
        <v>6365</v>
      </c>
      <c r="C2743" s="27" t="s">
        <v>190</v>
      </c>
      <c r="D2743" s="27" t="s">
        <v>180</v>
      </c>
      <c r="I2743" s="28">
        <v>43423.684189814812</v>
      </c>
      <c r="J2743" s="28">
        <v>43423.684988425928</v>
      </c>
      <c r="K2743" s="27">
        <v>7.9861111111111105E-4</v>
      </c>
      <c r="L2743" s="27" t="s">
        <v>210</v>
      </c>
      <c r="M2743" s="27" t="s">
        <v>211</v>
      </c>
      <c r="N2743" s="27" t="s">
        <v>215</v>
      </c>
      <c r="O2743" s="27" t="s">
        <v>179</v>
      </c>
      <c r="R2743" s="27">
        <v>0</v>
      </c>
      <c r="U2743" s="27" t="s">
        <v>6366</v>
      </c>
    </row>
    <row r="2744" spans="1:21" x14ac:dyDescent="0.15">
      <c r="A2744" s="27" t="s">
        <v>75</v>
      </c>
      <c r="B2744" s="27" t="s">
        <v>13277</v>
      </c>
      <c r="C2744" s="27" t="s">
        <v>190</v>
      </c>
      <c r="D2744" s="27" t="s">
        <v>180</v>
      </c>
      <c r="I2744" s="28">
        <v>43423.687708333331</v>
      </c>
      <c r="J2744" s="28">
        <v>43423.687708333331</v>
      </c>
      <c r="K2744" s="27">
        <v>0</v>
      </c>
      <c r="L2744" s="27" t="s">
        <v>211</v>
      </c>
      <c r="M2744" s="27" t="s">
        <v>211</v>
      </c>
      <c r="N2744" s="27" t="s">
        <v>215</v>
      </c>
      <c r="O2744" s="27" t="s">
        <v>179</v>
      </c>
      <c r="R2744" s="27">
        <v>0</v>
      </c>
      <c r="U2744" s="27" t="s">
        <v>13278</v>
      </c>
    </row>
    <row r="2745" spans="1:21" x14ac:dyDescent="0.15">
      <c r="A2745" s="27" t="s">
        <v>75</v>
      </c>
      <c r="B2745" s="27" t="s">
        <v>13279</v>
      </c>
      <c r="C2745" s="27" t="s">
        <v>190</v>
      </c>
      <c r="D2745" s="27" t="s">
        <v>180</v>
      </c>
      <c r="I2745" s="28">
        <v>43423.688796296294</v>
      </c>
      <c r="J2745" s="28">
        <v>43423.688796296294</v>
      </c>
      <c r="K2745" s="27">
        <v>0</v>
      </c>
      <c r="L2745" s="27" t="s">
        <v>211</v>
      </c>
      <c r="M2745" s="27" t="s">
        <v>211</v>
      </c>
      <c r="N2745" s="27" t="s">
        <v>215</v>
      </c>
      <c r="O2745" s="27" t="s">
        <v>179</v>
      </c>
      <c r="R2745" s="27">
        <v>0</v>
      </c>
      <c r="U2745" s="27" t="s">
        <v>13280</v>
      </c>
    </row>
    <row r="2746" spans="1:21" x14ac:dyDescent="0.15">
      <c r="A2746" s="27" t="s">
        <v>75</v>
      </c>
      <c r="B2746" s="27" t="s">
        <v>6367</v>
      </c>
      <c r="C2746" s="27" t="s">
        <v>190</v>
      </c>
      <c r="D2746" s="27" t="s">
        <v>180</v>
      </c>
      <c r="I2746" s="28">
        <v>43423.689641203702</v>
      </c>
      <c r="J2746" s="28">
        <v>43423.689756944441</v>
      </c>
      <c r="K2746" s="27">
        <v>1.1574074074074073E-4</v>
      </c>
      <c r="L2746" s="27" t="s">
        <v>210</v>
      </c>
      <c r="M2746" s="27" t="s">
        <v>211</v>
      </c>
      <c r="N2746" s="27" t="s">
        <v>215</v>
      </c>
      <c r="O2746" s="27" t="s">
        <v>179</v>
      </c>
      <c r="R2746" s="27">
        <v>0</v>
      </c>
      <c r="U2746" s="27" t="s">
        <v>6368</v>
      </c>
    </row>
    <row r="2747" spans="1:21" x14ac:dyDescent="0.15">
      <c r="A2747" s="27" t="s">
        <v>75</v>
      </c>
      <c r="B2747" s="27" t="s">
        <v>6369</v>
      </c>
      <c r="C2747" s="27" t="s">
        <v>190</v>
      </c>
      <c r="D2747" s="27" t="s">
        <v>180</v>
      </c>
      <c r="I2747" s="28">
        <v>43423.690428240741</v>
      </c>
      <c r="J2747" s="28">
        <v>43423.690636574072</v>
      </c>
      <c r="K2747" s="27">
        <v>2.0833333333333335E-4</v>
      </c>
      <c r="L2747" s="27" t="s">
        <v>210</v>
      </c>
      <c r="M2747" s="27" t="s">
        <v>211</v>
      </c>
      <c r="N2747" s="27" t="s">
        <v>215</v>
      </c>
      <c r="O2747" s="27" t="s">
        <v>179</v>
      </c>
      <c r="R2747" s="27">
        <v>0</v>
      </c>
      <c r="U2747" s="27" t="s">
        <v>6370</v>
      </c>
    </row>
    <row r="2748" spans="1:21" x14ac:dyDescent="0.15">
      <c r="A2748" s="27" t="s">
        <v>75</v>
      </c>
      <c r="B2748" s="27" t="s">
        <v>6371</v>
      </c>
      <c r="C2748" s="27" t="s">
        <v>190</v>
      </c>
      <c r="D2748" s="27" t="s">
        <v>180</v>
      </c>
      <c r="I2748" s="28">
        <v>43423.691446759258</v>
      </c>
      <c r="J2748" s="28">
        <v>43423.691886574074</v>
      </c>
      <c r="K2748" s="27">
        <v>4.3981481481481481E-4</v>
      </c>
      <c r="L2748" s="27" t="s">
        <v>210</v>
      </c>
      <c r="M2748" s="27" t="s">
        <v>211</v>
      </c>
      <c r="N2748" s="27" t="s">
        <v>215</v>
      </c>
      <c r="O2748" s="27" t="s">
        <v>179</v>
      </c>
      <c r="R2748" s="27">
        <v>0</v>
      </c>
      <c r="U2748" s="27" t="s">
        <v>6372</v>
      </c>
    </row>
    <row r="2749" spans="1:21" x14ac:dyDescent="0.15">
      <c r="A2749" s="27" t="s">
        <v>75</v>
      </c>
      <c r="B2749" s="27" t="s">
        <v>13281</v>
      </c>
      <c r="C2749" s="27" t="s">
        <v>190</v>
      </c>
      <c r="D2749" s="27" t="s">
        <v>180</v>
      </c>
      <c r="I2749" s="28">
        <v>43423.692187499997</v>
      </c>
      <c r="J2749" s="28">
        <v>43423.692187499997</v>
      </c>
      <c r="K2749" s="27">
        <v>0</v>
      </c>
      <c r="L2749" s="27" t="s">
        <v>211</v>
      </c>
      <c r="M2749" s="27" t="s">
        <v>211</v>
      </c>
      <c r="N2749" s="27" t="s">
        <v>215</v>
      </c>
      <c r="O2749" s="27" t="s">
        <v>179</v>
      </c>
      <c r="U2749" s="27" t="s">
        <v>13282</v>
      </c>
    </row>
    <row r="2750" spans="1:21" x14ac:dyDescent="0.15">
      <c r="A2750" s="27" t="s">
        <v>75</v>
      </c>
      <c r="B2750" s="27" t="s">
        <v>13283</v>
      </c>
      <c r="C2750" s="27" t="s">
        <v>190</v>
      </c>
      <c r="D2750" s="27" t="s">
        <v>180</v>
      </c>
      <c r="I2750" s="28">
        <v>43423.692523148151</v>
      </c>
      <c r="J2750" s="28">
        <v>43423.692523148151</v>
      </c>
      <c r="K2750" s="27">
        <v>0</v>
      </c>
      <c r="L2750" s="27" t="s">
        <v>211</v>
      </c>
      <c r="M2750" s="27" t="s">
        <v>211</v>
      </c>
      <c r="N2750" s="27" t="s">
        <v>215</v>
      </c>
      <c r="O2750" s="27" t="s">
        <v>179</v>
      </c>
      <c r="R2750" s="27">
        <v>0</v>
      </c>
      <c r="U2750" s="27" t="s">
        <v>13280</v>
      </c>
    </row>
    <row r="2751" spans="1:21" x14ac:dyDescent="0.15">
      <c r="A2751" s="27" t="s">
        <v>75</v>
      </c>
      <c r="B2751" s="27" t="s">
        <v>13284</v>
      </c>
      <c r="C2751" s="27" t="s">
        <v>190</v>
      </c>
      <c r="D2751" s="27" t="s">
        <v>180</v>
      </c>
      <c r="I2751" s="28">
        <v>43423.693009259259</v>
      </c>
      <c r="J2751" s="28">
        <v>43423.693009259259</v>
      </c>
      <c r="K2751" s="27">
        <v>0</v>
      </c>
      <c r="L2751" s="27" t="s">
        <v>211</v>
      </c>
      <c r="M2751" s="27" t="s">
        <v>211</v>
      </c>
      <c r="N2751" s="27" t="s">
        <v>215</v>
      </c>
      <c r="O2751" s="27" t="s">
        <v>179</v>
      </c>
      <c r="R2751" s="27">
        <v>0</v>
      </c>
      <c r="U2751" s="27" t="s">
        <v>13285</v>
      </c>
    </row>
    <row r="2752" spans="1:21" x14ac:dyDescent="0.15">
      <c r="A2752" s="27" t="s">
        <v>75</v>
      </c>
      <c r="B2752" s="27" t="s">
        <v>13286</v>
      </c>
      <c r="C2752" s="27" t="s">
        <v>190</v>
      </c>
      <c r="D2752" s="27" t="s">
        <v>180</v>
      </c>
      <c r="I2752" s="28">
        <v>43423.694004629629</v>
      </c>
      <c r="J2752" s="28">
        <v>43423.694004629629</v>
      </c>
      <c r="K2752" s="27">
        <v>0</v>
      </c>
      <c r="L2752" s="27" t="s">
        <v>211</v>
      </c>
      <c r="M2752" s="27" t="s">
        <v>211</v>
      </c>
      <c r="N2752" s="27" t="s">
        <v>215</v>
      </c>
      <c r="O2752" s="27" t="s">
        <v>179</v>
      </c>
      <c r="R2752" s="27">
        <v>0</v>
      </c>
      <c r="U2752" s="27" t="s">
        <v>13287</v>
      </c>
    </row>
    <row r="2753" spans="1:21" x14ac:dyDescent="0.15">
      <c r="A2753" s="27" t="s">
        <v>75</v>
      </c>
      <c r="B2753" s="27" t="s">
        <v>6373</v>
      </c>
      <c r="C2753" s="27" t="s">
        <v>190</v>
      </c>
      <c r="D2753" s="27" t="s">
        <v>180</v>
      </c>
      <c r="I2753" s="28">
        <v>43423.694212962961</v>
      </c>
      <c r="J2753" s="28">
        <v>43423.694502314815</v>
      </c>
      <c r="K2753" s="27">
        <v>2.8935185185185189E-4</v>
      </c>
      <c r="L2753" s="27" t="s">
        <v>210</v>
      </c>
      <c r="M2753" s="27" t="s">
        <v>211</v>
      </c>
      <c r="N2753" s="27" t="s">
        <v>215</v>
      </c>
      <c r="O2753" s="27" t="s">
        <v>179</v>
      </c>
      <c r="R2753" s="27">
        <v>0</v>
      </c>
      <c r="U2753" s="27" t="s">
        <v>6374</v>
      </c>
    </row>
    <row r="2754" spans="1:21" x14ac:dyDescent="0.15">
      <c r="A2754" s="27" t="s">
        <v>75</v>
      </c>
      <c r="B2754" s="27" t="s">
        <v>6375</v>
      </c>
      <c r="C2754" s="27" t="s">
        <v>190</v>
      </c>
      <c r="D2754" s="27" t="s">
        <v>180</v>
      </c>
      <c r="I2754" s="28">
        <v>43423.695023148146</v>
      </c>
      <c r="J2754" s="28">
        <v>43423.695555555554</v>
      </c>
      <c r="K2754" s="27">
        <v>5.3240740740740744E-4</v>
      </c>
      <c r="L2754" s="27" t="s">
        <v>210</v>
      </c>
      <c r="M2754" s="27" t="s">
        <v>211</v>
      </c>
      <c r="N2754" s="27" t="s">
        <v>215</v>
      </c>
      <c r="O2754" s="27" t="s">
        <v>179</v>
      </c>
      <c r="R2754" s="27">
        <v>0</v>
      </c>
      <c r="U2754" s="27" t="s">
        <v>6376</v>
      </c>
    </row>
    <row r="2755" spans="1:21" x14ac:dyDescent="0.15">
      <c r="A2755" s="27" t="s">
        <v>75</v>
      </c>
      <c r="B2755" s="27" t="s">
        <v>6377</v>
      </c>
      <c r="C2755" s="27" t="s">
        <v>190</v>
      </c>
      <c r="D2755" s="27" t="s">
        <v>180</v>
      </c>
      <c r="I2755" s="28">
        <v>43423.695787037039</v>
      </c>
      <c r="J2755" s="28">
        <v>43423.696006944447</v>
      </c>
      <c r="K2755" s="27">
        <v>2.199074074074074E-4</v>
      </c>
      <c r="L2755" s="27" t="s">
        <v>210</v>
      </c>
      <c r="M2755" s="27" t="s">
        <v>211</v>
      </c>
      <c r="N2755" s="27" t="s">
        <v>215</v>
      </c>
      <c r="O2755" s="27" t="s">
        <v>179</v>
      </c>
      <c r="R2755" s="27">
        <v>0</v>
      </c>
      <c r="U2755" s="27" t="s">
        <v>6378</v>
      </c>
    </row>
    <row r="2756" spans="1:21" x14ac:dyDescent="0.15">
      <c r="A2756" s="27" t="s">
        <v>75</v>
      </c>
      <c r="B2756" s="27" t="s">
        <v>6379</v>
      </c>
      <c r="C2756" s="27" t="s">
        <v>190</v>
      </c>
      <c r="D2756" s="27" t="s">
        <v>180</v>
      </c>
      <c r="I2756" s="28">
        <v>43423.696238425924</v>
      </c>
      <c r="J2756" s="28">
        <v>43423.696331018517</v>
      </c>
      <c r="K2756" s="27">
        <v>9.2592592592592588E-5</v>
      </c>
      <c r="L2756" s="27" t="s">
        <v>210</v>
      </c>
      <c r="M2756" s="27" t="s">
        <v>211</v>
      </c>
      <c r="N2756" s="27" t="s">
        <v>215</v>
      </c>
      <c r="O2756" s="27" t="s">
        <v>179</v>
      </c>
      <c r="R2756" s="27">
        <v>0</v>
      </c>
      <c r="U2756" s="27" t="s">
        <v>6380</v>
      </c>
    </row>
    <row r="2757" spans="1:21" x14ac:dyDescent="0.15">
      <c r="A2757" s="27" t="s">
        <v>75</v>
      </c>
      <c r="B2757" s="27" t="s">
        <v>6381</v>
      </c>
      <c r="C2757" s="27" t="s">
        <v>190</v>
      </c>
      <c r="D2757" s="27" t="s">
        <v>180</v>
      </c>
      <c r="I2757" s="28">
        <v>43423.701122685183</v>
      </c>
      <c r="J2757" s="28">
        <v>43423.701597222222</v>
      </c>
      <c r="K2757" s="27">
        <v>4.7453703703703704E-4</v>
      </c>
      <c r="L2757" s="27" t="s">
        <v>210</v>
      </c>
      <c r="M2757" s="27" t="s">
        <v>211</v>
      </c>
      <c r="N2757" s="27" t="s">
        <v>215</v>
      </c>
      <c r="O2757" s="27" t="s">
        <v>179</v>
      </c>
      <c r="R2757" s="27">
        <v>0</v>
      </c>
      <c r="U2757" s="27" t="s">
        <v>6382</v>
      </c>
    </row>
    <row r="2758" spans="1:21" x14ac:dyDescent="0.15">
      <c r="A2758" s="27" t="s">
        <v>75</v>
      </c>
      <c r="B2758" s="27" t="s">
        <v>6383</v>
      </c>
      <c r="C2758" s="27" t="s">
        <v>190</v>
      </c>
      <c r="D2758" s="27" t="s">
        <v>180</v>
      </c>
      <c r="I2758" s="28">
        <v>43423.721180555556</v>
      </c>
      <c r="J2758" s="28">
        <v>43423.722951388889</v>
      </c>
      <c r="K2758" s="27">
        <v>1.7708333333333332E-3</v>
      </c>
      <c r="L2758" s="27" t="s">
        <v>210</v>
      </c>
      <c r="M2758" s="27" t="s">
        <v>211</v>
      </c>
      <c r="N2758" s="27" t="s">
        <v>215</v>
      </c>
      <c r="O2758" s="27" t="s">
        <v>179</v>
      </c>
      <c r="R2758" s="27">
        <v>0</v>
      </c>
      <c r="U2758" s="27" t="s">
        <v>1042</v>
      </c>
    </row>
    <row r="2759" spans="1:21" x14ac:dyDescent="0.15">
      <c r="A2759" s="27" t="s">
        <v>75</v>
      </c>
      <c r="B2759" s="27" t="s">
        <v>13288</v>
      </c>
      <c r="C2759" s="27" t="s">
        <v>477</v>
      </c>
      <c r="D2759" s="27" t="s">
        <v>174</v>
      </c>
      <c r="I2759" s="28">
        <v>43423.570520833331</v>
      </c>
      <c r="J2759" s="28">
        <v>43423.570520833331</v>
      </c>
      <c r="K2759" s="27">
        <v>0</v>
      </c>
      <c r="L2759" s="27" t="s">
        <v>211</v>
      </c>
      <c r="M2759" s="27" t="s">
        <v>211</v>
      </c>
      <c r="N2759" s="27" t="s">
        <v>215</v>
      </c>
      <c r="O2759" s="27" t="s">
        <v>172</v>
      </c>
      <c r="U2759" s="27" t="s">
        <v>13289</v>
      </c>
    </row>
    <row r="2760" spans="1:21" x14ac:dyDescent="0.15">
      <c r="A2760" s="27" t="s">
        <v>75</v>
      </c>
      <c r="B2760" s="27" t="s">
        <v>13290</v>
      </c>
      <c r="C2760" s="27" t="s">
        <v>477</v>
      </c>
      <c r="D2760" s="27" t="s">
        <v>174</v>
      </c>
      <c r="I2760" s="28">
        <v>43423.603078703702</v>
      </c>
      <c r="J2760" s="28">
        <v>43423.603078703702</v>
      </c>
      <c r="K2760" s="27">
        <v>0</v>
      </c>
      <c r="L2760" s="27" t="s">
        <v>211</v>
      </c>
      <c r="M2760" s="27" t="s">
        <v>211</v>
      </c>
      <c r="N2760" s="27" t="s">
        <v>215</v>
      </c>
      <c r="O2760" s="27" t="s">
        <v>172</v>
      </c>
      <c r="R2760" s="27">
        <v>0</v>
      </c>
      <c r="U2760" s="27" t="s">
        <v>1777</v>
      </c>
    </row>
    <row r="2761" spans="1:21" x14ac:dyDescent="0.15">
      <c r="A2761" s="27" t="s">
        <v>75</v>
      </c>
      <c r="B2761" s="27" t="s">
        <v>13291</v>
      </c>
      <c r="C2761" s="27" t="s">
        <v>477</v>
      </c>
      <c r="D2761" s="27" t="s">
        <v>174</v>
      </c>
      <c r="I2761" s="28">
        <v>43423.605370370373</v>
      </c>
      <c r="J2761" s="28">
        <v>43423.605370370373</v>
      </c>
      <c r="K2761" s="27">
        <v>0</v>
      </c>
      <c r="L2761" s="27" t="s">
        <v>211</v>
      </c>
      <c r="M2761" s="27" t="s">
        <v>211</v>
      </c>
      <c r="N2761" s="27" t="s">
        <v>215</v>
      </c>
      <c r="O2761" s="27" t="s">
        <v>172</v>
      </c>
      <c r="R2761" s="27">
        <v>0</v>
      </c>
      <c r="U2761" s="27" t="s">
        <v>13292</v>
      </c>
    </row>
    <row r="2762" spans="1:21" x14ac:dyDescent="0.15">
      <c r="A2762" s="27" t="s">
        <v>75</v>
      </c>
      <c r="B2762" s="27" t="s">
        <v>13293</v>
      </c>
      <c r="C2762" s="27" t="s">
        <v>477</v>
      </c>
      <c r="D2762" s="27" t="s">
        <v>174</v>
      </c>
      <c r="I2762" s="28">
        <v>43423.606261574074</v>
      </c>
      <c r="J2762" s="28">
        <v>43423.606261574074</v>
      </c>
      <c r="K2762" s="27">
        <v>0</v>
      </c>
      <c r="L2762" s="27" t="s">
        <v>211</v>
      </c>
      <c r="M2762" s="27" t="s">
        <v>211</v>
      </c>
      <c r="N2762" s="27" t="s">
        <v>215</v>
      </c>
      <c r="O2762" s="27" t="s">
        <v>172</v>
      </c>
      <c r="R2762" s="27">
        <v>0</v>
      </c>
      <c r="U2762" s="27" t="s">
        <v>6499</v>
      </c>
    </row>
    <row r="2763" spans="1:21" x14ac:dyDescent="0.15">
      <c r="A2763" s="27" t="s">
        <v>75</v>
      </c>
      <c r="B2763" s="27" t="s">
        <v>6384</v>
      </c>
      <c r="C2763" s="27" t="s">
        <v>477</v>
      </c>
      <c r="D2763" s="27" t="s">
        <v>174</v>
      </c>
      <c r="I2763" s="28">
        <v>43423.607499999998</v>
      </c>
      <c r="J2763" s="28">
        <v>43423.608622685184</v>
      </c>
      <c r="K2763" s="27">
        <v>1.1226851851851851E-3</v>
      </c>
      <c r="L2763" s="27" t="s">
        <v>210</v>
      </c>
      <c r="M2763" s="27" t="s">
        <v>211</v>
      </c>
      <c r="N2763" s="27" t="s">
        <v>215</v>
      </c>
      <c r="O2763" s="27" t="s">
        <v>172</v>
      </c>
      <c r="R2763" s="27">
        <v>0</v>
      </c>
      <c r="U2763" s="27" t="s">
        <v>6385</v>
      </c>
    </row>
    <row r="2764" spans="1:21" x14ac:dyDescent="0.15">
      <c r="A2764" s="27" t="s">
        <v>75</v>
      </c>
      <c r="B2764" s="27" t="s">
        <v>13294</v>
      </c>
      <c r="C2764" s="27" t="s">
        <v>477</v>
      </c>
      <c r="D2764" s="27" t="s">
        <v>174</v>
      </c>
      <c r="I2764" s="28">
        <v>43423.608854166669</v>
      </c>
      <c r="J2764" s="28">
        <v>43423.608854166669</v>
      </c>
      <c r="K2764" s="27">
        <v>0</v>
      </c>
      <c r="L2764" s="27" t="s">
        <v>211</v>
      </c>
      <c r="M2764" s="27" t="s">
        <v>211</v>
      </c>
      <c r="N2764" s="27" t="s">
        <v>215</v>
      </c>
      <c r="O2764" s="27" t="s">
        <v>172</v>
      </c>
      <c r="R2764" s="27">
        <v>0</v>
      </c>
      <c r="U2764" s="27" t="s">
        <v>6387</v>
      </c>
    </row>
    <row r="2765" spans="1:21" x14ac:dyDescent="0.15">
      <c r="A2765" s="27" t="s">
        <v>75</v>
      </c>
      <c r="B2765" s="27" t="s">
        <v>6386</v>
      </c>
      <c r="C2765" s="27" t="s">
        <v>477</v>
      </c>
      <c r="D2765" s="27" t="s">
        <v>174</v>
      </c>
      <c r="I2765" s="28">
        <v>43423.609953703701</v>
      </c>
      <c r="J2765" s="28">
        <v>43423.610590277778</v>
      </c>
      <c r="K2765" s="27">
        <v>6.3657407407407402E-4</v>
      </c>
      <c r="L2765" s="27" t="s">
        <v>210</v>
      </c>
      <c r="M2765" s="27" t="s">
        <v>211</v>
      </c>
      <c r="N2765" s="27" t="s">
        <v>215</v>
      </c>
      <c r="O2765" s="27" t="s">
        <v>172</v>
      </c>
      <c r="R2765" s="27">
        <v>0</v>
      </c>
      <c r="U2765" s="27" t="s">
        <v>6387</v>
      </c>
    </row>
    <row r="2766" spans="1:21" x14ac:dyDescent="0.15">
      <c r="A2766" s="27" t="s">
        <v>75</v>
      </c>
      <c r="B2766" s="27" t="s">
        <v>6388</v>
      </c>
      <c r="C2766" s="27" t="s">
        <v>477</v>
      </c>
      <c r="D2766" s="27" t="s">
        <v>174</v>
      </c>
      <c r="I2766" s="28">
        <v>43423.63422453704</v>
      </c>
      <c r="J2766" s="28">
        <v>43423.636435185188</v>
      </c>
      <c r="K2766" s="27">
        <v>2.2106481481481478E-3</v>
      </c>
      <c r="L2766" s="27" t="s">
        <v>210</v>
      </c>
      <c r="M2766" s="27" t="s">
        <v>210</v>
      </c>
      <c r="N2766" s="27" t="s">
        <v>215</v>
      </c>
      <c r="O2766" s="27" t="s">
        <v>172</v>
      </c>
      <c r="R2766" s="27">
        <v>0</v>
      </c>
      <c r="U2766" s="27" t="s">
        <v>6389</v>
      </c>
    </row>
    <row r="2767" spans="1:21" x14ac:dyDescent="0.15">
      <c r="A2767" s="27" t="s">
        <v>75</v>
      </c>
      <c r="B2767" s="27" t="s">
        <v>6390</v>
      </c>
      <c r="C2767" s="27" t="s">
        <v>477</v>
      </c>
      <c r="D2767" s="27" t="s">
        <v>174</v>
      </c>
      <c r="I2767" s="28">
        <v>43423.637083333335</v>
      </c>
      <c r="J2767" s="28">
        <v>43423.638773148145</v>
      </c>
      <c r="K2767" s="27">
        <v>1.689814814814815E-3</v>
      </c>
      <c r="L2767" s="27" t="s">
        <v>210</v>
      </c>
      <c r="M2767" s="27" t="s">
        <v>211</v>
      </c>
      <c r="N2767" s="27" t="s">
        <v>215</v>
      </c>
      <c r="O2767" s="27" t="s">
        <v>172</v>
      </c>
      <c r="R2767" s="27">
        <v>0</v>
      </c>
      <c r="U2767" s="27" t="s">
        <v>752</v>
      </c>
    </row>
    <row r="2768" spans="1:21" x14ac:dyDescent="0.15">
      <c r="A2768" s="27" t="s">
        <v>75</v>
      </c>
      <c r="B2768" s="27" t="s">
        <v>6391</v>
      </c>
      <c r="C2768" s="27" t="s">
        <v>477</v>
      </c>
      <c r="D2768" s="27" t="s">
        <v>174</v>
      </c>
      <c r="I2768" s="28">
        <v>43423.641076388885</v>
      </c>
      <c r="J2768" s="28">
        <v>43423.644097222219</v>
      </c>
      <c r="K2768" s="27">
        <v>3.0208333333333333E-3</v>
      </c>
      <c r="L2768" s="27" t="s">
        <v>210</v>
      </c>
      <c r="M2768" s="27" t="s">
        <v>210</v>
      </c>
      <c r="N2768" s="27" t="s">
        <v>215</v>
      </c>
      <c r="O2768" s="27" t="s">
        <v>172</v>
      </c>
      <c r="R2768" s="27">
        <v>0</v>
      </c>
      <c r="U2768" s="27" t="s">
        <v>6392</v>
      </c>
    </row>
    <row r="2769" spans="1:21" x14ac:dyDescent="0.15">
      <c r="A2769" s="27" t="s">
        <v>75</v>
      </c>
      <c r="B2769" s="27" t="s">
        <v>13295</v>
      </c>
      <c r="C2769" s="27" t="s">
        <v>477</v>
      </c>
      <c r="D2769" s="27" t="s">
        <v>174</v>
      </c>
      <c r="I2769" s="28">
        <v>43423.644479166665</v>
      </c>
      <c r="J2769" s="28">
        <v>43423.644479166665</v>
      </c>
      <c r="K2769" s="27">
        <v>0</v>
      </c>
      <c r="L2769" s="27" t="s">
        <v>211</v>
      </c>
      <c r="M2769" s="27" t="s">
        <v>211</v>
      </c>
      <c r="N2769" s="27" t="s">
        <v>215</v>
      </c>
      <c r="O2769" s="27" t="s">
        <v>172</v>
      </c>
      <c r="R2769" s="27">
        <v>0</v>
      </c>
      <c r="U2769" s="27" t="s">
        <v>1947</v>
      </c>
    </row>
    <row r="2770" spans="1:21" x14ac:dyDescent="0.15">
      <c r="A2770" s="27" t="s">
        <v>75</v>
      </c>
      <c r="B2770" s="27" t="s">
        <v>13296</v>
      </c>
      <c r="C2770" s="27" t="s">
        <v>477</v>
      </c>
      <c r="D2770" s="27" t="s">
        <v>174</v>
      </c>
      <c r="I2770" s="28">
        <v>43423.661527777775</v>
      </c>
      <c r="J2770" s="28">
        <v>43423.661527777775</v>
      </c>
      <c r="K2770" s="27">
        <v>0</v>
      </c>
      <c r="L2770" s="27" t="s">
        <v>211</v>
      </c>
      <c r="M2770" s="27" t="s">
        <v>211</v>
      </c>
      <c r="N2770" s="27" t="s">
        <v>215</v>
      </c>
      <c r="O2770" s="27" t="s">
        <v>172</v>
      </c>
      <c r="R2770" s="27">
        <v>0</v>
      </c>
      <c r="U2770" s="27" t="s">
        <v>1777</v>
      </c>
    </row>
    <row r="2771" spans="1:21" x14ac:dyDescent="0.15">
      <c r="A2771" s="27" t="s">
        <v>75</v>
      </c>
      <c r="B2771" s="27" t="s">
        <v>13297</v>
      </c>
      <c r="C2771" s="27" t="s">
        <v>189</v>
      </c>
      <c r="D2771" s="27" t="s">
        <v>184</v>
      </c>
      <c r="I2771" s="28">
        <v>43423.468900462962</v>
      </c>
      <c r="J2771" s="28">
        <v>43423.468900462962</v>
      </c>
      <c r="K2771" s="27">
        <v>0</v>
      </c>
      <c r="L2771" s="27" t="s">
        <v>211</v>
      </c>
      <c r="M2771" s="27" t="s">
        <v>211</v>
      </c>
      <c r="N2771" s="27" t="s">
        <v>215</v>
      </c>
      <c r="O2771" s="27" t="s">
        <v>183</v>
      </c>
      <c r="R2771" s="27">
        <v>0</v>
      </c>
      <c r="U2771" s="27" t="s">
        <v>1948</v>
      </c>
    </row>
    <row r="2772" spans="1:21" x14ac:dyDescent="0.15">
      <c r="A2772" s="27" t="s">
        <v>75</v>
      </c>
      <c r="B2772" s="27" t="s">
        <v>13298</v>
      </c>
      <c r="C2772" s="27" t="s">
        <v>189</v>
      </c>
      <c r="D2772" s="27" t="s">
        <v>184</v>
      </c>
      <c r="I2772" s="28">
        <v>43423.469710648147</v>
      </c>
      <c r="J2772" s="28">
        <v>43423.469710648147</v>
      </c>
      <c r="K2772" s="27">
        <v>0</v>
      </c>
      <c r="L2772" s="27" t="s">
        <v>211</v>
      </c>
      <c r="M2772" s="27" t="s">
        <v>211</v>
      </c>
      <c r="N2772" s="27" t="s">
        <v>215</v>
      </c>
      <c r="O2772" s="27" t="s">
        <v>183</v>
      </c>
      <c r="R2772" s="27">
        <v>0</v>
      </c>
      <c r="U2772" s="27" t="s">
        <v>13299</v>
      </c>
    </row>
    <row r="2773" spans="1:21" x14ac:dyDescent="0.15">
      <c r="A2773" s="27" t="s">
        <v>75</v>
      </c>
      <c r="B2773" s="27" t="s">
        <v>6393</v>
      </c>
      <c r="C2773" s="27" t="s">
        <v>189</v>
      </c>
      <c r="D2773" s="27" t="s">
        <v>184</v>
      </c>
      <c r="I2773" s="28">
        <v>43423.473368055558</v>
      </c>
      <c r="J2773" s="28">
        <v>43423.478344907409</v>
      </c>
      <c r="K2773" s="27">
        <v>4.9768518518518521E-3</v>
      </c>
      <c r="L2773" s="27" t="s">
        <v>210</v>
      </c>
      <c r="M2773" s="27" t="s">
        <v>210</v>
      </c>
      <c r="N2773" s="27" t="s">
        <v>215</v>
      </c>
      <c r="O2773" s="27" t="s">
        <v>183</v>
      </c>
      <c r="R2773" s="27">
        <v>0</v>
      </c>
      <c r="U2773" s="27" t="s">
        <v>6394</v>
      </c>
    </row>
    <row r="2774" spans="1:21" x14ac:dyDescent="0.15">
      <c r="A2774" s="27" t="s">
        <v>75</v>
      </c>
      <c r="B2774" s="27" t="s">
        <v>13300</v>
      </c>
      <c r="C2774" s="27" t="s">
        <v>189</v>
      </c>
      <c r="D2774" s="27" t="s">
        <v>184</v>
      </c>
      <c r="I2774" s="28">
        <v>43423.58871527778</v>
      </c>
      <c r="J2774" s="28">
        <v>43423.58871527778</v>
      </c>
      <c r="K2774" s="27">
        <v>0</v>
      </c>
      <c r="L2774" s="27" t="s">
        <v>211</v>
      </c>
      <c r="M2774" s="27" t="s">
        <v>211</v>
      </c>
      <c r="N2774" s="27" t="s">
        <v>215</v>
      </c>
      <c r="O2774" s="27" t="s">
        <v>183</v>
      </c>
      <c r="R2774" s="27">
        <v>0</v>
      </c>
      <c r="U2774" s="27" t="s">
        <v>13301</v>
      </c>
    </row>
    <row r="2775" spans="1:21" x14ac:dyDescent="0.15">
      <c r="A2775" s="27" t="s">
        <v>75</v>
      </c>
      <c r="B2775" s="27" t="s">
        <v>6395</v>
      </c>
      <c r="C2775" s="27" t="s">
        <v>189</v>
      </c>
      <c r="D2775" s="27" t="s">
        <v>184</v>
      </c>
      <c r="I2775" s="28">
        <v>43423.603437500002</v>
      </c>
      <c r="J2775" s="28">
        <v>43423.604409722226</v>
      </c>
      <c r="K2775" s="27">
        <v>9.7222222222222209E-4</v>
      </c>
      <c r="L2775" s="27" t="s">
        <v>210</v>
      </c>
      <c r="M2775" s="27" t="s">
        <v>211</v>
      </c>
      <c r="N2775" s="27" t="s">
        <v>215</v>
      </c>
      <c r="O2775" s="27" t="s">
        <v>183</v>
      </c>
      <c r="R2775" s="27">
        <v>0</v>
      </c>
      <c r="U2775" s="27" t="s">
        <v>6396</v>
      </c>
    </row>
    <row r="2776" spans="1:21" x14ac:dyDescent="0.15">
      <c r="A2776" s="27" t="s">
        <v>75</v>
      </c>
      <c r="B2776" s="27" t="s">
        <v>6397</v>
      </c>
      <c r="C2776" s="27" t="s">
        <v>189</v>
      </c>
      <c r="D2776" s="27" t="s">
        <v>184</v>
      </c>
      <c r="I2776" s="28">
        <v>43423.604930555557</v>
      </c>
      <c r="J2776" s="28">
        <v>43423.605104166665</v>
      </c>
      <c r="K2776" s="27">
        <v>1.7361111111111112E-4</v>
      </c>
      <c r="L2776" s="27" t="s">
        <v>210</v>
      </c>
      <c r="M2776" s="27" t="s">
        <v>211</v>
      </c>
      <c r="N2776" s="27" t="s">
        <v>215</v>
      </c>
      <c r="O2776" s="27" t="s">
        <v>183</v>
      </c>
      <c r="R2776" s="27">
        <v>0</v>
      </c>
      <c r="U2776" s="27" t="s">
        <v>6398</v>
      </c>
    </row>
    <row r="2777" spans="1:21" x14ac:dyDescent="0.15">
      <c r="A2777" s="27" t="s">
        <v>75</v>
      </c>
      <c r="B2777" s="27" t="s">
        <v>13302</v>
      </c>
      <c r="C2777" s="27" t="s">
        <v>189</v>
      </c>
      <c r="D2777" s="27" t="s">
        <v>184</v>
      </c>
      <c r="I2777" s="28">
        <v>43423.605624999997</v>
      </c>
      <c r="J2777" s="28">
        <v>43423.605624999997</v>
      </c>
      <c r="K2777" s="27">
        <v>0</v>
      </c>
      <c r="L2777" s="27" t="s">
        <v>211</v>
      </c>
      <c r="M2777" s="27" t="s">
        <v>211</v>
      </c>
      <c r="N2777" s="27" t="s">
        <v>215</v>
      </c>
      <c r="O2777" s="27" t="s">
        <v>183</v>
      </c>
      <c r="R2777" s="27">
        <v>0</v>
      </c>
      <c r="U2777" s="27" t="s">
        <v>13303</v>
      </c>
    </row>
    <row r="2778" spans="1:21" x14ac:dyDescent="0.15">
      <c r="A2778" s="27" t="s">
        <v>75</v>
      </c>
      <c r="B2778" s="27" t="s">
        <v>13304</v>
      </c>
      <c r="C2778" s="27" t="s">
        <v>189</v>
      </c>
      <c r="D2778" s="27" t="s">
        <v>184</v>
      </c>
      <c r="I2778" s="28">
        <v>43423.606689814813</v>
      </c>
      <c r="J2778" s="28">
        <v>43423.606689814813</v>
      </c>
      <c r="K2778" s="27">
        <v>0</v>
      </c>
      <c r="L2778" s="27" t="s">
        <v>211</v>
      </c>
      <c r="M2778" s="27" t="s">
        <v>211</v>
      </c>
      <c r="N2778" s="27" t="s">
        <v>215</v>
      </c>
      <c r="O2778" s="27" t="s">
        <v>183</v>
      </c>
      <c r="R2778" s="27">
        <v>0</v>
      </c>
      <c r="U2778" s="27" t="s">
        <v>13305</v>
      </c>
    </row>
    <row r="2779" spans="1:21" x14ac:dyDescent="0.15">
      <c r="A2779" s="27" t="s">
        <v>75</v>
      </c>
      <c r="B2779" s="27" t="s">
        <v>13306</v>
      </c>
      <c r="C2779" s="27" t="s">
        <v>189</v>
      </c>
      <c r="D2779" s="27" t="s">
        <v>184</v>
      </c>
      <c r="I2779" s="28">
        <v>43423.607615740744</v>
      </c>
      <c r="J2779" s="28">
        <v>43423.607615740744</v>
      </c>
      <c r="K2779" s="27">
        <v>0</v>
      </c>
      <c r="L2779" s="27" t="s">
        <v>211</v>
      </c>
      <c r="M2779" s="27" t="s">
        <v>211</v>
      </c>
      <c r="N2779" s="27" t="s">
        <v>215</v>
      </c>
      <c r="O2779" s="27" t="s">
        <v>183</v>
      </c>
      <c r="R2779" s="27">
        <v>0</v>
      </c>
      <c r="U2779" s="27" t="s">
        <v>6400</v>
      </c>
    </row>
    <row r="2780" spans="1:21" x14ac:dyDescent="0.15">
      <c r="A2780" s="27" t="s">
        <v>75</v>
      </c>
      <c r="B2780" s="27" t="s">
        <v>6399</v>
      </c>
      <c r="C2780" s="27" t="s">
        <v>189</v>
      </c>
      <c r="D2780" s="27" t="s">
        <v>184</v>
      </c>
      <c r="I2780" s="28">
        <v>43423.610578703701</v>
      </c>
      <c r="J2780" s="28">
        <v>43423.614340277774</v>
      </c>
      <c r="K2780" s="27">
        <v>3.7615740740740739E-3</v>
      </c>
      <c r="L2780" s="27" t="s">
        <v>210</v>
      </c>
      <c r="M2780" s="27" t="s">
        <v>210</v>
      </c>
      <c r="N2780" s="27" t="s">
        <v>215</v>
      </c>
      <c r="O2780" s="27" t="s">
        <v>183</v>
      </c>
      <c r="R2780" s="27">
        <v>0</v>
      </c>
      <c r="U2780" s="27" t="s">
        <v>6400</v>
      </c>
    </row>
    <row r="2781" spans="1:21" x14ac:dyDescent="0.15">
      <c r="A2781" s="27" t="s">
        <v>75</v>
      </c>
      <c r="B2781" s="27" t="s">
        <v>6401</v>
      </c>
      <c r="C2781" s="27" t="s">
        <v>189</v>
      </c>
      <c r="D2781" s="27" t="s">
        <v>184</v>
      </c>
      <c r="I2781" s="28">
        <v>43423.636412037034</v>
      </c>
      <c r="J2781" s="28">
        <v>43423.640405092592</v>
      </c>
      <c r="K2781" s="27">
        <v>3.9930555555555561E-3</v>
      </c>
      <c r="L2781" s="27" t="s">
        <v>210</v>
      </c>
      <c r="M2781" s="27" t="s">
        <v>210</v>
      </c>
      <c r="N2781" s="27" t="s">
        <v>215</v>
      </c>
      <c r="O2781" s="27" t="s">
        <v>183</v>
      </c>
      <c r="R2781" s="27">
        <v>0</v>
      </c>
      <c r="U2781" s="27" t="s">
        <v>6402</v>
      </c>
    </row>
    <row r="2782" spans="1:21" x14ac:dyDescent="0.15">
      <c r="A2782" s="27" t="s">
        <v>75</v>
      </c>
      <c r="B2782" s="27" t="s">
        <v>6403</v>
      </c>
      <c r="C2782" s="27" t="s">
        <v>189</v>
      </c>
      <c r="D2782" s="27" t="s">
        <v>184</v>
      </c>
      <c r="I2782" s="28">
        <v>43423.642685185187</v>
      </c>
      <c r="J2782" s="28">
        <v>43423.643472222226</v>
      </c>
      <c r="K2782" s="27">
        <v>7.8703703703703705E-4</v>
      </c>
      <c r="L2782" s="27" t="s">
        <v>210</v>
      </c>
      <c r="M2782" s="27" t="s">
        <v>211</v>
      </c>
      <c r="N2782" s="27" t="s">
        <v>215</v>
      </c>
      <c r="O2782" s="27" t="s">
        <v>183</v>
      </c>
      <c r="R2782" s="27">
        <v>0</v>
      </c>
      <c r="U2782" s="27" t="s">
        <v>6404</v>
      </c>
    </row>
    <row r="2783" spans="1:21" x14ac:dyDescent="0.15">
      <c r="A2783" s="27" t="s">
        <v>75</v>
      </c>
      <c r="B2783" s="27" t="s">
        <v>13307</v>
      </c>
      <c r="C2783" s="27" t="s">
        <v>189</v>
      </c>
      <c r="D2783" s="27" t="s">
        <v>184</v>
      </c>
      <c r="I2783" s="28">
        <v>43423.644409722219</v>
      </c>
      <c r="J2783" s="28">
        <v>43423.644409722219</v>
      </c>
      <c r="K2783" s="27">
        <v>0</v>
      </c>
      <c r="L2783" s="27" t="s">
        <v>211</v>
      </c>
      <c r="M2783" s="27" t="s">
        <v>211</v>
      </c>
      <c r="N2783" s="27" t="s">
        <v>215</v>
      </c>
      <c r="O2783" s="27" t="s">
        <v>183</v>
      </c>
      <c r="R2783" s="27">
        <v>0</v>
      </c>
      <c r="U2783" s="27" t="s">
        <v>13308</v>
      </c>
    </row>
    <row r="2784" spans="1:21" x14ac:dyDescent="0.15">
      <c r="A2784" s="27" t="s">
        <v>75</v>
      </c>
      <c r="B2784" s="27" t="s">
        <v>13309</v>
      </c>
      <c r="C2784" s="27" t="s">
        <v>189</v>
      </c>
      <c r="D2784" s="27" t="s">
        <v>184</v>
      </c>
      <c r="I2784" s="28">
        <v>43423.646018518521</v>
      </c>
      <c r="J2784" s="28">
        <v>43423.646018518521</v>
      </c>
      <c r="K2784" s="27">
        <v>0</v>
      </c>
      <c r="L2784" s="27" t="s">
        <v>211</v>
      </c>
      <c r="M2784" s="27" t="s">
        <v>211</v>
      </c>
      <c r="N2784" s="27" t="s">
        <v>215</v>
      </c>
      <c r="O2784" s="27" t="s">
        <v>183</v>
      </c>
      <c r="R2784" s="27">
        <v>0</v>
      </c>
      <c r="U2784" s="27" t="s">
        <v>13308</v>
      </c>
    </row>
    <row r="2785" spans="1:21" x14ac:dyDescent="0.15">
      <c r="A2785" s="27" t="s">
        <v>75</v>
      </c>
      <c r="B2785" s="27" t="s">
        <v>6405</v>
      </c>
      <c r="C2785" s="27" t="s">
        <v>189</v>
      </c>
      <c r="D2785" s="27" t="s">
        <v>184</v>
      </c>
      <c r="I2785" s="28">
        <v>43423.647106481483</v>
      </c>
      <c r="J2785" s="28">
        <v>43423.647673611114</v>
      </c>
      <c r="K2785" s="27">
        <v>5.6712962962962956E-4</v>
      </c>
      <c r="L2785" s="27" t="s">
        <v>210</v>
      </c>
      <c r="M2785" s="27" t="s">
        <v>211</v>
      </c>
      <c r="N2785" s="27" t="s">
        <v>215</v>
      </c>
      <c r="O2785" s="27" t="s">
        <v>183</v>
      </c>
      <c r="R2785" s="27">
        <v>0</v>
      </c>
      <c r="U2785" s="27" t="s">
        <v>6406</v>
      </c>
    </row>
    <row r="2786" spans="1:21" x14ac:dyDescent="0.15">
      <c r="A2786" s="27" t="s">
        <v>75</v>
      </c>
      <c r="B2786" s="27" t="s">
        <v>6407</v>
      </c>
      <c r="C2786" s="27" t="s">
        <v>189</v>
      </c>
      <c r="D2786" s="27" t="s">
        <v>184</v>
      </c>
      <c r="I2786" s="28">
        <v>43423.648692129631</v>
      </c>
      <c r="J2786" s="28">
        <v>43423.651192129626</v>
      </c>
      <c r="K2786" s="27">
        <v>2.5000000000000001E-3</v>
      </c>
      <c r="L2786" s="27" t="s">
        <v>210</v>
      </c>
      <c r="M2786" s="27" t="s">
        <v>210</v>
      </c>
      <c r="N2786" s="27" t="s">
        <v>215</v>
      </c>
      <c r="O2786" s="27" t="s">
        <v>183</v>
      </c>
      <c r="R2786" s="27">
        <v>0</v>
      </c>
      <c r="U2786" s="27" t="s">
        <v>6408</v>
      </c>
    </row>
    <row r="2787" spans="1:21" x14ac:dyDescent="0.15">
      <c r="A2787" s="27" t="s">
        <v>75</v>
      </c>
      <c r="B2787" s="27" t="s">
        <v>6409</v>
      </c>
      <c r="C2787" s="27" t="s">
        <v>189</v>
      </c>
      <c r="D2787" s="27" t="s">
        <v>184</v>
      </c>
      <c r="I2787" s="28">
        <v>43423.659224537034</v>
      </c>
      <c r="J2787" s="28">
        <v>43423.660567129627</v>
      </c>
      <c r="K2787" s="27">
        <v>1.3425925925925925E-3</v>
      </c>
      <c r="L2787" s="27" t="s">
        <v>210</v>
      </c>
      <c r="M2787" s="27" t="s">
        <v>211</v>
      </c>
      <c r="N2787" s="27" t="s">
        <v>215</v>
      </c>
      <c r="O2787" s="27" t="s">
        <v>183</v>
      </c>
      <c r="R2787" s="27">
        <v>0</v>
      </c>
      <c r="U2787" s="27" t="s">
        <v>6410</v>
      </c>
    </row>
    <row r="2788" spans="1:21" x14ac:dyDescent="0.15">
      <c r="A2788" s="27" t="s">
        <v>75</v>
      </c>
      <c r="B2788" s="27" t="s">
        <v>13310</v>
      </c>
      <c r="C2788" s="27" t="s">
        <v>189</v>
      </c>
      <c r="D2788" s="27" t="s">
        <v>184</v>
      </c>
      <c r="I2788" s="28">
        <v>43423.663541666669</v>
      </c>
      <c r="J2788" s="28">
        <v>43423.663541666669</v>
      </c>
      <c r="K2788" s="27">
        <v>0</v>
      </c>
      <c r="L2788" s="27" t="s">
        <v>211</v>
      </c>
      <c r="M2788" s="27" t="s">
        <v>211</v>
      </c>
      <c r="N2788" s="27" t="s">
        <v>215</v>
      </c>
      <c r="O2788" s="27" t="s">
        <v>183</v>
      </c>
      <c r="R2788" s="27">
        <v>0</v>
      </c>
      <c r="U2788" s="27" t="s">
        <v>13311</v>
      </c>
    </row>
    <row r="2789" spans="1:21" x14ac:dyDescent="0.15">
      <c r="A2789" s="27" t="s">
        <v>75</v>
      </c>
      <c r="B2789" s="27" t="s">
        <v>6411</v>
      </c>
      <c r="C2789" s="27" t="s">
        <v>189</v>
      </c>
      <c r="D2789" s="27" t="s">
        <v>184</v>
      </c>
      <c r="I2789" s="28">
        <v>43423.664976851855</v>
      </c>
      <c r="J2789" s="28">
        <v>43423.673437500001</v>
      </c>
      <c r="K2789" s="27">
        <v>8.4606481481481494E-3</v>
      </c>
      <c r="L2789" s="27" t="s">
        <v>210</v>
      </c>
      <c r="M2789" s="27" t="s">
        <v>210</v>
      </c>
      <c r="N2789" s="27" t="s">
        <v>215</v>
      </c>
      <c r="O2789" s="27" t="s">
        <v>183</v>
      </c>
      <c r="R2789" s="27">
        <v>0</v>
      </c>
      <c r="U2789" s="27" t="s">
        <v>1033</v>
      </c>
    </row>
    <row r="2790" spans="1:21" x14ac:dyDescent="0.15">
      <c r="A2790" s="27" t="s">
        <v>75</v>
      </c>
      <c r="B2790" s="27" t="s">
        <v>6412</v>
      </c>
      <c r="C2790" s="27" t="s">
        <v>189</v>
      </c>
      <c r="D2790" s="27" t="s">
        <v>184</v>
      </c>
      <c r="I2790" s="28">
        <v>43423.673958333333</v>
      </c>
      <c r="J2790" s="28">
        <v>43423.684386574074</v>
      </c>
      <c r="K2790" s="27">
        <v>1.042824074074074E-2</v>
      </c>
      <c r="L2790" s="27" t="s">
        <v>210</v>
      </c>
      <c r="M2790" s="27" t="s">
        <v>210</v>
      </c>
      <c r="N2790" s="27" t="s">
        <v>215</v>
      </c>
      <c r="O2790" s="27" t="s">
        <v>183</v>
      </c>
      <c r="R2790" s="27">
        <v>0</v>
      </c>
      <c r="U2790" s="27" t="s">
        <v>6413</v>
      </c>
    </row>
    <row r="2791" spans="1:21" x14ac:dyDescent="0.15">
      <c r="A2791" s="27" t="s">
        <v>75</v>
      </c>
      <c r="B2791" s="27" t="s">
        <v>13312</v>
      </c>
      <c r="C2791" s="27" t="s">
        <v>189</v>
      </c>
      <c r="D2791" s="27" t="s">
        <v>184</v>
      </c>
      <c r="I2791" s="28">
        <v>43423.699733796297</v>
      </c>
      <c r="J2791" s="28">
        <v>43423.699733796297</v>
      </c>
      <c r="K2791" s="27">
        <v>0</v>
      </c>
      <c r="L2791" s="27" t="s">
        <v>211</v>
      </c>
      <c r="M2791" s="27" t="s">
        <v>211</v>
      </c>
      <c r="N2791" s="27" t="s">
        <v>215</v>
      </c>
      <c r="O2791" s="27" t="s">
        <v>183</v>
      </c>
      <c r="R2791" s="27">
        <v>0</v>
      </c>
      <c r="U2791" s="27" t="s">
        <v>13313</v>
      </c>
    </row>
    <row r="2792" spans="1:21" x14ac:dyDescent="0.15">
      <c r="A2792" s="27" t="s">
        <v>75</v>
      </c>
      <c r="B2792" s="27" t="s">
        <v>13314</v>
      </c>
      <c r="C2792" s="27" t="s">
        <v>189</v>
      </c>
      <c r="D2792" s="27" t="s">
        <v>184</v>
      </c>
      <c r="I2792" s="28">
        <v>43423.703923611109</v>
      </c>
      <c r="J2792" s="28">
        <v>43423.703923611109</v>
      </c>
      <c r="K2792" s="27">
        <v>0</v>
      </c>
      <c r="L2792" s="27" t="s">
        <v>211</v>
      </c>
      <c r="M2792" s="27" t="s">
        <v>211</v>
      </c>
      <c r="N2792" s="27" t="s">
        <v>215</v>
      </c>
      <c r="O2792" s="27" t="s">
        <v>183</v>
      </c>
      <c r="R2792" s="27">
        <v>0</v>
      </c>
      <c r="U2792" s="27" t="s">
        <v>13313</v>
      </c>
    </row>
    <row r="2793" spans="1:21" x14ac:dyDescent="0.15">
      <c r="A2793" s="27" t="s">
        <v>75</v>
      </c>
      <c r="B2793" s="27" t="s">
        <v>6414</v>
      </c>
      <c r="C2793" s="27" t="s">
        <v>189</v>
      </c>
      <c r="D2793" s="27" t="s">
        <v>184</v>
      </c>
      <c r="I2793" s="28">
        <v>43423.705729166664</v>
      </c>
      <c r="J2793" s="28">
        <v>43423.709791666668</v>
      </c>
      <c r="K2793" s="27">
        <v>4.0624999999999993E-3</v>
      </c>
      <c r="L2793" s="27" t="s">
        <v>210</v>
      </c>
      <c r="M2793" s="27" t="s">
        <v>210</v>
      </c>
      <c r="N2793" s="27" t="s">
        <v>215</v>
      </c>
      <c r="O2793" s="27" t="s">
        <v>183</v>
      </c>
      <c r="R2793" s="27">
        <v>0</v>
      </c>
      <c r="U2793" s="27" t="s">
        <v>6415</v>
      </c>
    </row>
    <row r="2794" spans="1:21" x14ac:dyDescent="0.15">
      <c r="A2794" s="27" t="s">
        <v>75</v>
      </c>
      <c r="B2794" s="27" t="s">
        <v>6416</v>
      </c>
      <c r="C2794" s="27" t="s">
        <v>189</v>
      </c>
      <c r="D2794" s="27" t="s">
        <v>184</v>
      </c>
      <c r="I2794" s="28">
        <v>43423.722094907411</v>
      </c>
      <c r="J2794" s="28">
        <v>43423.724050925928</v>
      </c>
      <c r="K2794" s="27">
        <v>1.9560185185185184E-3</v>
      </c>
      <c r="L2794" s="27" t="s">
        <v>210</v>
      </c>
      <c r="M2794" s="27" t="s">
        <v>211</v>
      </c>
      <c r="N2794" s="27" t="s">
        <v>215</v>
      </c>
      <c r="O2794" s="27" t="s">
        <v>183</v>
      </c>
      <c r="R2794" s="27">
        <v>0</v>
      </c>
      <c r="U2794" s="27" t="s">
        <v>6417</v>
      </c>
    </row>
    <row r="2795" spans="1:21" x14ac:dyDescent="0.15">
      <c r="A2795" s="27" t="s">
        <v>75</v>
      </c>
      <c r="B2795" s="27" t="s">
        <v>13315</v>
      </c>
      <c r="C2795" s="27" t="s">
        <v>190</v>
      </c>
      <c r="D2795" s="27" t="s">
        <v>201</v>
      </c>
      <c r="I2795" s="28">
        <v>43423.439895833333</v>
      </c>
      <c r="J2795" s="28">
        <v>43423.439895833333</v>
      </c>
      <c r="K2795" s="27">
        <v>0</v>
      </c>
      <c r="L2795" s="27" t="s">
        <v>211</v>
      </c>
      <c r="M2795" s="27" t="s">
        <v>211</v>
      </c>
      <c r="N2795" s="27" t="s">
        <v>215</v>
      </c>
      <c r="O2795" s="27" t="s">
        <v>200</v>
      </c>
      <c r="R2795" s="27">
        <v>0</v>
      </c>
      <c r="U2795" s="27" t="s">
        <v>13316</v>
      </c>
    </row>
    <row r="2796" spans="1:21" x14ac:dyDescent="0.15">
      <c r="A2796" s="27" t="s">
        <v>75</v>
      </c>
      <c r="B2796" s="27" t="s">
        <v>6418</v>
      </c>
      <c r="C2796" s="27" t="s">
        <v>190</v>
      </c>
      <c r="D2796" s="27" t="s">
        <v>201</v>
      </c>
      <c r="I2796" s="28">
        <v>43423.440740740742</v>
      </c>
      <c r="J2796" s="28">
        <v>43423.440960648149</v>
      </c>
      <c r="K2796" s="27">
        <v>2.199074074074074E-4</v>
      </c>
      <c r="L2796" s="27" t="s">
        <v>210</v>
      </c>
      <c r="M2796" s="27" t="s">
        <v>211</v>
      </c>
      <c r="N2796" s="27" t="s">
        <v>215</v>
      </c>
      <c r="O2796" s="27" t="s">
        <v>200</v>
      </c>
      <c r="R2796" s="27">
        <v>0</v>
      </c>
      <c r="U2796" s="27" t="s">
        <v>6419</v>
      </c>
    </row>
    <row r="2797" spans="1:21" x14ac:dyDescent="0.15">
      <c r="A2797" s="27" t="s">
        <v>75</v>
      </c>
      <c r="B2797" s="27" t="s">
        <v>6420</v>
      </c>
      <c r="C2797" s="27" t="s">
        <v>190</v>
      </c>
      <c r="D2797" s="27" t="s">
        <v>201</v>
      </c>
      <c r="I2797" s="28">
        <v>43423.462384259263</v>
      </c>
      <c r="J2797" s="28">
        <v>43423.462638888886</v>
      </c>
      <c r="K2797" s="27">
        <v>2.5462962962962961E-4</v>
      </c>
      <c r="L2797" s="27" t="s">
        <v>210</v>
      </c>
      <c r="M2797" s="27" t="s">
        <v>211</v>
      </c>
      <c r="N2797" s="27" t="s">
        <v>215</v>
      </c>
      <c r="O2797" s="27" t="s">
        <v>200</v>
      </c>
      <c r="R2797" s="27">
        <v>0</v>
      </c>
      <c r="U2797" s="27" t="s">
        <v>6421</v>
      </c>
    </row>
    <row r="2798" spans="1:21" x14ac:dyDescent="0.15">
      <c r="A2798" s="27" t="s">
        <v>75</v>
      </c>
      <c r="B2798" s="27" t="s">
        <v>13317</v>
      </c>
      <c r="C2798" s="27" t="s">
        <v>190</v>
      </c>
      <c r="D2798" s="27" t="s">
        <v>201</v>
      </c>
      <c r="I2798" s="28">
        <v>43423.470138888886</v>
      </c>
      <c r="J2798" s="28">
        <v>43423.470138888886</v>
      </c>
      <c r="K2798" s="27">
        <v>0</v>
      </c>
      <c r="L2798" s="27" t="s">
        <v>211</v>
      </c>
      <c r="M2798" s="27" t="s">
        <v>211</v>
      </c>
      <c r="N2798" s="27" t="s">
        <v>215</v>
      </c>
      <c r="O2798" s="27" t="s">
        <v>200</v>
      </c>
      <c r="R2798" s="27">
        <v>0</v>
      </c>
      <c r="U2798" s="27" t="s">
        <v>13318</v>
      </c>
    </row>
    <row r="2799" spans="1:21" x14ac:dyDescent="0.15">
      <c r="A2799" s="27" t="s">
        <v>75</v>
      </c>
      <c r="B2799" s="27" t="s">
        <v>13319</v>
      </c>
      <c r="C2799" s="27" t="s">
        <v>190</v>
      </c>
      <c r="D2799" s="27" t="s">
        <v>201</v>
      </c>
      <c r="I2799" s="28">
        <v>43423.470231481479</v>
      </c>
      <c r="J2799" s="28">
        <v>43423.470231481479</v>
      </c>
      <c r="K2799" s="27">
        <v>0</v>
      </c>
      <c r="L2799" s="27" t="s">
        <v>211</v>
      </c>
      <c r="M2799" s="27" t="s">
        <v>211</v>
      </c>
      <c r="N2799" s="27" t="s">
        <v>215</v>
      </c>
      <c r="O2799" s="27" t="s">
        <v>200</v>
      </c>
      <c r="R2799" s="27">
        <v>0</v>
      </c>
      <c r="U2799" s="27" t="s">
        <v>13318</v>
      </c>
    </row>
    <row r="2800" spans="1:21" x14ac:dyDescent="0.15">
      <c r="A2800" s="27" t="s">
        <v>75</v>
      </c>
      <c r="B2800" s="27" t="s">
        <v>13320</v>
      </c>
      <c r="C2800" s="27" t="s">
        <v>190</v>
      </c>
      <c r="D2800" s="27" t="s">
        <v>201</v>
      </c>
      <c r="I2800" s="28">
        <v>43423.471087962964</v>
      </c>
      <c r="J2800" s="28">
        <v>43423.471087962964</v>
      </c>
      <c r="K2800" s="27">
        <v>0</v>
      </c>
      <c r="L2800" s="27" t="s">
        <v>211</v>
      </c>
      <c r="M2800" s="27" t="s">
        <v>211</v>
      </c>
      <c r="N2800" s="27" t="s">
        <v>215</v>
      </c>
      <c r="O2800" s="27" t="s">
        <v>200</v>
      </c>
      <c r="R2800" s="27">
        <v>0</v>
      </c>
      <c r="U2800" s="27" t="s">
        <v>13321</v>
      </c>
    </row>
    <row r="2801" spans="1:21" x14ac:dyDescent="0.15">
      <c r="A2801" s="27" t="s">
        <v>75</v>
      </c>
      <c r="B2801" s="27" t="s">
        <v>13322</v>
      </c>
      <c r="C2801" s="27" t="s">
        <v>190</v>
      </c>
      <c r="D2801" s="27" t="s">
        <v>201</v>
      </c>
      <c r="I2801" s="28">
        <v>43423.474791666667</v>
      </c>
      <c r="J2801" s="28">
        <v>43423.474791666667</v>
      </c>
      <c r="K2801" s="27">
        <v>0</v>
      </c>
      <c r="L2801" s="27" t="s">
        <v>211</v>
      </c>
      <c r="M2801" s="27" t="s">
        <v>211</v>
      </c>
      <c r="N2801" s="27" t="s">
        <v>215</v>
      </c>
      <c r="O2801" s="27" t="s">
        <v>200</v>
      </c>
      <c r="R2801" s="27">
        <v>0</v>
      </c>
      <c r="U2801" s="27" t="s">
        <v>13321</v>
      </c>
    </row>
    <row r="2802" spans="1:21" x14ac:dyDescent="0.15">
      <c r="A2802" s="27" t="s">
        <v>75</v>
      </c>
      <c r="B2802" s="27" t="s">
        <v>6422</v>
      </c>
      <c r="C2802" s="27" t="s">
        <v>190</v>
      </c>
      <c r="D2802" s="27" t="s">
        <v>201</v>
      </c>
      <c r="I2802" s="28">
        <v>43423.588333333333</v>
      </c>
      <c r="J2802" s="28">
        <v>43423.588692129626</v>
      </c>
      <c r="K2802" s="27">
        <v>3.5879629629629635E-4</v>
      </c>
      <c r="L2802" s="27" t="s">
        <v>210</v>
      </c>
      <c r="M2802" s="27" t="s">
        <v>211</v>
      </c>
      <c r="N2802" s="27" t="s">
        <v>215</v>
      </c>
      <c r="O2802" s="27" t="s">
        <v>200</v>
      </c>
      <c r="R2802" s="27">
        <v>0</v>
      </c>
      <c r="U2802" s="27" t="s">
        <v>6423</v>
      </c>
    </row>
    <row r="2803" spans="1:21" x14ac:dyDescent="0.15">
      <c r="A2803" s="27" t="s">
        <v>75</v>
      </c>
      <c r="B2803" s="27" t="s">
        <v>6424</v>
      </c>
      <c r="C2803" s="27" t="s">
        <v>190</v>
      </c>
      <c r="D2803" s="27" t="s">
        <v>201</v>
      </c>
      <c r="I2803" s="28">
        <v>43423.593171296299</v>
      </c>
      <c r="J2803" s="28">
        <v>43423.595416666663</v>
      </c>
      <c r="K2803" s="27">
        <v>2.2453703703703702E-3</v>
      </c>
      <c r="L2803" s="27" t="s">
        <v>210</v>
      </c>
      <c r="M2803" s="27" t="s">
        <v>210</v>
      </c>
      <c r="N2803" s="27" t="s">
        <v>215</v>
      </c>
      <c r="O2803" s="27" t="s">
        <v>200</v>
      </c>
      <c r="R2803" s="27">
        <v>0</v>
      </c>
      <c r="U2803" s="27" t="s">
        <v>6425</v>
      </c>
    </row>
    <row r="2804" spans="1:21" x14ac:dyDescent="0.15">
      <c r="A2804" s="27" t="s">
        <v>75</v>
      </c>
      <c r="B2804" s="27" t="s">
        <v>13323</v>
      </c>
      <c r="C2804" s="27" t="s">
        <v>190</v>
      </c>
      <c r="D2804" s="27" t="s">
        <v>201</v>
      </c>
      <c r="I2804" s="28">
        <v>43423.61645833333</v>
      </c>
      <c r="J2804" s="28">
        <v>43423.61645833333</v>
      </c>
      <c r="K2804" s="27">
        <v>0</v>
      </c>
      <c r="L2804" s="27" t="s">
        <v>211</v>
      </c>
      <c r="M2804" s="27" t="s">
        <v>211</v>
      </c>
      <c r="N2804" s="27" t="s">
        <v>215</v>
      </c>
      <c r="O2804" s="27" t="s">
        <v>200</v>
      </c>
      <c r="R2804" s="27">
        <v>0</v>
      </c>
      <c r="U2804" s="27" t="s">
        <v>13324</v>
      </c>
    </row>
    <row r="2805" spans="1:21" x14ac:dyDescent="0.15">
      <c r="A2805" s="27" t="s">
        <v>75</v>
      </c>
      <c r="B2805" s="27" t="s">
        <v>13325</v>
      </c>
      <c r="C2805" s="27" t="s">
        <v>190</v>
      </c>
      <c r="D2805" s="27" t="s">
        <v>201</v>
      </c>
      <c r="I2805" s="28">
        <v>43423.616562499999</v>
      </c>
      <c r="J2805" s="28">
        <v>43423.616562499999</v>
      </c>
      <c r="K2805" s="27">
        <v>0</v>
      </c>
      <c r="L2805" s="27" t="s">
        <v>211</v>
      </c>
      <c r="M2805" s="27" t="s">
        <v>211</v>
      </c>
      <c r="N2805" s="27" t="s">
        <v>215</v>
      </c>
      <c r="O2805" s="27" t="s">
        <v>200</v>
      </c>
      <c r="R2805" s="27">
        <v>0</v>
      </c>
      <c r="U2805" s="27" t="s">
        <v>13324</v>
      </c>
    </row>
    <row r="2806" spans="1:21" x14ac:dyDescent="0.15">
      <c r="A2806" s="27" t="s">
        <v>75</v>
      </c>
      <c r="B2806" s="27" t="s">
        <v>6426</v>
      </c>
      <c r="C2806" s="27" t="s">
        <v>190</v>
      </c>
      <c r="D2806" s="27" t="s">
        <v>201</v>
      </c>
      <c r="I2806" s="28">
        <v>43423.617650462962</v>
      </c>
      <c r="J2806" s="28">
        <v>43423.617997685185</v>
      </c>
      <c r="K2806" s="27">
        <v>3.4722222222222224E-4</v>
      </c>
      <c r="L2806" s="27" t="s">
        <v>210</v>
      </c>
      <c r="M2806" s="27" t="s">
        <v>211</v>
      </c>
      <c r="N2806" s="27" t="s">
        <v>215</v>
      </c>
      <c r="O2806" s="27" t="s">
        <v>200</v>
      </c>
      <c r="R2806" s="27">
        <v>0</v>
      </c>
      <c r="U2806" s="27" t="s">
        <v>6427</v>
      </c>
    </row>
    <row r="2807" spans="1:21" x14ac:dyDescent="0.15">
      <c r="A2807" s="27" t="s">
        <v>75</v>
      </c>
      <c r="B2807" s="27" t="s">
        <v>6428</v>
      </c>
      <c r="C2807" s="27" t="s">
        <v>190</v>
      </c>
      <c r="D2807" s="27" t="s">
        <v>201</v>
      </c>
      <c r="I2807" s="28">
        <v>43423.618136574078</v>
      </c>
      <c r="J2807" s="28">
        <v>43423.618460648147</v>
      </c>
      <c r="K2807" s="27">
        <v>3.2407407407407406E-4</v>
      </c>
      <c r="L2807" s="27" t="s">
        <v>210</v>
      </c>
      <c r="M2807" s="27" t="s">
        <v>211</v>
      </c>
      <c r="N2807" s="27" t="s">
        <v>215</v>
      </c>
      <c r="O2807" s="27" t="s">
        <v>200</v>
      </c>
      <c r="R2807" s="27">
        <v>0</v>
      </c>
      <c r="U2807" s="27" t="s">
        <v>6427</v>
      </c>
    </row>
    <row r="2808" spans="1:21" x14ac:dyDescent="0.15">
      <c r="A2808" s="27" t="s">
        <v>75</v>
      </c>
      <c r="B2808" s="27" t="s">
        <v>6429</v>
      </c>
      <c r="C2808" s="27" t="s">
        <v>190</v>
      </c>
      <c r="D2808" s="27" t="s">
        <v>201</v>
      </c>
      <c r="I2808" s="28">
        <v>43423.620069444441</v>
      </c>
      <c r="J2808" s="28">
        <v>43423.621192129627</v>
      </c>
      <c r="K2808" s="27">
        <v>1.1226851851851851E-3</v>
      </c>
      <c r="L2808" s="27" t="s">
        <v>210</v>
      </c>
      <c r="M2808" s="27" t="s">
        <v>211</v>
      </c>
      <c r="N2808" s="27" t="s">
        <v>215</v>
      </c>
      <c r="O2808" s="27" t="s">
        <v>200</v>
      </c>
      <c r="R2808" s="27">
        <v>0</v>
      </c>
      <c r="U2808" s="27" t="s">
        <v>6430</v>
      </c>
    </row>
    <row r="2809" spans="1:21" x14ac:dyDescent="0.15">
      <c r="A2809" s="27" t="s">
        <v>75</v>
      </c>
      <c r="B2809" s="27" t="s">
        <v>13326</v>
      </c>
      <c r="C2809" s="27" t="s">
        <v>190</v>
      </c>
      <c r="D2809" s="27" t="s">
        <v>201</v>
      </c>
      <c r="I2809" s="28">
        <v>43423.621724537035</v>
      </c>
      <c r="J2809" s="28">
        <v>43423.621724537035</v>
      </c>
      <c r="K2809" s="27">
        <v>0</v>
      </c>
      <c r="L2809" s="27" t="s">
        <v>211</v>
      </c>
      <c r="M2809" s="27" t="s">
        <v>211</v>
      </c>
      <c r="N2809" s="27" t="s">
        <v>215</v>
      </c>
      <c r="O2809" s="27" t="s">
        <v>200</v>
      </c>
      <c r="R2809" s="27">
        <v>0</v>
      </c>
      <c r="U2809" s="27" t="s">
        <v>13327</v>
      </c>
    </row>
    <row r="2810" spans="1:21" x14ac:dyDescent="0.15">
      <c r="A2810" s="27" t="s">
        <v>75</v>
      </c>
      <c r="B2810" s="27" t="s">
        <v>13328</v>
      </c>
      <c r="C2810" s="27" t="s">
        <v>190</v>
      </c>
      <c r="D2810" s="27" t="s">
        <v>201</v>
      </c>
      <c r="I2810" s="28">
        <v>43423.622986111113</v>
      </c>
      <c r="J2810" s="28">
        <v>43423.622986111113</v>
      </c>
      <c r="K2810" s="27">
        <v>0</v>
      </c>
      <c r="L2810" s="27" t="s">
        <v>211</v>
      </c>
      <c r="M2810" s="27" t="s">
        <v>211</v>
      </c>
      <c r="N2810" s="27" t="s">
        <v>215</v>
      </c>
      <c r="O2810" s="27" t="s">
        <v>200</v>
      </c>
      <c r="R2810" s="27">
        <v>0</v>
      </c>
      <c r="U2810" s="27" t="s">
        <v>13329</v>
      </c>
    </row>
    <row r="2811" spans="1:21" x14ac:dyDescent="0.15">
      <c r="A2811" s="27" t="s">
        <v>75</v>
      </c>
      <c r="B2811" s="27" t="s">
        <v>13330</v>
      </c>
      <c r="C2811" s="27" t="s">
        <v>190</v>
      </c>
      <c r="D2811" s="27" t="s">
        <v>201</v>
      </c>
      <c r="I2811" s="28">
        <v>43423.623333333337</v>
      </c>
      <c r="J2811" s="28">
        <v>43423.623333333337</v>
      </c>
      <c r="K2811" s="27">
        <v>0</v>
      </c>
      <c r="L2811" s="27" t="s">
        <v>211</v>
      </c>
      <c r="M2811" s="27" t="s">
        <v>211</v>
      </c>
      <c r="N2811" s="27" t="s">
        <v>215</v>
      </c>
      <c r="O2811" s="27" t="s">
        <v>200</v>
      </c>
      <c r="R2811" s="27">
        <v>0</v>
      </c>
      <c r="U2811" s="27" t="s">
        <v>13331</v>
      </c>
    </row>
    <row r="2812" spans="1:21" x14ac:dyDescent="0.15">
      <c r="A2812" s="27" t="s">
        <v>75</v>
      </c>
      <c r="B2812" s="27" t="s">
        <v>6431</v>
      </c>
      <c r="C2812" s="27" t="s">
        <v>190</v>
      </c>
      <c r="D2812" s="27" t="s">
        <v>201</v>
      </c>
      <c r="I2812" s="28">
        <v>43423.625439814816</v>
      </c>
      <c r="J2812" s="28">
        <v>43423.628530092596</v>
      </c>
      <c r="K2812" s="27">
        <v>3.0902777777777782E-3</v>
      </c>
      <c r="L2812" s="27" t="s">
        <v>210</v>
      </c>
      <c r="M2812" s="27" t="s">
        <v>210</v>
      </c>
      <c r="N2812" s="27" t="s">
        <v>215</v>
      </c>
      <c r="O2812" s="27" t="s">
        <v>200</v>
      </c>
      <c r="U2812" s="27" t="s">
        <v>6432</v>
      </c>
    </row>
    <row r="2813" spans="1:21" x14ac:dyDescent="0.15">
      <c r="A2813" s="27" t="s">
        <v>75</v>
      </c>
      <c r="B2813" s="27" t="s">
        <v>13332</v>
      </c>
      <c r="C2813" s="27" t="s">
        <v>190</v>
      </c>
      <c r="D2813" s="27" t="s">
        <v>201</v>
      </c>
      <c r="I2813" s="28">
        <v>43423.625752314816</v>
      </c>
      <c r="J2813" s="28">
        <v>43423.625752314816</v>
      </c>
      <c r="K2813" s="27">
        <v>0</v>
      </c>
      <c r="L2813" s="27" t="s">
        <v>211</v>
      </c>
      <c r="M2813" s="27" t="s">
        <v>211</v>
      </c>
      <c r="N2813" s="27" t="s">
        <v>215</v>
      </c>
      <c r="O2813" s="27" t="s">
        <v>200</v>
      </c>
      <c r="R2813" s="27">
        <v>0</v>
      </c>
      <c r="U2813" s="27" t="s">
        <v>13327</v>
      </c>
    </row>
    <row r="2814" spans="1:21" x14ac:dyDescent="0.15">
      <c r="A2814" s="27" t="s">
        <v>75</v>
      </c>
      <c r="B2814" s="27" t="s">
        <v>13333</v>
      </c>
      <c r="C2814" s="27" t="s">
        <v>190</v>
      </c>
      <c r="D2814" s="27" t="s">
        <v>201</v>
      </c>
      <c r="I2814" s="28">
        <v>43423.625856481478</v>
      </c>
      <c r="J2814" s="28">
        <v>43423.625856481478</v>
      </c>
      <c r="K2814" s="27">
        <v>0</v>
      </c>
      <c r="L2814" s="27" t="s">
        <v>211</v>
      </c>
      <c r="M2814" s="27" t="s">
        <v>211</v>
      </c>
      <c r="N2814" s="27" t="s">
        <v>215</v>
      </c>
      <c r="O2814" s="27" t="s">
        <v>200</v>
      </c>
      <c r="R2814" s="27">
        <v>0</v>
      </c>
      <c r="U2814" s="27" t="s">
        <v>13334</v>
      </c>
    </row>
    <row r="2815" spans="1:21" x14ac:dyDescent="0.15">
      <c r="A2815" s="27" t="s">
        <v>75</v>
      </c>
      <c r="B2815" s="27" t="s">
        <v>13335</v>
      </c>
      <c r="C2815" s="27" t="s">
        <v>190</v>
      </c>
      <c r="D2815" s="27" t="s">
        <v>201</v>
      </c>
      <c r="I2815" s="28">
        <v>43423.626400462963</v>
      </c>
      <c r="J2815" s="28">
        <v>43423.626400462963</v>
      </c>
      <c r="K2815" s="27">
        <v>0</v>
      </c>
      <c r="L2815" s="27" t="s">
        <v>211</v>
      </c>
      <c r="M2815" s="27" t="s">
        <v>211</v>
      </c>
      <c r="N2815" s="27" t="s">
        <v>215</v>
      </c>
      <c r="O2815" s="27" t="s">
        <v>200</v>
      </c>
      <c r="R2815" s="27">
        <v>0</v>
      </c>
      <c r="U2815" s="27" t="s">
        <v>13327</v>
      </c>
    </row>
    <row r="2816" spans="1:21" x14ac:dyDescent="0.15">
      <c r="A2816" s="27" t="s">
        <v>75</v>
      </c>
      <c r="B2816" s="27" t="s">
        <v>13336</v>
      </c>
      <c r="C2816" s="27" t="s">
        <v>190</v>
      </c>
      <c r="D2816" s="27" t="s">
        <v>201</v>
      </c>
      <c r="I2816" s="28">
        <v>43423.626701388886</v>
      </c>
      <c r="J2816" s="28">
        <v>43423.626701388886</v>
      </c>
      <c r="K2816" s="27">
        <v>0</v>
      </c>
      <c r="L2816" s="27" t="s">
        <v>211</v>
      </c>
      <c r="M2816" s="27" t="s">
        <v>211</v>
      </c>
      <c r="N2816" s="27" t="s">
        <v>215</v>
      </c>
      <c r="O2816" s="27" t="s">
        <v>200</v>
      </c>
      <c r="R2816" s="27">
        <v>0</v>
      </c>
      <c r="U2816" s="27" t="s">
        <v>13329</v>
      </c>
    </row>
    <row r="2817" spans="1:21" x14ac:dyDescent="0.15">
      <c r="A2817" s="27" t="s">
        <v>75</v>
      </c>
      <c r="B2817" s="27" t="s">
        <v>13337</v>
      </c>
      <c r="C2817" s="27" t="s">
        <v>190</v>
      </c>
      <c r="D2817" s="27" t="s">
        <v>201</v>
      </c>
      <c r="I2817" s="28">
        <v>43423.634988425925</v>
      </c>
      <c r="J2817" s="28">
        <v>43423.634988425925</v>
      </c>
      <c r="K2817" s="27">
        <v>0</v>
      </c>
      <c r="L2817" s="27" t="s">
        <v>211</v>
      </c>
      <c r="M2817" s="27" t="s">
        <v>211</v>
      </c>
      <c r="N2817" s="27" t="s">
        <v>215</v>
      </c>
      <c r="O2817" s="27" t="s">
        <v>200</v>
      </c>
      <c r="R2817" s="27">
        <v>0</v>
      </c>
      <c r="U2817" s="27" t="s">
        <v>13338</v>
      </c>
    </row>
    <row r="2818" spans="1:21" x14ac:dyDescent="0.15">
      <c r="A2818" s="27" t="s">
        <v>75</v>
      </c>
      <c r="B2818" s="27" t="s">
        <v>13339</v>
      </c>
      <c r="C2818" s="27" t="s">
        <v>190</v>
      </c>
      <c r="D2818" s="27" t="s">
        <v>201</v>
      </c>
      <c r="I2818" s="28">
        <v>43423.668923611112</v>
      </c>
      <c r="J2818" s="28">
        <v>43423.668923611112</v>
      </c>
      <c r="K2818" s="27">
        <v>0</v>
      </c>
      <c r="L2818" s="27" t="s">
        <v>211</v>
      </c>
      <c r="M2818" s="27" t="s">
        <v>211</v>
      </c>
      <c r="N2818" s="27" t="s">
        <v>215</v>
      </c>
      <c r="O2818" s="27" t="s">
        <v>200</v>
      </c>
      <c r="R2818" s="27">
        <v>0</v>
      </c>
      <c r="U2818" s="27" t="s">
        <v>13340</v>
      </c>
    </row>
    <row r="2819" spans="1:21" x14ac:dyDescent="0.15">
      <c r="A2819" s="27" t="s">
        <v>75</v>
      </c>
      <c r="B2819" s="27" t="s">
        <v>13341</v>
      </c>
      <c r="C2819" s="27" t="s">
        <v>190</v>
      </c>
      <c r="D2819" s="27" t="s">
        <v>201</v>
      </c>
      <c r="I2819" s="28">
        <v>43423.670891203707</v>
      </c>
      <c r="J2819" s="28">
        <v>43423.670891203707</v>
      </c>
      <c r="K2819" s="27">
        <v>0</v>
      </c>
      <c r="L2819" s="27" t="s">
        <v>211</v>
      </c>
      <c r="M2819" s="27" t="s">
        <v>211</v>
      </c>
      <c r="N2819" s="27" t="s">
        <v>215</v>
      </c>
      <c r="O2819" s="27" t="s">
        <v>200</v>
      </c>
      <c r="U2819" s="27" t="s">
        <v>680</v>
      </c>
    </row>
    <row r="2820" spans="1:21" x14ac:dyDescent="0.15">
      <c r="A2820" s="27" t="s">
        <v>75</v>
      </c>
      <c r="B2820" s="27" t="s">
        <v>13342</v>
      </c>
      <c r="C2820" s="27" t="s">
        <v>190</v>
      </c>
      <c r="D2820" s="27" t="s">
        <v>201</v>
      </c>
      <c r="I2820" s="28">
        <v>43423.67627314815</v>
      </c>
      <c r="J2820" s="28">
        <v>43423.67627314815</v>
      </c>
      <c r="K2820" s="27">
        <v>0</v>
      </c>
      <c r="L2820" s="27" t="s">
        <v>211</v>
      </c>
      <c r="M2820" s="27" t="s">
        <v>211</v>
      </c>
      <c r="N2820" s="27" t="s">
        <v>215</v>
      </c>
      <c r="O2820" s="27" t="s">
        <v>200</v>
      </c>
      <c r="U2820" s="27" t="s">
        <v>9199</v>
      </c>
    </row>
    <row r="2821" spans="1:21" x14ac:dyDescent="0.15">
      <c r="A2821" s="27" t="s">
        <v>75</v>
      </c>
      <c r="B2821" s="27" t="s">
        <v>6433</v>
      </c>
      <c r="C2821" s="27" t="s">
        <v>477</v>
      </c>
      <c r="D2821" s="27" t="s">
        <v>1275</v>
      </c>
      <c r="I2821" s="28">
        <v>43423.602418981478</v>
      </c>
      <c r="J2821" s="28">
        <v>43423.607002314813</v>
      </c>
      <c r="K2821" s="27">
        <v>4.5833333333333334E-3</v>
      </c>
      <c r="L2821" s="27" t="s">
        <v>210</v>
      </c>
      <c r="M2821" s="27" t="s">
        <v>210</v>
      </c>
      <c r="N2821" s="27" t="s">
        <v>215</v>
      </c>
      <c r="O2821" s="27" t="s">
        <v>1276</v>
      </c>
      <c r="R2821" s="27">
        <v>0</v>
      </c>
      <c r="U2821" s="27" t="s">
        <v>1539</v>
      </c>
    </row>
    <row r="2822" spans="1:21" x14ac:dyDescent="0.15">
      <c r="A2822" s="27" t="s">
        <v>75</v>
      </c>
      <c r="B2822" s="27" t="s">
        <v>6434</v>
      </c>
      <c r="C2822" s="27" t="s">
        <v>477</v>
      </c>
      <c r="D2822" s="27" t="s">
        <v>1275</v>
      </c>
      <c r="I2822" s="28">
        <v>43423.694733796299</v>
      </c>
      <c r="J2822" s="28">
        <v>43423.697164351855</v>
      </c>
      <c r="K2822" s="27">
        <v>2.4305555555555556E-3</v>
      </c>
      <c r="L2822" s="27" t="s">
        <v>210</v>
      </c>
      <c r="M2822" s="27" t="s">
        <v>210</v>
      </c>
      <c r="N2822" s="27" t="s">
        <v>215</v>
      </c>
      <c r="O2822" s="27" t="s">
        <v>1276</v>
      </c>
      <c r="R2822" s="27">
        <v>0</v>
      </c>
      <c r="U2822" s="27" t="s">
        <v>6435</v>
      </c>
    </row>
    <row r="2823" spans="1:21" x14ac:dyDescent="0.15">
      <c r="A2823" s="27" t="s">
        <v>75</v>
      </c>
      <c r="B2823" s="27" t="s">
        <v>6436</v>
      </c>
      <c r="C2823" s="27" t="s">
        <v>477</v>
      </c>
      <c r="D2823" s="27" t="s">
        <v>80</v>
      </c>
      <c r="I2823" s="28">
        <v>43423.45039351852</v>
      </c>
      <c r="J2823" s="28">
        <v>43423.450682870367</v>
      </c>
      <c r="K2823" s="27">
        <v>2.8935185185185189E-4</v>
      </c>
      <c r="L2823" s="27" t="s">
        <v>210</v>
      </c>
      <c r="M2823" s="27" t="s">
        <v>211</v>
      </c>
      <c r="N2823" s="27" t="s">
        <v>215</v>
      </c>
      <c r="O2823" s="27" t="s">
        <v>79</v>
      </c>
      <c r="R2823" s="27">
        <v>0</v>
      </c>
      <c r="U2823" s="27" t="s">
        <v>6437</v>
      </c>
    </row>
    <row r="2824" spans="1:21" x14ac:dyDescent="0.15">
      <c r="A2824" s="27" t="s">
        <v>75</v>
      </c>
      <c r="B2824" s="27" t="s">
        <v>6438</v>
      </c>
      <c r="C2824" s="27" t="s">
        <v>477</v>
      </c>
      <c r="D2824" s="27" t="s">
        <v>80</v>
      </c>
      <c r="I2824" s="28">
        <v>43423.450891203705</v>
      </c>
      <c r="J2824" s="28">
        <v>43423.451655092591</v>
      </c>
      <c r="K2824" s="27">
        <v>7.6388888888888893E-4</v>
      </c>
      <c r="L2824" s="27" t="s">
        <v>210</v>
      </c>
      <c r="M2824" s="27" t="s">
        <v>211</v>
      </c>
      <c r="N2824" s="27" t="s">
        <v>215</v>
      </c>
      <c r="O2824" s="27" t="s">
        <v>79</v>
      </c>
      <c r="R2824" s="27">
        <v>0</v>
      </c>
      <c r="U2824" s="27" t="s">
        <v>6437</v>
      </c>
    </row>
    <row r="2825" spans="1:21" x14ac:dyDescent="0.15">
      <c r="A2825" s="27" t="s">
        <v>75</v>
      </c>
      <c r="B2825" s="27" t="s">
        <v>6439</v>
      </c>
      <c r="C2825" s="27" t="s">
        <v>477</v>
      </c>
      <c r="D2825" s="27" t="s">
        <v>80</v>
      </c>
      <c r="I2825" s="28">
        <v>43423.454340277778</v>
      </c>
      <c r="J2825" s="28">
        <v>43423.454525462963</v>
      </c>
      <c r="K2825" s="27">
        <v>1.8518518518518518E-4</v>
      </c>
      <c r="L2825" s="27" t="s">
        <v>210</v>
      </c>
      <c r="M2825" s="27" t="s">
        <v>211</v>
      </c>
      <c r="N2825" s="27" t="s">
        <v>215</v>
      </c>
      <c r="O2825" s="27" t="s">
        <v>79</v>
      </c>
      <c r="R2825" s="27">
        <v>0</v>
      </c>
      <c r="U2825" s="27" t="s">
        <v>6440</v>
      </c>
    </row>
    <row r="2826" spans="1:21" x14ac:dyDescent="0.15">
      <c r="A2826" s="27" t="s">
        <v>75</v>
      </c>
      <c r="B2826" s="27" t="s">
        <v>13343</v>
      </c>
      <c r="C2826" s="27" t="s">
        <v>477</v>
      </c>
      <c r="D2826" s="27" t="s">
        <v>80</v>
      </c>
      <c r="I2826" s="28">
        <v>43423.454872685186</v>
      </c>
      <c r="J2826" s="28">
        <v>43423.454872685186</v>
      </c>
      <c r="K2826" s="27">
        <v>0</v>
      </c>
      <c r="L2826" s="27" t="s">
        <v>211</v>
      </c>
      <c r="M2826" s="27" t="s">
        <v>211</v>
      </c>
      <c r="N2826" s="27" t="s">
        <v>215</v>
      </c>
      <c r="O2826" s="27" t="s">
        <v>79</v>
      </c>
      <c r="R2826" s="27">
        <v>0</v>
      </c>
      <c r="U2826" s="27" t="s">
        <v>13344</v>
      </c>
    </row>
    <row r="2827" spans="1:21" x14ac:dyDescent="0.15">
      <c r="A2827" s="27" t="s">
        <v>75</v>
      </c>
      <c r="B2827" s="27" t="s">
        <v>13345</v>
      </c>
      <c r="C2827" s="27" t="s">
        <v>477</v>
      </c>
      <c r="D2827" s="27" t="s">
        <v>80</v>
      </c>
      <c r="I2827" s="28">
        <v>43423.455185185187</v>
      </c>
      <c r="J2827" s="28">
        <v>43423.455185185187</v>
      </c>
      <c r="K2827" s="27">
        <v>0</v>
      </c>
      <c r="L2827" s="27" t="s">
        <v>211</v>
      </c>
      <c r="M2827" s="27" t="s">
        <v>211</v>
      </c>
      <c r="N2827" s="27" t="s">
        <v>215</v>
      </c>
      <c r="O2827" s="27" t="s">
        <v>79</v>
      </c>
      <c r="R2827" s="27">
        <v>0</v>
      </c>
      <c r="U2827" s="27" t="s">
        <v>13346</v>
      </c>
    </row>
    <row r="2828" spans="1:21" x14ac:dyDescent="0.15">
      <c r="A2828" s="27" t="s">
        <v>75</v>
      </c>
      <c r="B2828" s="27" t="s">
        <v>13347</v>
      </c>
      <c r="C2828" s="27" t="s">
        <v>477</v>
      </c>
      <c r="D2828" s="27" t="s">
        <v>80</v>
      </c>
      <c r="I2828" s="28">
        <v>43423.456180555557</v>
      </c>
      <c r="J2828" s="28">
        <v>43423.456180555557</v>
      </c>
      <c r="K2828" s="27">
        <v>0</v>
      </c>
      <c r="L2828" s="27" t="s">
        <v>211</v>
      </c>
      <c r="M2828" s="27" t="s">
        <v>211</v>
      </c>
      <c r="N2828" s="27" t="s">
        <v>215</v>
      </c>
      <c r="O2828" s="27" t="s">
        <v>79</v>
      </c>
      <c r="R2828" s="27">
        <v>0</v>
      </c>
      <c r="U2828" s="27" t="s">
        <v>13344</v>
      </c>
    </row>
    <row r="2829" spans="1:21" x14ac:dyDescent="0.15">
      <c r="A2829" s="27" t="s">
        <v>75</v>
      </c>
      <c r="B2829" s="27" t="s">
        <v>13348</v>
      </c>
      <c r="C2829" s="27" t="s">
        <v>477</v>
      </c>
      <c r="D2829" s="27" t="s">
        <v>80</v>
      </c>
      <c r="I2829" s="28">
        <v>43423.461261574077</v>
      </c>
      <c r="J2829" s="28">
        <v>43423.461261574077</v>
      </c>
      <c r="K2829" s="27">
        <v>0</v>
      </c>
      <c r="L2829" s="27" t="s">
        <v>211</v>
      </c>
      <c r="M2829" s="27" t="s">
        <v>211</v>
      </c>
      <c r="N2829" s="27" t="s">
        <v>215</v>
      </c>
      <c r="O2829" s="27" t="s">
        <v>79</v>
      </c>
      <c r="R2829" s="27">
        <v>0</v>
      </c>
      <c r="U2829" s="27" t="s">
        <v>1694</v>
      </c>
    </row>
    <row r="2830" spans="1:21" x14ac:dyDescent="0.15">
      <c r="A2830" s="27" t="s">
        <v>75</v>
      </c>
      <c r="B2830" s="27" t="s">
        <v>13349</v>
      </c>
      <c r="C2830" s="27" t="s">
        <v>477</v>
      </c>
      <c r="D2830" s="27" t="s">
        <v>80</v>
      </c>
      <c r="I2830" s="28">
        <v>43423.464421296296</v>
      </c>
      <c r="J2830" s="28">
        <v>43423.464421296296</v>
      </c>
      <c r="K2830" s="27">
        <v>0</v>
      </c>
      <c r="L2830" s="27" t="s">
        <v>211</v>
      </c>
      <c r="M2830" s="27" t="s">
        <v>211</v>
      </c>
      <c r="N2830" s="27" t="s">
        <v>215</v>
      </c>
      <c r="O2830" s="27" t="s">
        <v>79</v>
      </c>
      <c r="R2830" s="27">
        <v>0</v>
      </c>
      <c r="U2830" s="27" t="s">
        <v>1693</v>
      </c>
    </row>
    <row r="2831" spans="1:21" x14ac:dyDescent="0.15">
      <c r="A2831" s="27" t="s">
        <v>75</v>
      </c>
      <c r="B2831" s="27" t="s">
        <v>13350</v>
      </c>
      <c r="C2831" s="27" t="s">
        <v>477</v>
      </c>
      <c r="D2831" s="27" t="s">
        <v>80</v>
      </c>
      <c r="I2831" s="28">
        <v>43423.464872685188</v>
      </c>
      <c r="J2831" s="28">
        <v>43423.464872685188</v>
      </c>
      <c r="K2831" s="27">
        <v>0</v>
      </c>
      <c r="L2831" s="27" t="s">
        <v>211</v>
      </c>
      <c r="M2831" s="27" t="s">
        <v>211</v>
      </c>
      <c r="N2831" s="27" t="s">
        <v>215</v>
      </c>
      <c r="O2831" s="27" t="s">
        <v>79</v>
      </c>
      <c r="R2831" s="27">
        <v>0</v>
      </c>
      <c r="U2831" s="27" t="s">
        <v>1028</v>
      </c>
    </row>
    <row r="2832" spans="1:21" x14ac:dyDescent="0.15">
      <c r="A2832" s="27" t="s">
        <v>75</v>
      </c>
      <c r="B2832" s="27" t="s">
        <v>13351</v>
      </c>
      <c r="C2832" s="27" t="s">
        <v>477</v>
      </c>
      <c r="D2832" s="27" t="s">
        <v>80</v>
      </c>
      <c r="I2832" s="28">
        <v>43423.468518518515</v>
      </c>
      <c r="J2832" s="28">
        <v>43423.468518518515</v>
      </c>
      <c r="K2832" s="27">
        <v>0</v>
      </c>
      <c r="L2832" s="27" t="s">
        <v>211</v>
      </c>
      <c r="M2832" s="27" t="s">
        <v>211</v>
      </c>
      <c r="N2832" s="27" t="s">
        <v>215</v>
      </c>
      <c r="O2832" s="27" t="s">
        <v>79</v>
      </c>
      <c r="R2832" s="27">
        <v>0</v>
      </c>
      <c r="U2832" s="27" t="s">
        <v>13352</v>
      </c>
    </row>
    <row r="2833" spans="1:21" x14ac:dyDescent="0.15">
      <c r="A2833" s="27" t="s">
        <v>75</v>
      </c>
      <c r="B2833" s="27" t="s">
        <v>13353</v>
      </c>
      <c r="C2833" s="27" t="s">
        <v>477</v>
      </c>
      <c r="D2833" s="27" t="s">
        <v>80</v>
      </c>
      <c r="I2833" s="28">
        <v>43423.471967592595</v>
      </c>
      <c r="J2833" s="28">
        <v>43423.471967592595</v>
      </c>
      <c r="K2833" s="27">
        <v>0</v>
      </c>
      <c r="L2833" s="27" t="s">
        <v>211</v>
      </c>
      <c r="M2833" s="27" t="s">
        <v>211</v>
      </c>
      <c r="N2833" s="27" t="s">
        <v>215</v>
      </c>
      <c r="O2833" s="27" t="s">
        <v>79</v>
      </c>
      <c r="R2833" s="27">
        <v>0</v>
      </c>
      <c r="U2833" s="27" t="s">
        <v>13354</v>
      </c>
    </row>
    <row r="2834" spans="1:21" x14ac:dyDescent="0.15">
      <c r="A2834" s="27" t="s">
        <v>75</v>
      </c>
      <c r="B2834" s="27" t="s">
        <v>6441</v>
      </c>
      <c r="C2834" s="27" t="s">
        <v>477</v>
      </c>
      <c r="D2834" s="27" t="s">
        <v>80</v>
      </c>
      <c r="I2834" s="28">
        <v>43423.472453703704</v>
      </c>
      <c r="J2834" s="28">
        <v>43423.474131944444</v>
      </c>
      <c r="K2834" s="27">
        <v>1.6782407407407406E-3</v>
      </c>
      <c r="L2834" s="27" t="s">
        <v>210</v>
      </c>
      <c r="M2834" s="27" t="s">
        <v>211</v>
      </c>
      <c r="N2834" s="27" t="s">
        <v>215</v>
      </c>
      <c r="O2834" s="27" t="s">
        <v>79</v>
      </c>
      <c r="R2834" s="27">
        <v>0</v>
      </c>
      <c r="U2834" s="27" t="s">
        <v>6442</v>
      </c>
    </row>
    <row r="2835" spans="1:21" x14ac:dyDescent="0.15">
      <c r="A2835" s="27" t="s">
        <v>75</v>
      </c>
      <c r="B2835" s="27" t="s">
        <v>6443</v>
      </c>
      <c r="C2835" s="27" t="s">
        <v>477</v>
      </c>
      <c r="D2835" s="27" t="s">
        <v>80</v>
      </c>
      <c r="I2835" s="28">
        <v>43423.475370370368</v>
      </c>
      <c r="J2835" s="28">
        <v>43423.475659722222</v>
      </c>
      <c r="K2835" s="27">
        <v>2.8935185185185189E-4</v>
      </c>
      <c r="L2835" s="27" t="s">
        <v>210</v>
      </c>
      <c r="M2835" s="27" t="s">
        <v>211</v>
      </c>
      <c r="N2835" s="27" t="s">
        <v>215</v>
      </c>
      <c r="O2835" s="27" t="s">
        <v>79</v>
      </c>
      <c r="R2835" s="27">
        <v>0</v>
      </c>
      <c r="U2835" s="27" t="s">
        <v>6437</v>
      </c>
    </row>
    <row r="2836" spans="1:21" x14ac:dyDescent="0.15">
      <c r="A2836" s="27" t="s">
        <v>75</v>
      </c>
      <c r="B2836" s="27" t="s">
        <v>6444</v>
      </c>
      <c r="C2836" s="27" t="s">
        <v>477</v>
      </c>
      <c r="D2836" s="27" t="s">
        <v>80</v>
      </c>
      <c r="I2836" s="28">
        <v>43423.47583333333</v>
      </c>
      <c r="J2836" s="28">
        <v>43423.476134259261</v>
      </c>
      <c r="K2836" s="27">
        <v>3.0092592592592595E-4</v>
      </c>
      <c r="L2836" s="27" t="s">
        <v>210</v>
      </c>
      <c r="M2836" s="27" t="s">
        <v>211</v>
      </c>
      <c r="N2836" s="27" t="s">
        <v>215</v>
      </c>
      <c r="O2836" s="27" t="s">
        <v>79</v>
      </c>
      <c r="R2836" s="27">
        <v>0</v>
      </c>
      <c r="U2836" s="27" t="s">
        <v>6437</v>
      </c>
    </row>
    <row r="2837" spans="1:21" x14ac:dyDescent="0.15">
      <c r="A2837" s="27" t="s">
        <v>75</v>
      </c>
      <c r="B2837" s="27" t="s">
        <v>6445</v>
      </c>
      <c r="C2837" s="27" t="s">
        <v>477</v>
      </c>
      <c r="D2837" s="27" t="s">
        <v>80</v>
      </c>
      <c r="I2837" s="28">
        <v>43423.479861111111</v>
      </c>
      <c r="J2837" s="28">
        <v>43423.481064814812</v>
      </c>
      <c r="K2837" s="27">
        <v>1.2037037037037038E-3</v>
      </c>
      <c r="L2837" s="27" t="s">
        <v>210</v>
      </c>
      <c r="M2837" s="27" t="s">
        <v>211</v>
      </c>
      <c r="N2837" s="27" t="s">
        <v>215</v>
      </c>
      <c r="O2837" s="27" t="s">
        <v>79</v>
      </c>
      <c r="R2837" s="27">
        <v>0</v>
      </c>
      <c r="U2837" s="27" t="s">
        <v>6446</v>
      </c>
    </row>
    <row r="2838" spans="1:21" x14ac:dyDescent="0.15">
      <c r="A2838" s="27" t="s">
        <v>75</v>
      </c>
      <c r="B2838" s="27" t="s">
        <v>6447</v>
      </c>
      <c r="C2838" s="27" t="s">
        <v>477</v>
      </c>
      <c r="D2838" s="27" t="s">
        <v>80</v>
      </c>
      <c r="I2838" s="28">
        <v>43423.487986111111</v>
      </c>
      <c r="J2838" s="28">
        <v>43423.488749999997</v>
      </c>
      <c r="K2838" s="27">
        <v>7.6388888888888893E-4</v>
      </c>
      <c r="L2838" s="27" t="s">
        <v>210</v>
      </c>
      <c r="M2838" s="27" t="s">
        <v>211</v>
      </c>
      <c r="N2838" s="27" t="s">
        <v>215</v>
      </c>
      <c r="O2838" s="27" t="s">
        <v>79</v>
      </c>
      <c r="R2838" s="27">
        <v>0</v>
      </c>
      <c r="U2838" s="27" t="s">
        <v>6448</v>
      </c>
    </row>
    <row r="2839" spans="1:21" x14ac:dyDescent="0.15">
      <c r="A2839" s="27" t="s">
        <v>75</v>
      </c>
      <c r="B2839" s="27" t="s">
        <v>6449</v>
      </c>
      <c r="C2839" s="27" t="s">
        <v>477</v>
      </c>
      <c r="D2839" s="27" t="s">
        <v>80</v>
      </c>
      <c r="I2839" s="28">
        <v>43423.586412037039</v>
      </c>
      <c r="J2839" s="28">
        <v>43423.586724537039</v>
      </c>
      <c r="K2839" s="27">
        <v>3.1250000000000001E-4</v>
      </c>
      <c r="L2839" s="27" t="s">
        <v>210</v>
      </c>
      <c r="M2839" s="27" t="s">
        <v>211</v>
      </c>
      <c r="N2839" s="27" t="s">
        <v>215</v>
      </c>
      <c r="O2839" s="27" t="s">
        <v>79</v>
      </c>
      <c r="R2839" s="27">
        <v>0</v>
      </c>
      <c r="U2839" s="27" t="s">
        <v>6450</v>
      </c>
    </row>
    <row r="2840" spans="1:21" x14ac:dyDescent="0.15">
      <c r="A2840" s="27" t="s">
        <v>75</v>
      </c>
      <c r="B2840" s="27" t="s">
        <v>6451</v>
      </c>
      <c r="C2840" s="27" t="s">
        <v>477</v>
      </c>
      <c r="D2840" s="27" t="s">
        <v>80</v>
      </c>
      <c r="I2840" s="28">
        <v>43423.587141203701</v>
      </c>
      <c r="J2840" s="28">
        <v>43423.590289351851</v>
      </c>
      <c r="K2840" s="27">
        <v>3.1481481481481482E-3</v>
      </c>
      <c r="L2840" s="27" t="s">
        <v>210</v>
      </c>
      <c r="M2840" s="27" t="s">
        <v>210</v>
      </c>
      <c r="N2840" s="27" t="s">
        <v>215</v>
      </c>
      <c r="O2840" s="27" t="s">
        <v>79</v>
      </c>
      <c r="R2840" s="27">
        <v>0</v>
      </c>
      <c r="U2840" s="27" t="s">
        <v>6450</v>
      </c>
    </row>
    <row r="2841" spans="1:21" x14ac:dyDescent="0.15">
      <c r="A2841" s="27" t="s">
        <v>75</v>
      </c>
      <c r="B2841" s="27" t="s">
        <v>6452</v>
      </c>
      <c r="C2841" s="27" t="s">
        <v>477</v>
      </c>
      <c r="D2841" s="27" t="s">
        <v>80</v>
      </c>
      <c r="I2841" s="28">
        <v>43423.592314814814</v>
      </c>
      <c r="J2841" s="28">
        <v>43423.593738425923</v>
      </c>
      <c r="K2841" s="27">
        <v>1.423611111111111E-3</v>
      </c>
      <c r="L2841" s="27" t="s">
        <v>210</v>
      </c>
      <c r="M2841" s="27" t="s">
        <v>211</v>
      </c>
      <c r="N2841" s="27" t="s">
        <v>215</v>
      </c>
      <c r="O2841" s="27" t="s">
        <v>79</v>
      </c>
      <c r="R2841" s="27">
        <v>0</v>
      </c>
      <c r="U2841" s="27" t="s">
        <v>1028</v>
      </c>
    </row>
    <row r="2842" spans="1:21" x14ac:dyDescent="0.15">
      <c r="A2842" s="27" t="s">
        <v>75</v>
      </c>
      <c r="B2842" s="27" t="s">
        <v>6453</v>
      </c>
      <c r="C2842" s="27" t="s">
        <v>477</v>
      </c>
      <c r="D2842" s="27" t="s">
        <v>80</v>
      </c>
      <c r="I2842" s="28">
        <v>43423.594965277778</v>
      </c>
      <c r="J2842" s="28">
        <v>43423.596006944441</v>
      </c>
      <c r="K2842" s="27">
        <v>1.0416666666666667E-3</v>
      </c>
      <c r="L2842" s="27" t="s">
        <v>210</v>
      </c>
      <c r="M2842" s="27" t="s">
        <v>211</v>
      </c>
      <c r="N2842" s="27" t="s">
        <v>215</v>
      </c>
      <c r="O2842" s="27" t="s">
        <v>79</v>
      </c>
      <c r="R2842" s="27">
        <v>0</v>
      </c>
      <c r="U2842" s="27" t="s">
        <v>1028</v>
      </c>
    </row>
    <row r="2843" spans="1:21" x14ac:dyDescent="0.15">
      <c r="A2843" s="27" t="s">
        <v>75</v>
      </c>
      <c r="B2843" s="27" t="s">
        <v>13355</v>
      </c>
      <c r="C2843" s="27" t="s">
        <v>477</v>
      </c>
      <c r="D2843" s="27" t="s">
        <v>80</v>
      </c>
      <c r="I2843" s="28">
        <v>43423.597291666665</v>
      </c>
      <c r="J2843" s="28">
        <v>43423.597291666665</v>
      </c>
      <c r="K2843" s="27">
        <v>0</v>
      </c>
      <c r="L2843" s="27" t="s">
        <v>211</v>
      </c>
      <c r="M2843" s="27" t="s">
        <v>211</v>
      </c>
      <c r="N2843" s="27" t="s">
        <v>215</v>
      </c>
      <c r="O2843" s="27" t="s">
        <v>79</v>
      </c>
      <c r="R2843" s="27">
        <v>0</v>
      </c>
      <c r="U2843" s="27" t="s">
        <v>13356</v>
      </c>
    </row>
    <row r="2844" spans="1:21" x14ac:dyDescent="0.15">
      <c r="A2844" s="27" t="s">
        <v>75</v>
      </c>
      <c r="B2844" s="27" t="s">
        <v>13357</v>
      </c>
      <c r="C2844" s="27" t="s">
        <v>477</v>
      </c>
      <c r="D2844" s="27" t="s">
        <v>80</v>
      </c>
      <c r="I2844" s="28">
        <v>43423.598391203705</v>
      </c>
      <c r="J2844" s="28">
        <v>43423.598391203705</v>
      </c>
      <c r="K2844" s="27">
        <v>0</v>
      </c>
      <c r="L2844" s="27" t="s">
        <v>211</v>
      </c>
      <c r="M2844" s="27" t="s">
        <v>211</v>
      </c>
      <c r="N2844" s="27" t="s">
        <v>215</v>
      </c>
      <c r="O2844" s="27" t="s">
        <v>79</v>
      </c>
      <c r="R2844" s="27">
        <v>0</v>
      </c>
      <c r="U2844" s="27" t="s">
        <v>1028</v>
      </c>
    </row>
    <row r="2845" spans="1:21" x14ac:dyDescent="0.15">
      <c r="A2845" s="27" t="s">
        <v>75</v>
      </c>
      <c r="B2845" s="27" t="s">
        <v>13358</v>
      </c>
      <c r="C2845" s="27" t="s">
        <v>477</v>
      </c>
      <c r="D2845" s="27" t="s">
        <v>80</v>
      </c>
      <c r="I2845" s="28">
        <v>43423.598495370374</v>
      </c>
      <c r="J2845" s="28">
        <v>43423.598495370374</v>
      </c>
      <c r="K2845" s="27">
        <v>0</v>
      </c>
      <c r="L2845" s="27" t="s">
        <v>211</v>
      </c>
      <c r="M2845" s="27" t="s">
        <v>211</v>
      </c>
      <c r="N2845" s="27" t="s">
        <v>215</v>
      </c>
      <c r="O2845" s="27" t="s">
        <v>79</v>
      </c>
      <c r="R2845" s="27">
        <v>0</v>
      </c>
      <c r="U2845" s="27" t="s">
        <v>1028</v>
      </c>
    </row>
    <row r="2846" spans="1:21" x14ac:dyDescent="0.15">
      <c r="A2846" s="27" t="s">
        <v>75</v>
      </c>
      <c r="B2846" s="27" t="s">
        <v>13359</v>
      </c>
      <c r="C2846" s="27" t="s">
        <v>477</v>
      </c>
      <c r="D2846" s="27" t="s">
        <v>80</v>
      </c>
      <c r="I2846" s="28">
        <v>43423.598587962966</v>
      </c>
      <c r="J2846" s="28">
        <v>43423.598587962966</v>
      </c>
      <c r="K2846" s="27">
        <v>0</v>
      </c>
      <c r="L2846" s="27" t="s">
        <v>211</v>
      </c>
      <c r="M2846" s="27" t="s">
        <v>211</v>
      </c>
      <c r="N2846" s="27" t="s">
        <v>215</v>
      </c>
      <c r="O2846" s="27" t="s">
        <v>79</v>
      </c>
      <c r="R2846" s="27">
        <v>0</v>
      </c>
      <c r="U2846" s="27" t="s">
        <v>1028</v>
      </c>
    </row>
    <row r="2847" spans="1:21" x14ac:dyDescent="0.15">
      <c r="A2847" s="27" t="s">
        <v>75</v>
      </c>
      <c r="B2847" s="27" t="s">
        <v>6454</v>
      </c>
      <c r="C2847" s="27" t="s">
        <v>477</v>
      </c>
      <c r="D2847" s="27" t="s">
        <v>80</v>
      </c>
      <c r="I2847" s="28">
        <v>43423.598703703705</v>
      </c>
      <c r="J2847" s="28">
        <v>43423.604942129627</v>
      </c>
      <c r="K2847" s="27">
        <v>6.238425925925925E-3</v>
      </c>
      <c r="L2847" s="27" t="s">
        <v>210</v>
      </c>
      <c r="M2847" s="27" t="s">
        <v>210</v>
      </c>
      <c r="N2847" s="27" t="s">
        <v>215</v>
      </c>
      <c r="O2847" s="27" t="s">
        <v>79</v>
      </c>
      <c r="R2847" s="27">
        <v>0</v>
      </c>
      <c r="U2847" s="27" t="s">
        <v>6455</v>
      </c>
    </row>
    <row r="2848" spans="1:21" x14ac:dyDescent="0.15">
      <c r="A2848" s="27" t="s">
        <v>75</v>
      </c>
      <c r="B2848" s="27" t="s">
        <v>13360</v>
      </c>
      <c r="C2848" s="27" t="s">
        <v>477</v>
      </c>
      <c r="D2848" s="27" t="s">
        <v>80</v>
      </c>
      <c r="I2848" s="28">
        <v>43423.600960648146</v>
      </c>
      <c r="J2848" s="28">
        <v>43423.600960648146</v>
      </c>
      <c r="K2848" s="27">
        <v>0</v>
      </c>
      <c r="L2848" s="27" t="s">
        <v>211</v>
      </c>
      <c r="M2848" s="27" t="s">
        <v>211</v>
      </c>
      <c r="N2848" s="27" t="s">
        <v>215</v>
      </c>
      <c r="O2848" s="27" t="s">
        <v>79</v>
      </c>
      <c r="R2848" s="27">
        <v>0</v>
      </c>
      <c r="U2848" s="27" t="s">
        <v>13361</v>
      </c>
    </row>
    <row r="2849" spans="1:21" x14ac:dyDescent="0.15">
      <c r="A2849" s="27" t="s">
        <v>75</v>
      </c>
      <c r="B2849" s="27" t="s">
        <v>13362</v>
      </c>
      <c r="C2849" s="27" t="s">
        <v>477</v>
      </c>
      <c r="D2849" s="27" t="s">
        <v>80</v>
      </c>
      <c r="I2849" s="28">
        <v>43423.607025462959</v>
      </c>
      <c r="J2849" s="28">
        <v>43423.607025462959</v>
      </c>
      <c r="K2849" s="27">
        <v>0</v>
      </c>
      <c r="L2849" s="27" t="s">
        <v>211</v>
      </c>
      <c r="M2849" s="27" t="s">
        <v>211</v>
      </c>
      <c r="N2849" s="27" t="s">
        <v>215</v>
      </c>
      <c r="O2849" s="27" t="s">
        <v>79</v>
      </c>
      <c r="R2849" s="27">
        <v>0</v>
      </c>
      <c r="U2849" s="27" t="s">
        <v>1029</v>
      </c>
    </row>
    <row r="2850" spans="1:21" x14ac:dyDescent="0.15">
      <c r="A2850" s="27" t="s">
        <v>75</v>
      </c>
      <c r="B2850" s="27" t="s">
        <v>13363</v>
      </c>
      <c r="C2850" s="27" t="s">
        <v>477</v>
      </c>
      <c r="D2850" s="27" t="s">
        <v>80</v>
      </c>
      <c r="I2850" s="28">
        <v>43423.610682870371</v>
      </c>
      <c r="J2850" s="28">
        <v>43423.610682870371</v>
      </c>
      <c r="K2850" s="27">
        <v>0</v>
      </c>
      <c r="L2850" s="27" t="s">
        <v>211</v>
      </c>
      <c r="M2850" s="27" t="s">
        <v>211</v>
      </c>
      <c r="N2850" s="27" t="s">
        <v>215</v>
      </c>
      <c r="O2850" s="27" t="s">
        <v>79</v>
      </c>
      <c r="R2850" s="27">
        <v>0</v>
      </c>
      <c r="U2850" s="27" t="s">
        <v>1030</v>
      </c>
    </row>
    <row r="2851" spans="1:21" x14ac:dyDescent="0.15">
      <c r="A2851" s="27" t="s">
        <v>75</v>
      </c>
      <c r="B2851" s="27" t="s">
        <v>6456</v>
      </c>
      <c r="C2851" s="27" t="s">
        <v>477</v>
      </c>
      <c r="D2851" s="27" t="s">
        <v>80</v>
      </c>
      <c r="I2851" s="28">
        <v>43423.627256944441</v>
      </c>
      <c r="J2851" s="28">
        <v>43423.62976851852</v>
      </c>
      <c r="K2851" s="27">
        <v>2.5115740740740741E-3</v>
      </c>
      <c r="L2851" s="27" t="s">
        <v>210</v>
      </c>
      <c r="M2851" s="27" t="s">
        <v>210</v>
      </c>
      <c r="N2851" s="27" t="s">
        <v>215</v>
      </c>
      <c r="O2851" s="27" t="s">
        <v>79</v>
      </c>
      <c r="R2851" s="27">
        <v>0</v>
      </c>
      <c r="U2851" s="27" t="s">
        <v>6457</v>
      </c>
    </row>
    <row r="2852" spans="1:21" x14ac:dyDescent="0.15">
      <c r="A2852" s="27" t="s">
        <v>75</v>
      </c>
      <c r="B2852" s="27" t="s">
        <v>6458</v>
      </c>
      <c r="C2852" s="27" t="s">
        <v>477</v>
      </c>
      <c r="D2852" s="27" t="s">
        <v>80</v>
      </c>
      <c r="I2852" s="28">
        <v>43423.634525462963</v>
      </c>
      <c r="J2852" s="28">
        <v>43423.635023148148</v>
      </c>
      <c r="K2852" s="27">
        <v>4.9768518518518521E-4</v>
      </c>
      <c r="L2852" s="27" t="s">
        <v>210</v>
      </c>
      <c r="M2852" s="27" t="s">
        <v>211</v>
      </c>
      <c r="N2852" s="27" t="s">
        <v>215</v>
      </c>
      <c r="O2852" s="27" t="s">
        <v>79</v>
      </c>
      <c r="R2852" s="27">
        <v>0</v>
      </c>
      <c r="U2852" s="27" t="s">
        <v>6459</v>
      </c>
    </row>
    <row r="2853" spans="1:21" x14ac:dyDescent="0.15">
      <c r="A2853" s="27" t="s">
        <v>75</v>
      </c>
      <c r="B2853" s="27" t="s">
        <v>6460</v>
      </c>
      <c r="C2853" s="27" t="s">
        <v>477</v>
      </c>
      <c r="D2853" s="27" t="s">
        <v>80</v>
      </c>
      <c r="I2853" s="28">
        <v>43423.641805555555</v>
      </c>
      <c r="J2853" s="28">
        <v>43423.642500000002</v>
      </c>
      <c r="K2853" s="27">
        <v>6.9444444444444447E-4</v>
      </c>
      <c r="L2853" s="27" t="s">
        <v>210</v>
      </c>
      <c r="M2853" s="27" t="s">
        <v>211</v>
      </c>
      <c r="N2853" s="27" t="s">
        <v>215</v>
      </c>
      <c r="O2853" s="27" t="s">
        <v>79</v>
      </c>
      <c r="R2853" s="27">
        <v>0</v>
      </c>
      <c r="U2853" s="27" t="s">
        <v>6461</v>
      </c>
    </row>
    <row r="2854" spans="1:21" x14ac:dyDescent="0.15">
      <c r="A2854" s="27" t="s">
        <v>75</v>
      </c>
      <c r="B2854" s="27" t="s">
        <v>13364</v>
      </c>
      <c r="C2854" s="27" t="s">
        <v>477</v>
      </c>
      <c r="D2854" s="27" t="s">
        <v>80</v>
      </c>
      <c r="I2854" s="28">
        <v>43423.643634259257</v>
      </c>
      <c r="J2854" s="28">
        <v>43423.643634259257</v>
      </c>
      <c r="K2854" s="27">
        <v>0</v>
      </c>
      <c r="L2854" s="27" t="s">
        <v>211</v>
      </c>
      <c r="M2854" s="27" t="s">
        <v>211</v>
      </c>
      <c r="N2854" s="27" t="s">
        <v>215</v>
      </c>
      <c r="O2854" s="27" t="s">
        <v>79</v>
      </c>
      <c r="R2854" s="27">
        <v>0</v>
      </c>
      <c r="U2854" s="27" t="s">
        <v>13365</v>
      </c>
    </row>
    <row r="2855" spans="1:21" x14ac:dyDescent="0.15">
      <c r="A2855" s="27" t="s">
        <v>75</v>
      </c>
      <c r="B2855" s="27" t="s">
        <v>6462</v>
      </c>
      <c r="C2855" s="27" t="s">
        <v>477</v>
      </c>
      <c r="D2855" s="27" t="s">
        <v>80</v>
      </c>
      <c r="I2855" s="28">
        <v>43423.648888888885</v>
      </c>
      <c r="J2855" s="28">
        <v>43423.650451388887</v>
      </c>
      <c r="K2855" s="27">
        <v>1.5624999999999999E-3</v>
      </c>
      <c r="L2855" s="27" t="s">
        <v>210</v>
      </c>
      <c r="M2855" s="27" t="s">
        <v>211</v>
      </c>
      <c r="N2855" s="27" t="s">
        <v>215</v>
      </c>
      <c r="O2855" s="27" t="s">
        <v>79</v>
      </c>
      <c r="R2855" s="27">
        <v>0</v>
      </c>
      <c r="U2855" s="27" t="s">
        <v>6463</v>
      </c>
    </row>
    <row r="2856" spans="1:21" x14ac:dyDescent="0.15">
      <c r="A2856" s="27" t="s">
        <v>75</v>
      </c>
      <c r="B2856" s="27" t="s">
        <v>13366</v>
      </c>
      <c r="C2856" s="27" t="s">
        <v>477</v>
      </c>
      <c r="D2856" s="27" t="s">
        <v>80</v>
      </c>
      <c r="I2856" s="28">
        <v>43423.651666666665</v>
      </c>
      <c r="J2856" s="28">
        <v>43423.651666666665</v>
      </c>
      <c r="K2856" s="27">
        <v>0</v>
      </c>
      <c r="L2856" s="27" t="s">
        <v>211</v>
      </c>
      <c r="M2856" s="27" t="s">
        <v>211</v>
      </c>
      <c r="N2856" s="27" t="s">
        <v>215</v>
      </c>
      <c r="O2856" s="27" t="s">
        <v>79</v>
      </c>
      <c r="R2856" s="27">
        <v>0</v>
      </c>
      <c r="U2856" s="27" t="s">
        <v>13367</v>
      </c>
    </row>
    <row r="2857" spans="1:21" x14ac:dyDescent="0.15">
      <c r="A2857" s="27" t="s">
        <v>75</v>
      </c>
      <c r="B2857" s="27" t="s">
        <v>6464</v>
      </c>
      <c r="C2857" s="27" t="s">
        <v>477</v>
      </c>
      <c r="D2857" s="27" t="s">
        <v>80</v>
      </c>
      <c r="I2857" s="28">
        <v>43423.65283564815</v>
      </c>
      <c r="J2857" s="28">
        <v>43423.653483796297</v>
      </c>
      <c r="K2857" s="27">
        <v>6.4814814814814813E-4</v>
      </c>
      <c r="L2857" s="27" t="s">
        <v>210</v>
      </c>
      <c r="M2857" s="27" t="s">
        <v>211</v>
      </c>
      <c r="N2857" s="27" t="s">
        <v>215</v>
      </c>
      <c r="O2857" s="27" t="s">
        <v>79</v>
      </c>
      <c r="R2857" s="27">
        <v>0</v>
      </c>
      <c r="U2857" s="27" t="s">
        <v>6465</v>
      </c>
    </row>
    <row r="2858" spans="1:21" x14ac:dyDescent="0.15">
      <c r="A2858" s="27" t="s">
        <v>75</v>
      </c>
      <c r="B2858" s="27" t="s">
        <v>13368</v>
      </c>
      <c r="C2858" s="27" t="s">
        <v>477</v>
      </c>
      <c r="D2858" s="27" t="s">
        <v>80</v>
      </c>
      <c r="I2858" s="28">
        <v>43423.659583333334</v>
      </c>
      <c r="J2858" s="28">
        <v>43423.659583333334</v>
      </c>
      <c r="K2858" s="27">
        <v>0</v>
      </c>
      <c r="L2858" s="27" t="s">
        <v>211</v>
      </c>
      <c r="M2858" s="27" t="s">
        <v>211</v>
      </c>
      <c r="N2858" s="27" t="s">
        <v>215</v>
      </c>
      <c r="O2858" s="27" t="s">
        <v>79</v>
      </c>
      <c r="R2858" s="27">
        <v>0</v>
      </c>
      <c r="U2858" s="27" t="s">
        <v>13369</v>
      </c>
    </row>
    <row r="2859" spans="1:21" x14ac:dyDescent="0.15">
      <c r="A2859" s="27" t="s">
        <v>75</v>
      </c>
      <c r="B2859" s="27" t="s">
        <v>6466</v>
      </c>
      <c r="C2859" s="27" t="s">
        <v>477</v>
      </c>
      <c r="D2859" s="27" t="s">
        <v>80</v>
      </c>
      <c r="I2859" s="28">
        <v>43423.661238425928</v>
      </c>
      <c r="J2859" s="28">
        <v>43423.665243055555</v>
      </c>
      <c r="K2859" s="27">
        <v>4.0046296296296297E-3</v>
      </c>
      <c r="L2859" s="27" t="s">
        <v>210</v>
      </c>
      <c r="M2859" s="27" t="s">
        <v>210</v>
      </c>
      <c r="N2859" s="27" t="s">
        <v>215</v>
      </c>
      <c r="O2859" s="27" t="s">
        <v>79</v>
      </c>
      <c r="R2859" s="27">
        <v>0</v>
      </c>
      <c r="U2859" s="27" t="s">
        <v>6467</v>
      </c>
    </row>
    <row r="2860" spans="1:21" x14ac:dyDescent="0.15">
      <c r="A2860" s="27" t="s">
        <v>75</v>
      </c>
      <c r="B2860" s="27" t="s">
        <v>13370</v>
      </c>
      <c r="C2860" s="27" t="s">
        <v>477</v>
      </c>
      <c r="D2860" s="27" t="s">
        <v>80</v>
      </c>
      <c r="I2860" s="28">
        <v>43423.663321759261</v>
      </c>
      <c r="J2860" s="28">
        <v>43423.663321759261</v>
      </c>
      <c r="K2860" s="27">
        <v>0</v>
      </c>
      <c r="L2860" s="27" t="s">
        <v>211</v>
      </c>
      <c r="M2860" s="27" t="s">
        <v>211</v>
      </c>
      <c r="N2860" s="27" t="s">
        <v>215</v>
      </c>
      <c r="O2860" s="27" t="s">
        <v>79</v>
      </c>
      <c r="R2860" s="27">
        <v>0</v>
      </c>
      <c r="U2860" s="27" t="s">
        <v>6465</v>
      </c>
    </row>
    <row r="2861" spans="1:21" x14ac:dyDescent="0.15">
      <c r="A2861" s="27" t="s">
        <v>75</v>
      </c>
      <c r="B2861" s="27" t="s">
        <v>6468</v>
      </c>
      <c r="C2861" s="27" t="s">
        <v>477</v>
      </c>
      <c r="D2861" s="27" t="s">
        <v>80</v>
      </c>
      <c r="I2861" s="28">
        <v>43423.669108796297</v>
      </c>
      <c r="J2861" s="28">
        <v>43423.669305555559</v>
      </c>
      <c r="K2861" s="27">
        <v>1.9675925925925926E-4</v>
      </c>
      <c r="L2861" s="27" t="s">
        <v>210</v>
      </c>
      <c r="M2861" s="27" t="s">
        <v>211</v>
      </c>
      <c r="N2861" s="27" t="s">
        <v>215</v>
      </c>
      <c r="O2861" s="27" t="s">
        <v>79</v>
      </c>
      <c r="R2861" s="27">
        <v>0</v>
      </c>
      <c r="U2861" s="27" t="s">
        <v>6469</v>
      </c>
    </row>
    <row r="2862" spans="1:21" x14ac:dyDescent="0.15">
      <c r="A2862" s="27" t="s">
        <v>75</v>
      </c>
      <c r="B2862" s="27" t="s">
        <v>6470</v>
      </c>
      <c r="C2862" s="27" t="s">
        <v>477</v>
      </c>
      <c r="D2862" s="27" t="s">
        <v>80</v>
      </c>
      <c r="I2862" s="28">
        <v>43423.66978009259</v>
      </c>
      <c r="J2862" s="28">
        <v>43423.670011574075</v>
      </c>
      <c r="K2862" s="27">
        <v>2.3148148148148146E-4</v>
      </c>
      <c r="L2862" s="27" t="s">
        <v>210</v>
      </c>
      <c r="M2862" s="27" t="s">
        <v>211</v>
      </c>
      <c r="N2862" s="27" t="s">
        <v>215</v>
      </c>
      <c r="O2862" s="27" t="s">
        <v>79</v>
      </c>
      <c r="R2862" s="27">
        <v>0</v>
      </c>
      <c r="U2862" s="27" t="s">
        <v>6469</v>
      </c>
    </row>
    <row r="2863" spans="1:21" x14ac:dyDescent="0.15">
      <c r="A2863" s="27" t="s">
        <v>75</v>
      </c>
      <c r="B2863" s="27" t="s">
        <v>13371</v>
      </c>
      <c r="C2863" s="27" t="s">
        <v>477</v>
      </c>
      <c r="D2863" s="27" t="s">
        <v>80</v>
      </c>
      <c r="I2863" s="28">
        <v>43423.670347222222</v>
      </c>
      <c r="J2863" s="28">
        <v>43423.670347222222</v>
      </c>
      <c r="K2863" s="27">
        <v>0</v>
      </c>
      <c r="L2863" s="27" t="s">
        <v>211</v>
      </c>
      <c r="M2863" s="27" t="s">
        <v>211</v>
      </c>
      <c r="N2863" s="27" t="s">
        <v>215</v>
      </c>
      <c r="O2863" s="27" t="s">
        <v>79</v>
      </c>
      <c r="R2863" s="27">
        <v>0</v>
      </c>
      <c r="U2863" s="27" t="s">
        <v>13372</v>
      </c>
    </row>
    <row r="2864" spans="1:21" x14ac:dyDescent="0.15">
      <c r="A2864" s="27" t="s">
        <v>75</v>
      </c>
      <c r="B2864" s="27" t="s">
        <v>13373</v>
      </c>
      <c r="C2864" s="27" t="s">
        <v>477</v>
      </c>
      <c r="D2864" s="27" t="s">
        <v>80</v>
      </c>
      <c r="I2864" s="28">
        <v>43423.670983796299</v>
      </c>
      <c r="J2864" s="28">
        <v>43423.670983796299</v>
      </c>
      <c r="K2864" s="27">
        <v>0</v>
      </c>
      <c r="L2864" s="27" t="s">
        <v>211</v>
      </c>
      <c r="M2864" s="27" t="s">
        <v>211</v>
      </c>
      <c r="N2864" s="27" t="s">
        <v>215</v>
      </c>
      <c r="O2864" s="27" t="s">
        <v>79</v>
      </c>
      <c r="R2864" s="27">
        <v>0</v>
      </c>
      <c r="U2864" s="27" t="s">
        <v>13374</v>
      </c>
    </row>
    <row r="2865" spans="1:21" x14ac:dyDescent="0.15">
      <c r="A2865" s="27" t="s">
        <v>75</v>
      </c>
      <c r="B2865" s="27" t="s">
        <v>13375</v>
      </c>
      <c r="C2865" s="27" t="s">
        <v>477</v>
      </c>
      <c r="D2865" s="27" t="s">
        <v>80</v>
      </c>
      <c r="I2865" s="28">
        <v>43423.672361111108</v>
      </c>
      <c r="J2865" s="28">
        <v>43423.672361111108</v>
      </c>
      <c r="K2865" s="27">
        <v>0</v>
      </c>
      <c r="L2865" s="27" t="s">
        <v>211</v>
      </c>
      <c r="M2865" s="27" t="s">
        <v>211</v>
      </c>
      <c r="N2865" s="27" t="s">
        <v>215</v>
      </c>
      <c r="O2865" s="27" t="s">
        <v>79</v>
      </c>
      <c r="R2865" s="27">
        <v>0</v>
      </c>
      <c r="U2865" s="27" t="s">
        <v>13376</v>
      </c>
    </row>
    <row r="2866" spans="1:21" x14ac:dyDescent="0.15">
      <c r="A2866" s="27" t="s">
        <v>75</v>
      </c>
      <c r="B2866" s="27" t="s">
        <v>6471</v>
      </c>
      <c r="C2866" s="27" t="s">
        <v>477</v>
      </c>
      <c r="D2866" s="27" t="s">
        <v>80</v>
      </c>
      <c r="I2866" s="28">
        <v>43423.67386574074</v>
      </c>
      <c r="J2866" s="28">
        <v>43423.674826388888</v>
      </c>
      <c r="K2866" s="27">
        <v>9.6064814814814808E-4</v>
      </c>
      <c r="L2866" s="27" t="s">
        <v>210</v>
      </c>
      <c r="M2866" s="27" t="s">
        <v>211</v>
      </c>
      <c r="N2866" s="27" t="s">
        <v>215</v>
      </c>
      <c r="O2866" s="27" t="s">
        <v>79</v>
      </c>
      <c r="R2866" s="27">
        <v>0</v>
      </c>
      <c r="U2866" s="27" t="s">
        <v>6472</v>
      </c>
    </row>
    <row r="2867" spans="1:21" x14ac:dyDescent="0.15">
      <c r="A2867" s="27" t="s">
        <v>75</v>
      </c>
      <c r="B2867" s="27" t="s">
        <v>6473</v>
      </c>
      <c r="C2867" s="27" t="s">
        <v>477</v>
      </c>
      <c r="D2867" s="27" t="s">
        <v>80</v>
      </c>
      <c r="I2867" s="28">
        <v>43423.682905092595</v>
      </c>
      <c r="J2867" s="28">
        <v>43423.686041666668</v>
      </c>
      <c r="K2867" s="27">
        <v>3.1365740740740742E-3</v>
      </c>
      <c r="L2867" s="27" t="s">
        <v>210</v>
      </c>
      <c r="M2867" s="27" t="s">
        <v>210</v>
      </c>
      <c r="N2867" s="27" t="s">
        <v>215</v>
      </c>
      <c r="O2867" s="27" t="s">
        <v>79</v>
      </c>
      <c r="R2867" s="27">
        <v>0</v>
      </c>
      <c r="U2867" s="27" t="s">
        <v>6474</v>
      </c>
    </row>
    <row r="2868" spans="1:21" x14ac:dyDescent="0.15">
      <c r="A2868" s="27" t="s">
        <v>75</v>
      </c>
      <c r="B2868" s="27" t="s">
        <v>13377</v>
      </c>
      <c r="C2868" s="27" t="s">
        <v>477</v>
      </c>
      <c r="D2868" s="27" t="s">
        <v>80</v>
      </c>
      <c r="I2868" s="28">
        <v>43423.68408564815</v>
      </c>
      <c r="J2868" s="28">
        <v>43423.68408564815</v>
      </c>
      <c r="K2868" s="27">
        <v>0</v>
      </c>
      <c r="L2868" s="27" t="s">
        <v>211</v>
      </c>
      <c r="M2868" s="27" t="s">
        <v>211</v>
      </c>
      <c r="N2868" s="27" t="s">
        <v>215</v>
      </c>
      <c r="O2868" s="27" t="s">
        <v>79</v>
      </c>
      <c r="R2868" s="27">
        <v>0</v>
      </c>
      <c r="U2868" s="27" t="s">
        <v>13378</v>
      </c>
    </row>
    <row r="2869" spans="1:21" x14ac:dyDescent="0.15">
      <c r="A2869" s="27" t="s">
        <v>75</v>
      </c>
      <c r="B2869" s="27" t="s">
        <v>13379</v>
      </c>
      <c r="C2869" s="27" t="s">
        <v>477</v>
      </c>
      <c r="D2869" s="27" t="s">
        <v>80</v>
      </c>
      <c r="I2869" s="28">
        <v>43423.684374999997</v>
      </c>
      <c r="J2869" s="28">
        <v>43423.684374999997</v>
      </c>
      <c r="K2869" s="27">
        <v>0</v>
      </c>
      <c r="L2869" s="27" t="s">
        <v>211</v>
      </c>
      <c r="M2869" s="27" t="s">
        <v>211</v>
      </c>
      <c r="N2869" s="27" t="s">
        <v>215</v>
      </c>
      <c r="O2869" s="27" t="s">
        <v>79</v>
      </c>
      <c r="R2869" s="27">
        <v>0</v>
      </c>
      <c r="U2869" s="27" t="s">
        <v>13378</v>
      </c>
    </row>
    <row r="2870" spans="1:21" x14ac:dyDescent="0.15">
      <c r="A2870" s="27" t="s">
        <v>75</v>
      </c>
      <c r="B2870" s="27" t="s">
        <v>6475</v>
      </c>
      <c r="C2870" s="27" t="s">
        <v>477</v>
      </c>
      <c r="D2870" s="27" t="s">
        <v>80</v>
      </c>
      <c r="I2870" s="28">
        <v>43423.687581018516</v>
      </c>
      <c r="J2870" s="28">
        <v>43423.687743055554</v>
      </c>
      <c r="K2870" s="27">
        <v>1.6203703703703703E-4</v>
      </c>
      <c r="L2870" s="27" t="s">
        <v>210</v>
      </c>
      <c r="M2870" s="27" t="s">
        <v>211</v>
      </c>
      <c r="N2870" s="27" t="s">
        <v>215</v>
      </c>
      <c r="O2870" s="27" t="s">
        <v>79</v>
      </c>
      <c r="R2870" s="27">
        <v>0</v>
      </c>
      <c r="U2870" s="27" t="s">
        <v>1509</v>
      </c>
    </row>
    <row r="2871" spans="1:21" x14ac:dyDescent="0.15">
      <c r="A2871" s="27" t="s">
        <v>75</v>
      </c>
      <c r="B2871" s="27" t="s">
        <v>6476</v>
      </c>
      <c r="C2871" s="27" t="s">
        <v>477</v>
      </c>
      <c r="D2871" s="27" t="s">
        <v>80</v>
      </c>
      <c r="I2871" s="28">
        <v>43423.687835648147</v>
      </c>
      <c r="J2871" s="28">
        <v>43423.687997685185</v>
      </c>
      <c r="K2871" s="27">
        <v>1.6203703703703703E-4</v>
      </c>
      <c r="L2871" s="27" t="s">
        <v>210</v>
      </c>
      <c r="M2871" s="27" t="s">
        <v>211</v>
      </c>
      <c r="N2871" s="27" t="s">
        <v>215</v>
      </c>
      <c r="O2871" s="27" t="s">
        <v>79</v>
      </c>
      <c r="R2871" s="27">
        <v>0</v>
      </c>
      <c r="U2871" s="27" t="s">
        <v>1509</v>
      </c>
    </row>
    <row r="2872" spans="1:21" x14ac:dyDescent="0.15">
      <c r="A2872" s="27" t="s">
        <v>75</v>
      </c>
      <c r="B2872" s="27" t="s">
        <v>6477</v>
      </c>
      <c r="C2872" s="27" t="s">
        <v>477</v>
      </c>
      <c r="D2872" s="27" t="s">
        <v>80</v>
      </c>
      <c r="I2872" s="28">
        <v>43423.688993055555</v>
      </c>
      <c r="J2872" s="28">
        <v>43423.689328703702</v>
      </c>
      <c r="K2872" s="27">
        <v>3.3564814814814812E-4</v>
      </c>
      <c r="L2872" s="27" t="s">
        <v>210</v>
      </c>
      <c r="M2872" s="27" t="s">
        <v>211</v>
      </c>
      <c r="N2872" s="27" t="s">
        <v>215</v>
      </c>
      <c r="O2872" s="27" t="s">
        <v>79</v>
      </c>
      <c r="R2872" s="27">
        <v>0</v>
      </c>
      <c r="U2872" s="27" t="s">
        <v>1510</v>
      </c>
    </row>
    <row r="2873" spans="1:21" x14ac:dyDescent="0.15">
      <c r="A2873" s="27" t="s">
        <v>75</v>
      </c>
      <c r="B2873" s="27" t="s">
        <v>6478</v>
      </c>
      <c r="C2873" s="27" t="s">
        <v>477</v>
      </c>
      <c r="D2873" s="27" t="s">
        <v>80</v>
      </c>
      <c r="I2873" s="28">
        <v>43423.689664351848</v>
      </c>
      <c r="J2873" s="28">
        <v>43423.689988425926</v>
      </c>
      <c r="K2873" s="27">
        <v>3.2407407407407406E-4</v>
      </c>
      <c r="L2873" s="27" t="s">
        <v>210</v>
      </c>
      <c r="M2873" s="27" t="s">
        <v>211</v>
      </c>
      <c r="N2873" s="27" t="s">
        <v>215</v>
      </c>
      <c r="O2873" s="27" t="s">
        <v>79</v>
      </c>
      <c r="R2873" s="27">
        <v>0</v>
      </c>
      <c r="U2873" s="27" t="s">
        <v>1510</v>
      </c>
    </row>
    <row r="2874" spans="1:21" x14ac:dyDescent="0.15">
      <c r="A2874" s="27" t="s">
        <v>75</v>
      </c>
      <c r="B2874" s="27" t="s">
        <v>13380</v>
      </c>
      <c r="C2874" s="27" t="s">
        <v>477</v>
      </c>
      <c r="D2874" s="27" t="s">
        <v>80</v>
      </c>
      <c r="I2874" s="28">
        <v>43423.691886574074</v>
      </c>
      <c r="J2874" s="28">
        <v>43423.691886574074</v>
      </c>
      <c r="K2874" s="27">
        <v>0</v>
      </c>
      <c r="L2874" s="27" t="s">
        <v>211</v>
      </c>
      <c r="M2874" s="27" t="s">
        <v>211</v>
      </c>
      <c r="N2874" s="27" t="s">
        <v>215</v>
      </c>
      <c r="O2874" s="27" t="s">
        <v>79</v>
      </c>
      <c r="R2874" s="27">
        <v>0</v>
      </c>
      <c r="U2874" s="27" t="s">
        <v>1511</v>
      </c>
    </row>
    <row r="2875" spans="1:21" x14ac:dyDescent="0.15">
      <c r="A2875" s="27" t="s">
        <v>75</v>
      </c>
      <c r="B2875" s="27" t="s">
        <v>13381</v>
      </c>
      <c r="C2875" s="27" t="s">
        <v>477</v>
      </c>
      <c r="D2875" s="27" t="s">
        <v>80</v>
      </c>
      <c r="I2875" s="28">
        <v>43423.693969907406</v>
      </c>
      <c r="J2875" s="28">
        <v>43423.693969907406</v>
      </c>
      <c r="K2875" s="27">
        <v>0</v>
      </c>
      <c r="L2875" s="27" t="s">
        <v>211</v>
      </c>
      <c r="M2875" s="27" t="s">
        <v>211</v>
      </c>
      <c r="N2875" s="27" t="s">
        <v>215</v>
      </c>
      <c r="O2875" s="27" t="s">
        <v>79</v>
      </c>
      <c r="R2875" s="27">
        <v>0</v>
      </c>
      <c r="U2875" s="27" t="s">
        <v>13382</v>
      </c>
    </row>
    <row r="2876" spans="1:21" x14ac:dyDescent="0.15">
      <c r="A2876" s="27" t="s">
        <v>75</v>
      </c>
      <c r="B2876" s="27" t="s">
        <v>13383</v>
      </c>
      <c r="C2876" s="27" t="s">
        <v>477</v>
      </c>
      <c r="D2876" s="27" t="s">
        <v>80</v>
      </c>
      <c r="I2876" s="28">
        <v>43423.694479166668</v>
      </c>
      <c r="J2876" s="28">
        <v>43423.694479166668</v>
      </c>
      <c r="K2876" s="27">
        <v>0</v>
      </c>
      <c r="L2876" s="27" t="s">
        <v>211</v>
      </c>
      <c r="M2876" s="27" t="s">
        <v>211</v>
      </c>
      <c r="N2876" s="27" t="s">
        <v>215</v>
      </c>
      <c r="O2876" s="27" t="s">
        <v>79</v>
      </c>
      <c r="R2876" s="27">
        <v>0</v>
      </c>
      <c r="U2876" s="27" t="s">
        <v>13384</v>
      </c>
    </row>
    <row r="2877" spans="1:21" x14ac:dyDescent="0.15">
      <c r="A2877" s="27" t="s">
        <v>75</v>
      </c>
      <c r="B2877" s="27" t="s">
        <v>13385</v>
      </c>
      <c r="C2877" s="27" t="s">
        <v>477</v>
      </c>
      <c r="D2877" s="27" t="s">
        <v>80</v>
      </c>
      <c r="I2877" s="28">
        <v>43423.695196759261</v>
      </c>
      <c r="J2877" s="28">
        <v>43423.695196759261</v>
      </c>
      <c r="K2877" s="27">
        <v>0</v>
      </c>
      <c r="L2877" s="27" t="s">
        <v>211</v>
      </c>
      <c r="M2877" s="27" t="s">
        <v>211</v>
      </c>
      <c r="N2877" s="27" t="s">
        <v>215</v>
      </c>
      <c r="O2877" s="27" t="s">
        <v>79</v>
      </c>
      <c r="R2877" s="27">
        <v>0</v>
      </c>
      <c r="U2877" s="27" t="s">
        <v>13386</v>
      </c>
    </row>
    <row r="2878" spans="1:21" x14ac:dyDescent="0.15">
      <c r="A2878" s="27" t="s">
        <v>75</v>
      </c>
      <c r="B2878" s="27" t="s">
        <v>13387</v>
      </c>
      <c r="C2878" s="27" t="s">
        <v>477</v>
      </c>
      <c r="D2878" s="27" t="s">
        <v>80</v>
      </c>
      <c r="I2878" s="28">
        <v>43423.696608796294</v>
      </c>
      <c r="J2878" s="28">
        <v>43423.696608796294</v>
      </c>
      <c r="K2878" s="27">
        <v>0</v>
      </c>
      <c r="L2878" s="27" t="s">
        <v>211</v>
      </c>
      <c r="M2878" s="27" t="s">
        <v>211</v>
      </c>
      <c r="N2878" s="27" t="s">
        <v>215</v>
      </c>
      <c r="O2878" s="27" t="s">
        <v>79</v>
      </c>
      <c r="R2878" s="27">
        <v>0</v>
      </c>
      <c r="U2878" s="27" t="s">
        <v>13388</v>
      </c>
    </row>
    <row r="2879" spans="1:21" x14ac:dyDescent="0.15">
      <c r="A2879" s="27" t="s">
        <v>75</v>
      </c>
      <c r="B2879" s="27" t="s">
        <v>6479</v>
      </c>
      <c r="C2879" s="27" t="s">
        <v>477</v>
      </c>
      <c r="D2879" s="27" t="s">
        <v>80</v>
      </c>
      <c r="I2879" s="28">
        <v>43423.696736111109</v>
      </c>
      <c r="J2879" s="28">
        <v>43423.697662037041</v>
      </c>
      <c r="K2879" s="27">
        <v>9.2592592592592585E-4</v>
      </c>
      <c r="L2879" s="27" t="s">
        <v>210</v>
      </c>
      <c r="M2879" s="27" t="s">
        <v>211</v>
      </c>
      <c r="N2879" s="27" t="s">
        <v>215</v>
      </c>
      <c r="O2879" s="27" t="s">
        <v>79</v>
      </c>
      <c r="R2879" s="27">
        <v>0</v>
      </c>
      <c r="U2879" s="27" t="s">
        <v>6480</v>
      </c>
    </row>
    <row r="2880" spans="1:21" x14ac:dyDescent="0.15">
      <c r="A2880" s="27" t="s">
        <v>75</v>
      </c>
      <c r="B2880" s="27" t="s">
        <v>13389</v>
      </c>
      <c r="C2880" s="27" t="s">
        <v>477</v>
      </c>
      <c r="D2880" s="27" t="s">
        <v>80</v>
      </c>
      <c r="I2880" s="28">
        <v>43423.697060185186</v>
      </c>
      <c r="J2880" s="28">
        <v>43423.697060185186</v>
      </c>
      <c r="K2880" s="27">
        <v>0</v>
      </c>
      <c r="L2880" s="27" t="s">
        <v>211</v>
      </c>
      <c r="M2880" s="27" t="s">
        <v>211</v>
      </c>
      <c r="N2880" s="27" t="s">
        <v>215</v>
      </c>
      <c r="O2880" s="27" t="s">
        <v>79</v>
      </c>
      <c r="R2880" s="27">
        <v>0</v>
      </c>
      <c r="U2880" s="27" t="s">
        <v>13390</v>
      </c>
    </row>
    <row r="2881" spans="1:21" x14ac:dyDescent="0.15">
      <c r="A2881" s="27" t="s">
        <v>75</v>
      </c>
      <c r="B2881" s="27" t="s">
        <v>13391</v>
      </c>
      <c r="C2881" s="27" t="s">
        <v>477</v>
      </c>
      <c r="D2881" s="27" t="s">
        <v>80</v>
      </c>
      <c r="I2881" s="28">
        <v>43423.697118055556</v>
      </c>
      <c r="J2881" s="28">
        <v>43423.697118055556</v>
      </c>
      <c r="K2881" s="27">
        <v>0</v>
      </c>
      <c r="L2881" s="27" t="s">
        <v>211</v>
      </c>
      <c r="M2881" s="27" t="s">
        <v>211</v>
      </c>
      <c r="N2881" s="27" t="s">
        <v>215</v>
      </c>
      <c r="O2881" s="27" t="s">
        <v>79</v>
      </c>
      <c r="R2881" s="27">
        <v>0</v>
      </c>
      <c r="U2881" s="27" t="s">
        <v>13388</v>
      </c>
    </row>
    <row r="2882" spans="1:21" x14ac:dyDescent="0.15">
      <c r="A2882" s="27" t="s">
        <v>75</v>
      </c>
      <c r="B2882" s="27" t="s">
        <v>13392</v>
      </c>
      <c r="C2882" s="27" t="s">
        <v>477</v>
      </c>
      <c r="D2882" s="27" t="s">
        <v>80</v>
      </c>
      <c r="I2882" s="28">
        <v>43423.697546296295</v>
      </c>
      <c r="J2882" s="28">
        <v>43423.697546296295</v>
      </c>
      <c r="K2882" s="27">
        <v>0</v>
      </c>
      <c r="L2882" s="27" t="s">
        <v>211</v>
      </c>
      <c r="M2882" s="27" t="s">
        <v>211</v>
      </c>
      <c r="N2882" s="27" t="s">
        <v>215</v>
      </c>
      <c r="O2882" s="27" t="s">
        <v>79</v>
      </c>
      <c r="R2882" s="27">
        <v>0</v>
      </c>
      <c r="U2882" s="27" t="s">
        <v>13388</v>
      </c>
    </row>
    <row r="2883" spans="1:21" x14ac:dyDescent="0.15">
      <c r="A2883" s="27" t="s">
        <v>75</v>
      </c>
      <c r="B2883" s="27" t="s">
        <v>13393</v>
      </c>
      <c r="C2883" s="27" t="s">
        <v>477</v>
      </c>
      <c r="D2883" s="27" t="s">
        <v>80</v>
      </c>
      <c r="I2883" s="28">
        <v>43423.699050925927</v>
      </c>
      <c r="J2883" s="28">
        <v>43423.699050925927</v>
      </c>
      <c r="K2883" s="27">
        <v>0</v>
      </c>
      <c r="L2883" s="27" t="s">
        <v>211</v>
      </c>
      <c r="M2883" s="27" t="s">
        <v>211</v>
      </c>
      <c r="N2883" s="27" t="s">
        <v>215</v>
      </c>
      <c r="O2883" s="27" t="s">
        <v>79</v>
      </c>
      <c r="R2883" s="27">
        <v>0</v>
      </c>
      <c r="U2883" s="27" t="s">
        <v>13394</v>
      </c>
    </row>
    <row r="2884" spans="1:21" x14ac:dyDescent="0.15">
      <c r="A2884" s="27" t="s">
        <v>75</v>
      </c>
      <c r="B2884" s="27" t="s">
        <v>6481</v>
      </c>
      <c r="C2884" s="27" t="s">
        <v>477</v>
      </c>
      <c r="D2884" s="27" t="s">
        <v>80</v>
      </c>
      <c r="I2884" s="28">
        <v>43423.701319444444</v>
      </c>
      <c r="J2884" s="28">
        <v>43423.705439814818</v>
      </c>
      <c r="K2884" s="27">
        <v>4.1203703703703706E-3</v>
      </c>
      <c r="L2884" s="27" t="s">
        <v>210</v>
      </c>
      <c r="M2884" s="27" t="s">
        <v>210</v>
      </c>
      <c r="N2884" s="27" t="s">
        <v>215</v>
      </c>
      <c r="O2884" s="27" t="s">
        <v>79</v>
      </c>
      <c r="R2884" s="27">
        <v>0</v>
      </c>
      <c r="U2884" s="27" t="s">
        <v>6482</v>
      </c>
    </row>
    <row r="2885" spans="1:21" x14ac:dyDescent="0.15">
      <c r="A2885" s="27" t="s">
        <v>75</v>
      </c>
      <c r="B2885" s="27" t="s">
        <v>13395</v>
      </c>
      <c r="C2885" s="27" t="s">
        <v>477</v>
      </c>
      <c r="D2885" s="27" t="s">
        <v>80</v>
      </c>
      <c r="I2885" s="28">
        <v>43423.704386574071</v>
      </c>
      <c r="J2885" s="28">
        <v>43423.704386574071</v>
      </c>
      <c r="K2885" s="27">
        <v>0</v>
      </c>
      <c r="L2885" s="27" t="s">
        <v>211</v>
      </c>
      <c r="M2885" s="27" t="s">
        <v>211</v>
      </c>
      <c r="N2885" s="27" t="s">
        <v>215</v>
      </c>
      <c r="O2885" s="27" t="s">
        <v>79</v>
      </c>
      <c r="R2885" s="27">
        <v>0</v>
      </c>
      <c r="U2885" s="27" t="s">
        <v>13218</v>
      </c>
    </row>
    <row r="2886" spans="1:21" x14ac:dyDescent="0.15">
      <c r="A2886" s="27" t="s">
        <v>75</v>
      </c>
      <c r="B2886" s="27" t="s">
        <v>6483</v>
      </c>
      <c r="C2886" s="27" t="s">
        <v>477</v>
      </c>
      <c r="D2886" s="27" t="s">
        <v>80</v>
      </c>
      <c r="I2886" s="28">
        <v>43423.70590277778</v>
      </c>
      <c r="J2886" s="28">
        <v>43423.70616898148</v>
      </c>
      <c r="K2886" s="27">
        <v>2.6620370370370372E-4</v>
      </c>
      <c r="L2886" s="27" t="s">
        <v>210</v>
      </c>
      <c r="M2886" s="27" t="s">
        <v>211</v>
      </c>
      <c r="N2886" s="27" t="s">
        <v>215</v>
      </c>
      <c r="O2886" s="27" t="s">
        <v>79</v>
      </c>
      <c r="R2886" s="27">
        <v>0</v>
      </c>
      <c r="U2886" s="27" t="s">
        <v>6484</v>
      </c>
    </row>
    <row r="2887" spans="1:21" x14ac:dyDescent="0.15">
      <c r="A2887" s="27" t="s">
        <v>75</v>
      </c>
      <c r="B2887" s="27" t="s">
        <v>13396</v>
      </c>
      <c r="C2887" s="27" t="s">
        <v>477</v>
      </c>
      <c r="D2887" s="27" t="s">
        <v>80</v>
      </c>
      <c r="I2887" s="28">
        <v>43423.706956018519</v>
      </c>
      <c r="J2887" s="28">
        <v>43423.706956018519</v>
      </c>
      <c r="K2887" s="27">
        <v>0</v>
      </c>
      <c r="L2887" s="27" t="s">
        <v>211</v>
      </c>
      <c r="M2887" s="27" t="s">
        <v>211</v>
      </c>
      <c r="N2887" s="27" t="s">
        <v>215</v>
      </c>
      <c r="O2887" s="27" t="s">
        <v>79</v>
      </c>
      <c r="R2887" s="27">
        <v>0</v>
      </c>
      <c r="U2887" s="27" t="s">
        <v>13397</v>
      </c>
    </row>
    <row r="2888" spans="1:21" x14ac:dyDescent="0.15">
      <c r="A2888" s="27" t="s">
        <v>75</v>
      </c>
      <c r="B2888" s="27" t="s">
        <v>13398</v>
      </c>
      <c r="C2888" s="27" t="s">
        <v>477</v>
      </c>
      <c r="D2888" s="27" t="s">
        <v>80</v>
      </c>
      <c r="I2888" s="28">
        <v>43423.707488425927</v>
      </c>
      <c r="J2888" s="28">
        <v>43423.707488425927</v>
      </c>
      <c r="K2888" s="27">
        <v>0</v>
      </c>
      <c r="L2888" s="27" t="s">
        <v>211</v>
      </c>
      <c r="M2888" s="27" t="s">
        <v>211</v>
      </c>
      <c r="N2888" s="27" t="s">
        <v>215</v>
      </c>
      <c r="O2888" s="27" t="s">
        <v>79</v>
      </c>
      <c r="R2888" s="27">
        <v>0</v>
      </c>
      <c r="U2888" s="27" t="s">
        <v>13399</v>
      </c>
    </row>
    <row r="2889" spans="1:21" x14ac:dyDescent="0.15">
      <c r="A2889" s="27" t="s">
        <v>75</v>
      </c>
      <c r="B2889" s="27" t="s">
        <v>6485</v>
      </c>
      <c r="C2889" s="27" t="s">
        <v>477</v>
      </c>
      <c r="D2889" s="27" t="s">
        <v>80</v>
      </c>
      <c r="I2889" s="28">
        <v>43423.707731481481</v>
      </c>
      <c r="J2889" s="28">
        <v>43423.707800925928</v>
      </c>
      <c r="K2889" s="27">
        <v>6.9444444444444444E-5</v>
      </c>
      <c r="L2889" s="27" t="s">
        <v>210</v>
      </c>
      <c r="M2889" s="27" t="s">
        <v>211</v>
      </c>
      <c r="N2889" s="27" t="s">
        <v>215</v>
      </c>
      <c r="O2889" s="27" t="s">
        <v>79</v>
      </c>
      <c r="R2889" s="27">
        <v>0</v>
      </c>
      <c r="U2889" s="27" t="s">
        <v>6486</v>
      </c>
    </row>
    <row r="2890" spans="1:21" x14ac:dyDescent="0.15">
      <c r="A2890" s="27" t="s">
        <v>75</v>
      </c>
      <c r="B2890" s="27" t="s">
        <v>13400</v>
      </c>
      <c r="C2890" s="27" t="s">
        <v>477</v>
      </c>
      <c r="D2890" s="27" t="s">
        <v>80</v>
      </c>
      <c r="I2890" s="28">
        <v>43423.70820601852</v>
      </c>
      <c r="J2890" s="28">
        <v>43423.70820601852</v>
      </c>
      <c r="K2890" s="27">
        <v>0</v>
      </c>
      <c r="L2890" s="27" t="s">
        <v>211</v>
      </c>
      <c r="M2890" s="27" t="s">
        <v>211</v>
      </c>
      <c r="N2890" s="27" t="s">
        <v>215</v>
      </c>
      <c r="O2890" s="27" t="s">
        <v>79</v>
      </c>
      <c r="R2890" s="27">
        <v>0</v>
      </c>
      <c r="U2890" s="27" t="s">
        <v>13401</v>
      </c>
    </row>
    <row r="2891" spans="1:21" x14ac:dyDescent="0.15">
      <c r="A2891" s="27" t="s">
        <v>75</v>
      </c>
      <c r="B2891" s="27" t="s">
        <v>13402</v>
      </c>
      <c r="C2891" s="27" t="s">
        <v>477</v>
      </c>
      <c r="D2891" s="27" t="s">
        <v>80</v>
      </c>
      <c r="I2891" s="28">
        <v>43423.709351851852</v>
      </c>
      <c r="J2891" s="28">
        <v>43423.709351851852</v>
      </c>
      <c r="K2891" s="27">
        <v>0</v>
      </c>
      <c r="L2891" s="27" t="s">
        <v>211</v>
      </c>
      <c r="M2891" s="27" t="s">
        <v>211</v>
      </c>
      <c r="N2891" s="27" t="s">
        <v>215</v>
      </c>
      <c r="O2891" s="27" t="s">
        <v>79</v>
      </c>
      <c r="R2891" s="27">
        <v>0</v>
      </c>
      <c r="U2891" s="27" t="s">
        <v>13403</v>
      </c>
    </row>
    <row r="2892" spans="1:21" x14ac:dyDescent="0.15">
      <c r="A2892" s="27" t="s">
        <v>75</v>
      </c>
      <c r="B2892" s="27" t="s">
        <v>13404</v>
      </c>
      <c r="C2892" s="27" t="s">
        <v>477</v>
      </c>
      <c r="D2892" s="27" t="s">
        <v>80</v>
      </c>
      <c r="I2892" s="28">
        <v>43423.713310185187</v>
      </c>
      <c r="J2892" s="28">
        <v>43423.713310185187</v>
      </c>
      <c r="K2892" s="27">
        <v>0</v>
      </c>
      <c r="L2892" s="27" t="s">
        <v>211</v>
      </c>
      <c r="M2892" s="27" t="s">
        <v>211</v>
      </c>
      <c r="N2892" s="27" t="s">
        <v>215</v>
      </c>
      <c r="O2892" s="27" t="s">
        <v>79</v>
      </c>
      <c r="R2892" s="27">
        <v>0</v>
      </c>
      <c r="U2892" s="27" t="s">
        <v>13405</v>
      </c>
    </row>
    <row r="2893" spans="1:21" x14ac:dyDescent="0.15">
      <c r="A2893" s="27" t="s">
        <v>75</v>
      </c>
      <c r="B2893" s="27" t="s">
        <v>13406</v>
      </c>
      <c r="C2893" s="27" t="s">
        <v>477</v>
      </c>
      <c r="D2893" s="27" t="s">
        <v>80</v>
      </c>
      <c r="I2893" s="28">
        <v>43423.713495370372</v>
      </c>
      <c r="J2893" s="28">
        <v>43423.713495370372</v>
      </c>
      <c r="K2893" s="27">
        <v>0</v>
      </c>
      <c r="L2893" s="27" t="s">
        <v>211</v>
      </c>
      <c r="M2893" s="27" t="s">
        <v>211</v>
      </c>
      <c r="N2893" s="27" t="s">
        <v>215</v>
      </c>
      <c r="O2893" s="27" t="s">
        <v>79</v>
      </c>
      <c r="R2893" s="27">
        <v>0</v>
      </c>
      <c r="U2893" s="27" t="s">
        <v>13407</v>
      </c>
    </row>
    <row r="2894" spans="1:21" x14ac:dyDescent="0.15">
      <c r="A2894" s="27" t="s">
        <v>75</v>
      </c>
      <c r="B2894" s="27" t="s">
        <v>6487</v>
      </c>
      <c r="C2894" s="27" t="s">
        <v>477</v>
      </c>
      <c r="D2894" s="27" t="s">
        <v>80</v>
      </c>
      <c r="I2894" s="28">
        <v>43423.71366898148</v>
      </c>
      <c r="J2894" s="28">
        <v>43423.715451388889</v>
      </c>
      <c r="K2894" s="27">
        <v>1.7824074074074072E-3</v>
      </c>
      <c r="L2894" s="27" t="s">
        <v>210</v>
      </c>
      <c r="M2894" s="27" t="s">
        <v>211</v>
      </c>
      <c r="N2894" s="27" t="s">
        <v>215</v>
      </c>
      <c r="O2894" s="27" t="s">
        <v>79</v>
      </c>
      <c r="R2894" s="27">
        <v>0</v>
      </c>
      <c r="U2894" s="27" t="s">
        <v>6488</v>
      </c>
    </row>
    <row r="2895" spans="1:21" x14ac:dyDescent="0.15">
      <c r="A2895" s="27" t="s">
        <v>75</v>
      </c>
      <c r="B2895" s="27" t="s">
        <v>13408</v>
      </c>
      <c r="C2895" s="27" t="s">
        <v>477</v>
      </c>
      <c r="D2895" s="27" t="s">
        <v>80</v>
      </c>
      <c r="I2895" s="28">
        <v>43423.716215277775</v>
      </c>
      <c r="J2895" s="28">
        <v>43423.716215277775</v>
      </c>
      <c r="K2895" s="27">
        <v>0</v>
      </c>
      <c r="L2895" s="27" t="s">
        <v>211</v>
      </c>
      <c r="M2895" s="27" t="s">
        <v>211</v>
      </c>
      <c r="N2895" s="27" t="s">
        <v>215</v>
      </c>
      <c r="O2895" s="27" t="s">
        <v>79</v>
      </c>
      <c r="R2895" s="27">
        <v>0</v>
      </c>
      <c r="U2895" s="27" t="s">
        <v>13409</v>
      </c>
    </row>
    <row r="2896" spans="1:21" x14ac:dyDescent="0.15">
      <c r="A2896" s="27" t="s">
        <v>75</v>
      </c>
      <c r="B2896" s="27" t="s">
        <v>13410</v>
      </c>
      <c r="C2896" s="27" t="s">
        <v>477</v>
      </c>
      <c r="D2896" s="27" t="s">
        <v>80</v>
      </c>
      <c r="I2896" s="28">
        <v>43423.717002314814</v>
      </c>
      <c r="J2896" s="28">
        <v>43423.717002314814</v>
      </c>
      <c r="K2896" s="27">
        <v>0</v>
      </c>
      <c r="L2896" s="27" t="s">
        <v>211</v>
      </c>
      <c r="M2896" s="27" t="s">
        <v>211</v>
      </c>
      <c r="N2896" s="27" t="s">
        <v>215</v>
      </c>
      <c r="O2896" s="27" t="s">
        <v>79</v>
      </c>
      <c r="R2896" s="27">
        <v>0</v>
      </c>
      <c r="U2896" s="27" t="s">
        <v>13411</v>
      </c>
    </row>
    <row r="2897" spans="1:21" x14ac:dyDescent="0.15">
      <c r="A2897" s="27" t="s">
        <v>75</v>
      </c>
      <c r="B2897" s="27" t="s">
        <v>6489</v>
      </c>
      <c r="C2897" s="27" t="s">
        <v>477</v>
      </c>
      <c r="D2897" s="27" t="s">
        <v>80</v>
      </c>
      <c r="I2897" s="28">
        <v>43423.717893518522</v>
      </c>
      <c r="J2897" s="28">
        <v>43423.718715277777</v>
      </c>
      <c r="K2897" s="27">
        <v>8.2175925925925917E-4</v>
      </c>
      <c r="L2897" s="27" t="s">
        <v>210</v>
      </c>
      <c r="M2897" s="27" t="s">
        <v>211</v>
      </c>
      <c r="N2897" s="27" t="s">
        <v>215</v>
      </c>
      <c r="O2897" s="27" t="s">
        <v>79</v>
      </c>
      <c r="R2897" s="27">
        <v>0</v>
      </c>
      <c r="U2897" s="27" t="s">
        <v>6490</v>
      </c>
    </row>
    <row r="2898" spans="1:21" x14ac:dyDescent="0.15">
      <c r="A2898" s="27" t="s">
        <v>75</v>
      </c>
      <c r="B2898" s="27" t="s">
        <v>13412</v>
      </c>
      <c r="C2898" s="27" t="s">
        <v>477</v>
      </c>
      <c r="D2898" s="27" t="s">
        <v>80</v>
      </c>
      <c r="I2898" s="28">
        <v>43423.729016203702</v>
      </c>
      <c r="J2898" s="28">
        <v>43423.729016203702</v>
      </c>
      <c r="K2898" s="27">
        <v>0</v>
      </c>
      <c r="L2898" s="27" t="s">
        <v>211</v>
      </c>
      <c r="M2898" s="27" t="s">
        <v>211</v>
      </c>
      <c r="N2898" s="27" t="s">
        <v>215</v>
      </c>
      <c r="O2898" s="27" t="s">
        <v>79</v>
      </c>
      <c r="R2898" s="27">
        <v>0</v>
      </c>
      <c r="U2898" s="27" t="s">
        <v>13413</v>
      </c>
    </row>
    <row r="2899" spans="1:21" x14ac:dyDescent="0.15">
      <c r="A2899" s="27" t="s">
        <v>75</v>
      </c>
      <c r="B2899" s="27" t="s">
        <v>6491</v>
      </c>
      <c r="C2899" s="27" t="s">
        <v>477</v>
      </c>
      <c r="D2899" s="27" t="s">
        <v>98</v>
      </c>
      <c r="I2899" s="28">
        <v>43423.430486111109</v>
      </c>
      <c r="J2899" s="28">
        <v>43423.430902777778</v>
      </c>
      <c r="K2899" s="27">
        <v>4.1666666666666669E-4</v>
      </c>
      <c r="L2899" s="27" t="s">
        <v>210</v>
      </c>
      <c r="M2899" s="27" t="s">
        <v>211</v>
      </c>
      <c r="N2899" s="27" t="s">
        <v>215</v>
      </c>
      <c r="O2899" s="27" t="s">
        <v>97</v>
      </c>
      <c r="R2899" s="27">
        <v>0</v>
      </c>
      <c r="U2899" s="27" t="s">
        <v>6492</v>
      </c>
    </row>
    <row r="2900" spans="1:21" x14ac:dyDescent="0.15">
      <c r="A2900" s="27" t="s">
        <v>75</v>
      </c>
      <c r="B2900" s="27" t="s">
        <v>13414</v>
      </c>
      <c r="C2900" s="27" t="s">
        <v>477</v>
      </c>
      <c r="D2900" s="27" t="s">
        <v>98</v>
      </c>
      <c r="I2900" s="28">
        <v>43423.435590277775</v>
      </c>
      <c r="J2900" s="28">
        <v>43423.435590277775</v>
      </c>
      <c r="K2900" s="27">
        <v>0</v>
      </c>
      <c r="L2900" s="27" t="s">
        <v>211</v>
      </c>
      <c r="M2900" s="27" t="s">
        <v>211</v>
      </c>
      <c r="N2900" s="27" t="s">
        <v>215</v>
      </c>
      <c r="O2900" s="27" t="s">
        <v>97</v>
      </c>
      <c r="R2900" s="27">
        <v>0</v>
      </c>
      <c r="U2900" s="27" t="s">
        <v>13415</v>
      </c>
    </row>
    <row r="2901" spans="1:21" x14ac:dyDescent="0.15">
      <c r="A2901" s="27" t="s">
        <v>75</v>
      </c>
      <c r="B2901" s="27" t="s">
        <v>6493</v>
      </c>
      <c r="C2901" s="27" t="s">
        <v>477</v>
      </c>
      <c r="D2901" s="27" t="s">
        <v>98</v>
      </c>
      <c r="I2901" s="28">
        <v>43423.436249999999</v>
      </c>
      <c r="J2901" s="28">
        <v>43423.437025462961</v>
      </c>
      <c r="K2901" s="27">
        <v>7.7546296296296304E-4</v>
      </c>
      <c r="L2901" s="27" t="s">
        <v>210</v>
      </c>
      <c r="M2901" s="27" t="s">
        <v>211</v>
      </c>
      <c r="N2901" s="27" t="s">
        <v>215</v>
      </c>
      <c r="O2901" s="27" t="s">
        <v>97</v>
      </c>
      <c r="R2901" s="27">
        <v>0</v>
      </c>
      <c r="U2901" s="27" t="s">
        <v>6494</v>
      </c>
    </row>
    <row r="2902" spans="1:21" x14ac:dyDescent="0.15">
      <c r="A2902" s="27" t="s">
        <v>75</v>
      </c>
      <c r="B2902" s="27" t="s">
        <v>13416</v>
      </c>
      <c r="C2902" s="27" t="s">
        <v>477</v>
      </c>
      <c r="D2902" s="27" t="s">
        <v>98</v>
      </c>
      <c r="I2902" s="28">
        <v>43423.437175925923</v>
      </c>
      <c r="J2902" s="28">
        <v>43423.437175925923</v>
      </c>
      <c r="K2902" s="27">
        <v>0</v>
      </c>
      <c r="L2902" s="27" t="s">
        <v>211</v>
      </c>
      <c r="M2902" s="27" t="s">
        <v>211</v>
      </c>
      <c r="N2902" s="27" t="s">
        <v>215</v>
      </c>
      <c r="O2902" s="27" t="s">
        <v>97</v>
      </c>
      <c r="R2902" s="27">
        <v>0</v>
      </c>
      <c r="U2902" s="27" t="s">
        <v>6385</v>
      </c>
    </row>
    <row r="2903" spans="1:21" x14ac:dyDescent="0.15">
      <c r="A2903" s="27" t="s">
        <v>75</v>
      </c>
      <c r="B2903" s="27" t="s">
        <v>13417</v>
      </c>
      <c r="C2903" s="27" t="s">
        <v>477</v>
      </c>
      <c r="D2903" s="27" t="s">
        <v>98</v>
      </c>
      <c r="I2903" s="28">
        <v>43423.437291666669</v>
      </c>
      <c r="J2903" s="28">
        <v>43423.437291666669</v>
      </c>
      <c r="K2903" s="27">
        <v>0</v>
      </c>
      <c r="L2903" s="27" t="s">
        <v>211</v>
      </c>
      <c r="M2903" s="27" t="s">
        <v>211</v>
      </c>
      <c r="N2903" s="27" t="s">
        <v>215</v>
      </c>
      <c r="O2903" s="27" t="s">
        <v>97</v>
      </c>
      <c r="R2903" s="27">
        <v>0</v>
      </c>
      <c r="U2903" s="27" t="s">
        <v>6385</v>
      </c>
    </row>
    <row r="2904" spans="1:21" x14ac:dyDescent="0.15">
      <c r="A2904" s="27" t="s">
        <v>75</v>
      </c>
      <c r="B2904" s="27" t="s">
        <v>13418</v>
      </c>
      <c r="C2904" s="27" t="s">
        <v>477</v>
      </c>
      <c r="D2904" s="27" t="s">
        <v>98</v>
      </c>
      <c r="I2904" s="28">
        <v>43423.437557870369</v>
      </c>
      <c r="J2904" s="28">
        <v>43423.437557870369</v>
      </c>
      <c r="K2904" s="27">
        <v>0</v>
      </c>
      <c r="L2904" s="27" t="s">
        <v>211</v>
      </c>
      <c r="M2904" s="27" t="s">
        <v>211</v>
      </c>
      <c r="N2904" s="27" t="s">
        <v>215</v>
      </c>
      <c r="O2904" s="27" t="s">
        <v>97</v>
      </c>
      <c r="R2904" s="27">
        <v>0</v>
      </c>
      <c r="U2904" s="27" t="s">
        <v>6385</v>
      </c>
    </row>
    <row r="2905" spans="1:21" x14ac:dyDescent="0.15">
      <c r="A2905" s="27" t="s">
        <v>75</v>
      </c>
      <c r="B2905" s="27" t="s">
        <v>6495</v>
      </c>
      <c r="C2905" s="27" t="s">
        <v>477</v>
      </c>
      <c r="D2905" s="27" t="s">
        <v>98</v>
      </c>
      <c r="I2905" s="28">
        <v>43423.437662037039</v>
      </c>
      <c r="J2905" s="28">
        <v>43423.437916666669</v>
      </c>
      <c r="K2905" s="27">
        <v>2.5462962962962961E-4</v>
      </c>
      <c r="L2905" s="27" t="s">
        <v>210</v>
      </c>
      <c r="M2905" s="27" t="s">
        <v>211</v>
      </c>
      <c r="N2905" s="27" t="s">
        <v>215</v>
      </c>
      <c r="O2905" s="27" t="s">
        <v>97</v>
      </c>
      <c r="R2905" s="27">
        <v>0</v>
      </c>
      <c r="U2905" s="27" t="s">
        <v>6494</v>
      </c>
    </row>
    <row r="2906" spans="1:21" x14ac:dyDescent="0.15">
      <c r="A2906" s="27" t="s">
        <v>75</v>
      </c>
      <c r="B2906" s="27" t="s">
        <v>6496</v>
      </c>
      <c r="C2906" s="27" t="s">
        <v>477</v>
      </c>
      <c r="D2906" s="27" t="s">
        <v>98</v>
      </c>
      <c r="I2906" s="28">
        <v>43423.44259259259</v>
      </c>
      <c r="J2906" s="28">
        <v>43423.444710648146</v>
      </c>
      <c r="K2906" s="27">
        <v>2.1180555555555553E-3</v>
      </c>
      <c r="L2906" s="27" t="s">
        <v>210</v>
      </c>
      <c r="M2906" s="27" t="s">
        <v>210</v>
      </c>
      <c r="N2906" s="27" t="s">
        <v>216</v>
      </c>
      <c r="O2906" s="27" t="s">
        <v>97</v>
      </c>
      <c r="R2906" s="27">
        <v>0</v>
      </c>
      <c r="U2906" s="27" t="s">
        <v>6497</v>
      </c>
    </row>
    <row r="2907" spans="1:21" x14ac:dyDescent="0.15">
      <c r="A2907" s="27" t="s">
        <v>75</v>
      </c>
      <c r="B2907" s="27" t="s">
        <v>6498</v>
      </c>
      <c r="C2907" s="27" t="s">
        <v>477</v>
      </c>
      <c r="D2907" s="27" t="s">
        <v>98</v>
      </c>
      <c r="I2907" s="28">
        <v>43423.446932870371</v>
      </c>
      <c r="J2907" s="28">
        <v>43423.448055555556</v>
      </c>
      <c r="K2907" s="27">
        <v>1.1226851851851851E-3</v>
      </c>
      <c r="L2907" s="27" t="s">
        <v>210</v>
      </c>
      <c r="M2907" s="27" t="s">
        <v>211</v>
      </c>
      <c r="N2907" s="27" t="s">
        <v>216</v>
      </c>
      <c r="O2907" s="27" t="s">
        <v>97</v>
      </c>
      <c r="R2907" s="27">
        <v>0</v>
      </c>
      <c r="U2907" s="27" t="s">
        <v>6499</v>
      </c>
    </row>
    <row r="2908" spans="1:21" x14ac:dyDescent="0.15">
      <c r="A2908" s="27" t="s">
        <v>75</v>
      </c>
      <c r="B2908" s="27" t="s">
        <v>6500</v>
      </c>
      <c r="C2908" s="27" t="s">
        <v>477</v>
      </c>
      <c r="D2908" s="27" t="s">
        <v>98</v>
      </c>
      <c r="I2908" s="28">
        <v>43423.467430555553</v>
      </c>
      <c r="J2908" s="28">
        <v>43423.468333333331</v>
      </c>
      <c r="K2908" s="27">
        <v>9.0277777777777784E-4</v>
      </c>
      <c r="L2908" s="27" t="s">
        <v>210</v>
      </c>
      <c r="M2908" s="27" t="s">
        <v>211</v>
      </c>
      <c r="N2908" s="27" t="s">
        <v>215</v>
      </c>
      <c r="O2908" s="27" t="s">
        <v>97</v>
      </c>
      <c r="R2908" s="27">
        <v>0</v>
      </c>
      <c r="U2908" s="27" t="s">
        <v>1278</v>
      </c>
    </row>
    <row r="2909" spans="1:21" x14ac:dyDescent="0.15">
      <c r="A2909" s="27" t="s">
        <v>75</v>
      </c>
      <c r="B2909" s="27" t="s">
        <v>13419</v>
      </c>
      <c r="C2909" s="27" t="s">
        <v>477</v>
      </c>
      <c r="D2909" s="27" t="s">
        <v>98</v>
      </c>
      <c r="I2909" s="28">
        <v>43423.468842592592</v>
      </c>
      <c r="J2909" s="28">
        <v>43423.468842592592</v>
      </c>
      <c r="K2909" s="27">
        <v>0</v>
      </c>
      <c r="L2909" s="27" t="s">
        <v>211</v>
      </c>
      <c r="M2909" s="27" t="s">
        <v>211</v>
      </c>
      <c r="N2909" s="27" t="s">
        <v>215</v>
      </c>
      <c r="O2909" s="27" t="s">
        <v>97</v>
      </c>
      <c r="R2909" s="27">
        <v>0</v>
      </c>
      <c r="U2909" s="27" t="s">
        <v>1696</v>
      </c>
    </row>
    <row r="2910" spans="1:21" x14ac:dyDescent="0.15">
      <c r="A2910" s="27" t="s">
        <v>75</v>
      </c>
      <c r="B2910" s="27" t="s">
        <v>6501</v>
      </c>
      <c r="C2910" s="27" t="s">
        <v>477</v>
      </c>
      <c r="D2910" s="27" t="s">
        <v>98</v>
      </c>
      <c r="I2910" s="28">
        <v>43423.474537037036</v>
      </c>
      <c r="J2910" s="28">
        <v>43423.475462962961</v>
      </c>
      <c r="K2910" s="27">
        <v>9.2592592592592585E-4</v>
      </c>
      <c r="L2910" s="27" t="s">
        <v>210</v>
      </c>
      <c r="M2910" s="27" t="s">
        <v>211</v>
      </c>
      <c r="N2910" s="27" t="s">
        <v>215</v>
      </c>
      <c r="O2910" s="27" t="s">
        <v>97</v>
      </c>
      <c r="R2910" s="27">
        <v>0</v>
      </c>
      <c r="U2910" s="27" t="s">
        <v>6499</v>
      </c>
    </row>
    <row r="2911" spans="1:21" x14ac:dyDescent="0.15">
      <c r="A2911" s="27" t="s">
        <v>75</v>
      </c>
      <c r="B2911" s="27" t="s">
        <v>6502</v>
      </c>
      <c r="C2911" s="27" t="s">
        <v>477</v>
      </c>
      <c r="D2911" s="27" t="s">
        <v>98</v>
      </c>
      <c r="I2911" s="28">
        <v>43423.581180555557</v>
      </c>
      <c r="J2911" s="28">
        <v>43423.586851851855</v>
      </c>
      <c r="K2911" s="27">
        <v>5.6712962962962958E-3</v>
      </c>
      <c r="L2911" s="27" t="s">
        <v>210</v>
      </c>
      <c r="M2911" s="27" t="s">
        <v>210</v>
      </c>
      <c r="N2911" s="27" t="s">
        <v>215</v>
      </c>
      <c r="O2911" s="27" t="s">
        <v>97</v>
      </c>
      <c r="R2911" s="27">
        <v>0</v>
      </c>
      <c r="U2911" s="27" t="s">
        <v>6503</v>
      </c>
    </row>
    <row r="2912" spans="1:21" x14ac:dyDescent="0.15">
      <c r="A2912" s="27" t="s">
        <v>75</v>
      </c>
      <c r="B2912" s="27" t="s">
        <v>6504</v>
      </c>
      <c r="C2912" s="27" t="s">
        <v>477</v>
      </c>
      <c r="D2912" s="27" t="s">
        <v>98</v>
      </c>
      <c r="I2912" s="28">
        <v>43423.593773148146</v>
      </c>
      <c r="J2912" s="28">
        <v>43423.601851851854</v>
      </c>
      <c r="K2912" s="27">
        <v>8.0787037037037043E-3</v>
      </c>
      <c r="L2912" s="27" t="s">
        <v>210</v>
      </c>
      <c r="M2912" s="27" t="s">
        <v>210</v>
      </c>
      <c r="N2912" s="27" t="s">
        <v>215</v>
      </c>
      <c r="O2912" s="27" t="s">
        <v>97</v>
      </c>
      <c r="R2912" s="27">
        <v>0</v>
      </c>
      <c r="U2912" s="27" t="s">
        <v>6505</v>
      </c>
    </row>
    <row r="2913" spans="1:21" x14ac:dyDescent="0.15">
      <c r="A2913" s="27" t="s">
        <v>75</v>
      </c>
      <c r="B2913" s="27" t="s">
        <v>13420</v>
      </c>
      <c r="C2913" s="27" t="s">
        <v>477</v>
      </c>
      <c r="D2913" s="27" t="s">
        <v>98</v>
      </c>
      <c r="I2913" s="28">
        <v>43423.616863425923</v>
      </c>
      <c r="J2913" s="28">
        <v>43423.616863425923</v>
      </c>
      <c r="K2913" s="27">
        <v>0</v>
      </c>
      <c r="L2913" s="27" t="s">
        <v>211</v>
      </c>
      <c r="M2913" s="27" t="s">
        <v>211</v>
      </c>
      <c r="N2913" s="27" t="s">
        <v>215</v>
      </c>
      <c r="O2913" s="27" t="s">
        <v>97</v>
      </c>
      <c r="R2913" s="27">
        <v>0</v>
      </c>
      <c r="U2913" s="27" t="s">
        <v>13421</v>
      </c>
    </row>
    <row r="2914" spans="1:21" x14ac:dyDescent="0.15">
      <c r="A2914" s="27" t="s">
        <v>75</v>
      </c>
      <c r="B2914" s="27" t="s">
        <v>6506</v>
      </c>
      <c r="C2914" s="27" t="s">
        <v>477</v>
      </c>
      <c r="D2914" s="27" t="s">
        <v>98</v>
      </c>
      <c r="I2914" s="28">
        <v>43423.620613425926</v>
      </c>
      <c r="J2914" s="28">
        <v>43423.621319444443</v>
      </c>
      <c r="K2914" s="27">
        <v>7.0601851851851847E-4</v>
      </c>
      <c r="L2914" s="27" t="s">
        <v>210</v>
      </c>
      <c r="M2914" s="27" t="s">
        <v>211</v>
      </c>
      <c r="N2914" s="27" t="s">
        <v>215</v>
      </c>
      <c r="O2914" s="27" t="s">
        <v>97</v>
      </c>
      <c r="R2914" s="27">
        <v>0</v>
      </c>
      <c r="U2914" s="27" t="s">
        <v>6507</v>
      </c>
    </row>
    <row r="2915" spans="1:21" x14ac:dyDescent="0.15">
      <c r="A2915" s="27" t="s">
        <v>75</v>
      </c>
      <c r="B2915" s="27" t="s">
        <v>6508</v>
      </c>
      <c r="C2915" s="27" t="s">
        <v>477</v>
      </c>
      <c r="D2915" s="27" t="s">
        <v>98</v>
      </c>
      <c r="I2915" s="28">
        <v>43423.623773148145</v>
      </c>
      <c r="J2915" s="28">
        <v>43423.624016203707</v>
      </c>
      <c r="K2915" s="27">
        <v>2.4305555555555552E-4</v>
      </c>
      <c r="L2915" s="27" t="s">
        <v>210</v>
      </c>
      <c r="M2915" s="27" t="s">
        <v>211</v>
      </c>
      <c r="N2915" s="27" t="s">
        <v>215</v>
      </c>
      <c r="O2915" s="27" t="s">
        <v>97</v>
      </c>
      <c r="R2915" s="27">
        <v>0</v>
      </c>
      <c r="U2915" s="27" t="s">
        <v>6509</v>
      </c>
    </row>
    <row r="2916" spans="1:21" x14ac:dyDescent="0.15">
      <c r="A2916" s="27" t="s">
        <v>75</v>
      </c>
      <c r="B2916" s="27" t="s">
        <v>6510</v>
      </c>
      <c r="C2916" s="27" t="s">
        <v>477</v>
      </c>
      <c r="D2916" s="27" t="s">
        <v>98</v>
      </c>
      <c r="I2916" s="28">
        <v>43423.654999999999</v>
      </c>
      <c r="J2916" s="28">
        <v>43423.659479166665</v>
      </c>
      <c r="K2916" s="27">
        <v>4.4791666666666669E-3</v>
      </c>
      <c r="L2916" s="27" t="s">
        <v>210</v>
      </c>
      <c r="M2916" s="27" t="s">
        <v>210</v>
      </c>
      <c r="N2916" s="27" t="s">
        <v>215</v>
      </c>
      <c r="O2916" s="27" t="s">
        <v>97</v>
      </c>
      <c r="R2916" s="27">
        <v>0</v>
      </c>
      <c r="U2916" s="27" t="s">
        <v>6511</v>
      </c>
    </row>
    <row r="2917" spans="1:21" x14ac:dyDescent="0.15">
      <c r="A2917" s="27" t="s">
        <v>75</v>
      </c>
      <c r="B2917" s="27" t="s">
        <v>6512</v>
      </c>
      <c r="C2917" s="27" t="s">
        <v>477</v>
      </c>
      <c r="D2917" s="27" t="s">
        <v>98</v>
      </c>
      <c r="I2917" s="28">
        <v>43423.662893518522</v>
      </c>
      <c r="J2917" s="28">
        <v>43423.665972222225</v>
      </c>
      <c r="K2917" s="27">
        <v>3.0787037037037037E-3</v>
      </c>
      <c r="L2917" s="27" t="s">
        <v>210</v>
      </c>
      <c r="M2917" s="27" t="s">
        <v>210</v>
      </c>
      <c r="N2917" s="27" t="s">
        <v>215</v>
      </c>
      <c r="O2917" s="27" t="s">
        <v>97</v>
      </c>
      <c r="R2917" s="27">
        <v>0</v>
      </c>
      <c r="U2917" s="27" t="s">
        <v>6513</v>
      </c>
    </row>
    <row r="2918" spans="1:21" x14ac:dyDescent="0.15">
      <c r="A2918" s="27" t="s">
        <v>75</v>
      </c>
      <c r="B2918" s="27" t="s">
        <v>13422</v>
      </c>
      <c r="C2918" s="27" t="s">
        <v>477</v>
      </c>
      <c r="D2918" s="27" t="s">
        <v>98</v>
      </c>
      <c r="I2918" s="28">
        <v>43423.695034722223</v>
      </c>
      <c r="J2918" s="28">
        <v>43423.695034722223</v>
      </c>
      <c r="K2918" s="27">
        <v>0</v>
      </c>
      <c r="L2918" s="27" t="s">
        <v>211</v>
      </c>
      <c r="M2918" s="27" t="s">
        <v>211</v>
      </c>
      <c r="N2918" s="27" t="s">
        <v>215</v>
      </c>
      <c r="O2918" s="27" t="s">
        <v>97</v>
      </c>
      <c r="R2918" s="27">
        <v>0</v>
      </c>
      <c r="U2918" s="27" t="s">
        <v>13423</v>
      </c>
    </row>
    <row r="2919" spans="1:21" x14ac:dyDescent="0.15">
      <c r="A2919" s="27" t="s">
        <v>75</v>
      </c>
      <c r="B2919" s="27" t="s">
        <v>13424</v>
      </c>
      <c r="C2919" s="27" t="s">
        <v>477</v>
      </c>
      <c r="D2919" s="27" t="s">
        <v>98</v>
      </c>
      <c r="I2919" s="28">
        <v>43423.718124999999</v>
      </c>
      <c r="J2919" s="28">
        <v>43423.718124999999</v>
      </c>
      <c r="K2919" s="27">
        <v>0</v>
      </c>
      <c r="L2919" s="27" t="s">
        <v>211</v>
      </c>
      <c r="M2919" s="27" t="s">
        <v>211</v>
      </c>
      <c r="N2919" s="27" t="s">
        <v>215</v>
      </c>
      <c r="O2919" s="27" t="s">
        <v>97</v>
      </c>
      <c r="R2919" s="27">
        <v>0</v>
      </c>
      <c r="U2919" s="27" t="s">
        <v>13425</v>
      </c>
    </row>
    <row r="2920" spans="1:21" x14ac:dyDescent="0.15">
      <c r="A2920" s="27" t="s">
        <v>75</v>
      </c>
      <c r="B2920" s="27" t="s">
        <v>6514</v>
      </c>
      <c r="C2920" s="27" t="s">
        <v>477</v>
      </c>
      <c r="D2920" s="27" t="s">
        <v>98</v>
      </c>
      <c r="I2920" s="28">
        <v>43423.718900462962</v>
      </c>
      <c r="J2920" s="28">
        <v>43423.719884259262</v>
      </c>
      <c r="K2920" s="27">
        <v>9.8379629629629642E-4</v>
      </c>
      <c r="L2920" s="27" t="s">
        <v>210</v>
      </c>
      <c r="M2920" s="27" t="s">
        <v>211</v>
      </c>
      <c r="N2920" s="27" t="s">
        <v>215</v>
      </c>
      <c r="O2920" s="27" t="s">
        <v>97</v>
      </c>
      <c r="R2920" s="27">
        <v>0</v>
      </c>
      <c r="U2920" s="27" t="s">
        <v>6515</v>
      </c>
    </row>
    <row r="2921" spans="1:21" x14ac:dyDescent="0.15">
      <c r="A2921" s="27" t="s">
        <v>75</v>
      </c>
      <c r="B2921" s="27" t="s">
        <v>6516</v>
      </c>
      <c r="C2921" s="27" t="s">
        <v>477</v>
      </c>
      <c r="D2921" s="27" t="s">
        <v>98</v>
      </c>
      <c r="I2921" s="28">
        <v>43423.72152777778</v>
      </c>
      <c r="J2921" s="28">
        <v>43423.72210648148</v>
      </c>
      <c r="K2921" s="27">
        <v>5.7870370370370378E-4</v>
      </c>
      <c r="L2921" s="27" t="s">
        <v>210</v>
      </c>
      <c r="M2921" s="27" t="s">
        <v>211</v>
      </c>
      <c r="N2921" s="27" t="s">
        <v>215</v>
      </c>
      <c r="O2921" s="27" t="s">
        <v>97</v>
      </c>
      <c r="R2921" s="27">
        <v>0</v>
      </c>
      <c r="U2921" s="27" t="s">
        <v>6511</v>
      </c>
    </row>
    <row r="2922" spans="1:21" x14ac:dyDescent="0.15">
      <c r="A2922" s="27" t="s">
        <v>75</v>
      </c>
      <c r="B2922" s="27" t="s">
        <v>13426</v>
      </c>
      <c r="C2922" s="27" t="s">
        <v>477</v>
      </c>
      <c r="D2922" s="27" t="s">
        <v>98</v>
      </c>
      <c r="I2922" s="28">
        <v>43423.722881944443</v>
      </c>
      <c r="J2922" s="28">
        <v>43423.722881944443</v>
      </c>
      <c r="K2922" s="27">
        <v>0</v>
      </c>
      <c r="L2922" s="27" t="s">
        <v>211</v>
      </c>
      <c r="M2922" s="27" t="s">
        <v>211</v>
      </c>
      <c r="N2922" s="27" t="s">
        <v>215</v>
      </c>
      <c r="O2922" s="27" t="s">
        <v>97</v>
      </c>
      <c r="R2922" s="27">
        <v>0</v>
      </c>
      <c r="U2922" s="27" t="s">
        <v>13427</v>
      </c>
    </row>
    <row r="2923" spans="1:21" x14ac:dyDescent="0.15">
      <c r="A2923" s="27" t="s">
        <v>75</v>
      </c>
      <c r="B2923" s="27" t="s">
        <v>13428</v>
      </c>
      <c r="C2923" s="27" t="s">
        <v>477</v>
      </c>
      <c r="D2923" s="27" t="s">
        <v>98</v>
      </c>
      <c r="I2923" s="28">
        <v>43423.723865740743</v>
      </c>
      <c r="J2923" s="28">
        <v>43423.723865740743</v>
      </c>
      <c r="K2923" s="27">
        <v>0</v>
      </c>
      <c r="L2923" s="27" t="s">
        <v>211</v>
      </c>
      <c r="M2923" s="27" t="s">
        <v>211</v>
      </c>
      <c r="N2923" s="27" t="s">
        <v>215</v>
      </c>
      <c r="O2923" s="27" t="s">
        <v>97</v>
      </c>
      <c r="R2923" s="27">
        <v>0</v>
      </c>
      <c r="U2923" s="27" t="s">
        <v>13429</v>
      </c>
    </row>
    <row r="2924" spans="1:21" x14ac:dyDescent="0.15">
      <c r="A2924" s="27" t="s">
        <v>75</v>
      </c>
      <c r="B2924" s="27" t="s">
        <v>13430</v>
      </c>
      <c r="C2924" s="27" t="s">
        <v>477</v>
      </c>
      <c r="D2924" s="27" t="s">
        <v>98</v>
      </c>
      <c r="I2924" s="28">
        <v>43423.724432870367</v>
      </c>
      <c r="J2924" s="28">
        <v>43423.724432870367</v>
      </c>
      <c r="K2924" s="27">
        <v>0</v>
      </c>
      <c r="L2924" s="27" t="s">
        <v>211</v>
      </c>
      <c r="M2924" s="27" t="s">
        <v>211</v>
      </c>
      <c r="N2924" s="27" t="s">
        <v>215</v>
      </c>
      <c r="O2924" s="27" t="s">
        <v>97</v>
      </c>
      <c r="R2924" s="27">
        <v>0</v>
      </c>
      <c r="U2924" s="27" t="s">
        <v>13431</v>
      </c>
    </row>
    <row r="2925" spans="1:21" x14ac:dyDescent="0.15">
      <c r="A2925" s="27" t="s">
        <v>75</v>
      </c>
      <c r="B2925" s="27" t="s">
        <v>13432</v>
      </c>
      <c r="C2925" s="27" t="s">
        <v>477</v>
      </c>
      <c r="D2925" s="27" t="s">
        <v>98</v>
      </c>
      <c r="I2925" s="28">
        <v>43423.724548611113</v>
      </c>
      <c r="J2925" s="28">
        <v>43423.724548611113</v>
      </c>
      <c r="K2925" s="27">
        <v>0</v>
      </c>
      <c r="L2925" s="27" t="s">
        <v>211</v>
      </c>
      <c r="M2925" s="27" t="s">
        <v>211</v>
      </c>
      <c r="N2925" s="27" t="s">
        <v>215</v>
      </c>
      <c r="O2925" s="27" t="s">
        <v>97</v>
      </c>
      <c r="R2925" s="27">
        <v>0</v>
      </c>
      <c r="U2925" s="27" t="s">
        <v>13433</v>
      </c>
    </row>
    <row r="2926" spans="1:21" x14ac:dyDescent="0.15">
      <c r="A2926" s="27" t="s">
        <v>75</v>
      </c>
      <c r="B2926" s="27" t="s">
        <v>6517</v>
      </c>
      <c r="C2926" s="27" t="s">
        <v>477</v>
      </c>
      <c r="D2926" s="27" t="s">
        <v>98</v>
      </c>
      <c r="I2926" s="28">
        <v>43423.724780092591</v>
      </c>
      <c r="J2926" s="28">
        <v>43423.727835648147</v>
      </c>
      <c r="K2926" s="27">
        <v>3.0555555555555557E-3</v>
      </c>
      <c r="L2926" s="27" t="s">
        <v>210</v>
      </c>
      <c r="M2926" s="27" t="s">
        <v>210</v>
      </c>
      <c r="N2926" s="27" t="s">
        <v>215</v>
      </c>
      <c r="O2926" s="27" t="s">
        <v>97</v>
      </c>
      <c r="R2926" s="27">
        <v>0</v>
      </c>
      <c r="U2926" s="27" t="s">
        <v>6518</v>
      </c>
    </row>
    <row r="2927" spans="1:21" x14ac:dyDescent="0.15">
      <c r="A2927" s="27" t="s">
        <v>75</v>
      </c>
      <c r="B2927" s="27" t="s">
        <v>6519</v>
      </c>
      <c r="C2927" s="27" t="s">
        <v>477</v>
      </c>
      <c r="D2927" s="27" t="s">
        <v>98</v>
      </c>
      <c r="I2927" s="28">
        <v>43423.734548611108</v>
      </c>
      <c r="J2927" s="28">
        <v>43423.735231481478</v>
      </c>
      <c r="K2927" s="27">
        <v>6.8287037037037025E-4</v>
      </c>
      <c r="L2927" s="27" t="s">
        <v>210</v>
      </c>
      <c r="M2927" s="27" t="s">
        <v>211</v>
      </c>
      <c r="N2927" s="27" t="s">
        <v>215</v>
      </c>
      <c r="O2927" s="27" t="s">
        <v>97</v>
      </c>
      <c r="R2927" s="27">
        <v>0</v>
      </c>
      <c r="U2927" s="27" t="s">
        <v>6520</v>
      </c>
    </row>
    <row r="2928" spans="1:21" x14ac:dyDescent="0.15">
      <c r="A2928" s="27" t="s">
        <v>75</v>
      </c>
      <c r="B2928" s="27" t="s">
        <v>13434</v>
      </c>
      <c r="C2928" s="27" t="s">
        <v>477</v>
      </c>
      <c r="D2928" s="27" t="s">
        <v>98</v>
      </c>
      <c r="I2928" s="28">
        <v>43423.743750000001</v>
      </c>
      <c r="J2928" s="28">
        <v>43423.743750000001</v>
      </c>
      <c r="K2928" s="27">
        <v>0</v>
      </c>
      <c r="L2928" s="27" t="s">
        <v>211</v>
      </c>
      <c r="M2928" s="27" t="s">
        <v>211</v>
      </c>
      <c r="N2928" s="27" t="s">
        <v>215</v>
      </c>
      <c r="O2928" s="27" t="s">
        <v>97</v>
      </c>
      <c r="R2928" s="27">
        <v>0</v>
      </c>
      <c r="U2928" s="27" t="s">
        <v>1834</v>
      </c>
    </row>
    <row r="2929" spans="1:21" x14ac:dyDescent="0.15">
      <c r="A2929" s="27" t="s">
        <v>75</v>
      </c>
      <c r="B2929" s="27" t="s">
        <v>6521</v>
      </c>
      <c r="C2929" s="27" t="s">
        <v>189</v>
      </c>
      <c r="D2929" s="27" t="s">
        <v>41</v>
      </c>
      <c r="I2929" s="28">
        <v>43423.43141203704</v>
      </c>
      <c r="J2929" s="28">
        <v>43423.434907407405</v>
      </c>
      <c r="K2929" s="27">
        <v>3.4953703703703705E-3</v>
      </c>
      <c r="L2929" s="27" t="s">
        <v>210</v>
      </c>
      <c r="M2929" s="27" t="s">
        <v>210</v>
      </c>
      <c r="N2929" s="27" t="s">
        <v>216</v>
      </c>
      <c r="O2929" s="27" t="s">
        <v>40</v>
      </c>
      <c r="U2929" s="27" t="s">
        <v>1697</v>
      </c>
    </row>
    <row r="2930" spans="1:21" x14ac:dyDescent="0.15">
      <c r="A2930" s="27" t="s">
        <v>75</v>
      </c>
      <c r="B2930" s="27" t="s">
        <v>6522</v>
      </c>
      <c r="C2930" s="27" t="s">
        <v>189</v>
      </c>
      <c r="D2930" s="27" t="s">
        <v>41</v>
      </c>
      <c r="I2930" s="28">
        <v>43423.435231481482</v>
      </c>
      <c r="J2930" s="28">
        <v>43423.438784722224</v>
      </c>
      <c r="K2930" s="27">
        <v>3.5532407407407405E-3</v>
      </c>
      <c r="L2930" s="27" t="s">
        <v>210</v>
      </c>
      <c r="M2930" s="27" t="s">
        <v>210</v>
      </c>
      <c r="N2930" s="27" t="s">
        <v>216</v>
      </c>
      <c r="O2930" s="27" t="s">
        <v>40</v>
      </c>
      <c r="R2930" s="27">
        <v>0</v>
      </c>
      <c r="U2930" s="27" t="s">
        <v>1697</v>
      </c>
    </row>
    <row r="2931" spans="1:21" x14ac:dyDescent="0.15">
      <c r="A2931" s="27" t="s">
        <v>75</v>
      </c>
      <c r="B2931" s="27" t="s">
        <v>6523</v>
      </c>
      <c r="C2931" s="27" t="s">
        <v>189</v>
      </c>
      <c r="D2931" s="27" t="s">
        <v>41</v>
      </c>
      <c r="I2931" s="28">
        <v>43423.448784722219</v>
      </c>
      <c r="J2931" s="28">
        <v>43423.450254629628</v>
      </c>
      <c r="K2931" s="27">
        <v>1.4699074074074074E-3</v>
      </c>
      <c r="L2931" s="27" t="s">
        <v>210</v>
      </c>
      <c r="M2931" s="27" t="s">
        <v>211</v>
      </c>
      <c r="N2931" s="27" t="s">
        <v>215</v>
      </c>
      <c r="O2931" s="27" t="s">
        <v>40</v>
      </c>
      <c r="R2931" s="27">
        <v>0</v>
      </c>
      <c r="U2931" s="27" t="s">
        <v>1283</v>
      </c>
    </row>
    <row r="2932" spans="1:21" x14ac:dyDescent="0.15">
      <c r="A2932" s="27" t="s">
        <v>75</v>
      </c>
      <c r="B2932" s="27" t="s">
        <v>6524</v>
      </c>
      <c r="C2932" s="27" t="s">
        <v>189</v>
      </c>
      <c r="D2932" s="27" t="s">
        <v>41</v>
      </c>
      <c r="I2932" s="28">
        <v>43423.459456018521</v>
      </c>
      <c r="J2932" s="28">
        <v>43423.463692129626</v>
      </c>
      <c r="K2932" s="27">
        <v>4.2361111111111106E-3</v>
      </c>
      <c r="L2932" s="27" t="s">
        <v>210</v>
      </c>
      <c r="M2932" s="27" t="s">
        <v>210</v>
      </c>
      <c r="N2932" s="27" t="s">
        <v>215</v>
      </c>
      <c r="O2932" s="27" t="s">
        <v>40</v>
      </c>
      <c r="R2932" s="27">
        <v>0</v>
      </c>
      <c r="U2932" s="27" t="s">
        <v>1543</v>
      </c>
    </row>
    <row r="2933" spans="1:21" x14ac:dyDescent="0.15">
      <c r="A2933" s="27" t="s">
        <v>75</v>
      </c>
      <c r="B2933" s="27" t="s">
        <v>6525</v>
      </c>
      <c r="C2933" s="27" t="s">
        <v>189</v>
      </c>
      <c r="D2933" s="27" t="s">
        <v>41</v>
      </c>
      <c r="I2933" s="28">
        <v>43423.470312500001</v>
      </c>
      <c r="J2933" s="28">
        <v>43423.470821759256</v>
      </c>
      <c r="K2933" s="27">
        <v>5.0925925925925921E-4</v>
      </c>
      <c r="L2933" s="27" t="s">
        <v>210</v>
      </c>
      <c r="M2933" s="27" t="s">
        <v>211</v>
      </c>
      <c r="N2933" s="27" t="s">
        <v>215</v>
      </c>
      <c r="O2933" s="27" t="s">
        <v>40</v>
      </c>
      <c r="R2933" s="27">
        <v>0</v>
      </c>
      <c r="U2933" s="27" t="s">
        <v>1283</v>
      </c>
    </row>
    <row r="2934" spans="1:21" x14ac:dyDescent="0.15">
      <c r="A2934" s="27" t="s">
        <v>75</v>
      </c>
      <c r="B2934" s="27" t="s">
        <v>6526</v>
      </c>
      <c r="C2934" s="27" t="s">
        <v>189</v>
      </c>
      <c r="D2934" s="27" t="s">
        <v>41</v>
      </c>
      <c r="I2934" s="28">
        <v>43423.491296296299</v>
      </c>
      <c r="J2934" s="28">
        <v>43423.493252314816</v>
      </c>
      <c r="K2934" s="27">
        <v>1.9560185185185184E-3</v>
      </c>
      <c r="L2934" s="27" t="s">
        <v>210</v>
      </c>
      <c r="M2934" s="27" t="s">
        <v>211</v>
      </c>
      <c r="N2934" s="27" t="s">
        <v>215</v>
      </c>
      <c r="O2934" s="27" t="s">
        <v>40</v>
      </c>
      <c r="R2934" s="27">
        <v>0</v>
      </c>
      <c r="U2934" s="27" t="s">
        <v>1282</v>
      </c>
    </row>
    <row r="2935" spans="1:21" x14ac:dyDescent="0.15">
      <c r="A2935" s="27" t="s">
        <v>75</v>
      </c>
      <c r="B2935" s="27" t="s">
        <v>6527</v>
      </c>
      <c r="C2935" s="27" t="s">
        <v>189</v>
      </c>
      <c r="D2935" s="27" t="s">
        <v>41</v>
      </c>
      <c r="I2935" s="28">
        <v>43423.583414351851</v>
      </c>
      <c r="J2935" s="28">
        <v>43423.583425925928</v>
      </c>
      <c r="K2935" s="27">
        <v>1.1574074074074073E-5</v>
      </c>
      <c r="L2935" s="27" t="s">
        <v>210</v>
      </c>
      <c r="M2935" s="27" t="s">
        <v>211</v>
      </c>
      <c r="N2935" s="27" t="s">
        <v>215</v>
      </c>
      <c r="O2935" s="27" t="s">
        <v>40</v>
      </c>
      <c r="R2935" s="27">
        <v>0</v>
      </c>
      <c r="U2935" s="27" t="s">
        <v>6528</v>
      </c>
    </row>
    <row r="2936" spans="1:21" x14ac:dyDescent="0.15">
      <c r="A2936" s="27" t="s">
        <v>75</v>
      </c>
      <c r="B2936" s="27" t="s">
        <v>6529</v>
      </c>
      <c r="C2936" s="27" t="s">
        <v>189</v>
      </c>
      <c r="D2936" s="27" t="s">
        <v>41</v>
      </c>
      <c r="I2936" s="28">
        <v>43423.583506944444</v>
      </c>
      <c r="J2936" s="28">
        <v>43423.583553240744</v>
      </c>
      <c r="K2936" s="27">
        <v>4.6296296296296294E-5</v>
      </c>
      <c r="L2936" s="27" t="s">
        <v>210</v>
      </c>
      <c r="M2936" s="27" t="s">
        <v>211</v>
      </c>
      <c r="N2936" s="27" t="s">
        <v>215</v>
      </c>
      <c r="O2936" s="27" t="s">
        <v>40</v>
      </c>
      <c r="R2936" s="27">
        <v>0</v>
      </c>
      <c r="U2936" s="27" t="s">
        <v>6528</v>
      </c>
    </row>
    <row r="2937" spans="1:21" x14ac:dyDescent="0.15">
      <c r="A2937" s="27" t="s">
        <v>75</v>
      </c>
      <c r="B2937" s="27" t="s">
        <v>6530</v>
      </c>
      <c r="C2937" s="27" t="s">
        <v>189</v>
      </c>
      <c r="D2937" s="27" t="s">
        <v>41</v>
      </c>
      <c r="I2937" s="28">
        <v>43423.584282407406</v>
      </c>
      <c r="J2937" s="28">
        <v>43423.585312499999</v>
      </c>
      <c r="K2937" s="27">
        <v>1.0300925925925926E-3</v>
      </c>
      <c r="L2937" s="27" t="s">
        <v>210</v>
      </c>
      <c r="M2937" s="27" t="s">
        <v>211</v>
      </c>
      <c r="N2937" s="27" t="s">
        <v>215</v>
      </c>
      <c r="O2937" s="27" t="s">
        <v>40</v>
      </c>
      <c r="R2937" s="27">
        <v>0</v>
      </c>
      <c r="U2937" s="27" t="s">
        <v>6531</v>
      </c>
    </row>
    <row r="2938" spans="1:21" x14ac:dyDescent="0.15">
      <c r="A2938" s="27" t="s">
        <v>75</v>
      </c>
      <c r="B2938" s="27" t="s">
        <v>6532</v>
      </c>
      <c r="C2938" s="27" t="s">
        <v>189</v>
      </c>
      <c r="D2938" s="27" t="s">
        <v>41</v>
      </c>
      <c r="I2938" s="28">
        <v>43423.596261574072</v>
      </c>
      <c r="J2938" s="28">
        <v>43423.59715277778</v>
      </c>
      <c r="K2938" s="27">
        <v>8.9120370370370362E-4</v>
      </c>
      <c r="L2938" s="27" t="s">
        <v>210</v>
      </c>
      <c r="M2938" s="27" t="s">
        <v>211</v>
      </c>
      <c r="N2938" s="27" t="s">
        <v>215</v>
      </c>
      <c r="O2938" s="27" t="s">
        <v>40</v>
      </c>
      <c r="R2938" s="27">
        <v>0</v>
      </c>
      <c r="U2938" s="27" t="s">
        <v>2531</v>
      </c>
    </row>
    <row r="2939" spans="1:21" x14ac:dyDescent="0.15">
      <c r="A2939" s="27" t="s">
        <v>75</v>
      </c>
      <c r="B2939" s="27" t="s">
        <v>6533</v>
      </c>
      <c r="C2939" s="27" t="s">
        <v>189</v>
      </c>
      <c r="D2939" s="27" t="s">
        <v>41</v>
      </c>
      <c r="I2939" s="28">
        <v>43423.601585648146</v>
      </c>
      <c r="J2939" s="28">
        <v>43423.602939814817</v>
      </c>
      <c r="K2939" s="27">
        <v>1.3541666666666667E-3</v>
      </c>
      <c r="L2939" s="27" t="s">
        <v>210</v>
      </c>
      <c r="M2939" s="27" t="s">
        <v>211</v>
      </c>
      <c r="N2939" s="27" t="s">
        <v>215</v>
      </c>
      <c r="O2939" s="27" t="s">
        <v>40</v>
      </c>
      <c r="R2939" s="27">
        <v>0</v>
      </c>
      <c r="U2939" s="27" t="s">
        <v>311</v>
      </c>
    </row>
    <row r="2940" spans="1:21" x14ac:dyDescent="0.15">
      <c r="A2940" s="27" t="s">
        <v>75</v>
      </c>
      <c r="B2940" s="27" t="s">
        <v>6534</v>
      </c>
      <c r="C2940" s="27" t="s">
        <v>189</v>
      </c>
      <c r="D2940" s="27" t="s">
        <v>41</v>
      </c>
      <c r="I2940" s="28">
        <v>43423.626516203702</v>
      </c>
      <c r="J2940" s="28">
        <v>43423.634988425925</v>
      </c>
      <c r="K2940" s="27">
        <v>8.4722222222222213E-3</v>
      </c>
      <c r="L2940" s="27" t="s">
        <v>210</v>
      </c>
      <c r="M2940" s="27" t="s">
        <v>210</v>
      </c>
      <c r="N2940" s="27" t="s">
        <v>216</v>
      </c>
      <c r="O2940" s="27" t="s">
        <v>40</v>
      </c>
      <c r="R2940" s="27">
        <v>0</v>
      </c>
      <c r="U2940" s="27" t="s">
        <v>1032</v>
      </c>
    </row>
    <row r="2941" spans="1:21" x14ac:dyDescent="0.15">
      <c r="A2941" s="27" t="s">
        <v>75</v>
      </c>
      <c r="B2941" s="27" t="s">
        <v>6535</v>
      </c>
      <c r="C2941" s="27" t="s">
        <v>189</v>
      </c>
      <c r="D2941" s="27" t="s">
        <v>41</v>
      </c>
      <c r="I2941" s="28">
        <v>43423.663078703707</v>
      </c>
      <c r="J2941" s="28">
        <v>43423.664236111108</v>
      </c>
      <c r="K2941" s="27">
        <v>1.1574074074074073E-3</v>
      </c>
      <c r="L2941" s="27" t="s">
        <v>210</v>
      </c>
      <c r="M2941" s="27" t="s">
        <v>211</v>
      </c>
      <c r="N2941" s="27" t="s">
        <v>215</v>
      </c>
      <c r="O2941" s="27" t="s">
        <v>40</v>
      </c>
      <c r="R2941" s="27">
        <v>0</v>
      </c>
      <c r="U2941" s="27" t="s">
        <v>1281</v>
      </c>
    </row>
    <row r="2942" spans="1:21" x14ac:dyDescent="0.15">
      <c r="A2942" s="27" t="s">
        <v>75</v>
      </c>
      <c r="B2942" s="27" t="s">
        <v>6536</v>
      </c>
      <c r="C2942" s="27" t="s">
        <v>189</v>
      </c>
      <c r="D2942" s="27" t="s">
        <v>41</v>
      </c>
      <c r="I2942" s="28">
        <v>43423.670706018522</v>
      </c>
      <c r="J2942" s="28">
        <v>43423.671342592592</v>
      </c>
      <c r="K2942" s="27">
        <v>6.3657407407407402E-4</v>
      </c>
      <c r="L2942" s="27" t="s">
        <v>210</v>
      </c>
      <c r="M2942" s="27" t="s">
        <v>211</v>
      </c>
      <c r="N2942" s="27" t="s">
        <v>215</v>
      </c>
      <c r="O2942" s="27" t="s">
        <v>40</v>
      </c>
      <c r="R2942" s="27">
        <v>0</v>
      </c>
      <c r="U2942" s="27" t="s">
        <v>1513</v>
      </c>
    </row>
    <row r="2943" spans="1:21" x14ac:dyDescent="0.15">
      <c r="A2943" s="27" t="s">
        <v>75</v>
      </c>
      <c r="B2943" s="27" t="s">
        <v>6537</v>
      </c>
      <c r="C2943" s="27" t="s">
        <v>189</v>
      </c>
      <c r="D2943" s="27" t="s">
        <v>41</v>
      </c>
      <c r="I2943" s="28">
        <v>43423.67150462963</v>
      </c>
      <c r="J2943" s="28">
        <v>43423.675023148149</v>
      </c>
      <c r="K2943" s="27">
        <v>3.5185185185185185E-3</v>
      </c>
      <c r="L2943" s="27" t="s">
        <v>210</v>
      </c>
      <c r="M2943" s="27" t="s">
        <v>210</v>
      </c>
      <c r="N2943" s="27" t="s">
        <v>215</v>
      </c>
      <c r="O2943" s="27" t="s">
        <v>40</v>
      </c>
      <c r="R2943" s="27">
        <v>0</v>
      </c>
      <c r="U2943" s="27" t="s">
        <v>1513</v>
      </c>
    </row>
    <row r="2944" spans="1:21" x14ac:dyDescent="0.15">
      <c r="A2944" s="27" t="s">
        <v>75</v>
      </c>
      <c r="B2944" s="27" t="s">
        <v>6538</v>
      </c>
      <c r="C2944" s="27" t="s">
        <v>189</v>
      </c>
      <c r="D2944" s="27" t="s">
        <v>41</v>
      </c>
      <c r="I2944" s="28">
        <v>43423.72452546296</v>
      </c>
      <c r="J2944" s="28">
        <v>43423.730069444442</v>
      </c>
      <c r="K2944" s="27">
        <v>5.5439814814814822E-3</v>
      </c>
      <c r="L2944" s="27" t="s">
        <v>210</v>
      </c>
      <c r="M2944" s="27" t="s">
        <v>210</v>
      </c>
      <c r="N2944" s="27" t="s">
        <v>215</v>
      </c>
      <c r="O2944" s="27" t="s">
        <v>40</v>
      </c>
      <c r="R2944" s="27">
        <v>0</v>
      </c>
      <c r="U2944" s="27" t="s">
        <v>688</v>
      </c>
    </row>
    <row r="2945" spans="1:21" x14ac:dyDescent="0.15">
      <c r="A2945" s="27" t="s">
        <v>75</v>
      </c>
      <c r="B2945" s="27" t="s">
        <v>13435</v>
      </c>
      <c r="C2945" s="27" t="s">
        <v>189</v>
      </c>
      <c r="D2945" s="27" t="s">
        <v>41</v>
      </c>
      <c r="I2945" s="28">
        <v>43423.731944444444</v>
      </c>
      <c r="J2945" s="28">
        <v>43423.731944444444</v>
      </c>
      <c r="K2945" s="27">
        <v>0</v>
      </c>
      <c r="L2945" s="27" t="s">
        <v>211</v>
      </c>
      <c r="M2945" s="27" t="s">
        <v>211</v>
      </c>
      <c r="N2945" s="27" t="s">
        <v>215</v>
      </c>
      <c r="O2945" s="27" t="s">
        <v>40</v>
      </c>
      <c r="R2945" s="27">
        <v>0</v>
      </c>
      <c r="U2945" s="27" t="s">
        <v>13436</v>
      </c>
    </row>
    <row r="2946" spans="1:21" x14ac:dyDescent="0.15">
      <c r="A2946" s="27" t="s">
        <v>75</v>
      </c>
      <c r="B2946" s="27" t="s">
        <v>6539</v>
      </c>
      <c r="C2946" s="27" t="s">
        <v>189</v>
      </c>
      <c r="D2946" s="27" t="s">
        <v>41</v>
      </c>
      <c r="I2946" s="28">
        <v>43423.73300925926</v>
      </c>
      <c r="J2946" s="28">
        <v>43423.734201388892</v>
      </c>
      <c r="K2946" s="27">
        <v>1.1921296296296296E-3</v>
      </c>
      <c r="L2946" s="27" t="s">
        <v>210</v>
      </c>
      <c r="M2946" s="27" t="s">
        <v>211</v>
      </c>
      <c r="N2946" s="27" t="s">
        <v>215</v>
      </c>
      <c r="O2946" s="27" t="s">
        <v>40</v>
      </c>
      <c r="R2946" s="27">
        <v>0</v>
      </c>
      <c r="U2946" s="27" t="s">
        <v>6540</v>
      </c>
    </row>
    <row r="2947" spans="1:21" x14ac:dyDescent="0.15">
      <c r="A2947" s="27" t="s">
        <v>75</v>
      </c>
      <c r="B2947" s="27" t="s">
        <v>13437</v>
      </c>
      <c r="C2947" s="27" t="s">
        <v>189</v>
      </c>
      <c r="D2947" s="27" t="s">
        <v>41</v>
      </c>
      <c r="I2947" s="28">
        <v>43423.735115740739</v>
      </c>
      <c r="J2947" s="28">
        <v>43423.735115740739</v>
      </c>
      <c r="K2947" s="27">
        <v>0</v>
      </c>
      <c r="L2947" s="27" t="s">
        <v>211</v>
      </c>
      <c r="M2947" s="27" t="s">
        <v>211</v>
      </c>
      <c r="N2947" s="27" t="s">
        <v>215</v>
      </c>
      <c r="O2947" s="27" t="s">
        <v>40</v>
      </c>
      <c r="R2947" s="27">
        <v>0</v>
      </c>
      <c r="U2947" s="27" t="s">
        <v>13436</v>
      </c>
    </row>
    <row r="2948" spans="1:21" x14ac:dyDescent="0.15">
      <c r="A2948" s="27" t="s">
        <v>75</v>
      </c>
      <c r="B2948" s="27" t="s">
        <v>13438</v>
      </c>
      <c r="C2948" s="27" t="s">
        <v>189</v>
      </c>
      <c r="D2948" s="27" t="s">
        <v>41</v>
      </c>
      <c r="I2948" s="28">
        <v>43423.736655092594</v>
      </c>
      <c r="J2948" s="28">
        <v>43423.736655092594</v>
      </c>
      <c r="K2948" s="27">
        <v>0</v>
      </c>
      <c r="L2948" s="27" t="s">
        <v>211</v>
      </c>
      <c r="M2948" s="27" t="s">
        <v>211</v>
      </c>
      <c r="N2948" s="27" t="s">
        <v>215</v>
      </c>
      <c r="O2948" s="27" t="s">
        <v>40</v>
      </c>
      <c r="R2948" s="27">
        <v>0</v>
      </c>
      <c r="U2948" s="27" t="s">
        <v>13439</v>
      </c>
    </row>
    <row r="2949" spans="1:21" x14ac:dyDescent="0.15">
      <c r="A2949" s="27" t="s">
        <v>75</v>
      </c>
      <c r="B2949" s="27" t="s">
        <v>13440</v>
      </c>
      <c r="C2949" s="27" t="s">
        <v>189</v>
      </c>
      <c r="D2949" s="27" t="s">
        <v>41</v>
      </c>
      <c r="I2949" s="28">
        <v>43423.739814814813</v>
      </c>
      <c r="J2949" s="28">
        <v>43423.739814814813</v>
      </c>
      <c r="K2949" s="27">
        <v>0</v>
      </c>
      <c r="L2949" s="27" t="s">
        <v>211</v>
      </c>
      <c r="M2949" s="27" t="s">
        <v>211</v>
      </c>
      <c r="N2949" s="27" t="s">
        <v>215</v>
      </c>
      <c r="O2949" s="27" t="s">
        <v>40</v>
      </c>
      <c r="R2949" s="27">
        <v>0</v>
      </c>
      <c r="U2949" s="27" t="s">
        <v>6546</v>
      </c>
    </row>
    <row r="2950" spans="1:21" x14ac:dyDescent="0.15">
      <c r="A2950" s="27" t="s">
        <v>75</v>
      </c>
      <c r="B2950" s="27" t="s">
        <v>13441</v>
      </c>
      <c r="C2950" s="27" t="s">
        <v>189</v>
      </c>
      <c r="D2950" s="27" t="s">
        <v>41</v>
      </c>
      <c r="I2950" s="28">
        <v>43423.740474537037</v>
      </c>
      <c r="J2950" s="28">
        <v>43423.740474537037</v>
      </c>
      <c r="K2950" s="27">
        <v>0</v>
      </c>
      <c r="L2950" s="27" t="s">
        <v>211</v>
      </c>
      <c r="M2950" s="27" t="s">
        <v>211</v>
      </c>
      <c r="N2950" s="27" t="s">
        <v>215</v>
      </c>
      <c r="O2950" s="27" t="s">
        <v>40</v>
      </c>
      <c r="R2950" s="27">
        <v>0</v>
      </c>
      <c r="U2950" s="27" t="s">
        <v>6546</v>
      </c>
    </row>
    <row r="2951" spans="1:21" x14ac:dyDescent="0.15">
      <c r="A2951" s="27" t="s">
        <v>75</v>
      </c>
      <c r="B2951" s="27" t="s">
        <v>6541</v>
      </c>
      <c r="C2951" s="27" t="s">
        <v>189</v>
      </c>
      <c r="D2951" s="27" t="s">
        <v>41</v>
      </c>
      <c r="I2951" s="28">
        <v>43423.742164351854</v>
      </c>
      <c r="J2951" s="28">
        <v>43423.742569444446</v>
      </c>
      <c r="K2951" s="27">
        <v>4.0509259259259258E-4</v>
      </c>
      <c r="L2951" s="27" t="s">
        <v>210</v>
      </c>
      <c r="M2951" s="27" t="s">
        <v>211</v>
      </c>
      <c r="N2951" s="27" t="s">
        <v>215</v>
      </c>
      <c r="O2951" s="27" t="s">
        <v>40</v>
      </c>
      <c r="R2951" s="27">
        <v>0</v>
      </c>
      <c r="U2951" s="27" t="s">
        <v>308</v>
      </c>
    </row>
    <row r="2952" spans="1:21" x14ac:dyDescent="0.15">
      <c r="A2952" s="27" t="s">
        <v>75</v>
      </c>
      <c r="B2952" s="27" t="s">
        <v>13442</v>
      </c>
      <c r="C2952" s="27" t="s">
        <v>189</v>
      </c>
      <c r="D2952" s="27" t="s">
        <v>41</v>
      </c>
      <c r="I2952" s="28">
        <v>43423.743518518517</v>
      </c>
      <c r="J2952" s="28">
        <v>43423.743518518517</v>
      </c>
      <c r="K2952" s="27">
        <v>0</v>
      </c>
      <c r="L2952" s="27" t="s">
        <v>211</v>
      </c>
      <c r="M2952" s="27" t="s">
        <v>211</v>
      </c>
      <c r="N2952" s="27" t="s">
        <v>215</v>
      </c>
      <c r="O2952" s="27" t="s">
        <v>40</v>
      </c>
      <c r="R2952" s="27">
        <v>0</v>
      </c>
      <c r="U2952" s="27" t="s">
        <v>6546</v>
      </c>
    </row>
    <row r="2953" spans="1:21" x14ac:dyDescent="0.15">
      <c r="A2953" s="27" t="s">
        <v>75</v>
      </c>
      <c r="B2953" s="27" t="s">
        <v>6542</v>
      </c>
      <c r="C2953" s="27" t="s">
        <v>189</v>
      </c>
      <c r="D2953" s="27" t="s">
        <v>41</v>
      </c>
      <c r="I2953" s="28">
        <v>43423.744305555556</v>
      </c>
      <c r="J2953" s="28">
        <v>43423.745879629627</v>
      </c>
      <c r="K2953" s="27">
        <v>1.5740740740740741E-3</v>
      </c>
      <c r="L2953" s="27" t="s">
        <v>210</v>
      </c>
      <c r="M2953" s="27" t="s">
        <v>211</v>
      </c>
      <c r="N2953" s="27" t="s">
        <v>215</v>
      </c>
      <c r="O2953" s="27" t="s">
        <v>40</v>
      </c>
      <c r="R2953" s="27">
        <v>0</v>
      </c>
      <c r="U2953" s="27" t="s">
        <v>5999</v>
      </c>
    </row>
    <row r="2954" spans="1:21" x14ac:dyDescent="0.15">
      <c r="A2954" s="27" t="s">
        <v>75</v>
      </c>
      <c r="B2954" s="27" t="s">
        <v>6543</v>
      </c>
      <c r="C2954" s="27" t="s">
        <v>189</v>
      </c>
      <c r="D2954" s="27" t="s">
        <v>41</v>
      </c>
      <c r="I2954" s="28">
        <v>43423.745972222219</v>
      </c>
      <c r="J2954" s="28">
        <v>43423.747384259259</v>
      </c>
      <c r="K2954" s="27">
        <v>1.4120370370370369E-3</v>
      </c>
      <c r="L2954" s="27" t="s">
        <v>210</v>
      </c>
      <c r="M2954" s="27" t="s">
        <v>211</v>
      </c>
      <c r="N2954" s="27" t="s">
        <v>215</v>
      </c>
      <c r="O2954" s="27" t="s">
        <v>40</v>
      </c>
      <c r="R2954" s="27">
        <v>0</v>
      </c>
      <c r="U2954" s="27" t="s">
        <v>6544</v>
      </c>
    </row>
    <row r="2955" spans="1:21" x14ac:dyDescent="0.15">
      <c r="A2955" s="27" t="s">
        <v>75</v>
      </c>
      <c r="B2955" s="27" t="s">
        <v>6545</v>
      </c>
      <c r="C2955" s="27" t="s">
        <v>189</v>
      </c>
      <c r="D2955" s="27" t="s">
        <v>41</v>
      </c>
      <c r="I2955" s="28">
        <v>43423.74795138889</v>
      </c>
      <c r="J2955" s="28">
        <v>43423.753101851849</v>
      </c>
      <c r="K2955" s="27">
        <v>5.1504629629629635E-3</v>
      </c>
      <c r="L2955" s="27" t="s">
        <v>210</v>
      </c>
      <c r="M2955" s="27" t="s">
        <v>210</v>
      </c>
      <c r="N2955" s="27" t="s">
        <v>215</v>
      </c>
      <c r="O2955" s="27" t="s">
        <v>40</v>
      </c>
      <c r="R2955" s="27">
        <v>0</v>
      </c>
      <c r="U2955" s="27" t="s">
        <v>6546</v>
      </c>
    </row>
    <row r="2956" spans="1:21" x14ac:dyDescent="0.15">
      <c r="A2956" s="27" t="s">
        <v>75</v>
      </c>
      <c r="B2956" s="27" t="s">
        <v>6547</v>
      </c>
      <c r="C2956" s="27" t="s">
        <v>189</v>
      </c>
      <c r="D2956" s="27" t="s">
        <v>85</v>
      </c>
      <c r="I2956" s="28">
        <v>43423.452245370368</v>
      </c>
      <c r="J2956" s="28">
        <v>43423.453703703701</v>
      </c>
      <c r="K2956" s="27">
        <v>1.4583333333333334E-3</v>
      </c>
      <c r="L2956" s="27" t="s">
        <v>210</v>
      </c>
      <c r="M2956" s="27" t="s">
        <v>211</v>
      </c>
      <c r="N2956" s="27" t="s">
        <v>215</v>
      </c>
      <c r="O2956" s="27" t="s">
        <v>84</v>
      </c>
      <c r="R2956" s="27">
        <v>0</v>
      </c>
      <c r="U2956" s="27" t="s">
        <v>1034</v>
      </c>
    </row>
    <row r="2957" spans="1:21" x14ac:dyDescent="0.15">
      <c r="A2957" s="27" t="s">
        <v>75</v>
      </c>
      <c r="B2957" s="27" t="s">
        <v>6548</v>
      </c>
      <c r="C2957" s="27" t="s">
        <v>189</v>
      </c>
      <c r="D2957" s="27" t="s">
        <v>85</v>
      </c>
      <c r="I2957" s="28">
        <v>43423.60665509259</v>
      </c>
      <c r="J2957" s="28">
        <v>43423.60800925926</v>
      </c>
      <c r="K2957" s="27">
        <v>1.3541666666666667E-3</v>
      </c>
      <c r="L2957" s="27" t="s">
        <v>210</v>
      </c>
      <c r="M2957" s="27" t="s">
        <v>211</v>
      </c>
      <c r="N2957" s="27" t="s">
        <v>215</v>
      </c>
      <c r="O2957" s="27" t="s">
        <v>84</v>
      </c>
      <c r="R2957" s="27">
        <v>0</v>
      </c>
      <c r="U2957" s="27" t="s">
        <v>1685</v>
      </c>
    </row>
    <row r="2958" spans="1:21" x14ac:dyDescent="0.15">
      <c r="A2958" s="27" t="s">
        <v>75</v>
      </c>
      <c r="B2958" s="27" t="s">
        <v>6549</v>
      </c>
      <c r="C2958" s="27" t="s">
        <v>189</v>
      </c>
      <c r="D2958" s="27" t="s">
        <v>85</v>
      </c>
      <c r="I2958" s="28">
        <v>43423.622511574074</v>
      </c>
      <c r="J2958" s="28">
        <v>43423.6247337963</v>
      </c>
      <c r="K2958" s="27">
        <v>2.1759259259259258E-3</v>
      </c>
      <c r="L2958" s="27" t="s">
        <v>210</v>
      </c>
      <c r="M2958" s="27" t="s">
        <v>210</v>
      </c>
      <c r="N2958" s="27" t="s">
        <v>215</v>
      </c>
      <c r="O2958" s="27" t="s">
        <v>84</v>
      </c>
      <c r="R2958" s="27">
        <v>0</v>
      </c>
      <c r="U2958" s="27" t="s">
        <v>1528</v>
      </c>
    </row>
    <row r="2959" spans="1:21" x14ac:dyDescent="0.15">
      <c r="A2959" s="27" t="s">
        <v>75</v>
      </c>
      <c r="B2959" s="27" t="s">
        <v>6550</v>
      </c>
      <c r="C2959" s="27" t="s">
        <v>189</v>
      </c>
      <c r="D2959" s="27" t="s">
        <v>85</v>
      </c>
      <c r="I2959" s="28">
        <v>43423.637812499997</v>
      </c>
      <c r="J2959" s="28">
        <v>43423.642291666663</v>
      </c>
      <c r="K2959" s="27">
        <v>4.4791666666666669E-3</v>
      </c>
      <c r="L2959" s="27" t="s">
        <v>210</v>
      </c>
      <c r="M2959" s="27" t="s">
        <v>210</v>
      </c>
      <c r="N2959" s="27" t="s">
        <v>215</v>
      </c>
      <c r="O2959" s="27" t="s">
        <v>84</v>
      </c>
      <c r="R2959" s="27">
        <v>0</v>
      </c>
      <c r="U2959" s="27" t="s">
        <v>1284</v>
      </c>
    </row>
    <row r="2960" spans="1:21" x14ac:dyDescent="0.15">
      <c r="A2960" s="27" t="s">
        <v>75</v>
      </c>
      <c r="B2960" s="27" t="s">
        <v>6551</v>
      </c>
      <c r="C2960" s="27" t="s">
        <v>189</v>
      </c>
      <c r="D2960" s="27" t="s">
        <v>85</v>
      </c>
      <c r="I2960" s="28">
        <v>43423.654131944444</v>
      </c>
      <c r="J2960" s="28">
        <v>43423.658877314818</v>
      </c>
      <c r="K2960" s="27">
        <v>4.7453703703703703E-3</v>
      </c>
      <c r="L2960" s="27" t="s">
        <v>210</v>
      </c>
      <c r="M2960" s="27" t="s">
        <v>210</v>
      </c>
      <c r="N2960" s="27" t="s">
        <v>215</v>
      </c>
      <c r="O2960" s="27" t="s">
        <v>84</v>
      </c>
      <c r="R2960" s="27">
        <v>0</v>
      </c>
      <c r="U2960" s="27" t="s">
        <v>1514</v>
      </c>
    </row>
    <row r="2961" spans="1:21" x14ac:dyDescent="0.15">
      <c r="A2961" s="27" t="s">
        <v>75</v>
      </c>
      <c r="B2961" s="27" t="s">
        <v>6552</v>
      </c>
      <c r="C2961" s="27" t="s">
        <v>189</v>
      </c>
      <c r="D2961" s="27" t="s">
        <v>85</v>
      </c>
      <c r="I2961" s="28">
        <v>43423.659699074073</v>
      </c>
      <c r="J2961" s="28">
        <v>43423.66673611111</v>
      </c>
      <c r="K2961" s="27">
        <v>7.037037037037037E-3</v>
      </c>
      <c r="L2961" s="27" t="s">
        <v>210</v>
      </c>
      <c r="M2961" s="27" t="s">
        <v>210</v>
      </c>
      <c r="N2961" s="27" t="s">
        <v>215</v>
      </c>
      <c r="O2961" s="27" t="s">
        <v>84</v>
      </c>
      <c r="R2961" s="27">
        <v>0</v>
      </c>
      <c r="U2961" s="27" t="s">
        <v>1284</v>
      </c>
    </row>
    <row r="2962" spans="1:21" x14ac:dyDescent="0.15">
      <c r="A2962" s="27" t="s">
        <v>75</v>
      </c>
      <c r="B2962" s="27" t="s">
        <v>6553</v>
      </c>
      <c r="C2962" s="27" t="s">
        <v>189</v>
      </c>
      <c r="D2962" s="27" t="s">
        <v>85</v>
      </c>
      <c r="I2962" s="28">
        <v>43423.685358796298</v>
      </c>
      <c r="J2962" s="28">
        <v>43423.685983796298</v>
      </c>
      <c r="K2962" s="27">
        <v>6.2500000000000001E-4</v>
      </c>
      <c r="L2962" s="27" t="s">
        <v>210</v>
      </c>
      <c r="M2962" s="27" t="s">
        <v>211</v>
      </c>
      <c r="N2962" s="27" t="s">
        <v>215</v>
      </c>
      <c r="O2962" s="27" t="s">
        <v>84</v>
      </c>
      <c r="R2962" s="27">
        <v>0</v>
      </c>
      <c r="U2962" s="27" t="s">
        <v>6554</v>
      </c>
    </row>
    <row r="2963" spans="1:21" x14ac:dyDescent="0.15">
      <c r="A2963" s="27" t="s">
        <v>75</v>
      </c>
      <c r="B2963" s="27" t="s">
        <v>13443</v>
      </c>
      <c r="C2963" s="27" t="s">
        <v>189</v>
      </c>
      <c r="D2963" s="27" t="s">
        <v>85</v>
      </c>
      <c r="I2963" s="28">
        <v>43423.689085648148</v>
      </c>
      <c r="J2963" s="28">
        <v>43423.689085648148</v>
      </c>
      <c r="K2963" s="27">
        <v>0</v>
      </c>
      <c r="L2963" s="27" t="s">
        <v>211</v>
      </c>
      <c r="M2963" s="27" t="s">
        <v>211</v>
      </c>
      <c r="N2963" s="27" t="s">
        <v>215</v>
      </c>
      <c r="O2963" s="27" t="s">
        <v>84</v>
      </c>
      <c r="R2963" s="27">
        <v>0</v>
      </c>
      <c r="U2963" s="27" t="s">
        <v>13444</v>
      </c>
    </row>
    <row r="2964" spans="1:21" x14ac:dyDescent="0.15">
      <c r="A2964" s="27" t="s">
        <v>75</v>
      </c>
      <c r="B2964" s="27" t="s">
        <v>6555</v>
      </c>
      <c r="C2964" s="27" t="s">
        <v>189</v>
      </c>
      <c r="D2964" s="27" t="s">
        <v>85</v>
      </c>
      <c r="I2964" s="28">
        <v>43423.70175925926</v>
      </c>
      <c r="J2964" s="28">
        <v>43423.705983796295</v>
      </c>
      <c r="K2964" s="27">
        <v>4.2245370370370371E-3</v>
      </c>
      <c r="L2964" s="27" t="s">
        <v>210</v>
      </c>
      <c r="M2964" s="27" t="s">
        <v>210</v>
      </c>
      <c r="N2964" s="27" t="s">
        <v>215</v>
      </c>
      <c r="O2964" s="27" t="s">
        <v>84</v>
      </c>
      <c r="R2964" s="27">
        <v>0</v>
      </c>
      <c r="U2964" s="27" t="s">
        <v>1035</v>
      </c>
    </row>
    <row r="2965" spans="1:21" x14ac:dyDescent="0.15">
      <c r="A2965" s="27" t="s">
        <v>75</v>
      </c>
      <c r="B2965" s="27" t="s">
        <v>6556</v>
      </c>
      <c r="C2965" s="27" t="s">
        <v>189</v>
      </c>
      <c r="D2965" s="27" t="s">
        <v>85</v>
      </c>
      <c r="I2965" s="28">
        <v>43423.732118055559</v>
      </c>
      <c r="J2965" s="28">
        <v>43423.7346412037</v>
      </c>
      <c r="K2965" s="27">
        <v>2.5231481481481481E-3</v>
      </c>
      <c r="L2965" s="27" t="s">
        <v>210</v>
      </c>
      <c r="M2965" s="27" t="s">
        <v>210</v>
      </c>
      <c r="N2965" s="27" t="s">
        <v>215</v>
      </c>
      <c r="O2965" s="27" t="s">
        <v>84</v>
      </c>
      <c r="R2965" s="27">
        <v>0</v>
      </c>
      <c r="U2965" s="27" t="s">
        <v>6557</v>
      </c>
    </row>
    <row r="2966" spans="1:21" x14ac:dyDescent="0.15">
      <c r="A2966" s="27" t="s">
        <v>75</v>
      </c>
      <c r="B2966" s="27" t="s">
        <v>13445</v>
      </c>
      <c r="C2966" s="27" t="s">
        <v>189</v>
      </c>
      <c r="D2966" s="27" t="s">
        <v>61</v>
      </c>
      <c r="I2966" s="28">
        <v>43423.436030092591</v>
      </c>
      <c r="J2966" s="28">
        <v>43423.436030092591</v>
      </c>
      <c r="K2966" s="27">
        <v>0</v>
      </c>
      <c r="L2966" s="27" t="s">
        <v>211</v>
      </c>
      <c r="M2966" s="27" t="s">
        <v>211</v>
      </c>
      <c r="N2966" s="27" t="s">
        <v>215</v>
      </c>
      <c r="O2966" s="27" t="s">
        <v>60</v>
      </c>
      <c r="R2966" s="27">
        <v>0</v>
      </c>
      <c r="U2966" s="27" t="s">
        <v>337</v>
      </c>
    </row>
    <row r="2967" spans="1:21" x14ac:dyDescent="0.15">
      <c r="A2967" s="27" t="s">
        <v>75</v>
      </c>
      <c r="B2967" s="27" t="s">
        <v>6558</v>
      </c>
      <c r="C2967" s="27" t="s">
        <v>189</v>
      </c>
      <c r="D2967" s="27" t="s">
        <v>61</v>
      </c>
      <c r="I2967" s="28">
        <v>43423.452592592592</v>
      </c>
      <c r="J2967" s="28">
        <v>43423.454097222224</v>
      </c>
      <c r="K2967" s="27">
        <v>1.5046296296296294E-3</v>
      </c>
      <c r="L2967" s="27" t="s">
        <v>210</v>
      </c>
      <c r="M2967" s="27" t="s">
        <v>211</v>
      </c>
      <c r="N2967" s="27" t="s">
        <v>215</v>
      </c>
      <c r="O2967" s="27" t="s">
        <v>60</v>
      </c>
      <c r="R2967" s="27">
        <v>0</v>
      </c>
      <c r="U2967" s="27" t="s">
        <v>337</v>
      </c>
    </row>
    <row r="2968" spans="1:21" x14ac:dyDescent="0.15">
      <c r="A2968" s="27" t="s">
        <v>75</v>
      </c>
      <c r="B2968" s="27" t="s">
        <v>6559</v>
      </c>
      <c r="C2968" s="27" t="s">
        <v>189</v>
      </c>
      <c r="D2968" s="27" t="s">
        <v>61</v>
      </c>
      <c r="I2968" s="28">
        <v>43423.465590277781</v>
      </c>
      <c r="J2968" s="28">
        <v>43423.466851851852</v>
      </c>
      <c r="K2968" s="27">
        <v>1.261574074074074E-3</v>
      </c>
      <c r="L2968" s="27" t="s">
        <v>210</v>
      </c>
      <c r="M2968" s="27" t="s">
        <v>211</v>
      </c>
      <c r="N2968" s="27" t="s">
        <v>215</v>
      </c>
      <c r="O2968" s="27" t="s">
        <v>60</v>
      </c>
      <c r="R2968" s="27">
        <v>0</v>
      </c>
      <c r="U2968" s="27" t="s">
        <v>6560</v>
      </c>
    </row>
    <row r="2969" spans="1:21" x14ac:dyDescent="0.15">
      <c r="A2969" s="27" t="s">
        <v>75</v>
      </c>
      <c r="B2969" s="27" t="s">
        <v>6561</v>
      </c>
      <c r="C2969" s="27" t="s">
        <v>189</v>
      </c>
      <c r="D2969" s="27" t="s">
        <v>61</v>
      </c>
      <c r="I2969" s="28">
        <v>43423.471296296295</v>
      </c>
      <c r="J2969" s="28">
        <v>43423.472743055558</v>
      </c>
      <c r="K2969" s="27">
        <v>1.4467592592592594E-3</v>
      </c>
      <c r="L2969" s="27" t="s">
        <v>210</v>
      </c>
      <c r="M2969" s="27" t="s">
        <v>211</v>
      </c>
      <c r="N2969" s="27" t="s">
        <v>215</v>
      </c>
      <c r="O2969" s="27" t="s">
        <v>60</v>
      </c>
      <c r="R2969" s="27">
        <v>0</v>
      </c>
      <c r="U2969" s="27" t="s">
        <v>337</v>
      </c>
    </row>
    <row r="2970" spans="1:21" x14ac:dyDescent="0.15">
      <c r="A2970" s="27" t="s">
        <v>75</v>
      </c>
      <c r="B2970" s="27" t="s">
        <v>6562</v>
      </c>
      <c r="C2970" s="27" t="s">
        <v>189</v>
      </c>
      <c r="D2970" s="27" t="s">
        <v>61</v>
      </c>
      <c r="I2970" s="28">
        <v>43423.484467592592</v>
      </c>
      <c r="J2970" s="28">
        <v>43423.485555555555</v>
      </c>
      <c r="K2970" s="27">
        <v>1.0879629629629629E-3</v>
      </c>
      <c r="L2970" s="27" t="s">
        <v>210</v>
      </c>
      <c r="M2970" s="27" t="s">
        <v>211</v>
      </c>
      <c r="N2970" s="27" t="s">
        <v>215</v>
      </c>
      <c r="O2970" s="27" t="s">
        <v>60</v>
      </c>
      <c r="R2970" s="27">
        <v>0</v>
      </c>
      <c r="U2970" s="27" t="s">
        <v>6563</v>
      </c>
    </row>
    <row r="2971" spans="1:21" x14ac:dyDescent="0.15">
      <c r="A2971" s="27" t="s">
        <v>75</v>
      </c>
      <c r="B2971" s="27" t="s">
        <v>6564</v>
      </c>
      <c r="C2971" s="27" t="s">
        <v>189</v>
      </c>
      <c r="D2971" s="27" t="s">
        <v>61</v>
      </c>
      <c r="I2971" s="28">
        <v>43423.489652777775</v>
      </c>
      <c r="J2971" s="28">
        <v>43423.489791666667</v>
      </c>
      <c r="K2971" s="27">
        <v>1.3888888888888889E-4</v>
      </c>
      <c r="L2971" s="27" t="s">
        <v>210</v>
      </c>
      <c r="M2971" s="27" t="s">
        <v>211</v>
      </c>
      <c r="N2971" s="27" t="s">
        <v>215</v>
      </c>
      <c r="O2971" s="27" t="s">
        <v>60</v>
      </c>
      <c r="R2971" s="27">
        <v>0</v>
      </c>
      <c r="U2971" s="27" t="s">
        <v>6565</v>
      </c>
    </row>
    <row r="2972" spans="1:21" x14ac:dyDescent="0.15">
      <c r="A2972" s="27" t="s">
        <v>75</v>
      </c>
      <c r="B2972" s="27" t="s">
        <v>6566</v>
      </c>
      <c r="C2972" s="27" t="s">
        <v>189</v>
      </c>
      <c r="D2972" s="27" t="s">
        <v>61</v>
      </c>
      <c r="I2972" s="28">
        <v>43423.489907407406</v>
      </c>
      <c r="J2972" s="28">
        <v>43423.492337962962</v>
      </c>
      <c r="K2972" s="27">
        <v>2.4305555555555556E-3</v>
      </c>
      <c r="L2972" s="27" t="s">
        <v>210</v>
      </c>
      <c r="M2972" s="27" t="s">
        <v>210</v>
      </c>
      <c r="N2972" s="27" t="s">
        <v>215</v>
      </c>
      <c r="O2972" s="27" t="s">
        <v>60</v>
      </c>
      <c r="R2972" s="27">
        <v>0</v>
      </c>
      <c r="U2972" s="27" t="s">
        <v>6565</v>
      </c>
    </row>
    <row r="2973" spans="1:21" x14ac:dyDescent="0.15">
      <c r="A2973" s="27" t="s">
        <v>75</v>
      </c>
      <c r="B2973" s="27" t="s">
        <v>6567</v>
      </c>
      <c r="C2973" s="27" t="s">
        <v>189</v>
      </c>
      <c r="D2973" s="27" t="s">
        <v>61</v>
      </c>
      <c r="I2973" s="28">
        <v>43423.593368055554</v>
      </c>
      <c r="J2973" s="28">
        <v>43423.595983796295</v>
      </c>
      <c r="K2973" s="27">
        <v>2.615740740740741E-3</v>
      </c>
      <c r="L2973" s="27" t="s">
        <v>210</v>
      </c>
      <c r="M2973" s="27" t="s">
        <v>210</v>
      </c>
      <c r="N2973" s="27" t="s">
        <v>215</v>
      </c>
      <c r="O2973" s="27" t="s">
        <v>60</v>
      </c>
      <c r="R2973" s="27">
        <v>0</v>
      </c>
      <c r="U2973" s="27" t="s">
        <v>6565</v>
      </c>
    </row>
    <row r="2974" spans="1:21" x14ac:dyDescent="0.15">
      <c r="A2974" s="27" t="s">
        <v>75</v>
      </c>
      <c r="B2974" s="27" t="s">
        <v>13446</v>
      </c>
      <c r="C2974" s="27" t="s">
        <v>189</v>
      </c>
      <c r="D2974" s="27" t="s">
        <v>61</v>
      </c>
      <c r="I2974" s="28">
        <v>43423.602696759262</v>
      </c>
      <c r="J2974" s="28">
        <v>43423.602696759262</v>
      </c>
      <c r="K2974" s="27">
        <v>0</v>
      </c>
      <c r="L2974" s="27" t="s">
        <v>211</v>
      </c>
      <c r="M2974" s="27" t="s">
        <v>211</v>
      </c>
      <c r="N2974" s="27" t="s">
        <v>215</v>
      </c>
      <c r="O2974" s="27" t="s">
        <v>60</v>
      </c>
      <c r="R2974" s="27">
        <v>0</v>
      </c>
      <c r="U2974" s="27" t="s">
        <v>6565</v>
      </c>
    </row>
    <row r="2975" spans="1:21" x14ac:dyDescent="0.15">
      <c r="A2975" s="27" t="s">
        <v>75</v>
      </c>
      <c r="B2975" s="27" t="s">
        <v>6568</v>
      </c>
      <c r="C2975" s="27" t="s">
        <v>189</v>
      </c>
      <c r="D2975" s="27" t="s">
        <v>61</v>
      </c>
      <c r="I2975" s="28">
        <v>43423.603136574071</v>
      </c>
      <c r="J2975" s="28">
        <v>43423.606921296298</v>
      </c>
      <c r="K2975" s="27">
        <v>3.7847222222222223E-3</v>
      </c>
      <c r="L2975" s="27" t="s">
        <v>210</v>
      </c>
      <c r="M2975" s="27" t="s">
        <v>210</v>
      </c>
      <c r="N2975" s="27" t="s">
        <v>215</v>
      </c>
      <c r="O2975" s="27" t="s">
        <v>60</v>
      </c>
      <c r="R2975" s="27">
        <v>0</v>
      </c>
      <c r="U2975" s="27" t="s">
        <v>6569</v>
      </c>
    </row>
    <row r="2976" spans="1:21" x14ac:dyDescent="0.15">
      <c r="A2976" s="27" t="s">
        <v>75</v>
      </c>
      <c r="B2976" s="27" t="s">
        <v>13447</v>
      </c>
      <c r="C2976" s="27" t="s">
        <v>189</v>
      </c>
      <c r="D2976" s="27" t="s">
        <v>61</v>
      </c>
      <c r="I2976" s="28">
        <v>43423.624849537038</v>
      </c>
      <c r="J2976" s="28">
        <v>43423.624849537038</v>
      </c>
      <c r="K2976" s="27">
        <v>0</v>
      </c>
      <c r="L2976" s="27" t="s">
        <v>211</v>
      </c>
      <c r="M2976" s="27" t="s">
        <v>211</v>
      </c>
      <c r="N2976" s="27" t="s">
        <v>215</v>
      </c>
      <c r="O2976" s="27" t="s">
        <v>60</v>
      </c>
      <c r="R2976" s="27">
        <v>0</v>
      </c>
      <c r="U2976" s="27" t="s">
        <v>1036</v>
      </c>
    </row>
    <row r="2977" spans="1:21" x14ac:dyDescent="0.15">
      <c r="A2977" s="27" t="s">
        <v>75</v>
      </c>
      <c r="B2977" s="27" t="s">
        <v>6570</v>
      </c>
      <c r="C2977" s="27" t="s">
        <v>189</v>
      </c>
      <c r="D2977" s="27" t="s">
        <v>61</v>
      </c>
      <c r="I2977" s="28">
        <v>43423.626840277779</v>
      </c>
      <c r="J2977" s="28">
        <v>43423.62835648148</v>
      </c>
      <c r="K2977" s="27">
        <v>1.5162037037037036E-3</v>
      </c>
      <c r="L2977" s="27" t="s">
        <v>210</v>
      </c>
      <c r="M2977" s="27" t="s">
        <v>211</v>
      </c>
      <c r="N2977" s="27" t="s">
        <v>215</v>
      </c>
      <c r="O2977" s="27" t="s">
        <v>60</v>
      </c>
      <c r="R2977" s="27">
        <v>0</v>
      </c>
      <c r="U2977" s="27" t="s">
        <v>1036</v>
      </c>
    </row>
    <row r="2978" spans="1:21" x14ac:dyDescent="0.15">
      <c r="A2978" s="27" t="s">
        <v>75</v>
      </c>
      <c r="B2978" s="27" t="s">
        <v>6571</v>
      </c>
      <c r="C2978" s="27" t="s">
        <v>189</v>
      </c>
      <c r="D2978" s="27" t="s">
        <v>61</v>
      </c>
      <c r="I2978" s="28">
        <v>43423.634618055556</v>
      </c>
      <c r="J2978" s="28">
        <v>43423.636423611111</v>
      </c>
      <c r="K2978" s="27">
        <v>1.8055555555555557E-3</v>
      </c>
      <c r="L2978" s="27" t="s">
        <v>210</v>
      </c>
      <c r="M2978" s="27" t="s">
        <v>211</v>
      </c>
      <c r="N2978" s="27" t="s">
        <v>215</v>
      </c>
      <c r="O2978" s="27" t="s">
        <v>60</v>
      </c>
      <c r="R2978" s="27">
        <v>0</v>
      </c>
      <c r="U2978" s="27" t="s">
        <v>1498</v>
      </c>
    </row>
    <row r="2979" spans="1:21" x14ac:dyDescent="0.15">
      <c r="A2979" s="27" t="s">
        <v>75</v>
      </c>
      <c r="B2979" s="27" t="s">
        <v>6572</v>
      </c>
      <c r="C2979" s="27" t="s">
        <v>189</v>
      </c>
      <c r="D2979" s="27" t="s">
        <v>61</v>
      </c>
      <c r="I2979" s="28">
        <v>43423.643726851849</v>
      </c>
      <c r="J2979" s="28">
        <v>43423.646585648145</v>
      </c>
      <c r="K2979" s="27">
        <v>2.8587962962962963E-3</v>
      </c>
      <c r="L2979" s="27" t="s">
        <v>210</v>
      </c>
      <c r="M2979" s="27" t="s">
        <v>210</v>
      </c>
      <c r="N2979" s="27" t="s">
        <v>215</v>
      </c>
      <c r="O2979" s="27" t="s">
        <v>60</v>
      </c>
      <c r="R2979" s="27">
        <v>0</v>
      </c>
      <c r="U2979" s="27" t="s">
        <v>1515</v>
      </c>
    </row>
    <row r="2980" spans="1:21" x14ac:dyDescent="0.15">
      <c r="A2980" s="27" t="s">
        <v>75</v>
      </c>
      <c r="B2980" s="27" t="s">
        <v>13448</v>
      </c>
      <c r="C2980" s="27" t="s">
        <v>189</v>
      </c>
      <c r="D2980" s="27" t="s">
        <v>61</v>
      </c>
      <c r="I2980" s="28">
        <v>43423.656134259261</v>
      </c>
      <c r="J2980" s="28">
        <v>43423.656134259261</v>
      </c>
      <c r="K2980" s="27">
        <v>0</v>
      </c>
      <c r="L2980" s="27" t="s">
        <v>211</v>
      </c>
      <c r="M2980" s="27" t="s">
        <v>211</v>
      </c>
      <c r="N2980" s="27" t="s">
        <v>215</v>
      </c>
      <c r="O2980" s="27" t="s">
        <v>60</v>
      </c>
      <c r="R2980" s="27">
        <v>0</v>
      </c>
      <c r="U2980" s="27" t="s">
        <v>318</v>
      </c>
    </row>
    <row r="2981" spans="1:21" x14ac:dyDescent="0.15">
      <c r="A2981" s="27" t="s">
        <v>75</v>
      </c>
      <c r="B2981" s="27" t="s">
        <v>6573</v>
      </c>
      <c r="C2981" s="27" t="s">
        <v>189</v>
      </c>
      <c r="D2981" s="27" t="s">
        <v>61</v>
      </c>
      <c r="I2981" s="28">
        <v>43423.661249999997</v>
      </c>
      <c r="J2981" s="28">
        <v>43423.661527777775</v>
      </c>
      <c r="K2981" s="27">
        <v>2.7777777777777778E-4</v>
      </c>
      <c r="L2981" s="27" t="s">
        <v>210</v>
      </c>
      <c r="M2981" s="27" t="s">
        <v>211</v>
      </c>
      <c r="N2981" s="27" t="s">
        <v>215</v>
      </c>
      <c r="O2981" s="27" t="s">
        <v>60</v>
      </c>
      <c r="R2981" s="27">
        <v>0</v>
      </c>
      <c r="U2981" s="27" t="s">
        <v>337</v>
      </c>
    </row>
    <row r="2982" spans="1:21" x14ac:dyDescent="0.15">
      <c r="A2982" s="27" t="s">
        <v>75</v>
      </c>
      <c r="B2982" s="27" t="s">
        <v>6574</v>
      </c>
      <c r="C2982" s="27" t="s">
        <v>189</v>
      </c>
      <c r="D2982" s="27" t="s">
        <v>61</v>
      </c>
      <c r="I2982" s="28">
        <v>43423.665671296294</v>
      </c>
      <c r="J2982" s="28">
        <v>43423.666620370372</v>
      </c>
      <c r="K2982" s="27">
        <v>9.4907407407407408E-4</v>
      </c>
      <c r="L2982" s="27" t="s">
        <v>210</v>
      </c>
      <c r="M2982" s="27" t="s">
        <v>211</v>
      </c>
      <c r="N2982" s="27" t="s">
        <v>215</v>
      </c>
      <c r="O2982" s="27" t="s">
        <v>60</v>
      </c>
      <c r="R2982" s="27">
        <v>0</v>
      </c>
      <c r="U2982" s="27" t="s">
        <v>560</v>
      </c>
    </row>
    <row r="2983" spans="1:21" x14ac:dyDescent="0.15">
      <c r="A2983" s="27" t="s">
        <v>75</v>
      </c>
      <c r="B2983" s="27" t="s">
        <v>6575</v>
      </c>
      <c r="C2983" s="27" t="s">
        <v>189</v>
      </c>
      <c r="D2983" s="27" t="s">
        <v>61</v>
      </c>
      <c r="I2983" s="28">
        <v>43423.675763888888</v>
      </c>
      <c r="J2983" s="28">
        <v>43423.676666666666</v>
      </c>
      <c r="K2983" s="27">
        <v>9.0277777777777784E-4</v>
      </c>
      <c r="L2983" s="27" t="s">
        <v>210</v>
      </c>
      <c r="M2983" s="27" t="s">
        <v>211</v>
      </c>
      <c r="N2983" s="27" t="s">
        <v>215</v>
      </c>
      <c r="O2983" s="27" t="s">
        <v>60</v>
      </c>
      <c r="R2983" s="27">
        <v>0</v>
      </c>
      <c r="U2983" s="27" t="s">
        <v>6576</v>
      </c>
    </row>
    <row r="2984" spans="1:21" x14ac:dyDescent="0.15">
      <c r="A2984" s="27" t="s">
        <v>75</v>
      </c>
      <c r="B2984" s="27" t="s">
        <v>6577</v>
      </c>
      <c r="C2984" s="27" t="s">
        <v>189</v>
      </c>
      <c r="D2984" s="27" t="s">
        <v>61</v>
      </c>
      <c r="I2984" s="28">
        <v>43423.713564814818</v>
      </c>
      <c r="J2984" s="28">
        <v>43423.715405092589</v>
      </c>
      <c r="K2984" s="27">
        <v>1.8402777777777777E-3</v>
      </c>
      <c r="L2984" s="27" t="s">
        <v>210</v>
      </c>
      <c r="M2984" s="27" t="s">
        <v>211</v>
      </c>
      <c r="N2984" s="27" t="s">
        <v>215</v>
      </c>
      <c r="O2984" s="27" t="s">
        <v>60</v>
      </c>
      <c r="R2984" s="27">
        <v>0</v>
      </c>
      <c r="U2984" s="27" t="s">
        <v>6578</v>
      </c>
    </row>
    <row r="2985" spans="1:21" x14ac:dyDescent="0.15">
      <c r="A2985" s="27" t="s">
        <v>75</v>
      </c>
      <c r="B2985" s="27" t="s">
        <v>6579</v>
      </c>
      <c r="C2985" s="27" t="s">
        <v>189</v>
      </c>
      <c r="D2985" s="27" t="s">
        <v>61</v>
      </c>
      <c r="I2985" s="28">
        <v>43423.723020833335</v>
      </c>
      <c r="J2985" s="28">
        <v>43423.725358796299</v>
      </c>
      <c r="K2985" s="27">
        <v>2.3379629629629631E-3</v>
      </c>
      <c r="L2985" s="27" t="s">
        <v>210</v>
      </c>
      <c r="M2985" s="27" t="s">
        <v>210</v>
      </c>
      <c r="N2985" s="27" t="s">
        <v>215</v>
      </c>
      <c r="O2985" s="27" t="s">
        <v>60</v>
      </c>
      <c r="R2985" s="27">
        <v>0</v>
      </c>
      <c r="U2985" s="27" t="s">
        <v>1516</v>
      </c>
    </row>
    <row r="2986" spans="1:21" x14ac:dyDescent="0.15">
      <c r="A2986" s="27" t="s">
        <v>75</v>
      </c>
      <c r="B2986" s="27" t="s">
        <v>6580</v>
      </c>
      <c r="C2986" s="27" t="s">
        <v>194</v>
      </c>
      <c r="D2986" s="27" t="s">
        <v>21</v>
      </c>
      <c r="I2986" s="28">
        <v>43423.438240740739</v>
      </c>
      <c r="J2986" s="28">
        <v>43423.441689814812</v>
      </c>
      <c r="K2986" s="27">
        <v>3.4490740740740745E-3</v>
      </c>
      <c r="L2986" s="27" t="s">
        <v>210</v>
      </c>
      <c r="M2986" s="27" t="s">
        <v>210</v>
      </c>
      <c r="N2986" s="27" t="s">
        <v>215</v>
      </c>
      <c r="O2986" s="27" t="s">
        <v>20</v>
      </c>
      <c r="R2986" s="27">
        <v>0</v>
      </c>
      <c r="U2986" s="27" t="s">
        <v>1951</v>
      </c>
    </row>
    <row r="2987" spans="1:21" x14ac:dyDescent="0.15">
      <c r="A2987" s="27" t="s">
        <v>75</v>
      </c>
      <c r="B2987" s="27" t="s">
        <v>6581</v>
      </c>
      <c r="C2987" s="27" t="s">
        <v>194</v>
      </c>
      <c r="D2987" s="27" t="s">
        <v>21</v>
      </c>
      <c r="I2987" s="28">
        <v>43423.442569444444</v>
      </c>
      <c r="J2987" s="28">
        <v>43423.449108796296</v>
      </c>
      <c r="K2987" s="27">
        <v>6.5393518518518517E-3</v>
      </c>
      <c r="L2987" s="27" t="s">
        <v>210</v>
      </c>
      <c r="M2987" s="27" t="s">
        <v>210</v>
      </c>
      <c r="N2987" s="27" t="s">
        <v>215</v>
      </c>
      <c r="O2987" s="27" t="s">
        <v>20</v>
      </c>
      <c r="R2987" s="27">
        <v>0</v>
      </c>
      <c r="U2987" s="27" t="s">
        <v>1038</v>
      </c>
    </row>
    <row r="2988" spans="1:21" x14ac:dyDescent="0.15">
      <c r="A2988" s="27" t="s">
        <v>75</v>
      </c>
      <c r="B2988" s="27" t="s">
        <v>6582</v>
      </c>
      <c r="C2988" s="27" t="s">
        <v>194</v>
      </c>
      <c r="D2988" s="27" t="s">
        <v>21</v>
      </c>
      <c r="I2988" s="28">
        <v>43423.449363425927</v>
      </c>
      <c r="J2988" s="28">
        <v>43423.452465277776</v>
      </c>
      <c r="K2988" s="27">
        <v>3.1018518518518522E-3</v>
      </c>
      <c r="L2988" s="27" t="s">
        <v>210</v>
      </c>
      <c r="M2988" s="27" t="s">
        <v>210</v>
      </c>
      <c r="N2988" s="27" t="s">
        <v>215</v>
      </c>
      <c r="O2988" s="27" t="s">
        <v>20</v>
      </c>
      <c r="R2988" s="27">
        <v>0</v>
      </c>
      <c r="U2988" s="27" t="s">
        <v>1037</v>
      </c>
    </row>
    <row r="2989" spans="1:21" x14ac:dyDescent="0.15">
      <c r="A2989" s="27" t="s">
        <v>75</v>
      </c>
      <c r="B2989" s="27" t="s">
        <v>6583</v>
      </c>
      <c r="C2989" s="27" t="s">
        <v>194</v>
      </c>
      <c r="D2989" s="27" t="s">
        <v>21</v>
      </c>
      <c r="I2989" s="28">
        <v>43423.464328703703</v>
      </c>
      <c r="J2989" s="28">
        <v>43423.472986111112</v>
      </c>
      <c r="K2989" s="27">
        <v>8.6574074074074071E-3</v>
      </c>
      <c r="L2989" s="27" t="s">
        <v>210</v>
      </c>
      <c r="M2989" s="27" t="s">
        <v>210</v>
      </c>
      <c r="N2989" s="27" t="s">
        <v>215</v>
      </c>
      <c r="O2989" s="27" t="s">
        <v>20</v>
      </c>
      <c r="R2989" s="27">
        <v>0</v>
      </c>
      <c r="U2989" s="27" t="s">
        <v>1950</v>
      </c>
    </row>
    <row r="2990" spans="1:21" x14ac:dyDescent="0.15">
      <c r="A2990" s="27" t="s">
        <v>75</v>
      </c>
      <c r="B2990" s="27" t="s">
        <v>6584</v>
      </c>
      <c r="C2990" s="27" t="s">
        <v>194</v>
      </c>
      <c r="D2990" s="27" t="s">
        <v>21</v>
      </c>
      <c r="I2990" s="28">
        <v>43423.474317129629</v>
      </c>
      <c r="J2990" s="28">
        <v>43423.474756944444</v>
      </c>
      <c r="K2990" s="27">
        <v>4.3981481481481481E-4</v>
      </c>
      <c r="L2990" s="27" t="s">
        <v>210</v>
      </c>
      <c r="M2990" s="27" t="s">
        <v>211</v>
      </c>
      <c r="N2990" s="27" t="s">
        <v>215</v>
      </c>
      <c r="O2990" s="27" t="s">
        <v>20</v>
      </c>
      <c r="R2990" s="27">
        <v>0</v>
      </c>
      <c r="U2990" s="27" t="s">
        <v>1038</v>
      </c>
    </row>
    <row r="2991" spans="1:21" x14ac:dyDescent="0.15">
      <c r="A2991" s="27" t="s">
        <v>75</v>
      </c>
      <c r="B2991" s="27" t="s">
        <v>6585</v>
      </c>
      <c r="C2991" s="27" t="s">
        <v>194</v>
      </c>
      <c r="D2991" s="27" t="s">
        <v>21</v>
      </c>
      <c r="I2991" s="28">
        <v>43423.494398148148</v>
      </c>
      <c r="J2991" s="28">
        <v>43423.496608796297</v>
      </c>
      <c r="K2991" s="27">
        <v>2.2106481481481478E-3</v>
      </c>
      <c r="L2991" s="27" t="s">
        <v>210</v>
      </c>
      <c r="M2991" s="27" t="s">
        <v>210</v>
      </c>
      <c r="N2991" s="27" t="s">
        <v>215</v>
      </c>
      <c r="O2991" s="27" t="s">
        <v>20</v>
      </c>
      <c r="R2991" s="27">
        <v>0</v>
      </c>
      <c r="U2991" s="27" t="s">
        <v>531</v>
      </c>
    </row>
    <row r="2992" spans="1:21" x14ac:dyDescent="0.15">
      <c r="A2992" s="27" t="s">
        <v>75</v>
      </c>
      <c r="B2992" s="27" t="s">
        <v>6586</v>
      </c>
      <c r="C2992" s="27" t="s">
        <v>194</v>
      </c>
      <c r="D2992" s="27" t="s">
        <v>21</v>
      </c>
      <c r="I2992" s="28">
        <v>43423.588148148148</v>
      </c>
      <c r="J2992" s="28">
        <v>43423.590358796297</v>
      </c>
      <c r="K2992" s="27">
        <v>2.2106481481481478E-3</v>
      </c>
      <c r="L2992" s="27" t="s">
        <v>210</v>
      </c>
      <c r="M2992" s="27" t="s">
        <v>210</v>
      </c>
      <c r="N2992" s="27" t="s">
        <v>215</v>
      </c>
      <c r="O2992" s="27" t="s">
        <v>20</v>
      </c>
      <c r="R2992" s="27">
        <v>0</v>
      </c>
      <c r="U2992" s="27" t="s">
        <v>6587</v>
      </c>
    </row>
    <row r="2993" spans="1:21" x14ac:dyDescent="0.15">
      <c r="A2993" s="27" t="s">
        <v>75</v>
      </c>
      <c r="B2993" s="27" t="s">
        <v>6588</v>
      </c>
      <c r="C2993" s="27" t="s">
        <v>194</v>
      </c>
      <c r="D2993" s="27" t="s">
        <v>21</v>
      </c>
      <c r="I2993" s="28">
        <v>43423.600706018522</v>
      </c>
      <c r="J2993" s="28">
        <v>43423.603298611109</v>
      </c>
      <c r="K2993" s="27">
        <v>2.5925925925925925E-3</v>
      </c>
      <c r="L2993" s="27" t="s">
        <v>210</v>
      </c>
      <c r="M2993" s="27" t="s">
        <v>210</v>
      </c>
      <c r="N2993" s="27" t="s">
        <v>215</v>
      </c>
      <c r="O2993" s="27" t="s">
        <v>20</v>
      </c>
      <c r="R2993" s="27">
        <v>0</v>
      </c>
      <c r="U2993" s="27" t="s">
        <v>531</v>
      </c>
    </row>
    <row r="2994" spans="1:21" x14ac:dyDescent="0.15">
      <c r="A2994" s="27" t="s">
        <v>75</v>
      </c>
      <c r="B2994" s="27" t="s">
        <v>6589</v>
      </c>
      <c r="C2994" s="27" t="s">
        <v>194</v>
      </c>
      <c r="D2994" s="27" t="s">
        <v>21</v>
      </c>
      <c r="I2994" s="28">
        <v>43423.605416666665</v>
      </c>
      <c r="J2994" s="28">
        <v>43423.607986111114</v>
      </c>
      <c r="K2994" s="27">
        <v>2.5694444444444445E-3</v>
      </c>
      <c r="L2994" s="27" t="s">
        <v>210</v>
      </c>
      <c r="M2994" s="27" t="s">
        <v>210</v>
      </c>
      <c r="N2994" s="27" t="s">
        <v>215</v>
      </c>
      <c r="O2994" s="27" t="s">
        <v>20</v>
      </c>
      <c r="R2994" s="27">
        <v>0</v>
      </c>
      <c r="U2994" s="27" t="s">
        <v>1038</v>
      </c>
    </row>
    <row r="2995" spans="1:21" x14ac:dyDescent="0.15">
      <c r="A2995" s="27" t="s">
        <v>75</v>
      </c>
      <c r="B2995" s="27" t="s">
        <v>6590</v>
      </c>
      <c r="C2995" s="27" t="s">
        <v>194</v>
      </c>
      <c r="D2995" s="27" t="s">
        <v>23</v>
      </c>
      <c r="I2995" s="28">
        <v>43423.433425925927</v>
      </c>
      <c r="J2995" s="28">
        <v>43423.437627314815</v>
      </c>
      <c r="K2995" s="27">
        <v>4.2013888888888891E-3</v>
      </c>
      <c r="L2995" s="27" t="s">
        <v>210</v>
      </c>
      <c r="M2995" s="27" t="s">
        <v>210</v>
      </c>
      <c r="N2995" s="27" t="s">
        <v>215</v>
      </c>
      <c r="O2995" s="27" t="s">
        <v>22</v>
      </c>
      <c r="R2995" s="27">
        <v>0</v>
      </c>
      <c r="U2995" s="27" t="s">
        <v>837</v>
      </c>
    </row>
    <row r="2996" spans="1:21" x14ac:dyDescent="0.15">
      <c r="A2996" s="27" t="s">
        <v>75</v>
      </c>
      <c r="B2996" s="27" t="s">
        <v>13449</v>
      </c>
      <c r="C2996" s="27" t="s">
        <v>194</v>
      </c>
      <c r="D2996" s="27" t="s">
        <v>23</v>
      </c>
      <c r="I2996" s="28">
        <v>43423.440659722219</v>
      </c>
      <c r="J2996" s="28">
        <v>43423.440659722219</v>
      </c>
      <c r="K2996" s="27">
        <v>0</v>
      </c>
      <c r="L2996" s="27" t="s">
        <v>211</v>
      </c>
      <c r="M2996" s="27" t="s">
        <v>211</v>
      </c>
      <c r="N2996" s="27" t="s">
        <v>215</v>
      </c>
      <c r="O2996" s="27" t="s">
        <v>22</v>
      </c>
      <c r="R2996" s="27">
        <v>0</v>
      </c>
      <c r="U2996" s="27" t="s">
        <v>838</v>
      </c>
    </row>
    <row r="2997" spans="1:21" x14ac:dyDescent="0.15">
      <c r="A2997" s="27" t="s">
        <v>75</v>
      </c>
      <c r="B2997" s="27" t="s">
        <v>6591</v>
      </c>
      <c r="C2997" s="27" t="s">
        <v>194</v>
      </c>
      <c r="D2997" s="27" t="s">
        <v>23</v>
      </c>
      <c r="I2997" s="28">
        <v>43423.4684375</v>
      </c>
      <c r="J2997" s="28">
        <v>43423.473229166666</v>
      </c>
      <c r="K2997" s="27">
        <v>4.7916666666666672E-3</v>
      </c>
      <c r="L2997" s="27" t="s">
        <v>210</v>
      </c>
      <c r="M2997" s="27" t="s">
        <v>210</v>
      </c>
      <c r="N2997" s="27" t="s">
        <v>215</v>
      </c>
      <c r="O2997" s="27" t="s">
        <v>22</v>
      </c>
      <c r="R2997" s="27">
        <v>0</v>
      </c>
      <c r="U2997" s="27" t="s">
        <v>1285</v>
      </c>
    </row>
    <row r="2998" spans="1:21" x14ac:dyDescent="0.15">
      <c r="A2998" s="27" t="s">
        <v>75</v>
      </c>
      <c r="B2998" s="27" t="s">
        <v>6592</v>
      </c>
      <c r="C2998" s="27" t="s">
        <v>194</v>
      </c>
      <c r="D2998" s="27" t="s">
        <v>23</v>
      </c>
      <c r="I2998" s="28">
        <v>43423.474351851852</v>
      </c>
      <c r="J2998" s="28">
        <v>43423.479375000003</v>
      </c>
      <c r="K2998" s="27">
        <v>5.0231481481481481E-3</v>
      </c>
      <c r="L2998" s="27" t="s">
        <v>210</v>
      </c>
      <c r="M2998" s="27" t="s">
        <v>210</v>
      </c>
      <c r="N2998" s="27" t="s">
        <v>215</v>
      </c>
      <c r="O2998" s="27" t="s">
        <v>22</v>
      </c>
      <c r="R2998" s="27">
        <v>0</v>
      </c>
      <c r="U2998" s="27" t="s">
        <v>1039</v>
      </c>
    </row>
    <row r="2999" spans="1:21" x14ac:dyDescent="0.15">
      <c r="A2999" s="27" t="s">
        <v>75</v>
      </c>
      <c r="B2999" s="27" t="s">
        <v>6593</v>
      </c>
      <c r="C2999" s="27" t="s">
        <v>194</v>
      </c>
      <c r="D2999" s="27" t="s">
        <v>23</v>
      </c>
      <c r="I2999" s="28">
        <v>43423.488263888888</v>
      </c>
      <c r="J2999" s="28">
        <v>43423.49496527778</v>
      </c>
      <c r="K2999" s="27">
        <v>6.7013888888888887E-3</v>
      </c>
      <c r="L2999" s="27" t="s">
        <v>210</v>
      </c>
      <c r="M2999" s="27" t="s">
        <v>210</v>
      </c>
      <c r="N2999" s="27" t="s">
        <v>215</v>
      </c>
      <c r="O2999" s="27" t="s">
        <v>22</v>
      </c>
      <c r="R2999" s="27">
        <v>0</v>
      </c>
      <c r="U2999" s="27" t="s">
        <v>838</v>
      </c>
    </row>
    <row r="3000" spans="1:21" x14ac:dyDescent="0.15">
      <c r="A3000" s="27" t="s">
        <v>75</v>
      </c>
      <c r="B3000" s="27" t="s">
        <v>6594</v>
      </c>
      <c r="C3000" s="27" t="s">
        <v>194</v>
      </c>
      <c r="D3000" s="27" t="s">
        <v>23</v>
      </c>
      <c r="I3000" s="28">
        <v>43423.60355324074</v>
      </c>
      <c r="J3000" s="28">
        <v>43423.606342592589</v>
      </c>
      <c r="K3000" s="27">
        <v>2.7893518518518519E-3</v>
      </c>
      <c r="L3000" s="27" t="s">
        <v>210</v>
      </c>
      <c r="M3000" s="27" t="s">
        <v>210</v>
      </c>
      <c r="N3000" s="27" t="s">
        <v>215</v>
      </c>
      <c r="O3000" s="27" t="s">
        <v>22</v>
      </c>
      <c r="R3000" s="27">
        <v>0</v>
      </c>
      <c r="U3000" s="27" t="s">
        <v>1517</v>
      </c>
    </row>
    <row r="3001" spans="1:21" x14ac:dyDescent="0.15">
      <c r="A3001" s="27" t="s">
        <v>75</v>
      </c>
      <c r="B3001" s="27" t="s">
        <v>6595</v>
      </c>
      <c r="C3001" s="27" t="s">
        <v>194</v>
      </c>
      <c r="D3001" s="27" t="s">
        <v>23</v>
      </c>
      <c r="I3001" s="28">
        <v>43423.630613425928</v>
      </c>
      <c r="J3001" s="28">
        <v>43423.631412037037</v>
      </c>
      <c r="K3001" s="27">
        <v>7.9861111111111105E-4</v>
      </c>
      <c r="L3001" s="27" t="s">
        <v>210</v>
      </c>
      <c r="M3001" s="27" t="s">
        <v>211</v>
      </c>
      <c r="N3001" s="27" t="s">
        <v>215</v>
      </c>
      <c r="O3001" s="27" t="s">
        <v>22</v>
      </c>
      <c r="R3001" s="27">
        <v>0</v>
      </c>
      <c r="U3001" s="27" t="s">
        <v>1952</v>
      </c>
    </row>
    <row r="3002" spans="1:21" x14ac:dyDescent="0.15">
      <c r="A3002" s="27" t="s">
        <v>75</v>
      </c>
      <c r="B3002" s="27" t="s">
        <v>6596</v>
      </c>
      <c r="C3002" s="27" t="s">
        <v>194</v>
      </c>
      <c r="D3002" s="27" t="s">
        <v>23</v>
      </c>
      <c r="I3002" s="28">
        <v>43423.632071759261</v>
      </c>
      <c r="J3002" s="28">
        <v>43423.635196759256</v>
      </c>
      <c r="K3002" s="27">
        <v>3.1249999999999997E-3</v>
      </c>
      <c r="L3002" s="27" t="s">
        <v>210</v>
      </c>
      <c r="M3002" s="27" t="s">
        <v>210</v>
      </c>
      <c r="N3002" s="27" t="s">
        <v>215</v>
      </c>
      <c r="O3002" s="27" t="s">
        <v>22</v>
      </c>
      <c r="R3002" s="27">
        <v>0</v>
      </c>
      <c r="U3002" s="27" t="s">
        <v>6597</v>
      </c>
    </row>
    <row r="3003" spans="1:21" x14ac:dyDescent="0.15">
      <c r="A3003" s="27" t="s">
        <v>75</v>
      </c>
      <c r="B3003" s="27" t="s">
        <v>6598</v>
      </c>
      <c r="C3003" s="27" t="s">
        <v>194</v>
      </c>
      <c r="D3003" s="27" t="s">
        <v>23</v>
      </c>
      <c r="I3003" s="28">
        <v>43423.643564814818</v>
      </c>
      <c r="J3003" s="28">
        <v>43423.644490740742</v>
      </c>
      <c r="K3003" s="27">
        <v>9.2592592592592585E-4</v>
      </c>
      <c r="L3003" s="27" t="s">
        <v>210</v>
      </c>
      <c r="M3003" s="27" t="s">
        <v>211</v>
      </c>
      <c r="N3003" s="27" t="s">
        <v>215</v>
      </c>
      <c r="O3003" s="27" t="s">
        <v>22</v>
      </c>
      <c r="R3003" s="27">
        <v>0</v>
      </c>
      <c r="U3003" s="27" t="s">
        <v>6599</v>
      </c>
    </row>
    <row r="3004" spans="1:21" x14ac:dyDescent="0.15">
      <c r="A3004" s="27" t="s">
        <v>75</v>
      </c>
      <c r="B3004" s="27" t="s">
        <v>6600</v>
      </c>
      <c r="C3004" s="27" t="s">
        <v>194</v>
      </c>
      <c r="D3004" s="27" t="s">
        <v>23</v>
      </c>
      <c r="I3004" s="28">
        <v>43423.646736111114</v>
      </c>
      <c r="J3004" s="28">
        <v>43423.651053240741</v>
      </c>
      <c r="K3004" s="27">
        <v>4.31712962962963E-3</v>
      </c>
      <c r="L3004" s="27" t="s">
        <v>210</v>
      </c>
      <c r="M3004" s="27" t="s">
        <v>210</v>
      </c>
      <c r="N3004" s="27" t="s">
        <v>215</v>
      </c>
      <c r="O3004" s="27" t="s">
        <v>22</v>
      </c>
      <c r="R3004" s="27">
        <v>0</v>
      </c>
      <c r="U3004" s="27" t="s">
        <v>6601</v>
      </c>
    </row>
    <row r="3005" spans="1:21" x14ac:dyDescent="0.15">
      <c r="A3005" s="27" t="s">
        <v>75</v>
      </c>
      <c r="B3005" s="27" t="s">
        <v>6602</v>
      </c>
      <c r="C3005" s="27" t="s">
        <v>194</v>
      </c>
      <c r="D3005" s="27" t="s">
        <v>23</v>
      </c>
      <c r="I3005" s="28">
        <v>43423.65421296296</v>
      </c>
      <c r="J3005" s="28">
        <v>43423.659120370372</v>
      </c>
      <c r="K3005" s="27">
        <v>4.9074074074074072E-3</v>
      </c>
      <c r="L3005" s="27" t="s">
        <v>210</v>
      </c>
      <c r="M3005" s="27" t="s">
        <v>210</v>
      </c>
      <c r="N3005" s="27" t="s">
        <v>215</v>
      </c>
      <c r="O3005" s="27" t="s">
        <v>22</v>
      </c>
      <c r="R3005" s="27">
        <v>0</v>
      </c>
      <c r="U3005" s="27" t="s">
        <v>6603</v>
      </c>
    </row>
    <row r="3006" spans="1:21" x14ac:dyDescent="0.15">
      <c r="A3006" s="27" t="s">
        <v>75</v>
      </c>
      <c r="B3006" s="27" t="s">
        <v>6604</v>
      </c>
      <c r="C3006" s="27" t="s">
        <v>194</v>
      </c>
      <c r="D3006" s="27" t="s">
        <v>23</v>
      </c>
      <c r="I3006" s="28">
        <v>43423.663124999999</v>
      </c>
      <c r="J3006" s="28">
        <v>43423.665254629632</v>
      </c>
      <c r="K3006" s="27">
        <v>2.1296296296296298E-3</v>
      </c>
      <c r="L3006" s="27" t="s">
        <v>210</v>
      </c>
      <c r="M3006" s="27" t="s">
        <v>210</v>
      </c>
      <c r="N3006" s="27" t="s">
        <v>215</v>
      </c>
      <c r="O3006" s="27" t="s">
        <v>22</v>
      </c>
      <c r="R3006" s="27">
        <v>0</v>
      </c>
      <c r="U3006" s="27" t="s">
        <v>6605</v>
      </c>
    </row>
    <row r="3007" spans="1:21" x14ac:dyDescent="0.15">
      <c r="A3007" s="27" t="s">
        <v>75</v>
      </c>
      <c r="B3007" s="27" t="s">
        <v>13450</v>
      </c>
      <c r="C3007" s="27" t="s">
        <v>194</v>
      </c>
      <c r="D3007" s="27" t="s">
        <v>23</v>
      </c>
      <c r="I3007" s="28">
        <v>43423.665416666663</v>
      </c>
      <c r="J3007" s="28">
        <v>43423.665416666663</v>
      </c>
      <c r="K3007" s="27">
        <v>0</v>
      </c>
      <c r="L3007" s="27" t="s">
        <v>211</v>
      </c>
      <c r="M3007" s="27" t="s">
        <v>211</v>
      </c>
      <c r="N3007" s="27" t="s">
        <v>215</v>
      </c>
      <c r="O3007" s="27" t="s">
        <v>22</v>
      </c>
      <c r="R3007" s="27">
        <v>0</v>
      </c>
      <c r="U3007" s="27" t="s">
        <v>13451</v>
      </c>
    </row>
    <row r="3008" spans="1:21" x14ac:dyDescent="0.15">
      <c r="A3008" s="27" t="s">
        <v>75</v>
      </c>
      <c r="B3008" s="27" t="s">
        <v>13452</v>
      </c>
      <c r="C3008" s="27" t="s">
        <v>194</v>
      </c>
      <c r="D3008" s="27" t="s">
        <v>23</v>
      </c>
      <c r="I3008" s="28">
        <v>43423.666342592594</v>
      </c>
      <c r="J3008" s="28">
        <v>43423.666342592594</v>
      </c>
      <c r="K3008" s="27">
        <v>0</v>
      </c>
      <c r="L3008" s="27" t="s">
        <v>211</v>
      </c>
      <c r="M3008" s="27" t="s">
        <v>211</v>
      </c>
      <c r="N3008" s="27" t="s">
        <v>215</v>
      </c>
      <c r="O3008" s="27" t="s">
        <v>22</v>
      </c>
      <c r="R3008" s="27">
        <v>0</v>
      </c>
      <c r="U3008" s="27" t="s">
        <v>13453</v>
      </c>
    </row>
    <row r="3009" spans="1:21" x14ac:dyDescent="0.15">
      <c r="A3009" s="27" t="s">
        <v>75</v>
      </c>
      <c r="B3009" s="27" t="s">
        <v>13454</v>
      </c>
      <c r="C3009" s="27" t="s">
        <v>194</v>
      </c>
      <c r="D3009" s="27" t="s">
        <v>23</v>
      </c>
      <c r="I3009" s="28">
        <v>43423.666805555556</v>
      </c>
      <c r="J3009" s="28">
        <v>43423.666805555556</v>
      </c>
      <c r="K3009" s="27">
        <v>0</v>
      </c>
      <c r="L3009" s="27" t="s">
        <v>211</v>
      </c>
      <c r="M3009" s="27" t="s">
        <v>211</v>
      </c>
      <c r="N3009" s="27" t="s">
        <v>215</v>
      </c>
      <c r="O3009" s="27" t="s">
        <v>22</v>
      </c>
      <c r="R3009" s="27">
        <v>0</v>
      </c>
      <c r="U3009" s="27" t="s">
        <v>13455</v>
      </c>
    </row>
    <row r="3010" spans="1:21" x14ac:dyDescent="0.15">
      <c r="A3010" s="27" t="s">
        <v>75</v>
      </c>
      <c r="B3010" s="27" t="s">
        <v>13456</v>
      </c>
      <c r="C3010" s="27" t="s">
        <v>194</v>
      </c>
      <c r="D3010" s="27" t="s">
        <v>23</v>
      </c>
      <c r="I3010" s="28">
        <v>43423.670011574075</v>
      </c>
      <c r="J3010" s="28">
        <v>43423.670011574075</v>
      </c>
      <c r="K3010" s="27">
        <v>0</v>
      </c>
      <c r="L3010" s="27" t="s">
        <v>211</v>
      </c>
      <c r="M3010" s="27" t="s">
        <v>211</v>
      </c>
      <c r="N3010" s="27" t="s">
        <v>215</v>
      </c>
      <c r="O3010" s="27" t="s">
        <v>22</v>
      </c>
      <c r="R3010" s="27">
        <v>0</v>
      </c>
      <c r="U3010" s="27" t="s">
        <v>13457</v>
      </c>
    </row>
    <row r="3011" spans="1:21" x14ac:dyDescent="0.15">
      <c r="A3011" s="27" t="s">
        <v>75</v>
      </c>
      <c r="B3011" s="27" t="s">
        <v>6606</v>
      </c>
      <c r="C3011" s="27" t="s">
        <v>194</v>
      </c>
      <c r="D3011" s="27" t="s">
        <v>23</v>
      </c>
      <c r="I3011" s="28">
        <v>43423.671435185184</v>
      </c>
      <c r="J3011" s="28">
        <v>43423.672685185185</v>
      </c>
      <c r="K3011" s="27">
        <v>1.25E-3</v>
      </c>
      <c r="L3011" s="27" t="s">
        <v>210</v>
      </c>
      <c r="M3011" s="27" t="s">
        <v>211</v>
      </c>
      <c r="N3011" s="27" t="s">
        <v>215</v>
      </c>
      <c r="O3011" s="27" t="s">
        <v>22</v>
      </c>
      <c r="R3011" s="27">
        <v>0</v>
      </c>
      <c r="U3011" s="27" t="s">
        <v>6607</v>
      </c>
    </row>
    <row r="3012" spans="1:21" x14ac:dyDescent="0.15">
      <c r="A3012" s="27" t="s">
        <v>75</v>
      </c>
      <c r="B3012" s="27" t="s">
        <v>13458</v>
      </c>
      <c r="C3012" s="27" t="s">
        <v>194</v>
      </c>
      <c r="D3012" s="27" t="s">
        <v>23</v>
      </c>
      <c r="I3012" s="28">
        <v>43423.674432870372</v>
      </c>
      <c r="J3012" s="28">
        <v>43423.674432870372</v>
      </c>
      <c r="K3012" s="27">
        <v>0</v>
      </c>
      <c r="L3012" s="27" t="s">
        <v>211</v>
      </c>
      <c r="M3012" s="27" t="s">
        <v>211</v>
      </c>
      <c r="N3012" s="27" t="s">
        <v>215</v>
      </c>
      <c r="O3012" s="27" t="s">
        <v>22</v>
      </c>
      <c r="R3012" s="27">
        <v>0</v>
      </c>
      <c r="U3012" s="27" t="s">
        <v>13459</v>
      </c>
    </row>
    <row r="3013" spans="1:21" x14ac:dyDescent="0.15">
      <c r="A3013" s="27" t="s">
        <v>75</v>
      </c>
      <c r="B3013" s="27" t="s">
        <v>13460</v>
      </c>
      <c r="C3013" s="27" t="s">
        <v>194</v>
      </c>
      <c r="D3013" s="27" t="s">
        <v>23</v>
      </c>
      <c r="I3013" s="28">
        <v>43423.675833333335</v>
      </c>
      <c r="J3013" s="28">
        <v>43423.675833333335</v>
      </c>
      <c r="K3013" s="27">
        <v>0</v>
      </c>
      <c r="L3013" s="27" t="s">
        <v>211</v>
      </c>
      <c r="M3013" s="27" t="s">
        <v>211</v>
      </c>
      <c r="N3013" s="27" t="s">
        <v>215</v>
      </c>
      <c r="O3013" s="27" t="s">
        <v>22</v>
      </c>
      <c r="R3013" s="27">
        <v>0</v>
      </c>
      <c r="U3013" s="27" t="s">
        <v>13461</v>
      </c>
    </row>
    <row r="3014" spans="1:21" x14ac:dyDescent="0.15">
      <c r="A3014" s="27" t="s">
        <v>75</v>
      </c>
      <c r="B3014" s="27" t="s">
        <v>13462</v>
      </c>
      <c r="C3014" s="27" t="s">
        <v>194</v>
      </c>
      <c r="D3014" s="27" t="s">
        <v>23</v>
      </c>
      <c r="I3014" s="28">
        <v>43423.683391203704</v>
      </c>
      <c r="J3014" s="28">
        <v>43423.683391203704</v>
      </c>
      <c r="K3014" s="27">
        <v>0</v>
      </c>
      <c r="L3014" s="27" t="s">
        <v>211</v>
      </c>
      <c r="M3014" s="27" t="s">
        <v>211</v>
      </c>
      <c r="N3014" s="27" t="s">
        <v>215</v>
      </c>
      <c r="O3014" s="27" t="s">
        <v>22</v>
      </c>
      <c r="R3014" s="27">
        <v>0</v>
      </c>
      <c r="U3014" s="27" t="s">
        <v>13463</v>
      </c>
    </row>
    <row r="3015" spans="1:21" x14ac:dyDescent="0.15">
      <c r="A3015" s="27" t="s">
        <v>75</v>
      </c>
      <c r="B3015" s="27" t="s">
        <v>13464</v>
      </c>
      <c r="C3015" s="27" t="s">
        <v>194</v>
      </c>
      <c r="D3015" s="27" t="s">
        <v>23</v>
      </c>
      <c r="I3015" s="28">
        <v>43423.687002314815</v>
      </c>
      <c r="J3015" s="28">
        <v>43423.687002314815</v>
      </c>
      <c r="K3015" s="27">
        <v>0</v>
      </c>
      <c r="L3015" s="27" t="s">
        <v>211</v>
      </c>
      <c r="M3015" s="27" t="s">
        <v>211</v>
      </c>
      <c r="N3015" s="27" t="s">
        <v>215</v>
      </c>
      <c r="O3015" s="27" t="s">
        <v>22</v>
      </c>
      <c r="R3015" s="27">
        <v>0</v>
      </c>
      <c r="U3015" s="27" t="s">
        <v>13461</v>
      </c>
    </row>
    <row r="3016" spans="1:21" x14ac:dyDescent="0.15">
      <c r="A3016" s="27" t="s">
        <v>75</v>
      </c>
      <c r="B3016" s="27" t="s">
        <v>6608</v>
      </c>
      <c r="C3016" s="27" t="s">
        <v>194</v>
      </c>
      <c r="D3016" s="27" t="s">
        <v>23</v>
      </c>
      <c r="I3016" s="28">
        <v>43423.688703703701</v>
      </c>
      <c r="J3016" s="28">
        <v>43423.690023148149</v>
      </c>
      <c r="K3016" s="27">
        <v>1.3194444444444443E-3</v>
      </c>
      <c r="L3016" s="27" t="s">
        <v>210</v>
      </c>
      <c r="M3016" s="27" t="s">
        <v>211</v>
      </c>
      <c r="N3016" s="27" t="s">
        <v>215</v>
      </c>
      <c r="O3016" s="27" t="s">
        <v>22</v>
      </c>
      <c r="R3016" s="27">
        <v>0</v>
      </c>
      <c r="U3016" s="27" t="s">
        <v>6609</v>
      </c>
    </row>
    <row r="3017" spans="1:21" x14ac:dyDescent="0.15">
      <c r="A3017" s="27" t="s">
        <v>75</v>
      </c>
      <c r="B3017" s="27" t="s">
        <v>13465</v>
      </c>
      <c r="C3017" s="27" t="s">
        <v>194</v>
      </c>
      <c r="D3017" s="27" t="s">
        <v>23</v>
      </c>
      <c r="I3017" s="28">
        <v>43423.691990740743</v>
      </c>
      <c r="J3017" s="28">
        <v>43423.691990740743</v>
      </c>
      <c r="K3017" s="27">
        <v>0</v>
      </c>
      <c r="L3017" s="27" t="s">
        <v>211</v>
      </c>
      <c r="M3017" s="27" t="s">
        <v>211</v>
      </c>
      <c r="N3017" s="27" t="s">
        <v>215</v>
      </c>
      <c r="O3017" s="27" t="s">
        <v>22</v>
      </c>
      <c r="R3017" s="27">
        <v>0</v>
      </c>
      <c r="U3017" s="27" t="s">
        <v>13466</v>
      </c>
    </row>
    <row r="3018" spans="1:21" x14ac:dyDescent="0.15">
      <c r="A3018" s="27" t="s">
        <v>75</v>
      </c>
      <c r="B3018" s="27" t="s">
        <v>6610</v>
      </c>
      <c r="C3018" s="27" t="s">
        <v>194</v>
      </c>
      <c r="D3018" s="27" t="s">
        <v>23</v>
      </c>
      <c r="I3018" s="28">
        <v>43423.693101851852</v>
      </c>
      <c r="J3018" s="28">
        <v>43423.694606481484</v>
      </c>
      <c r="K3018" s="27">
        <v>1.5046296296296294E-3</v>
      </c>
      <c r="L3018" s="27" t="s">
        <v>210</v>
      </c>
      <c r="M3018" s="27" t="s">
        <v>211</v>
      </c>
      <c r="N3018" s="27" t="s">
        <v>215</v>
      </c>
      <c r="O3018" s="27" t="s">
        <v>22</v>
      </c>
      <c r="R3018" s="27">
        <v>0</v>
      </c>
      <c r="U3018" s="27" t="s">
        <v>6611</v>
      </c>
    </row>
    <row r="3019" spans="1:21" x14ac:dyDescent="0.15">
      <c r="A3019" s="27" t="s">
        <v>75</v>
      </c>
      <c r="B3019" s="27" t="s">
        <v>6612</v>
      </c>
      <c r="C3019" s="27" t="s">
        <v>194</v>
      </c>
      <c r="D3019" s="27" t="s">
        <v>23</v>
      </c>
      <c r="I3019" s="28">
        <v>43423.708622685182</v>
      </c>
      <c r="J3019" s="28">
        <v>43423.721851851849</v>
      </c>
      <c r="K3019" s="27">
        <v>1.3229166666666667E-2</v>
      </c>
      <c r="L3019" s="27" t="s">
        <v>210</v>
      </c>
      <c r="M3019" s="27" t="s">
        <v>210</v>
      </c>
      <c r="N3019" s="27" t="s">
        <v>215</v>
      </c>
      <c r="O3019" s="27" t="s">
        <v>22</v>
      </c>
      <c r="R3019" s="27">
        <v>0</v>
      </c>
      <c r="U3019" s="27" t="s">
        <v>6613</v>
      </c>
    </row>
    <row r="3020" spans="1:21" x14ac:dyDescent="0.15">
      <c r="A3020" s="27" t="s">
        <v>75</v>
      </c>
      <c r="B3020" s="27" t="s">
        <v>6614</v>
      </c>
      <c r="C3020" s="27" t="s">
        <v>192</v>
      </c>
      <c r="D3020" s="27" t="s">
        <v>27</v>
      </c>
      <c r="I3020" s="28">
        <v>43423.436921296299</v>
      </c>
      <c r="J3020" s="28">
        <v>43423.448611111111</v>
      </c>
      <c r="K3020" s="27">
        <v>1.1689814814814814E-2</v>
      </c>
      <c r="L3020" s="27" t="s">
        <v>210</v>
      </c>
      <c r="M3020" s="27" t="s">
        <v>210</v>
      </c>
      <c r="N3020" s="27" t="s">
        <v>215</v>
      </c>
      <c r="O3020" s="27" t="s">
        <v>26</v>
      </c>
      <c r="R3020" s="27">
        <v>0</v>
      </c>
      <c r="U3020" s="27" t="s">
        <v>6615</v>
      </c>
    </row>
    <row r="3021" spans="1:21" x14ac:dyDescent="0.15">
      <c r="A3021" s="27" t="s">
        <v>75</v>
      </c>
      <c r="B3021" s="27" t="s">
        <v>6616</v>
      </c>
      <c r="C3021" s="27" t="s">
        <v>192</v>
      </c>
      <c r="D3021" s="27" t="s">
        <v>27</v>
      </c>
      <c r="I3021" s="28">
        <v>43423.457951388889</v>
      </c>
      <c r="J3021" s="28">
        <v>43423.459918981483</v>
      </c>
      <c r="K3021" s="27">
        <v>1.9675925925925928E-3</v>
      </c>
      <c r="L3021" s="27" t="s">
        <v>210</v>
      </c>
      <c r="M3021" s="27" t="s">
        <v>211</v>
      </c>
      <c r="N3021" s="27" t="s">
        <v>215</v>
      </c>
      <c r="O3021" s="27" t="s">
        <v>26</v>
      </c>
      <c r="R3021" s="27">
        <v>0</v>
      </c>
      <c r="U3021" s="27" t="s">
        <v>1040</v>
      </c>
    </row>
    <row r="3022" spans="1:21" x14ac:dyDescent="0.15">
      <c r="A3022" s="27" t="s">
        <v>75</v>
      </c>
      <c r="B3022" s="27" t="s">
        <v>6617</v>
      </c>
      <c r="C3022" s="27" t="s">
        <v>192</v>
      </c>
      <c r="D3022" s="27" t="s">
        <v>27</v>
      </c>
      <c r="I3022" s="28">
        <v>43423.470069444447</v>
      </c>
      <c r="J3022" s="28">
        <v>43423.470509259256</v>
      </c>
      <c r="K3022" s="27">
        <v>4.3981481481481481E-4</v>
      </c>
      <c r="L3022" s="27" t="s">
        <v>210</v>
      </c>
      <c r="M3022" s="27" t="s">
        <v>211</v>
      </c>
      <c r="N3022" s="27" t="s">
        <v>215</v>
      </c>
      <c r="O3022" s="27" t="s">
        <v>26</v>
      </c>
      <c r="R3022" s="27">
        <v>0</v>
      </c>
      <c r="U3022" s="27" t="s">
        <v>1513</v>
      </c>
    </row>
    <row r="3023" spans="1:21" x14ac:dyDescent="0.15">
      <c r="A3023" s="27" t="s">
        <v>75</v>
      </c>
      <c r="B3023" s="27" t="s">
        <v>6618</v>
      </c>
      <c r="C3023" s="27" t="s">
        <v>192</v>
      </c>
      <c r="D3023" s="27" t="s">
        <v>27</v>
      </c>
      <c r="I3023" s="28">
        <v>43423.471932870372</v>
      </c>
      <c r="J3023" s="28">
        <v>43423.475231481483</v>
      </c>
      <c r="K3023" s="27">
        <v>3.2986111111111111E-3</v>
      </c>
      <c r="L3023" s="27" t="s">
        <v>210</v>
      </c>
      <c r="M3023" s="27" t="s">
        <v>210</v>
      </c>
      <c r="N3023" s="27" t="s">
        <v>215</v>
      </c>
      <c r="O3023" s="27" t="s">
        <v>26</v>
      </c>
      <c r="R3023" s="27">
        <v>0</v>
      </c>
      <c r="U3023" s="27" t="s">
        <v>1513</v>
      </c>
    </row>
    <row r="3024" spans="1:21" x14ac:dyDescent="0.15">
      <c r="A3024" s="27" t="s">
        <v>75</v>
      </c>
      <c r="B3024" s="27" t="s">
        <v>6619</v>
      </c>
      <c r="C3024" s="27" t="s">
        <v>192</v>
      </c>
      <c r="D3024" s="27" t="s">
        <v>27</v>
      </c>
      <c r="I3024" s="28">
        <v>43423.475486111114</v>
      </c>
      <c r="J3024" s="28">
        <v>43423.476944444446</v>
      </c>
      <c r="K3024" s="27">
        <v>1.4583333333333334E-3</v>
      </c>
      <c r="L3024" s="27" t="s">
        <v>210</v>
      </c>
      <c r="M3024" s="27" t="s">
        <v>211</v>
      </c>
      <c r="N3024" s="27" t="s">
        <v>215</v>
      </c>
      <c r="O3024" s="27" t="s">
        <v>26</v>
      </c>
      <c r="R3024" s="27">
        <v>0</v>
      </c>
      <c r="U3024" s="27" t="s">
        <v>1040</v>
      </c>
    </row>
    <row r="3025" spans="1:21" x14ac:dyDescent="0.15">
      <c r="A3025" s="27" t="s">
        <v>75</v>
      </c>
      <c r="B3025" s="27" t="s">
        <v>13467</v>
      </c>
      <c r="C3025" s="27" t="s">
        <v>192</v>
      </c>
      <c r="D3025" s="27" t="s">
        <v>27</v>
      </c>
      <c r="I3025" s="28">
        <v>43423.636134259257</v>
      </c>
      <c r="J3025" s="28">
        <v>43423.636134259257</v>
      </c>
      <c r="K3025" s="27">
        <v>0</v>
      </c>
      <c r="L3025" s="27" t="s">
        <v>211</v>
      </c>
      <c r="M3025" s="27" t="s">
        <v>211</v>
      </c>
      <c r="N3025" s="27" t="s">
        <v>215</v>
      </c>
      <c r="O3025" s="27" t="s">
        <v>26</v>
      </c>
      <c r="R3025" s="27">
        <v>0</v>
      </c>
      <c r="U3025" s="27" t="s">
        <v>2599</v>
      </c>
    </row>
    <row r="3026" spans="1:21" x14ac:dyDescent="0.15">
      <c r="A3026" s="27" t="s">
        <v>75</v>
      </c>
      <c r="B3026" s="27" t="s">
        <v>6620</v>
      </c>
      <c r="C3026" s="27" t="s">
        <v>192</v>
      </c>
      <c r="D3026" s="27" t="s">
        <v>27</v>
      </c>
      <c r="I3026" s="28">
        <v>43423.67328703704</v>
      </c>
      <c r="J3026" s="28">
        <v>43423.674363425926</v>
      </c>
      <c r="K3026" s="27">
        <v>1.0763888888888889E-3</v>
      </c>
      <c r="L3026" s="27" t="s">
        <v>210</v>
      </c>
      <c r="M3026" s="27" t="s">
        <v>211</v>
      </c>
      <c r="N3026" s="27" t="s">
        <v>215</v>
      </c>
      <c r="O3026" s="27" t="s">
        <v>26</v>
      </c>
      <c r="R3026" s="27">
        <v>0</v>
      </c>
      <c r="U3026" s="27" t="s">
        <v>6621</v>
      </c>
    </row>
    <row r="3027" spans="1:21" x14ac:dyDescent="0.15">
      <c r="A3027" s="27" t="s">
        <v>75</v>
      </c>
      <c r="B3027" s="27" t="s">
        <v>6622</v>
      </c>
      <c r="C3027" s="27" t="s">
        <v>192</v>
      </c>
      <c r="D3027" s="27" t="s">
        <v>27</v>
      </c>
      <c r="I3027" s="28">
        <v>43423.683032407411</v>
      </c>
      <c r="J3027" s="28">
        <v>43423.686539351853</v>
      </c>
      <c r="K3027" s="27">
        <v>3.5069444444444445E-3</v>
      </c>
      <c r="L3027" s="27" t="s">
        <v>210</v>
      </c>
      <c r="M3027" s="27" t="s">
        <v>210</v>
      </c>
      <c r="N3027" s="27" t="s">
        <v>215</v>
      </c>
      <c r="O3027" s="27" t="s">
        <v>26</v>
      </c>
      <c r="R3027" s="27">
        <v>0</v>
      </c>
      <c r="U3027" s="27" t="s">
        <v>6623</v>
      </c>
    </row>
    <row r="3028" spans="1:21" x14ac:dyDescent="0.15">
      <c r="A3028" s="27" t="s">
        <v>75</v>
      </c>
      <c r="B3028" s="27" t="s">
        <v>6624</v>
      </c>
      <c r="C3028" s="27" t="s">
        <v>192</v>
      </c>
      <c r="D3028" s="27" t="s">
        <v>27</v>
      </c>
      <c r="I3028" s="28">
        <v>43423.69190972222</v>
      </c>
      <c r="J3028" s="28">
        <v>43423.692453703705</v>
      </c>
      <c r="K3028" s="27">
        <v>5.4398148148148144E-4</v>
      </c>
      <c r="L3028" s="27" t="s">
        <v>210</v>
      </c>
      <c r="M3028" s="27" t="s">
        <v>211</v>
      </c>
      <c r="N3028" s="27" t="s">
        <v>215</v>
      </c>
      <c r="O3028" s="27" t="s">
        <v>26</v>
      </c>
      <c r="R3028" s="27">
        <v>0</v>
      </c>
      <c r="U3028" s="27" t="s">
        <v>6625</v>
      </c>
    </row>
    <row r="3029" spans="1:21" x14ac:dyDescent="0.15">
      <c r="A3029" s="27" t="s">
        <v>75</v>
      </c>
      <c r="B3029" s="27" t="s">
        <v>6626</v>
      </c>
      <c r="C3029" s="27" t="s">
        <v>192</v>
      </c>
      <c r="D3029" s="27" t="s">
        <v>27</v>
      </c>
      <c r="I3029" s="28">
        <v>43423.692974537036</v>
      </c>
      <c r="J3029" s="28">
        <v>43423.695335648146</v>
      </c>
      <c r="K3029" s="27">
        <v>2.3611111111111111E-3</v>
      </c>
      <c r="L3029" s="27" t="s">
        <v>210</v>
      </c>
      <c r="M3029" s="27" t="s">
        <v>210</v>
      </c>
      <c r="N3029" s="27" t="s">
        <v>215</v>
      </c>
      <c r="O3029" s="27" t="s">
        <v>26</v>
      </c>
      <c r="R3029" s="27">
        <v>0</v>
      </c>
      <c r="U3029" s="27" t="s">
        <v>1101</v>
      </c>
    </row>
    <row r="3030" spans="1:21" x14ac:dyDescent="0.15">
      <c r="A3030" s="27" t="s">
        <v>75</v>
      </c>
      <c r="B3030" s="27" t="s">
        <v>13468</v>
      </c>
      <c r="C3030" s="27" t="s">
        <v>192</v>
      </c>
      <c r="D3030" s="27" t="s">
        <v>27</v>
      </c>
      <c r="I3030" s="28">
        <v>43423.699814814812</v>
      </c>
      <c r="J3030" s="28">
        <v>43423.699814814812</v>
      </c>
      <c r="K3030" s="27">
        <v>0</v>
      </c>
      <c r="L3030" s="27" t="s">
        <v>211</v>
      </c>
      <c r="M3030" s="27" t="s">
        <v>211</v>
      </c>
      <c r="N3030" s="27" t="s">
        <v>215</v>
      </c>
      <c r="O3030" s="27" t="s">
        <v>26</v>
      </c>
      <c r="R3030" s="27">
        <v>0</v>
      </c>
      <c r="U3030" s="27" t="s">
        <v>13469</v>
      </c>
    </row>
    <row r="3031" spans="1:21" x14ac:dyDescent="0.15">
      <c r="A3031" s="27" t="s">
        <v>75</v>
      </c>
      <c r="B3031" s="27" t="s">
        <v>6627</v>
      </c>
      <c r="C3031" s="27" t="s">
        <v>192</v>
      </c>
      <c r="D3031" s="27" t="s">
        <v>27</v>
      </c>
      <c r="I3031" s="28">
        <v>43423.700798611113</v>
      </c>
      <c r="J3031" s="28">
        <v>43423.701828703706</v>
      </c>
      <c r="K3031" s="27">
        <v>1.0300925925925926E-3</v>
      </c>
      <c r="L3031" s="27" t="s">
        <v>210</v>
      </c>
      <c r="M3031" s="27" t="s">
        <v>211</v>
      </c>
      <c r="N3031" s="27" t="s">
        <v>216</v>
      </c>
      <c r="O3031" s="27" t="s">
        <v>26</v>
      </c>
      <c r="R3031" s="27">
        <v>0</v>
      </c>
      <c r="U3031" s="27" t="s">
        <v>6628</v>
      </c>
    </row>
    <row r="3032" spans="1:21" x14ac:dyDescent="0.15">
      <c r="A3032" s="27" t="s">
        <v>75</v>
      </c>
      <c r="B3032" s="27" t="s">
        <v>6629</v>
      </c>
      <c r="C3032" s="27" t="s">
        <v>192</v>
      </c>
      <c r="D3032" s="27" t="s">
        <v>27</v>
      </c>
      <c r="I3032" s="28">
        <v>43423.706759259258</v>
      </c>
      <c r="J3032" s="28">
        <v>43423.707905092589</v>
      </c>
      <c r="K3032" s="27">
        <v>1.1458333333333333E-3</v>
      </c>
      <c r="L3032" s="27" t="s">
        <v>210</v>
      </c>
      <c r="M3032" s="27" t="s">
        <v>211</v>
      </c>
      <c r="N3032" s="27" t="s">
        <v>215</v>
      </c>
      <c r="O3032" s="27" t="s">
        <v>26</v>
      </c>
      <c r="R3032" s="27">
        <v>0</v>
      </c>
      <c r="U3032" s="27" t="s">
        <v>6630</v>
      </c>
    </row>
    <row r="3033" spans="1:21" x14ac:dyDescent="0.15">
      <c r="A3033" s="27" t="s">
        <v>75</v>
      </c>
      <c r="B3033" s="27" t="s">
        <v>6631</v>
      </c>
      <c r="C3033" s="27" t="s">
        <v>192</v>
      </c>
      <c r="D3033" s="27" t="s">
        <v>27</v>
      </c>
      <c r="I3033" s="28">
        <v>43423.714016203703</v>
      </c>
      <c r="J3033" s="28">
        <v>43423.715428240743</v>
      </c>
      <c r="K3033" s="27">
        <v>1.4120370370370369E-3</v>
      </c>
      <c r="L3033" s="27" t="s">
        <v>210</v>
      </c>
      <c r="M3033" s="27" t="s">
        <v>211</v>
      </c>
      <c r="N3033" s="27" t="s">
        <v>215</v>
      </c>
      <c r="O3033" s="27" t="s">
        <v>26</v>
      </c>
      <c r="R3033" s="27">
        <v>0</v>
      </c>
      <c r="U3033" s="27" t="s">
        <v>6632</v>
      </c>
    </row>
    <row r="3034" spans="1:21" x14ac:dyDescent="0.15">
      <c r="A3034" s="27" t="s">
        <v>75</v>
      </c>
      <c r="B3034" s="27" t="s">
        <v>6633</v>
      </c>
      <c r="C3034" s="27" t="s">
        <v>192</v>
      </c>
      <c r="D3034" s="27" t="s">
        <v>27</v>
      </c>
      <c r="I3034" s="28">
        <v>43423.716354166667</v>
      </c>
      <c r="J3034" s="28">
        <v>43423.718993055554</v>
      </c>
      <c r="K3034" s="27">
        <v>2.6388888888888885E-3</v>
      </c>
      <c r="L3034" s="27" t="s">
        <v>210</v>
      </c>
      <c r="M3034" s="27" t="s">
        <v>210</v>
      </c>
      <c r="N3034" s="27" t="s">
        <v>215</v>
      </c>
      <c r="O3034" s="27" t="s">
        <v>26</v>
      </c>
      <c r="R3034" s="27">
        <v>0</v>
      </c>
      <c r="U3034" s="27" t="s">
        <v>6634</v>
      </c>
    </row>
    <row r="3035" spans="1:21" x14ac:dyDescent="0.15">
      <c r="A3035" s="27" t="s">
        <v>75</v>
      </c>
      <c r="B3035" s="27" t="s">
        <v>6635</v>
      </c>
      <c r="C3035" s="27" t="s">
        <v>192</v>
      </c>
      <c r="D3035" s="27" t="s">
        <v>27</v>
      </c>
      <c r="I3035" s="28">
        <v>43423.72047453704</v>
      </c>
      <c r="J3035" s="28">
        <v>43423.723946759259</v>
      </c>
      <c r="K3035" s="27">
        <v>3.472222222222222E-3</v>
      </c>
      <c r="L3035" s="27" t="s">
        <v>210</v>
      </c>
      <c r="M3035" s="27" t="s">
        <v>210</v>
      </c>
      <c r="N3035" s="27" t="s">
        <v>215</v>
      </c>
      <c r="O3035" s="27" t="s">
        <v>26</v>
      </c>
      <c r="R3035" s="27">
        <v>0</v>
      </c>
      <c r="U3035" s="27" t="s">
        <v>6636</v>
      </c>
    </row>
    <row r="3036" spans="1:21" x14ac:dyDescent="0.15">
      <c r="A3036" s="27" t="s">
        <v>75</v>
      </c>
      <c r="B3036" s="27" t="s">
        <v>6637</v>
      </c>
      <c r="C3036" s="27" t="s">
        <v>192</v>
      </c>
      <c r="D3036" s="27" t="s">
        <v>27</v>
      </c>
      <c r="I3036" s="28">
        <v>43423.751446759263</v>
      </c>
      <c r="J3036" s="28">
        <v>43423.752500000002</v>
      </c>
      <c r="K3036" s="27">
        <v>1.0532407407407407E-3</v>
      </c>
      <c r="L3036" s="27" t="s">
        <v>210</v>
      </c>
      <c r="M3036" s="27" t="s">
        <v>211</v>
      </c>
      <c r="N3036" s="27" t="s">
        <v>215</v>
      </c>
      <c r="O3036" s="27" t="s">
        <v>26</v>
      </c>
      <c r="R3036" s="27">
        <v>0</v>
      </c>
      <c r="U3036" s="27" t="s">
        <v>6638</v>
      </c>
    </row>
    <row r="3037" spans="1:21" x14ac:dyDescent="0.15">
      <c r="A3037" s="27" t="s">
        <v>75</v>
      </c>
      <c r="B3037" s="27" t="s">
        <v>13470</v>
      </c>
      <c r="C3037" s="27" t="s">
        <v>194</v>
      </c>
      <c r="D3037" s="27" t="s">
        <v>29</v>
      </c>
      <c r="I3037" s="28">
        <v>43423.478275462963</v>
      </c>
      <c r="J3037" s="28">
        <v>43423.478275462963</v>
      </c>
      <c r="K3037" s="27">
        <v>0</v>
      </c>
      <c r="L3037" s="27" t="s">
        <v>211</v>
      </c>
      <c r="M3037" s="27" t="s">
        <v>211</v>
      </c>
      <c r="N3037" s="27" t="s">
        <v>215</v>
      </c>
      <c r="O3037" s="27" t="s">
        <v>28</v>
      </c>
      <c r="R3037" s="27">
        <v>0</v>
      </c>
      <c r="U3037" s="27" t="s">
        <v>6640</v>
      </c>
    </row>
    <row r="3038" spans="1:21" x14ac:dyDescent="0.15">
      <c r="A3038" s="27" t="s">
        <v>75</v>
      </c>
      <c r="B3038" s="27" t="s">
        <v>6639</v>
      </c>
      <c r="C3038" s="27" t="s">
        <v>194</v>
      </c>
      <c r="D3038" s="27" t="s">
        <v>29</v>
      </c>
      <c r="I3038" s="28">
        <v>43423.589189814818</v>
      </c>
      <c r="J3038" s="28">
        <v>43423.589930555558</v>
      </c>
      <c r="K3038" s="27">
        <v>7.407407407407407E-4</v>
      </c>
      <c r="L3038" s="27" t="s">
        <v>210</v>
      </c>
      <c r="M3038" s="27" t="s">
        <v>211</v>
      </c>
      <c r="N3038" s="27" t="s">
        <v>215</v>
      </c>
      <c r="O3038" s="27" t="s">
        <v>28</v>
      </c>
      <c r="R3038" s="27">
        <v>0</v>
      </c>
      <c r="U3038" s="27" t="s">
        <v>6640</v>
      </c>
    </row>
    <row r="3039" spans="1:21" x14ac:dyDescent="0.15">
      <c r="A3039" s="27" t="s">
        <v>75</v>
      </c>
      <c r="B3039" s="27" t="s">
        <v>6641</v>
      </c>
      <c r="C3039" s="27" t="s">
        <v>194</v>
      </c>
      <c r="D3039" s="27" t="s">
        <v>29</v>
      </c>
      <c r="I3039" s="28">
        <v>43423.590729166666</v>
      </c>
      <c r="J3039" s="28">
        <v>43423.595856481479</v>
      </c>
      <c r="K3039" s="27">
        <v>5.1273148148148146E-3</v>
      </c>
      <c r="L3039" s="27" t="s">
        <v>210</v>
      </c>
      <c r="M3039" s="27" t="s">
        <v>210</v>
      </c>
      <c r="N3039" s="27" t="s">
        <v>215</v>
      </c>
      <c r="O3039" s="27" t="s">
        <v>28</v>
      </c>
      <c r="R3039" s="27">
        <v>0</v>
      </c>
      <c r="U3039" s="27" t="s">
        <v>6640</v>
      </c>
    </row>
    <row r="3040" spans="1:21" x14ac:dyDescent="0.15">
      <c r="A3040" s="27" t="s">
        <v>75</v>
      </c>
      <c r="B3040" s="27" t="s">
        <v>13471</v>
      </c>
      <c r="C3040" s="27" t="s">
        <v>194</v>
      </c>
      <c r="D3040" s="27" t="s">
        <v>29</v>
      </c>
      <c r="I3040" s="28">
        <v>43423.611388888887</v>
      </c>
      <c r="J3040" s="28">
        <v>43423.611388888887</v>
      </c>
      <c r="K3040" s="27">
        <v>0</v>
      </c>
      <c r="L3040" s="27" t="s">
        <v>211</v>
      </c>
      <c r="M3040" s="27" t="s">
        <v>211</v>
      </c>
      <c r="N3040" s="27" t="s">
        <v>215</v>
      </c>
      <c r="O3040" s="27" t="s">
        <v>28</v>
      </c>
      <c r="R3040" s="27">
        <v>0</v>
      </c>
      <c r="U3040" s="27" t="s">
        <v>6647</v>
      </c>
    </row>
    <row r="3041" spans="1:21" x14ac:dyDescent="0.15">
      <c r="A3041" s="27" t="s">
        <v>75</v>
      </c>
      <c r="B3041" s="27" t="s">
        <v>13472</v>
      </c>
      <c r="C3041" s="27" t="s">
        <v>194</v>
      </c>
      <c r="D3041" s="27" t="s">
        <v>29</v>
      </c>
      <c r="I3041" s="28">
        <v>43423.611539351848</v>
      </c>
      <c r="J3041" s="28">
        <v>43423.611539351848</v>
      </c>
      <c r="K3041" s="27">
        <v>0</v>
      </c>
      <c r="L3041" s="27" t="s">
        <v>211</v>
      </c>
      <c r="M3041" s="27" t="s">
        <v>211</v>
      </c>
      <c r="N3041" s="27" t="s">
        <v>215</v>
      </c>
      <c r="O3041" s="27" t="s">
        <v>28</v>
      </c>
      <c r="R3041" s="27">
        <v>0</v>
      </c>
      <c r="U3041" s="27" t="s">
        <v>6647</v>
      </c>
    </row>
    <row r="3042" spans="1:21" x14ac:dyDescent="0.15">
      <c r="A3042" s="27" t="s">
        <v>75</v>
      </c>
      <c r="B3042" s="27" t="s">
        <v>6642</v>
      </c>
      <c r="C3042" s="27" t="s">
        <v>194</v>
      </c>
      <c r="D3042" s="27" t="s">
        <v>29</v>
      </c>
      <c r="I3042" s="28">
        <v>43423.617951388886</v>
      </c>
      <c r="J3042" s="28">
        <v>43423.630381944444</v>
      </c>
      <c r="K3042" s="27">
        <v>1.2430555555555554E-2</v>
      </c>
      <c r="L3042" s="27" t="s">
        <v>210</v>
      </c>
      <c r="M3042" s="27" t="s">
        <v>210</v>
      </c>
      <c r="N3042" s="27" t="s">
        <v>215</v>
      </c>
      <c r="O3042" s="27" t="s">
        <v>28</v>
      </c>
      <c r="R3042" s="27">
        <v>0</v>
      </c>
      <c r="U3042" s="27" t="s">
        <v>6643</v>
      </c>
    </row>
    <row r="3043" spans="1:21" x14ac:dyDescent="0.15">
      <c r="A3043" s="27" t="s">
        <v>75</v>
      </c>
      <c r="B3043" s="27" t="s">
        <v>13473</v>
      </c>
      <c r="C3043" s="27" t="s">
        <v>194</v>
      </c>
      <c r="D3043" s="27" t="s">
        <v>29</v>
      </c>
      <c r="I3043" s="28">
        <v>43423.65452546296</v>
      </c>
      <c r="J3043" s="28">
        <v>43423.65452546296</v>
      </c>
      <c r="K3043" s="27">
        <v>0</v>
      </c>
      <c r="L3043" s="27" t="s">
        <v>211</v>
      </c>
      <c r="M3043" s="27" t="s">
        <v>211</v>
      </c>
      <c r="N3043" s="27" t="s">
        <v>215</v>
      </c>
      <c r="O3043" s="27" t="s">
        <v>28</v>
      </c>
      <c r="R3043" s="27">
        <v>0</v>
      </c>
      <c r="U3043" s="27" t="s">
        <v>13474</v>
      </c>
    </row>
    <row r="3044" spans="1:21" x14ac:dyDescent="0.15">
      <c r="A3044" s="27" t="s">
        <v>75</v>
      </c>
      <c r="B3044" s="27" t="s">
        <v>6644</v>
      </c>
      <c r="C3044" s="27" t="s">
        <v>194</v>
      </c>
      <c r="D3044" s="27" t="s">
        <v>29</v>
      </c>
      <c r="I3044" s="28">
        <v>43423.663831018515</v>
      </c>
      <c r="J3044" s="28">
        <v>43423.664039351854</v>
      </c>
      <c r="K3044" s="27">
        <v>2.0833333333333335E-4</v>
      </c>
      <c r="L3044" s="27" t="s">
        <v>210</v>
      </c>
      <c r="M3044" s="27" t="s">
        <v>211</v>
      </c>
      <c r="N3044" s="27" t="s">
        <v>215</v>
      </c>
      <c r="O3044" s="27" t="s">
        <v>28</v>
      </c>
      <c r="R3044" s="27">
        <v>0</v>
      </c>
      <c r="U3044" s="27" t="s">
        <v>1287</v>
      </c>
    </row>
    <row r="3045" spans="1:21" x14ac:dyDescent="0.15">
      <c r="A3045" s="27" t="s">
        <v>75</v>
      </c>
      <c r="B3045" s="27" t="s">
        <v>6645</v>
      </c>
      <c r="C3045" s="27" t="s">
        <v>194</v>
      </c>
      <c r="D3045" s="27" t="s">
        <v>29</v>
      </c>
      <c r="I3045" s="28">
        <v>43423.664189814815</v>
      </c>
      <c r="J3045" s="28">
        <v>43423.666192129633</v>
      </c>
      <c r="K3045" s="27">
        <v>2.0023148148148148E-3</v>
      </c>
      <c r="L3045" s="27" t="s">
        <v>210</v>
      </c>
      <c r="M3045" s="27" t="s">
        <v>211</v>
      </c>
      <c r="N3045" s="27" t="s">
        <v>215</v>
      </c>
      <c r="O3045" s="27" t="s">
        <v>28</v>
      </c>
      <c r="R3045" s="27">
        <v>0</v>
      </c>
      <c r="U3045" s="27" t="s">
        <v>1287</v>
      </c>
    </row>
    <row r="3046" spans="1:21" x14ac:dyDescent="0.15">
      <c r="A3046" s="27" t="s">
        <v>75</v>
      </c>
      <c r="B3046" s="27" t="s">
        <v>6646</v>
      </c>
      <c r="C3046" s="27" t="s">
        <v>194</v>
      </c>
      <c r="D3046" s="27" t="s">
        <v>29</v>
      </c>
      <c r="I3046" s="28">
        <v>43423.714618055557</v>
      </c>
      <c r="J3046" s="28">
        <v>43423.715914351851</v>
      </c>
      <c r="K3046" s="27">
        <v>1.2962962962962963E-3</v>
      </c>
      <c r="L3046" s="27" t="s">
        <v>210</v>
      </c>
      <c r="M3046" s="27" t="s">
        <v>211</v>
      </c>
      <c r="N3046" s="27" t="s">
        <v>215</v>
      </c>
      <c r="O3046" s="27" t="s">
        <v>28</v>
      </c>
      <c r="R3046" s="27">
        <v>0</v>
      </c>
      <c r="U3046" s="27" t="s">
        <v>6647</v>
      </c>
    </row>
    <row r="3047" spans="1:21" x14ac:dyDescent="0.15">
      <c r="A3047" s="27" t="s">
        <v>75</v>
      </c>
      <c r="B3047" s="27" t="s">
        <v>6648</v>
      </c>
      <c r="C3047" s="27" t="s">
        <v>194</v>
      </c>
      <c r="D3047" s="27" t="s">
        <v>123</v>
      </c>
      <c r="I3047" s="28">
        <v>43423.472337962965</v>
      </c>
      <c r="J3047" s="28">
        <v>43423.473287037035</v>
      </c>
      <c r="K3047" s="27">
        <v>9.4907407407407408E-4</v>
      </c>
      <c r="L3047" s="27" t="s">
        <v>210</v>
      </c>
      <c r="M3047" s="27" t="s">
        <v>211</v>
      </c>
      <c r="N3047" s="27" t="s">
        <v>215</v>
      </c>
      <c r="O3047" s="27" t="s">
        <v>122</v>
      </c>
      <c r="R3047" s="27">
        <v>0</v>
      </c>
      <c r="U3047" s="27" t="s">
        <v>1698</v>
      </c>
    </row>
    <row r="3048" spans="1:21" x14ac:dyDescent="0.15">
      <c r="A3048" s="27" t="s">
        <v>75</v>
      </c>
      <c r="B3048" s="27" t="s">
        <v>6649</v>
      </c>
      <c r="C3048" s="27" t="s">
        <v>194</v>
      </c>
      <c r="D3048" s="27" t="s">
        <v>123</v>
      </c>
      <c r="I3048" s="28">
        <v>43423.585451388892</v>
      </c>
      <c r="J3048" s="28">
        <v>43423.587685185186</v>
      </c>
      <c r="K3048" s="27">
        <v>2.2337962962962967E-3</v>
      </c>
      <c r="L3048" s="27" t="s">
        <v>210</v>
      </c>
      <c r="M3048" s="27" t="s">
        <v>210</v>
      </c>
      <c r="N3048" s="27" t="s">
        <v>215</v>
      </c>
      <c r="O3048" s="27" t="s">
        <v>122</v>
      </c>
      <c r="R3048" s="27">
        <v>0</v>
      </c>
      <c r="U3048" s="27" t="s">
        <v>6650</v>
      </c>
    </row>
    <row r="3049" spans="1:21" x14ac:dyDescent="0.15">
      <c r="A3049" s="27" t="s">
        <v>75</v>
      </c>
      <c r="B3049" s="27" t="s">
        <v>6651</v>
      </c>
      <c r="C3049" s="27" t="s">
        <v>194</v>
      </c>
      <c r="D3049" s="27" t="s">
        <v>123</v>
      </c>
      <c r="I3049" s="28">
        <v>43423.58798611111</v>
      </c>
      <c r="J3049" s="28">
        <v>43423.590451388889</v>
      </c>
      <c r="K3049" s="27">
        <v>2.4652777777777776E-3</v>
      </c>
      <c r="L3049" s="27" t="s">
        <v>210</v>
      </c>
      <c r="M3049" s="27" t="s">
        <v>210</v>
      </c>
      <c r="N3049" s="27" t="s">
        <v>215</v>
      </c>
      <c r="O3049" s="27" t="s">
        <v>122</v>
      </c>
      <c r="R3049" s="27">
        <v>0</v>
      </c>
      <c r="U3049" s="27" t="s">
        <v>6650</v>
      </c>
    </row>
    <row r="3050" spans="1:21" x14ac:dyDescent="0.15">
      <c r="A3050" s="27" t="s">
        <v>75</v>
      </c>
      <c r="B3050" s="27" t="s">
        <v>13475</v>
      </c>
      <c r="C3050" s="27" t="s">
        <v>194</v>
      </c>
      <c r="D3050" s="27" t="s">
        <v>123</v>
      </c>
      <c r="I3050" s="28">
        <v>43423.642222222225</v>
      </c>
      <c r="J3050" s="28">
        <v>43423.642222222225</v>
      </c>
      <c r="K3050" s="27">
        <v>0</v>
      </c>
      <c r="L3050" s="27" t="s">
        <v>211</v>
      </c>
      <c r="M3050" s="27" t="s">
        <v>211</v>
      </c>
      <c r="N3050" s="27" t="s">
        <v>215</v>
      </c>
      <c r="O3050" s="27" t="s">
        <v>122</v>
      </c>
      <c r="R3050" s="27">
        <v>0</v>
      </c>
      <c r="U3050" s="27" t="s">
        <v>13476</v>
      </c>
    </row>
    <row r="3051" spans="1:21" x14ac:dyDescent="0.15">
      <c r="A3051" s="27" t="s">
        <v>75</v>
      </c>
      <c r="B3051" s="27" t="s">
        <v>13477</v>
      </c>
      <c r="C3051" s="27" t="s">
        <v>194</v>
      </c>
      <c r="D3051" s="27" t="s">
        <v>123</v>
      </c>
      <c r="I3051" s="28">
        <v>43423.644166666665</v>
      </c>
      <c r="J3051" s="28">
        <v>43423.644166666665</v>
      </c>
      <c r="K3051" s="27">
        <v>0</v>
      </c>
      <c r="L3051" s="27" t="s">
        <v>211</v>
      </c>
      <c r="M3051" s="27" t="s">
        <v>211</v>
      </c>
      <c r="N3051" s="27" t="s">
        <v>215</v>
      </c>
      <c r="O3051" s="27" t="s">
        <v>122</v>
      </c>
      <c r="R3051" s="27">
        <v>0</v>
      </c>
      <c r="U3051" s="27" t="s">
        <v>13478</v>
      </c>
    </row>
    <row r="3052" spans="1:21" x14ac:dyDescent="0.15">
      <c r="A3052" s="27" t="s">
        <v>75</v>
      </c>
      <c r="B3052" s="27" t="s">
        <v>6652</v>
      </c>
      <c r="C3052" s="27" t="s">
        <v>194</v>
      </c>
      <c r="D3052" s="27" t="s">
        <v>123</v>
      </c>
      <c r="I3052" s="28">
        <v>43423.645069444443</v>
      </c>
      <c r="J3052" s="28">
        <v>43423.64806712963</v>
      </c>
      <c r="K3052" s="27">
        <v>2.9976851851851848E-3</v>
      </c>
      <c r="L3052" s="27" t="s">
        <v>210</v>
      </c>
      <c r="M3052" s="27" t="s">
        <v>210</v>
      </c>
      <c r="N3052" s="27" t="s">
        <v>215</v>
      </c>
      <c r="O3052" s="27" t="s">
        <v>122</v>
      </c>
      <c r="R3052" s="27">
        <v>0</v>
      </c>
      <c r="U3052" s="27" t="s">
        <v>6653</v>
      </c>
    </row>
    <row r="3053" spans="1:21" x14ac:dyDescent="0.15">
      <c r="A3053" s="27" t="s">
        <v>75</v>
      </c>
      <c r="B3053" s="27" t="s">
        <v>13479</v>
      </c>
      <c r="C3053" s="27" t="s">
        <v>194</v>
      </c>
      <c r="D3053" s="27" t="s">
        <v>123</v>
      </c>
      <c r="I3053" s="28">
        <v>43423.66101851852</v>
      </c>
      <c r="J3053" s="28">
        <v>43423.66101851852</v>
      </c>
      <c r="K3053" s="27">
        <v>0</v>
      </c>
      <c r="L3053" s="27" t="s">
        <v>211</v>
      </c>
      <c r="M3053" s="27" t="s">
        <v>211</v>
      </c>
      <c r="N3053" s="27" t="s">
        <v>215</v>
      </c>
      <c r="O3053" s="27" t="s">
        <v>122</v>
      </c>
      <c r="R3053" s="27">
        <v>0</v>
      </c>
      <c r="U3053" s="27" t="s">
        <v>1041</v>
      </c>
    </row>
    <row r="3054" spans="1:21" x14ac:dyDescent="0.15">
      <c r="A3054" s="27" t="s">
        <v>75</v>
      </c>
      <c r="B3054" s="27" t="s">
        <v>6654</v>
      </c>
      <c r="C3054" s="27" t="s">
        <v>194</v>
      </c>
      <c r="D3054" s="27" t="s">
        <v>123</v>
      </c>
      <c r="I3054" s="28">
        <v>43423.666759259257</v>
      </c>
      <c r="J3054" s="28">
        <v>43423.674976851849</v>
      </c>
      <c r="K3054" s="27">
        <v>8.217592592592594E-3</v>
      </c>
      <c r="L3054" s="27" t="s">
        <v>210</v>
      </c>
      <c r="M3054" s="27" t="s">
        <v>210</v>
      </c>
      <c r="N3054" s="27" t="s">
        <v>215</v>
      </c>
      <c r="O3054" s="27" t="s">
        <v>122</v>
      </c>
      <c r="R3054" s="27">
        <v>0</v>
      </c>
      <c r="U3054" s="27" t="s">
        <v>1041</v>
      </c>
    </row>
    <row r="3055" spans="1:21" x14ac:dyDescent="0.15">
      <c r="A3055" s="27" t="s">
        <v>75</v>
      </c>
      <c r="B3055" s="27" t="s">
        <v>6655</v>
      </c>
      <c r="C3055" s="27" t="s">
        <v>194</v>
      </c>
      <c r="D3055" s="27" t="s">
        <v>123</v>
      </c>
      <c r="I3055" s="28">
        <v>43423.69158564815</v>
      </c>
      <c r="J3055" s="28">
        <v>43423.692453703705</v>
      </c>
      <c r="K3055" s="27">
        <v>8.6805555555555551E-4</v>
      </c>
      <c r="L3055" s="27" t="s">
        <v>210</v>
      </c>
      <c r="M3055" s="27" t="s">
        <v>211</v>
      </c>
      <c r="N3055" s="27" t="s">
        <v>215</v>
      </c>
      <c r="O3055" s="27" t="s">
        <v>122</v>
      </c>
      <c r="R3055" s="27">
        <v>0</v>
      </c>
      <c r="U3055" s="27" t="s">
        <v>1519</v>
      </c>
    </row>
    <row r="3056" spans="1:21" x14ac:dyDescent="0.15">
      <c r="A3056" s="27" t="s">
        <v>75</v>
      </c>
      <c r="B3056" s="27" t="s">
        <v>6656</v>
      </c>
      <c r="C3056" s="27" t="s">
        <v>194</v>
      </c>
      <c r="D3056" s="27" t="s">
        <v>123</v>
      </c>
      <c r="I3056" s="28">
        <v>43423.692997685182</v>
      </c>
      <c r="J3056" s="28">
        <v>43423.695613425924</v>
      </c>
      <c r="K3056" s="27">
        <v>2.615740740740741E-3</v>
      </c>
      <c r="L3056" s="27" t="s">
        <v>210</v>
      </c>
      <c r="M3056" s="27" t="s">
        <v>210</v>
      </c>
      <c r="N3056" s="27" t="s">
        <v>215</v>
      </c>
      <c r="O3056" s="27" t="s">
        <v>122</v>
      </c>
      <c r="R3056" s="27">
        <v>0</v>
      </c>
      <c r="U3056" s="27" t="s">
        <v>6657</v>
      </c>
    </row>
    <row r="3057" spans="1:21" x14ac:dyDescent="0.15">
      <c r="A3057" s="27" t="s">
        <v>75</v>
      </c>
      <c r="B3057" s="27" t="s">
        <v>13480</v>
      </c>
      <c r="C3057" s="27" t="s">
        <v>194</v>
      </c>
      <c r="D3057" s="27" t="s">
        <v>123</v>
      </c>
      <c r="I3057" s="28">
        <v>43423.699236111112</v>
      </c>
      <c r="J3057" s="28">
        <v>43423.699236111112</v>
      </c>
      <c r="K3057" s="27">
        <v>0</v>
      </c>
      <c r="L3057" s="27" t="s">
        <v>211</v>
      </c>
      <c r="M3057" s="27" t="s">
        <v>211</v>
      </c>
      <c r="N3057" s="27" t="s">
        <v>215</v>
      </c>
      <c r="O3057" s="27" t="s">
        <v>122</v>
      </c>
      <c r="R3057" s="27">
        <v>0</v>
      </c>
      <c r="U3057" s="27" t="s">
        <v>13481</v>
      </c>
    </row>
    <row r="3058" spans="1:21" x14ac:dyDescent="0.15">
      <c r="A3058" s="27" t="s">
        <v>75</v>
      </c>
      <c r="B3058" s="27" t="s">
        <v>13482</v>
      </c>
      <c r="C3058" s="27" t="s">
        <v>194</v>
      </c>
      <c r="D3058" s="27" t="s">
        <v>123</v>
      </c>
      <c r="I3058" s="28">
        <v>43423.700046296297</v>
      </c>
      <c r="J3058" s="28">
        <v>43423.700046296297</v>
      </c>
      <c r="K3058" s="27">
        <v>0</v>
      </c>
      <c r="L3058" s="27" t="s">
        <v>211</v>
      </c>
      <c r="M3058" s="27" t="s">
        <v>211</v>
      </c>
      <c r="N3058" s="27" t="s">
        <v>215</v>
      </c>
      <c r="O3058" s="27" t="s">
        <v>122</v>
      </c>
      <c r="R3058" s="27">
        <v>0</v>
      </c>
      <c r="U3058" s="27" t="s">
        <v>13483</v>
      </c>
    </row>
    <row r="3059" spans="1:21" x14ac:dyDescent="0.15">
      <c r="A3059" s="27" t="s">
        <v>75</v>
      </c>
      <c r="B3059" s="27" t="s">
        <v>6658</v>
      </c>
      <c r="C3059" s="27" t="s">
        <v>194</v>
      </c>
      <c r="D3059" s="27" t="s">
        <v>123</v>
      </c>
      <c r="I3059" s="28">
        <v>43423.700891203705</v>
      </c>
      <c r="J3059" s="28">
        <v>43423.704456018517</v>
      </c>
      <c r="K3059" s="27">
        <v>3.5648148148148154E-3</v>
      </c>
      <c r="L3059" s="27" t="s">
        <v>210</v>
      </c>
      <c r="M3059" s="27" t="s">
        <v>210</v>
      </c>
      <c r="N3059" s="27" t="s">
        <v>215</v>
      </c>
      <c r="O3059" s="27" t="s">
        <v>122</v>
      </c>
      <c r="R3059" s="27">
        <v>0</v>
      </c>
      <c r="U3059" s="27" t="s">
        <v>6659</v>
      </c>
    </row>
    <row r="3060" spans="1:21" x14ac:dyDescent="0.15">
      <c r="A3060" s="27" t="s">
        <v>75</v>
      </c>
      <c r="B3060" s="27" t="s">
        <v>6660</v>
      </c>
      <c r="C3060" s="27" t="s">
        <v>194</v>
      </c>
      <c r="D3060" s="27" t="s">
        <v>123</v>
      </c>
      <c r="I3060" s="28">
        <v>43423.707650462966</v>
      </c>
      <c r="J3060" s="28">
        <v>43423.709293981483</v>
      </c>
      <c r="K3060" s="27">
        <v>1.6435185185185183E-3</v>
      </c>
      <c r="L3060" s="27" t="s">
        <v>210</v>
      </c>
      <c r="M3060" s="27" t="s">
        <v>211</v>
      </c>
      <c r="N3060" s="27" t="s">
        <v>215</v>
      </c>
      <c r="O3060" s="27" t="s">
        <v>122</v>
      </c>
      <c r="R3060" s="27">
        <v>0</v>
      </c>
      <c r="U3060" s="27" t="s">
        <v>6661</v>
      </c>
    </row>
    <row r="3061" spans="1:21" x14ac:dyDescent="0.15">
      <c r="A3061" s="27" t="s">
        <v>75</v>
      </c>
      <c r="B3061" s="27" t="s">
        <v>6662</v>
      </c>
      <c r="C3061" s="27" t="s">
        <v>194</v>
      </c>
      <c r="D3061" s="27" t="s">
        <v>123</v>
      </c>
      <c r="I3061" s="28">
        <v>43423.715266203704</v>
      </c>
      <c r="J3061" s="28">
        <v>43423.716041666667</v>
      </c>
      <c r="K3061" s="27">
        <v>7.7546296296296304E-4</v>
      </c>
      <c r="L3061" s="27" t="s">
        <v>210</v>
      </c>
      <c r="M3061" s="27" t="s">
        <v>211</v>
      </c>
      <c r="N3061" s="27" t="s">
        <v>215</v>
      </c>
      <c r="O3061" s="27" t="s">
        <v>122</v>
      </c>
      <c r="R3061" s="27">
        <v>0</v>
      </c>
      <c r="U3061" s="27" t="s">
        <v>6663</v>
      </c>
    </row>
    <row r="3062" spans="1:21" x14ac:dyDescent="0.15">
      <c r="A3062" s="27" t="s">
        <v>75</v>
      </c>
      <c r="B3062" s="27" t="s">
        <v>13484</v>
      </c>
      <c r="C3062" s="27" t="s">
        <v>194</v>
      </c>
      <c r="D3062" s="27" t="s">
        <v>123</v>
      </c>
      <c r="I3062" s="28">
        <v>43423.718935185185</v>
      </c>
      <c r="J3062" s="28">
        <v>43423.718935185185</v>
      </c>
      <c r="K3062" s="27">
        <v>0</v>
      </c>
      <c r="L3062" s="27" t="s">
        <v>211</v>
      </c>
      <c r="M3062" s="27" t="s">
        <v>211</v>
      </c>
      <c r="N3062" s="27" t="s">
        <v>215</v>
      </c>
      <c r="O3062" s="27" t="s">
        <v>122</v>
      </c>
      <c r="R3062" s="27">
        <v>0</v>
      </c>
      <c r="U3062" s="27" t="s">
        <v>13485</v>
      </c>
    </row>
    <row r="3063" spans="1:21" x14ac:dyDescent="0.15">
      <c r="A3063" s="27" t="s">
        <v>75</v>
      </c>
      <c r="B3063" s="27" t="s">
        <v>13486</v>
      </c>
      <c r="C3063" s="27" t="s">
        <v>194</v>
      </c>
      <c r="D3063" s="27" t="s">
        <v>123</v>
      </c>
      <c r="I3063" s="28">
        <v>43423.720011574071</v>
      </c>
      <c r="J3063" s="28">
        <v>43423.720011574071</v>
      </c>
      <c r="K3063" s="27">
        <v>0</v>
      </c>
      <c r="L3063" s="27" t="s">
        <v>211</v>
      </c>
      <c r="M3063" s="27" t="s">
        <v>211</v>
      </c>
      <c r="N3063" s="27" t="s">
        <v>215</v>
      </c>
      <c r="O3063" s="27" t="s">
        <v>122</v>
      </c>
      <c r="R3063" s="27">
        <v>0</v>
      </c>
      <c r="U3063" s="27" t="s">
        <v>13487</v>
      </c>
    </row>
    <row r="3064" spans="1:21" x14ac:dyDescent="0.15">
      <c r="A3064" s="27" t="s">
        <v>75</v>
      </c>
      <c r="B3064" s="27" t="s">
        <v>6664</v>
      </c>
      <c r="C3064" s="27" t="s">
        <v>192</v>
      </c>
      <c r="D3064" s="27" t="s">
        <v>43</v>
      </c>
      <c r="I3064" s="28">
        <v>43423.492743055554</v>
      </c>
      <c r="J3064" s="28">
        <v>43423.495046296295</v>
      </c>
      <c r="K3064" s="27">
        <v>2.3032407407407407E-3</v>
      </c>
      <c r="L3064" s="27" t="s">
        <v>210</v>
      </c>
      <c r="M3064" s="27" t="s">
        <v>210</v>
      </c>
      <c r="N3064" s="27" t="s">
        <v>215</v>
      </c>
      <c r="O3064" s="27" t="s">
        <v>42</v>
      </c>
      <c r="R3064" s="27">
        <v>0</v>
      </c>
      <c r="U3064" s="27" t="s">
        <v>1520</v>
      </c>
    </row>
    <row r="3065" spans="1:21" x14ac:dyDescent="0.15">
      <c r="A3065" s="27" t="s">
        <v>75</v>
      </c>
      <c r="B3065" s="27" t="s">
        <v>13488</v>
      </c>
      <c r="C3065" s="27" t="s">
        <v>192</v>
      </c>
      <c r="D3065" s="27" t="s">
        <v>43</v>
      </c>
      <c r="I3065" s="28">
        <v>43423.601261574076</v>
      </c>
      <c r="J3065" s="28">
        <v>43423.601261574076</v>
      </c>
      <c r="K3065" s="27">
        <v>0</v>
      </c>
      <c r="L3065" s="27" t="s">
        <v>211</v>
      </c>
      <c r="M3065" s="27" t="s">
        <v>211</v>
      </c>
      <c r="N3065" s="27" t="s">
        <v>215</v>
      </c>
      <c r="O3065" s="27" t="s">
        <v>42</v>
      </c>
      <c r="U3065" s="27" t="s">
        <v>929</v>
      </c>
    </row>
    <row r="3066" spans="1:21" x14ac:dyDescent="0.15">
      <c r="A3066" s="27" t="s">
        <v>75</v>
      </c>
      <c r="B3066" s="27" t="s">
        <v>13489</v>
      </c>
      <c r="C3066" s="27" t="s">
        <v>192</v>
      </c>
      <c r="D3066" s="27" t="s">
        <v>43</v>
      </c>
      <c r="I3066" s="28">
        <v>43423.605347222219</v>
      </c>
      <c r="J3066" s="28">
        <v>43423.605347222219</v>
      </c>
      <c r="K3066" s="27">
        <v>0</v>
      </c>
      <c r="L3066" s="27" t="s">
        <v>211</v>
      </c>
      <c r="M3066" s="27" t="s">
        <v>211</v>
      </c>
      <c r="N3066" s="27" t="s">
        <v>215</v>
      </c>
      <c r="O3066" s="27" t="s">
        <v>42</v>
      </c>
      <c r="R3066" s="27">
        <v>0</v>
      </c>
      <c r="U3066" s="27" t="s">
        <v>929</v>
      </c>
    </row>
    <row r="3067" spans="1:21" x14ac:dyDescent="0.15">
      <c r="A3067" s="27" t="s">
        <v>75</v>
      </c>
      <c r="B3067" s="27" t="s">
        <v>6665</v>
      </c>
      <c r="C3067" s="27" t="s">
        <v>192</v>
      </c>
      <c r="D3067" s="27" t="s">
        <v>43</v>
      </c>
      <c r="I3067" s="28">
        <v>43423.670960648145</v>
      </c>
      <c r="J3067" s="28">
        <v>43423.671620370369</v>
      </c>
      <c r="K3067" s="27">
        <v>6.5972222222222213E-4</v>
      </c>
      <c r="L3067" s="27" t="s">
        <v>210</v>
      </c>
      <c r="M3067" s="27" t="s">
        <v>211</v>
      </c>
      <c r="N3067" s="27" t="s">
        <v>215</v>
      </c>
      <c r="O3067" s="27" t="s">
        <v>42</v>
      </c>
      <c r="R3067" s="27">
        <v>0</v>
      </c>
      <c r="U3067" s="27" t="s">
        <v>754</v>
      </c>
    </row>
    <row r="3068" spans="1:21" x14ac:dyDescent="0.15">
      <c r="A3068" s="27" t="s">
        <v>75</v>
      </c>
      <c r="B3068" s="27" t="s">
        <v>6666</v>
      </c>
      <c r="C3068" s="27" t="s">
        <v>192</v>
      </c>
      <c r="D3068" s="27" t="s">
        <v>43</v>
      </c>
      <c r="I3068" s="28">
        <v>43423.672256944446</v>
      </c>
      <c r="J3068" s="28">
        <v>43423.674513888887</v>
      </c>
      <c r="K3068" s="27">
        <v>2.2569444444444447E-3</v>
      </c>
      <c r="L3068" s="27" t="s">
        <v>210</v>
      </c>
      <c r="M3068" s="27" t="s">
        <v>210</v>
      </c>
      <c r="N3068" s="27" t="s">
        <v>215</v>
      </c>
      <c r="O3068" s="27" t="s">
        <v>42</v>
      </c>
      <c r="R3068" s="27">
        <v>0</v>
      </c>
      <c r="U3068" s="27" t="s">
        <v>1271</v>
      </c>
    </row>
    <row r="3069" spans="1:21" x14ac:dyDescent="0.15">
      <c r="A3069" s="27" t="s">
        <v>75</v>
      </c>
      <c r="B3069" s="27" t="s">
        <v>6667</v>
      </c>
      <c r="C3069" s="27" t="s">
        <v>192</v>
      </c>
      <c r="D3069" s="27" t="s">
        <v>43</v>
      </c>
      <c r="I3069" s="28">
        <v>43423.692673611113</v>
      </c>
      <c r="J3069" s="28">
        <v>43423.694155092591</v>
      </c>
      <c r="K3069" s="27">
        <v>1.4814814814814814E-3</v>
      </c>
      <c r="L3069" s="27" t="s">
        <v>210</v>
      </c>
      <c r="M3069" s="27" t="s">
        <v>211</v>
      </c>
      <c r="N3069" s="27" t="s">
        <v>215</v>
      </c>
      <c r="O3069" s="27" t="s">
        <v>42</v>
      </c>
      <c r="R3069" s="27">
        <v>0</v>
      </c>
      <c r="U3069" s="27" t="s">
        <v>6668</v>
      </c>
    </row>
    <row r="3070" spans="1:21" x14ac:dyDescent="0.15">
      <c r="A3070" s="27" t="s">
        <v>75</v>
      </c>
      <c r="B3070" s="27" t="s">
        <v>6669</v>
      </c>
      <c r="C3070" s="27" t="s">
        <v>192</v>
      </c>
      <c r="D3070" s="27" t="s">
        <v>43</v>
      </c>
      <c r="I3070" s="28">
        <v>43423.694456018522</v>
      </c>
      <c r="J3070" s="28">
        <v>43423.694907407407</v>
      </c>
      <c r="K3070" s="27">
        <v>4.5138888888888892E-4</v>
      </c>
      <c r="L3070" s="27" t="s">
        <v>210</v>
      </c>
      <c r="M3070" s="27" t="s">
        <v>211</v>
      </c>
      <c r="N3070" s="27" t="s">
        <v>215</v>
      </c>
      <c r="O3070" s="27" t="s">
        <v>42</v>
      </c>
      <c r="R3070" s="27">
        <v>0</v>
      </c>
      <c r="U3070" s="27" t="s">
        <v>6670</v>
      </c>
    </row>
    <row r="3071" spans="1:21" x14ac:dyDescent="0.15">
      <c r="A3071" s="27" t="s">
        <v>75</v>
      </c>
      <c r="B3071" s="27" t="s">
        <v>6671</v>
      </c>
      <c r="C3071" s="27" t="s">
        <v>192</v>
      </c>
      <c r="D3071" s="27" t="s">
        <v>43</v>
      </c>
      <c r="I3071" s="28">
        <v>43423.695185185185</v>
      </c>
      <c r="J3071" s="28">
        <v>43423.696712962963</v>
      </c>
      <c r="K3071" s="27">
        <v>1.5277777777777779E-3</v>
      </c>
      <c r="L3071" s="27" t="s">
        <v>210</v>
      </c>
      <c r="M3071" s="27" t="s">
        <v>211</v>
      </c>
      <c r="N3071" s="27" t="s">
        <v>215</v>
      </c>
      <c r="O3071" s="27" t="s">
        <v>42</v>
      </c>
      <c r="R3071" s="27">
        <v>0</v>
      </c>
      <c r="U3071" s="27" t="s">
        <v>6670</v>
      </c>
    </row>
    <row r="3072" spans="1:21" x14ac:dyDescent="0.15">
      <c r="A3072" s="27" t="s">
        <v>75</v>
      </c>
      <c r="B3072" s="27" t="s">
        <v>6672</v>
      </c>
      <c r="C3072" s="27" t="s">
        <v>192</v>
      </c>
      <c r="D3072" s="27" t="s">
        <v>43</v>
      </c>
      <c r="I3072" s="28">
        <v>43423.696956018517</v>
      </c>
      <c r="J3072" s="28">
        <v>43423.697430555556</v>
      </c>
      <c r="K3072" s="27">
        <v>4.7453703703703704E-4</v>
      </c>
      <c r="L3072" s="27" t="s">
        <v>210</v>
      </c>
      <c r="M3072" s="27" t="s">
        <v>211</v>
      </c>
      <c r="N3072" s="27" t="s">
        <v>216</v>
      </c>
      <c r="O3072" s="27" t="s">
        <v>42</v>
      </c>
      <c r="R3072" s="27">
        <v>0</v>
      </c>
      <c r="U3072" s="27" t="s">
        <v>6673</v>
      </c>
    </row>
    <row r="3073" spans="1:21" x14ac:dyDescent="0.15">
      <c r="A3073" s="27" t="s">
        <v>75</v>
      </c>
      <c r="B3073" s="27" t="s">
        <v>6674</v>
      </c>
      <c r="C3073" s="27" t="s">
        <v>192</v>
      </c>
      <c r="D3073" s="27" t="s">
        <v>43</v>
      </c>
      <c r="I3073" s="28">
        <v>43423.697708333333</v>
      </c>
      <c r="J3073" s="28">
        <v>43423.698506944442</v>
      </c>
      <c r="K3073" s="27">
        <v>7.9861111111111105E-4</v>
      </c>
      <c r="L3073" s="27" t="s">
        <v>210</v>
      </c>
      <c r="M3073" s="27" t="s">
        <v>211</v>
      </c>
      <c r="N3073" s="27" t="s">
        <v>216</v>
      </c>
      <c r="O3073" s="27" t="s">
        <v>42</v>
      </c>
      <c r="R3073" s="27">
        <v>0</v>
      </c>
      <c r="U3073" s="27" t="s">
        <v>6675</v>
      </c>
    </row>
    <row r="3074" spans="1:21" x14ac:dyDescent="0.15">
      <c r="A3074" s="27" t="s">
        <v>75</v>
      </c>
      <c r="B3074" s="27" t="s">
        <v>13490</v>
      </c>
      <c r="C3074" s="27" t="s">
        <v>192</v>
      </c>
      <c r="D3074" s="27" t="s">
        <v>43</v>
      </c>
      <c r="I3074" s="28">
        <v>43423.742048611108</v>
      </c>
      <c r="J3074" s="28">
        <v>43423.742048611108</v>
      </c>
      <c r="K3074" s="27">
        <v>0</v>
      </c>
      <c r="L3074" s="27" t="s">
        <v>211</v>
      </c>
      <c r="M3074" s="27" t="s">
        <v>211</v>
      </c>
      <c r="N3074" s="27" t="s">
        <v>215</v>
      </c>
      <c r="O3074" s="27" t="s">
        <v>42</v>
      </c>
      <c r="R3074" s="27">
        <v>0</v>
      </c>
      <c r="U3074" s="27" t="s">
        <v>13491</v>
      </c>
    </row>
    <row r="3075" spans="1:21" x14ac:dyDescent="0.15">
      <c r="A3075" s="27" t="s">
        <v>75</v>
      </c>
      <c r="B3075" s="27" t="s">
        <v>13492</v>
      </c>
      <c r="C3075" s="27" t="s">
        <v>192</v>
      </c>
      <c r="D3075" s="27" t="s">
        <v>43</v>
      </c>
      <c r="I3075" s="28">
        <v>43423.748715277776</v>
      </c>
      <c r="J3075" s="28">
        <v>43423.748715277776</v>
      </c>
      <c r="K3075" s="27">
        <v>0</v>
      </c>
      <c r="L3075" s="27" t="s">
        <v>211</v>
      </c>
      <c r="M3075" s="27" t="s">
        <v>211</v>
      </c>
      <c r="N3075" s="27" t="s">
        <v>215</v>
      </c>
      <c r="O3075" s="27" t="s">
        <v>42</v>
      </c>
      <c r="R3075" s="27">
        <v>0</v>
      </c>
      <c r="U3075" s="27" t="s">
        <v>13491</v>
      </c>
    </row>
    <row r="3076" spans="1:21" x14ac:dyDescent="0.15">
      <c r="A3076" s="27" t="s">
        <v>75</v>
      </c>
      <c r="B3076" s="27" t="s">
        <v>6676</v>
      </c>
      <c r="C3076" s="27" t="s">
        <v>194</v>
      </c>
      <c r="D3076" s="27" t="s">
        <v>49</v>
      </c>
      <c r="I3076" s="28">
        <v>43423.430266203701</v>
      </c>
      <c r="J3076" s="28">
        <v>43423.432453703703</v>
      </c>
      <c r="K3076" s="27">
        <v>2.1874999999999998E-3</v>
      </c>
      <c r="L3076" s="27" t="s">
        <v>210</v>
      </c>
      <c r="M3076" s="27" t="s">
        <v>210</v>
      </c>
      <c r="N3076" s="27" t="s">
        <v>215</v>
      </c>
      <c r="O3076" s="27" t="s">
        <v>48</v>
      </c>
      <c r="R3076" s="27">
        <v>0</v>
      </c>
      <c r="U3076" s="27" t="s">
        <v>6677</v>
      </c>
    </row>
    <row r="3077" spans="1:21" x14ac:dyDescent="0.15">
      <c r="A3077" s="27" t="s">
        <v>75</v>
      </c>
      <c r="B3077" s="27" t="s">
        <v>6678</v>
      </c>
      <c r="C3077" s="27" t="s">
        <v>194</v>
      </c>
      <c r="D3077" s="27" t="s">
        <v>49</v>
      </c>
      <c r="I3077" s="28">
        <v>43423.471053240741</v>
      </c>
      <c r="J3077" s="28">
        <v>43423.473958333336</v>
      </c>
      <c r="K3077" s="27">
        <v>2.9050925925925928E-3</v>
      </c>
      <c r="L3077" s="27" t="s">
        <v>210</v>
      </c>
      <c r="M3077" s="27" t="s">
        <v>210</v>
      </c>
      <c r="N3077" s="27" t="s">
        <v>215</v>
      </c>
      <c r="O3077" s="27" t="s">
        <v>48</v>
      </c>
      <c r="R3077" s="27">
        <v>0</v>
      </c>
      <c r="U3077" s="27" t="s">
        <v>1699</v>
      </c>
    </row>
    <row r="3078" spans="1:21" x14ac:dyDescent="0.15">
      <c r="A3078" s="27" t="s">
        <v>75</v>
      </c>
      <c r="B3078" s="27" t="s">
        <v>6679</v>
      </c>
      <c r="C3078" s="27" t="s">
        <v>194</v>
      </c>
      <c r="D3078" s="27" t="s">
        <v>49</v>
      </c>
      <c r="I3078" s="28">
        <v>43423.485023148147</v>
      </c>
      <c r="J3078" s="28">
        <v>43423.496319444443</v>
      </c>
      <c r="K3078" s="27">
        <v>1.1296296296296296E-2</v>
      </c>
      <c r="L3078" s="27" t="s">
        <v>210</v>
      </c>
      <c r="M3078" s="27" t="s">
        <v>210</v>
      </c>
      <c r="N3078" s="27" t="s">
        <v>215</v>
      </c>
      <c r="O3078" s="27" t="s">
        <v>48</v>
      </c>
      <c r="R3078" s="27">
        <v>0</v>
      </c>
      <c r="U3078" s="27" t="s">
        <v>597</v>
      </c>
    </row>
    <row r="3079" spans="1:21" x14ac:dyDescent="0.15">
      <c r="A3079" s="27" t="s">
        <v>75</v>
      </c>
      <c r="B3079" s="27" t="s">
        <v>6680</v>
      </c>
      <c r="C3079" s="27" t="s">
        <v>194</v>
      </c>
      <c r="D3079" s="27" t="s">
        <v>49</v>
      </c>
      <c r="I3079" s="28">
        <v>43423.609571759262</v>
      </c>
      <c r="J3079" s="28">
        <v>43423.609930555554</v>
      </c>
      <c r="K3079" s="27">
        <v>3.5879629629629635E-4</v>
      </c>
      <c r="L3079" s="27" t="s">
        <v>210</v>
      </c>
      <c r="M3079" s="27" t="s">
        <v>211</v>
      </c>
      <c r="N3079" s="27" t="s">
        <v>215</v>
      </c>
      <c r="O3079" s="27" t="s">
        <v>48</v>
      </c>
      <c r="R3079" s="27">
        <v>0</v>
      </c>
      <c r="U3079" s="27" t="s">
        <v>312</v>
      </c>
    </row>
    <row r="3080" spans="1:21" x14ac:dyDescent="0.15">
      <c r="A3080" s="27" t="s">
        <v>75</v>
      </c>
      <c r="B3080" s="27" t="s">
        <v>13493</v>
      </c>
      <c r="C3080" s="27" t="s">
        <v>194</v>
      </c>
      <c r="D3080" s="27" t="s">
        <v>49</v>
      </c>
      <c r="I3080" s="28">
        <v>43423.651863425926</v>
      </c>
      <c r="J3080" s="28">
        <v>43423.651863425926</v>
      </c>
      <c r="K3080" s="27">
        <v>0</v>
      </c>
      <c r="L3080" s="27" t="s">
        <v>211</v>
      </c>
      <c r="M3080" s="27" t="s">
        <v>211</v>
      </c>
      <c r="N3080" s="27" t="s">
        <v>215</v>
      </c>
      <c r="O3080" s="27" t="s">
        <v>48</v>
      </c>
      <c r="R3080" s="27">
        <v>0</v>
      </c>
      <c r="U3080" s="27" t="s">
        <v>13494</v>
      </c>
    </row>
    <row r="3081" spans="1:21" x14ac:dyDescent="0.15">
      <c r="A3081" s="27" t="s">
        <v>75</v>
      </c>
      <c r="B3081" s="27" t="s">
        <v>6681</v>
      </c>
      <c r="C3081" s="27" t="s">
        <v>194</v>
      </c>
      <c r="D3081" s="27" t="s">
        <v>49</v>
      </c>
      <c r="I3081" s="28">
        <v>43423.652256944442</v>
      </c>
      <c r="J3081" s="28">
        <v>43423.652395833335</v>
      </c>
      <c r="K3081" s="27">
        <v>1.3888888888888889E-4</v>
      </c>
      <c r="L3081" s="27" t="s">
        <v>210</v>
      </c>
      <c r="M3081" s="27" t="s">
        <v>211</v>
      </c>
      <c r="N3081" s="27" t="s">
        <v>215</v>
      </c>
      <c r="O3081" s="27" t="s">
        <v>48</v>
      </c>
      <c r="R3081" s="27">
        <v>0</v>
      </c>
      <c r="U3081" s="27" t="s">
        <v>6682</v>
      </c>
    </row>
    <row r="3082" spans="1:21" x14ac:dyDescent="0.15">
      <c r="A3082" s="27" t="s">
        <v>75</v>
      </c>
      <c r="B3082" s="27" t="s">
        <v>6683</v>
      </c>
      <c r="C3082" s="27" t="s">
        <v>194</v>
      </c>
      <c r="D3082" s="27" t="s">
        <v>49</v>
      </c>
      <c r="I3082" s="28">
        <v>43423.653043981481</v>
      </c>
      <c r="J3082" s="28">
        <v>43423.65384259259</v>
      </c>
      <c r="K3082" s="27">
        <v>7.9861111111111105E-4</v>
      </c>
      <c r="L3082" s="27" t="s">
        <v>210</v>
      </c>
      <c r="M3082" s="27" t="s">
        <v>211</v>
      </c>
      <c r="N3082" s="27" t="s">
        <v>215</v>
      </c>
      <c r="O3082" s="27" t="s">
        <v>48</v>
      </c>
      <c r="R3082" s="27">
        <v>0</v>
      </c>
      <c r="U3082" s="27" t="s">
        <v>6684</v>
      </c>
    </row>
    <row r="3083" spans="1:21" x14ac:dyDescent="0.15">
      <c r="A3083" s="27" t="s">
        <v>75</v>
      </c>
      <c r="B3083" s="27" t="s">
        <v>6685</v>
      </c>
      <c r="C3083" s="27" t="s">
        <v>194</v>
      </c>
      <c r="D3083" s="27" t="s">
        <v>49</v>
      </c>
      <c r="I3083" s="28">
        <v>43423.689710648148</v>
      </c>
      <c r="J3083" s="28">
        <v>43423.689884259256</v>
      </c>
      <c r="K3083" s="27">
        <v>1.7361111111111112E-4</v>
      </c>
      <c r="L3083" s="27" t="s">
        <v>210</v>
      </c>
      <c r="M3083" s="27" t="s">
        <v>211</v>
      </c>
      <c r="N3083" s="27" t="s">
        <v>215</v>
      </c>
      <c r="O3083" s="27" t="s">
        <v>48</v>
      </c>
      <c r="R3083" s="27">
        <v>0</v>
      </c>
      <c r="U3083" s="27" t="s">
        <v>6686</v>
      </c>
    </row>
    <row r="3084" spans="1:21" x14ac:dyDescent="0.15">
      <c r="A3084" s="27" t="s">
        <v>75</v>
      </c>
      <c r="B3084" s="27" t="s">
        <v>6687</v>
      </c>
      <c r="C3084" s="27" t="s">
        <v>194</v>
      </c>
      <c r="D3084" s="27" t="s">
        <v>49</v>
      </c>
      <c r="I3084" s="28">
        <v>43423.690138888887</v>
      </c>
      <c r="J3084" s="28">
        <v>43423.690254629626</v>
      </c>
      <c r="K3084" s="27">
        <v>1.1574074074074073E-4</v>
      </c>
      <c r="L3084" s="27" t="s">
        <v>210</v>
      </c>
      <c r="M3084" s="27" t="s">
        <v>211</v>
      </c>
      <c r="N3084" s="27" t="s">
        <v>215</v>
      </c>
      <c r="O3084" s="27" t="s">
        <v>48</v>
      </c>
      <c r="R3084" s="27">
        <v>0</v>
      </c>
      <c r="U3084" s="27" t="s">
        <v>6686</v>
      </c>
    </row>
    <row r="3085" spans="1:21" x14ac:dyDescent="0.15">
      <c r="A3085" s="27" t="s">
        <v>75</v>
      </c>
      <c r="B3085" s="27" t="s">
        <v>6688</v>
      </c>
      <c r="C3085" s="27" t="s">
        <v>194</v>
      </c>
      <c r="D3085" s="27" t="s">
        <v>49</v>
      </c>
      <c r="I3085" s="28">
        <v>43423.690578703703</v>
      </c>
      <c r="J3085" s="28">
        <v>43423.695057870369</v>
      </c>
      <c r="K3085" s="27">
        <v>4.4791666666666669E-3</v>
      </c>
      <c r="L3085" s="27" t="s">
        <v>210</v>
      </c>
      <c r="M3085" s="27" t="s">
        <v>210</v>
      </c>
      <c r="N3085" s="27" t="s">
        <v>215</v>
      </c>
      <c r="O3085" s="27" t="s">
        <v>48</v>
      </c>
      <c r="R3085" s="27">
        <v>0</v>
      </c>
      <c r="U3085" s="27" t="s">
        <v>6686</v>
      </c>
    </row>
    <row r="3086" spans="1:21" x14ac:dyDescent="0.15">
      <c r="A3086" s="27" t="s">
        <v>75</v>
      </c>
      <c r="B3086" s="27" t="s">
        <v>6689</v>
      </c>
      <c r="C3086" s="27" t="s">
        <v>194</v>
      </c>
      <c r="D3086" s="27" t="s">
        <v>49</v>
      </c>
      <c r="I3086" s="28">
        <v>43423.697569444441</v>
      </c>
      <c r="J3086" s="28">
        <v>43423.701909722222</v>
      </c>
      <c r="K3086" s="27">
        <v>4.340277777777778E-3</v>
      </c>
      <c r="L3086" s="27" t="s">
        <v>210</v>
      </c>
      <c r="M3086" s="27" t="s">
        <v>210</v>
      </c>
      <c r="N3086" s="27" t="s">
        <v>215</v>
      </c>
      <c r="O3086" s="27" t="s">
        <v>48</v>
      </c>
      <c r="R3086" s="27">
        <v>0</v>
      </c>
      <c r="U3086" s="27" t="s">
        <v>597</v>
      </c>
    </row>
    <row r="3087" spans="1:21" x14ac:dyDescent="0.15">
      <c r="A3087" s="27" t="s">
        <v>75</v>
      </c>
      <c r="B3087" s="27" t="s">
        <v>6690</v>
      </c>
      <c r="C3087" s="27" t="s">
        <v>194</v>
      </c>
      <c r="D3087" s="27" t="s">
        <v>124</v>
      </c>
      <c r="I3087" s="28">
        <v>43423.439270833333</v>
      </c>
      <c r="J3087" s="28">
        <v>43423.449004629627</v>
      </c>
      <c r="K3087" s="27">
        <v>9.7337962962962977E-3</v>
      </c>
      <c r="L3087" s="27" t="s">
        <v>210</v>
      </c>
      <c r="M3087" s="27" t="s">
        <v>210</v>
      </c>
      <c r="N3087" s="27" t="s">
        <v>216</v>
      </c>
      <c r="O3087" s="27" t="s">
        <v>120</v>
      </c>
      <c r="R3087" s="27">
        <v>0</v>
      </c>
      <c r="U3087" s="27" t="s">
        <v>6691</v>
      </c>
    </row>
    <row r="3088" spans="1:21" x14ac:dyDescent="0.15">
      <c r="A3088" s="27" t="s">
        <v>75</v>
      </c>
      <c r="B3088" s="27" t="s">
        <v>6692</v>
      </c>
      <c r="C3088" s="27" t="s">
        <v>194</v>
      </c>
      <c r="D3088" s="27" t="s">
        <v>124</v>
      </c>
      <c r="I3088" s="28">
        <v>43423.461759259262</v>
      </c>
      <c r="J3088" s="28">
        <v>43423.464803240742</v>
      </c>
      <c r="K3088" s="27">
        <v>3.0439814814814821E-3</v>
      </c>
      <c r="L3088" s="27" t="s">
        <v>210</v>
      </c>
      <c r="M3088" s="27" t="s">
        <v>210</v>
      </c>
      <c r="N3088" s="27" t="s">
        <v>215</v>
      </c>
      <c r="O3088" s="27" t="s">
        <v>120</v>
      </c>
      <c r="R3088" s="27">
        <v>0</v>
      </c>
      <c r="U3088" s="27" t="s">
        <v>1288</v>
      </c>
    </row>
    <row r="3089" spans="1:21" x14ac:dyDescent="0.15">
      <c r="A3089" s="27" t="s">
        <v>75</v>
      </c>
      <c r="B3089" s="27" t="s">
        <v>6693</v>
      </c>
      <c r="C3089" s="27" t="s">
        <v>194</v>
      </c>
      <c r="D3089" s="27" t="s">
        <v>124</v>
      </c>
      <c r="I3089" s="28">
        <v>43423.467291666668</v>
      </c>
      <c r="J3089" s="28">
        <v>43423.467407407406</v>
      </c>
      <c r="K3089" s="27">
        <v>1.1574074074074073E-4</v>
      </c>
      <c r="L3089" s="27" t="s">
        <v>210</v>
      </c>
      <c r="M3089" s="27" t="s">
        <v>211</v>
      </c>
      <c r="N3089" s="27" t="s">
        <v>215</v>
      </c>
      <c r="O3089" s="27" t="s">
        <v>120</v>
      </c>
      <c r="R3089" s="27">
        <v>0</v>
      </c>
      <c r="U3089" s="27" t="s">
        <v>1289</v>
      </c>
    </row>
    <row r="3090" spans="1:21" x14ac:dyDescent="0.15">
      <c r="A3090" s="27" t="s">
        <v>75</v>
      </c>
      <c r="B3090" s="27" t="s">
        <v>6694</v>
      </c>
      <c r="C3090" s="27" t="s">
        <v>194</v>
      </c>
      <c r="D3090" s="27" t="s">
        <v>124</v>
      </c>
      <c r="I3090" s="28">
        <v>43423.467662037037</v>
      </c>
      <c r="J3090" s="28">
        <v>43423.472430555557</v>
      </c>
      <c r="K3090" s="27">
        <v>4.7685185185185183E-3</v>
      </c>
      <c r="L3090" s="27" t="s">
        <v>210</v>
      </c>
      <c r="M3090" s="27" t="s">
        <v>210</v>
      </c>
      <c r="N3090" s="27" t="s">
        <v>215</v>
      </c>
      <c r="O3090" s="27" t="s">
        <v>120</v>
      </c>
      <c r="R3090" s="27">
        <v>0</v>
      </c>
      <c r="U3090" s="27" t="s">
        <v>1289</v>
      </c>
    </row>
    <row r="3091" spans="1:21" x14ac:dyDescent="0.15">
      <c r="A3091" s="27" t="s">
        <v>75</v>
      </c>
      <c r="B3091" s="27" t="s">
        <v>6695</v>
      </c>
      <c r="C3091" s="27" t="s">
        <v>194</v>
      </c>
      <c r="D3091" s="27" t="s">
        <v>124</v>
      </c>
      <c r="I3091" s="28">
        <v>43423.473321759258</v>
      </c>
      <c r="J3091" s="28">
        <v>43423.474745370368</v>
      </c>
      <c r="K3091" s="27">
        <v>1.423611111111111E-3</v>
      </c>
      <c r="L3091" s="27" t="s">
        <v>210</v>
      </c>
      <c r="M3091" s="27" t="s">
        <v>211</v>
      </c>
      <c r="N3091" s="27" t="s">
        <v>215</v>
      </c>
      <c r="O3091" s="27" t="s">
        <v>120</v>
      </c>
      <c r="R3091" s="27">
        <v>0</v>
      </c>
      <c r="U3091" s="27" t="s">
        <v>6696</v>
      </c>
    </row>
    <row r="3092" spans="1:21" x14ac:dyDescent="0.15">
      <c r="A3092" s="27" t="s">
        <v>75</v>
      </c>
      <c r="B3092" s="27" t="s">
        <v>6697</v>
      </c>
      <c r="C3092" s="27" t="s">
        <v>194</v>
      </c>
      <c r="D3092" s="27" t="s">
        <v>124</v>
      </c>
      <c r="I3092" s="28">
        <v>43423.479953703703</v>
      </c>
      <c r="J3092" s="28">
        <v>43423.482546296298</v>
      </c>
      <c r="K3092" s="27">
        <v>2.5925925925925925E-3</v>
      </c>
      <c r="L3092" s="27" t="s">
        <v>210</v>
      </c>
      <c r="M3092" s="27" t="s">
        <v>210</v>
      </c>
      <c r="N3092" s="27" t="s">
        <v>215</v>
      </c>
      <c r="O3092" s="27" t="s">
        <v>120</v>
      </c>
      <c r="R3092" s="27">
        <v>0</v>
      </c>
      <c r="U3092" s="27" t="s">
        <v>6698</v>
      </c>
    </row>
    <row r="3093" spans="1:21" x14ac:dyDescent="0.15">
      <c r="A3093" s="27" t="s">
        <v>75</v>
      </c>
      <c r="B3093" s="27" t="s">
        <v>6699</v>
      </c>
      <c r="C3093" s="27" t="s">
        <v>194</v>
      </c>
      <c r="D3093" s="27" t="s">
        <v>124</v>
      </c>
      <c r="I3093" s="28">
        <v>43423.608344907407</v>
      </c>
      <c r="J3093" s="28">
        <v>43423.612743055557</v>
      </c>
      <c r="K3093" s="27">
        <v>4.3981481481481484E-3</v>
      </c>
      <c r="L3093" s="27" t="s">
        <v>210</v>
      </c>
      <c r="M3093" s="27" t="s">
        <v>210</v>
      </c>
      <c r="N3093" s="27" t="s">
        <v>215</v>
      </c>
      <c r="O3093" s="27" t="s">
        <v>120</v>
      </c>
      <c r="R3093" s="27">
        <v>0</v>
      </c>
      <c r="U3093" s="27" t="s">
        <v>1041</v>
      </c>
    </row>
    <row r="3094" spans="1:21" x14ac:dyDescent="0.15">
      <c r="A3094" s="27" t="s">
        <v>75</v>
      </c>
      <c r="B3094" s="27" t="s">
        <v>13495</v>
      </c>
      <c r="C3094" s="27" t="s">
        <v>194</v>
      </c>
      <c r="D3094" s="27" t="s">
        <v>124</v>
      </c>
      <c r="I3094" s="28">
        <v>43423.622303240743</v>
      </c>
      <c r="J3094" s="28">
        <v>43423.622303240743</v>
      </c>
      <c r="K3094" s="27">
        <v>0</v>
      </c>
      <c r="L3094" s="27" t="s">
        <v>211</v>
      </c>
      <c r="M3094" s="27" t="s">
        <v>211</v>
      </c>
      <c r="N3094" s="27" t="s">
        <v>215</v>
      </c>
      <c r="O3094" s="27" t="s">
        <v>120</v>
      </c>
      <c r="R3094" s="27">
        <v>0</v>
      </c>
      <c r="U3094" s="27" t="s">
        <v>1288</v>
      </c>
    </row>
    <row r="3095" spans="1:21" x14ac:dyDescent="0.15">
      <c r="A3095" s="27" t="s">
        <v>75</v>
      </c>
      <c r="B3095" s="27" t="s">
        <v>6700</v>
      </c>
      <c r="C3095" s="27" t="s">
        <v>194</v>
      </c>
      <c r="D3095" s="27" t="s">
        <v>124</v>
      </c>
      <c r="I3095" s="28">
        <v>43423.629062499997</v>
      </c>
      <c r="J3095" s="28">
        <v>43423.630648148152</v>
      </c>
      <c r="K3095" s="27">
        <v>1.5856481481481479E-3</v>
      </c>
      <c r="L3095" s="27" t="s">
        <v>210</v>
      </c>
      <c r="M3095" s="27" t="s">
        <v>211</v>
      </c>
      <c r="N3095" s="27" t="s">
        <v>215</v>
      </c>
      <c r="O3095" s="27" t="s">
        <v>120</v>
      </c>
      <c r="R3095" s="27">
        <v>0</v>
      </c>
      <c r="U3095" s="27" t="s">
        <v>1288</v>
      </c>
    </row>
    <row r="3096" spans="1:21" x14ac:dyDescent="0.15">
      <c r="A3096" s="27" t="s">
        <v>75</v>
      </c>
      <c r="B3096" s="27" t="s">
        <v>6701</v>
      </c>
      <c r="C3096" s="27" t="s">
        <v>194</v>
      </c>
      <c r="D3096" s="27" t="s">
        <v>124</v>
      </c>
      <c r="I3096" s="28">
        <v>43423.630787037036</v>
      </c>
      <c r="J3096" s="28">
        <v>43423.631562499999</v>
      </c>
      <c r="K3096" s="27">
        <v>7.7546296296296304E-4</v>
      </c>
      <c r="L3096" s="27" t="s">
        <v>210</v>
      </c>
      <c r="M3096" s="27" t="s">
        <v>211</v>
      </c>
      <c r="N3096" s="27" t="s">
        <v>215</v>
      </c>
      <c r="O3096" s="27" t="s">
        <v>120</v>
      </c>
      <c r="R3096" s="27">
        <v>0</v>
      </c>
      <c r="U3096" s="27" t="s">
        <v>1288</v>
      </c>
    </row>
    <row r="3097" spans="1:21" x14ac:dyDescent="0.15">
      <c r="A3097" s="27" t="s">
        <v>75</v>
      </c>
      <c r="B3097" s="27" t="s">
        <v>6702</v>
      </c>
      <c r="C3097" s="27" t="s">
        <v>194</v>
      </c>
      <c r="D3097" s="27" t="s">
        <v>124</v>
      </c>
      <c r="I3097" s="28">
        <v>43423.631840277776</v>
      </c>
      <c r="J3097" s="28">
        <v>43423.632569444446</v>
      </c>
      <c r="K3097" s="27">
        <v>7.291666666666667E-4</v>
      </c>
      <c r="L3097" s="27" t="s">
        <v>210</v>
      </c>
      <c r="M3097" s="27" t="s">
        <v>211</v>
      </c>
      <c r="N3097" s="27" t="s">
        <v>215</v>
      </c>
      <c r="O3097" s="27" t="s">
        <v>120</v>
      </c>
      <c r="R3097" s="27">
        <v>0</v>
      </c>
      <c r="U3097" s="27" t="s">
        <v>1290</v>
      </c>
    </row>
    <row r="3098" spans="1:21" x14ac:dyDescent="0.15">
      <c r="A3098" s="27" t="s">
        <v>75</v>
      </c>
      <c r="B3098" s="27" t="s">
        <v>6703</v>
      </c>
      <c r="C3098" s="27" t="s">
        <v>194</v>
      </c>
      <c r="D3098" s="27" t="s">
        <v>124</v>
      </c>
      <c r="I3098" s="28">
        <v>43423.654768518521</v>
      </c>
      <c r="J3098" s="28">
        <v>43423.657418981478</v>
      </c>
      <c r="K3098" s="27">
        <v>2.6504629629629625E-3</v>
      </c>
      <c r="L3098" s="27" t="s">
        <v>210</v>
      </c>
      <c r="M3098" s="27" t="s">
        <v>210</v>
      </c>
      <c r="N3098" s="27" t="s">
        <v>216</v>
      </c>
      <c r="O3098" s="27" t="s">
        <v>120</v>
      </c>
      <c r="R3098" s="27">
        <v>0</v>
      </c>
      <c r="U3098" s="27" t="s">
        <v>6704</v>
      </c>
    </row>
    <row r="3099" spans="1:21" x14ac:dyDescent="0.15">
      <c r="A3099" s="27" t="s">
        <v>75</v>
      </c>
      <c r="B3099" s="27" t="s">
        <v>13496</v>
      </c>
      <c r="C3099" s="27" t="s">
        <v>194</v>
      </c>
      <c r="D3099" s="27" t="s">
        <v>124</v>
      </c>
      <c r="I3099" s="28">
        <v>43423.748206018521</v>
      </c>
      <c r="J3099" s="28">
        <v>43423.748206018521</v>
      </c>
      <c r="K3099" s="27">
        <v>0</v>
      </c>
      <c r="L3099" s="27" t="s">
        <v>211</v>
      </c>
      <c r="M3099" s="27" t="s">
        <v>211</v>
      </c>
      <c r="N3099" s="27" t="s">
        <v>215</v>
      </c>
      <c r="O3099" s="27" t="s">
        <v>120</v>
      </c>
      <c r="R3099" s="27">
        <v>0</v>
      </c>
      <c r="U3099" s="27" t="s">
        <v>1953</v>
      </c>
    </row>
    <row r="3100" spans="1:21" x14ac:dyDescent="0.15">
      <c r="A3100" s="27" t="s">
        <v>75</v>
      </c>
      <c r="B3100" s="27" t="s">
        <v>13497</v>
      </c>
      <c r="C3100" s="27" t="s">
        <v>190</v>
      </c>
      <c r="D3100" s="27" t="s">
        <v>33</v>
      </c>
      <c r="I3100" s="28">
        <v>43423.448206018518</v>
      </c>
      <c r="J3100" s="28">
        <v>43423.448206018518</v>
      </c>
      <c r="K3100" s="27">
        <v>0</v>
      </c>
      <c r="L3100" s="27" t="s">
        <v>211</v>
      </c>
      <c r="M3100" s="27" t="s">
        <v>211</v>
      </c>
      <c r="N3100" s="27" t="s">
        <v>215</v>
      </c>
      <c r="O3100" s="27" t="s">
        <v>32</v>
      </c>
      <c r="R3100" s="27">
        <v>0</v>
      </c>
      <c r="U3100" s="27" t="s">
        <v>564</v>
      </c>
    </row>
    <row r="3101" spans="1:21" x14ac:dyDescent="0.15">
      <c r="A3101" s="27" t="s">
        <v>75</v>
      </c>
      <c r="B3101" s="27" t="s">
        <v>6705</v>
      </c>
      <c r="C3101" s="27" t="s">
        <v>190</v>
      </c>
      <c r="D3101" s="27" t="s">
        <v>33</v>
      </c>
      <c r="I3101" s="28">
        <v>43423.459039351852</v>
      </c>
      <c r="J3101" s="28">
        <v>43423.476851851854</v>
      </c>
      <c r="K3101" s="27">
        <v>1.7812499999999998E-2</v>
      </c>
      <c r="L3101" s="27" t="s">
        <v>210</v>
      </c>
      <c r="M3101" s="27" t="s">
        <v>210</v>
      </c>
      <c r="N3101" s="27" t="s">
        <v>215</v>
      </c>
      <c r="O3101" s="27" t="s">
        <v>32</v>
      </c>
      <c r="R3101" s="27">
        <v>0</v>
      </c>
      <c r="U3101" s="27" t="s">
        <v>1042</v>
      </c>
    </row>
    <row r="3102" spans="1:21" x14ac:dyDescent="0.15">
      <c r="A3102" s="27" t="s">
        <v>75</v>
      </c>
      <c r="B3102" s="27" t="s">
        <v>6706</v>
      </c>
      <c r="C3102" s="27" t="s">
        <v>190</v>
      </c>
      <c r="D3102" s="27" t="s">
        <v>33</v>
      </c>
      <c r="I3102" s="28">
        <v>43423.587326388886</v>
      </c>
      <c r="J3102" s="28">
        <v>43423.587638888886</v>
      </c>
      <c r="K3102" s="27">
        <v>3.1250000000000001E-4</v>
      </c>
      <c r="L3102" s="27" t="s">
        <v>210</v>
      </c>
      <c r="M3102" s="27" t="s">
        <v>211</v>
      </c>
      <c r="N3102" s="27" t="s">
        <v>215</v>
      </c>
      <c r="O3102" s="27" t="s">
        <v>32</v>
      </c>
      <c r="R3102" s="27">
        <v>0</v>
      </c>
      <c r="U3102" s="27" t="s">
        <v>6707</v>
      </c>
    </row>
    <row r="3103" spans="1:21" x14ac:dyDescent="0.15">
      <c r="A3103" s="27" t="s">
        <v>75</v>
      </c>
      <c r="B3103" s="27" t="s">
        <v>6708</v>
      </c>
      <c r="C3103" s="27" t="s">
        <v>190</v>
      </c>
      <c r="D3103" s="27" t="s">
        <v>33</v>
      </c>
      <c r="I3103" s="28">
        <v>43423.603726851848</v>
      </c>
      <c r="J3103" s="28">
        <v>43423.604108796295</v>
      </c>
      <c r="K3103" s="27">
        <v>3.8194444444444446E-4</v>
      </c>
      <c r="L3103" s="27" t="s">
        <v>210</v>
      </c>
      <c r="M3103" s="27" t="s">
        <v>211</v>
      </c>
      <c r="N3103" s="27" t="s">
        <v>216</v>
      </c>
      <c r="O3103" s="27" t="s">
        <v>32</v>
      </c>
      <c r="R3103" s="27">
        <v>0</v>
      </c>
      <c r="U3103" s="27" t="s">
        <v>1551</v>
      </c>
    </row>
    <row r="3104" spans="1:21" x14ac:dyDescent="0.15">
      <c r="A3104" s="27" t="s">
        <v>75</v>
      </c>
      <c r="B3104" s="27" t="s">
        <v>6709</v>
      </c>
      <c r="C3104" s="27" t="s">
        <v>190</v>
      </c>
      <c r="D3104" s="27" t="s">
        <v>33</v>
      </c>
      <c r="I3104" s="28">
        <v>43423.604166666664</v>
      </c>
      <c r="J3104" s="28">
        <v>43423.607118055559</v>
      </c>
      <c r="K3104" s="27">
        <v>2.9513888888888888E-3</v>
      </c>
      <c r="L3104" s="27" t="s">
        <v>210</v>
      </c>
      <c r="M3104" s="27" t="s">
        <v>210</v>
      </c>
      <c r="N3104" s="27" t="s">
        <v>216</v>
      </c>
      <c r="O3104" s="27" t="s">
        <v>32</v>
      </c>
      <c r="R3104" s="27">
        <v>0</v>
      </c>
      <c r="U3104" s="27" t="s">
        <v>1551</v>
      </c>
    </row>
    <row r="3105" spans="1:21" x14ac:dyDescent="0.15">
      <c r="A3105" s="27" t="s">
        <v>75</v>
      </c>
      <c r="B3105" s="27" t="s">
        <v>6710</v>
      </c>
      <c r="C3105" s="27" t="s">
        <v>190</v>
      </c>
      <c r="D3105" s="27" t="s">
        <v>33</v>
      </c>
      <c r="I3105" s="28">
        <v>43423.624456018515</v>
      </c>
      <c r="J3105" s="28">
        <v>43423.626759259256</v>
      </c>
      <c r="K3105" s="27">
        <v>2.3032407407407407E-3</v>
      </c>
      <c r="L3105" s="27" t="s">
        <v>210</v>
      </c>
      <c r="M3105" s="27" t="s">
        <v>210</v>
      </c>
      <c r="N3105" s="27" t="s">
        <v>215</v>
      </c>
      <c r="O3105" s="27" t="s">
        <v>32</v>
      </c>
      <c r="R3105" s="27">
        <v>0</v>
      </c>
      <c r="U3105" s="27" t="s">
        <v>1700</v>
      </c>
    </row>
    <row r="3106" spans="1:21" x14ac:dyDescent="0.15">
      <c r="A3106" s="27" t="s">
        <v>75</v>
      </c>
      <c r="B3106" s="27" t="s">
        <v>13498</v>
      </c>
      <c r="C3106" s="27" t="s">
        <v>190</v>
      </c>
      <c r="D3106" s="27" t="s">
        <v>33</v>
      </c>
      <c r="I3106" s="28">
        <v>43423.646805555552</v>
      </c>
      <c r="J3106" s="28">
        <v>43423.646805555552</v>
      </c>
      <c r="K3106" s="27">
        <v>0</v>
      </c>
      <c r="L3106" s="27" t="s">
        <v>211</v>
      </c>
      <c r="M3106" s="27" t="s">
        <v>211</v>
      </c>
      <c r="N3106" s="27" t="s">
        <v>215</v>
      </c>
      <c r="O3106" s="27" t="s">
        <v>32</v>
      </c>
      <c r="R3106" s="27">
        <v>0</v>
      </c>
      <c r="U3106" s="27" t="s">
        <v>1954</v>
      </c>
    </row>
    <row r="3107" spans="1:21" x14ac:dyDescent="0.15">
      <c r="A3107" s="27" t="s">
        <v>75</v>
      </c>
      <c r="B3107" s="27" t="s">
        <v>6711</v>
      </c>
      <c r="C3107" s="27" t="s">
        <v>190</v>
      </c>
      <c r="D3107" s="27" t="s">
        <v>33</v>
      </c>
      <c r="I3107" s="28">
        <v>43423.66269675926</v>
      </c>
      <c r="J3107" s="28">
        <v>43423.665798611109</v>
      </c>
      <c r="K3107" s="27">
        <v>3.1018518518518522E-3</v>
      </c>
      <c r="L3107" s="27" t="s">
        <v>210</v>
      </c>
      <c r="M3107" s="27" t="s">
        <v>210</v>
      </c>
      <c r="N3107" s="27" t="s">
        <v>216</v>
      </c>
      <c r="O3107" s="27" t="s">
        <v>32</v>
      </c>
      <c r="R3107" s="27">
        <v>0</v>
      </c>
      <c r="U3107" s="27" t="s">
        <v>1551</v>
      </c>
    </row>
    <row r="3108" spans="1:21" x14ac:dyDescent="0.15">
      <c r="A3108" s="27" t="s">
        <v>75</v>
      </c>
      <c r="B3108" s="27" t="s">
        <v>13499</v>
      </c>
      <c r="C3108" s="27" t="s">
        <v>190</v>
      </c>
      <c r="D3108" s="27" t="s">
        <v>33</v>
      </c>
      <c r="I3108" s="28">
        <v>43423.685937499999</v>
      </c>
      <c r="J3108" s="28">
        <v>43423.685937499999</v>
      </c>
      <c r="K3108" s="27">
        <v>0</v>
      </c>
      <c r="L3108" s="27" t="s">
        <v>211</v>
      </c>
      <c r="M3108" s="27" t="s">
        <v>211</v>
      </c>
      <c r="N3108" s="27" t="s">
        <v>215</v>
      </c>
      <c r="O3108" s="27" t="s">
        <v>32</v>
      </c>
      <c r="U3108" s="27" t="s">
        <v>13500</v>
      </c>
    </row>
    <row r="3109" spans="1:21" x14ac:dyDescent="0.15">
      <c r="A3109" s="27" t="s">
        <v>75</v>
      </c>
      <c r="B3109" s="27" t="s">
        <v>13501</v>
      </c>
      <c r="C3109" s="27" t="s">
        <v>190</v>
      </c>
      <c r="D3109" s="27" t="s">
        <v>33</v>
      </c>
      <c r="I3109" s="28">
        <v>43423.686261574076</v>
      </c>
      <c r="J3109" s="28">
        <v>43423.686261574076</v>
      </c>
      <c r="K3109" s="27">
        <v>0</v>
      </c>
      <c r="L3109" s="27" t="s">
        <v>211</v>
      </c>
      <c r="M3109" s="27" t="s">
        <v>211</v>
      </c>
      <c r="N3109" s="27" t="s">
        <v>215</v>
      </c>
      <c r="O3109" s="27" t="s">
        <v>32</v>
      </c>
      <c r="R3109" s="27">
        <v>0</v>
      </c>
      <c r="U3109" s="27" t="s">
        <v>13500</v>
      </c>
    </row>
    <row r="3110" spans="1:21" x14ac:dyDescent="0.15">
      <c r="A3110" s="27" t="s">
        <v>75</v>
      </c>
      <c r="B3110" s="27" t="s">
        <v>6712</v>
      </c>
      <c r="C3110" s="27" t="s">
        <v>190</v>
      </c>
      <c r="D3110" s="27" t="s">
        <v>33</v>
      </c>
      <c r="I3110" s="28">
        <v>43423.687303240738</v>
      </c>
      <c r="J3110" s="28">
        <v>43423.691076388888</v>
      </c>
      <c r="K3110" s="27">
        <v>3.7731481481481483E-3</v>
      </c>
      <c r="L3110" s="27" t="s">
        <v>210</v>
      </c>
      <c r="M3110" s="27" t="s">
        <v>210</v>
      </c>
      <c r="N3110" s="27" t="s">
        <v>216</v>
      </c>
      <c r="O3110" s="27" t="s">
        <v>32</v>
      </c>
      <c r="R3110" s="27">
        <v>0</v>
      </c>
      <c r="U3110" s="27" t="s">
        <v>6713</v>
      </c>
    </row>
    <row r="3111" spans="1:21" x14ac:dyDescent="0.15">
      <c r="A3111" s="27" t="s">
        <v>75</v>
      </c>
      <c r="B3111" s="27" t="s">
        <v>6714</v>
      </c>
      <c r="C3111" s="27" t="s">
        <v>190</v>
      </c>
      <c r="D3111" s="27" t="s">
        <v>33</v>
      </c>
      <c r="I3111" s="28">
        <v>43423.691979166666</v>
      </c>
      <c r="J3111" s="28">
        <v>43423.704189814816</v>
      </c>
      <c r="K3111" s="27">
        <v>1.2210648148148146E-2</v>
      </c>
      <c r="L3111" s="27" t="s">
        <v>210</v>
      </c>
      <c r="M3111" s="27" t="s">
        <v>210</v>
      </c>
      <c r="N3111" s="27" t="s">
        <v>215</v>
      </c>
      <c r="O3111" s="27" t="s">
        <v>32</v>
      </c>
      <c r="R3111" s="27">
        <v>0</v>
      </c>
      <c r="U3111" s="27" t="s">
        <v>1042</v>
      </c>
    </row>
    <row r="3112" spans="1:21" x14ac:dyDescent="0.15">
      <c r="A3112" s="27" t="s">
        <v>75</v>
      </c>
      <c r="B3112" s="27" t="s">
        <v>6715</v>
      </c>
      <c r="C3112" s="27" t="s">
        <v>190</v>
      </c>
      <c r="D3112" s="27" t="s">
        <v>33</v>
      </c>
      <c r="I3112" s="28">
        <v>43423.779629629629</v>
      </c>
      <c r="J3112" s="28">
        <v>43423.79042824074</v>
      </c>
      <c r="K3112" s="27">
        <v>1.0798611111111111E-2</v>
      </c>
      <c r="L3112" s="27" t="s">
        <v>210</v>
      </c>
      <c r="M3112" s="27" t="s">
        <v>210</v>
      </c>
      <c r="N3112" s="27" t="s">
        <v>215</v>
      </c>
      <c r="O3112" s="27" t="s">
        <v>32</v>
      </c>
      <c r="R3112" s="27">
        <v>0</v>
      </c>
      <c r="U3112" s="27" t="s">
        <v>6716</v>
      </c>
    </row>
    <row r="3113" spans="1:21" x14ac:dyDescent="0.15">
      <c r="A3113" s="27" t="s">
        <v>75</v>
      </c>
      <c r="B3113" s="27" t="s">
        <v>6717</v>
      </c>
      <c r="C3113" s="27" t="s">
        <v>190</v>
      </c>
      <c r="D3113" s="27" t="s">
        <v>47</v>
      </c>
      <c r="I3113" s="28">
        <v>43423.460949074077</v>
      </c>
      <c r="J3113" s="28">
        <v>43423.461782407408</v>
      </c>
      <c r="K3113" s="27">
        <v>8.3333333333333339E-4</v>
      </c>
      <c r="L3113" s="27" t="s">
        <v>210</v>
      </c>
      <c r="M3113" s="27" t="s">
        <v>211</v>
      </c>
      <c r="N3113" s="27" t="s">
        <v>215</v>
      </c>
      <c r="O3113" s="27" t="s">
        <v>46</v>
      </c>
      <c r="R3113" s="27">
        <v>0</v>
      </c>
      <c r="U3113" s="27" t="s">
        <v>1955</v>
      </c>
    </row>
    <row r="3114" spans="1:21" x14ac:dyDescent="0.15">
      <c r="A3114" s="27" t="s">
        <v>75</v>
      </c>
      <c r="B3114" s="27" t="s">
        <v>6718</v>
      </c>
      <c r="C3114" s="27" t="s">
        <v>190</v>
      </c>
      <c r="D3114" s="27" t="s">
        <v>47</v>
      </c>
      <c r="I3114" s="28">
        <v>43423.65184027778</v>
      </c>
      <c r="J3114" s="28">
        <v>43423.654062499998</v>
      </c>
      <c r="K3114" s="27">
        <v>2.2222222222222222E-3</v>
      </c>
      <c r="L3114" s="27" t="s">
        <v>210</v>
      </c>
      <c r="M3114" s="27" t="s">
        <v>210</v>
      </c>
      <c r="N3114" s="27" t="s">
        <v>215</v>
      </c>
      <c r="O3114" s="27" t="s">
        <v>46</v>
      </c>
      <c r="R3114" s="27">
        <v>0</v>
      </c>
      <c r="U3114" s="27" t="s">
        <v>6719</v>
      </c>
    </row>
    <row r="3115" spans="1:21" x14ac:dyDescent="0.15">
      <c r="A3115" s="27" t="s">
        <v>75</v>
      </c>
      <c r="B3115" s="27" t="s">
        <v>13502</v>
      </c>
      <c r="C3115" s="27" t="s">
        <v>190</v>
      </c>
      <c r="D3115" s="27" t="s">
        <v>47</v>
      </c>
      <c r="I3115" s="28">
        <v>43423.669247685182</v>
      </c>
      <c r="J3115" s="28">
        <v>43423.669247685182</v>
      </c>
      <c r="K3115" s="27">
        <v>0</v>
      </c>
      <c r="L3115" s="27" t="s">
        <v>211</v>
      </c>
      <c r="M3115" s="27" t="s">
        <v>211</v>
      </c>
      <c r="N3115" s="27" t="s">
        <v>215</v>
      </c>
      <c r="O3115" s="27" t="s">
        <v>46</v>
      </c>
      <c r="R3115" s="27">
        <v>0</v>
      </c>
      <c r="U3115" s="27" t="s">
        <v>1180</v>
      </c>
    </row>
    <row r="3116" spans="1:21" x14ac:dyDescent="0.15">
      <c r="A3116" s="27" t="s">
        <v>75</v>
      </c>
      <c r="B3116" s="27" t="s">
        <v>6720</v>
      </c>
      <c r="C3116" s="27" t="s">
        <v>190</v>
      </c>
      <c r="D3116" s="27" t="s">
        <v>47</v>
      </c>
      <c r="I3116" s="28">
        <v>43423.67696759259</v>
      </c>
      <c r="J3116" s="28">
        <v>43423.677442129629</v>
      </c>
      <c r="K3116" s="27">
        <v>4.7453703703703704E-4</v>
      </c>
      <c r="L3116" s="27" t="s">
        <v>210</v>
      </c>
      <c r="M3116" s="27" t="s">
        <v>211</v>
      </c>
      <c r="N3116" s="27" t="s">
        <v>215</v>
      </c>
      <c r="O3116" s="27" t="s">
        <v>46</v>
      </c>
      <c r="R3116" s="27">
        <v>0</v>
      </c>
      <c r="U3116" s="27" t="s">
        <v>6721</v>
      </c>
    </row>
    <row r="3117" spans="1:21" x14ac:dyDescent="0.15">
      <c r="A3117" s="27" t="s">
        <v>75</v>
      </c>
      <c r="B3117" s="27" t="s">
        <v>6722</v>
      </c>
      <c r="C3117" s="27" t="s">
        <v>190</v>
      </c>
      <c r="D3117" s="27" t="s">
        <v>47</v>
      </c>
      <c r="I3117" s="28">
        <v>43423.681423611109</v>
      </c>
      <c r="J3117" s="28">
        <v>43423.683136574073</v>
      </c>
      <c r="K3117" s="27">
        <v>1.712962962962963E-3</v>
      </c>
      <c r="L3117" s="27" t="s">
        <v>210</v>
      </c>
      <c r="M3117" s="27" t="s">
        <v>211</v>
      </c>
      <c r="N3117" s="27" t="s">
        <v>215</v>
      </c>
      <c r="O3117" s="27" t="s">
        <v>46</v>
      </c>
      <c r="R3117" s="27">
        <v>0</v>
      </c>
      <c r="U3117" s="27" t="s">
        <v>1042</v>
      </c>
    </row>
    <row r="3118" spans="1:21" x14ac:dyDescent="0.15">
      <c r="A3118" s="27" t="s">
        <v>75</v>
      </c>
      <c r="B3118" s="27" t="s">
        <v>6723</v>
      </c>
      <c r="C3118" s="27" t="s">
        <v>190</v>
      </c>
      <c r="D3118" s="27" t="s">
        <v>47</v>
      </c>
      <c r="I3118" s="28">
        <v>43423.683854166666</v>
      </c>
      <c r="J3118" s="28">
        <v>43423.68677083333</v>
      </c>
      <c r="K3118" s="27">
        <v>2.9166666666666668E-3</v>
      </c>
      <c r="L3118" s="27" t="s">
        <v>210</v>
      </c>
      <c r="M3118" s="27" t="s">
        <v>210</v>
      </c>
      <c r="N3118" s="27" t="s">
        <v>215</v>
      </c>
      <c r="O3118" s="27" t="s">
        <v>46</v>
      </c>
      <c r="R3118" s="27">
        <v>0</v>
      </c>
      <c r="U3118" s="27" t="s">
        <v>1043</v>
      </c>
    </row>
    <row r="3119" spans="1:21" x14ac:dyDescent="0.15">
      <c r="A3119" s="27" t="s">
        <v>75</v>
      </c>
      <c r="B3119" s="27" t="s">
        <v>6724</v>
      </c>
      <c r="C3119" s="27" t="s">
        <v>190</v>
      </c>
      <c r="D3119" s="27" t="s">
        <v>47</v>
      </c>
      <c r="I3119" s="28">
        <v>43423.703900462962</v>
      </c>
      <c r="J3119" s="28">
        <v>43423.707719907405</v>
      </c>
      <c r="K3119" s="27">
        <v>3.8194444444444443E-3</v>
      </c>
      <c r="L3119" s="27" t="s">
        <v>210</v>
      </c>
      <c r="M3119" s="27" t="s">
        <v>210</v>
      </c>
      <c r="N3119" s="27" t="s">
        <v>215</v>
      </c>
      <c r="O3119" s="27" t="s">
        <v>46</v>
      </c>
      <c r="R3119" s="27">
        <v>0</v>
      </c>
      <c r="U3119" s="27" t="s">
        <v>6725</v>
      </c>
    </row>
    <row r="3120" spans="1:21" x14ac:dyDescent="0.15">
      <c r="A3120" s="27" t="s">
        <v>75</v>
      </c>
      <c r="B3120" s="27" t="s">
        <v>6726</v>
      </c>
      <c r="C3120" s="27" t="s">
        <v>190</v>
      </c>
      <c r="D3120" s="27" t="s">
        <v>47</v>
      </c>
      <c r="I3120" s="28">
        <v>43423.724849537037</v>
      </c>
      <c r="J3120" s="28">
        <v>43423.729155092595</v>
      </c>
      <c r="K3120" s="27">
        <v>4.3055555555555555E-3</v>
      </c>
      <c r="L3120" s="27" t="s">
        <v>210</v>
      </c>
      <c r="M3120" s="27" t="s">
        <v>210</v>
      </c>
      <c r="N3120" s="27" t="s">
        <v>216</v>
      </c>
      <c r="O3120" s="27" t="s">
        <v>46</v>
      </c>
      <c r="R3120" s="27">
        <v>0</v>
      </c>
      <c r="U3120" s="27" t="s">
        <v>616</v>
      </c>
    </row>
    <row r="3121" spans="1:21" x14ac:dyDescent="0.15">
      <c r="A3121" s="27" t="s">
        <v>75</v>
      </c>
      <c r="B3121" s="27" t="s">
        <v>6727</v>
      </c>
      <c r="C3121" s="27" t="s">
        <v>477</v>
      </c>
      <c r="D3121" s="27" t="s">
        <v>19</v>
      </c>
      <c r="I3121" s="28">
        <v>43423.449884259258</v>
      </c>
      <c r="J3121" s="28">
        <v>43423.450104166666</v>
      </c>
      <c r="K3121" s="27">
        <v>2.199074074074074E-4</v>
      </c>
      <c r="L3121" s="27" t="s">
        <v>210</v>
      </c>
      <c r="M3121" s="27" t="s">
        <v>211</v>
      </c>
      <c r="N3121" s="27" t="s">
        <v>215</v>
      </c>
      <c r="O3121" s="27" t="s">
        <v>18</v>
      </c>
      <c r="R3121" s="27">
        <v>0</v>
      </c>
      <c r="U3121" s="27" t="s">
        <v>1044</v>
      </c>
    </row>
    <row r="3122" spans="1:21" x14ac:dyDescent="0.15">
      <c r="A3122" s="27" t="s">
        <v>75</v>
      </c>
      <c r="B3122" s="27" t="s">
        <v>6728</v>
      </c>
      <c r="C3122" s="27" t="s">
        <v>477</v>
      </c>
      <c r="D3122" s="27" t="s">
        <v>19</v>
      </c>
      <c r="I3122" s="28">
        <v>43423.475300925929</v>
      </c>
      <c r="J3122" s="28">
        <v>43423.477071759262</v>
      </c>
      <c r="K3122" s="27">
        <v>1.7708333333333332E-3</v>
      </c>
      <c r="L3122" s="27" t="s">
        <v>210</v>
      </c>
      <c r="M3122" s="27" t="s">
        <v>211</v>
      </c>
      <c r="N3122" s="27" t="s">
        <v>215</v>
      </c>
      <c r="O3122" s="27" t="s">
        <v>18</v>
      </c>
      <c r="R3122" s="27">
        <v>0</v>
      </c>
      <c r="U3122" s="27" t="s">
        <v>839</v>
      </c>
    </row>
    <row r="3123" spans="1:21" x14ac:dyDescent="0.15">
      <c r="A3123" s="27" t="s">
        <v>75</v>
      </c>
      <c r="B3123" s="27" t="s">
        <v>6729</v>
      </c>
      <c r="C3123" s="27" t="s">
        <v>477</v>
      </c>
      <c r="D3123" s="27" t="s">
        <v>19</v>
      </c>
      <c r="I3123" s="28">
        <v>43423.478310185186</v>
      </c>
      <c r="J3123" s="28">
        <v>43423.480300925927</v>
      </c>
      <c r="K3123" s="27">
        <v>1.9907407407407408E-3</v>
      </c>
      <c r="L3123" s="27" t="s">
        <v>210</v>
      </c>
      <c r="M3123" s="27" t="s">
        <v>211</v>
      </c>
      <c r="N3123" s="27" t="s">
        <v>215</v>
      </c>
      <c r="O3123" s="27" t="s">
        <v>18</v>
      </c>
      <c r="R3123" s="27">
        <v>0</v>
      </c>
      <c r="U3123" s="27" t="s">
        <v>1044</v>
      </c>
    </row>
    <row r="3124" spans="1:21" x14ac:dyDescent="0.15">
      <c r="A3124" s="27" t="s">
        <v>75</v>
      </c>
      <c r="B3124" s="27" t="s">
        <v>13503</v>
      </c>
      <c r="C3124" s="27" t="s">
        <v>477</v>
      </c>
      <c r="D3124" s="27" t="s">
        <v>25</v>
      </c>
      <c r="I3124" s="28">
        <v>43423.438472222224</v>
      </c>
      <c r="J3124" s="28">
        <v>43423.438472222224</v>
      </c>
      <c r="K3124" s="27">
        <v>0</v>
      </c>
      <c r="L3124" s="27" t="s">
        <v>211</v>
      </c>
      <c r="M3124" s="27" t="s">
        <v>211</v>
      </c>
      <c r="N3124" s="27" t="s">
        <v>215</v>
      </c>
      <c r="O3124" s="27" t="s">
        <v>24</v>
      </c>
      <c r="U3124" s="27" t="s">
        <v>1045</v>
      </c>
    </row>
    <row r="3125" spans="1:21" x14ac:dyDescent="0.15">
      <c r="A3125" s="27" t="s">
        <v>75</v>
      </c>
      <c r="B3125" s="27" t="s">
        <v>13504</v>
      </c>
      <c r="C3125" s="27" t="s">
        <v>477</v>
      </c>
      <c r="D3125" s="27" t="s">
        <v>25</v>
      </c>
      <c r="I3125" s="28">
        <v>43423.438726851855</v>
      </c>
      <c r="J3125" s="28">
        <v>43423.438726851855</v>
      </c>
      <c r="K3125" s="27">
        <v>0</v>
      </c>
      <c r="L3125" s="27" t="s">
        <v>211</v>
      </c>
      <c r="M3125" s="27" t="s">
        <v>211</v>
      </c>
      <c r="N3125" s="27" t="s">
        <v>215</v>
      </c>
      <c r="O3125" s="27" t="s">
        <v>24</v>
      </c>
      <c r="U3125" s="27" t="s">
        <v>1045</v>
      </c>
    </row>
    <row r="3126" spans="1:21" x14ac:dyDescent="0.15">
      <c r="A3126" s="27" t="s">
        <v>75</v>
      </c>
      <c r="B3126" s="27" t="s">
        <v>6730</v>
      </c>
      <c r="C3126" s="27" t="s">
        <v>477</v>
      </c>
      <c r="D3126" s="27" t="s">
        <v>25</v>
      </c>
      <c r="I3126" s="28">
        <v>43423.553206018521</v>
      </c>
      <c r="J3126" s="28">
        <v>43423.553854166668</v>
      </c>
      <c r="K3126" s="27">
        <v>6.4814814814814813E-4</v>
      </c>
      <c r="L3126" s="27" t="s">
        <v>210</v>
      </c>
      <c r="M3126" s="27" t="s">
        <v>211</v>
      </c>
      <c r="N3126" s="27" t="s">
        <v>215</v>
      </c>
      <c r="O3126" s="27" t="s">
        <v>24</v>
      </c>
      <c r="U3126" s="27" t="s">
        <v>1022</v>
      </c>
    </row>
    <row r="3127" spans="1:21" x14ac:dyDescent="0.15">
      <c r="A3127" s="27" t="s">
        <v>75</v>
      </c>
      <c r="B3127" s="27" t="s">
        <v>13505</v>
      </c>
      <c r="C3127" s="27" t="s">
        <v>477</v>
      </c>
      <c r="D3127" s="27" t="s">
        <v>25</v>
      </c>
      <c r="I3127" s="28">
        <v>43423.555856481478</v>
      </c>
      <c r="J3127" s="28">
        <v>43423.555856481478</v>
      </c>
      <c r="K3127" s="27">
        <v>0</v>
      </c>
      <c r="L3127" s="27" t="s">
        <v>211</v>
      </c>
      <c r="M3127" s="27" t="s">
        <v>211</v>
      </c>
      <c r="N3127" s="27" t="s">
        <v>215</v>
      </c>
      <c r="O3127" s="27" t="s">
        <v>24</v>
      </c>
      <c r="U3127" s="27" t="s">
        <v>13506</v>
      </c>
    </row>
    <row r="3128" spans="1:21" x14ac:dyDescent="0.15">
      <c r="A3128" s="27" t="s">
        <v>75</v>
      </c>
      <c r="B3128" s="27" t="s">
        <v>13507</v>
      </c>
      <c r="C3128" s="27" t="s">
        <v>477</v>
      </c>
      <c r="D3128" s="27" t="s">
        <v>25</v>
      </c>
      <c r="I3128" s="28">
        <v>43423.555960648147</v>
      </c>
      <c r="J3128" s="28">
        <v>43423.555960648147</v>
      </c>
      <c r="K3128" s="27">
        <v>0</v>
      </c>
      <c r="L3128" s="27" t="s">
        <v>211</v>
      </c>
      <c r="M3128" s="27" t="s">
        <v>211</v>
      </c>
      <c r="N3128" s="27" t="s">
        <v>215</v>
      </c>
      <c r="O3128" s="27" t="s">
        <v>24</v>
      </c>
      <c r="U3128" s="27" t="s">
        <v>6732</v>
      </c>
    </row>
    <row r="3129" spans="1:21" x14ac:dyDescent="0.15">
      <c r="A3129" s="27" t="s">
        <v>75</v>
      </c>
      <c r="B3129" s="27" t="s">
        <v>13508</v>
      </c>
      <c r="C3129" s="27" t="s">
        <v>477</v>
      </c>
      <c r="D3129" s="27" t="s">
        <v>25</v>
      </c>
      <c r="I3129" s="28">
        <v>43423.559340277781</v>
      </c>
      <c r="J3129" s="28">
        <v>43423.559340277781</v>
      </c>
      <c r="K3129" s="27">
        <v>0</v>
      </c>
      <c r="L3129" s="27" t="s">
        <v>211</v>
      </c>
      <c r="M3129" s="27" t="s">
        <v>211</v>
      </c>
      <c r="N3129" s="27" t="s">
        <v>215</v>
      </c>
      <c r="O3129" s="27" t="s">
        <v>24</v>
      </c>
      <c r="U3129" s="27" t="s">
        <v>6732</v>
      </c>
    </row>
    <row r="3130" spans="1:21" x14ac:dyDescent="0.15">
      <c r="A3130" s="27" t="s">
        <v>75</v>
      </c>
      <c r="B3130" s="27" t="s">
        <v>6731</v>
      </c>
      <c r="C3130" s="27" t="s">
        <v>477</v>
      </c>
      <c r="D3130" s="27" t="s">
        <v>25</v>
      </c>
      <c r="I3130" s="28">
        <v>43423.559571759259</v>
      </c>
      <c r="J3130" s="28">
        <v>43423.567847222221</v>
      </c>
      <c r="K3130" s="27">
        <v>8.2754629629629619E-3</v>
      </c>
      <c r="L3130" s="27" t="s">
        <v>210</v>
      </c>
      <c r="M3130" s="27" t="s">
        <v>210</v>
      </c>
      <c r="N3130" s="27" t="s">
        <v>216</v>
      </c>
      <c r="O3130" s="27" t="s">
        <v>24</v>
      </c>
      <c r="U3130" s="27" t="s">
        <v>6732</v>
      </c>
    </row>
    <row r="3131" spans="1:21" x14ac:dyDescent="0.15">
      <c r="A3131" s="27" t="s">
        <v>75</v>
      </c>
      <c r="B3131" s="27" t="s">
        <v>6733</v>
      </c>
      <c r="C3131" s="27" t="s">
        <v>477</v>
      </c>
      <c r="D3131" s="27" t="s">
        <v>25</v>
      </c>
      <c r="I3131" s="28">
        <v>43423.569594907407</v>
      </c>
      <c r="J3131" s="28">
        <v>43423.575671296298</v>
      </c>
      <c r="K3131" s="27">
        <v>6.076388888888889E-3</v>
      </c>
      <c r="L3131" s="27" t="s">
        <v>210</v>
      </c>
      <c r="M3131" s="27" t="s">
        <v>210</v>
      </c>
      <c r="N3131" s="27" t="s">
        <v>215</v>
      </c>
      <c r="O3131" s="27" t="s">
        <v>24</v>
      </c>
      <c r="U3131" s="27" t="s">
        <v>6732</v>
      </c>
    </row>
    <row r="3132" spans="1:21" x14ac:dyDescent="0.15">
      <c r="A3132" s="27" t="s">
        <v>75</v>
      </c>
      <c r="B3132" s="27" t="s">
        <v>13509</v>
      </c>
      <c r="C3132" s="27" t="s">
        <v>477</v>
      </c>
      <c r="D3132" s="27" t="s">
        <v>25</v>
      </c>
      <c r="I3132" s="28">
        <v>43423.580787037034</v>
      </c>
      <c r="J3132" s="28">
        <v>43423.580787037034</v>
      </c>
      <c r="K3132" s="27">
        <v>0</v>
      </c>
      <c r="L3132" s="27" t="s">
        <v>211</v>
      </c>
      <c r="M3132" s="27" t="s">
        <v>211</v>
      </c>
      <c r="N3132" s="27" t="s">
        <v>215</v>
      </c>
      <c r="O3132" s="27" t="s">
        <v>24</v>
      </c>
      <c r="U3132" s="27" t="s">
        <v>6732</v>
      </c>
    </row>
    <row r="3133" spans="1:21" x14ac:dyDescent="0.15">
      <c r="A3133" s="27" t="s">
        <v>75</v>
      </c>
      <c r="B3133" s="27" t="s">
        <v>6734</v>
      </c>
      <c r="C3133" s="27" t="s">
        <v>477</v>
      </c>
      <c r="D3133" s="27" t="s">
        <v>25</v>
      </c>
      <c r="I3133" s="28">
        <v>43423.581921296296</v>
      </c>
      <c r="J3133" s="28">
        <v>43423.586365740739</v>
      </c>
      <c r="K3133" s="27">
        <v>4.4444444444444444E-3</v>
      </c>
      <c r="L3133" s="27" t="s">
        <v>210</v>
      </c>
      <c r="M3133" s="27" t="s">
        <v>210</v>
      </c>
      <c r="N3133" s="27" t="s">
        <v>216</v>
      </c>
      <c r="O3133" s="27" t="s">
        <v>24</v>
      </c>
      <c r="U3133" s="27" t="s">
        <v>6732</v>
      </c>
    </row>
    <row r="3134" spans="1:21" x14ac:dyDescent="0.15">
      <c r="A3134" s="27" t="s">
        <v>75</v>
      </c>
      <c r="B3134" s="27" t="s">
        <v>13510</v>
      </c>
      <c r="C3134" s="27" t="s">
        <v>477</v>
      </c>
      <c r="D3134" s="27" t="s">
        <v>25</v>
      </c>
      <c r="I3134" s="28">
        <v>43423.619837962964</v>
      </c>
      <c r="J3134" s="28">
        <v>43423.619837962964</v>
      </c>
      <c r="K3134" s="27">
        <v>0</v>
      </c>
      <c r="L3134" s="27" t="s">
        <v>211</v>
      </c>
      <c r="M3134" s="27" t="s">
        <v>211</v>
      </c>
      <c r="N3134" s="27" t="s">
        <v>215</v>
      </c>
      <c r="O3134" s="27" t="s">
        <v>24</v>
      </c>
      <c r="R3134" s="27">
        <v>0</v>
      </c>
      <c r="U3134" s="27" t="s">
        <v>13511</v>
      </c>
    </row>
    <row r="3135" spans="1:21" x14ac:dyDescent="0.15">
      <c r="A3135" s="27" t="s">
        <v>75</v>
      </c>
      <c r="B3135" s="27" t="s">
        <v>13512</v>
      </c>
      <c r="C3135" s="27" t="s">
        <v>477</v>
      </c>
      <c r="D3135" s="27" t="s">
        <v>25</v>
      </c>
      <c r="I3135" s="28">
        <v>43423.620057870372</v>
      </c>
      <c r="J3135" s="28">
        <v>43423.620057870372</v>
      </c>
      <c r="K3135" s="27">
        <v>0</v>
      </c>
      <c r="L3135" s="27" t="s">
        <v>211</v>
      </c>
      <c r="M3135" s="27" t="s">
        <v>211</v>
      </c>
      <c r="N3135" s="27" t="s">
        <v>215</v>
      </c>
      <c r="O3135" s="27" t="s">
        <v>24</v>
      </c>
      <c r="R3135" s="27">
        <v>0</v>
      </c>
      <c r="U3135" s="27" t="s">
        <v>13511</v>
      </c>
    </row>
    <row r="3136" spans="1:21" x14ac:dyDescent="0.15">
      <c r="A3136" s="27" t="s">
        <v>75</v>
      </c>
      <c r="B3136" s="27" t="s">
        <v>13513</v>
      </c>
      <c r="C3136" s="27" t="s">
        <v>477</v>
      </c>
      <c r="D3136" s="27" t="s">
        <v>25</v>
      </c>
      <c r="I3136" s="28">
        <v>43423.620381944442</v>
      </c>
      <c r="J3136" s="28">
        <v>43423.620381944442</v>
      </c>
      <c r="K3136" s="27">
        <v>0</v>
      </c>
      <c r="L3136" s="27" t="s">
        <v>211</v>
      </c>
      <c r="M3136" s="27" t="s">
        <v>211</v>
      </c>
      <c r="N3136" s="27" t="s">
        <v>215</v>
      </c>
      <c r="O3136" s="27" t="s">
        <v>24</v>
      </c>
      <c r="R3136" s="27">
        <v>0</v>
      </c>
      <c r="U3136" s="27" t="s">
        <v>13511</v>
      </c>
    </row>
    <row r="3137" spans="1:21" x14ac:dyDescent="0.15">
      <c r="A3137" s="27" t="s">
        <v>75</v>
      </c>
      <c r="B3137" s="27" t="s">
        <v>6735</v>
      </c>
      <c r="C3137" s="27" t="s">
        <v>477</v>
      </c>
      <c r="D3137" s="27" t="s">
        <v>25</v>
      </c>
      <c r="I3137" s="28">
        <v>43423.643090277779</v>
      </c>
      <c r="J3137" s="28">
        <v>43423.643993055557</v>
      </c>
      <c r="K3137" s="27">
        <v>9.0277777777777784E-4</v>
      </c>
      <c r="L3137" s="27" t="s">
        <v>210</v>
      </c>
      <c r="M3137" s="27" t="s">
        <v>211</v>
      </c>
      <c r="N3137" s="27" t="s">
        <v>216</v>
      </c>
      <c r="O3137" s="27" t="s">
        <v>24</v>
      </c>
      <c r="R3137" s="27">
        <v>0</v>
      </c>
      <c r="U3137" s="27" t="s">
        <v>1292</v>
      </c>
    </row>
    <row r="3138" spans="1:21" x14ac:dyDescent="0.15">
      <c r="A3138" s="27" t="s">
        <v>75</v>
      </c>
      <c r="B3138" s="27" t="s">
        <v>13514</v>
      </c>
      <c r="C3138" s="27" t="s">
        <v>477</v>
      </c>
      <c r="D3138" s="27" t="s">
        <v>25</v>
      </c>
      <c r="I3138" s="28">
        <v>43423.680509259262</v>
      </c>
      <c r="J3138" s="28">
        <v>43423.680509259262</v>
      </c>
      <c r="K3138" s="27">
        <v>0</v>
      </c>
      <c r="L3138" s="27" t="s">
        <v>211</v>
      </c>
      <c r="M3138" s="27" t="s">
        <v>211</v>
      </c>
      <c r="N3138" s="27" t="s">
        <v>215</v>
      </c>
      <c r="O3138" s="27" t="s">
        <v>24</v>
      </c>
      <c r="R3138" s="27">
        <v>0</v>
      </c>
      <c r="U3138" s="27" t="s">
        <v>9293</v>
      </c>
    </row>
    <row r="3139" spans="1:21" x14ac:dyDescent="0.15">
      <c r="A3139" s="27" t="s">
        <v>75</v>
      </c>
      <c r="B3139" s="27" t="s">
        <v>6736</v>
      </c>
      <c r="C3139" s="27" t="s">
        <v>477</v>
      </c>
      <c r="D3139" s="27" t="s">
        <v>25</v>
      </c>
      <c r="I3139" s="28">
        <v>43423.682199074072</v>
      </c>
      <c r="J3139" s="28">
        <v>43423.682986111111</v>
      </c>
      <c r="K3139" s="27">
        <v>7.8703703703703705E-4</v>
      </c>
      <c r="L3139" s="27" t="s">
        <v>210</v>
      </c>
      <c r="M3139" s="27" t="s">
        <v>211</v>
      </c>
      <c r="N3139" s="27" t="s">
        <v>215</v>
      </c>
      <c r="O3139" s="27" t="s">
        <v>24</v>
      </c>
      <c r="R3139" s="27">
        <v>0</v>
      </c>
      <c r="U3139" s="27" t="s">
        <v>1512</v>
      </c>
    </row>
    <row r="3140" spans="1:21" x14ac:dyDescent="0.15">
      <c r="A3140" s="27" t="s">
        <v>75</v>
      </c>
      <c r="B3140" s="27" t="s">
        <v>6737</v>
      </c>
      <c r="C3140" s="27" t="s">
        <v>477</v>
      </c>
      <c r="D3140" s="27" t="s">
        <v>25</v>
      </c>
      <c r="I3140" s="28">
        <v>43423.696053240739</v>
      </c>
      <c r="J3140" s="28">
        <v>43423.697557870371</v>
      </c>
      <c r="K3140" s="27">
        <v>1.5046296296296294E-3</v>
      </c>
      <c r="L3140" s="27" t="s">
        <v>210</v>
      </c>
      <c r="M3140" s="27" t="s">
        <v>211</v>
      </c>
      <c r="N3140" s="27" t="s">
        <v>215</v>
      </c>
      <c r="O3140" s="27" t="s">
        <v>24</v>
      </c>
      <c r="R3140" s="27">
        <v>0</v>
      </c>
      <c r="U3140" s="27" t="s">
        <v>6738</v>
      </c>
    </row>
    <row r="3141" spans="1:21" x14ac:dyDescent="0.15">
      <c r="A3141" s="27" t="s">
        <v>75</v>
      </c>
      <c r="B3141" s="27" t="s">
        <v>6739</v>
      </c>
      <c r="C3141" s="27" t="s">
        <v>477</v>
      </c>
      <c r="D3141" s="27" t="s">
        <v>25</v>
      </c>
      <c r="I3141" s="28">
        <v>43423.705150462964</v>
      </c>
      <c r="J3141" s="28">
        <v>43423.705717592595</v>
      </c>
      <c r="K3141" s="27">
        <v>5.6712962962962956E-4</v>
      </c>
      <c r="L3141" s="27" t="s">
        <v>210</v>
      </c>
      <c r="M3141" s="27" t="s">
        <v>211</v>
      </c>
      <c r="N3141" s="27" t="s">
        <v>215</v>
      </c>
      <c r="O3141" s="27" t="s">
        <v>24</v>
      </c>
      <c r="R3141" s="27">
        <v>0</v>
      </c>
      <c r="U3141" s="27" t="s">
        <v>6740</v>
      </c>
    </row>
    <row r="3142" spans="1:21" x14ac:dyDescent="0.15">
      <c r="A3142" s="27" t="s">
        <v>75</v>
      </c>
      <c r="B3142" s="27" t="s">
        <v>6741</v>
      </c>
      <c r="C3142" s="27" t="s">
        <v>477</v>
      </c>
      <c r="D3142" s="27" t="s">
        <v>25</v>
      </c>
      <c r="I3142" s="28">
        <v>43423.708402777775</v>
      </c>
      <c r="J3142" s="28">
        <v>43423.708414351851</v>
      </c>
      <c r="K3142" s="27">
        <v>1.1574074074074073E-5</v>
      </c>
      <c r="L3142" s="27" t="s">
        <v>210</v>
      </c>
      <c r="M3142" s="27" t="s">
        <v>211</v>
      </c>
      <c r="N3142" s="27" t="s">
        <v>215</v>
      </c>
      <c r="O3142" s="27" t="s">
        <v>24</v>
      </c>
      <c r="R3142" s="27">
        <v>0</v>
      </c>
      <c r="U3142" s="27" t="s">
        <v>6742</v>
      </c>
    </row>
    <row r="3143" spans="1:21" x14ac:dyDescent="0.15">
      <c r="A3143" s="27" t="s">
        <v>75</v>
      </c>
      <c r="B3143" s="27" t="s">
        <v>6743</v>
      </c>
      <c r="C3143" s="27" t="s">
        <v>477</v>
      </c>
      <c r="D3143" s="27" t="s">
        <v>25</v>
      </c>
      <c r="I3143" s="28">
        <v>43423.710659722223</v>
      </c>
      <c r="J3143" s="28">
        <v>43423.710752314815</v>
      </c>
      <c r="K3143" s="27">
        <v>9.2592592592592588E-5</v>
      </c>
      <c r="L3143" s="27" t="s">
        <v>210</v>
      </c>
      <c r="M3143" s="27" t="s">
        <v>211</v>
      </c>
      <c r="N3143" s="27" t="s">
        <v>215</v>
      </c>
      <c r="O3143" s="27" t="s">
        <v>24</v>
      </c>
      <c r="R3143" s="27">
        <v>0</v>
      </c>
      <c r="U3143" s="27" t="s">
        <v>6742</v>
      </c>
    </row>
    <row r="3144" spans="1:21" x14ac:dyDescent="0.15">
      <c r="A3144" s="27" t="s">
        <v>75</v>
      </c>
      <c r="B3144" s="27" t="s">
        <v>6744</v>
      </c>
      <c r="C3144" s="27" t="s">
        <v>477</v>
      </c>
      <c r="D3144" s="27" t="s">
        <v>25</v>
      </c>
      <c r="I3144" s="28">
        <v>43423.722083333334</v>
      </c>
      <c r="J3144" s="28">
        <v>43423.722291666665</v>
      </c>
      <c r="K3144" s="27">
        <v>2.0833333333333335E-4</v>
      </c>
      <c r="L3144" s="27" t="s">
        <v>210</v>
      </c>
      <c r="M3144" s="27" t="s">
        <v>211</v>
      </c>
      <c r="N3144" s="27" t="s">
        <v>215</v>
      </c>
      <c r="O3144" s="27" t="s">
        <v>24</v>
      </c>
      <c r="R3144" s="27">
        <v>0</v>
      </c>
      <c r="U3144" s="27" t="s">
        <v>6745</v>
      </c>
    </row>
    <row r="3145" spans="1:21" x14ac:dyDescent="0.15">
      <c r="A3145" s="27" t="s">
        <v>75</v>
      </c>
      <c r="B3145" s="27" t="s">
        <v>6746</v>
      </c>
      <c r="C3145" s="27" t="s">
        <v>477</v>
      </c>
      <c r="D3145" s="27" t="s">
        <v>51</v>
      </c>
      <c r="I3145" s="28">
        <v>43423.431793981479</v>
      </c>
      <c r="J3145" s="28">
        <v>43423.432812500003</v>
      </c>
      <c r="K3145" s="27">
        <v>1.0185185185185186E-3</v>
      </c>
      <c r="L3145" s="27" t="s">
        <v>210</v>
      </c>
      <c r="M3145" s="27" t="s">
        <v>211</v>
      </c>
      <c r="N3145" s="27" t="s">
        <v>215</v>
      </c>
      <c r="O3145" s="27" t="s">
        <v>50</v>
      </c>
      <c r="U3145" s="27" t="s">
        <v>598</v>
      </c>
    </row>
    <row r="3146" spans="1:21" x14ac:dyDescent="0.15">
      <c r="A3146" s="27" t="s">
        <v>75</v>
      </c>
      <c r="B3146" s="27" t="s">
        <v>6747</v>
      </c>
      <c r="C3146" s="27" t="s">
        <v>477</v>
      </c>
      <c r="D3146" s="27" t="s">
        <v>51</v>
      </c>
      <c r="I3146" s="28">
        <v>43423.436932870369</v>
      </c>
      <c r="J3146" s="28">
        <v>43423.4377662037</v>
      </c>
      <c r="K3146" s="27">
        <v>8.3333333333333339E-4</v>
      </c>
      <c r="L3146" s="27" t="s">
        <v>210</v>
      </c>
      <c r="M3146" s="27" t="s">
        <v>211</v>
      </c>
      <c r="N3146" s="27" t="s">
        <v>215</v>
      </c>
      <c r="O3146" s="27" t="s">
        <v>50</v>
      </c>
      <c r="R3146" s="27">
        <v>0</v>
      </c>
      <c r="U3146" s="27" t="s">
        <v>1523</v>
      </c>
    </row>
    <row r="3147" spans="1:21" x14ac:dyDescent="0.15">
      <c r="A3147" s="27" t="s">
        <v>75</v>
      </c>
      <c r="B3147" s="27" t="s">
        <v>13515</v>
      </c>
      <c r="C3147" s="27" t="s">
        <v>477</v>
      </c>
      <c r="D3147" s="27" t="s">
        <v>51</v>
      </c>
      <c r="I3147" s="28">
        <v>43423.604270833333</v>
      </c>
      <c r="J3147" s="28">
        <v>43423.604270833333</v>
      </c>
      <c r="K3147" s="27">
        <v>0</v>
      </c>
      <c r="L3147" s="27" t="s">
        <v>211</v>
      </c>
      <c r="M3147" s="27" t="s">
        <v>211</v>
      </c>
      <c r="N3147" s="27" t="s">
        <v>215</v>
      </c>
      <c r="O3147" s="27" t="s">
        <v>50</v>
      </c>
      <c r="U3147" s="27" t="s">
        <v>1521</v>
      </c>
    </row>
    <row r="3148" spans="1:21" x14ac:dyDescent="0.15">
      <c r="A3148" s="27" t="s">
        <v>75</v>
      </c>
      <c r="B3148" s="27" t="s">
        <v>13516</v>
      </c>
      <c r="C3148" s="27" t="s">
        <v>477</v>
      </c>
      <c r="D3148" s="27" t="s">
        <v>51</v>
      </c>
      <c r="I3148" s="28">
        <v>43423.608101851853</v>
      </c>
      <c r="J3148" s="28">
        <v>43423.608101851853</v>
      </c>
      <c r="K3148" s="27">
        <v>0</v>
      </c>
      <c r="L3148" s="27" t="s">
        <v>211</v>
      </c>
      <c r="M3148" s="27" t="s">
        <v>211</v>
      </c>
      <c r="N3148" s="27" t="s">
        <v>215</v>
      </c>
      <c r="O3148" s="27" t="s">
        <v>50</v>
      </c>
      <c r="R3148" s="27">
        <v>0</v>
      </c>
      <c r="U3148" s="27" t="s">
        <v>1521</v>
      </c>
    </row>
    <row r="3149" spans="1:21" x14ac:dyDescent="0.15">
      <c r="A3149" s="27" t="s">
        <v>75</v>
      </c>
      <c r="B3149" s="27" t="s">
        <v>6748</v>
      </c>
      <c r="C3149" s="27" t="s">
        <v>477</v>
      </c>
      <c r="D3149" s="27" t="s">
        <v>51</v>
      </c>
      <c r="I3149" s="28">
        <v>43423.632465277777</v>
      </c>
      <c r="J3149" s="28">
        <v>43423.633229166669</v>
      </c>
      <c r="K3149" s="27">
        <v>7.6388888888888893E-4</v>
      </c>
      <c r="L3149" s="27" t="s">
        <v>210</v>
      </c>
      <c r="M3149" s="27" t="s">
        <v>211</v>
      </c>
      <c r="N3149" s="27" t="s">
        <v>216</v>
      </c>
      <c r="O3149" s="27" t="s">
        <v>50</v>
      </c>
      <c r="R3149" s="27">
        <v>0</v>
      </c>
      <c r="U3149" s="27" t="s">
        <v>1522</v>
      </c>
    </row>
    <row r="3150" spans="1:21" x14ac:dyDescent="0.15">
      <c r="A3150" s="27" t="s">
        <v>75</v>
      </c>
      <c r="B3150" s="27" t="s">
        <v>6749</v>
      </c>
      <c r="C3150" s="27" t="s">
        <v>477</v>
      </c>
      <c r="D3150" s="27" t="s">
        <v>53</v>
      </c>
      <c r="I3150" s="28">
        <v>43423.429942129631</v>
      </c>
      <c r="J3150" s="28">
        <v>43423.4374537037</v>
      </c>
      <c r="K3150" s="27">
        <v>7.5115740740740742E-3</v>
      </c>
      <c r="L3150" s="27" t="s">
        <v>210</v>
      </c>
      <c r="M3150" s="27" t="s">
        <v>210</v>
      </c>
      <c r="N3150" s="27" t="s">
        <v>215</v>
      </c>
      <c r="O3150" s="27" t="s">
        <v>52</v>
      </c>
      <c r="R3150" s="27">
        <v>0</v>
      </c>
      <c r="U3150" s="27" t="s">
        <v>6750</v>
      </c>
    </row>
    <row r="3151" spans="1:21" x14ac:dyDescent="0.15">
      <c r="A3151" s="27" t="s">
        <v>75</v>
      </c>
      <c r="B3151" s="27" t="s">
        <v>13517</v>
      </c>
      <c r="C3151" s="27" t="s">
        <v>477</v>
      </c>
      <c r="D3151" s="27" t="s">
        <v>53</v>
      </c>
      <c r="I3151" s="28">
        <v>43423.472175925926</v>
      </c>
      <c r="J3151" s="28">
        <v>43423.472175925926</v>
      </c>
      <c r="K3151" s="27">
        <v>0</v>
      </c>
      <c r="L3151" s="27" t="s">
        <v>211</v>
      </c>
      <c r="M3151" s="27" t="s">
        <v>211</v>
      </c>
      <c r="N3151" s="27" t="s">
        <v>215</v>
      </c>
      <c r="O3151" s="27" t="s">
        <v>52</v>
      </c>
      <c r="R3151" s="27">
        <v>0</v>
      </c>
      <c r="U3151" s="27" t="s">
        <v>753</v>
      </c>
    </row>
    <row r="3152" spans="1:21" x14ac:dyDescent="0.15">
      <c r="A3152" s="27" t="s">
        <v>75</v>
      </c>
      <c r="B3152" s="27" t="s">
        <v>13518</v>
      </c>
      <c r="C3152" s="27" t="s">
        <v>477</v>
      </c>
      <c r="D3152" s="27" t="s">
        <v>53</v>
      </c>
      <c r="I3152" s="28">
        <v>43423.472326388888</v>
      </c>
      <c r="J3152" s="28">
        <v>43423.472326388888</v>
      </c>
      <c r="K3152" s="27">
        <v>0</v>
      </c>
      <c r="L3152" s="27" t="s">
        <v>211</v>
      </c>
      <c r="M3152" s="27" t="s">
        <v>211</v>
      </c>
      <c r="N3152" s="27" t="s">
        <v>215</v>
      </c>
      <c r="O3152" s="27" t="s">
        <v>52</v>
      </c>
      <c r="R3152" s="27">
        <v>0</v>
      </c>
      <c r="U3152" s="27" t="s">
        <v>753</v>
      </c>
    </row>
    <row r="3153" spans="1:21" x14ac:dyDescent="0.15">
      <c r="A3153" s="27" t="s">
        <v>75</v>
      </c>
      <c r="B3153" s="27" t="s">
        <v>13519</v>
      </c>
      <c r="C3153" s="27" t="s">
        <v>477</v>
      </c>
      <c r="D3153" s="27" t="s">
        <v>53</v>
      </c>
      <c r="I3153" s="28">
        <v>43423.472453703704</v>
      </c>
      <c r="J3153" s="28">
        <v>43423.472453703704</v>
      </c>
      <c r="K3153" s="27">
        <v>0</v>
      </c>
      <c r="L3153" s="27" t="s">
        <v>211</v>
      </c>
      <c r="M3153" s="27" t="s">
        <v>211</v>
      </c>
      <c r="N3153" s="27" t="s">
        <v>216</v>
      </c>
      <c r="O3153" s="27" t="s">
        <v>52</v>
      </c>
      <c r="R3153" s="27">
        <v>0</v>
      </c>
      <c r="U3153" s="27" t="s">
        <v>1293</v>
      </c>
    </row>
    <row r="3154" spans="1:21" x14ac:dyDescent="0.15">
      <c r="A3154" s="27" t="s">
        <v>75</v>
      </c>
      <c r="B3154" s="27" t="s">
        <v>6751</v>
      </c>
      <c r="C3154" s="27" t="s">
        <v>477</v>
      </c>
      <c r="D3154" s="27" t="s">
        <v>53</v>
      </c>
      <c r="I3154" s="28">
        <v>43423.472615740742</v>
      </c>
      <c r="J3154" s="28">
        <v>43423.474733796298</v>
      </c>
      <c r="K3154" s="27">
        <v>2.1180555555555553E-3</v>
      </c>
      <c r="L3154" s="27" t="s">
        <v>210</v>
      </c>
      <c r="M3154" s="27" t="s">
        <v>210</v>
      </c>
      <c r="N3154" s="27" t="s">
        <v>215</v>
      </c>
      <c r="O3154" s="27" t="s">
        <v>52</v>
      </c>
      <c r="R3154" s="27">
        <v>0</v>
      </c>
      <c r="U3154" s="27" t="s">
        <v>753</v>
      </c>
    </row>
    <row r="3155" spans="1:21" x14ac:dyDescent="0.15">
      <c r="A3155" s="27" t="s">
        <v>75</v>
      </c>
      <c r="B3155" s="27" t="s">
        <v>6752</v>
      </c>
      <c r="C3155" s="27" t="s">
        <v>477</v>
      </c>
      <c r="D3155" s="27" t="s">
        <v>53</v>
      </c>
      <c r="I3155" s="28">
        <v>43423.476018518515</v>
      </c>
      <c r="J3155" s="28">
        <v>43423.482754629629</v>
      </c>
      <c r="K3155" s="27">
        <v>6.7361111111111103E-3</v>
      </c>
      <c r="L3155" s="27" t="s">
        <v>210</v>
      </c>
      <c r="M3155" s="27" t="s">
        <v>210</v>
      </c>
      <c r="N3155" s="27" t="s">
        <v>215</v>
      </c>
      <c r="O3155" s="27" t="s">
        <v>52</v>
      </c>
      <c r="R3155" s="27">
        <v>0</v>
      </c>
      <c r="U3155" s="27" t="s">
        <v>753</v>
      </c>
    </row>
    <row r="3156" spans="1:21" x14ac:dyDescent="0.15">
      <c r="A3156" s="27" t="s">
        <v>75</v>
      </c>
      <c r="B3156" s="27" t="s">
        <v>13520</v>
      </c>
      <c r="C3156" s="27" t="s">
        <v>477</v>
      </c>
      <c r="D3156" s="27" t="s">
        <v>53</v>
      </c>
      <c r="I3156" s="28">
        <v>43423.476377314815</v>
      </c>
      <c r="J3156" s="28">
        <v>43423.476377314815</v>
      </c>
      <c r="K3156" s="27">
        <v>0</v>
      </c>
      <c r="L3156" s="27" t="s">
        <v>211</v>
      </c>
      <c r="M3156" s="27" t="s">
        <v>211</v>
      </c>
      <c r="N3156" s="27" t="s">
        <v>215</v>
      </c>
      <c r="O3156" s="27" t="s">
        <v>52</v>
      </c>
      <c r="R3156" s="27">
        <v>0</v>
      </c>
      <c r="U3156" s="27" t="s">
        <v>1293</v>
      </c>
    </row>
    <row r="3157" spans="1:21" x14ac:dyDescent="0.15">
      <c r="A3157" s="27" t="s">
        <v>75</v>
      </c>
      <c r="B3157" s="27" t="s">
        <v>6753</v>
      </c>
      <c r="C3157" s="27" t="s">
        <v>477</v>
      </c>
      <c r="D3157" s="27" t="s">
        <v>53</v>
      </c>
      <c r="I3157" s="28">
        <v>43423.484513888892</v>
      </c>
      <c r="J3157" s="28">
        <v>43423.486400462964</v>
      </c>
      <c r="K3157" s="27">
        <v>1.8865740740740742E-3</v>
      </c>
      <c r="L3157" s="27" t="s">
        <v>210</v>
      </c>
      <c r="M3157" s="27" t="s">
        <v>211</v>
      </c>
      <c r="N3157" s="27" t="s">
        <v>216</v>
      </c>
      <c r="O3157" s="27" t="s">
        <v>52</v>
      </c>
      <c r="R3157" s="27">
        <v>0</v>
      </c>
      <c r="U3157" s="27" t="s">
        <v>1293</v>
      </c>
    </row>
    <row r="3158" spans="1:21" x14ac:dyDescent="0.15">
      <c r="A3158" s="27" t="s">
        <v>75</v>
      </c>
      <c r="B3158" s="27" t="s">
        <v>6754</v>
      </c>
      <c r="C3158" s="27" t="s">
        <v>477</v>
      </c>
      <c r="D3158" s="27" t="s">
        <v>53</v>
      </c>
      <c r="I3158" s="28">
        <v>43423.57576388889</v>
      </c>
      <c r="J3158" s="28">
        <v>43423.576226851852</v>
      </c>
      <c r="K3158" s="27">
        <v>4.6296296296296293E-4</v>
      </c>
      <c r="L3158" s="27" t="s">
        <v>210</v>
      </c>
      <c r="M3158" s="27" t="s">
        <v>211</v>
      </c>
      <c r="N3158" s="27" t="s">
        <v>215</v>
      </c>
      <c r="O3158" s="27" t="s">
        <v>52</v>
      </c>
      <c r="R3158" s="27">
        <v>0</v>
      </c>
      <c r="U3158" s="27" t="s">
        <v>6755</v>
      </c>
    </row>
    <row r="3159" spans="1:21" x14ac:dyDescent="0.15">
      <c r="A3159" s="27" t="s">
        <v>75</v>
      </c>
      <c r="B3159" s="27" t="s">
        <v>6756</v>
      </c>
      <c r="C3159" s="27" t="s">
        <v>477</v>
      </c>
      <c r="D3159" s="27" t="s">
        <v>53</v>
      </c>
      <c r="I3159" s="28">
        <v>43423.603460648148</v>
      </c>
      <c r="J3159" s="28">
        <v>43423.604259259257</v>
      </c>
      <c r="K3159" s="27">
        <v>7.9861111111111105E-4</v>
      </c>
      <c r="L3159" s="27" t="s">
        <v>210</v>
      </c>
      <c r="M3159" s="27" t="s">
        <v>211</v>
      </c>
      <c r="N3159" s="27" t="s">
        <v>215</v>
      </c>
      <c r="O3159" s="27" t="s">
        <v>52</v>
      </c>
      <c r="R3159" s="27">
        <v>0</v>
      </c>
      <c r="U3159" s="27" t="s">
        <v>6755</v>
      </c>
    </row>
    <row r="3160" spans="1:21" x14ac:dyDescent="0.15">
      <c r="A3160" s="27" t="s">
        <v>75</v>
      </c>
      <c r="B3160" s="27" t="s">
        <v>13521</v>
      </c>
      <c r="C3160" s="27" t="s">
        <v>477</v>
      </c>
      <c r="D3160" s="27" t="s">
        <v>53</v>
      </c>
      <c r="I3160" s="28">
        <v>43423.618587962963</v>
      </c>
      <c r="J3160" s="28">
        <v>43423.618587962963</v>
      </c>
      <c r="K3160" s="27">
        <v>0</v>
      </c>
      <c r="L3160" s="27" t="s">
        <v>211</v>
      </c>
      <c r="M3160" s="27" t="s">
        <v>211</v>
      </c>
      <c r="N3160" s="27" t="s">
        <v>215</v>
      </c>
      <c r="O3160" s="27" t="s">
        <v>52</v>
      </c>
      <c r="R3160" s="27">
        <v>0</v>
      </c>
      <c r="U3160" s="27" t="s">
        <v>6758</v>
      </c>
    </row>
    <row r="3161" spans="1:21" x14ac:dyDescent="0.15">
      <c r="A3161" s="27" t="s">
        <v>75</v>
      </c>
      <c r="B3161" s="27" t="s">
        <v>13522</v>
      </c>
      <c r="C3161" s="27" t="s">
        <v>477</v>
      </c>
      <c r="D3161" s="27" t="s">
        <v>53</v>
      </c>
      <c r="I3161" s="28">
        <v>43423.619629629633</v>
      </c>
      <c r="J3161" s="28">
        <v>43423.619629629633</v>
      </c>
      <c r="K3161" s="27">
        <v>0</v>
      </c>
      <c r="L3161" s="27" t="s">
        <v>211</v>
      </c>
      <c r="M3161" s="27" t="s">
        <v>211</v>
      </c>
      <c r="N3161" s="27" t="s">
        <v>215</v>
      </c>
      <c r="O3161" s="27" t="s">
        <v>52</v>
      </c>
      <c r="R3161" s="27">
        <v>0</v>
      </c>
      <c r="U3161" s="27" t="s">
        <v>13523</v>
      </c>
    </row>
    <row r="3162" spans="1:21" x14ac:dyDescent="0.15">
      <c r="A3162" s="27" t="s">
        <v>75</v>
      </c>
      <c r="B3162" s="27" t="s">
        <v>6757</v>
      </c>
      <c r="C3162" s="27" t="s">
        <v>477</v>
      </c>
      <c r="D3162" s="27" t="s">
        <v>53</v>
      </c>
      <c r="I3162" s="28">
        <v>43423.623472222222</v>
      </c>
      <c r="J3162" s="28">
        <v>43423.626655092594</v>
      </c>
      <c r="K3162" s="27">
        <v>3.1828703703703702E-3</v>
      </c>
      <c r="L3162" s="27" t="s">
        <v>210</v>
      </c>
      <c r="M3162" s="27" t="s">
        <v>210</v>
      </c>
      <c r="N3162" s="27" t="s">
        <v>215</v>
      </c>
      <c r="O3162" s="27" t="s">
        <v>52</v>
      </c>
      <c r="R3162" s="27">
        <v>0</v>
      </c>
      <c r="U3162" s="27" t="s">
        <v>6758</v>
      </c>
    </row>
    <row r="3163" spans="1:21" x14ac:dyDescent="0.15">
      <c r="A3163" s="27" t="s">
        <v>75</v>
      </c>
      <c r="B3163" s="27" t="s">
        <v>6759</v>
      </c>
      <c r="C3163" s="27" t="s">
        <v>477</v>
      </c>
      <c r="D3163" s="27" t="s">
        <v>53</v>
      </c>
      <c r="I3163" s="28">
        <v>43423.693032407406</v>
      </c>
      <c r="J3163" s="28">
        <v>43423.694872685184</v>
      </c>
      <c r="K3163" s="27">
        <v>1.8402777777777777E-3</v>
      </c>
      <c r="L3163" s="27" t="s">
        <v>210</v>
      </c>
      <c r="M3163" s="27" t="s">
        <v>211</v>
      </c>
      <c r="N3163" s="27" t="s">
        <v>215</v>
      </c>
      <c r="O3163" s="27" t="s">
        <v>52</v>
      </c>
      <c r="R3163" s="27">
        <v>0</v>
      </c>
      <c r="U3163" s="27" t="s">
        <v>6750</v>
      </c>
    </row>
    <row r="3164" spans="1:21" x14ac:dyDescent="0.15">
      <c r="A3164" s="27" t="s">
        <v>75</v>
      </c>
      <c r="B3164" s="27" t="s">
        <v>6760</v>
      </c>
      <c r="C3164" s="27" t="s">
        <v>477</v>
      </c>
      <c r="D3164" s="27" t="s">
        <v>53</v>
      </c>
      <c r="I3164" s="28">
        <v>43423.695428240739</v>
      </c>
      <c r="J3164" s="28">
        <v>43423.696342592593</v>
      </c>
      <c r="K3164" s="27">
        <v>9.1435185185185185E-4</v>
      </c>
      <c r="L3164" s="27" t="s">
        <v>210</v>
      </c>
      <c r="M3164" s="27" t="s">
        <v>211</v>
      </c>
      <c r="N3164" s="27" t="s">
        <v>215</v>
      </c>
      <c r="O3164" s="27" t="s">
        <v>52</v>
      </c>
      <c r="R3164" s="27">
        <v>0</v>
      </c>
      <c r="U3164" s="27" t="s">
        <v>6750</v>
      </c>
    </row>
    <row r="3165" spans="1:21" x14ac:dyDescent="0.15">
      <c r="A3165" s="27" t="s">
        <v>75</v>
      </c>
      <c r="B3165" s="27" t="s">
        <v>6761</v>
      </c>
      <c r="C3165" s="27" t="s">
        <v>477</v>
      </c>
      <c r="D3165" s="27" t="s">
        <v>53</v>
      </c>
      <c r="I3165" s="28">
        <v>43423.735752314817</v>
      </c>
      <c r="J3165" s="28">
        <v>43423.745381944442</v>
      </c>
      <c r="K3165" s="27">
        <v>9.6296296296296303E-3</v>
      </c>
      <c r="L3165" s="27" t="s">
        <v>210</v>
      </c>
      <c r="M3165" s="27" t="s">
        <v>210</v>
      </c>
      <c r="N3165" s="27" t="s">
        <v>215</v>
      </c>
      <c r="O3165" s="27" t="s">
        <v>52</v>
      </c>
      <c r="R3165" s="27">
        <v>0</v>
      </c>
      <c r="U3165" s="27" t="s">
        <v>6762</v>
      </c>
    </row>
    <row r="3166" spans="1:21" x14ac:dyDescent="0.15">
      <c r="A3166" s="27" t="s">
        <v>75</v>
      </c>
      <c r="B3166" s="27" t="s">
        <v>13524</v>
      </c>
      <c r="C3166" s="27" t="s">
        <v>477</v>
      </c>
      <c r="D3166" s="27" t="s">
        <v>119</v>
      </c>
      <c r="I3166" s="28">
        <v>43423.46638888889</v>
      </c>
      <c r="J3166" s="28">
        <v>43423.46638888889</v>
      </c>
      <c r="K3166" s="27">
        <v>0</v>
      </c>
      <c r="L3166" s="27" t="s">
        <v>211</v>
      </c>
      <c r="M3166" s="27" t="s">
        <v>211</v>
      </c>
      <c r="N3166" s="27" t="s">
        <v>215</v>
      </c>
      <c r="O3166" s="27" t="s">
        <v>118</v>
      </c>
      <c r="R3166" s="27">
        <v>0</v>
      </c>
      <c r="U3166" s="27" t="s">
        <v>1366</v>
      </c>
    </row>
    <row r="3167" spans="1:21" x14ac:dyDescent="0.15">
      <c r="A3167" s="27" t="s">
        <v>75</v>
      </c>
      <c r="B3167" s="27" t="s">
        <v>6763</v>
      </c>
      <c r="C3167" s="27" t="s">
        <v>477</v>
      </c>
      <c r="D3167" s="27" t="s">
        <v>119</v>
      </c>
      <c r="I3167" s="28">
        <v>43423.483564814815</v>
      </c>
      <c r="J3167" s="28">
        <v>43423.483611111114</v>
      </c>
      <c r="K3167" s="27">
        <v>4.6296296296296294E-5</v>
      </c>
      <c r="L3167" s="27" t="s">
        <v>210</v>
      </c>
      <c r="M3167" s="27" t="s">
        <v>211</v>
      </c>
      <c r="N3167" s="27" t="s">
        <v>215</v>
      </c>
      <c r="O3167" s="27" t="s">
        <v>118</v>
      </c>
      <c r="R3167" s="27">
        <v>0</v>
      </c>
      <c r="U3167" s="27" t="s">
        <v>1294</v>
      </c>
    </row>
    <row r="3168" spans="1:21" x14ac:dyDescent="0.15">
      <c r="A3168" s="27" t="s">
        <v>75</v>
      </c>
      <c r="B3168" s="27" t="s">
        <v>6764</v>
      </c>
      <c r="C3168" s="27" t="s">
        <v>477</v>
      </c>
      <c r="D3168" s="27" t="s">
        <v>119</v>
      </c>
      <c r="I3168" s="28">
        <v>43423.586481481485</v>
      </c>
      <c r="J3168" s="28">
        <v>43423.587094907409</v>
      </c>
      <c r="K3168" s="27">
        <v>6.134259259259259E-4</v>
      </c>
      <c r="L3168" s="27" t="s">
        <v>210</v>
      </c>
      <c r="M3168" s="27" t="s">
        <v>211</v>
      </c>
      <c r="N3168" s="27" t="s">
        <v>215</v>
      </c>
      <c r="O3168" s="27" t="s">
        <v>118</v>
      </c>
      <c r="R3168" s="27">
        <v>0</v>
      </c>
      <c r="U3168" s="27" t="s">
        <v>6765</v>
      </c>
    </row>
    <row r="3169" spans="1:21" x14ac:dyDescent="0.15">
      <c r="A3169" s="27" t="s">
        <v>75</v>
      </c>
      <c r="B3169" s="27" t="s">
        <v>6766</v>
      </c>
      <c r="C3169" s="27" t="s">
        <v>477</v>
      </c>
      <c r="D3169" s="27" t="s">
        <v>119</v>
      </c>
      <c r="I3169" s="28">
        <v>43423.58730324074</v>
      </c>
      <c r="J3169" s="28">
        <v>43423.588993055557</v>
      </c>
      <c r="K3169" s="27">
        <v>1.689814814814815E-3</v>
      </c>
      <c r="L3169" s="27" t="s">
        <v>210</v>
      </c>
      <c r="M3169" s="27" t="s">
        <v>211</v>
      </c>
      <c r="N3169" s="27" t="s">
        <v>215</v>
      </c>
      <c r="O3169" s="27" t="s">
        <v>118</v>
      </c>
      <c r="R3169" s="27">
        <v>0</v>
      </c>
      <c r="U3169" s="27" t="s">
        <v>1294</v>
      </c>
    </row>
    <row r="3170" spans="1:21" x14ac:dyDescent="0.15">
      <c r="A3170" s="27" t="s">
        <v>75</v>
      </c>
      <c r="B3170" s="27" t="s">
        <v>6767</v>
      </c>
      <c r="C3170" s="27" t="s">
        <v>477</v>
      </c>
      <c r="D3170" s="27" t="s">
        <v>119</v>
      </c>
      <c r="I3170" s="28">
        <v>43423.595231481479</v>
      </c>
      <c r="J3170" s="28">
        <v>43423.596909722219</v>
      </c>
      <c r="K3170" s="27">
        <v>1.6782407407407406E-3</v>
      </c>
      <c r="L3170" s="27" t="s">
        <v>210</v>
      </c>
      <c r="M3170" s="27" t="s">
        <v>211</v>
      </c>
      <c r="N3170" s="27" t="s">
        <v>215</v>
      </c>
      <c r="O3170" s="27" t="s">
        <v>118</v>
      </c>
      <c r="R3170" s="27">
        <v>0</v>
      </c>
      <c r="U3170" s="27" t="s">
        <v>6768</v>
      </c>
    </row>
    <row r="3171" spans="1:21" x14ac:dyDescent="0.15">
      <c r="A3171" s="27" t="s">
        <v>75</v>
      </c>
      <c r="B3171" s="27" t="s">
        <v>6769</v>
      </c>
      <c r="C3171" s="27" t="s">
        <v>477</v>
      </c>
      <c r="D3171" s="27" t="s">
        <v>119</v>
      </c>
      <c r="I3171" s="28">
        <v>43423.59814814815</v>
      </c>
      <c r="J3171" s="28">
        <v>43423.598287037035</v>
      </c>
      <c r="K3171" s="27">
        <v>1.3888888888888889E-4</v>
      </c>
      <c r="L3171" s="27" t="s">
        <v>210</v>
      </c>
      <c r="M3171" s="27" t="s">
        <v>211</v>
      </c>
      <c r="N3171" s="27" t="s">
        <v>215</v>
      </c>
      <c r="O3171" s="27" t="s">
        <v>118</v>
      </c>
      <c r="R3171" s="27">
        <v>0</v>
      </c>
      <c r="U3171" s="27" t="s">
        <v>1294</v>
      </c>
    </row>
    <row r="3172" spans="1:21" x14ac:dyDescent="0.15">
      <c r="A3172" s="27" t="s">
        <v>75</v>
      </c>
      <c r="B3172" s="27" t="s">
        <v>6770</v>
      </c>
      <c r="C3172" s="27" t="s">
        <v>477</v>
      </c>
      <c r="D3172" s="27" t="s">
        <v>119</v>
      </c>
      <c r="I3172" s="28">
        <v>43423.598506944443</v>
      </c>
      <c r="J3172" s="28">
        <v>43423.600324074076</v>
      </c>
      <c r="K3172" s="27">
        <v>1.8171296296296297E-3</v>
      </c>
      <c r="L3172" s="27" t="s">
        <v>210</v>
      </c>
      <c r="M3172" s="27" t="s">
        <v>211</v>
      </c>
      <c r="N3172" s="27" t="s">
        <v>215</v>
      </c>
      <c r="O3172" s="27" t="s">
        <v>118</v>
      </c>
      <c r="R3172" s="27">
        <v>0</v>
      </c>
      <c r="U3172" s="27" t="s">
        <v>1294</v>
      </c>
    </row>
    <row r="3173" spans="1:21" x14ac:dyDescent="0.15">
      <c r="A3173" s="27" t="s">
        <v>75</v>
      </c>
      <c r="B3173" s="27" t="s">
        <v>6771</v>
      </c>
      <c r="C3173" s="27" t="s">
        <v>477</v>
      </c>
      <c r="D3173" s="27" t="s">
        <v>119</v>
      </c>
      <c r="I3173" s="28">
        <v>43423.637245370373</v>
      </c>
      <c r="J3173" s="28">
        <v>43423.640636574077</v>
      </c>
      <c r="K3173" s="27">
        <v>3.3912037037037036E-3</v>
      </c>
      <c r="L3173" s="27" t="s">
        <v>210</v>
      </c>
      <c r="M3173" s="27" t="s">
        <v>210</v>
      </c>
      <c r="N3173" s="27" t="s">
        <v>215</v>
      </c>
      <c r="O3173" s="27" t="s">
        <v>118</v>
      </c>
      <c r="R3173" s="27">
        <v>0</v>
      </c>
      <c r="U3173" s="27" t="s">
        <v>840</v>
      </c>
    </row>
    <row r="3174" spans="1:21" x14ac:dyDescent="0.15">
      <c r="A3174" s="27" t="s">
        <v>75</v>
      </c>
      <c r="B3174" s="27" t="s">
        <v>6772</v>
      </c>
      <c r="C3174" s="27" t="s">
        <v>477</v>
      </c>
      <c r="D3174" s="27" t="s">
        <v>119</v>
      </c>
      <c r="I3174" s="28">
        <v>43423.668761574074</v>
      </c>
      <c r="J3174" s="28">
        <v>43423.67083333333</v>
      </c>
      <c r="K3174" s="27">
        <v>2.0717592592592593E-3</v>
      </c>
      <c r="L3174" s="27" t="s">
        <v>210</v>
      </c>
      <c r="M3174" s="27" t="s">
        <v>211</v>
      </c>
      <c r="N3174" s="27" t="s">
        <v>215</v>
      </c>
      <c r="O3174" s="27" t="s">
        <v>118</v>
      </c>
      <c r="R3174" s="27">
        <v>0</v>
      </c>
      <c r="U3174" s="27" t="s">
        <v>1294</v>
      </c>
    </row>
    <row r="3175" spans="1:21" x14ac:dyDescent="0.15">
      <c r="A3175" s="27" t="s">
        <v>75</v>
      </c>
      <c r="B3175" s="27" t="s">
        <v>6773</v>
      </c>
      <c r="C3175" s="27" t="s">
        <v>477</v>
      </c>
      <c r="D3175" s="27" t="s">
        <v>119</v>
      </c>
      <c r="I3175" s="28">
        <v>43423.671087962961</v>
      </c>
      <c r="J3175" s="28">
        <v>43423.672546296293</v>
      </c>
      <c r="K3175" s="27">
        <v>1.4583333333333334E-3</v>
      </c>
      <c r="L3175" s="27" t="s">
        <v>210</v>
      </c>
      <c r="M3175" s="27" t="s">
        <v>211</v>
      </c>
      <c r="N3175" s="27" t="s">
        <v>215</v>
      </c>
      <c r="O3175" s="27" t="s">
        <v>118</v>
      </c>
      <c r="R3175" s="27">
        <v>0</v>
      </c>
      <c r="U3175" s="27" t="s">
        <v>6765</v>
      </c>
    </row>
    <row r="3176" spans="1:21" x14ac:dyDescent="0.15">
      <c r="A3176" s="27" t="s">
        <v>75</v>
      </c>
      <c r="B3176" s="27" t="s">
        <v>6774</v>
      </c>
      <c r="C3176" s="27" t="s">
        <v>477</v>
      </c>
      <c r="D3176" s="27" t="s">
        <v>119</v>
      </c>
      <c r="I3176" s="28">
        <v>43423.680844907409</v>
      </c>
      <c r="J3176" s="28">
        <v>43423.697233796294</v>
      </c>
      <c r="K3176" s="27">
        <v>1.638888888888889E-2</v>
      </c>
      <c r="L3176" s="27" t="s">
        <v>210</v>
      </c>
      <c r="M3176" s="27" t="s">
        <v>210</v>
      </c>
      <c r="N3176" s="27" t="s">
        <v>215</v>
      </c>
      <c r="O3176" s="27" t="s">
        <v>118</v>
      </c>
      <c r="R3176" s="27">
        <v>0</v>
      </c>
      <c r="U3176" s="27" t="s">
        <v>313</v>
      </c>
    </row>
    <row r="3177" spans="1:21" x14ac:dyDescent="0.15">
      <c r="A3177" s="27" t="s">
        <v>75</v>
      </c>
      <c r="B3177" s="27" t="s">
        <v>6775</v>
      </c>
      <c r="C3177" s="27" t="s">
        <v>477</v>
      </c>
      <c r="D3177" s="27" t="s">
        <v>45</v>
      </c>
      <c r="I3177" s="28">
        <v>43423.431574074071</v>
      </c>
      <c r="J3177" s="28">
        <v>43423.432384259257</v>
      </c>
      <c r="K3177" s="27">
        <v>8.1018518518518516E-4</v>
      </c>
      <c r="L3177" s="27" t="s">
        <v>210</v>
      </c>
      <c r="M3177" s="27" t="s">
        <v>211</v>
      </c>
      <c r="N3177" s="27" t="s">
        <v>216</v>
      </c>
      <c r="O3177" s="27" t="s">
        <v>44</v>
      </c>
      <c r="R3177" s="27">
        <v>0</v>
      </c>
      <c r="U3177" s="27" t="s">
        <v>1295</v>
      </c>
    </row>
    <row r="3178" spans="1:21" x14ac:dyDescent="0.15">
      <c r="A3178" s="27" t="s">
        <v>75</v>
      </c>
      <c r="B3178" s="27" t="s">
        <v>6776</v>
      </c>
      <c r="C3178" s="27" t="s">
        <v>477</v>
      </c>
      <c r="D3178" s="27" t="s">
        <v>45</v>
      </c>
      <c r="I3178" s="28">
        <v>43423.457025462965</v>
      </c>
      <c r="J3178" s="28">
        <v>43423.460138888891</v>
      </c>
      <c r="K3178" s="27">
        <v>3.1134259259259257E-3</v>
      </c>
      <c r="L3178" s="27" t="s">
        <v>210</v>
      </c>
      <c r="M3178" s="27" t="s">
        <v>210</v>
      </c>
      <c r="N3178" s="27" t="s">
        <v>215</v>
      </c>
      <c r="O3178" s="27" t="s">
        <v>44</v>
      </c>
      <c r="R3178" s="27">
        <v>0</v>
      </c>
      <c r="U3178" s="27" t="s">
        <v>500</v>
      </c>
    </row>
    <row r="3179" spans="1:21" x14ac:dyDescent="0.15">
      <c r="A3179" s="27" t="s">
        <v>75</v>
      </c>
      <c r="B3179" s="27" t="s">
        <v>6777</v>
      </c>
      <c r="C3179" s="27" t="s">
        <v>477</v>
      </c>
      <c r="D3179" s="27" t="s">
        <v>45</v>
      </c>
      <c r="I3179" s="28">
        <v>43423.471238425926</v>
      </c>
      <c r="J3179" s="28">
        <v>43423.473611111112</v>
      </c>
      <c r="K3179" s="27">
        <v>2.3726851851851851E-3</v>
      </c>
      <c r="L3179" s="27" t="s">
        <v>210</v>
      </c>
      <c r="M3179" s="27" t="s">
        <v>210</v>
      </c>
      <c r="N3179" s="27" t="s">
        <v>215</v>
      </c>
      <c r="O3179" s="27" t="s">
        <v>44</v>
      </c>
      <c r="R3179" s="27">
        <v>0</v>
      </c>
      <c r="U3179" s="27" t="s">
        <v>1956</v>
      </c>
    </row>
    <row r="3180" spans="1:21" x14ac:dyDescent="0.15">
      <c r="A3180" s="27" t="s">
        <v>75</v>
      </c>
      <c r="B3180" s="27" t="s">
        <v>6778</v>
      </c>
      <c r="C3180" s="27" t="s">
        <v>477</v>
      </c>
      <c r="D3180" s="27" t="s">
        <v>45</v>
      </c>
      <c r="I3180" s="28">
        <v>43423.496944444443</v>
      </c>
      <c r="J3180" s="28">
        <v>43423.497488425928</v>
      </c>
      <c r="K3180" s="27">
        <v>5.4398148148148144E-4</v>
      </c>
      <c r="L3180" s="27" t="s">
        <v>210</v>
      </c>
      <c r="M3180" s="27" t="s">
        <v>211</v>
      </c>
      <c r="N3180" s="27" t="s">
        <v>216</v>
      </c>
      <c r="O3180" s="27" t="s">
        <v>44</v>
      </c>
      <c r="R3180" s="27">
        <v>0</v>
      </c>
      <c r="U3180" s="27" t="s">
        <v>1295</v>
      </c>
    </row>
    <row r="3181" spans="1:21" x14ac:dyDescent="0.15">
      <c r="A3181" s="27" t="s">
        <v>75</v>
      </c>
      <c r="B3181" s="27" t="s">
        <v>6779</v>
      </c>
      <c r="C3181" s="27" t="s">
        <v>477</v>
      </c>
      <c r="D3181" s="27" t="s">
        <v>45</v>
      </c>
      <c r="I3181" s="28">
        <v>43423.537847222222</v>
      </c>
      <c r="J3181" s="28">
        <v>43423.538090277776</v>
      </c>
      <c r="K3181" s="27">
        <v>2.4305555555555552E-4</v>
      </c>
      <c r="L3181" s="27" t="s">
        <v>210</v>
      </c>
      <c r="M3181" s="27" t="s">
        <v>211</v>
      </c>
      <c r="N3181" s="27" t="s">
        <v>216</v>
      </c>
      <c r="O3181" s="27" t="s">
        <v>44</v>
      </c>
      <c r="R3181" s="27">
        <v>0</v>
      </c>
      <c r="U3181" s="27" t="s">
        <v>1295</v>
      </c>
    </row>
    <row r="3182" spans="1:21" x14ac:dyDescent="0.15">
      <c r="A3182" s="27" t="s">
        <v>75</v>
      </c>
      <c r="B3182" s="27" t="s">
        <v>6780</v>
      </c>
      <c r="C3182" s="27" t="s">
        <v>477</v>
      </c>
      <c r="D3182" s="27" t="s">
        <v>45</v>
      </c>
      <c r="I3182" s="28">
        <v>43423.594131944446</v>
      </c>
      <c r="J3182" s="28">
        <v>43423.595266203702</v>
      </c>
      <c r="K3182" s="27">
        <v>1.1342592592592591E-3</v>
      </c>
      <c r="L3182" s="27" t="s">
        <v>210</v>
      </c>
      <c r="M3182" s="27" t="s">
        <v>211</v>
      </c>
      <c r="N3182" s="27" t="s">
        <v>215</v>
      </c>
      <c r="O3182" s="27" t="s">
        <v>44</v>
      </c>
      <c r="R3182" s="27">
        <v>0</v>
      </c>
      <c r="U3182" s="27" t="s">
        <v>1782</v>
      </c>
    </row>
    <row r="3183" spans="1:21" x14ac:dyDescent="0.15">
      <c r="A3183" s="27" t="s">
        <v>75</v>
      </c>
      <c r="B3183" s="27" t="s">
        <v>13525</v>
      </c>
      <c r="C3183" s="27" t="s">
        <v>477</v>
      </c>
      <c r="D3183" s="27" t="s">
        <v>45</v>
      </c>
      <c r="I3183" s="28">
        <v>43423.601504629631</v>
      </c>
      <c r="J3183" s="28">
        <v>43423.601504629631</v>
      </c>
      <c r="K3183" s="27">
        <v>0</v>
      </c>
      <c r="L3183" s="27" t="s">
        <v>211</v>
      </c>
      <c r="M3183" s="27" t="s">
        <v>211</v>
      </c>
      <c r="N3183" s="27" t="s">
        <v>215</v>
      </c>
      <c r="O3183" s="27" t="s">
        <v>44</v>
      </c>
      <c r="R3183" s="27">
        <v>0</v>
      </c>
      <c r="U3183" s="27" t="s">
        <v>318</v>
      </c>
    </row>
    <row r="3184" spans="1:21" x14ac:dyDescent="0.15">
      <c r="A3184" s="27" t="s">
        <v>75</v>
      </c>
      <c r="B3184" s="27" t="s">
        <v>13526</v>
      </c>
      <c r="C3184" s="27" t="s">
        <v>477</v>
      </c>
      <c r="D3184" s="27" t="s">
        <v>45</v>
      </c>
      <c r="I3184" s="28">
        <v>43423.606030092589</v>
      </c>
      <c r="J3184" s="28">
        <v>43423.606030092589</v>
      </c>
      <c r="K3184" s="27">
        <v>0</v>
      </c>
      <c r="L3184" s="27" t="s">
        <v>211</v>
      </c>
      <c r="M3184" s="27" t="s">
        <v>211</v>
      </c>
      <c r="N3184" s="27" t="s">
        <v>215</v>
      </c>
      <c r="O3184" s="27" t="s">
        <v>44</v>
      </c>
      <c r="R3184" s="27">
        <v>0</v>
      </c>
      <c r="U3184" s="27" t="s">
        <v>13527</v>
      </c>
    </row>
    <row r="3185" spans="1:21" x14ac:dyDescent="0.15">
      <c r="A3185" s="27" t="s">
        <v>75</v>
      </c>
      <c r="B3185" s="27" t="s">
        <v>13528</v>
      </c>
      <c r="C3185" s="27" t="s">
        <v>477</v>
      </c>
      <c r="D3185" s="27" t="s">
        <v>45</v>
      </c>
      <c r="I3185" s="28">
        <v>43423.60701388889</v>
      </c>
      <c r="J3185" s="28">
        <v>43423.60701388889</v>
      </c>
      <c r="K3185" s="27">
        <v>0</v>
      </c>
      <c r="L3185" s="27" t="s">
        <v>211</v>
      </c>
      <c r="M3185" s="27" t="s">
        <v>211</v>
      </c>
      <c r="N3185" s="27" t="s">
        <v>215</v>
      </c>
      <c r="O3185" s="27" t="s">
        <v>44</v>
      </c>
      <c r="R3185" s="27">
        <v>0</v>
      </c>
      <c r="U3185" s="27" t="s">
        <v>13529</v>
      </c>
    </row>
    <row r="3186" spans="1:21" x14ac:dyDescent="0.15">
      <c r="A3186" s="27" t="s">
        <v>75</v>
      </c>
      <c r="B3186" s="27" t="s">
        <v>6781</v>
      </c>
      <c r="C3186" s="27" t="s">
        <v>477</v>
      </c>
      <c r="D3186" s="27" t="s">
        <v>45</v>
      </c>
      <c r="I3186" s="28">
        <v>43423.607766203706</v>
      </c>
      <c r="J3186" s="28">
        <v>43423.608078703706</v>
      </c>
      <c r="K3186" s="27">
        <v>3.1250000000000001E-4</v>
      </c>
      <c r="L3186" s="27" t="s">
        <v>210</v>
      </c>
      <c r="M3186" s="27" t="s">
        <v>211</v>
      </c>
      <c r="N3186" s="27" t="s">
        <v>215</v>
      </c>
      <c r="O3186" s="27" t="s">
        <v>44</v>
      </c>
      <c r="R3186" s="27">
        <v>0</v>
      </c>
      <c r="U3186" s="27" t="s">
        <v>6782</v>
      </c>
    </row>
    <row r="3187" spans="1:21" x14ac:dyDescent="0.15">
      <c r="A3187" s="27" t="s">
        <v>75</v>
      </c>
      <c r="B3187" s="27" t="s">
        <v>13530</v>
      </c>
      <c r="C3187" s="27" t="s">
        <v>477</v>
      </c>
      <c r="D3187" s="27" t="s">
        <v>45</v>
      </c>
      <c r="I3187" s="28">
        <v>43423.609027777777</v>
      </c>
      <c r="J3187" s="28">
        <v>43423.609027777777</v>
      </c>
      <c r="K3187" s="27">
        <v>0</v>
      </c>
      <c r="L3187" s="27" t="s">
        <v>211</v>
      </c>
      <c r="M3187" s="27" t="s">
        <v>211</v>
      </c>
      <c r="N3187" s="27" t="s">
        <v>215</v>
      </c>
      <c r="O3187" s="27" t="s">
        <v>44</v>
      </c>
      <c r="R3187" s="27">
        <v>0</v>
      </c>
      <c r="U3187" s="27" t="s">
        <v>1046</v>
      </c>
    </row>
    <row r="3188" spans="1:21" x14ac:dyDescent="0.15">
      <c r="A3188" s="27" t="s">
        <v>75</v>
      </c>
      <c r="B3188" s="27" t="s">
        <v>6783</v>
      </c>
      <c r="C3188" s="27" t="s">
        <v>477</v>
      </c>
      <c r="D3188" s="27" t="s">
        <v>45</v>
      </c>
      <c r="I3188" s="28">
        <v>43423.611354166664</v>
      </c>
      <c r="J3188" s="28">
        <v>43423.611388888887</v>
      </c>
      <c r="K3188" s="27">
        <v>3.4722222222222222E-5</v>
      </c>
      <c r="L3188" s="27" t="s">
        <v>210</v>
      </c>
      <c r="M3188" s="27" t="s">
        <v>211</v>
      </c>
      <c r="N3188" s="27" t="s">
        <v>216</v>
      </c>
      <c r="O3188" s="27" t="s">
        <v>44</v>
      </c>
      <c r="U3188" s="27" t="s">
        <v>6784</v>
      </c>
    </row>
    <row r="3189" spans="1:21" x14ac:dyDescent="0.15">
      <c r="A3189" s="27" t="s">
        <v>75</v>
      </c>
      <c r="B3189" s="27" t="s">
        <v>6785</v>
      </c>
      <c r="C3189" s="27" t="s">
        <v>477</v>
      </c>
      <c r="D3189" s="27" t="s">
        <v>45</v>
      </c>
      <c r="I3189" s="28">
        <v>43423.611805555556</v>
      </c>
      <c r="J3189" s="28">
        <v>43423.612233796295</v>
      </c>
      <c r="K3189" s="27">
        <v>4.2824074074074075E-4</v>
      </c>
      <c r="L3189" s="27" t="s">
        <v>210</v>
      </c>
      <c r="M3189" s="27" t="s">
        <v>211</v>
      </c>
      <c r="N3189" s="27" t="s">
        <v>215</v>
      </c>
      <c r="O3189" s="27" t="s">
        <v>44</v>
      </c>
      <c r="R3189" s="27">
        <v>0</v>
      </c>
      <c r="U3189" s="27" t="s">
        <v>1046</v>
      </c>
    </row>
    <row r="3190" spans="1:21" x14ac:dyDescent="0.15">
      <c r="A3190" s="27" t="s">
        <v>75</v>
      </c>
      <c r="B3190" s="27" t="s">
        <v>6786</v>
      </c>
      <c r="C3190" s="27" t="s">
        <v>477</v>
      </c>
      <c r="D3190" s="27" t="s">
        <v>45</v>
      </c>
      <c r="I3190" s="28">
        <v>43423.615972222222</v>
      </c>
      <c r="J3190" s="28">
        <v>43423.617581018516</v>
      </c>
      <c r="K3190" s="27">
        <v>1.6087962962962963E-3</v>
      </c>
      <c r="L3190" s="27" t="s">
        <v>210</v>
      </c>
      <c r="M3190" s="27" t="s">
        <v>211</v>
      </c>
      <c r="N3190" s="27" t="s">
        <v>215</v>
      </c>
      <c r="O3190" s="27" t="s">
        <v>44</v>
      </c>
      <c r="R3190" s="27">
        <v>0</v>
      </c>
      <c r="U3190" s="27" t="s">
        <v>1701</v>
      </c>
    </row>
    <row r="3191" spans="1:21" x14ac:dyDescent="0.15">
      <c r="A3191" s="27" t="s">
        <v>75</v>
      </c>
      <c r="B3191" s="27" t="s">
        <v>13531</v>
      </c>
      <c r="C3191" s="27" t="s">
        <v>477</v>
      </c>
      <c r="D3191" s="27" t="s">
        <v>45</v>
      </c>
      <c r="I3191" s="28">
        <v>43423.618414351855</v>
      </c>
      <c r="J3191" s="28">
        <v>43423.618414351855</v>
      </c>
      <c r="K3191" s="27">
        <v>0</v>
      </c>
      <c r="L3191" s="27" t="s">
        <v>211</v>
      </c>
      <c r="M3191" s="27" t="s">
        <v>211</v>
      </c>
      <c r="N3191" s="27" t="s">
        <v>215</v>
      </c>
      <c r="O3191" s="27" t="s">
        <v>44</v>
      </c>
      <c r="U3191" s="27" t="s">
        <v>13532</v>
      </c>
    </row>
    <row r="3192" spans="1:21" x14ac:dyDescent="0.15">
      <c r="A3192" s="27" t="s">
        <v>75</v>
      </c>
      <c r="B3192" s="27" t="s">
        <v>13533</v>
      </c>
      <c r="C3192" s="27" t="s">
        <v>477</v>
      </c>
      <c r="D3192" s="27" t="s">
        <v>45</v>
      </c>
      <c r="I3192" s="28">
        <v>43423.618657407409</v>
      </c>
      <c r="J3192" s="28">
        <v>43423.618657407409</v>
      </c>
      <c r="K3192" s="27">
        <v>0</v>
      </c>
      <c r="L3192" s="27" t="s">
        <v>211</v>
      </c>
      <c r="M3192" s="27" t="s">
        <v>211</v>
      </c>
      <c r="N3192" s="27" t="s">
        <v>215</v>
      </c>
      <c r="O3192" s="27" t="s">
        <v>44</v>
      </c>
      <c r="U3192" s="27" t="s">
        <v>13532</v>
      </c>
    </row>
    <row r="3193" spans="1:21" x14ac:dyDescent="0.15">
      <c r="A3193" s="27" t="s">
        <v>75</v>
      </c>
      <c r="B3193" s="27" t="s">
        <v>13534</v>
      </c>
      <c r="C3193" s="27" t="s">
        <v>477</v>
      </c>
      <c r="D3193" s="27" t="s">
        <v>45</v>
      </c>
      <c r="I3193" s="28">
        <v>43423.619629629633</v>
      </c>
      <c r="J3193" s="28">
        <v>43423.619629629633</v>
      </c>
      <c r="K3193" s="27">
        <v>0</v>
      </c>
      <c r="L3193" s="27" t="s">
        <v>211</v>
      </c>
      <c r="M3193" s="27" t="s">
        <v>211</v>
      </c>
      <c r="N3193" s="27" t="s">
        <v>215</v>
      </c>
      <c r="O3193" s="27" t="s">
        <v>44</v>
      </c>
      <c r="R3193" s="27">
        <v>0</v>
      </c>
      <c r="U3193" s="27" t="s">
        <v>1701</v>
      </c>
    </row>
    <row r="3194" spans="1:21" x14ac:dyDescent="0.15">
      <c r="A3194" s="27" t="s">
        <v>75</v>
      </c>
      <c r="B3194" s="27" t="s">
        <v>13535</v>
      </c>
      <c r="C3194" s="27" t="s">
        <v>477</v>
      </c>
      <c r="D3194" s="27" t="s">
        <v>45</v>
      </c>
      <c r="I3194" s="28">
        <v>43423.622256944444</v>
      </c>
      <c r="J3194" s="28">
        <v>43423.622256944444</v>
      </c>
      <c r="K3194" s="27">
        <v>0</v>
      </c>
      <c r="L3194" s="27" t="s">
        <v>211</v>
      </c>
      <c r="M3194" s="27" t="s">
        <v>211</v>
      </c>
      <c r="N3194" s="27" t="s">
        <v>215</v>
      </c>
      <c r="O3194" s="27" t="s">
        <v>44</v>
      </c>
      <c r="R3194" s="27">
        <v>0</v>
      </c>
      <c r="U3194" s="27" t="s">
        <v>13532</v>
      </c>
    </row>
    <row r="3195" spans="1:21" x14ac:dyDescent="0.15">
      <c r="A3195" s="27" t="s">
        <v>75</v>
      </c>
      <c r="B3195" s="27" t="s">
        <v>13536</v>
      </c>
      <c r="C3195" s="27" t="s">
        <v>477</v>
      </c>
      <c r="D3195" s="27" t="s">
        <v>45</v>
      </c>
      <c r="I3195" s="28">
        <v>43423.622488425928</v>
      </c>
      <c r="J3195" s="28">
        <v>43423.622488425928</v>
      </c>
      <c r="K3195" s="27">
        <v>0</v>
      </c>
      <c r="L3195" s="27" t="s">
        <v>211</v>
      </c>
      <c r="M3195" s="27" t="s">
        <v>211</v>
      </c>
      <c r="N3195" s="27" t="s">
        <v>215</v>
      </c>
      <c r="O3195" s="27" t="s">
        <v>44</v>
      </c>
      <c r="R3195" s="27">
        <v>0</v>
      </c>
      <c r="U3195" s="27" t="s">
        <v>13532</v>
      </c>
    </row>
    <row r="3196" spans="1:21" x14ac:dyDescent="0.15">
      <c r="A3196" s="27" t="s">
        <v>75</v>
      </c>
      <c r="B3196" s="27" t="s">
        <v>6787</v>
      </c>
      <c r="C3196" s="27" t="s">
        <v>477</v>
      </c>
      <c r="D3196" s="27" t="s">
        <v>45</v>
      </c>
      <c r="I3196" s="28">
        <v>43423.624293981484</v>
      </c>
      <c r="J3196" s="28">
        <v>43423.625196759262</v>
      </c>
      <c r="K3196" s="27">
        <v>9.0277777777777784E-4</v>
      </c>
      <c r="L3196" s="27" t="s">
        <v>210</v>
      </c>
      <c r="M3196" s="27" t="s">
        <v>211</v>
      </c>
      <c r="N3196" s="27" t="s">
        <v>215</v>
      </c>
      <c r="O3196" s="27" t="s">
        <v>44</v>
      </c>
      <c r="R3196" s="27">
        <v>0</v>
      </c>
      <c r="U3196" s="27" t="s">
        <v>1701</v>
      </c>
    </row>
    <row r="3197" spans="1:21" x14ac:dyDescent="0.15">
      <c r="A3197" s="27" t="s">
        <v>75</v>
      </c>
      <c r="B3197" s="27" t="s">
        <v>13537</v>
      </c>
      <c r="C3197" s="27" t="s">
        <v>477</v>
      </c>
      <c r="D3197" s="27" t="s">
        <v>45</v>
      </c>
      <c r="I3197" s="28">
        <v>43423.628645833334</v>
      </c>
      <c r="J3197" s="28">
        <v>43423.628645833334</v>
      </c>
      <c r="K3197" s="27">
        <v>0</v>
      </c>
      <c r="L3197" s="27" t="s">
        <v>211</v>
      </c>
      <c r="M3197" s="27" t="s">
        <v>211</v>
      </c>
      <c r="N3197" s="27" t="s">
        <v>215</v>
      </c>
      <c r="O3197" s="27" t="s">
        <v>44</v>
      </c>
      <c r="U3197" s="27" t="s">
        <v>13532</v>
      </c>
    </row>
    <row r="3198" spans="1:21" x14ac:dyDescent="0.15">
      <c r="A3198" s="27" t="s">
        <v>75</v>
      </c>
      <c r="B3198" s="27" t="s">
        <v>13538</v>
      </c>
      <c r="C3198" s="27" t="s">
        <v>477</v>
      </c>
      <c r="D3198" s="27" t="s">
        <v>45</v>
      </c>
      <c r="I3198" s="28">
        <v>43423.632013888891</v>
      </c>
      <c r="J3198" s="28">
        <v>43423.632013888891</v>
      </c>
      <c r="K3198" s="27">
        <v>0</v>
      </c>
      <c r="L3198" s="27" t="s">
        <v>211</v>
      </c>
      <c r="M3198" s="27" t="s">
        <v>211</v>
      </c>
      <c r="N3198" s="27" t="s">
        <v>215</v>
      </c>
      <c r="O3198" s="27" t="s">
        <v>44</v>
      </c>
      <c r="R3198" s="27">
        <v>0</v>
      </c>
      <c r="U3198" s="27" t="s">
        <v>13532</v>
      </c>
    </row>
    <row r="3199" spans="1:21" x14ac:dyDescent="0.15">
      <c r="A3199" s="27" t="s">
        <v>75</v>
      </c>
      <c r="B3199" s="27" t="s">
        <v>13539</v>
      </c>
      <c r="C3199" s="27" t="s">
        <v>477</v>
      </c>
      <c r="D3199" s="27" t="s">
        <v>45</v>
      </c>
      <c r="I3199" s="28">
        <v>43423.632488425923</v>
      </c>
      <c r="J3199" s="28">
        <v>43423.632488425923</v>
      </c>
      <c r="K3199" s="27">
        <v>0</v>
      </c>
      <c r="L3199" s="27" t="s">
        <v>211</v>
      </c>
      <c r="M3199" s="27" t="s">
        <v>211</v>
      </c>
      <c r="N3199" s="27" t="s">
        <v>215</v>
      </c>
      <c r="O3199" s="27" t="s">
        <v>44</v>
      </c>
      <c r="R3199" s="27">
        <v>0</v>
      </c>
      <c r="U3199" s="27" t="s">
        <v>13532</v>
      </c>
    </row>
    <row r="3200" spans="1:21" x14ac:dyDescent="0.15">
      <c r="A3200" s="27" t="s">
        <v>75</v>
      </c>
      <c r="B3200" s="27" t="s">
        <v>6788</v>
      </c>
      <c r="C3200" s="27" t="s">
        <v>477</v>
      </c>
      <c r="D3200" s="27" t="s">
        <v>45</v>
      </c>
      <c r="I3200" s="28">
        <v>43423.638252314813</v>
      </c>
      <c r="J3200" s="28">
        <v>43423.639351851853</v>
      </c>
      <c r="K3200" s="27">
        <v>1.0995370370370371E-3</v>
      </c>
      <c r="L3200" s="27" t="s">
        <v>210</v>
      </c>
      <c r="M3200" s="27" t="s">
        <v>211</v>
      </c>
      <c r="N3200" s="27" t="s">
        <v>215</v>
      </c>
      <c r="O3200" s="27" t="s">
        <v>44</v>
      </c>
      <c r="R3200" s="27">
        <v>0</v>
      </c>
      <c r="U3200" s="27" t="s">
        <v>1701</v>
      </c>
    </row>
    <row r="3201" spans="1:21" x14ac:dyDescent="0.15">
      <c r="A3201" s="27" t="s">
        <v>75</v>
      </c>
      <c r="B3201" s="27" t="s">
        <v>13540</v>
      </c>
      <c r="C3201" s="27" t="s">
        <v>477</v>
      </c>
      <c r="D3201" s="27" t="s">
        <v>45</v>
      </c>
      <c r="I3201" s="28">
        <v>43423.643923611111</v>
      </c>
      <c r="J3201" s="28">
        <v>43423.643923611111</v>
      </c>
      <c r="K3201" s="27">
        <v>0</v>
      </c>
      <c r="L3201" s="27" t="s">
        <v>211</v>
      </c>
      <c r="M3201" s="27" t="s">
        <v>211</v>
      </c>
      <c r="N3201" s="27" t="s">
        <v>215</v>
      </c>
      <c r="O3201" s="27" t="s">
        <v>44</v>
      </c>
      <c r="R3201" s="27">
        <v>0</v>
      </c>
      <c r="U3201" s="27" t="s">
        <v>1701</v>
      </c>
    </row>
    <row r="3202" spans="1:21" x14ac:dyDescent="0.15">
      <c r="A3202" s="27" t="s">
        <v>75</v>
      </c>
      <c r="B3202" s="27" t="s">
        <v>6789</v>
      </c>
      <c r="C3202" s="27" t="s">
        <v>477</v>
      </c>
      <c r="D3202" s="27" t="s">
        <v>45</v>
      </c>
      <c r="I3202" s="28">
        <v>43423.647048611114</v>
      </c>
      <c r="J3202" s="28">
        <v>43423.648726851854</v>
      </c>
      <c r="K3202" s="27">
        <v>1.6782407407407406E-3</v>
      </c>
      <c r="L3202" s="27" t="s">
        <v>210</v>
      </c>
      <c r="M3202" s="27" t="s">
        <v>211</v>
      </c>
      <c r="N3202" s="27" t="s">
        <v>215</v>
      </c>
      <c r="O3202" s="27" t="s">
        <v>44</v>
      </c>
      <c r="R3202" s="27">
        <v>0</v>
      </c>
      <c r="U3202" s="27" t="s">
        <v>6782</v>
      </c>
    </row>
    <row r="3203" spans="1:21" x14ac:dyDescent="0.15">
      <c r="A3203" s="27" t="s">
        <v>75</v>
      </c>
      <c r="B3203" s="27" t="s">
        <v>6790</v>
      </c>
      <c r="C3203" s="27" t="s">
        <v>477</v>
      </c>
      <c r="D3203" s="27" t="s">
        <v>45</v>
      </c>
      <c r="I3203" s="28">
        <v>43423.663148148145</v>
      </c>
      <c r="J3203" s="28">
        <v>43423.663657407407</v>
      </c>
      <c r="K3203" s="27">
        <v>5.0925925925925921E-4</v>
      </c>
      <c r="L3203" s="27" t="s">
        <v>210</v>
      </c>
      <c r="M3203" s="27" t="s">
        <v>211</v>
      </c>
      <c r="N3203" s="27" t="s">
        <v>215</v>
      </c>
      <c r="O3203" s="27" t="s">
        <v>44</v>
      </c>
      <c r="R3203" s="27">
        <v>0</v>
      </c>
      <c r="U3203" s="27" t="s">
        <v>1702</v>
      </c>
    </row>
    <row r="3204" spans="1:21" x14ac:dyDescent="0.15">
      <c r="A3204" s="27" t="s">
        <v>75</v>
      </c>
      <c r="B3204" s="27" t="s">
        <v>6791</v>
      </c>
      <c r="C3204" s="27" t="s">
        <v>477</v>
      </c>
      <c r="D3204" s="27" t="s">
        <v>45</v>
      </c>
      <c r="I3204" s="28">
        <v>43423.674479166664</v>
      </c>
      <c r="J3204" s="28">
        <v>43423.67664351852</v>
      </c>
      <c r="K3204" s="27">
        <v>2.1643518518518518E-3</v>
      </c>
      <c r="L3204" s="27" t="s">
        <v>210</v>
      </c>
      <c r="M3204" s="27" t="s">
        <v>210</v>
      </c>
      <c r="N3204" s="27" t="s">
        <v>215</v>
      </c>
      <c r="O3204" s="27" t="s">
        <v>44</v>
      </c>
      <c r="R3204" s="27">
        <v>0</v>
      </c>
      <c r="U3204" s="27" t="s">
        <v>6792</v>
      </c>
    </row>
    <row r="3205" spans="1:21" x14ac:dyDescent="0.15">
      <c r="A3205" s="27" t="s">
        <v>75</v>
      </c>
      <c r="B3205" s="27" t="s">
        <v>6793</v>
      </c>
      <c r="C3205" s="27" t="s">
        <v>477</v>
      </c>
      <c r="D3205" s="27" t="s">
        <v>45</v>
      </c>
      <c r="I3205" s="28">
        <v>43423.677928240744</v>
      </c>
      <c r="J3205" s="28">
        <v>43423.681064814817</v>
      </c>
      <c r="K3205" s="27">
        <v>3.1365740740740742E-3</v>
      </c>
      <c r="L3205" s="27" t="s">
        <v>210</v>
      </c>
      <c r="M3205" s="27" t="s">
        <v>210</v>
      </c>
      <c r="N3205" s="27" t="s">
        <v>215</v>
      </c>
      <c r="O3205" s="27" t="s">
        <v>44</v>
      </c>
      <c r="R3205" s="27">
        <v>0</v>
      </c>
      <c r="U3205" s="27" t="s">
        <v>500</v>
      </c>
    </row>
    <row r="3206" spans="1:21" x14ac:dyDescent="0.15">
      <c r="A3206" s="27" t="s">
        <v>75</v>
      </c>
      <c r="B3206" s="27" t="s">
        <v>13541</v>
      </c>
      <c r="C3206" s="27" t="s">
        <v>477</v>
      </c>
      <c r="D3206" s="27" t="s">
        <v>45</v>
      </c>
      <c r="I3206" s="28">
        <v>43423.688101851854</v>
      </c>
      <c r="J3206" s="28">
        <v>43423.688101851854</v>
      </c>
      <c r="K3206" s="27">
        <v>0</v>
      </c>
      <c r="L3206" s="27" t="s">
        <v>211</v>
      </c>
      <c r="M3206" s="27" t="s">
        <v>211</v>
      </c>
      <c r="N3206" s="27" t="s">
        <v>215</v>
      </c>
      <c r="O3206" s="27" t="s">
        <v>44</v>
      </c>
      <c r="R3206" s="27">
        <v>0</v>
      </c>
      <c r="U3206" s="27" t="s">
        <v>13542</v>
      </c>
    </row>
    <row r="3207" spans="1:21" x14ac:dyDescent="0.15">
      <c r="A3207" s="27" t="s">
        <v>75</v>
      </c>
      <c r="B3207" s="27" t="s">
        <v>6794</v>
      </c>
      <c r="C3207" s="27" t="s">
        <v>477</v>
      </c>
      <c r="D3207" s="27" t="s">
        <v>45</v>
      </c>
      <c r="I3207" s="28">
        <v>43423.695034722223</v>
      </c>
      <c r="J3207" s="28">
        <v>43423.695763888885</v>
      </c>
      <c r="K3207" s="27">
        <v>7.291666666666667E-4</v>
      </c>
      <c r="L3207" s="27" t="s">
        <v>210</v>
      </c>
      <c r="M3207" s="27" t="s">
        <v>211</v>
      </c>
      <c r="N3207" s="27" t="s">
        <v>215</v>
      </c>
      <c r="O3207" s="27" t="s">
        <v>44</v>
      </c>
      <c r="R3207" s="27">
        <v>0</v>
      </c>
      <c r="U3207" s="27" t="s">
        <v>314</v>
      </c>
    </row>
    <row r="3208" spans="1:21" x14ac:dyDescent="0.15">
      <c r="A3208" s="27" t="s">
        <v>75</v>
      </c>
      <c r="B3208" s="27" t="s">
        <v>6795</v>
      </c>
      <c r="C3208" s="27" t="s">
        <v>477</v>
      </c>
      <c r="D3208" s="27" t="s">
        <v>45</v>
      </c>
      <c r="I3208" s="28">
        <v>43423.707268518519</v>
      </c>
      <c r="J3208" s="28">
        <v>43423.70921296296</v>
      </c>
      <c r="K3208" s="27">
        <v>1.9444444444444442E-3</v>
      </c>
      <c r="L3208" s="27" t="s">
        <v>210</v>
      </c>
      <c r="M3208" s="27" t="s">
        <v>211</v>
      </c>
      <c r="N3208" s="27" t="s">
        <v>215</v>
      </c>
      <c r="O3208" s="27" t="s">
        <v>44</v>
      </c>
      <c r="R3208" s="27">
        <v>0</v>
      </c>
      <c r="U3208" s="27" t="s">
        <v>6796</v>
      </c>
    </row>
    <row r="3209" spans="1:21" x14ac:dyDescent="0.15">
      <c r="A3209" s="27" t="s">
        <v>75</v>
      </c>
      <c r="B3209" s="27" t="s">
        <v>6797</v>
      </c>
      <c r="C3209" s="27" t="s">
        <v>477</v>
      </c>
      <c r="D3209" s="27" t="s">
        <v>45</v>
      </c>
      <c r="I3209" s="28">
        <v>43423.721956018519</v>
      </c>
      <c r="J3209" s="28">
        <v>43423.722546296296</v>
      </c>
      <c r="K3209" s="27">
        <v>5.9027777777777778E-4</v>
      </c>
      <c r="L3209" s="27" t="s">
        <v>210</v>
      </c>
      <c r="M3209" s="27" t="s">
        <v>211</v>
      </c>
      <c r="N3209" s="27" t="s">
        <v>215</v>
      </c>
      <c r="O3209" s="27" t="s">
        <v>44</v>
      </c>
      <c r="R3209" s="27">
        <v>0</v>
      </c>
      <c r="U3209" s="27" t="s">
        <v>1702</v>
      </c>
    </row>
    <row r="3210" spans="1:21" x14ac:dyDescent="0.15">
      <c r="A3210" s="27" t="s">
        <v>75</v>
      </c>
      <c r="B3210" s="27" t="s">
        <v>6798</v>
      </c>
      <c r="C3210" s="27" t="s">
        <v>477</v>
      </c>
      <c r="D3210" s="27" t="s">
        <v>45</v>
      </c>
      <c r="I3210" s="28">
        <v>43423.732835648145</v>
      </c>
      <c r="J3210" s="28">
        <v>43423.734131944446</v>
      </c>
      <c r="K3210" s="27">
        <v>1.2962962962962963E-3</v>
      </c>
      <c r="L3210" s="27" t="s">
        <v>210</v>
      </c>
      <c r="M3210" s="27" t="s">
        <v>211</v>
      </c>
      <c r="N3210" s="27" t="s">
        <v>216</v>
      </c>
      <c r="O3210" s="27" t="s">
        <v>44</v>
      </c>
      <c r="R3210" s="27">
        <v>0</v>
      </c>
      <c r="U3210" s="27" t="s">
        <v>1295</v>
      </c>
    </row>
    <row r="3211" spans="1:21" x14ac:dyDescent="0.15">
      <c r="A3211" s="27" t="s">
        <v>75</v>
      </c>
      <c r="B3211" s="27" t="s">
        <v>6799</v>
      </c>
      <c r="C3211" s="27" t="s">
        <v>477</v>
      </c>
      <c r="D3211" s="27" t="s">
        <v>45</v>
      </c>
      <c r="I3211" s="28">
        <v>43423.739363425928</v>
      </c>
      <c r="J3211" s="28">
        <v>43423.74113425926</v>
      </c>
      <c r="K3211" s="27">
        <v>1.7708333333333332E-3</v>
      </c>
      <c r="L3211" s="27" t="s">
        <v>210</v>
      </c>
      <c r="M3211" s="27" t="s">
        <v>211</v>
      </c>
      <c r="N3211" s="27" t="s">
        <v>216</v>
      </c>
      <c r="O3211" s="27" t="s">
        <v>44</v>
      </c>
      <c r="R3211" s="27">
        <v>0</v>
      </c>
      <c r="U3211" s="27" t="s">
        <v>1295</v>
      </c>
    </row>
    <row r="3212" spans="1:21" x14ac:dyDescent="0.15">
      <c r="A3212" s="27" t="s">
        <v>75</v>
      </c>
      <c r="B3212" s="27" t="s">
        <v>13543</v>
      </c>
      <c r="C3212" s="27" t="s">
        <v>477</v>
      </c>
      <c r="D3212" s="27" t="s">
        <v>45</v>
      </c>
      <c r="I3212" s="28">
        <v>43423.767534722225</v>
      </c>
      <c r="J3212" s="28">
        <v>43423.767534722225</v>
      </c>
      <c r="K3212" s="27">
        <v>0</v>
      </c>
      <c r="L3212" s="27" t="s">
        <v>211</v>
      </c>
      <c r="M3212" s="27" t="s">
        <v>211</v>
      </c>
      <c r="N3212" s="27" t="s">
        <v>216</v>
      </c>
      <c r="O3212" s="27" t="s">
        <v>44</v>
      </c>
      <c r="R3212" s="27">
        <v>0</v>
      </c>
      <c r="U3212" s="27" t="s">
        <v>1295</v>
      </c>
    </row>
    <row r="3213" spans="1:21" x14ac:dyDescent="0.15">
      <c r="A3213" s="27" t="s">
        <v>75</v>
      </c>
      <c r="B3213" s="27" t="s">
        <v>6800</v>
      </c>
      <c r="C3213" s="27" t="s">
        <v>477</v>
      </c>
      <c r="D3213" s="27" t="s">
        <v>126</v>
      </c>
      <c r="I3213" s="28">
        <v>43423.456053240741</v>
      </c>
      <c r="J3213" s="28">
        <v>43423.471365740741</v>
      </c>
      <c r="K3213" s="27">
        <v>1.53125E-2</v>
      </c>
      <c r="L3213" s="27" t="s">
        <v>210</v>
      </c>
      <c r="M3213" s="27" t="s">
        <v>210</v>
      </c>
      <c r="N3213" s="27" t="s">
        <v>215</v>
      </c>
      <c r="O3213" s="27" t="s">
        <v>125</v>
      </c>
      <c r="R3213" s="27">
        <v>0</v>
      </c>
      <c r="U3213" s="27" t="s">
        <v>6801</v>
      </c>
    </row>
    <row r="3214" spans="1:21" x14ac:dyDescent="0.15">
      <c r="A3214" s="27" t="s">
        <v>75</v>
      </c>
      <c r="B3214" s="27" t="s">
        <v>13544</v>
      </c>
      <c r="C3214" s="27" t="s">
        <v>477</v>
      </c>
      <c r="D3214" s="27" t="s">
        <v>126</v>
      </c>
      <c r="I3214" s="28">
        <v>43423.59778935185</v>
      </c>
      <c r="J3214" s="28">
        <v>43423.59778935185</v>
      </c>
      <c r="K3214" s="27">
        <v>0</v>
      </c>
      <c r="L3214" s="27" t="s">
        <v>211</v>
      </c>
      <c r="M3214" s="27" t="s">
        <v>211</v>
      </c>
      <c r="N3214" s="27" t="s">
        <v>215</v>
      </c>
      <c r="O3214" s="27" t="s">
        <v>125</v>
      </c>
      <c r="U3214" s="27" t="s">
        <v>1524</v>
      </c>
    </row>
    <row r="3215" spans="1:21" x14ac:dyDescent="0.15">
      <c r="A3215" s="27" t="s">
        <v>75</v>
      </c>
      <c r="B3215" s="27" t="s">
        <v>13545</v>
      </c>
      <c r="C3215" s="27" t="s">
        <v>477</v>
      </c>
      <c r="D3215" s="27" t="s">
        <v>126</v>
      </c>
      <c r="I3215" s="28">
        <v>43423.601620370369</v>
      </c>
      <c r="J3215" s="28">
        <v>43423.601620370369</v>
      </c>
      <c r="K3215" s="27">
        <v>0</v>
      </c>
      <c r="L3215" s="27" t="s">
        <v>211</v>
      </c>
      <c r="M3215" s="27" t="s">
        <v>211</v>
      </c>
      <c r="N3215" s="27" t="s">
        <v>215</v>
      </c>
      <c r="O3215" s="27" t="s">
        <v>125</v>
      </c>
      <c r="R3215" s="27">
        <v>0</v>
      </c>
      <c r="U3215" s="27" t="s">
        <v>1524</v>
      </c>
    </row>
    <row r="3216" spans="1:21" x14ac:dyDescent="0.15">
      <c r="A3216" s="27" t="s">
        <v>75</v>
      </c>
      <c r="B3216" s="27" t="s">
        <v>6802</v>
      </c>
      <c r="C3216" s="27" t="s">
        <v>477</v>
      </c>
      <c r="D3216" s="27" t="s">
        <v>126</v>
      </c>
      <c r="I3216" s="28">
        <v>43423.612581018519</v>
      </c>
      <c r="J3216" s="28">
        <v>43423.621527777781</v>
      </c>
      <c r="K3216" s="27">
        <v>8.9467592592592585E-3</v>
      </c>
      <c r="L3216" s="27" t="s">
        <v>210</v>
      </c>
      <c r="M3216" s="27" t="s">
        <v>210</v>
      </c>
      <c r="N3216" s="27" t="s">
        <v>215</v>
      </c>
      <c r="O3216" s="27" t="s">
        <v>125</v>
      </c>
      <c r="R3216" s="27">
        <v>0</v>
      </c>
      <c r="U3216" s="27" t="s">
        <v>532</v>
      </c>
    </row>
    <row r="3217" spans="1:21" x14ac:dyDescent="0.15">
      <c r="A3217" s="27" t="s">
        <v>75</v>
      </c>
      <c r="B3217" s="27" t="s">
        <v>13546</v>
      </c>
      <c r="C3217" s="27" t="s">
        <v>477</v>
      </c>
      <c r="D3217" s="27" t="s">
        <v>126</v>
      </c>
      <c r="I3217" s="28">
        <v>43423.645555555559</v>
      </c>
      <c r="J3217" s="28">
        <v>43423.645555555559</v>
      </c>
      <c r="K3217" s="27">
        <v>0</v>
      </c>
      <c r="L3217" s="27" t="s">
        <v>211</v>
      </c>
      <c r="M3217" s="27" t="s">
        <v>211</v>
      </c>
      <c r="N3217" s="27" t="s">
        <v>215</v>
      </c>
      <c r="O3217" s="27" t="s">
        <v>125</v>
      </c>
      <c r="R3217" s="27">
        <v>0</v>
      </c>
      <c r="U3217" s="27" t="s">
        <v>532</v>
      </c>
    </row>
    <row r="3218" spans="1:21" x14ac:dyDescent="0.15">
      <c r="A3218" s="27" t="s">
        <v>75</v>
      </c>
      <c r="B3218" s="27" t="s">
        <v>6803</v>
      </c>
      <c r="C3218" s="27" t="s">
        <v>477</v>
      </c>
      <c r="D3218" s="27" t="s">
        <v>126</v>
      </c>
      <c r="I3218" s="28">
        <v>43423.661180555559</v>
      </c>
      <c r="J3218" s="28">
        <v>43423.664918981478</v>
      </c>
      <c r="K3218" s="27">
        <v>3.7384259259259263E-3</v>
      </c>
      <c r="L3218" s="27" t="s">
        <v>210</v>
      </c>
      <c r="M3218" s="27" t="s">
        <v>210</v>
      </c>
      <c r="N3218" s="27" t="s">
        <v>215</v>
      </c>
      <c r="O3218" s="27" t="s">
        <v>125</v>
      </c>
      <c r="R3218" s="27">
        <v>0</v>
      </c>
      <c r="U3218" s="27" t="s">
        <v>752</v>
      </c>
    </row>
    <row r="3219" spans="1:21" x14ac:dyDescent="0.15">
      <c r="A3219" s="27" t="s">
        <v>75</v>
      </c>
      <c r="B3219" s="27" t="s">
        <v>6804</v>
      </c>
      <c r="C3219" s="27" t="s">
        <v>477</v>
      </c>
      <c r="D3219" s="27" t="s">
        <v>126</v>
      </c>
      <c r="I3219" s="28">
        <v>43423.693055555559</v>
      </c>
      <c r="J3219" s="28">
        <v>43423.695462962962</v>
      </c>
      <c r="K3219" s="27">
        <v>2.4074074074074076E-3</v>
      </c>
      <c r="L3219" s="27" t="s">
        <v>210</v>
      </c>
      <c r="M3219" s="27" t="s">
        <v>210</v>
      </c>
      <c r="N3219" s="27" t="s">
        <v>215</v>
      </c>
      <c r="O3219" s="27" t="s">
        <v>125</v>
      </c>
      <c r="R3219" s="27">
        <v>0</v>
      </c>
      <c r="U3219" s="27" t="s">
        <v>532</v>
      </c>
    </row>
    <row r="3220" spans="1:21" x14ac:dyDescent="0.15">
      <c r="A3220" s="27" t="s">
        <v>75</v>
      </c>
      <c r="B3220" s="27" t="s">
        <v>6805</v>
      </c>
      <c r="C3220" s="27" t="s">
        <v>477</v>
      </c>
      <c r="D3220" s="27" t="s">
        <v>126</v>
      </c>
      <c r="I3220" s="28">
        <v>43423.700092592589</v>
      </c>
      <c r="J3220" s="28">
        <v>43423.701724537037</v>
      </c>
      <c r="K3220" s="27">
        <v>1.6319444444444445E-3</v>
      </c>
      <c r="L3220" s="27" t="s">
        <v>210</v>
      </c>
      <c r="M3220" s="27" t="s">
        <v>211</v>
      </c>
      <c r="N3220" s="27" t="s">
        <v>215</v>
      </c>
      <c r="O3220" s="27" t="s">
        <v>125</v>
      </c>
      <c r="R3220" s="27">
        <v>0</v>
      </c>
      <c r="U3220" s="27" t="s">
        <v>6806</v>
      </c>
    </row>
    <row r="3221" spans="1:21" x14ac:dyDescent="0.15">
      <c r="A3221" s="27" t="s">
        <v>75</v>
      </c>
      <c r="B3221" s="27" t="s">
        <v>13547</v>
      </c>
      <c r="C3221" s="27" t="s">
        <v>246</v>
      </c>
      <c r="D3221" s="27" t="s">
        <v>229</v>
      </c>
      <c r="I3221" s="28">
        <v>43423.464837962965</v>
      </c>
      <c r="J3221" s="28">
        <v>43423.464837962965</v>
      </c>
      <c r="K3221" s="27">
        <v>0</v>
      </c>
      <c r="L3221" s="27" t="s">
        <v>211</v>
      </c>
      <c r="M3221" s="27" t="s">
        <v>211</v>
      </c>
      <c r="N3221" s="27" t="s">
        <v>215</v>
      </c>
      <c r="O3221" s="27" t="s">
        <v>228</v>
      </c>
      <c r="U3221" s="27" t="s">
        <v>13548</v>
      </c>
    </row>
    <row r="3222" spans="1:21" x14ac:dyDescent="0.15">
      <c r="A3222" s="27" t="s">
        <v>75</v>
      </c>
      <c r="B3222" s="27" t="s">
        <v>13549</v>
      </c>
      <c r="C3222" s="27" t="s">
        <v>246</v>
      </c>
      <c r="D3222" s="27" t="s">
        <v>229</v>
      </c>
      <c r="I3222" s="28">
        <v>43423.46502314815</v>
      </c>
      <c r="J3222" s="28">
        <v>43423.46502314815</v>
      </c>
      <c r="K3222" s="27">
        <v>0</v>
      </c>
      <c r="L3222" s="27" t="s">
        <v>211</v>
      </c>
      <c r="M3222" s="27" t="s">
        <v>211</v>
      </c>
      <c r="N3222" s="27" t="s">
        <v>215</v>
      </c>
      <c r="O3222" s="27" t="s">
        <v>228</v>
      </c>
      <c r="R3222" s="27">
        <v>0</v>
      </c>
      <c r="U3222" s="27" t="s">
        <v>1959</v>
      </c>
    </row>
    <row r="3223" spans="1:21" x14ac:dyDescent="0.15">
      <c r="A3223" s="27" t="s">
        <v>75</v>
      </c>
      <c r="B3223" s="27" t="s">
        <v>13550</v>
      </c>
      <c r="C3223" s="27" t="s">
        <v>246</v>
      </c>
      <c r="D3223" s="27" t="s">
        <v>229</v>
      </c>
      <c r="I3223" s="28">
        <v>43423.465381944443</v>
      </c>
      <c r="J3223" s="28">
        <v>43423.465381944443</v>
      </c>
      <c r="K3223" s="27">
        <v>0</v>
      </c>
      <c r="L3223" s="27" t="s">
        <v>211</v>
      </c>
      <c r="M3223" s="27" t="s">
        <v>211</v>
      </c>
      <c r="N3223" s="27" t="s">
        <v>215</v>
      </c>
      <c r="O3223" s="27" t="s">
        <v>228</v>
      </c>
      <c r="R3223" s="27">
        <v>0</v>
      </c>
      <c r="U3223" s="27" t="s">
        <v>13551</v>
      </c>
    </row>
    <row r="3224" spans="1:21" x14ac:dyDescent="0.15">
      <c r="A3224" s="27" t="s">
        <v>75</v>
      </c>
      <c r="B3224" s="27" t="s">
        <v>13552</v>
      </c>
      <c r="C3224" s="27" t="s">
        <v>246</v>
      </c>
      <c r="D3224" s="27" t="s">
        <v>229</v>
      </c>
      <c r="I3224" s="28">
        <v>43423.468692129631</v>
      </c>
      <c r="J3224" s="28">
        <v>43423.468692129631</v>
      </c>
      <c r="K3224" s="27">
        <v>0</v>
      </c>
      <c r="L3224" s="27" t="s">
        <v>211</v>
      </c>
      <c r="M3224" s="27" t="s">
        <v>211</v>
      </c>
      <c r="N3224" s="27" t="s">
        <v>215</v>
      </c>
      <c r="O3224" s="27" t="s">
        <v>228</v>
      </c>
      <c r="R3224" s="27">
        <v>0</v>
      </c>
      <c r="U3224" s="27" t="s">
        <v>13548</v>
      </c>
    </row>
    <row r="3225" spans="1:21" x14ac:dyDescent="0.15">
      <c r="A3225" s="27" t="s">
        <v>75</v>
      </c>
      <c r="B3225" s="27" t="s">
        <v>6807</v>
      </c>
      <c r="C3225" s="27" t="s">
        <v>246</v>
      </c>
      <c r="D3225" s="27" t="s">
        <v>229</v>
      </c>
      <c r="I3225" s="28">
        <v>43423.46947916667</v>
      </c>
      <c r="J3225" s="28">
        <v>43423.491979166669</v>
      </c>
      <c r="K3225" s="27">
        <v>2.2499999999999996E-2</v>
      </c>
      <c r="L3225" s="27" t="s">
        <v>210</v>
      </c>
      <c r="M3225" s="27" t="s">
        <v>210</v>
      </c>
      <c r="N3225" s="27" t="s">
        <v>215</v>
      </c>
      <c r="O3225" s="27" t="s">
        <v>228</v>
      </c>
      <c r="R3225" s="27">
        <v>0</v>
      </c>
      <c r="U3225" s="27" t="s">
        <v>6808</v>
      </c>
    </row>
    <row r="3226" spans="1:21" x14ac:dyDescent="0.15">
      <c r="A3226" s="27" t="s">
        <v>75</v>
      </c>
      <c r="B3226" s="27" t="s">
        <v>6809</v>
      </c>
      <c r="C3226" s="27" t="s">
        <v>246</v>
      </c>
      <c r="D3226" s="27" t="s">
        <v>229</v>
      </c>
      <c r="I3226" s="28">
        <v>43423.592916666668</v>
      </c>
      <c r="J3226" s="28">
        <v>43423.593310185184</v>
      </c>
      <c r="K3226" s="27">
        <v>3.9351851851851852E-4</v>
      </c>
      <c r="L3226" s="27" t="s">
        <v>210</v>
      </c>
      <c r="M3226" s="27" t="s">
        <v>211</v>
      </c>
      <c r="N3226" s="27" t="s">
        <v>215</v>
      </c>
      <c r="O3226" s="27" t="s">
        <v>228</v>
      </c>
      <c r="R3226" s="27">
        <v>0</v>
      </c>
      <c r="U3226" s="27" t="s">
        <v>6808</v>
      </c>
    </row>
    <row r="3227" spans="1:21" x14ac:dyDescent="0.15">
      <c r="A3227" s="27" t="s">
        <v>75</v>
      </c>
      <c r="B3227" s="27" t="s">
        <v>6810</v>
      </c>
      <c r="C3227" s="27" t="s">
        <v>246</v>
      </c>
      <c r="D3227" s="27" t="s">
        <v>229</v>
      </c>
      <c r="I3227" s="28">
        <v>43423.593576388892</v>
      </c>
      <c r="J3227" s="28">
        <v>43423.599479166667</v>
      </c>
      <c r="K3227" s="27">
        <v>5.9027777777777776E-3</v>
      </c>
      <c r="L3227" s="27" t="s">
        <v>210</v>
      </c>
      <c r="M3227" s="27" t="s">
        <v>210</v>
      </c>
      <c r="N3227" s="27" t="s">
        <v>215</v>
      </c>
      <c r="O3227" s="27" t="s">
        <v>228</v>
      </c>
      <c r="R3227" s="27">
        <v>0</v>
      </c>
      <c r="U3227" s="27" t="s">
        <v>469</v>
      </c>
    </row>
    <row r="3228" spans="1:21" x14ac:dyDescent="0.15">
      <c r="A3228" s="27" t="s">
        <v>75</v>
      </c>
      <c r="B3228" s="27" t="s">
        <v>6811</v>
      </c>
      <c r="C3228" s="27" t="s">
        <v>246</v>
      </c>
      <c r="D3228" s="27" t="s">
        <v>229</v>
      </c>
      <c r="I3228" s="28">
        <v>43423.612291666665</v>
      </c>
      <c r="J3228" s="28">
        <v>43423.612534722219</v>
      </c>
      <c r="K3228" s="27">
        <v>2.4305555555555552E-4</v>
      </c>
      <c r="L3228" s="27" t="s">
        <v>210</v>
      </c>
      <c r="M3228" s="27" t="s">
        <v>211</v>
      </c>
      <c r="N3228" s="27" t="s">
        <v>215</v>
      </c>
      <c r="O3228" s="27" t="s">
        <v>228</v>
      </c>
      <c r="R3228" s="27">
        <v>0</v>
      </c>
      <c r="U3228" s="27" t="s">
        <v>6812</v>
      </c>
    </row>
    <row r="3229" spans="1:21" x14ac:dyDescent="0.15">
      <c r="A3229" s="27" t="s">
        <v>75</v>
      </c>
      <c r="B3229" s="27" t="s">
        <v>6813</v>
      </c>
      <c r="C3229" s="27" t="s">
        <v>246</v>
      </c>
      <c r="D3229" s="27" t="s">
        <v>229</v>
      </c>
      <c r="I3229" s="28">
        <v>43423.61277777778</v>
      </c>
      <c r="J3229" s="28">
        <v>43423.613009259258</v>
      </c>
      <c r="K3229" s="27">
        <v>2.3148148148148146E-4</v>
      </c>
      <c r="L3229" s="27" t="s">
        <v>210</v>
      </c>
      <c r="M3229" s="27" t="s">
        <v>211</v>
      </c>
      <c r="N3229" s="27" t="s">
        <v>215</v>
      </c>
      <c r="O3229" s="27" t="s">
        <v>228</v>
      </c>
      <c r="R3229" s="27">
        <v>0</v>
      </c>
      <c r="U3229" s="27" t="s">
        <v>6812</v>
      </c>
    </row>
    <row r="3230" spans="1:21" x14ac:dyDescent="0.15">
      <c r="A3230" s="27" t="s">
        <v>75</v>
      </c>
      <c r="B3230" s="27" t="s">
        <v>6814</v>
      </c>
      <c r="C3230" s="27" t="s">
        <v>246</v>
      </c>
      <c r="D3230" s="27" t="s">
        <v>229</v>
      </c>
      <c r="I3230" s="28">
        <v>43423.613229166665</v>
      </c>
      <c r="J3230" s="28">
        <v>43423.61383101852</v>
      </c>
      <c r="K3230" s="27">
        <v>6.018518518518519E-4</v>
      </c>
      <c r="L3230" s="27" t="s">
        <v>210</v>
      </c>
      <c r="M3230" s="27" t="s">
        <v>211</v>
      </c>
      <c r="N3230" s="27" t="s">
        <v>215</v>
      </c>
      <c r="O3230" s="27" t="s">
        <v>228</v>
      </c>
      <c r="R3230" s="27">
        <v>0</v>
      </c>
      <c r="U3230" s="27" t="s">
        <v>6812</v>
      </c>
    </row>
    <row r="3231" spans="1:21" x14ac:dyDescent="0.15">
      <c r="A3231" s="27" t="s">
        <v>75</v>
      </c>
      <c r="B3231" s="27" t="s">
        <v>6815</v>
      </c>
      <c r="C3231" s="27" t="s">
        <v>246</v>
      </c>
      <c r="D3231" s="27" t="s">
        <v>229</v>
      </c>
      <c r="I3231" s="28">
        <v>43423.619942129626</v>
      </c>
      <c r="J3231" s="28">
        <v>43423.6406712963</v>
      </c>
      <c r="K3231" s="27">
        <v>2.0729166666666667E-2</v>
      </c>
      <c r="L3231" s="27" t="s">
        <v>210</v>
      </c>
      <c r="M3231" s="27" t="s">
        <v>210</v>
      </c>
      <c r="N3231" s="27" t="s">
        <v>215</v>
      </c>
      <c r="O3231" s="27" t="s">
        <v>228</v>
      </c>
      <c r="R3231" s="27">
        <v>0</v>
      </c>
      <c r="U3231" s="27" t="s">
        <v>1063</v>
      </c>
    </row>
    <row r="3232" spans="1:21" x14ac:dyDescent="0.15">
      <c r="A3232" s="27" t="s">
        <v>75</v>
      </c>
      <c r="B3232" s="27" t="s">
        <v>13553</v>
      </c>
      <c r="C3232" s="27" t="s">
        <v>246</v>
      </c>
      <c r="D3232" s="27" t="s">
        <v>229</v>
      </c>
      <c r="I3232" s="28">
        <v>43423.713750000003</v>
      </c>
      <c r="J3232" s="28">
        <v>43423.713750000003</v>
      </c>
      <c r="K3232" s="27">
        <v>0</v>
      </c>
      <c r="L3232" s="27" t="s">
        <v>211</v>
      </c>
      <c r="M3232" s="27" t="s">
        <v>211</v>
      </c>
      <c r="N3232" s="27" t="s">
        <v>215</v>
      </c>
      <c r="O3232" s="27" t="s">
        <v>228</v>
      </c>
      <c r="R3232" s="27">
        <v>0</v>
      </c>
      <c r="U3232" s="27" t="s">
        <v>13554</v>
      </c>
    </row>
    <row r="3233" spans="1:21" x14ac:dyDescent="0.15">
      <c r="A3233" s="27" t="s">
        <v>75</v>
      </c>
      <c r="B3233" s="27" t="s">
        <v>13555</v>
      </c>
      <c r="C3233" s="27" t="s">
        <v>246</v>
      </c>
      <c r="D3233" s="27" t="s">
        <v>229</v>
      </c>
      <c r="I3233" s="28">
        <v>43423.714525462965</v>
      </c>
      <c r="J3233" s="28">
        <v>43423.714525462965</v>
      </c>
      <c r="K3233" s="27">
        <v>0</v>
      </c>
      <c r="L3233" s="27" t="s">
        <v>211</v>
      </c>
      <c r="M3233" s="27" t="s">
        <v>211</v>
      </c>
      <c r="N3233" s="27" t="s">
        <v>215</v>
      </c>
      <c r="O3233" s="27" t="s">
        <v>228</v>
      </c>
      <c r="R3233" s="27">
        <v>0</v>
      </c>
      <c r="U3233" s="27" t="s">
        <v>13554</v>
      </c>
    </row>
    <row r="3234" spans="1:21" x14ac:dyDescent="0.15">
      <c r="A3234" s="27" t="s">
        <v>75</v>
      </c>
      <c r="B3234" s="27" t="s">
        <v>6816</v>
      </c>
      <c r="C3234" s="27" t="s">
        <v>188</v>
      </c>
      <c r="D3234" s="27" t="s">
        <v>90</v>
      </c>
      <c r="I3234" s="28">
        <v>43423.487442129626</v>
      </c>
      <c r="J3234" s="28">
        <v>43423.487835648149</v>
      </c>
      <c r="K3234" s="27">
        <v>3.9351851851851852E-4</v>
      </c>
      <c r="L3234" s="27" t="s">
        <v>210</v>
      </c>
      <c r="M3234" s="27" t="s">
        <v>211</v>
      </c>
      <c r="N3234" s="27" t="s">
        <v>215</v>
      </c>
      <c r="O3234" s="27" t="s">
        <v>89</v>
      </c>
      <c r="R3234" s="27">
        <v>0</v>
      </c>
      <c r="U3234" s="27" t="s">
        <v>6817</v>
      </c>
    </row>
    <row r="3235" spans="1:21" x14ac:dyDescent="0.15">
      <c r="A3235" s="27" t="s">
        <v>75</v>
      </c>
      <c r="B3235" s="27" t="s">
        <v>6818</v>
      </c>
      <c r="C3235" s="27" t="s">
        <v>188</v>
      </c>
      <c r="D3235" s="27" t="s">
        <v>90</v>
      </c>
      <c r="I3235" s="28">
        <v>43423.515416666669</v>
      </c>
      <c r="J3235" s="28">
        <v>43423.517187500001</v>
      </c>
      <c r="K3235" s="27">
        <v>1.7708333333333332E-3</v>
      </c>
      <c r="L3235" s="27" t="s">
        <v>210</v>
      </c>
      <c r="M3235" s="27" t="s">
        <v>211</v>
      </c>
      <c r="N3235" s="27" t="s">
        <v>216</v>
      </c>
      <c r="O3235" s="27" t="s">
        <v>89</v>
      </c>
      <c r="R3235" s="27">
        <v>0</v>
      </c>
      <c r="U3235" s="27" t="s">
        <v>6817</v>
      </c>
    </row>
    <row r="3236" spans="1:21" x14ac:dyDescent="0.15">
      <c r="A3236" s="27" t="s">
        <v>75</v>
      </c>
      <c r="B3236" s="27" t="s">
        <v>13556</v>
      </c>
      <c r="C3236" s="27" t="s">
        <v>188</v>
      </c>
      <c r="D3236" s="27" t="s">
        <v>90</v>
      </c>
      <c r="I3236" s="28">
        <v>43423.584837962961</v>
      </c>
      <c r="J3236" s="28">
        <v>43423.584837962961</v>
      </c>
      <c r="K3236" s="27">
        <v>0</v>
      </c>
      <c r="L3236" s="27" t="s">
        <v>211</v>
      </c>
      <c r="M3236" s="27" t="s">
        <v>211</v>
      </c>
      <c r="N3236" s="27" t="s">
        <v>215</v>
      </c>
      <c r="O3236" s="27" t="s">
        <v>89</v>
      </c>
      <c r="U3236" s="27" t="s">
        <v>1291</v>
      </c>
    </row>
    <row r="3237" spans="1:21" x14ac:dyDescent="0.15">
      <c r="A3237" s="27" t="s">
        <v>75</v>
      </c>
      <c r="B3237" s="27" t="s">
        <v>6819</v>
      </c>
      <c r="C3237" s="27" t="s">
        <v>188</v>
      </c>
      <c r="D3237" s="27" t="s">
        <v>90</v>
      </c>
      <c r="I3237" s="28">
        <v>43423.584918981483</v>
      </c>
      <c r="J3237" s="28">
        <v>43423.587997685187</v>
      </c>
      <c r="K3237" s="27">
        <v>3.0787037037037037E-3</v>
      </c>
      <c r="L3237" s="27" t="s">
        <v>210</v>
      </c>
      <c r="M3237" s="27" t="s">
        <v>210</v>
      </c>
      <c r="N3237" s="27" t="s">
        <v>215</v>
      </c>
      <c r="O3237" s="27" t="s">
        <v>89</v>
      </c>
      <c r="R3237" s="27">
        <v>0</v>
      </c>
      <c r="U3237" s="27" t="s">
        <v>1291</v>
      </c>
    </row>
    <row r="3238" spans="1:21" x14ac:dyDescent="0.15">
      <c r="A3238" s="27" t="s">
        <v>75</v>
      </c>
      <c r="B3238" s="27" t="s">
        <v>6820</v>
      </c>
      <c r="C3238" s="27" t="s">
        <v>188</v>
      </c>
      <c r="D3238" s="27" t="s">
        <v>90</v>
      </c>
      <c r="I3238" s="28">
        <v>43423.590891203705</v>
      </c>
      <c r="J3238" s="28">
        <v>43423.595983796295</v>
      </c>
      <c r="K3238" s="27">
        <v>5.0925925925925921E-3</v>
      </c>
      <c r="L3238" s="27" t="s">
        <v>210</v>
      </c>
      <c r="M3238" s="27" t="s">
        <v>210</v>
      </c>
      <c r="N3238" s="27" t="s">
        <v>215</v>
      </c>
      <c r="O3238" s="27" t="s">
        <v>89</v>
      </c>
      <c r="R3238" s="27">
        <v>0</v>
      </c>
      <c r="U3238" s="27" t="s">
        <v>1186</v>
      </c>
    </row>
    <row r="3239" spans="1:21" x14ac:dyDescent="0.15">
      <c r="A3239" s="27" t="s">
        <v>75</v>
      </c>
      <c r="B3239" s="27" t="s">
        <v>6821</v>
      </c>
      <c r="C3239" s="27" t="s">
        <v>188</v>
      </c>
      <c r="D3239" s="27" t="s">
        <v>90</v>
      </c>
      <c r="I3239" s="28">
        <v>43423.596446759257</v>
      </c>
      <c r="J3239" s="28">
        <v>43423.597685185188</v>
      </c>
      <c r="K3239" s="27">
        <v>1.2384259259259258E-3</v>
      </c>
      <c r="L3239" s="27" t="s">
        <v>210</v>
      </c>
      <c r="M3239" s="27" t="s">
        <v>211</v>
      </c>
      <c r="N3239" s="27" t="s">
        <v>215</v>
      </c>
      <c r="O3239" s="27" t="s">
        <v>89</v>
      </c>
      <c r="R3239" s="27">
        <v>0</v>
      </c>
      <c r="U3239" s="27" t="s">
        <v>1957</v>
      </c>
    </row>
    <row r="3240" spans="1:21" x14ac:dyDescent="0.15">
      <c r="A3240" s="27" t="s">
        <v>75</v>
      </c>
      <c r="B3240" s="27" t="s">
        <v>6822</v>
      </c>
      <c r="C3240" s="27" t="s">
        <v>188</v>
      </c>
      <c r="D3240" s="27" t="s">
        <v>90</v>
      </c>
      <c r="I3240" s="28">
        <v>43423.598067129627</v>
      </c>
      <c r="J3240" s="28">
        <v>43423.601064814815</v>
      </c>
      <c r="K3240" s="27">
        <v>2.9976851851851848E-3</v>
      </c>
      <c r="L3240" s="27" t="s">
        <v>210</v>
      </c>
      <c r="M3240" s="27" t="s">
        <v>210</v>
      </c>
      <c r="N3240" s="27" t="s">
        <v>215</v>
      </c>
      <c r="O3240" s="27" t="s">
        <v>89</v>
      </c>
      <c r="R3240" s="27">
        <v>0</v>
      </c>
      <c r="U3240" s="27" t="s">
        <v>6823</v>
      </c>
    </row>
    <row r="3241" spans="1:21" x14ac:dyDescent="0.15">
      <c r="A3241" s="27" t="s">
        <v>75</v>
      </c>
      <c r="B3241" s="27" t="s">
        <v>13557</v>
      </c>
      <c r="C3241" s="27" t="s">
        <v>188</v>
      </c>
      <c r="D3241" s="27" t="s">
        <v>90</v>
      </c>
      <c r="I3241" s="28">
        <v>43423.604039351849</v>
      </c>
      <c r="J3241" s="28">
        <v>43423.604039351849</v>
      </c>
      <c r="K3241" s="27">
        <v>0</v>
      </c>
      <c r="L3241" s="27" t="s">
        <v>211</v>
      </c>
      <c r="M3241" s="27" t="s">
        <v>211</v>
      </c>
      <c r="N3241" s="27" t="s">
        <v>215</v>
      </c>
      <c r="O3241" s="27" t="s">
        <v>89</v>
      </c>
      <c r="R3241" s="27">
        <v>0</v>
      </c>
      <c r="U3241" s="27" t="s">
        <v>13558</v>
      </c>
    </row>
    <row r="3242" spans="1:21" x14ac:dyDescent="0.15">
      <c r="A3242" s="27" t="s">
        <v>75</v>
      </c>
      <c r="B3242" s="27" t="s">
        <v>6824</v>
      </c>
      <c r="C3242" s="27" t="s">
        <v>188</v>
      </c>
      <c r="D3242" s="27" t="s">
        <v>90</v>
      </c>
      <c r="I3242" s="28">
        <v>43423.604629629626</v>
      </c>
      <c r="J3242" s="28">
        <v>43423.604837962965</v>
      </c>
      <c r="K3242" s="27">
        <v>2.0833333333333335E-4</v>
      </c>
      <c r="L3242" s="27" t="s">
        <v>210</v>
      </c>
      <c r="M3242" s="27" t="s">
        <v>211</v>
      </c>
      <c r="N3242" s="27" t="s">
        <v>215</v>
      </c>
      <c r="O3242" s="27" t="s">
        <v>89</v>
      </c>
      <c r="R3242" s="27">
        <v>0</v>
      </c>
      <c r="U3242" s="27" t="s">
        <v>1958</v>
      </c>
    </row>
    <row r="3243" spans="1:21" x14ac:dyDescent="0.15">
      <c r="A3243" s="27" t="s">
        <v>75</v>
      </c>
      <c r="B3243" s="27" t="s">
        <v>6825</v>
      </c>
      <c r="C3243" s="27" t="s">
        <v>188</v>
      </c>
      <c r="D3243" s="27" t="s">
        <v>90</v>
      </c>
      <c r="I3243" s="28">
        <v>43423.605462962965</v>
      </c>
      <c r="J3243" s="28">
        <v>43423.607592592591</v>
      </c>
      <c r="K3243" s="27">
        <v>2.1296296296296298E-3</v>
      </c>
      <c r="L3243" s="27" t="s">
        <v>210</v>
      </c>
      <c r="M3243" s="27" t="s">
        <v>210</v>
      </c>
      <c r="N3243" s="27" t="s">
        <v>215</v>
      </c>
      <c r="O3243" s="27" t="s">
        <v>89</v>
      </c>
      <c r="R3243" s="27">
        <v>0</v>
      </c>
      <c r="U3243" s="27" t="s">
        <v>6826</v>
      </c>
    </row>
    <row r="3244" spans="1:21" x14ac:dyDescent="0.15">
      <c r="A3244" s="27" t="s">
        <v>75</v>
      </c>
      <c r="B3244" s="27" t="s">
        <v>6827</v>
      </c>
      <c r="C3244" s="27" t="s">
        <v>188</v>
      </c>
      <c r="D3244" s="27" t="s">
        <v>90</v>
      </c>
      <c r="I3244" s="28">
        <v>43423.609583333331</v>
      </c>
      <c r="J3244" s="28">
        <v>43423.611435185187</v>
      </c>
      <c r="K3244" s="27">
        <v>1.8518518518518517E-3</v>
      </c>
      <c r="L3244" s="27" t="s">
        <v>210</v>
      </c>
      <c r="M3244" s="27" t="s">
        <v>211</v>
      </c>
      <c r="N3244" s="27" t="s">
        <v>215</v>
      </c>
      <c r="O3244" s="27" t="s">
        <v>89</v>
      </c>
      <c r="R3244" s="27">
        <v>0</v>
      </c>
      <c r="U3244" s="27" t="s">
        <v>6828</v>
      </c>
    </row>
    <row r="3245" spans="1:21" x14ac:dyDescent="0.15">
      <c r="A3245" s="27" t="s">
        <v>75</v>
      </c>
      <c r="B3245" s="27" t="s">
        <v>13559</v>
      </c>
      <c r="C3245" s="27" t="s">
        <v>188</v>
      </c>
      <c r="D3245" s="27" t="s">
        <v>90</v>
      </c>
      <c r="I3245" s="28">
        <v>43423.616215277776</v>
      </c>
      <c r="J3245" s="28">
        <v>43423.616215277776</v>
      </c>
      <c r="K3245" s="27">
        <v>0</v>
      </c>
      <c r="L3245" s="27" t="s">
        <v>211</v>
      </c>
      <c r="M3245" s="27" t="s">
        <v>211</v>
      </c>
      <c r="N3245" s="27" t="s">
        <v>215</v>
      </c>
      <c r="O3245" s="27" t="s">
        <v>89</v>
      </c>
      <c r="R3245" s="27">
        <v>0</v>
      </c>
      <c r="U3245" s="27" t="s">
        <v>13560</v>
      </c>
    </row>
    <row r="3246" spans="1:21" x14ac:dyDescent="0.15">
      <c r="A3246" s="27" t="s">
        <v>75</v>
      </c>
      <c r="B3246" s="27" t="s">
        <v>13561</v>
      </c>
      <c r="C3246" s="27" t="s">
        <v>188</v>
      </c>
      <c r="D3246" s="27" t="s">
        <v>90</v>
      </c>
      <c r="I3246" s="28">
        <v>43423.617048611108</v>
      </c>
      <c r="J3246" s="28">
        <v>43423.617048611108</v>
      </c>
      <c r="K3246" s="27">
        <v>0</v>
      </c>
      <c r="L3246" s="27" t="s">
        <v>211</v>
      </c>
      <c r="M3246" s="27" t="s">
        <v>211</v>
      </c>
      <c r="N3246" s="27" t="s">
        <v>215</v>
      </c>
      <c r="O3246" s="27" t="s">
        <v>89</v>
      </c>
      <c r="R3246" s="27">
        <v>0</v>
      </c>
      <c r="U3246" s="27" t="s">
        <v>13560</v>
      </c>
    </row>
    <row r="3247" spans="1:21" x14ac:dyDescent="0.15">
      <c r="A3247" s="27" t="s">
        <v>75</v>
      </c>
      <c r="B3247" s="27" t="s">
        <v>6829</v>
      </c>
      <c r="C3247" s="27" t="s">
        <v>188</v>
      </c>
      <c r="D3247" s="27" t="s">
        <v>90</v>
      </c>
      <c r="I3247" s="28">
        <v>43423.617951388886</v>
      </c>
      <c r="J3247" s="28">
        <v>43423.619618055556</v>
      </c>
      <c r="K3247" s="27">
        <v>1.6666666666666668E-3</v>
      </c>
      <c r="L3247" s="27" t="s">
        <v>210</v>
      </c>
      <c r="M3247" s="27" t="s">
        <v>211</v>
      </c>
      <c r="N3247" s="27" t="s">
        <v>215</v>
      </c>
      <c r="O3247" s="27" t="s">
        <v>89</v>
      </c>
      <c r="R3247" s="27">
        <v>0</v>
      </c>
      <c r="U3247" s="27" t="s">
        <v>6830</v>
      </c>
    </row>
    <row r="3248" spans="1:21" x14ac:dyDescent="0.15">
      <c r="A3248" s="27" t="s">
        <v>75</v>
      </c>
      <c r="B3248" s="27" t="s">
        <v>13562</v>
      </c>
      <c r="C3248" s="27" t="s">
        <v>188</v>
      </c>
      <c r="D3248" s="27" t="s">
        <v>90</v>
      </c>
      <c r="I3248" s="28">
        <v>43423.620706018519</v>
      </c>
      <c r="J3248" s="28">
        <v>43423.620706018519</v>
      </c>
      <c r="K3248" s="27">
        <v>0</v>
      </c>
      <c r="L3248" s="27" t="s">
        <v>211</v>
      </c>
      <c r="M3248" s="27" t="s">
        <v>211</v>
      </c>
      <c r="N3248" s="27" t="s">
        <v>215</v>
      </c>
      <c r="O3248" s="27" t="s">
        <v>89</v>
      </c>
      <c r="R3248" s="27">
        <v>0</v>
      </c>
      <c r="U3248" s="27" t="s">
        <v>13563</v>
      </c>
    </row>
    <row r="3249" spans="1:21" x14ac:dyDescent="0.15">
      <c r="A3249" s="27" t="s">
        <v>75</v>
      </c>
      <c r="B3249" s="27" t="s">
        <v>6831</v>
      </c>
      <c r="C3249" s="27" t="s">
        <v>188</v>
      </c>
      <c r="D3249" s="27" t="s">
        <v>90</v>
      </c>
      <c r="I3249" s="28">
        <v>43423.620949074073</v>
      </c>
      <c r="J3249" s="28">
        <v>43423.623912037037</v>
      </c>
      <c r="K3249" s="27">
        <v>2.9629629629629628E-3</v>
      </c>
      <c r="L3249" s="27" t="s">
        <v>210</v>
      </c>
      <c r="M3249" s="27" t="s">
        <v>210</v>
      </c>
      <c r="N3249" s="27" t="s">
        <v>215</v>
      </c>
      <c r="O3249" s="27" t="s">
        <v>89</v>
      </c>
      <c r="R3249" s="27">
        <v>0</v>
      </c>
      <c r="U3249" s="27" t="s">
        <v>6832</v>
      </c>
    </row>
    <row r="3250" spans="1:21" x14ac:dyDescent="0.15">
      <c r="A3250" s="27" t="s">
        <v>75</v>
      </c>
      <c r="B3250" s="27" t="s">
        <v>13564</v>
      </c>
      <c r="C3250" s="27" t="s">
        <v>188</v>
      </c>
      <c r="D3250" s="27" t="s">
        <v>90</v>
      </c>
      <c r="I3250" s="28">
        <v>43423.621608796297</v>
      </c>
      <c r="J3250" s="28">
        <v>43423.621608796297</v>
      </c>
      <c r="K3250" s="27">
        <v>0</v>
      </c>
      <c r="L3250" s="27" t="s">
        <v>211</v>
      </c>
      <c r="M3250" s="27" t="s">
        <v>211</v>
      </c>
      <c r="N3250" s="27" t="s">
        <v>215</v>
      </c>
      <c r="O3250" s="27" t="s">
        <v>89</v>
      </c>
      <c r="R3250" s="27">
        <v>0</v>
      </c>
      <c r="U3250" s="27" t="s">
        <v>6830</v>
      </c>
    </row>
    <row r="3251" spans="1:21" x14ac:dyDescent="0.15">
      <c r="A3251" s="27" t="s">
        <v>75</v>
      </c>
      <c r="B3251" s="27" t="s">
        <v>6833</v>
      </c>
      <c r="C3251" s="27" t="s">
        <v>188</v>
      </c>
      <c r="D3251" s="27" t="s">
        <v>90</v>
      </c>
      <c r="I3251" s="28">
        <v>43423.626250000001</v>
      </c>
      <c r="J3251" s="28">
        <v>43423.627083333333</v>
      </c>
      <c r="K3251" s="27">
        <v>8.3333333333333339E-4</v>
      </c>
      <c r="L3251" s="27" t="s">
        <v>210</v>
      </c>
      <c r="M3251" s="27" t="s">
        <v>211</v>
      </c>
      <c r="N3251" s="27" t="s">
        <v>215</v>
      </c>
      <c r="O3251" s="27" t="s">
        <v>89</v>
      </c>
      <c r="R3251" s="27">
        <v>0</v>
      </c>
      <c r="U3251" s="27" t="s">
        <v>6834</v>
      </c>
    </row>
    <row r="3252" spans="1:21" x14ac:dyDescent="0.15">
      <c r="A3252" s="27" t="s">
        <v>75</v>
      </c>
      <c r="B3252" s="27" t="s">
        <v>6835</v>
      </c>
      <c r="C3252" s="27" t="s">
        <v>188</v>
      </c>
      <c r="D3252" s="27" t="s">
        <v>90</v>
      </c>
      <c r="I3252" s="28">
        <v>43423.627141203702</v>
      </c>
      <c r="J3252" s="28">
        <v>43423.628182870372</v>
      </c>
      <c r="K3252" s="27">
        <v>1.0416666666666667E-3</v>
      </c>
      <c r="L3252" s="27" t="s">
        <v>210</v>
      </c>
      <c r="M3252" s="27" t="s">
        <v>211</v>
      </c>
      <c r="N3252" s="27" t="s">
        <v>215</v>
      </c>
      <c r="O3252" s="27" t="s">
        <v>89</v>
      </c>
      <c r="R3252" s="27">
        <v>0</v>
      </c>
      <c r="U3252" s="27" t="s">
        <v>6836</v>
      </c>
    </row>
    <row r="3253" spans="1:21" x14ac:dyDescent="0.15">
      <c r="A3253" s="27" t="s">
        <v>75</v>
      </c>
      <c r="B3253" s="27" t="s">
        <v>6837</v>
      </c>
      <c r="C3253" s="27" t="s">
        <v>188</v>
      </c>
      <c r="D3253" s="27" t="s">
        <v>90</v>
      </c>
      <c r="I3253" s="28">
        <v>43423.628865740742</v>
      </c>
      <c r="J3253" s="28">
        <v>43423.629513888889</v>
      </c>
      <c r="K3253" s="27">
        <v>6.4814814814814813E-4</v>
      </c>
      <c r="L3253" s="27" t="s">
        <v>210</v>
      </c>
      <c r="M3253" s="27" t="s">
        <v>211</v>
      </c>
      <c r="N3253" s="27" t="s">
        <v>215</v>
      </c>
      <c r="O3253" s="27" t="s">
        <v>89</v>
      </c>
      <c r="R3253" s="27">
        <v>0</v>
      </c>
      <c r="U3253" s="27" t="s">
        <v>6836</v>
      </c>
    </row>
    <row r="3254" spans="1:21" x14ac:dyDescent="0.15">
      <c r="A3254" s="27" t="s">
        <v>75</v>
      </c>
      <c r="B3254" s="27" t="s">
        <v>6838</v>
      </c>
      <c r="C3254" s="27" t="s">
        <v>188</v>
      </c>
      <c r="D3254" s="27" t="s">
        <v>90</v>
      </c>
      <c r="I3254" s="28">
        <v>43423.629745370374</v>
      </c>
      <c r="J3254" s="28">
        <v>43423.629872685182</v>
      </c>
      <c r="K3254" s="27">
        <v>1.273148148148148E-4</v>
      </c>
      <c r="L3254" s="27" t="s">
        <v>210</v>
      </c>
      <c r="M3254" s="27" t="s">
        <v>211</v>
      </c>
      <c r="N3254" s="27" t="s">
        <v>215</v>
      </c>
      <c r="O3254" s="27" t="s">
        <v>89</v>
      </c>
      <c r="R3254" s="27">
        <v>0</v>
      </c>
      <c r="U3254" s="27" t="s">
        <v>6834</v>
      </c>
    </row>
    <row r="3255" spans="1:21" x14ac:dyDescent="0.15">
      <c r="A3255" s="27" t="s">
        <v>75</v>
      </c>
      <c r="B3255" s="27" t="s">
        <v>6839</v>
      </c>
      <c r="C3255" s="27" t="s">
        <v>188</v>
      </c>
      <c r="D3255" s="27" t="s">
        <v>90</v>
      </c>
      <c r="I3255" s="28">
        <v>43423.630590277775</v>
      </c>
      <c r="J3255" s="28">
        <v>43423.631076388891</v>
      </c>
      <c r="K3255" s="27">
        <v>4.8611111111111104E-4</v>
      </c>
      <c r="L3255" s="27" t="s">
        <v>210</v>
      </c>
      <c r="M3255" s="27" t="s">
        <v>211</v>
      </c>
      <c r="N3255" s="27" t="s">
        <v>215</v>
      </c>
      <c r="O3255" s="27" t="s">
        <v>89</v>
      </c>
      <c r="R3255" s="27">
        <v>0</v>
      </c>
      <c r="U3255" s="27" t="s">
        <v>6840</v>
      </c>
    </row>
    <row r="3256" spans="1:21" x14ac:dyDescent="0.15">
      <c r="A3256" s="27" t="s">
        <v>75</v>
      </c>
      <c r="B3256" s="27" t="s">
        <v>6841</v>
      </c>
      <c r="C3256" s="27" t="s">
        <v>188</v>
      </c>
      <c r="D3256" s="27" t="s">
        <v>90</v>
      </c>
      <c r="I3256" s="28">
        <v>43423.631585648145</v>
      </c>
      <c r="J3256" s="28">
        <v>43423.632673611108</v>
      </c>
      <c r="K3256" s="27">
        <v>1.0879629629629629E-3</v>
      </c>
      <c r="L3256" s="27" t="s">
        <v>210</v>
      </c>
      <c r="M3256" s="27" t="s">
        <v>211</v>
      </c>
      <c r="N3256" s="27" t="s">
        <v>215</v>
      </c>
      <c r="O3256" s="27" t="s">
        <v>89</v>
      </c>
      <c r="R3256" s="27">
        <v>0</v>
      </c>
      <c r="U3256" s="27" t="s">
        <v>6842</v>
      </c>
    </row>
    <row r="3257" spans="1:21" x14ac:dyDescent="0.15">
      <c r="A3257" s="27" t="s">
        <v>75</v>
      </c>
      <c r="B3257" s="27" t="s">
        <v>6843</v>
      </c>
      <c r="C3257" s="27" t="s">
        <v>188</v>
      </c>
      <c r="D3257" s="27" t="s">
        <v>90</v>
      </c>
      <c r="I3257" s="28">
        <v>43423.632939814815</v>
      </c>
      <c r="J3257" s="28">
        <v>43423.633437500001</v>
      </c>
      <c r="K3257" s="27">
        <v>4.9768518518518521E-4</v>
      </c>
      <c r="L3257" s="27" t="s">
        <v>210</v>
      </c>
      <c r="M3257" s="27" t="s">
        <v>211</v>
      </c>
      <c r="N3257" s="27" t="s">
        <v>215</v>
      </c>
      <c r="O3257" s="27" t="s">
        <v>89</v>
      </c>
      <c r="R3257" s="27">
        <v>0</v>
      </c>
      <c r="U3257" s="27" t="s">
        <v>6842</v>
      </c>
    </row>
    <row r="3258" spans="1:21" x14ac:dyDescent="0.15">
      <c r="A3258" s="27" t="s">
        <v>75</v>
      </c>
      <c r="B3258" s="27" t="s">
        <v>6844</v>
      </c>
      <c r="C3258" s="27" t="s">
        <v>188</v>
      </c>
      <c r="D3258" s="27" t="s">
        <v>90</v>
      </c>
      <c r="I3258" s="28">
        <v>43423.634120370371</v>
      </c>
      <c r="J3258" s="28">
        <v>43423.634293981479</v>
      </c>
      <c r="K3258" s="27">
        <v>1.7361111111111112E-4</v>
      </c>
      <c r="L3258" s="27" t="s">
        <v>210</v>
      </c>
      <c r="M3258" s="27" t="s">
        <v>211</v>
      </c>
      <c r="N3258" s="27" t="s">
        <v>215</v>
      </c>
      <c r="O3258" s="27" t="s">
        <v>89</v>
      </c>
      <c r="R3258" s="27">
        <v>0</v>
      </c>
      <c r="U3258" s="27" t="s">
        <v>6845</v>
      </c>
    </row>
    <row r="3259" spans="1:21" x14ac:dyDescent="0.15">
      <c r="A3259" s="27" t="s">
        <v>75</v>
      </c>
      <c r="B3259" s="27" t="s">
        <v>6846</v>
      </c>
      <c r="C3259" s="27" t="s">
        <v>188</v>
      </c>
      <c r="D3259" s="27" t="s">
        <v>90</v>
      </c>
      <c r="I3259" s="28">
        <v>43423.635509259257</v>
      </c>
      <c r="J3259" s="28">
        <v>43423.638749999998</v>
      </c>
      <c r="K3259" s="27">
        <v>3.2407407407407406E-3</v>
      </c>
      <c r="L3259" s="27" t="s">
        <v>210</v>
      </c>
      <c r="M3259" s="27" t="s">
        <v>210</v>
      </c>
      <c r="N3259" s="27" t="s">
        <v>215</v>
      </c>
      <c r="O3259" s="27" t="s">
        <v>89</v>
      </c>
      <c r="R3259" s="27">
        <v>0</v>
      </c>
      <c r="U3259" s="27" t="s">
        <v>6847</v>
      </c>
    </row>
    <row r="3260" spans="1:21" x14ac:dyDescent="0.15">
      <c r="A3260" s="27" t="s">
        <v>75</v>
      </c>
      <c r="B3260" s="27" t="s">
        <v>13565</v>
      </c>
      <c r="C3260" s="27" t="s">
        <v>188</v>
      </c>
      <c r="D3260" s="27" t="s">
        <v>90</v>
      </c>
      <c r="I3260" s="28">
        <v>43423.647685185184</v>
      </c>
      <c r="J3260" s="28">
        <v>43423.647685185184</v>
      </c>
      <c r="K3260" s="27">
        <v>0</v>
      </c>
      <c r="L3260" s="27" t="s">
        <v>211</v>
      </c>
      <c r="M3260" s="27" t="s">
        <v>211</v>
      </c>
      <c r="N3260" s="27" t="s">
        <v>215</v>
      </c>
      <c r="O3260" s="27" t="s">
        <v>89</v>
      </c>
      <c r="R3260" s="27">
        <v>0</v>
      </c>
      <c r="U3260" s="27" t="s">
        <v>13566</v>
      </c>
    </row>
    <row r="3261" spans="1:21" x14ac:dyDescent="0.15">
      <c r="A3261" s="27" t="s">
        <v>75</v>
      </c>
      <c r="B3261" s="27" t="s">
        <v>6848</v>
      </c>
      <c r="C3261" s="27" t="s">
        <v>188</v>
      </c>
      <c r="D3261" s="27" t="s">
        <v>90</v>
      </c>
      <c r="I3261" s="28">
        <v>43423.686006944445</v>
      </c>
      <c r="J3261" s="28">
        <v>43423.689351851855</v>
      </c>
      <c r="K3261" s="27">
        <v>3.3449074074074071E-3</v>
      </c>
      <c r="L3261" s="27" t="s">
        <v>210</v>
      </c>
      <c r="M3261" s="27" t="s">
        <v>210</v>
      </c>
      <c r="N3261" s="27" t="s">
        <v>215</v>
      </c>
      <c r="O3261" s="27" t="s">
        <v>89</v>
      </c>
      <c r="R3261" s="27">
        <v>0</v>
      </c>
      <c r="U3261" s="27" t="s">
        <v>1957</v>
      </c>
    </row>
    <row r="3262" spans="1:21" x14ac:dyDescent="0.15">
      <c r="A3262" s="27" t="s">
        <v>75</v>
      </c>
      <c r="B3262" s="27" t="s">
        <v>13567</v>
      </c>
      <c r="C3262" s="27" t="s">
        <v>188</v>
      </c>
      <c r="D3262" s="27" t="s">
        <v>90</v>
      </c>
      <c r="I3262" s="28">
        <v>43423.692314814813</v>
      </c>
      <c r="J3262" s="28">
        <v>43423.692314814813</v>
      </c>
      <c r="K3262" s="27">
        <v>0</v>
      </c>
      <c r="L3262" s="27" t="s">
        <v>211</v>
      </c>
      <c r="M3262" s="27" t="s">
        <v>211</v>
      </c>
      <c r="N3262" s="27" t="s">
        <v>215</v>
      </c>
      <c r="O3262" s="27" t="s">
        <v>89</v>
      </c>
      <c r="R3262" s="27">
        <v>0</v>
      </c>
      <c r="U3262" s="27" t="s">
        <v>13568</v>
      </c>
    </row>
    <row r="3263" spans="1:21" x14ac:dyDescent="0.15">
      <c r="A3263" s="27" t="s">
        <v>75</v>
      </c>
      <c r="B3263" s="27" t="s">
        <v>6849</v>
      </c>
      <c r="C3263" s="27" t="s">
        <v>188</v>
      </c>
      <c r="D3263" s="27" t="s">
        <v>90</v>
      </c>
      <c r="I3263" s="28">
        <v>43423.693402777775</v>
      </c>
      <c r="J3263" s="28">
        <v>43423.696805555555</v>
      </c>
      <c r="K3263" s="27">
        <v>3.4027777777777784E-3</v>
      </c>
      <c r="L3263" s="27" t="s">
        <v>210</v>
      </c>
      <c r="M3263" s="27" t="s">
        <v>210</v>
      </c>
      <c r="N3263" s="27" t="s">
        <v>215</v>
      </c>
      <c r="O3263" s="27" t="s">
        <v>89</v>
      </c>
      <c r="R3263" s="27">
        <v>0</v>
      </c>
      <c r="U3263" s="27" t="s">
        <v>6850</v>
      </c>
    </row>
    <row r="3264" spans="1:21" x14ac:dyDescent="0.15">
      <c r="A3264" s="27" t="s">
        <v>75</v>
      </c>
      <c r="B3264" s="27" t="s">
        <v>13569</v>
      </c>
      <c r="C3264" s="27" t="s">
        <v>188</v>
      </c>
      <c r="D3264" s="27" t="s">
        <v>90</v>
      </c>
      <c r="I3264" s="28">
        <v>43423.701909722222</v>
      </c>
      <c r="J3264" s="28">
        <v>43423.701909722222</v>
      </c>
      <c r="K3264" s="27">
        <v>0</v>
      </c>
      <c r="L3264" s="27" t="s">
        <v>211</v>
      </c>
      <c r="M3264" s="27" t="s">
        <v>211</v>
      </c>
      <c r="N3264" s="27" t="s">
        <v>215</v>
      </c>
      <c r="O3264" s="27" t="s">
        <v>89</v>
      </c>
      <c r="R3264" s="27">
        <v>0</v>
      </c>
      <c r="U3264" s="27" t="s">
        <v>13570</v>
      </c>
    </row>
    <row r="3265" spans="1:21" x14ac:dyDescent="0.15">
      <c r="A3265" s="27" t="s">
        <v>75</v>
      </c>
      <c r="B3265" s="27" t="s">
        <v>6851</v>
      </c>
      <c r="C3265" s="27" t="s">
        <v>188</v>
      </c>
      <c r="D3265" s="27" t="s">
        <v>90</v>
      </c>
      <c r="I3265" s="28">
        <v>43423.703159722223</v>
      </c>
      <c r="J3265" s="28">
        <v>43423.715821759259</v>
      </c>
      <c r="K3265" s="27">
        <v>1.2662037037037039E-2</v>
      </c>
      <c r="L3265" s="27" t="s">
        <v>210</v>
      </c>
      <c r="M3265" s="27" t="s">
        <v>210</v>
      </c>
      <c r="N3265" s="27" t="s">
        <v>215</v>
      </c>
      <c r="O3265" s="27" t="s">
        <v>89</v>
      </c>
      <c r="R3265" s="27">
        <v>0</v>
      </c>
      <c r="U3265" s="27" t="s">
        <v>6852</v>
      </c>
    </row>
    <row r="3266" spans="1:21" x14ac:dyDescent="0.15">
      <c r="A3266" s="27" t="s">
        <v>75</v>
      </c>
      <c r="B3266" s="27" t="s">
        <v>13571</v>
      </c>
      <c r="C3266" s="27" t="s">
        <v>188</v>
      </c>
      <c r="D3266" s="27" t="s">
        <v>39</v>
      </c>
      <c r="I3266" s="28">
        <v>43423.425347222219</v>
      </c>
      <c r="J3266" s="28">
        <v>43423.425347222219</v>
      </c>
      <c r="K3266" s="27">
        <v>0</v>
      </c>
      <c r="L3266" s="27" t="s">
        <v>211</v>
      </c>
      <c r="M3266" s="27" t="s">
        <v>211</v>
      </c>
      <c r="N3266" s="27" t="s">
        <v>215</v>
      </c>
      <c r="O3266" s="27" t="s">
        <v>38</v>
      </c>
      <c r="U3266" s="27" t="s">
        <v>478</v>
      </c>
    </row>
    <row r="3267" spans="1:21" x14ac:dyDescent="0.15">
      <c r="A3267" s="27" t="s">
        <v>75</v>
      </c>
      <c r="B3267" s="27" t="s">
        <v>6853</v>
      </c>
      <c r="C3267" s="27" t="s">
        <v>188</v>
      </c>
      <c r="D3267" s="27" t="s">
        <v>39</v>
      </c>
      <c r="I3267" s="28">
        <v>43423.455729166664</v>
      </c>
      <c r="J3267" s="28">
        <v>43423.456828703704</v>
      </c>
      <c r="K3267" s="27">
        <v>1.0995370370370371E-3</v>
      </c>
      <c r="L3267" s="27" t="s">
        <v>210</v>
      </c>
      <c r="M3267" s="27" t="s">
        <v>211</v>
      </c>
      <c r="N3267" s="27" t="s">
        <v>215</v>
      </c>
      <c r="O3267" s="27" t="s">
        <v>38</v>
      </c>
      <c r="R3267" s="27">
        <v>0</v>
      </c>
      <c r="U3267" s="27" t="s">
        <v>6854</v>
      </c>
    </row>
    <row r="3268" spans="1:21" x14ac:dyDescent="0.15">
      <c r="A3268" s="27" t="s">
        <v>75</v>
      </c>
      <c r="B3268" s="27" t="s">
        <v>6855</v>
      </c>
      <c r="C3268" s="27" t="s">
        <v>188</v>
      </c>
      <c r="D3268" s="27" t="s">
        <v>39</v>
      </c>
      <c r="I3268" s="28">
        <v>43423.483888888892</v>
      </c>
      <c r="J3268" s="28">
        <v>43423.484803240739</v>
      </c>
      <c r="K3268" s="27">
        <v>9.1435185185185185E-4</v>
      </c>
      <c r="L3268" s="27" t="s">
        <v>210</v>
      </c>
      <c r="M3268" s="27" t="s">
        <v>211</v>
      </c>
      <c r="N3268" s="27" t="s">
        <v>215</v>
      </c>
      <c r="O3268" s="27" t="s">
        <v>38</v>
      </c>
      <c r="R3268" s="27">
        <v>0</v>
      </c>
      <c r="U3268" s="27" t="s">
        <v>1703</v>
      </c>
    </row>
    <row r="3269" spans="1:21" x14ac:dyDescent="0.15">
      <c r="A3269" s="27" t="s">
        <v>75</v>
      </c>
      <c r="B3269" s="27" t="s">
        <v>6856</v>
      </c>
      <c r="C3269" s="27" t="s">
        <v>188</v>
      </c>
      <c r="D3269" s="27" t="s">
        <v>39</v>
      </c>
      <c r="I3269" s="28">
        <v>43423.556469907409</v>
      </c>
      <c r="J3269" s="28">
        <v>43423.558657407404</v>
      </c>
      <c r="K3269" s="27">
        <v>2.1874999999999998E-3</v>
      </c>
      <c r="L3269" s="27" t="s">
        <v>210</v>
      </c>
      <c r="M3269" s="27" t="s">
        <v>210</v>
      </c>
      <c r="N3269" s="27" t="s">
        <v>216</v>
      </c>
      <c r="O3269" s="27" t="s">
        <v>38</v>
      </c>
      <c r="U3269" s="27" t="s">
        <v>6857</v>
      </c>
    </row>
    <row r="3270" spans="1:21" x14ac:dyDescent="0.15">
      <c r="A3270" s="27" t="s">
        <v>75</v>
      </c>
      <c r="B3270" s="27" t="s">
        <v>6858</v>
      </c>
      <c r="C3270" s="27" t="s">
        <v>188</v>
      </c>
      <c r="D3270" s="27" t="s">
        <v>39</v>
      </c>
      <c r="I3270" s="28">
        <v>43423.560335648152</v>
      </c>
      <c r="J3270" s="28">
        <v>43423.562164351853</v>
      </c>
      <c r="K3270" s="27">
        <v>1.8171296296296297E-3</v>
      </c>
      <c r="L3270" s="27" t="s">
        <v>210</v>
      </c>
      <c r="M3270" s="27" t="s">
        <v>211</v>
      </c>
      <c r="N3270" s="27" t="s">
        <v>216</v>
      </c>
      <c r="O3270" s="27" t="s">
        <v>38</v>
      </c>
      <c r="R3270" s="27">
        <v>0</v>
      </c>
      <c r="U3270" s="27" t="s">
        <v>6857</v>
      </c>
    </row>
    <row r="3271" spans="1:21" x14ac:dyDescent="0.15">
      <c r="A3271" s="27" t="s">
        <v>75</v>
      </c>
      <c r="B3271" s="27" t="s">
        <v>6859</v>
      </c>
      <c r="C3271" s="27" t="s">
        <v>188</v>
      </c>
      <c r="D3271" s="27" t="s">
        <v>39</v>
      </c>
      <c r="I3271" s="28">
        <v>43423.601736111108</v>
      </c>
      <c r="J3271" s="28">
        <v>43423.606678240743</v>
      </c>
      <c r="K3271" s="27">
        <v>4.9421296296296288E-3</v>
      </c>
      <c r="L3271" s="27" t="s">
        <v>210</v>
      </c>
      <c r="M3271" s="27" t="s">
        <v>210</v>
      </c>
      <c r="N3271" s="27" t="s">
        <v>216</v>
      </c>
      <c r="O3271" s="27" t="s">
        <v>38</v>
      </c>
      <c r="U3271" s="27" t="s">
        <v>6860</v>
      </c>
    </row>
    <row r="3272" spans="1:21" x14ac:dyDescent="0.15">
      <c r="A3272" s="27" t="s">
        <v>75</v>
      </c>
      <c r="B3272" s="27" t="s">
        <v>6861</v>
      </c>
      <c r="C3272" s="27" t="s">
        <v>188</v>
      </c>
      <c r="D3272" s="27" t="s">
        <v>39</v>
      </c>
      <c r="I3272" s="28">
        <v>43423.60564814815</v>
      </c>
      <c r="J3272" s="28">
        <v>43423.610590277778</v>
      </c>
      <c r="K3272" s="27">
        <v>4.9305555555555552E-3</v>
      </c>
      <c r="L3272" s="27" t="s">
        <v>210</v>
      </c>
      <c r="M3272" s="27" t="s">
        <v>210</v>
      </c>
      <c r="N3272" s="27" t="s">
        <v>216</v>
      </c>
      <c r="O3272" s="27" t="s">
        <v>38</v>
      </c>
      <c r="R3272" s="27">
        <v>0</v>
      </c>
      <c r="U3272" s="27" t="s">
        <v>6860</v>
      </c>
    </row>
    <row r="3273" spans="1:21" x14ac:dyDescent="0.15">
      <c r="A3273" s="27" t="s">
        <v>75</v>
      </c>
      <c r="B3273" s="27" t="s">
        <v>13572</v>
      </c>
      <c r="C3273" s="27" t="s">
        <v>188</v>
      </c>
      <c r="D3273" s="27" t="s">
        <v>39</v>
      </c>
      <c r="I3273" s="28">
        <v>43423.618391203701</v>
      </c>
      <c r="J3273" s="28">
        <v>43423.618391203701</v>
      </c>
      <c r="K3273" s="27">
        <v>0</v>
      </c>
      <c r="L3273" s="27" t="s">
        <v>211</v>
      </c>
      <c r="M3273" s="27" t="s">
        <v>211</v>
      </c>
      <c r="N3273" s="27" t="s">
        <v>215</v>
      </c>
      <c r="O3273" s="27" t="s">
        <v>38</v>
      </c>
      <c r="R3273" s="27">
        <v>0</v>
      </c>
      <c r="U3273" s="27" t="s">
        <v>13573</v>
      </c>
    </row>
    <row r="3274" spans="1:21" x14ac:dyDescent="0.15">
      <c r="A3274" s="27" t="s">
        <v>75</v>
      </c>
      <c r="B3274" s="27" t="s">
        <v>6862</v>
      </c>
      <c r="C3274" s="27" t="s">
        <v>188</v>
      </c>
      <c r="D3274" s="27" t="s">
        <v>55</v>
      </c>
      <c r="I3274" s="28">
        <v>43423.44085648148</v>
      </c>
      <c r="J3274" s="28">
        <v>43423.440891203703</v>
      </c>
      <c r="K3274" s="27">
        <v>3.4722222222222222E-5</v>
      </c>
      <c r="L3274" s="27" t="s">
        <v>210</v>
      </c>
      <c r="M3274" s="27" t="s">
        <v>211</v>
      </c>
      <c r="N3274" s="27" t="s">
        <v>215</v>
      </c>
      <c r="O3274" s="27" t="s">
        <v>54</v>
      </c>
      <c r="R3274" s="27">
        <v>0</v>
      </c>
      <c r="U3274" s="27" t="s">
        <v>1960</v>
      </c>
    </row>
    <row r="3275" spans="1:21" x14ac:dyDescent="0.15">
      <c r="A3275" s="27" t="s">
        <v>75</v>
      </c>
      <c r="B3275" s="27" t="s">
        <v>6863</v>
      </c>
      <c r="C3275" s="27" t="s">
        <v>188</v>
      </c>
      <c r="D3275" s="27" t="s">
        <v>55</v>
      </c>
      <c r="I3275" s="28">
        <v>43423.441354166665</v>
      </c>
      <c r="J3275" s="28">
        <v>43423.442326388889</v>
      </c>
      <c r="K3275" s="27">
        <v>9.7222222222222209E-4</v>
      </c>
      <c r="L3275" s="27" t="s">
        <v>210</v>
      </c>
      <c r="M3275" s="27" t="s">
        <v>211</v>
      </c>
      <c r="N3275" s="27" t="s">
        <v>215</v>
      </c>
      <c r="O3275" s="27" t="s">
        <v>54</v>
      </c>
      <c r="R3275" s="27">
        <v>0</v>
      </c>
      <c r="U3275" s="27" t="s">
        <v>1960</v>
      </c>
    </row>
    <row r="3276" spans="1:21" x14ac:dyDescent="0.15">
      <c r="A3276" s="27" t="s">
        <v>75</v>
      </c>
      <c r="B3276" s="27" t="s">
        <v>6864</v>
      </c>
      <c r="C3276" s="27" t="s">
        <v>188</v>
      </c>
      <c r="D3276" s="27" t="s">
        <v>55</v>
      </c>
      <c r="I3276" s="28">
        <v>43423.458715277775</v>
      </c>
      <c r="J3276" s="28">
        <v>43423.45957175926</v>
      </c>
      <c r="K3276" s="27">
        <v>8.564814814814815E-4</v>
      </c>
      <c r="L3276" s="27" t="s">
        <v>210</v>
      </c>
      <c r="M3276" s="27" t="s">
        <v>211</v>
      </c>
      <c r="N3276" s="27" t="s">
        <v>215</v>
      </c>
      <c r="O3276" s="27" t="s">
        <v>54</v>
      </c>
      <c r="R3276" s="27">
        <v>0</v>
      </c>
      <c r="U3276" s="27" t="s">
        <v>6865</v>
      </c>
    </row>
    <row r="3277" spans="1:21" x14ac:dyDescent="0.15">
      <c r="A3277" s="27" t="s">
        <v>75</v>
      </c>
      <c r="B3277" s="27" t="s">
        <v>6866</v>
      </c>
      <c r="C3277" s="27" t="s">
        <v>188</v>
      </c>
      <c r="D3277" s="27" t="s">
        <v>55</v>
      </c>
      <c r="I3277" s="28">
        <v>43423.471539351849</v>
      </c>
      <c r="J3277" s="28">
        <v>43423.473749999997</v>
      </c>
      <c r="K3277" s="27">
        <v>2.2106481481481478E-3</v>
      </c>
      <c r="L3277" s="27" t="s">
        <v>210</v>
      </c>
      <c r="M3277" s="27" t="s">
        <v>210</v>
      </c>
      <c r="N3277" s="27" t="s">
        <v>215</v>
      </c>
      <c r="O3277" s="27" t="s">
        <v>54</v>
      </c>
      <c r="R3277" s="27">
        <v>0</v>
      </c>
      <c r="U3277" s="27" t="s">
        <v>315</v>
      </c>
    </row>
    <row r="3278" spans="1:21" x14ac:dyDescent="0.15">
      <c r="A3278" s="27" t="s">
        <v>75</v>
      </c>
      <c r="B3278" s="27" t="s">
        <v>6867</v>
      </c>
      <c r="C3278" s="27" t="s">
        <v>188</v>
      </c>
      <c r="D3278" s="27" t="s">
        <v>55</v>
      </c>
      <c r="I3278" s="28">
        <v>43423.47855324074</v>
      </c>
      <c r="J3278" s="28">
        <v>43423.47997685185</v>
      </c>
      <c r="K3278" s="27">
        <v>1.423611111111111E-3</v>
      </c>
      <c r="L3278" s="27" t="s">
        <v>210</v>
      </c>
      <c r="M3278" s="27" t="s">
        <v>211</v>
      </c>
      <c r="N3278" s="27" t="s">
        <v>215</v>
      </c>
      <c r="O3278" s="27" t="s">
        <v>54</v>
      </c>
      <c r="R3278" s="27">
        <v>0</v>
      </c>
      <c r="U3278" s="27" t="s">
        <v>315</v>
      </c>
    </row>
    <row r="3279" spans="1:21" x14ac:dyDescent="0.15">
      <c r="A3279" s="27" t="s">
        <v>75</v>
      </c>
      <c r="B3279" s="27" t="s">
        <v>6868</v>
      </c>
      <c r="C3279" s="27" t="s">
        <v>188</v>
      </c>
      <c r="D3279" s="27" t="s">
        <v>55</v>
      </c>
      <c r="I3279" s="28">
        <v>43423.48028935185</v>
      </c>
      <c r="J3279" s="28">
        <v>43423.481817129628</v>
      </c>
      <c r="K3279" s="27">
        <v>1.5277777777777779E-3</v>
      </c>
      <c r="L3279" s="27" t="s">
        <v>210</v>
      </c>
      <c r="M3279" s="27" t="s">
        <v>211</v>
      </c>
      <c r="N3279" s="27" t="s">
        <v>215</v>
      </c>
      <c r="O3279" s="27" t="s">
        <v>54</v>
      </c>
      <c r="R3279" s="27">
        <v>0</v>
      </c>
      <c r="U3279" s="27" t="s">
        <v>6869</v>
      </c>
    </row>
    <row r="3280" spans="1:21" x14ac:dyDescent="0.15">
      <c r="A3280" s="27" t="s">
        <v>75</v>
      </c>
      <c r="B3280" s="27" t="s">
        <v>6870</v>
      </c>
      <c r="C3280" s="27" t="s">
        <v>188</v>
      </c>
      <c r="D3280" s="27" t="s">
        <v>55</v>
      </c>
      <c r="I3280" s="28">
        <v>43423.483900462961</v>
      </c>
      <c r="J3280" s="28">
        <v>43423.49019675926</v>
      </c>
      <c r="K3280" s="27">
        <v>6.2962962962962964E-3</v>
      </c>
      <c r="L3280" s="27" t="s">
        <v>210</v>
      </c>
      <c r="M3280" s="27" t="s">
        <v>210</v>
      </c>
      <c r="N3280" s="27" t="s">
        <v>216</v>
      </c>
      <c r="O3280" s="27" t="s">
        <v>54</v>
      </c>
      <c r="R3280" s="27">
        <v>0</v>
      </c>
      <c r="U3280" s="27" t="s">
        <v>1704</v>
      </c>
    </row>
    <row r="3281" spans="1:21" x14ac:dyDescent="0.15">
      <c r="A3281" s="27" t="s">
        <v>75</v>
      </c>
      <c r="B3281" s="27" t="s">
        <v>6871</v>
      </c>
      <c r="C3281" s="27" t="s">
        <v>188</v>
      </c>
      <c r="D3281" s="27" t="s">
        <v>55</v>
      </c>
      <c r="I3281" s="28">
        <v>43423.500405092593</v>
      </c>
      <c r="J3281" s="28">
        <v>43423.501134259262</v>
      </c>
      <c r="K3281" s="27">
        <v>7.291666666666667E-4</v>
      </c>
      <c r="L3281" s="27" t="s">
        <v>210</v>
      </c>
      <c r="M3281" s="27" t="s">
        <v>211</v>
      </c>
      <c r="N3281" s="27" t="s">
        <v>215</v>
      </c>
      <c r="O3281" s="27" t="s">
        <v>54</v>
      </c>
      <c r="R3281" s="27">
        <v>0</v>
      </c>
      <c r="U3281" s="27" t="s">
        <v>1961</v>
      </c>
    </row>
    <row r="3282" spans="1:21" x14ac:dyDescent="0.15">
      <c r="A3282" s="27" t="s">
        <v>75</v>
      </c>
      <c r="B3282" s="27" t="s">
        <v>13574</v>
      </c>
      <c r="C3282" s="27" t="s">
        <v>188</v>
      </c>
      <c r="D3282" s="27" t="s">
        <v>55</v>
      </c>
      <c r="I3282" s="28">
        <v>43423.501469907409</v>
      </c>
      <c r="J3282" s="28">
        <v>43423.501469907409</v>
      </c>
      <c r="K3282" s="27">
        <v>0</v>
      </c>
      <c r="L3282" s="27" t="s">
        <v>211</v>
      </c>
      <c r="M3282" s="27" t="s">
        <v>211</v>
      </c>
      <c r="N3282" s="27" t="s">
        <v>215</v>
      </c>
      <c r="O3282" s="27" t="s">
        <v>54</v>
      </c>
      <c r="R3282" s="27">
        <v>0</v>
      </c>
      <c r="U3282" s="27" t="s">
        <v>13575</v>
      </c>
    </row>
    <row r="3283" spans="1:21" x14ac:dyDescent="0.15">
      <c r="A3283" s="27" t="s">
        <v>75</v>
      </c>
      <c r="B3283" s="27" t="s">
        <v>13576</v>
      </c>
      <c r="C3283" s="27" t="s">
        <v>188</v>
      </c>
      <c r="D3283" s="27" t="s">
        <v>55</v>
      </c>
      <c r="I3283" s="28">
        <v>43423.606145833335</v>
      </c>
      <c r="J3283" s="28">
        <v>43423.606145833335</v>
      </c>
      <c r="K3283" s="27">
        <v>0</v>
      </c>
      <c r="L3283" s="27" t="s">
        <v>211</v>
      </c>
      <c r="M3283" s="27" t="s">
        <v>211</v>
      </c>
      <c r="N3283" s="27" t="s">
        <v>215</v>
      </c>
      <c r="O3283" s="27" t="s">
        <v>54</v>
      </c>
      <c r="R3283" s="27">
        <v>0</v>
      </c>
      <c r="U3283" s="27" t="s">
        <v>841</v>
      </c>
    </row>
    <row r="3284" spans="1:21" x14ac:dyDescent="0.15">
      <c r="A3284" s="27" t="s">
        <v>75</v>
      </c>
      <c r="B3284" s="27" t="s">
        <v>13577</v>
      </c>
      <c r="C3284" s="27" t="s">
        <v>188</v>
      </c>
      <c r="D3284" s="27" t="s">
        <v>55</v>
      </c>
      <c r="I3284" s="28">
        <v>43423.622546296298</v>
      </c>
      <c r="J3284" s="28">
        <v>43423.622546296298</v>
      </c>
      <c r="K3284" s="27">
        <v>0</v>
      </c>
      <c r="L3284" s="27" t="s">
        <v>211</v>
      </c>
      <c r="M3284" s="27" t="s">
        <v>211</v>
      </c>
      <c r="N3284" s="27" t="s">
        <v>215</v>
      </c>
      <c r="O3284" s="27" t="s">
        <v>54</v>
      </c>
      <c r="R3284" s="27">
        <v>0</v>
      </c>
      <c r="U3284" s="27" t="s">
        <v>13578</v>
      </c>
    </row>
    <row r="3285" spans="1:21" x14ac:dyDescent="0.15">
      <c r="A3285" s="27" t="s">
        <v>75</v>
      </c>
      <c r="B3285" s="27" t="s">
        <v>6872</v>
      </c>
      <c r="C3285" s="27" t="s">
        <v>188</v>
      </c>
      <c r="D3285" s="27" t="s">
        <v>55</v>
      </c>
      <c r="I3285" s="28">
        <v>43423.624120370368</v>
      </c>
      <c r="J3285" s="28">
        <v>43423.627581018518</v>
      </c>
      <c r="K3285" s="27">
        <v>3.4606481481481485E-3</v>
      </c>
      <c r="L3285" s="27" t="s">
        <v>210</v>
      </c>
      <c r="M3285" s="27" t="s">
        <v>210</v>
      </c>
      <c r="N3285" s="27" t="s">
        <v>215</v>
      </c>
      <c r="O3285" s="27" t="s">
        <v>54</v>
      </c>
      <c r="R3285" s="27">
        <v>0</v>
      </c>
      <c r="U3285" s="27" t="s">
        <v>6873</v>
      </c>
    </row>
    <row r="3286" spans="1:21" x14ac:dyDescent="0.15">
      <c r="A3286" s="27" t="s">
        <v>75</v>
      </c>
      <c r="B3286" s="27" t="s">
        <v>6874</v>
      </c>
      <c r="C3286" s="27" t="s">
        <v>188</v>
      </c>
      <c r="D3286" s="27" t="s">
        <v>55</v>
      </c>
      <c r="I3286" s="28">
        <v>43423.62840277778</v>
      </c>
      <c r="J3286" s="28">
        <v>43423.631481481483</v>
      </c>
      <c r="K3286" s="27">
        <v>3.0787037037037037E-3</v>
      </c>
      <c r="L3286" s="27" t="s">
        <v>210</v>
      </c>
      <c r="M3286" s="27" t="s">
        <v>210</v>
      </c>
      <c r="N3286" s="27" t="s">
        <v>215</v>
      </c>
      <c r="O3286" s="27" t="s">
        <v>54</v>
      </c>
      <c r="R3286" s="27">
        <v>0</v>
      </c>
      <c r="U3286" s="27" t="s">
        <v>6875</v>
      </c>
    </row>
    <row r="3287" spans="1:21" x14ac:dyDescent="0.15">
      <c r="A3287" s="27" t="s">
        <v>75</v>
      </c>
      <c r="B3287" s="27" t="s">
        <v>13579</v>
      </c>
      <c r="C3287" s="27" t="s">
        <v>188</v>
      </c>
      <c r="D3287" s="27" t="s">
        <v>55</v>
      </c>
      <c r="I3287" s="28">
        <v>43423.634282407409</v>
      </c>
      <c r="J3287" s="28">
        <v>43423.634282407409</v>
      </c>
      <c r="K3287" s="27">
        <v>0</v>
      </c>
      <c r="L3287" s="27" t="s">
        <v>211</v>
      </c>
      <c r="M3287" s="27" t="s">
        <v>211</v>
      </c>
      <c r="N3287" s="27" t="s">
        <v>215</v>
      </c>
      <c r="O3287" s="27" t="s">
        <v>54</v>
      </c>
      <c r="R3287" s="27">
        <v>0</v>
      </c>
      <c r="U3287" s="27" t="s">
        <v>13580</v>
      </c>
    </row>
    <row r="3288" spans="1:21" x14ac:dyDescent="0.15">
      <c r="A3288" s="27" t="s">
        <v>75</v>
      </c>
      <c r="B3288" s="27" t="s">
        <v>6876</v>
      </c>
      <c r="C3288" s="27" t="s">
        <v>188</v>
      </c>
      <c r="D3288" s="27" t="s">
        <v>55</v>
      </c>
      <c r="I3288" s="28">
        <v>43423.635868055557</v>
      </c>
      <c r="J3288" s="28">
        <v>43423.63821759259</v>
      </c>
      <c r="K3288" s="27">
        <v>2.3495370370370371E-3</v>
      </c>
      <c r="L3288" s="27" t="s">
        <v>210</v>
      </c>
      <c r="M3288" s="27" t="s">
        <v>210</v>
      </c>
      <c r="N3288" s="27" t="s">
        <v>215</v>
      </c>
      <c r="O3288" s="27" t="s">
        <v>54</v>
      </c>
      <c r="R3288" s="27">
        <v>0</v>
      </c>
      <c r="U3288" s="27" t="s">
        <v>6877</v>
      </c>
    </row>
    <row r="3289" spans="1:21" x14ac:dyDescent="0.15">
      <c r="A3289" s="27" t="s">
        <v>75</v>
      </c>
      <c r="B3289" s="27" t="s">
        <v>6878</v>
      </c>
      <c r="C3289" s="27" t="s">
        <v>188</v>
      </c>
      <c r="D3289" s="27" t="s">
        <v>55</v>
      </c>
      <c r="I3289" s="28">
        <v>43423.652430555558</v>
      </c>
      <c r="J3289" s="28">
        <v>43423.652870370373</v>
      </c>
      <c r="K3289" s="27">
        <v>4.3981481481481481E-4</v>
      </c>
      <c r="L3289" s="27" t="s">
        <v>210</v>
      </c>
      <c r="M3289" s="27" t="s">
        <v>211</v>
      </c>
      <c r="N3289" s="27" t="s">
        <v>215</v>
      </c>
      <c r="O3289" s="27" t="s">
        <v>54</v>
      </c>
      <c r="R3289" s="27">
        <v>0</v>
      </c>
      <c r="U3289" s="27" t="s">
        <v>1960</v>
      </c>
    </row>
    <row r="3290" spans="1:21" x14ac:dyDescent="0.15">
      <c r="A3290" s="27" t="s">
        <v>75</v>
      </c>
      <c r="B3290" s="27" t="s">
        <v>13581</v>
      </c>
      <c r="C3290" s="27" t="s">
        <v>188</v>
      </c>
      <c r="D3290" s="27" t="s">
        <v>55</v>
      </c>
      <c r="I3290" s="28">
        <v>43423.684525462966</v>
      </c>
      <c r="J3290" s="28">
        <v>43423.684525462966</v>
      </c>
      <c r="K3290" s="27">
        <v>0</v>
      </c>
      <c r="L3290" s="27" t="s">
        <v>211</v>
      </c>
      <c r="M3290" s="27" t="s">
        <v>211</v>
      </c>
      <c r="N3290" s="27" t="s">
        <v>215</v>
      </c>
      <c r="O3290" s="27" t="s">
        <v>54</v>
      </c>
      <c r="R3290" s="27">
        <v>0</v>
      </c>
      <c r="U3290" s="27" t="s">
        <v>9316</v>
      </c>
    </row>
    <row r="3291" spans="1:21" x14ac:dyDescent="0.15">
      <c r="A3291" s="27" t="s">
        <v>75</v>
      </c>
      <c r="B3291" s="27" t="s">
        <v>6879</v>
      </c>
      <c r="C3291" s="27" t="s">
        <v>188</v>
      </c>
      <c r="D3291" s="27" t="s">
        <v>55</v>
      </c>
      <c r="I3291" s="28">
        <v>43423.689872685187</v>
      </c>
      <c r="J3291" s="28">
        <v>43423.692372685182</v>
      </c>
      <c r="K3291" s="27">
        <v>2.5000000000000001E-3</v>
      </c>
      <c r="L3291" s="27" t="s">
        <v>210</v>
      </c>
      <c r="M3291" s="27" t="s">
        <v>210</v>
      </c>
      <c r="N3291" s="27" t="s">
        <v>215</v>
      </c>
      <c r="O3291" s="27" t="s">
        <v>54</v>
      </c>
      <c r="R3291" s="27">
        <v>0</v>
      </c>
      <c r="U3291" s="27" t="s">
        <v>6880</v>
      </c>
    </row>
    <row r="3292" spans="1:21" x14ac:dyDescent="0.15">
      <c r="A3292" s="27" t="s">
        <v>75</v>
      </c>
      <c r="B3292" s="27" t="s">
        <v>6881</v>
      </c>
      <c r="C3292" s="27" t="s">
        <v>188</v>
      </c>
      <c r="D3292" s="27" t="s">
        <v>55</v>
      </c>
      <c r="I3292" s="28">
        <v>43423.692928240744</v>
      </c>
      <c r="J3292" s="28">
        <v>43423.694780092592</v>
      </c>
      <c r="K3292" s="27">
        <v>1.8518518518518517E-3</v>
      </c>
      <c r="L3292" s="27" t="s">
        <v>210</v>
      </c>
      <c r="M3292" s="27" t="s">
        <v>211</v>
      </c>
      <c r="N3292" s="27" t="s">
        <v>215</v>
      </c>
      <c r="O3292" s="27" t="s">
        <v>54</v>
      </c>
      <c r="R3292" s="27">
        <v>0</v>
      </c>
      <c r="U3292" s="27" t="s">
        <v>1526</v>
      </c>
    </row>
    <row r="3293" spans="1:21" x14ac:dyDescent="0.15">
      <c r="A3293" s="27" t="s">
        <v>75</v>
      </c>
      <c r="B3293" s="27" t="s">
        <v>6882</v>
      </c>
      <c r="C3293" s="27" t="s">
        <v>188</v>
      </c>
      <c r="D3293" s="27" t="s">
        <v>55</v>
      </c>
      <c r="I3293" s="28">
        <v>43423.702060185184</v>
      </c>
      <c r="J3293" s="28">
        <v>43423.702268518522</v>
      </c>
      <c r="K3293" s="27">
        <v>2.0833333333333335E-4</v>
      </c>
      <c r="L3293" s="27" t="s">
        <v>210</v>
      </c>
      <c r="M3293" s="27" t="s">
        <v>211</v>
      </c>
      <c r="N3293" s="27" t="s">
        <v>215</v>
      </c>
      <c r="O3293" s="27" t="s">
        <v>54</v>
      </c>
      <c r="R3293" s="27">
        <v>0</v>
      </c>
      <c r="U3293" s="27" t="s">
        <v>1525</v>
      </c>
    </row>
    <row r="3294" spans="1:21" x14ac:dyDescent="0.15">
      <c r="A3294" s="27" t="s">
        <v>75</v>
      </c>
      <c r="B3294" s="27" t="s">
        <v>13582</v>
      </c>
      <c r="C3294" s="27" t="s">
        <v>188</v>
      </c>
      <c r="D3294" s="27" t="s">
        <v>55</v>
      </c>
      <c r="I3294" s="28">
        <v>43423.7265625</v>
      </c>
      <c r="J3294" s="28">
        <v>43423.7265625</v>
      </c>
      <c r="K3294" s="27">
        <v>0</v>
      </c>
      <c r="L3294" s="27" t="s">
        <v>211</v>
      </c>
      <c r="M3294" s="27" t="s">
        <v>211</v>
      </c>
      <c r="N3294" s="27" t="s">
        <v>215</v>
      </c>
      <c r="O3294" s="27" t="s">
        <v>54</v>
      </c>
      <c r="R3294" s="27">
        <v>0</v>
      </c>
      <c r="U3294" s="27" t="s">
        <v>1296</v>
      </c>
    </row>
    <row r="3295" spans="1:21" x14ac:dyDescent="0.15">
      <c r="A3295" s="27" t="s">
        <v>75</v>
      </c>
      <c r="B3295" s="27" t="s">
        <v>6883</v>
      </c>
      <c r="C3295" s="27" t="s">
        <v>188</v>
      </c>
      <c r="D3295" s="27" t="s">
        <v>55</v>
      </c>
      <c r="I3295" s="28">
        <v>43423.730162037034</v>
      </c>
      <c r="J3295" s="28">
        <v>43423.730219907404</v>
      </c>
      <c r="K3295" s="27">
        <v>5.7870370370370366E-5</v>
      </c>
      <c r="L3295" s="27" t="s">
        <v>210</v>
      </c>
      <c r="M3295" s="27" t="s">
        <v>211</v>
      </c>
      <c r="N3295" s="27" t="s">
        <v>215</v>
      </c>
      <c r="O3295" s="27" t="s">
        <v>54</v>
      </c>
      <c r="R3295" s="27">
        <v>0</v>
      </c>
      <c r="U3295" s="27" t="s">
        <v>6884</v>
      </c>
    </row>
    <row r="3296" spans="1:21" x14ac:dyDescent="0.15">
      <c r="A3296" s="27" t="s">
        <v>75</v>
      </c>
      <c r="B3296" s="27" t="s">
        <v>6885</v>
      </c>
      <c r="C3296" s="27" t="s">
        <v>188</v>
      </c>
      <c r="D3296" s="27" t="s">
        <v>121</v>
      </c>
      <c r="I3296" s="28">
        <v>43423.433969907404</v>
      </c>
      <c r="J3296" s="28">
        <v>43423.436319444445</v>
      </c>
      <c r="K3296" s="27">
        <v>2.3495370370370371E-3</v>
      </c>
      <c r="L3296" s="27" t="s">
        <v>210</v>
      </c>
      <c r="M3296" s="27" t="s">
        <v>210</v>
      </c>
      <c r="N3296" s="27" t="s">
        <v>215</v>
      </c>
      <c r="O3296" s="27" t="s">
        <v>117</v>
      </c>
      <c r="R3296" s="27">
        <v>0</v>
      </c>
      <c r="U3296" s="27" t="s">
        <v>6886</v>
      </c>
    </row>
    <row r="3297" spans="1:21" x14ac:dyDescent="0.15">
      <c r="A3297" s="27" t="s">
        <v>75</v>
      </c>
      <c r="B3297" s="27" t="s">
        <v>6887</v>
      </c>
      <c r="C3297" s="27" t="s">
        <v>188</v>
      </c>
      <c r="D3297" s="27" t="s">
        <v>121</v>
      </c>
      <c r="I3297" s="28">
        <v>43423.436643518522</v>
      </c>
      <c r="J3297" s="28">
        <v>43423.439270833333</v>
      </c>
      <c r="K3297" s="27">
        <v>2.627314814814815E-3</v>
      </c>
      <c r="L3297" s="27" t="s">
        <v>210</v>
      </c>
      <c r="M3297" s="27" t="s">
        <v>210</v>
      </c>
      <c r="N3297" s="27" t="s">
        <v>215</v>
      </c>
      <c r="O3297" s="27" t="s">
        <v>117</v>
      </c>
      <c r="R3297" s="27">
        <v>0</v>
      </c>
      <c r="U3297" s="27" t="s">
        <v>1047</v>
      </c>
    </row>
    <row r="3298" spans="1:21" x14ac:dyDescent="0.15">
      <c r="A3298" s="27" t="s">
        <v>75</v>
      </c>
      <c r="B3298" s="27" t="s">
        <v>6888</v>
      </c>
      <c r="C3298" s="27" t="s">
        <v>188</v>
      </c>
      <c r="D3298" s="27" t="s">
        <v>121</v>
      </c>
      <c r="I3298" s="28">
        <v>43423.44222222222</v>
      </c>
      <c r="J3298" s="28">
        <v>43423.444409722222</v>
      </c>
      <c r="K3298" s="27">
        <v>2.1874999999999998E-3</v>
      </c>
      <c r="L3298" s="27" t="s">
        <v>210</v>
      </c>
      <c r="M3298" s="27" t="s">
        <v>210</v>
      </c>
      <c r="N3298" s="27" t="s">
        <v>215</v>
      </c>
      <c r="O3298" s="27" t="s">
        <v>117</v>
      </c>
      <c r="R3298" s="27">
        <v>0</v>
      </c>
      <c r="U3298" s="27" t="s">
        <v>6889</v>
      </c>
    </row>
    <row r="3299" spans="1:21" x14ac:dyDescent="0.15">
      <c r="A3299" s="27" t="s">
        <v>75</v>
      </c>
      <c r="B3299" s="27" t="s">
        <v>6890</v>
      </c>
      <c r="C3299" s="27" t="s">
        <v>188</v>
      </c>
      <c r="D3299" s="27" t="s">
        <v>121</v>
      </c>
      <c r="I3299" s="28">
        <v>43423.445752314816</v>
      </c>
      <c r="J3299" s="28">
        <v>43423.446423611109</v>
      </c>
      <c r="K3299" s="27">
        <v>6.7129629629629625E-4</v>
      </c>
      <c r="L3299" s="27" t="s">
        <v>210</v>
      </c>
      <c r="M3299" s="27" t="s">
        <v>211</v>
      </c>
      <c r="N3299" s="27" t="s">
        <v>215</v>
      </c>
      <c r="O3299" s="27" t="s">
        <v>117</v>
      </c>
      <c r="R3299" s="27">
        <v>0</v>
      </c>
      <c r="U3299" s="27" t="s">
        <v>6886</v>
      </c>
    </row>
    <row r="3300" spans="1:21" x14ac:dyDescent="0.15">
      <c r="A3300" s="27" t="s">
        <v>75</v>
      </c>
      <c r="B3300" s="27" t="s">
        <v>13583</v>
      </c>
      <c r="C3300" s="27" t="s">
        <v>188</v>
      </c>
      <c r="D3300" s="27" t="s">
        <v>121</v>
      </c>
      <c r="I3300" s="28">
        <v>43423.468425925923</v>
      </c>
      <c r="J3300" s="28">
        <v>43423.468425925923</v>
      </c>
      <c r="K3300" s="27">
        <v>0</v>
      </c>
      <c r="L3300" s="27" t="s">
        <v>211</v>
      </c>
      <c r="M3300" s="27" t="s">
        <v>211</v>
      </c>
      <c r="N3300" s="27" t="s">
        <v>215</v>
      </c>
      <c r="O3300" s="27" t="s">
        <v>117</v>
      </c>
      <c r="R3300" s="27">
        <v>0</v>
      </c>
      <c r="U3300" s="27" t="s">
        <v>1298</v>
      </c>
    </row>
    <row r="3301" spans="1:21" x14ac:dyDescent="0.15">
      <c r="A3301" s="27" t="s">
        <v>75</v>
      </c>
      <c r="B3301" s="27" t="s">
        <v>6891</v>
      </c>
      <c r="C3301" s="27" t="s">
        <v>188</v>
      </c>
      <c r="D3301" s="27" t="s">
        <v>121</v>
      </c>
      <c r="I3301" s="28">
        <v>43423.469293981485</v>
      </c>
      <c r="J3301" s="28">
        <v>43423.469988425924</v>
      </c>
      <c r="K3301" s="27">
        <v>6.9444444444444447E-4</v>
      </c>
      <c r="L3301" s="27" t="s">
        <v>210</v>
      </c>
      <c r="M3301" s="27" t="s">
        <v>211</v>
      </c>
      <c r="N3301" s="27" t="s">
        <v>215</v>
      </c>
      <c r="O3301" s="27" t="s">
        <v>117</v>
      </c>
      <c r="R3301" s="27">
        <v>0</v>
      </c>
      <c r="U3301" s="27" t="s">
        <v>1297</v>
      </c>
    </row>
    <row r="3302" spans="1:21" x14ac:dyDescent="0.15">
      <c r="A3302" s="27" t="s">
        <v>75</v>
      </c>
      <c r="B3302" s="27" t="s">
        <v>6892</v>
      </c>
      <c r="C3302" s="27" t="s">
        <v>188</v>
      </c>
      <c r="D3302" s="27" t="s">
        <v>121</v>
      </c>
      <c r="I3302" s="28">
        <v>43423.479189814818</v>
      </c>
      <c r="J3302" s="28">
        <v>43423.479849537034</v>
      </c>
      <c r="K3302" s="27">
        <v>6.5972222222222213E-4</v>
      </c>
      <c r="L3302" s="27" t="s">
        <v>210</v>
      </c>
      <c r="M3302" s="27" t="s">
        <v>211</v>
      </c>
      <c r="N3302" s="27" t="s">
        <v>215</v>
      </c>
      <c r="O3302" s="27" t="s">
        <v>117</v>
      </c>
      <c r="R3302" s="27">
        <v>0</v>
      </c>
      <c r="U3302" s="27" t="s">
        <v>6893</v>
      </c>
    </row>
    <row r="3303" spans="1:21" x14ac:dyDescent="0.15">
      <c r="A3303" s="27" t="s">
        <v>75</v>
      </c>
      <c r="B3303" s="27" t="s">
        <v>6894</v>
      </c>
      <c r="C3303" s="27" t="s">
        <v>188</v>
      </c>
      <c r="D3303" s="27" t="s">
        <v>121</v>
      </c>
      <c r="I3303" s="28">
        <v>43423.481724537036</v>
      </c>
      <c r="J3303" s="28">
        <v>43423.48196759259</v>
      </c>
      <c r="K3303" s="27">
        <v>2.4305555555555552E-4</v>
      </c>
      <c r="L3303" s="27" t="s">
        <v>210</v>
      </c>
      <c r="M3303" s="27" t="s">
        <v>211</v>
      </c>
      <c r="N3303" s="27" t="s">
        <v>215</v>
      </c>
      <c r="O3303" s="27" t="s">
        <v>117</v>
      </c>
      <c r="R3303" s="27">
        <v>0</v>
      </c>
      <c r="U3303" s="27" t="s">
        <v>6670</v>
      </c>
    </row>
    <row r="3304" spans="1:21" x14ac:dyDescent="0.15">
      <c r="A3304" s="27" t="s">
        <v>75</v>
      </c>
      <c r="B3304" s="27" t="s">
        <v>6895</v>
      </c>
      <c r="C3304" s="27" t="s">
        <v>188</v>
      </c>
      <c r="D3304" s="27" t="s">
        <v>121</v>
      </c>
      <c r="I3304" s="28">
        <v>43423.482303240744</v>
      </c>
      <c r="J3304" s="28">
        <v>43423.482476851852</v>
      </c>
      <c r="K3304" s="27">
        <v>1.7361111111111112E-4</v>
      </c>
      <c r="L3304" s="27" t="s">
        <v>210</v>
      </c>
      <c r="M3304" s="27" t="s">
        <v>211</v>
      </c>
      <c r="N3304" s="27" t="s">
        <v>215</v>
      </c>
      <c r="O3304" s="27" t="s">
        <v>117</v>
      </c>
      <c r="R3304" s="27">
        <v>0</v>
      </c>
      <c r="U3304" s="27" t="s">
        <v>6670</v>
      </c>
    </row>
    <row r="3305" spans="1:21" x14ac:dyDescent="0.15">
      <c r="A3305" s="27" t="s">
        <v>75</v>
      </c>
      <c r="B3305" s="27" t="s">
        <v>6896</v>
      </c>
      <c r="C3305" s="27" t="s">
        <v>188</v>
      </c>
      <c r="D3305" s="27" t="s">
        <v>121</v>
      </c>
      <c r="I3305" s="28">
        <v>43423.482916666668</v>
      </c>
      <c r="J3305" s="28">
        <v>43423.48541666667</v>
      </c>
      <c r="K3305" s="27">
        <v>2.5000000000000001E-3</v>
      </c>
      <c r="L3305" s="27" t="s">
        <v>210</v>
      </c>
      <c r="M3305" s="27" t="s">
        <v>210</v>
      </c>
      <c r="N3305" s="27" t="s">
        <v>216</v>
      </c>
      <c r="O3305" s="27" t="s">
        <v>117</v>
      </c>
      <c r="R3305" s="27">
        <v>0</v>
      </c>
      <c r="U3305" s="27" t="s">
        <v>6673</v>
      </c>
    </row>
    <row r="3306" spans="1:21" x14ac:dyDescent="0.15">
      <c r="A3306" s="27" t="s">
        <v>75</v>
      </c>
      <c r="B3306" s="27" t="s">
        <v>6897</v>
      </c>
      <c r="C3306" s="27" t="s">
        <v>188</v>
      </c>
      <c r="D3306" s="27" t="s">
        <v>121</v>
      </c>
      <c r="I3306" s="28">
        <v>43423.57712962963</v>
      </c>
      <c r="J3306" s="28">
        <v>43423.584733796299</v>
      </c>
      <c r="K3306" s="27">
        <v>7.6041666666666662E-3</v>
      </c>
      <c r="L3306" s="27" t="s">
        <v>210</v>
      </c>
      <c r="M3306" s="27" t="s">
        <v>210</v>
      </c>
      <c r="N3306" s="27" t="s">
        <v>215</v>
      </c>
      <c r="O3306" s="27" t="s">
        <v>117</v>
      </c>
      <c r="R3306" s="27">
        <v>0</v>
      </c>
      <c r="U3306" s="27" t="s">
        <v>933</v>
      </c>
    </row>
    <row r="3307" spans="1:21" x14ac:dyDescent="0.15">
      <c r="A3307" s="27" t="s">
        <v>75</v>
      </c>
      <c r="B3307" s="27" t="s">
        <v>6898</v>
      </c>
      <c r="C3307" s="27" t="s">
        <v>188</v>
      </c>
      <c r="D3307" s="27" t="s">
        <v>121</v>
      </c>
      <c r="I3307" s="28">
        <v>43423.585636574076</v>
      </c>
      <c r="J3307" s="28">
        <v>43423.585694444446</v>
      </c>
      <c r="K3307" s="27">
        <v>5.7870370370370366E-5</v>
      </c>
      <c r="L3307" s="27" t="s">
        <v>210</v>
      </c>
      <c r="M3307" s="27" t="s">
        <v>211</v>
      </c>
      <c r="N3307" s="27" t="s">
        <v>215</v>
      </c>
      <c r="O3307" s="27" t="s">
        <v>117</v>
      </c>
      <c r="R3307" s="27">
        <v>0</v>
      </c>
      <c r="U3307" s="27" t="s">
        <v>309</v>
      </c>
    </row>
    <row r="3308" spans="1:21" x14ac:dyDescent="0.15">
      <c r="A3308" s="27" t="s">
        <v>75</v>
      </c>
      <c r="B3308" s="27" t="s">
        <v>6899</v>
      </c>
      <c r="C3308" s="27" t="s">
        <v>188</v>
      </c>
      <c r="D3308" s="27" t="s">
        <v>121</v>
      </c>
      <c r="I3308" s="28">
        <v>43423.587604166663</v>
      </c>
      <c r="J3308" s="28">
        <v>43423.594097222223</v>
      </c>
      <c r="K3308" s="27">
        <v>6.4930555555555549E-3</v>
      </c>
      <c r="L3308" s="27" t="s">
        <v>210</v>
      </c>
      <c r="M3308" s="27" t="s">
        <v>210</v>
      </c>
      <c r="N3308" s="27" t="s">
        <v>215</v>
      </c>
      <c r="O3308" s="27" t="s">
        <v>117</v>
      </c>
      <c r="R3308" s="27">
        <v>0</v>
      </c>
      <c r="U3308" s="27" t="s">
        <v>842</v>
      </c>
    </row>
    <row r="3309" spans="1:21" x14ac:dyDescent="0.15">
      <c r="A3309" s="27" t="s">
        <v>75</v>
      </c>
      <c r="B3309" s="27" t="s">
        <v>6900</v>
      </c>
      <c r="C3309" s="27" t="s">
        <v>188</v>
      </c>
      <c r="D3309" s="27" t="s">
        <v>121</v>
      </c>
      <c r="I3309" s="28">
        <v>43423.599537037036</v>
      </c>
      <c r="J3309" s="28">
        <v>43423.600046296298</v>
      </c>
      <c r="K3309" s="27">
        <v>5.0925925925925921E-4</v>
      </c>
      <c r="L3309" s="27" t="s">
        <v>210</v>
      </c>
      <c r="M3309" s="27" t="s">
        <v>211</v>
      </c>
      <c r="N3309" s="27" t="s">
        <v>215</v>
      </c>
      <c r="O3309" s="27" t="s">
        <v>117</v>
      </c>
      <c r="R3309" s="27">
        <v>0</v>
      </c>
      <c r="U3309" s="27" t="s">
        <v>6901</v>
      </c>
    </row>
    <row r="3310" spans="1:21" x14ac:dyDescent="0.15">
      <c r="A3310" s="27" t="s">
        <v>75</v>
      </c>
      <c r="B3310" s="27" t="s">
        <v>6902</v>
      </c>
      <c r="C3310" s="27" t="s">
        <v>188</v>
      </c>
      <c r="D3310" s="27" t="s">
        <v>121</v>
      </c>
      <c r="I3310" s="28">
        <v>43423.600254629629</v>
      </c>
      <c r="J3310" s="28">
        <v>43423.600405092591</v>
      </c>
      <c r="K3310" s="27">
        <v>1.5046296296296297E-4</v>
      </c>
      <c r="L3310" s="27" t="s">
        <v>210</v>
      </c>
      <c r="M3310" s="27" t="s">
        <v>211</v>
      </c>
      <c r="N3310" s="27" t="s">
        <v>215</v>
      </c>
      <c r="O3310" s="27" t="s">
        <v>117</v>
      </c>
      <c r="R3310" s="27">
        <v>0</v>
      </c>
      <c r="U3310" s="27" t="s">
        <v>6903</v>
      </c>
    </row>
    <row r="3311" spans="1:21" x14ac:dyDescent="0.15">
      <c r="A3311" s="27" t="s">
        <v>75</v>
      </c>
      <c r="B3311" s="27" t="s">
        <v>6904</v>
      </c>
      <c r="C3311" s="27" t="s">
        <v>188</v>
      </c>
      <c r="D3311" s="27" t="s">
        <v>121</v>
      </c>
      <c r="I3311" s="28">
        <v>43423.600868055553</v>
      </c>
      <c r="J3311" s="28">
        <v>43423.60119212963</v>
      </c>
      <c r="K3311" s="27">
        <v>3.2407407407407406E-4</v>
      </c>
      <c r="L3311" s="27" t="s">
        <v>210</v>
      </c>
      <c r="M3311" s="27" t="s">
        <v>211</v>
      </c>
      <c r="N3311" s="27" t="s">
        <v>215</v>
      </c>
      <c r="O3311" s="27" t="s">
        <v>117</v>
      </c>
      <c r="R3311" s="27">
        <v>0</v>
      </c>
      <c r="U3311" s="27" t="s">
        <v>6905</v>
      </c>
    </row>
    <row r="3312" spans="1:21" x14ac:dyDescent="0.15">
      <c r="A3312" s="27" t="s">
        <v>75</v>
      </c>
      <c r="B3312" s="27" t="s">
        <v>6906</v>
      </c>
      <c r="C3312" s="27" t="s">
        <v>188</v>
      </c>
      <c r="D3312" s="27" t="s">
        <v>121</v>
      </c>
      <c r="I3312" s="28">
        <v>43423.602060185185</v>
      </c>
      <c r="J3312" s="28">
        <v>43423.606886574074</v>
      </c>
      <c r="K3312" s="27">
        <v>4.8263888888888887E-3</v>
      </c>
      <c r="L3312" s="27" t="s">
        <v>210</v>
      </c>
      <c r="M3312" s="27" t="s">
        <v>210</v>
      </c>
      <c r="N3312" s="27" t="s">
        <v>215</v>
      </c>
      <c r="O3312" s="27" t="s">
        <v>117</v>
      </c>
      <c r="R3312" s="27">
        <v>0</v>
      </c>
      <c r="U3312" s="27" t="s">
        <v>6907</v>
      </c>
    </row>
    <row r="3313" spans="1:21" x14ac:dyDescent="0.15">
      <c r="A3313" s="27" t="s">
        <v>75</v>
      </c>
      <c r="B3313" s="27" t="s">
        <v>13584</v>
      </c>
      <c r="C3313" s="27" t="s">
        <v>188</v>
      </c>
      <c r="D3313" s="27" t="s">
        <v>121</v>
      </c>
      <c r="I3313" s="28">
        <v>43423.602824074071</v>
      </c>
      <c r="J3313" s="28">
        <v>43423.602824074071</v>
      </c>
      <c r="K3313" s="27">
        <v>0</v>
      </c>
      <c r="L3313" s="27" t="s">
        <v>211</v>
      </c>
      <c r="M3313" s="27" t="s">
        <v>211</v>
      </c>
      <c r="N3313" s="27" t="s">
        <v>215</v>
      </c>
      <c r="O3313" s="27" t="s">
        <v>117</v>
      </c>
      <c r="R3313" s="27">
        <v>0</v>
      </c>
      <c r="U3313" s="27" t="s">
        <v>13585</v>
      </c>
    </row>
    <row r="3314" spans="1:21" x14ac:dyDescent="0.15">
      <c r="A3314" s="27" t="s">
        <v>75</v>
      </c>
      <c r="B3314" s="27" t="s">
        <v>6908</v>
      </c>
      <c r="C3314" s="27" t="s">
        <v>188</v>
      </c>
      <c r="D3314" s="27" t="s">
        <v>121</v>
      </c>
      <c r="I3314" s="28">
        <v>43423.608703703707</v>
      </c>
      <c r="J3314" s="28">
        <v>43423.611145833333</v>
      </c>
      <c r="K3314" s="27">
        <v>2.4421296296296296E-3</v>
      </c>
      <c r="L3314" s="27" t="s">
        <v>210</v>
      </c>
      <c r="M3314" s="27" t="s">
        <v>210</v>
      </c>
      <c r="N3314" s="27" t="s">
        <v>215</v>
      </c>
      <c r="O3314" s="27" t="s">
        <v>117</v>
      </c>
      <c r="R3314" s="27">
        <v>0</v>
      </c>
      <c r="U3314" s="27" t="s">
        <v>6845</v>
      </c>
    </row>
    <row r="3315" spans="1:21" x14ac:dyDescent="0.15">
      <c r="A3315" s="27" t="s">
        <v>75</v>
      </c>
      <c r="B3315" s="27" t="s">
        <v>13586</v>
      </c>
      <c r="C3315" s="27" t="s">
        <v>188</v>
      </c>
      <c r="D3315" s="27" t="s">
        <v>121</v>
      </c>
      <c r="I3315" s="28">
        <v>43423.613900462966</v>
      </c>
      <c r="J3315" s="28">
        <v>43423.613900462966</v>
      </c>
      <c r="K3315" s="27">
        <v>0</v>
      </c>
      <c r="L3315" s="27" t="s">
        <v>211</v>
      </c>
      <c r="M3315" s="27" t="s">
        <v>211</v>
      </c>
      <c r="N3315" s="27" t="s">
        <v>215</v>
      </c>
      <c r="O3315" s="27" t="s">
        <v>117</v>
      </c>
      <c r="R3315" s="27">
        <v>0</v>
      </c>
      <c r="U3315" s="27" t="s">
        <v>13587</v>
      </c>
    </row>
    <row r="3316" spans="1:21" x14ac:dyDescent="0.15">
      <c r="A3316" s="27" t="s">
        <v>75</v>
      </c>
      <c r="B3316" s="27" t="s">
        <v>13588</v>
      </c>
      <c r="C3316" s="27" t="s">
        <v>188</v>
      </c>
      <c r="D3316" s="27" t="s">
        <v>121</v>
      </c>
      <c r="I3316" s="28">
        <v>43423.616180555553</v>
      </c>
      <c r="J3316" s="28">
        <v>43423.616180555553</v>
      </c>
      <c r="K3316" s="27">
        <v>0</v>
      </c>
      <c r="L3316" s="27" t="s">
        <v>211</v>
      </c>
      <c r="M3316" s="27" t="s">
        <v>211</v>
      </c>
      <c r="N3316" s="27" t="s">
        <v>215</v>
      </c>
      <c r="O3316" s="27" t="s">
        <v>117</v>
      </c>
      <c r="R3316" s="27">
        <v>0</v>
      </c>
      <c r="U3316" s="27" t="s">
        <v>13589</v>
      </c>
    </row>
    <row r="3317" spans="1:21" x14ac:dyDescent="0.15">
      <c r="A3317" s="27" t="s">
        <v>75</v>
      </c>
      <c r="B3317" s="27" t="s">
        <v>13590</v>
      </c>
      <c r="C3317" s="27" t="s">
        <v>188</v>
      </c>
      <c r="D3317" s="27" t="s">
        <v>121</v>
      </c>
      <c r="I3317" s="28">
        <v>43423.61787037037</v>
      </c>
      <c r="J3317" s="28">
        <v>43423.61787037037</v>
      </c>
      <c r="K3317" s="27">
        <v>0</v>
      </c>
      <c r="L3317" s="27" t="s">
        <v>211</v>
      </c>
      <c r="M3317" s="27" t="s">
        <v>211</v>
      </c>
      <c r="N3317" s="27" t="s">
        <v>215</v>
      </c>
      <c r="O3317" s="27" t="s">
        <v>117</v>
      </c>
      <c r="R3317" s="27">
        <v>0</v>
      </c>
      <c r="U3317" s="27" t="s">
        <v>13591</v>
      </c>
    </row>
    <row r="3318" spans="1:21" x14ac:dyDescent="0.15">
      <c r="A3318" s="27" t="s">
        <v>75</v>
      </c>
      <c r="B3318" s="27" t="s">
        <v>13592</v>
      </c>
      <c r="C3318" s="27" t="s">
        <v>188</v>
      </c>
      <c r="D3318" s="27" t="s">
        <v>121</v>
      </c>
      <c r="I3318" s="28">
        <v>43423.61855324074</v>
      </c>
      <c r="J3318" s="28">
        <v>43423.61855324074</v>
      </c>
      <c r="K3318" s="27">
        <v>0</v>
      </c>
      <c r="L3318" s="27" t="s">
        <v>211</v>
      </c>
      <c r="M3318" s="27" t="s">
        <v>211</v>
      </c>
      <c r="N3318" s="27" t="s">
        <v>215</v>
      </c>
      <c r="O3318" s="27" t="s">
        <v>117</v>
      </c>
      <c r="R3318" s="27">
        <v>0</v>
      </c>
      <c r="U3318" s="27" t="s">
        <v>13593</v>
      </c>
    </row>
    <row r="3319" spans="1:21" x14ac:dyDescent="0.15">
      <c r="A3319" s="27" t="s">
        <v>75</v>
      </c>
      <c r="B3319" s="27" t="s">
        <v>6909</v>
      </c>
      <c r="C3319" s="27" t="s">
        <v>188</v>
      </c>
      <c r="D3319" s="27" t="s">
        <v>121</v>
      </c>
      <c r="I3319" s="28">
        <v>43423.619398148148</v>
      </c>
      <c r="J3319" s="28">
        <v>43423.619560185187</v>
      </c>
      <c r="K3319" s="27">
        <v>1.6203703703703703E-4</v>
      </c>
      <c r="L3319" s="27" t="s">
        <v>210</v>
      </c>
      <c r="M3319" s="27" t="s">
        <v>211</v>
      </c>
      <c r="N3319" s="27" t="s">
        <v>215</v>
      </c>
      <c r="O3319" s="27" t="s">
        <v>117</v>
      </c>
      <c r="R3319" s="27">
        <v>0</v>
      </c>
      <c r="U3319" s="27" t="s">
        <v>6910</v>
      </c>
    </row>
    <row r="3320" spans="1:21" x14ac:dyDescent="0.15">
      <c r="A3320" s="27" t="s">
        <v>75</v>
      </c>
      <c r="B3320" s="27" t="s">
        <v>6911</v>
      </c>
      <c r="C3320" s="27" t="s">
        <v>188</v>
      </c>
      <c r="D3320" s="27" t="s">
        <v>121</v>
      </c>
      <c r="I3320" s="28">
        <v>43423.620046296295</v>
      </c>
      <c r="J3320" s="28">
        <v>43423.62054398148</v>
      </c>
      <c r="K3320" s="27">
        <v>4.9768518518518521E-4</v>
      </c>
      <c r="L3320" s="27" t="s">
        <v>210</v>
      </c>
      <c r="M3320" s="27" t="s">
        <v>211</v>
      </c>
      <c r="N3320" s="27" t="s">
        <v>215</v>
      </c>
      <c r="O3320" s="27" t="s">
        <v>117</v>
      </c>
      <c r="R3320" s="27">
        <v>0</v>
      </c>
      <c r="U3320" s="27" t="s">
        <v>6912</v>
      </c>
    </row>
    <row r="3321" spans="1:21" x14ac:dyDescent="0.15">
      <c r="A3321" s="27" t="s">
        <v>75</v>
      </c>
      <c r="B3321" s="27" t="s">
        <v>6913</v>
      </c>
      <c r="C3321" s="27" t="s">
        <v>188</v>
      </c>
      <c r="D3321" s="27" t="s">
        <v>121</v>
      </c>
      <c r="I3321" s="28">
        <v>43423.621134259258</v>
      </c>
      <c r="J3321" s="28">
        <v>43423.62190972222</v>
      </c>
      <c r="K3321" s="27">
        <v>7.7546296296296304E-4</v>
      </c>
      <c r="L3321" s="27" t="s">
        <v>210</v>
      </c>
      <c r="M3321" s="27" t="s">
        <v>211</v>
      </c>
      <c r="N3321" s="27" t="s">
        <v>215</v>
      </c>
      <c r="O3321" s="27" t="s">
        <v>117</v>
      </c>
      <c r="R3321" s="27">
        <v>0</v>
      </c>
      <c r="U3321" s="27" t="s">
        <v>6914</v>
      </c>
    </row>
    <row r="3322" spans="1:21" x14ac:dyDescent="0.15">
      <c r="A3322" s="27" t="s">
        <v>75</v>
      </c>
      <c r="B3322" s="27" t="s">
        <v>13594</v>
      </c>
      <c r="C3322" s="27" t="s">
        <v>188</v>
      </c>
      <c r="D3322" s="27" t="s">
        <v>121</v>
      </c>
      <c r="I3322" s="28">
        <v>43423.622071759259</v>
      </c>
      <c r="J3322" s="28">
        <v>43423.622071759259</v>
      </c>
      <c r="K3322" s="27">
        <v>0</v>
      </c>
      <c r="L3322" s="27" t="s">
        <v>211</v>
      </c>
      <c r="M3322" s="27" t="s">
        <v>211</v>
      </c>
      <c r="N3322" s="27" t="s">
        <v>215</v>
      </c>
      <c r="O3322" s="27" t="s">
        <v>117</v>
      </c>
      <c r="R3322" s="27">
        <v>0</v>
      </c>
      <c r="U3322" s="27" t="s">
        <v>13595</v>
      </c>
    </row>
    <row r="3323" spans="1:21" x14ac:dyDescent="0.15">
      <c r="A3323" s="27" t="s">
        <v>75</v>
      </c>
      <c r="B3323" s="27" t="s">
        <v>13596</v>
      </c>
      <c r="C3323" s="27" t="s">
        <v>188</v>
      </c>
      <c r="D3323" s="27" t="s">
        <v>121</v>
      </c>
      <c r="I3323" s="28">
        <v>43423.622141203705</v>
      </c>
      <c r="J3323" s="28">
        <v>43423.622141203705</v>
      </c>
      <c r="K3323" s="27">
        <v>0</v>
      </c>
      <c r="L3323" s="27" t="s">
        <v>211</v>
      </c>
      <c r="M3323" s="27" t="s">
        <v>211</v>
      </c>
      <c r="N3323" s="27" t="s">
        <v>215</v>
      </c>
      <c r="O3323" s="27" t="s">
        <v>117</v>
      </c>
      <c r="R3323" s="27">
        <v>0</v>
      </c>
      <c r="U3323" s="27" t="s">
        <v>13595</v>
      </c>
    </row>
    <row r="3324" spans="1:21" x14ac:dyDescent="0.15">
      <c r="A3324" s="27" t="s">
        <v>75</v>
      </c>
      <c r="B3324" s="27" t="s">
        <v>13597</v>
      </c>
      <c r="C3324" s="27" t="s">
        <v>188</v>
      </c>
      <c r="D3324" s="27" t="s">
        <v>121</v>
      </c>
      <c r="I3324" s="28">
        <v>43423.62222222222</v>
      </c>
      <c r="J3324" s="28">
        <v>43423.62222222222</v>
      </c>
      <c r="K3324" s="27">
        <v>0</v>
      </c>
      <c r="L3324" s="27" t="s">
        <v>211</v>
      </c>
      <c r="M3324" s="27" t="s">
        <v>211</v>
      </c>
      <c r="N3324" s="27" t="s">
        <v>215</v>
      </c>
      <c r="O3324" s="27" t="s">
        <v>117</v>
      </c>
      <c r="R3324" s="27">
        <v>0</v>
      </c>
      <c r="U3324" s="27" t="s">
        <v>13595</v>
      </c>
    </row>
    <row r="3325" spans="1:21" x14ac:dyDescent="0.15">
      <c r="A3325" s="27" t="s">
        <v>75</v>
      </c>
      <c r="B3325" s="27" t="s">
        <v>6915</v>
      </c>
      <c r="C3325" s="27" t="s">
        <v>188</v>
      </c>
      <c r="D3325" s="27" t="s">
        <v>121</v>
      </c>
      <c r="I3325" s="28">
        <v>43423.62871527778</v>
      </c>
      <c r="J3325" s="28">
        <v>43423.62908564815</v>
      </c>
      <c r="K3325" s="27">
        <v>3.7037037037037035E-4</v>
      </c>
      <c r="L3325" s="27" t="s">
        <v>210</v>
      </c>
      <c r="M3325" s="27" t="s">
        <v>211</v>
      </c>
      <c r="N3325" s="27" t="s">
        <v>215</v>
      </c>
      <c r="O3325" s="27" t="s">
        <v>117</v>
      </c>
      <c r="R3325" s="27">
        <v>0</v>
      </c>
      <c r="U3325" s="27" t="s">
        <v>842</v>
      </c>
    </row>
    <row r="3326" spans="1:21" x14ac:dyDescent="0.15">
      <c r="A3326" s="27" t="s">
        <v>75</v>
      </c>
      <c r="B3326" s="27" t="s">
        <v>6916</v>
      </c>
      <c r="C3326" s="27" t="s">
        <v>188</v>
      </c>
      <c r="D3326" s="27" t="s">
        <v>121</v>
      </c>
      <c r="I3326" s="28">
        <v>43423.629351851851</v>
      </c>
      <c r="J3326" s="28">
        <v>43423.629918981482</v>
      </c>
      <c r="K3326" s="27">
        <v>5.6712962962962956E-4</v>
      </c>
      <c r="L3326" s="27" t="s">
        <v>210</v>
      </c>
      <c r="M3326" s="27" t="s">
        <v>211</v>
      </c>
      <c r="N3326" s="27" t="s">
        <v>215</v>
      </c>
      <c r="O3326" s="27" t="s">
        <v>117</v>
      </c>
      <c r="R3326" s="27">
        <v>0</v>
      </c>
      <c r="U3326" s="27" t="s">
        <v>338</v>
      </c>
    </row>
    <row r="3327" spans="1:21" x14ac:dyDescent="0.15">
      <c r="A3327" s="27" t="s">
        <v>75</v>
      </c>
      <c r="B3327" s="27" t="s">
        <v>13598</v>
      </c>
      <c r="C3327" s="27" t="s">
        <v>188</v>
      </c>
      <c r="D3327" s="27" t="s">
        <v>121</v>
      </c>
      <c r="I3327" s="28">
        <v>43423.671550925923</v>
      </c>
      <c r="J3327" s="28">
        <v>43423.671550925923</v>
      </c>
      <c r="K3327" s="27">
        <v>0</v>
      </c>
      <c r="L3327" s="27" t="s">
        <v>211</v>
      </c>
      <c r="M3327" s="27" t="s">
        <v>211</v>
      </c>
      <c r="N3327" s="27" t="s">
        <v>215</v>
      </c>
      <c r="O3327" s="27" t="s">
        <v>117</v>
      </c>
      <c r="R3327" s="27">
        <v>0</v>
      </c>
      <c r="U3327" s="27" t="s">
        <v>13599</v>
      </c>
    </row>
    <row r="3328" spans="1:21" x14ac:dyDescent="0.15">
      <c r="A3328" s="27" t="s">
        <v>75</v>
      </c>
      <c r="B3328" s="27" t="s">
        <v>6917</v>
      </c>
      <c r="C3328" s="27" t="s">
        <v>188</v>
      </c>
      <c r="D3328" s="27" t="s">
        <v>121</v>
      </c>
      <c r="I3328" s="28">
        <v>43423.672071759262</v>
      </c>
      <c r="J3328" s="28">
        <v>43423.674189814818</v>
      </c>
      <c r="K3328" s="27">
        <v>2.1180555555555553E-3</v>
      </c>
      <c r="L3328" s="27" t="s">
        <v>210</v>
      </c>
      <c r="M3328" s="27" t="s">
        <v>210</v>
      </c>
      <c r="N3328" s="27" t="s">
        <v>215</v>
      </c>
      <c r="O3328" s="27" t="s">
        <v>117</v>
      </c>
      <c r="R3328" s="27">
        <v>0</v>
      </c>
      <c r="U3328" s="27" t="s">
        <v>6918</v>
      </c>
    </row>
    <row r="3329" spans="1:21" x14ac:dyDescent="0.15">
      <c r="A3329" s="27" t="s">
        <v>75</v>
      </c>
      <c r="B3329" s="27" t="s">
        <v>6919</v>
      </c>
      <c r="C3329" s="27" t="s">
        <v>188</v>
      </c>
      <c r="D3329" s="27" t="s">
        <v>121</v>
      </c>
      <c r="I3329" s="28">
        <v>43423.702557870369</v>
      </c>
      <c r="J3329" s="28">
        <v>43423.703900462962</v>
      </c>
      <c r="K3329" s="27">
        <v>1.3425925925925925E-3</v>
      </c>
      <c r="L3329" s="27" t="s">
        <v>210</v>
      </c>
      <c r="M3329" s="27" t="s">
        <v>211</v>
      </c>
      <c r="N3329" s="27" t="s">
        <v>215</v>
      </c>
      <c r="O3329" s="27" t="s">
        <v>117</v>
      </c>
      <c r="U3329" s="27" t="s">
        <v>1298</v>
      </c>
    </row>
    <row r="3330" spans="1:21" x14ac:dyDescent="0.15">
      <c r="A3330" s="27" t="s">
        <v>75</v>
      </c>
      <c r="B3330" s="27" t="s">
        <v>6920</v>
      </c>
      <c r="C3330" s="27" t="s">
        <v>188</v>
      </c>
      <c r="D3330" s="27" t="s">
        <v>121</v>
      </c>
      <c r="I3330" s="28">
        <v>43423.706793981481</v>
      </c>
      <c r="J3330" s="28">
        <v>43423.720138888886</v>
      </c>
      <c r="K3330" s="27">
        <v>1.3344907407407408E-2</v>
      </c>
      <c r="L3330" s="27" t="s">
        <v>210</v>
      </c>
      <c r="M3330" s="27" t="s">
        <v>210</v>
      </c>
      <c r="N3330" s="27" t="s">
        <v>215</v>
      </c>
      <c r="O3330" s="27" t="s">
        <v>117</v>
      </c>
      <c r="R3330" s="27">
        <v>0</v>
      </c>
      <c r="U3330" s="27" t="s">
        <v>1527</v>
      </c>
    </row>
    <row r="3331" spans="1:21" x14ac:dyDescent="0.15">
      <c r="A3331" s="27" t="s">
        <v>75</v>
      </c>
      <c r="B3331" s="27" t="s">
        <v>6921</v>
      </c>
      <c r="C3331" s="27" t="s">
        <v>188</v>
      </c>
      <c r="D3331" s="27" t="s">
        <v>121</v>
      </c>
      <c r="I3331" s="28">
        <v>43423.724791666667</v>
      </c>
      <c r="J3331" s="28">
        <v>43423.725949074076</v>
      </c>
      <c r="K3331" s="27">
        <v>1.1574074074074073E-3</v>
      </c>
      <c r="L3331" s="27" t="s">
        <v>210</v>
      </c>
      <c r="M3331" s="27" t="s">
        <v>211</v>
      </c>
      <c r="N3331" s="27" t="s">
        <v>215</v>
      </c>
      <c r="O3331" s="27" t="s">
        <v>117</v>
      </c>
      <c r="R3331" s="27">
        <v>0</v>
      </c>
      <c r="U3331" s="27" t="s">
        <v>6914</v>
      </c>
    </row>
    <row r="3332" spans="1:21" x14ac:dyDescent="0.15">
      <c r="A3332" s="27" t="s">
        <v>75</v>
      </c>
      <c r="B3332" s="27" t="s">
        <v>6922</v>
      </c>
      <c r="C3332" s="27" t="s">
        <v>188</v>
      </c>
      <c r="D3332" s="27" t="s">
        <v>59</v>
      </c>
      <c r="I3332" s="28">
        <v>43423.438321759262</v>
      </c>
      <c r="J3332" s="28">
        <v>43423.438842592594</v>
      </c>
      <c r="K3332" s="27">
        <v>5.2083333333333333E-4</v>
      </c>
      <c r="L3332" s="27" t="s">
        <v>210</v>
      </c>
      <c r="M3332" s="27" t="s">
        <v>211</v>
      </c>
      <c r="N3332" s="27" t="s">
        <v>215</v>
      </c>
      <c r="O3332" s="27" t="s">
        <v>58</v>
      </c>
      <c r="R3332" s="27">
        <v>0</v>
      </c>
      <c r="U3332" s="27" t="s">
        <v>1962</v>
      </c>
    </row>
    <row r="3333" spans="1:21" x14ac:dyDescent="0.15">
      <c r="A3333" s="27" t="s">
        <v>75</v>
      </c>
      <c r="B3333" s="27" t="s">
        <v>13600</v>
      </c>
      <c r="C3333" s="27" t="s">
        <v>188</v>
      </c>
      <c r="D3333" s="27" t="s">
        <v>59</v>
      </c>
      <c r="I3333" s="28">
        <v>43423.444861111115</v>
      </c>
      <c r="J3333" s="28">
        <v>43423.444861111115</v>
      </c>
      <c r="K3333" s="27">
        <v>0</v>
      </c>
      <c r="L3333" s="27" t="s">
        <v>211</v>
      </c>
      <c r="M3333" s="27" t="s">
        <v>211</v>
      </c>
      <c r="N3333" s="27" t="s">
        <v>215</v>
      </c>
      <c r="O3333" s="27" t="s">
        <v>58</v>
      </c>
      <c r="R3333" s="27">
        <v>0</v>
      </c>
      <c r="U3333" s="27" t="s">
        <v>1300</v>
      </c>
    </row>
    <row r="3334" spans="1:21" x14ac:dyDescent="0.15">
      <c r="A3334" s="27" t="s">
        <v>75</v>
      </c>
      <c r="B3334" s="27" t="s">
        <v>6923</v>
      </c>
      <c r="C3334" s="27" t="s">
        <v>188</v>
      </c>
      <c r="D3334" s="27" t="s">
        <v>59</v>
      </c>
      <c r="I3334" s="28">
        <v>43423.452997685185</v>
      </c>
      <c r="J3334" s="28">
        <v>43423.454270833332</v>
      </c>
      <c r="K3334" s="27">
        <v>1.2731481481481483E-3</v>
      </c>
      <c r="L3334" s="27" t="s">
        <v>210</v>
      </c>
      <c r="M3334" s="27" t="s">
        <v>211</v>
      </c>
      <c r="N3334" s="27" t="s">
        <v>215</v>
      </c>
      <c r="O3334" s="27" t="s">
        <v>58</v>
      </c>
      <c r="R3334" s="27">
        <v>0</v>
      </c>
      <c r="U3334" s="27" t="s">
        <v>1300</v>
      </c>
    </row>
    <row r="3335" spans="1:21" x14ac:dyDescent="0.15">
      <c r="A3335" s="27" t="s">
        <v>75</v>
      </c>
      <c r="B3335" s="27" t="s">
        <v>6924</v>
      </c>
      <c r="C3335" s="27" t="s">
        <v>188</v>
      </c>
      <c r="D3335" s="27" t="s">
        <v>59</v>
      </c>
      <c r="I3335" s="28">
        <v>43423.455254629633</v>
      </c>
      <c r="J3335" s="28">
        <v>43423.459166666667</v>
      </c>
      <c r="K3335" s="27">
        <v>3.9120370370370368E-3</v>
      </c>
      <c r="L3335" s="27" t="s">
        <v>210</v>
      </c>
      <c r="M3335" s="27" t="s">
        <v>210</v>
      </c>
      <c r="N3335" s="27" t="s">
        <v>215</v>
      </c>
      <c r="O3335" s="27" t="s">
        <v>58</v>
      </c>
      <c r="R3335" s="27">
        <v>0</v>
      </c>
      <c r="U3335" s="27" t="s">
        <v>6925</v>
      </c>
    </row>
    <row r="3336" spans="1:21" x14ac:dyDescent="0.15">
      <c r="A3336" s="27" t="s">
        <v>75</v>
      </c>
      <c r="B3336" s="27" t="s">
        <v>13601</v>
      </c>
      <c r="C3336" s="27" t="s">
        <v>188</v>
      </c>
      <c r="D3336" s="27" t="s">
        <v>59</v>
      </c>
      <c r="I3336" s="28">
        <v>43423.460300925923</v>
      </c>
      <c r="J3336" s="28">
        <v>43423.460300925923</v>
      </c>
      <c r="K3336" s="27">
        <v>0</v>
      </c>
      <c r="L3336" s="27" t="s">
        <v>211</v>
      </c>
      <c r="M3336" s="27" t="s">
        <v>211</v>
      </c>
      <c r="N3336" s="27" t="s">
        <v>215</v>
      </c>
      <c r="O3336" s="27" t="s">
        <v>58</v>
      </c>
      <c r="R3336" s="27">
        <v>0</v>
      </c>
      <c r="U3336" s="27" t="s">
        <v>1300</v>
      </c>
    </row>
    <row r="3337" spans="1:21" x14ac:dyDescent="0.15">
      <c r="A3337" s="27" t="s">
        <v>75</v>
      </c>
      <c r="B3337" s="27" t="s">
        <v>13602</v>
      </c>
      <c r="C3337" s="27" t="s">
        <v>188</v>
      </c>
      <c r="D3337" s="27" t="s">
        <v>59</v>
      </c>
      <c r="I3337" s="28">
        <v>43423.460914351854</v>
      </c>
      <c r="J3337" s="28">
        <v>43423.460914351854</v>
      </c>
      <c r="K3337" s="27">
        <v>0</v>
      </c>
      <c r="L3337" s="27" t="s">
        <v>211</v>
      </c>
      <c r="M3337" s="27" t="s">
        <v>211</v>
      </c>
      <c r="N3337" s="27" t="s">
        <v>215</v>
      </c>
      <c r="O3337" s="27" t="s">
        <v>58</v>
      </c>
      <c r="R3337" s="27">
        <v>0</v>
      </c>
      <c r="U3337" s="27" t="s">
        <v>1300</v>
      </c>
    </row>
    <row r="3338" spans="1:21" x14ac:dyDescent="0.15">
      <c r="A3338" s="27" t="s">
        <v>75</v>
      </c>
      <c r="B3338" s="27" t="s">
        <v>6926</v>
      </c>
      <c r="C3338" s="27" t="s">
        <v>188</v>
      </c>
      <c r="D3338" s="27" t="s">
        <v>59</v>
      </c>
      <c r="I3338" s="28">
        <v>43423.46197916667</v>
      </c>
      <c r="J3338" s="28">
        <v>43423.462916666664</v>
      </c>
      <c r="K3338" s="27">
        <v>9.3750000000000007E-4</v>
      </c>
      <c r="L3338" s="27" t="s">
        <v>210</v>
      </c>
      <c r="M3338" s="27" t="s">
        <v>211</v>
      </c>
      <c r="N3338" s="27" t="s">
        <v>216</v>
      </c>
      <c r="O3338" s="27" t="s">
        <v>58</v>
      </c>
      <c r="R3338" s="27">
        <v>0</v>
      </c>
      <c r="U3338" s="27" t="s">
        <v>6927</v>
      </c>
    </row>
    <row r="3339" spans="1:21" x14ac:dyDescent="0.15">
      <c r="A3339" s="27" t="s">
        <v>75</v>
      </c>
      <c r="B3339" s="27" t="s">
        <v>6928</v>
      </c>
      <c r="C3339" s="27" t="s">
        <v>188</v>
      </c>
      <c r="D3339" s="27" t="s">
        <v>59</v>
      </c>
      <c r="I3339" s="28">
        <v>43423.468090277776</v>
      </c>
      <c r="J3339" s="28">
        <v>43423.468773148146</v>
      </c>
      <c r="K3339" s="27">
        <v>6.8287037037037025E-4</v>
      </c>
      <c r="L3339" s="27" t="s">
        <v>210</v>
      </c>
      <c r="M3339" s="27" t="s">
        <v>211</v>
      </c>
      <c r="N3339" s="27" t="s">
        <v>215</v>
      </c>
      <c r="O3339" s="27" t="s">
        <v>58</v>
      </c>
      <c r="R3339" s="27">
        <v>0</v>
      </c>
      <c r="U3339" s="27" t="s">
        <v>1530</v>
      </c>
    </row>
    <row r="3340" spans="1:21" x14ac:dyDescent="0.15">
      <c r="A3340" s="27" t="s">
        <v>75</v>
      </c>
      <c r="B3340" s="27" t="s">
        <v>13603</v>
      </c>
      <c r="C3340" s="27" t="s">
        <v>188</v>
      </c>
      <c r="D3340" s="27" t="s">
        <v>59</v>
      </c>
      <c r="I3340" s="28">
        <v>43423.613842592589</v>
      </c>
      <c r="J3340" s="28">
        <v>43423.613842592589</v>
      </c>
      <c r="K3340" s="27">
        <v>0</v>
      </c>
      <c r="L3340" s="27" t="s">
        <v>211</v>
      </c>
      <c r="M3340" s="27" t="s">
        <v>211</v>
      </c>
      <c r="N3340" s="27" t="s">
        <v>215</v>
      </c>
      <c r="O3340" s="27" t="s">
        <v>58</v>
      </c>
      <c r="R3340" s="27">
        <v>0</v>
      </c>
      <c r="U3340" s="27" t="s">
        <v>1529</v>
      </c>
    </row>
    <row r="3341" spans="1:21" x14ac:dyDescent="0.15">
      <c r="A3341" s="27" t="s">
        <v>75</v>
      </c>
      <c r="B3341" s="27" t="s">
        <v>13604</v>
      </c>
      <c r="C3341" s="27" t="s">
        <v>188</v>
      </c>
      <c r="D3341" s="27" t="s">
        <v>59</v>
      </c>
      <c r="I3341" s="28">
        <v>43423.615659722222</v>
      </c>
      <c r="J3341" s="28">
        <v>43423.615659722222</v>
      </c>
      <c r="K3341" s="27">
        <v>0</v>
      </c>
      <c r="L3341" s="27" t="s">
        <v>211</v>
      </c>
      <c r="M3341" s="27" t="s">
        <v>211</v>
      </c>
      <c r="N3341" s="27" t="s">
        <v>215</v>
      </c>
      <c r="O3341" s="27" t="s">
        <v>58</v>
      </c>
      <c r="R3341" s="27">
        <v>0</v>
      </c>
      <c r="U3341" s="27" t="s">
        <v>13605</v>
      </c>
    </row>
    <row r="3342" spans="1:21" x14ac:dyDescent="0.15">
      <c r="A3342" s="27" t="s">
        <v>75</v>
      </c>
      <c r="B3342" s="27" t="s">
        <v>13606</v>
      </c>
      <c r="C3342" s="27" t="s">
        <v>188</v>
      </c>
      <c r="D3342" s="27" t="s">
        <v>59</v>
      </c>
      <c r="I3342" s="28">
        <v>43423.616377314815</v>
      </c>
      <c r="J3342" s="28">
        <v>43423.616377314815</v>
      </c>
      <c r="K3342" s="27">
        <v>0</v>
      </c>
      <c r="L3342" s="27" t="s">
        <v>211</v>
      </c>
      <c r="M3342" s="27" t="s">
        <v>211</v>
      </c>
      <c r="N3342" s="27" t="s">
        <v>215</v>
      </c>
      <c r="O3342" s="27" t="s">
        <v>58</v>
      </c>
      <c r="R3342" s="27">
        <v>0</v>
      </c>
      <c r="U3342" s="27" t="s">
        <v>13607</v>
      </c>
    </row>
    <row r="3343" spans="1:21" x14ac:dyDescent="0.15">
      <c r="A3343" s="27" t="s">
        <v>75</v>
      </c>
      <c r="B3343" s="27" t="s">
        <v>13608</v>
      </c>
      <c r="C3343" s="27" t="s">
        <v>188</v>
      </c>
      <c r="D3343" s="27" t="s">
        <v>59</v>
      </c>
      <c r="I3343" s="28">
        <v>43423.619930555556</v>
      </c>
      <c r="J3343" s="28">
        <v>43423.619930555556</v>
      </c>
      <c r="K3343" s="27">
        <v>0</v>
      </c>
      <c r="L3343" s="27" t="s">
        <v>211</v>
      </c>
      <c r="M3343" s="27" t="s">
        <v>211</v>
      </c>
      <c r="N3343" s="27" t="s">
        <v>215</v>
      </c>
      <c r="O3343" s="27" t="s">
        <v>58</v>
      </c>
      <c r="R3343" s="27">
        <v>0</v>
      </c>
      <c r="U3343" s="27" t="s">
        <v>13609</v>
      </c>
    </row>
    <row r="3344" spans="1:21" x14ac:dyDescent="0.15">
      <c r="A3344" s="27" t="s">
        <v>75</v>
      </c>
      <c r="B3344" s="27" t="s">
        <v>13610</v>
      </c>
      <c r="C3344" s="27" t="s">
        <v>188</v>
      </c>
      <c r="D3344" s="27" t="s">
        <v>59</v>
      </c>
      <c r="I3344" s="28">
        <v>43423.62</v>
      </c>
      <c r="J3344" s="28">
        <v>43423.62</v>
      </c>
      <c r="K3344" s="27">
        <v>0</v>
      </c>
      <c r="L3344" s="27" t="s">
        <v>211</v>
      </c>
      <c r="M3344" s="27" t="s">
        <v>211</v>
      </c>
      <c r="N3344" s="27" t="s">
        <v>215</v>
      </c>
      <c r="O3344" s="27" t="s">
        <v>58</v>
      </c>
      <c r="R3344" s="27">
        <v>0</v>
      </c>
      <c r="U3344" s="27" t="s">
        <v>13609</v>
      </c>
    </row>
    <row r="3345" spans="1:21" x14ac:dyDescent="0.15">
      <c r="A3345" s="27" t="s">
        <v>75</v>
      </c>
      <c r="B3345" s="27" t="s">
        <v>13611</v>
      </c>
      <c r="C3345" s="27" t="s">
        <v>188</v>
      </c>
      <c r="D3345" s="27" t="s">
        <v>59</v>
      </c>
      <c r="I3345" s="28">
        <v>43423.621238425927</v>
      </c>
      <c r="J3345" s="28">
        <v>43423.621238425927</v>
      </c>
      <c r="K3345" s="27">
        <v>0</v>
      </c>
      <c r="L3345" s="27" t="s">
        <v>211</v>
      </c>
      <c r="M3345" s="27" t="s">
        <v>211</v>
      </c>
      <c r="N3345" s="27" t="s">
        <v>215</v>
      </c>
      <c r="O3345" s="27" t="s">
        <v>58</v>
      </c>
      <c r="R3345" s="27">
        <v>0</v>
      </c>
      <c r="U3345" s="27" t="s">
        <v>13612</v>
      </c>
    </row>
    <row r="3346" spans="1:21" x14ac:dyDescent="0.15">
      <c r="A3346" s="27" t="s">
        <v>75</v>
      </c>
      <c r="B3346" s="27" t="s">
        <v>6929</v>
      </c>
      <c r="C3346" s="27" t="s">
        <v>188</v>
      </c>
      <c r="D3346" s="27" t="s">
        <v>59</v>
      </c>
      <c r="I3346" s="28">
        <v>43423.621307870373</v>
      </c>
      <c r="J3346" s="28">
        <v>43423.623217592591</v>
      </c>
      <c r="K3346" s="27">
        <v>1.9097222222222222E-3</v>
      </c>
      <c r="L3346" s="27" t="s">
        <v>210</v>
      </c>
      <c r="M3346" s="27" t="s">
        <v>211</v>
      </c>
      <c r="N3346" s="27" t="s">
        <v>215</v>
      </c>
      <c r="O3346" s="27" t="s">
        <v>58</v>
      </c>
      <c r="R3346" s="27">
        <v>0</v>
      </c>
      <c r="U3346" s="27" t="s">
        <v>6930</v>
      </c>
    </row>
    <row r="3347" spans="1:21" x14ac:dyDescent="0.15">
      <c r="A3347" s="27" t="s">
        <v>75</v>
      </c>
      <c r="B3347" s="27" t="s">
        <v>13613</v>
      </c>
      <c r="C3347" s="27" t="s">
        <v>188</v>
      </c>
      <c r="D3347" s="27" t="s">
        <v>59</v>
      </c>
      <c r="I3347" s="28">
        <v>43423.631018518521</v>
      </c>
      <c r="J3347" s="28">
        <v>43423.631018518521</v>
      </c>
      <c r="K3347" s="27">
        <v>0</v>
      </c>
      <c r="L3347" s="27" t="s">
        <v>211</v>
      </c>
      <c r="M3347" s="27" t="s">
        <v>211</v>
      </c>
      <c r="N3347" s="27" t="s">
        <v>215</v>
      </c>
      <c r="O3347" s="27" t="s">
        <v>58</v>
      </c>
      <c r="R3347" s="27">
        <v>0</v>
      </c>
      <c r="U3347" s="27" t="s">
        <v>13607</v>
      </c>
    </row>
    <row r="3348" spans="1:21" x14ac:dyDescent="0.15">
      <c r="A3348" s="27" t="s">
        <v>75</v>
      </c>
      <c r="B3348" s="27" t="s">
        <v>13614</v>
      </c>
      <c r="C3348" s="27" t="s">
        <v>188</v>
      </c>
      <c r="D3348" s="27" t="s">
        <v>59</v>
      </c>
      <c r="I3348" s="28">
        <v>43423.632696759261</v>
      </c>
      <c r="J3348" s="28">
        <v>43423.632696759261</v>
      </c>
      <c r="K3348" s="27">
        <v>0</v>
      </c>
      <c r="L3348" s="27" t="s">
        <v>211</v>
      </c>
      <c r="M3348" s="27" t="s">
        <v>211</v>
      </c>
      <c r="N3348" s="27" t="s">
        <v>215</v>
      </c>
      <c r="O3348" s="27" t="s">
        <v>58</v>
      </c>
      <c r="R3348" s="27">
        <v>0</v>
      </c>
      <c r="U3348" s="27" t="s">
        <v>2819</v>
      </c>
    </row>
    <row r="3349" spans="1:21" x14ac:dyDescent="0.15">
      <c r="A3349" s="27" t="s">
        <v>75</v>
      </c>
      <c r="B3349" s="27" t="s">
        <v>6931</v>
      </c>
      <c r="C3349" s="27" t="s">
        <v>188</v>
      </c>
      <c r="D3349" s="27" t="s">
        <v>59</v>
      </c>
      <c r="I3349" s="28">
        <v>43423.638692129629</v>
      </c>
      <c r="J3349" s="28">
        <v>43423.639131944445</v>
      </c>
      <c r="K3349" s="27">
        <v>4.3981481481481481E-4</v>
      </c>
      <c r="L3349" s="27" t="s">
        <v>210</v>
      </c>
      <c r="M3349" s="27" t="s">
        <v>211</v>
      </c>
      <c r="N3349" s="27" t="s">
        <v>215</v>
      </c>
      <c r="O3349" s="27" t="s">
        <v>58</v>
      </c>
      <c r="R3349" s="27">
        <v>0</v>
      </c>
      <c r="U3349" s="27" t="s">
        <v>6932</v>
      </c>
    </row>
    <row r="3350" spans="1:21" x14ac:dyDescent="0.15">
      <c r="A3350" s="27" t="s">
        <v>75</v>
      </c>
      <c r="B3350" s="27" t="s">
        <v>13615</v>
      </c>
      <c r="C3350" s="27" t="s">
        <v>188</v>
      </c>
      <c r="D3350" s="27" t="s">
        <v>59</v>
      </c>
      <c r="I3350" s="28">
        <v>43423.640613425923</v>
      </c>
      <c r="J3350" s="28">
        <v>43423.640613425923</v>
      </c>
      <c r="K3350" s="27">
        <v>0</v>
      </c>
      <c r="L3350" s="27" t="s">
        <v>211</v>
      </c>
      <c r="M3350" s="27" t="s">
        <v>211</v>
      </c>
      <c r="N3350" s="27" t="s">
        <v>215</v>
      </c>
      <c r="O3350" s="27" t="s">
        <v>58</v>
      </c>
      <c r="R3350" s="27">
        <v>0</v>
      </c>
      <c r="U3350" s="27" t="s">
        <v>13616</v>
      </c>
    </row>
    <row r="3351" spans="1:21" x14ac:dyDescent="0.15">
      <c r="A3351" s="27" t="s">
        <v>75</v>
      </c>
      <c r="B3351" s="27" t="s">
        <v>13617</v>
      </c>
      <c r="C3351" s="27" t="s">
        <v>188</v>
      </c>
      <c r="D3351" s="27" t="s">
        <v>59</v>
      </c>
      <c r="I3351" s="28">
        <v>43423.665289351855</v>
      </c>
      <c r="J3351" s="28">
        <v>43423.665289351855</v>
      </c>
      <c r="K3351" s="27">
        <v>0</v>
      </c>
      <c r="L3351" s="27" t="s">
        <v>211</v>
      </c>
      <c r="M3351" s="27" t="s">
        <v>211</v>
      </c>
      <c r="N3351" s="27" t="s">
        <v>215</v>
      </c>
      <c r="O3351" s="27" t="s">
        <v>58</v>
      </c>
      <c r="R3351" s="27">
        <v>0</v>
      </c>
      <c r="U3351" s="27" t="s">
        <v>13618</v>
      </c>
    </row>
    <row r="3352" spans="1:21" x14ac:dyDescent="0.15">
      <c r="A3352" s="27" t="s">
        <v>75</v>
      </c>
      <c r="B3352" s="27" t="s">
        <v>13619</v>
      </c>
      <c r="C3352" s="27" t="s">
        <v>188</v>
      </c>
      <c r="D3352" s="27" t="s">
        <v>59</v>
      </c>
      <c r="I3352" s="28">
        <v>43423.666979166665</v>
      </c>
      <c r="J3352" s="28">
        <v>43423.666979166665</v>
      </c>
      <c r="K3352" s="27">
        <v>0</v>
      </c>
      <c r="L3352" s="27" t="s">
        <v>211</v>
      </c>
      <c r="M3352" s="27" t="s">
        <v>211</v>
      </c>
      <c r="N3352" s="27" t="s">
        <v>215</v>
      </c>
      <c r="O3352" s="27" t="s">
        <v>58</v>
      </c>
      <c r="R3352" s="27">
        <v>0</v>
      </c>
      <c r="U3352" s="27" t="s">
        <v>13620</v>
      </c>
    </row>
    <row r="3353" spans="1:21" x14ac:dyDescent="0.15">
      <c r="A3353" s="27" t="s">
        <v>75</v>
      </c>
      <c r="B3353" s="27" t="s">
        <v>13621</v>
      </c>
      <c r="C3353" s="27" t="s">
        <v>188</v>
      </c>
      <c r="D3353" s="27" t="s">
        <v>59</v>
      </c>
      <c r="I3353" s="28">
        <v>43423.667326388888</v>
      </c>
      <c r="J3353" s="28">
        <v>43423.667326388888</v>
      </c>
      <c r="K3353" s="27">
        <v>0</v>
      </c>
      <c r="L3353" s="27" t="s">
        <v>211</v>
      </c>
      <c r="M3353" s="27" t="s">
        <v>211</v>
      </c>
      <c r="N3353" s="27" t="s">
        <v>215</v>
      </c>
      <c r="O3353" s="27" t="s">
        <v>58</v>
      </c>
      <c r="R3353" s="27">
        <v>0</v>
      </c>
      <c r="U3353" s="27" t="s">
        <v>13620</v>
      </c>
    </row>
    <row r="3354" spans="1:21" x14ac:dyDescent="0.15">
      <c r="A3354" s="27" t="s">
        <v>75</v>
      </c>
      <c r="B3354" s="27" t="s">
        <v>6933</v>
      </c>
      <c r="C3354" s="27" t="s">
        <v>188</v>
      </c>
      <c r="D3354" s="27" t="s">
        <v>59</v>
      </c>
      <c r="I3354" s="28">
        <v>43423.668206018519</v>
      </c>
      <c r="J3354" s="28">
        <v>43423.669791666667</v>
      </c>
      <c r="K3354" s="27">
        <v>1.5856481481481479E-3</v>
      </c>
      <c r="L3354" s="27" t="s">
        <v>210</v>
      </c>
      <c r="M3354" s="27" t="s">
        <v>211</v>
      </c>
      <c r="N3354" s="27" t="s">
        <v>215</v>
      </c>
      <c r="O3354" s="27" t="s">
        <v>58</v>
      </c>
      <c r="R3354" s="27">
        <v>0</v>
      </c>
      <c r="U3354" s="27" t="s">
        <v>6934</v>
      </c>
    </row>
    <row r="3355" spans="1:21" x14ac:dyDescent="0.15">
      <c r="A3355" s="27" t="s">
        <v>75</v>
      </c>
      <c r="B3355" s="27" t="s">
        <v>6935</v>
      </c>
      <c r="C3355" s="27" t="s">
        <v>188</v>
      </c>
      <c r="D3355" s="27" t="s">
        <v>59</v>
      </c>
      <c r="I3355" s="28">
        <v>43423.670810185184</v>
      </c>
      <c r="J3355" s="28">
        <v>43423.671099537038</v>
      </c>
      <c r="K3355" s="27">
        <v>2.8935185185185189E-4</v>
      </c>
      <c r="L3355" s="27" t="s">
        <v>210</v>
      </c>
      <c r="M3355" s="27" t="s">
        <v>211</v>
      </c>
      <c r="N3355" s="27" t="s">
        <v>215</v>
      </c>
      <c r="O3355" s="27" t="s">
        <v>58</v>
      </c>
      <c r="R3355" s="27">
        <v>0</v>
      </c>
      <c r="U3355" s="27" t="s">
        <v>6936</v>
      </c>
    </row>
    <row r="3356" spans="1:21" x14ac:dyDescent="0.15">
      <c r="A3356" s="27" t="s">
        <v>75</v>
      </c>
      <c r="B3356" s="27" t="s">
        <v>6937</v>
      </c>
      <c r="C3356" s="27" t="s">
        <v>188</v>
      </c>
      <c r="D3356" s="27" t="s">
        <v>59</v>
      </c>
      <c r="I3356" s="28">
        <v>43423.675219907411</v>
      </c>
      <c r="J3356" s="28">
        <v>43423.67559027778</v>
      </c>
      <c r="K3356" s="27">
        <v>3.7037037037037035E-4</v>
      </c>
      <c r="L3356" s="27" t="s">
        <v>210</v>
      </c>
      <c r="M3356" s="27" t="s">
        <v>211</v>
      </c>
      <c r="N3356" s="27" t="s">
        <v>215</v>
      </c>
      <c r="O3356" s="27" t="s">
        <v>58</v>
      </c>
      <c r="R3356" s="27">
        <v>0</v>
      </c>
      <c r="U3356" s="27" t="s">
        <v>6938</v>
      </c>
    </row>
    <row r="3357" spans="1:21" x14ac:dyDescent="0.15">
      <c r="A3357" s="27" t="s">
        <v>75</v>
      </c>
      <c r="B3357" s="27" t="s">
        <v>13622</v>
      </c>
      <c r="C3357" s="27" t="s">
        <v>188</v>
      </c>
      <c r="D3357" s="27" t="s">
        <v>59</v>
      </c>
      <c r="I3357" s="28">
        <v>43423.675891203704</v>
      </c>
      <c r="J3357" s="28">
        <v>43423.675902777781</v>
      </c>
      <c r="K3357" s="27">
        <v>0</v>
      </c>
      <c r="L3357" s="27" t="s">
        <v>211</v>
      </c>
      <c r="M3357" s="27" t="s">
        <v>211</v>
      </c>
      <c r="N3357" s="27" t="s">
        <v>215</v>
      </c>
      <c r="O3357" s="27" t="s">
        <v>58</v>
      </c>
      <c r="R3357" s="27">
        <v>0</v>
      </c>
      <c r="U3357" s="27" t="s">
        <v>1529</v>
      </c>
    </row>
    <row r="3358" spans="1:21" x14ac:dyDescent="0.15">
      <c r="A3358" s="27" t="s">
        <v>75</v>
      </c>
      <c r="B3358" s="27" t="s">
        <v>6939</v>
      </c>
      <c r="C3358" s="27" t="s">
        <v>188</v>
      </c>
      <c r="D3358" s="27" t="s">
        <v>59</v>
      </c>
      <c r="I3358" s="28">
        <v>43423.677581018521</v>
      </c>
      <c r="J3358" s="28">
        <v>43423.68136574074</v>
      </c>
      <c r="K3358" s="27">
        <v>3.7847222222222223E-3</v>
      </c>
      <c r="L3358" s="27" t="s">
        <v>210</v>
      </c>
      <c r="M3358" s="27" t="s">
        <v>210</v>
      </c>
      <c r="N3358" s="27" t="s">
        <v>215</v>
      </c>
      <c r="O3358" s="27" t="s">
        <v>58</v>
      </c>
      <c r="R3358" s="27">
        <v>0</v>
      </c>
      <c r="U3358" s="27" t="s">
        <v>1299</v>
      </c>
    </row>
    <row r="3359" spans="1:21" x14ac:dyDescent="0.15">
      <c r="A3359" s="27" t="s">
        <v>75</v>
      </c>
      <c r="B3359" s="27" t="s">
        <v>6940</v>
      </c>
      <c r="C3359" s="27" t="s">
        <v>188</v>
      </c>
      <c r="D3359" s="27" t="s">
        <v>59</v>
      </c>
      <c r="I3359" s="28">
        <v>43423.682002314818</v>
      </c>
      <c r="J3359" s="28">
        <v>43423.686759259261</v>
      </c>
      <c r="K3359" s="27">
        <v>4.7569444444444447E-3</v>
      </c>
      <c r="L3359" s="27" t="s">
        <v>210</v>
      </c>
      <c r="M3359" s="27" t="s">
        <v>210</v>
      </c>
      <c r="N3359" s="27" t="s">
        <v>215</v>
      </c>
      <c r="O3359" s="27" t="s">
        <v>58</v>
      </c>
      <c r="R3359" s="27">
        <v>0</v>
      </c>
      <c r="U3359" s="27" t="s">
        <v>514</v>
      </c>
    </row>
    <row r="3360" spans="1:21" x14ac:dyDescent="0.15">
      <c r="A3360" s="27" t="s">
        <v>75</v>
      </c>
      <c r="B3360" s="27" t="s">
        <v>13623</v>
      </c>
      <c r="C3360" s="27" t="s">
        <v>190</v>
      </c>
      <c r="D3360" s="27" t="s">
        <v>17</v>
      </c>
      <c r="I3360" s="28">
        <v>43423.418437499997</v>
      </c>
      <c r="J3360" s="28">
        <v>43423.418437499997</v>
      </c>
      <c r="K3360" s="27">
        <v>0</v>
      </c>
      <c r="L3360" s="27" t="s">
        <v>211</v>
      </c>
      <c r="M3360" s="27" t="s">
        <v>211</v>
      </c>
      <c r="N3360" s="27" t="s">
        <v>215</v>
      </c>
      <c r="O3360" s="27" t="s">
        <v>16</v>
      </c>
      <c r="R3360" s="27">
        <v>0</v>
      </c>
      <c r="U3360" s="27" t="s">
        <v>1965</v>
      </c>
    </row>
    <row r="3361" spans="1:21" x14ac:dyDescent="0.15">
      <c r="A3361" s="27" t="s">
        <v>75</v>
      </c>
      <c r="B3361" s="27" t="s">
        <v>6941</v>
      </c>
      <c r="C3361" s="27" t="s">
        <v>190</v>
      </c>
      <c r="D3361" s="27" t="s">
        <v>17</v>
      </c>
      <c r="I3361" s="28">
        <v>43423.423622685186</v>
      </c>
      <c r="J3361" s="28">
        <v>43423.426504629628</v>
      </c>
      <c r="K3361" s="27">
        <v>2.8819444444444444E-3</v>
      </c>
      <c r="L3361" s="27" t="s">
        <v>210</v>
      </c>
      <c r="M3361" s="27" t="s">
        <v>210</v>
      </c>
      <c r="N3361" s="27" t="s">
        <v>215</v>
      </c>
      <c r="O3361" s="27" t="s">
        <v>16</v>
      </c>
      <c r="R3361" s="27">
        <v>0</v>
      </c>
      <c r="U3361" s="27" t="s">
        <v>1965</v>
      </c>
    </row>
    <row r="3362" spans="1:21" x14ac:dyDescent="0.15">
      <c r="A3362" s="27" t="s">
        <v>75</v>
      </c>
      <c r="B3362" s="27" t="s">
        <v>6942</v>
      </c>
      <c r="C3362" s="27" t="s">
        <v>190</v>
      </c>
      <c r="D3362" s="27" t="s">
        <v>17</v>
      </c>
      <c r="I3362" s="28">
        <v>43423.443171296298</v>
      </c>
      <c r="J3362" s="28">
        <v>43423.443796296298</v>
      </c>
      <c r="K3362" s="27">
        <v>6.2500000000000001E-4</v>
      </c>
      <c r="L3362" s="27" t="s">
        <v>210</v>
      </c>
      <c r="M3362" s="27" t="s">
        <v>211</v>
      </c>
      <c r="N3362" s="27" t="s">
        <v>216</v>
      </c>
      <c r="O3362" s="27" t="s">
        <v>16</v>
      </c>
      <c r="R3362" s="27">
        <v>0</v>
      </c>
      <c r="U3362" s="27" t="s">
        <v>1279</v>
      </c>
    </row>
    <row r="3363" spans="1:21" x14ac:dyDescent="0.15">
      <c r="A3363" s="27" t="s">
        <v>75</v>
      </c>
      <c r="B3363" s="27" t="s">
        <v>6943</v>
      </c>
      <c r="C3363" s="27" t="s">
        <v>190</v>
      </c>
      <c r="D3363" s="27" t="s">
        <v>17</v>
      </c>
      <c r="I3363" s="28">
        <v>43423.443958333337</v>
      </c>
      <c r="J3363" s="28">
        <v>43423.444502314815</v>
      </c>
      <c r="K3363" s="27">
        <v>5.4398148148148144E-4</v>
      </c>
      <c r="L3363" s="27" t="s">
        <v>210</v>
      </c>
      <c r="M3363" s="27" t="s">
        <v>211</v>
      </c>
      <c r="N3363" s="27" t="s">
        <v>215</v>
      </c>
      <c r="O3363" s="27" t="s">
        <v>16</v>
      </c>
      <c r="R3363" s="27">
        <v>0</v>
      </c>
      <c r="U3363" s="27" t="s">
        <v>6944</v>
      </c>
    </row>
    <row r="3364" spans="1:21" x14ac:dyDescent="0.15">
      <c r="A3364" s="27" t="s">
        <v>75</v>
      </c>
      <c r="B3364" s="27" t="s">
        <v>13624</v>
      </c>
      <c r="C3364" s="27" t="s">
        <v>190</v>
      </c>
      <c r="D3364" s="27" t="s">
        <v>17</v>
      </c>
      <c r="I3364" s="28">
        <v>43423.459618055553</v>
      </c>
      <c r="J3364" s="28">
        <v>43423.459618055553</v>
      </c>
      <c r="K3364" s="27">
        <v>0</v>
      </c>
      <c r="L3364" s="27" t="s">
        <v>211</v>
      </c>
      <c r="M3364" s="27" t="s">
        <v>211</v>
      </c>
      <c r="N3364" s="27" t="s">
        <v>215</v>
      </c>
      <c r="O3364" s="27" t="s">
        <v>16</v>
      </c>
      <c r="R3364" s="27">
        <v>0</v>
      </c>
      <c r="U3364" s="27" t="s">
        <v>1964</v>
      </c>
    </row>
    <row r="3365" spans="1:21" x14ac:dyDescent="0.15">
      <c r="A3365" s="27" t="s">
        <v>75</v>
      </c>
      <c r="B3365" s="27" t="s">
        <v>6945</v>
      </c>
      <c r="C3365" s="27" t="s">
        <v>190</v>
      </c>
      <c r="D3365" s="27" t="s">
        <v>17</v>
      </c>
      <c r="I3365" s="28">
        <v>43423.472326388888</v>
      </c>
      <c r="J3365" s="28">
        <v>43423.475543981483</v>
      </c>
      <c r="K3365" s="27">
        <v>3.2175925925925926E-3</v>
      </c>
      <c r="L3365" s="27" t="s">
        <v>210</v>
      </c>
      <c r="M3365" s="27" t="s">
        <v>210</v>
      </c>
      <c r="N3365" s="27" t="s">
        <v>215</v>
      </c>
      <c r="O3365" s="27" t="s">
        <v>16</v>
      </c>
      <c r="R3365" s="27">
        <v>0</v>
      </c>
      <c r="U3365" s="27" t="s">
        <v>1027</v>
      </c>
    </row>
    <row r="3366" spans="1:21" x14ac:dyDescent="0.15">
      <c r="A3366" s="27" t="s">
        <v>75</v>
      </c>
      <c r="B3366" s="27" t="s">
        <v>6946</v>
      </c>
      <c r="C3366" s="27" t="s">
        <v>190</v>
      </c>
      <c r="D3366" s="27" t="s">
        <v>17</v>
      </c>
      <c r="I3366" s="28">
        <v>43423.492685185185</v>
      </c>
      <c r="J3366" s="28">
        <v>43423.493495370371</v>
      </c>
      <c r="K3366" s="27">
        <v>8.1018518518518516E-4</v>
      </c>
      <c r="L3366" s="27" t="s">
        <v>210</v>
      </c>
      <c r="M3366" s="27" t="s">
        <v>211</v>
      </c>
      <c r="N3366" s="27" t="s">
        <v>216</v>
      </c>
      <c r="O3366" s="27" t="s">
        <v>16</v>
      </c>
      <c r="R3366" s="27">
        <v>0</v>
      </c>
      <c r="U3366" s="27" t="s">
        <v>6947</v>
      </c>
    </row>
    <row r="3367" spans="1:21" x14ac:dyDescent="0.15">
      <c r="A3367" s="27" t="s">
        <v>75</v>
      </c>
      <c r="B3367" s="27" t="s">
        <v>13625</v>
      </c>
      <c r="C3367" s="27" t="s">
        <v>190</v>
      </c>
      <c r="D3367" s="27" t="s">
        <v>17</v>
      </c>
      <c r="I3367" s="28">
        <v>43423.584120370368</v>
      </c>
      <c r="J3367" s="28">
        <v>43423.584120370368</v>
      </c>
      <c r="K3367" s="27">
        <v>0</v>
      </c>
      <c r="L3367" s="27" t="s">
        <v>211</v>
      </c>
      <c r="M3367" s="27" t="s">
        <v>211</v>
      </c>
      <c r="N3367" s="27" t="s">
        <v>215</v>
      </c>
      <c r="O3367" s="27" t="s">
        <v>16</v>
      </c>
      <c r="R3367" s="27">
        <v>0</v>
      </c>
      <c r="U3367" s="27" t="s">
        <v>1027</v>
      </c>
    </row>
    <row r="3368" spans="1:21" x14ac:dyDescent="0.15">
      <c r="A3368" s="27" t="s">
        <v>75</v>
      </c>
      <c r="B3368" s="27" t="s">
        <v>6948</v>
      </c>
      <c r="C3368" s="27" t="s">
        <v>190</v>
      </c>
      <c r="D3368" s="27" t="s">
        <v>17</v>
      </c>
      <c r="I3368" s="28">
        <v>43423.609571759262</v>
      </c>
      <c r="J3368" s="28">
        <v>43423.610474537039</v>
      </c>
      <c r="K3368" s="27">
        <v>9.0277777777777784E-4</v>
      </c>
      <c r="L3368" s="27" t="s">
        <v>210</v>
      </c>
      <c r="M3368" s="27" t="s">
        <v>211</v>
      </c>
      <c r="N3368" s="27" t="s">
        <v>215</v>
      </c>
      <c r="O3368" s="27" t="s">
        <v>16</v>
      </c>
      <c r="R3368" s="27">
        <v>0</v>
      </c>
      <c r="U3368" s="27" t="s">
        <v>6949</v>
      </c>
    </row>
    <row r="3369" spans="1:21" x14ac:dyDescent="0.15">
      <c r="A3369" s="27" t="s">
        <v>75</v>
      </c>
      <c r="B3369" s="27" t="s">
        <v>6950</v>
      </c>
      <c r="C3369" s="27" t="s">
        <v>190</v>
      </c>
      <c r="D3369" s="27" t="s">
        <v>17</v>
      </c>
      <c r="I3369" s="28">
        <v>43423.632453703707</v>
      </c>
      <c r="J3369" s="28">
        <v>43423.633831018517</v>
      </c>
      <c r="K3369" s="27">
        <v>1.3773148148148147E-3</v>
      </c>
      <c r="L3369" s="27" t="s">
        <v>210</v>
      </c>
      <c r="M3369" s="27" t="s">
        <v>211</v>
      </c>
      <c r="N3369" s="27" t="s">
        <v>215</v>
      </c>
      <c r="O3369" s="27" t="s">
        <v>16</v>
      </c>
      <c r="R3369" s="27">
        <v>0</v>
      </c>
      <c r="U3369" s="27" t="s">
        <v>1027</v>
      </c>
    </row>
    <row r="3370" spans="1:21" x14ac:dyDescent="0.15">
      <c r="A3370" s="27" t="s">
        <v>75</v>
      </c>
      <c r="B3370" s="27" t="s">
        <v>6951</v>
      </c>
      <c r="C3370" s="27" t="s">
        <v>190</v>
      </c>
      <c r="D3370" s="27" t="s">
        <v>17</v>
      </c>
      <c r="I3370" s="28">
        <v>43423.634189814817</v>
      </c>
      <c r="J3370" s="28">
        <v>43423.635740740741</v>
      </c>
      <c r="K3370" s="27">
        <v>1.5509259259259261E-3</v>
      </c>
      <c r="L3370" s="27" t="s">
        <v>210</v>
      </c>
      <c r="M3370" s="27" t="s">
        <v>211</v>
      </c>
      <c r="N3370" s="27" t="s">
        <v>215</v>
      </c>
      <c r="O3370" s="27" t="s">
        <v>16</v>
      </c>
      <c r="R3370" s="27">
        <v>0</v>
      </c>
      <c r="U3370" s="27" t="s">
        <v>1531</v>
      </c>
    </row>
    <row r="3371" spans="1:21" x14ac:dyDescent="0.15">
      <c r="A3371" s="27" t="s">
        <v>75</v>
      </c>
      <c r="B3371" s="27" t="s">
        <v>6952</v>
      </c>
      <c r="C3371" s="27" t="s">
        <v>190</v>
      </c>
      <c r="D3371" s="27" t="s">
        <v>17</v>
      </c>
      <c r="I3371" s="28">
        <v>43423.639479166668</v>
      </c>
      <c r="J3371" s="28">
        <v>43423.645127314812</v>
      </c>
      <c r="K3371" s="27">
        <v>5.6481481481481478E-3</v>
      </c>
      <c r="L3371" s="27" t="s">
        <v>210</v>
      </c>
      <c r="M3371" s="27" t="s">
        <v>210</v>
      </c>
      <c r="N3371" s="27" t="s">
        <v>215</v>
      </c>
      <c r="O3371" s="27" t="s">
        <v>16</v>
      </c>
      <c r="R3371" s="27">
        <v>0</v>
      </c>
      <c r="U3371" s="27" t="s">
        <v>1049</v>
      </c>
    </row>
    <row r="3372" spans="1:21" x14ac:dyDescent="0.15">
      <c r="A3372" s="27" t="s">
        <v>75</v>
      </c>
      <c r="B3372" s="27" t="s">
        <v>6953</v>
      </c>
      <c r="C3372" s="27" t="s">
        <v>190</v>
      </c>
      <c r="D3372" s="27" t="s">
        <v>17</v>
      </c>
      <c r="I3372" s="28">
        <v>43423.653032407405</v>
      </c>
      <c r="J3372" s="28">
        <v>43423.653483796297</v>
      </c>
      <c r="K3372" s="27">
        <v>4.5138888888888892E-4</v>
      </c>
      <c r="L3372" s="27" t="s">
        <v>210</v>
      </c>
      <c r="M3372" s="27" t="s">
        <v>211</v>
      </c>
      <c r="N3372" s="27" t="s">
        <v>215</v>
      </c>
      <c r="O3372" s="27" t="s">
        <v>16</v>
      </c>
      <c r="R3372" s="27">
        <v>0</v>
      </c>
      <c r="U3372" s="27" t="s">
        <v>1532</v>
      </c>
    </row>
    <row r="3373" spans="1:21" x14ac:dyDescent="0.15">
      <c r="A3373" s="27" t="s">
        <v>75</v>
      </c>
      <c r="B3373" s="27" t="s">
        <v>13626</v>
      </c>
      <c r="C3373" s="27" t="s">
        <v>190</v>
      </c>
      <c r="D3373" s="27" t="s">
        <v>17</v>
      </c>
      <c r="I3373" s="28">
        <v>43423.655532407407</v>
      </c>
      <c r="J3373" s="28">
        <v>43423.655532407407</v>
      </c>
      <c r="K3373" s="27">
        <v>0</v>
      </c>
      <c r="L3373" s="27" t="s">
        <v>211</v>
      </c>
      <c r="M3373" s="27" t="s">
        <v>211</v>
      </c>
      <c r="N3373" s="27" t="s">
        <v>215</v>
      </c>
      <c r="O3373" s="27" t="s">
        <v>16</v>
      </c>
      <c r="R3373" s="27">
        <v>0</v>
      </c>
      <c r="U3373" s="27" t="s">
        <v>1531</v>
      </c>
    </row>
    <row r="3374" spans="1:21" x14ac:dyDescent="0.15">
      <c r="A3374" s="27" t="s">
        <v>75</v>
      </c>
      <c r="B3374" s="27" t="s">
        <v>6954</v>
      </c>
      <c r="C3374" s="27" t="s">
        <v>190</v>
      </c>
      <c r="D3374" s="27" t="s">
        <v>17</v>
      </c>
      <c r="I3374" s="28">
        <v>43423.686203703706</v>
      </c>
      <c r="J3374" s="28">
        <v>43423.687083333331</v>
      </c>
      <c r="K3374" s="27">
        <v>8.7962962962962962E-4</v>
      </c>
      <c r="L3374" s="27" t="s">
        <v>210</v>
      </c>
      <c r="M3374" s="27" t="s">
        <v>211</v>
      </c>
      <c r="N3374" s="27" t="s">
        <v>215</v>
      </c>
      <c r="O3374" s="27" t="s">
        <v>16</v>
      </c>
      <c r="R3374" s="27">
        <v>0</v>
      </c>
      <c r="U3374" s="27" t="s">
        <v>6955</v>
      </c>
    </row>
    <row r="3375" spans="1:21" x14ac:dyDescent="0.15">
      <c r="A3375" s="27" t="s">
        <v>75</v>
      </c>
      <c r="B3375" s="27" t="s">
        <v>13627</v>
      </c>
      <c r="C3375" s="27" t="s">
        <v>190</v>
      </c>
      <c r="D3375" s="27" t="s">
        <v>17</v>
      </c>
      <c r="I3375" s="28">
        <v>43423.692349537036</v>
      </c>
      <c r="J3375" s="28">
        <v>43423.692349537036</v>
      </c>
      <c r="K3375" s="27">
        <v>0</v>
      </c>
      <c r="L3375" s="27" t="s">
        <v>211</v>
      </c>
      <c r="M3375" s="27" t="s">
        <v>211</v>
      </c>
      <c r="N3375" s="27" t="s">
        <v>215</v>
      </c>
      <c r="O3375" s="27" t="s">
        <v>16</v>
      </c>
      <c r="R3375" s="27">
        <v>0</v>
      </c>
      <c r="U3375" s="27" t="s">
        <v>1531</v>
      </c>
    </row>
    <row r="3376" spans="1:21" x14ac:dyDescent="0.15">
      <c r="A3376" s="27" t="s">
        <v>75</v>
      </c>
      <c r="B3376" s="27" t="s">
        <v>6956</v>
      </c>
      <c r="C3376" s="27" t="s">
        <v>190</v>
      </c>
      <c r="D3376" s="27" t="s">
        <v>17</v>
      </c>
      <c r="I3376" s="28">
        <v>43423.692777777775</v>
      </c>
      <c r="J3376" s="28">
        <v>43423.695300925923</v>
      </c>
      <c r="K3376" s="27">
        <v>2.5231481481481481E-3</v>
      </c>
      <c r="L3376" s="27" t="s">
        <v>210</v>
      </c>
      <c r="M3376" s="27" t="s">
        <v>210</v>
      </c>
      <c r="N3376" s="27" t="s">
        <v>216</v>
      </c>
      <c r="O3376" s="27" t="s">
        <v>16</v>
      </c>
      <c r="R3376" s="27">
        <v>0</v>
      </c>
      <c r="U3376" s="27" t="s">
        <v>1315</v>
      </c>
    </row>
    <row r="3377" spans="1:21" x14ac:dyDescent="0.15">
      <c r="A3377" s="27" t="s">
        <v>75</v>
      </c>
      <c r="B3377" s="27" t="s">
        <v>6957</v>
      </c>
      <c r="C3377" s="27" t="s">
        <v>190</v>
      </c>
      <c r="D3377" s="27" t="s">
        <v>17</v>
      </c>
      <c r="I3377" s="28">
        <v>43423.695868055554</v>
      </c>
      <c r="J3377" s="28">
        <v>43423.702187499999</v>
      </c>
      <c r="K3377" s="27">
        <v>6.3194444444444444E-3</v>
      </c>
      <c r="L3377" s="27" t="s">
        <v>210</v>
      </c>
      <c r="M3377" s="27" t="s">
        <v>210</v>
      </c>
      <c r="N3377" s="27" t="s">
        <v>216</v>
      </c>
      <c r="O3377" s="27" t="s">
        <v>16</v>
      </c>
      <c r="R3377" s="27">
        <v>0</v>
      </c>
      <c r="U3377" s="27" t="s">
        <v>1279</v>
      </c>
    </row>
    <row r="3378" spans="1:21" x14ac:dyDescent="0.15">
      <c r="A3378" s="27" t="s">
        <v>75</v>
      </c>
      <c r="B3378" s="27" t="s">
        <v>6958</v>
      </c>
      <c r="C3378" s="27" t="s">
        <v>190</v>
      </c>
      <c r="D3378" s="27" t="s">
        <v>17</v>
      </c>
      <c r="I3378" s="28">
        <v>43423.703113425923</v>
      </c>
      <c r="J3378" s="28">
        <v>43423.707743055558</v>
      </c>
      <c r="K3378" s="27">
        <v>4.6296296296296302E-3</v>
      </c>
      <c r="L3378" s="27" t="s">
        <v>210</v>
      </c>
      <c r="M3378" s="27" t="s">
        <v>210</v>
      </c>
      <c r="N3378" s="27" t="s">
        <v>215</v>
      </c>
      <c r="O3378" s="27" t="s">
        <v>16</v>
      </c>
      <c r="R3378" s="27">
        <v>0</v>
      </c>
      <c r="U3378" s="27" t="s">
        <v>1965</v>
      </c>
    </row>
    <row r="3379" spans="1:21" x14ac:dyDescent="0.15">
      <c r="A3379" s="27" t="s">
        <v>75</v>
      </c>
      <c r="B3379" s="27" t="s">
        <v>6959</v>
      </c>
      <c r="C3379" s="27" t="s">
        <v>190</v>
      </c>
      <c r="D3379" s="27" t="s">
        <v>17</v>
      </c>
      <c r="I3379" s="28">
        <v>43423.71365740741</v>
      </c>
      <c r="J3379" s="28">
        <v>43423.715219907404</v>
      </c>
      <c r="K3379" s="27">
        <v>1.5624999999999999E-3</v>
      </c>
      <c r="L3379" s="27" t="s">
        <v>210</v>
      </c>
      <c r="M3379" s="27" t="s">
        <v>211</v>
      </c>
      <c r="N3379" s="27" t="s">
        <v>215</v>
      </c>
      <c r="O3379" s="27" t="s">
        <v>16</v>
      </c>
      <c r="R3379" s="27">
        <v>0</v>
      </c>
      <c r="U3379" s="27" t="s">
        <v>1027</v>
      </c>
    </row>
    <row r="3380" spans="1:21" x14ac:dyDescent="0.15">
      <c r="A3380" s="27" t="s">
        <v>75</v>
      </c>
      <c r="B3380" s="27" t="s">
        <v>6960</v>
      </c>
      <c r="C3380" s="27" t="s">
        <v>190</v>
      </c>
      <c r="D3380" s="27" t="s">
        <v>17</v>
      </c>
      <c r="I3380" s="28">
        <v>43423.718460648146</v>
      </c>
      <c r="J3380" s="28">
        <v>43423.720104166663</v>
      </c>
      <c r="K3380" s="27">
        <v>1.6435185185185183E-3</v>
      </c>
      <c r="L3380" s="27" t="s">
        <v>210</v>
      </c>
      <c r="M3380" s="27" t="s">
        <v>211</v>
      </c>
      <c r="N3380" s="27" t="s">
        <v>215</v>
      </c>
      <c r="O3380" s="27" t="s">
        <v>16</v>
      </c>
      <c r="R3380" s="27">
        <v>0</v>
      </c>
      <c r="U3380" s="27" t="s">
        <v>1027</v>
      </c>
    </row>
    <row r="3381" spans="1:21" x14ac:dyDescent="0.15">
      <c r="A3381" s="27" t="s">
        <v>75</v>
      </c>
      <c r="B3381" s="27" t="s">
        <v>6961</v>
      </c>
      <c r="C3381" s="27" t="s">
        <v>190</v>
      </c>
      <c r="D3381" s="27" t="s">
        <v>17</v>
      </c>
      <c r="I3381" s="28">
        <v>43423.720300925925</v>
      </c>
      <c r="J3381" s="28">
        <v>43423.721041666664</v>
      </c>
      <c r="K3381" s="27">
        <v>7.407407407407407E-4</v>
      </c>
      <c r="L3381" s="27" t="s">
        <v>210</v>
      </c>
      <c r="M3381" s="27" t="s">
        <v>211</v>
      </c>
      <c r="N3381" s="27" t="s">
        <v>215</v>
      </c>
      <c r="O3381" s="27" t="s">
        <v>16</v>
      </c>
      <c r="R3381" s="27">
        <v>0</v>
      </c>
      <c r="U3381" s="27" t="s">
        <v>1965</v>
      </c>
    </row>
    <row r="3382" spans="1:21" x14ac:dyDescent="0.15">
      <c r="A3382" s="27" t="s">
        <v>75</v>
      </c>
      <c r="B3382" s="27" t="s">
        <v>6962</v>
      </c>
      <c r="C3382" s="27" t="s">
        <v>190</v>
      </c>
      <c r="D3382" s="27" t="s">
        <v>17</v>
      </c>
      <c r="I3382" s="28">
        <v>43423.721261574072</v>
      </c>
      <c r="J3382" s="28">
        <v>43423.72216435185</v>
      </c>
      <c r="K3382" s="27">
        <v>9.0277777777777784E-4</v>
      </c>
      <c r="L3382" s="27" t="s">
        <v>210</v>
      </c>
      <c r="M3382" s="27" t="s">
        <v>211</v>
      </c>
      <c r="N3382" s="27" t="s">
        <v>215</v>
      </c>
      <c r="O3382" s="27" t="s">
        <v>16</v>
      </c>
      <c r="R3382" s="27">
        <v>0</v>
      </c>
      <c r="U3382" s="27" t="s">
        <v>1027</v>
      </c>
    </row>
    <row r="3383" spans="1:21" x14ac:dyDescent="0.15">
      <c r="A3383" s="27" t="s">
        <v>75</v>
      </c>
      <c r="B3383" s="27" t="s">
        <v>13628</v>
      </c>
      <c r="C3383" s="27" t="s">
        <v>190</v>
      </c>
      <c r="D3383" s="27" t="s">
        <v>17</v>
      </c>
      <c r="I3383" s="28">
        <v>43423.729502314818</v>
      </c>
      <c r="J3383" s="28">
        <v>43423.729502314818</v>
      </c>
      <c r="K3383" s="27">
        <v>0</v>
      </c>
      <c r="L3383" s="27" t="s">
        <v>211</v>
      </c>
      <c r="M3383" s="27" t="s">
        <v>211</v>
      </c>
      <c r="N3383" s="27" t="s">
        <v>215</v>
      </c>
      <c r="O3383" s="27" t="s">
        <v>16</v>
      </c>
      <c r="R3383" s="27">
        <v>0</v>
      </c>
      <c r="U3383" s="27" t="s">
        <v>843</v>
      </c>
    </row>
    <row r="3384" spans="1:21" x14ac:dyDescent="0.15">
      <c r="A3384" s="27" t="s">
        <v>75</v>
      </c>
      <c r="B3384" s="27" t="s">
        <v>6963</v>
      </c>
      <c r="C3384" s="27" t="s">
        <v>190</v>
      </c>
      <c r="D3384" s="27" t="s">
        <v>17</v>
      </c>
      <c r="I3384" s="28">
        <v>43423.742280092592</v>
      </c>
      <c r="J3384" s="28">
        <v>43423.747708333336</v>
      </c>
      <c r="K3384" s="27">
        <v>5.4282407407407404E-3</v>
      </c>
      <c r="L3384" s="27" t="s">
        <v>210</v>
      </c>
      <c r="M3384" s="27" t="s">
        <v>210</v>
      </c>
      <c r="N3384" s="27" t="s">
        <v>216</v>
      </c>
      <c r="O3384" s="27" t="s">
        <v>16</v>
      </c>
      <c r="R3384" s="27">
        <v>0</v>
      </c>
      <c r="U3384" s="27" t="s">
        <v>1279</v>
      </c>
    </row>
    <row r="3385" spans="1:21" x14ac:dyDescent="0.15">
      <c r="A3385" s="27" t="s">
        <v>75</v>
      </c>
      <c r="B3385" s="27" t="s">
        <v>13629</v>
      </c>
      <c r="C3385" s="27" t="s">
        <v>190</v>
      </c>
      <c r="D3385" s="27" t="s">
        <v>17</v>
      </c>
      <c r="I3385" s="28">
        <v>43423.742627314816</v>
      </c>
      <c r="J3385" s="28">
        <v>43423.742627314816</v>
      </c>
      <c r="K3385" s="27">
        <v>0</v>
      </c>
      <c r="L3385" s="27" t="s">
        <v>211</v>
      </c>
      <c r="M3385" s="27" t="s">
        <v>211</v>
      </c>
      <c r="N3385" s="27" t="s">
        <v>215</v>
      </c>
      <c r="O3385" s="27" t="s">
        <v>16</v>
      </c>
      <c r="R3385" s="27">
        <v>0</v>
      </c>
      <c r="U3385" s="27" t="s">
        <v>1966</v>
      </c>
    </row>
    <row r="3386" spans="1:21" x14ac:dyDescent="0.15">
      <c r="A3386" s="27" t="s">
        <v>75</v>
      </c>
      <c r="B3386" s="27" t="s">
        <v>6964</v>
      </c>
      <c r="C3386" s="27" t="s">
        <v>248</v>
      </c>
      <c r="D3386" s="27" t="s">
        <v>223</v>
      </c>
      <c r="I3386" s="28">
        <v>43423.416307870371</v>
      </c>
      <c r="J3386" s="28">
        <v>43423.423379629632</v>
      </c>
      <c r="K3386" s="27">
        <v>7.0717592592592594E-3</v>
      </c>
      <c r="L3386" s="27" t="s">
        <v>210</v>
      </c>
      <c r="M3386" s="27" t="s">
        <v>210</v>
      </c>
      <c r="N3386" s="27" t="s">
        <v>215</v>
      </c>
      <c r="O3386" s="27" t="s">
        <v>222</v>
      </c>
      <c r="R3386" s="27">
        <v>0</v>
      </c>
      <c r="U3386" s="27" t="s">
        <v>1967</v>
      </c>
    </row>
    <row r="3387" spans="1:21" x14ac:dyDescent="0.15">
      <c r="A3387" s="27" t="s">
        <v>75</v>
      </c>
      <c r="B3387" s="27" t="s">
        <v>6965</v>
      </c>
      <c r="C3387" s="27" t="s">
        <v>248</v>
      </c>
      <c r="D3387" s="27" t="s">
        <v>223</v>
      </c>
      <c r="I3387" s="28">
        <v>43423.484594907408</v>
      </c>
      <c r="J3387" s="28">
        <v>43423.48709490741</v>
      </c>
      <c r="K3387" s="27">
        <v>2.5000000000000001E-3</v>
      </c>
      <c r="L3387" s="27" t="s">
        <v>210</v>
      </c>
      <c r="M3387" s="27" t="s">
        <v>210</v>
      </c>
      <c r="N3387" s="27" t="s">
        <v>215</v>
      </c>
      <c r="O3387" s="27" t="s">
        <v>222</v>
      </c>
      <c r="R3387" s="27">
        <v>0</v>
      </c>
      <c r="U3387" s="27" t="s">
        <v>500</v>
      </c>
    </row>
    <row r="3388" spans="1:21" x14ac:dyDescent="0.15">
      <c r="A3388" s="27" t="s">
        <v>75</v>
      </c>
      <c r="B3388" s="27" t="s">
        <v>6966</v>
      </c>
      <c r="C3388" s="27" t="s">
        <v>248</v>
      </c>
      <c r="D3388" s="27" t="s">
        <v>223</v>
      </c>
      <c r="I3388" s="28">
        <v>43423.491956018515</v>
      </c>
      <c r="J3388" s="28">
        <v>43423.492974537039</v>
      </c>
      <c r="K3388" s="27">
        <v>1.0185185185185186E-3</v>
      </c>
      <c r="L3388" s="27" t="s">
        <v>210</v>
      </c>
      <c r="M3388" s="27" t="s">
        <v>211</v>
      </c>
      <c r="N3388" s="27" t="s">
        <v>215</v>
      </c>
      <c r="O3388" s="27" t="s">
        <v>222</v>
      </c>
      <c r="R3388" s="27">
        <v>0</v>
      </c>
      <c r="U3388" s="27" t="s">
        <v>500</v>
      </c>
    </row>
    <row r="3389" spans="1:21" x14ac:dyDescent="0.15">
      <c r="A3389" s="27" t="s">
        <v>75</v>
      </c>
      <c r="B3389" s="27" t="s">
        <v>6967</v>
      </c>
      <c r="C3389" s="27" t="s">
        <v>248</v>
      </c>
      <c r="D3389" s="27" t="s">
        <v>223</v>
      </c>
      <c r="I3389" s="28">
        <v>43423.589490740742</v>
      </c>
      <c r="J3389" s="28">
        <v>43423.59233796296</v>
      </c>
      <c r="K3389" s="27">
        <v>2.8472222222222219E-3</v>
      </c>
      <c r="L3389" s="27" t="s">
        <v>210</v>
      </c>
      <c r="M3389" s="27" t="s">
        <v>210</v>
      </c>
      <c r="N3389" s="27" t="s">
        <v>215</v>
      </c>
      <c r="O3389" s="27" t="s">
        <v>222</v>
      </c>
      <c r="R3389" s="27">
        <v>0</v>
      </c>
      <c r="U3389" s="27" t="s">
        <v>1534</v>
      </c>
    </row>
    <row r="3390" spans="1:21" x14ac:dyDescent="0.15">
      <c r="A3390" s="27" t="s">
        <v>75</v>
      </c>
      <c r="B3390" s="27" t="s">
        <v>13630</v>
      </c>
      <c r="C3390" s="27" t="s">
        <v>248</v>
      </c>
      <c r="D3390" s="27" t="s">
        <v>223</v>
      </c>
      <c r="I3390" s="28">
        <v>43423.592881944445</v>
      </c>
      <c r="J3390" s="28">
        <v>43423.592881944445</v>
      </c>
      <c r="K3390" s="27">
        <v>0</v>
      </c>
      <c r="L3390" s="27" t="s">
        <v>211</v>
      </c>
      <c r="M3390" s="27" t="s">
        <v>211</v>
      </c>
      <c r="N3390" s="27" t="s">
        <v>215</v>
      </c>
      <c r="O3390" s="27" t="s">
        <v>222</v>
      </c>
      <c r="R3390" s="27">
        <v>0</v>
      </c>
      <c r="U3390" s="27" t="s">
        <v>1175</v>
      </c>
    </row>
    <row r="3391" spans="1:21" x14ac:dyDescent="0.15">
      <c r="A3391" s="27" t="s">
        <v>75</v>
      </c>
      <c r="B3391" s="27" t="s">
        <v>13631</v>
      </c>
      <c r="C3391" s="27" t="s">
        <v>248</v>
      </c>
      <c r="D3391" s="27" t="s">
        <v>223</v>
      </c>
      <c r="I3391" s="28">
        <v>43423.594027777777</v>
      </c>
      <c r="J3391" s="28">
        <v>43423.594027777777</v>
      </c>
      <c r="K3391" s="27">
        <v>0</v>
      </c>
      <c r="L3391" s="27" t="s">
        <v>211</v>
      </c>
      <c r="M3391" s="27" t="s">
        <v>211</v>
      </c>
      <c r="N3391" s="27" t="s">
        <v>216</v>
      </c>
      <c r="O3391" s="27" t="s">
        <v>222</v>
      </c>
      <c r="R3391" s="27">
        <v>0</v>
      </c>
      <c r="U3391" s="27" t="s">
        <v>13632</v>
      </c>
    </row>
    <row r="3392" spans="1:21" x14ac:dyDescent="0.15">
      <c r="A3392" s="27" t="s">
        <v>75</v>
      </c>
      <c r="B3392" s="27" t="s">
        <v>13633</v>
      </c>
      <c r="C3392" s="27" t="s">
        <v>248</v>
      </c>
      <c r="D3392" s="27" t="s">
        <v>223</v>
      </c>
      <c r="I3392" s="28">
        <v>43423.594525462962</v>
      </c>
      <c r="J3392" s="28">
        <v>43423.594525462962</v>
      </c>
      <c r="K3392" s="27">
        <v>0</v>
      </c>
      <c r="L3392" s="27" t="s">
        <v>211</v>
      </c>
      <c r="M3392" s="27" t="s">
        <v>211</v>
      </c>
      <c r="N3392" s="27" t="s">
        <v>215</v>
      </c>
      <c r="O3392" s="27" t="s">
        <v>222</v>
      </c>
      <c r="R3392" s="27">
        <v>0</v>
      </c>
      <c r="U3392" s="27" t="s">
        <v>1175</v>
      </c>
    </row>
    <row r="3393" spans="1:21" x14ac:dyDescent="0.15">
      <c r="A3393" s="27" t="s">
        <v>75</v>
      </c>
      <c r="B3393" s="27" t="s">
        <v>13634</v>
      </c>
      <c r="C3393" s="27" t="s">
        <v>248</v>
      </c>
      <c r="D3393" s="27" t="s">
        <v>223</v>
      </c>
      <c r="I3393" s="28">
        <v>43423.599722222221</v>
      </c>
      <c r="J3393" s="28">
        <v>43423.599722222221</v>
      </c>
      <c r="K3393" s="27">
        <v>0</v>
      </c>
      <c r="L3393" s="27" t="s">
        <v>211</v>
      </c>
      <c r="M3393" s="27" t="s">
        <v>211</v>
      </c>
      <c r="N3393" s="27" t="s">
        <v>215</v>
      </c>
      <c r="O3393" s="27" t="s">
        <v>222</v>
      </c>
      <c r="U3393" s="27" t="s">
        <v>13635</v>
      </c>
    </row>
    <row r="3394" spans="1:21" x14ac:dyDescent="0.15">
      <c r="A3394" s="27" t="s">
        <v>75</v>
      </c>
      <c r="B3394" s="27" t="s">
        <v>6968</v>
      </c>
      <c r="C3394" s="27" t="s">
        <v>248</v>
      </c>
      <c r="D3394" s="27" t="s">
        <v>223</v>
      </c>
      <c r="I3394" s="28">
        <v>43423.601793981485</v>
      </c>
      <c r="J3394" s="28">
        <v>43423.602083333331</v>
      </c>
      <c r="K3394" s="27">
        <v>2.8935185185185189E-4</v>
      </c>
      <c r="L3394" s="27" t="s">
        <v>210</v>
      </c>
      <c r="M3394" s="27" t="s">
        <v>211</v>
      </c>
      <c r="N3394" s="27" t="s">
        <v>215</v>
      </c>
      <c r="O3394" s="27" t="s">
        <v>222</v>
      </c>
      <c r="R3394" s="27">
        <v>0</v>
      </c>
      <c r="U3394" s="27" t="s">
        <v>6969</v>
      </c>
    </row>
    <row r="3395" spans="1:21" x14ac:dyDescent="0.15">
      <c r="A3395" s="27" t="s">
        <v>75</v>
      </c>
      <c r="B3395" s="27" t="s">
        <v>13636</v>
      </c>
      <c r="C3395" s="27" t="s">
        <v>248</v>
      </c>
      <c r="D3395" s="27" t="s">
        <v>223</v>
      </c>
      <c r="I3395" s="28">
        <v>43423.604074074072</v>
      </c>
      <c r="J3395" s="28">
        <v>43423.604074074072</v>
      </c>
      <c r="K3395" s="27">
        <v>0</v>
      </c>
      <c r="L3395" s="27" t="s">
        <v>211</v>
      </c>
      <c r="M3395" s="27" t="s">
        <v>211</v>
      </c>
      <c r="N3395" s="27" t="s">
        <v>215</v>
      </c>
      <c r="O3395" s="27" t="s">
        <v>222</v>
      </c>
      <c r="R3395" s="27">
        <v>0</v>
      </c>
      <c r="U3395" s="27" t="s">
        <v>13637</v>
      </c>
    </row>
    <row r="3396" spans="1:21" x14ac:dyDescent="0.15">
      <c r="A3396" s="27" t="s">
        <v>75</v>
      </c>
      <c r="B3396" s="27" t="s">
        <v>6970</v>
      </c>
      <c r="C3396" s="27" t="s">
        <v>248</v>
      </c>
      <c r="D3396" s="27" t="s">
        <v>223</v>
      </c>
      <c r="I3396" s="28">
        <v>43423.60628472222</v>
      </c>
      <c r="J3396" s="28">
        <v>43423.610659722224</v>
      </c>
      <c r="K3396" s="27">
        <v>4.3749999999999995E-3</v>
      </c>
      <c r="L3396" s="27" t="s">
        <v>210</v>
      </c>
      <c r="M3396" s="27" t="s">
        <v>210</v>
      </c>
      <c r="N3396" s="27" t="s">
        <v>215</v>
      </c>
      <c r="O3396" s="27" t="s">
        <v>222</v>
      </c>
      <c r="R3396" s="27">
        <v>0</v>
      </c>
      <c r="U3396" s="27" t="s">
        <v>6971</v>
      </c>
    </row>
    <row r="3397" spans="1:21" x14ac:dyDescent="0.15">
      <c r="A3397" s="27" t="s">
        <v>75</v>
      </c>
      <c r="B3397" s="27" t="s">
        <v>13638</v>
      </c>
      <c r="C3397" s="27" t="s">
        <v>248</v>
      </c>
      <c r="D3397" s="27" t="s">
        <v>223</v>
      </c>
      <c r="I3397" s="28">
        <v>43423.609224537038</v>
      </c>
      <c r="J3397" s="28">
        <v>43423.609224537038</v>
      </c>
      <c r="K3397" s="27">
        <v>0</v>
      </c>
      <c r="L3397" s="27" t="s">
        <v>211</v>
      </c>
      <c r="M3397" s="27" t="s">
        <v>211</v>
      </c>
      <c r="N3397" s="27" t="s">
        <v>215</v>
      </c>
      <c r="O3397" s="27" t="s">
        <v>222</v>
      </c>
      <c r="R3397" s="27">
        <v>0</v>
      </c>
      <c r="U3397" s="27" t="s">
        <v>13639</v>
      </c>
    </row>
    <row r="3398" spans="1:21" x14ac:dyDescent="0.15">
      <c r="A3398" s="27" t="s">
        <v>75</v>
      </c>
      <c r="B3398" s="27" t="s">
        <v>13640</v>
      </c>
      <c r="C3398" s="27" t="s">
        <v>248</v>
      </c>
      <c r="D3398" s="27" t="s">
        <v>223</v>
      </c>
      <c r="I3398" s="28">
        <v>43423.6328125</v>
      </c>
      <c r="J3398" s="28">
        <v>43423.6328125</v>
      </c>
      <c r="K3398" s="27">
        <v>0</v>
      </c>
      <c r="L3398" s="27" t="s">
        <v>211</v>
      </c>
      <c r="M3398" s="27" t="s">
        <v>211</v>
      </c>
      <c r="N3398" s="27" t="s">
        <v>215</v>
      </c>
      <c r="O3398" s="27" t="s">
        <v>222</v>
      </c>
      <c r="R3398" s="27">
        <v>0</v>
      </c>
      <c r="U3398" s="27" t="s">
        <v>13641</v>
      </c>
    </row>
    <row r="3399" spans="1:21" x14ac:dyDescent="0.15">
      <c r="A3399" s="27" t="s">
        <v>75</v>
      </c>
      <c r="B3399" s="27" t="s">
        <v>6972</v>
      </c>
      <c r="C3399" s="27" t="s">
        <v>248</v>
      </c>
      <c r="D3399" s="27" t="s">
        <v>223</v>
      </c>
      <c r="I3399" s="28">
        <v>43423.632951388892</v>
      </c>
      <c r="J3399" s="28">
        <v>43423.633263888885</v>
      </c>
      <c r="K3399" s="27">
        <v>3.1250000000000001E-4</v>
      </c>
      <c r="L3399" s="27" t="s">
        <v>210</v>
      </c>
      <c r="M3399" s="27" t="s">
        <v>211</v>
      </c>
      <c r="N3399" s="27" t="s">
        <v>215</v>
      </c>
      <c r="O3399" s="27" t="s">
        <v>222</v>
      </c>
      <c r="R3399" s="27">
        <v>0</v>
      </c>
      <c r="U3399" s="27" t="s">
        <v>6973</v>
      </c>
    </row>
    <row r="3400" spans="1:21" x14ac:dyDescent="0.15">
      <c r="A3400" s="27" t="s">
        <v>75</v>
      </c>
      <c r="B3400" s="27" t="s">
        <v>13642</v>
      </c>
      <c r="C3400" s="27" t="s">
        <v>248</v>
      </c>
      <c r="D3400" s="27" t="s">
        <v>223</v>
      </c>
      <c r="I3400" s="28">
        <v>43423.635914351849</v>
      </c>
      <c r="J3400" s="28">
        <v>43423.635914351849</v>
      </c>
      <c r="K3400" s="27">
        <v>0</v>
      </c>
      <c r="L3400" s="27" t="s">
        <v>211</v>
      </c>
      <c r="M3400" s="27" t="s">
        <v>211</v>
      </c>
      <c r="N3400" s="27" t="s">
        <v>215</v>
      </c>
      <c r="O3400" s="27" t="s">
        <v>222</v>
      </c>
      <c r="R3400" s="27">
        <v>0</v>
      </c>
      <c r="U3400" s="27" t="s">
        <v>13643</v>
      </c>
    </row>
    <row r="3401" spans="1:21" x14ac:dyDescent="0.15">
      <c r="A3401" s="27" t="s">
        <v>75</v>
      </c>
      <c r="B3401" s="27" t="s">
        <v>13644</v>
      </c>
      <c r="C3401" s="27" t="s">
        <v>248</v>
      </c>
      <c r="D3401" s="27" t="s">
        <v>223</v>
      </c>
      <c r="I3401" s="28">
        <v>43423.63858796296</v>
      </c>
      <c r="J3401" s="28">
        <v>43423.63858796296</v>
      </c>
      <c r="K3401" s="27">
        <v>0</v>
      </c>
      <c r="L3401" s="27" t="s">
        <v>211</v>
      </c>
      <c r="M3401" s="27" t="s">
        <v>211</v>
      </c>
      <c r="N3401" s="27" t="s">
        <v>215</v>
      </c>
      <c r="O3401" s="27" t="s">
        <v>222</v>
      </c>
      <c r="R3401" s="27">
        <v>0</v>
      </c>
      <c r="U3401" s="27" t="s">
        <v>13645</v>
      </c>
    </row>
    <row r="3402" spans="1:21" x14ac:dyDescent="0.15">
      <c r="A3402" s="27" t="s">
        <v>75</v>
      </c>
      <c r="B3402" s="27" t="s">
        <v>6974</v>
      </c>
      <c r="C3402" s="27" t="s">
        <v>248</v>
      </c>
      <c r="D3402" s="27" t="s">
        <v>223</v>
      </c>
      <c r="I3402" s="28">
        <v>43423.640069444446</v>
      </c>
      <c r="J3402" s="28">
        <v>43423.640243055554</v>
      </c>
      <c r="K3402" s="27">
        <v>1.7361111111111112E-4</v>
      </c>
      <c r="L3402" s="27" t="s">
        <v>210</v>
      </c>
      <c r="M3402" s="27" t="s">
        <v>211</v>
      </c>
      <c r="N3402" s="27" t="s">
        <v>215</v>
      </c>
      <c r="O3402" s="27" t="s">
        <v>222</v>
      </c>
      <c r="R3402" s="27">
        <v>0</v>
      </c>
      <c r="U3402" s="27" t="s">
        <v>6975</v>
      </c>
    </row>
    <row r="3403" spans="1:21" x14ac:dyDescent="0.15">
      <c r="A3403" s="27" t="s">
        <v>75</v>
      </c>
      <c r="B3403" s="27" t="s">
        <v>6976</v>
      </c>
      <c r="C3403" s="27" t="s">
        <v>248</v>
      </c>
      <c r="D3403" s="27" t="s">
        <v>223</v>
      </c>
      <c r="I3403" s="28">
        <v>43423.641030092593</v>
      </c>
      <c r="J3403" s="28">
        <v>43423.641539351855</v>
      </c>
      <c r="K3403" s="27">
        <v>5.0925925925925921E-4</v>
      </c>
      <c r="L3403" s="27" t="s">
        <v>210</v>
      </c>
      <c r="M3403" s="27" t="s">
        <v>211</v>
      </c>
      <c r="N3403" s="27" t="s">
        <v>215</v>
      </c>
      <c r="O3403" s="27" t="s">
        <v>222</v>
      </c>
      <c r="R3403" s="27">
        <v>0</v>
      </c>
      <c r="U3403" s="27" t="s">
        <v>6977</v>
      </c>
    </row>
    <row r="3404" spans="1:21" x14ac:dyDescent="0.15">
      <c r="A3404" s="27" t="s">
        <v>75</v>
      </c>
      <c r="B3404" s="27" t="s">
        <v>6978</v>
      </c>
      <c r="C3404" s="27" t="s">
        <v>248</v>
      </c>
      <c r="D3404" s="27" t="s">
        <v>223</v>
      </c>
      <c r="I3404" s="28">
        <v>43423.641724537039</v>
      </c>
      <c r="J3404" s="28">
        <v>43423.644803240742</v>
      </c>
      <c r="K3404" s="27">
        <v>3.0787037037037037E-3</v>
      </c>
      <c r="L3404" s="27" t="s">
        <v>210</v>
      </c>
      <c r="M3404" s="27" t="s">
        <v>210</v>
      </c>
      <c r="N3404" s="27" t="s">
        <v>215</v>
      </c>
      <c r="O3404" s="27" t="s">
        <v>222</v>
      </c>
      <c r="R3404" s="27">
        <v>0</v>
      </c>
      <c r="U3404" s="27" t="s">
        <v>6979</v>
      </c>
    </row>
    <row r="3405" spans="1:21" x14ac:dyDescent="0.15">
      <c r="A3405" s="27" t="s">
        <v>75</v>
      </c>
      <c r="B3405" s="27" t="s">
        <v>13646</v>
      </c>
      <c r="C3405" s="27" t="s">
        <v>248</v>
      </c>
      <c r="D3405" s="27" t="s">
        <v>223</v>
      </c>
      <c r="I3405" s="28">
        <v>43423.647256944445</v>
      </c>
      <c r="J3405" s="28">
        <v>43423.647256944445</v>
      </c>
      <c r="K3405" s="27">
        <v>0</v>
      </c>
      <c r="L3405" s="27" t="s">
        <v>211</v>
      </c>
      <c r="M3405" s="27" t="s">
        <v>211</v>
      </c>
      <c r="N3405" s="27" t="s">
        <v>215</v>
      </c>
      <c r="O3405" s="27" t="s">
        <v>222</v>
      </c>
      <c r="R3405" s="27">
        <v>0</v>
      </c>
      <c r="U3405" s="27" t="s">
        <v>13647</v>
      </c>
    </row>
    <row r="3406" spans="1:21" x14ac:dyDescent="0.15">
      <c r="A3406" s="27" t="s">
        <v>75</v>
      </c>
      <c r="B3406" s="27" t="s">
        <v>13648</v>
      </c>
      <c r="C3406" s="27" t="s">
        <v>248</v>
      </c>
      <c r="D3406" s="27" t="s">
        <v>223</v>
      </c>
      <c r="I3406" s="28">
        <v>43423.6481712963</v>
      </c>
      <c r="J3406" s="28">
        <v>43423.6481712963</v>
      </c>
      <c r="K3406" s="27">
        <v>0</v>
      </c>
      <c r="L3406" s="27" t="s">
        <v>211</v>
      </c>
      <c r="M3406" s="27" t="s">
        <v>211</v>
      </c>
      <c r="N3406" s="27" t="s">
        <v>215</v>
      </c>
      <c r="O3406" s="27" t="s">
        <v>222</v>
      </c>
      <c r="R3406" s="27">
        <v>0</v>
      </c>
      <c r="U3406" s="27" t="s">
        <v>13649</v>
      </c>
    </row>
    <row r="3407" spans="1:21" x14ac:dyDescent="0.15">
      <c r="A3407" s="27" t="s">
        <v>75</v>
      </c>
      <c r="B3407" s="27" t="s">
        <v>6980</v>
      </c>
      <c r="C3407" s="27" t="s">
        <v>248</v>
      </c>
      <c r="D3407" s="27" t="s">
        <v>223</v>
      </c>
      <c r="I3407" s="28">
        <v>43423.651087962964</v>
      </c>
      <c r="J3407" s="28">
        <v>43423.652997685182</v>
      </c>
      <c r="K3407" s="27">
        <v>1.9097222222222222E-3</v>
      </c>
      <c r="L3407" s="27" t="s">
        <v>210</v>
      </c>
      <c r="M3407" s="27" t="s">
        <v>211</v>
      </c>
      <c r="N3407" s="27" t="s">
        <v>215</v>
      </c>
      <c r="O3407" s="27" t="s">
        <v>222</v>
      </c>
      <c r="R3407" s="27">
        <v>0</v>
      </c>
      <c r="U3407" s="27" t="s">
        <v>6981</v>
      </c>
    </row>
    <row r="3408" spans="1:21" x14ac:dyDescent="0.15">
      <c r="A3408" s="27" t="s">
        <v>75</v>
      </c>
      <c r="B3408" s="27" t="s">
        <v>6982</v>
      </c>
      <c r="C3408" s="27" t="s">
        <v>248</v>
      </c>
      <c r="D3408" s="27" t="s">
        <v>223</v>
      </c>
      <c r="I3408" s="28">
        <v>43423.654120370367</v>
      </c>
      <c r="J3408" s="28">
        <v>43423.660949074074</v>
      </c>
      <c r="K3408" s="27">
        <v>6.828703703703704E-3</v>
      </c>
      <c r="L3408" s="27" t="s">
        <v>210</v>
      </c>
      <c r="M3408" s="27" t="s">
        <v>210</v>
      </c>
      <c r="N3408" s="27" t="s">
        <v>215</v>
      </c>
      <c r="O3408" s="27" t="s">
        <v>222</v>
      </c>
      <c r="R3408" s="27">
        <v>0</v>
      </c>
      <c r="U3408" s="27" t="s">
        <v>1550</v>
      </c>
    </row>
    <row r="3409" spans="1:21" x14ac:dyDescent="0.15">
      <c r="A3409" s="27" t="s">
        <v>75</v>
      </c>
      <c r="B3409" s="27" t="s">
        <v>6983</v>
      </c>
      <c r="C3409" s="27" t="s">
        <v>248</v>
      </c>
      <c r="D3409" s="27" t="s">
        <v>223</v>
      </c>
      <c r="I3409" s="28">
        <v>43423.663136574076</v>
      </c>
      <c r="J3409" s="28">
        <v>43423.664351851854</v>
      </c>
      <c r="K3409" s="27">
        <v>1.2152777777777778E-3</v>
      </c>
      <c r="L3409" s="27" t="s">
        <v>210</v>
      </c>
      <c r="M3409" s="27" t="s">
        <v>211</v>
      </c>
      <c r="N3409" s="27" t="s">
        <v>215</v>
      </c>
      <c r="O3409" s="27" t="s">
        <v>222</v>
      </c>
      <c r="R3409" s="27">
        <v>0</v>
      </c>
      <c r="U3409" s="27" t="s">
        <v>1535</v>
      </c>
    </row>
    <row r="3410" spans="1:21" x14ac:dyDescent="0.15">
      <c r="A3410" s="27" t="s">
        <v>75</v>
      </c>
      <c r="B3410" s="27" t="s">
        <v>6984</v>
      </c>
      <c r="C3410" s="27" t="s">
        <v>248</v>
      </c>
      <c r="D3410" s="27" t="s">
        <v>223</v>
      </c>
      <c r="I3410" s="28">
        <v>43423.666180555556</v>
      </c>
      <c r="J3410" s="28">
        <v>43423.668310185189</v>
      </c>
      <c r="K3410" s="27">
        <v>2.1296296296296298E-3</v>
      </c>
      <c r="L3410" s="27" t="s">
        <v>210</v>
      </c>
      <c r="M3410" s="27" t="s">
        <v>210</v>
      </c>
      <c r="N3410" s="27" t="s">
        <v>215</v>
      </c>
      <c r="O3410" s="27" t="s">
        <v>222</v>
      </c>
      <c r="R3410" s="27">
        <v>0</v>
      </c>
      <c r="U3410" s="27" t="s">
        <v>1101</v>
      </c>
    </row>
    <row r="3411" spans="1:21" x14ac:dyDescent="0.15">
      <c r="A3411" s="27" t="s">
        <v>75</v>
      </c>
      <c r="B3411" s="27" t="s">
        <v>6985</v>
      </c>
      <c r="C3411" s="27" t="s">
        <v>248</v>
      </c>
      <c r="D3411" s="27" t="s">
        <v>223</v>
      </c>
      <c r="I3411" s="28">
        <v>43423.672395833331</v>
      </c>
      <c r="J3411" s="28">
        <v>43423.673506944448</v>
      </c>
      <c r="K3411" s="27">
        <v>1.1111111111111111E-3</v>
      </c>
      <c r="L3411" s="27" t="s">
        <v>210</v>
      </c>
      <c r="M3411" s="27" t="s">
        <v>211</v>
      </c>
      <c r="N3411" s="27" t="s">
        <v>215</v>
      </c>
      <c r="O3411" s="27" t="s">
        <v>222</v>
      </c>
      <c r="R3411" s="27">
        <v>0</v>
      </c>
      <c r="U3411" s="27" t="s">
        <v>757</v>
      </c>
    </row>
    <row r="3412" spans="1:21" x14ac:dyDescent="0.15">
      <c r="A3412" s="27" t="s">
        <v>75</v>
      </c>
      <c r="B3412" s="27" t="s">
        <v>6986</v>
      </c>
      <c r="C3412" s="27" t="s">
        <v>248</v>
      </c>
      <c r="D3412" s="27" t="s">
        <v>223</v>
      </c>
      <c r="I3412" s="28">
        <v>43423.674444444441</v>
      </c>
      <c r="J3412" s="28">
        <v>43423.677523148152</v>
      </c>
      <c r="K3412" s="27">
        <v>3.0787037037037037E-3</v>
      </c>
      <c r="L3412" s="27" t="s">
        <v>210</v>
      </c>
      <c r="M3412" s="27" t="s">
        <v>210</v>
      </c>
      <c r="N3412" s="27" t="s">
        <v>215</v>
      </c>
      <c r="O3412" s="27" t="s">
        <v>222</v>
      </c>
      <c r="R3412" s="27">
        <v>0</v>
      </c>
      <c r="U3412" s="27" t="s">
        <v>1533</v>
      </c>
    </row>
    <row r="3413" spans="1:21" x14ac:dyDescent="0.15">
      <c r="A3413" s="27" t="s">
        <v>75</v>
      </c>
      <c r="B3413" s="27" t="s">
        <v>6987</v>
      </c>
      <c r="C3413" s="27" t="s">
        <v>248</v>
      </c>
      <c r="D3413" s="27" t="s">
        <v>223</v>
      </c>
      <c r="I3413" s="28">
        <v>43423.677974537037</v>
      </c>
      <c r="J3413" s="28">
        <v>43423.68141203704</v>
      </c>
      <c r="K3413" s="27">
        <v>3.4375E-3</v>
      </c>
      <c r="L3413" s="27" t="s">
        <v>210</v>
      </c>
      <c r="M3413" s="27" t="s">
        <v>210</v>
      </c>
      <c r="N3413" s="27" t="s">
        <v>215</v>
      </c>
      <c r="O3413" s="27" t="s">
        <v>222</v>
      </c>
      <c r="R3413" s="27">
        <v>0</v>
      </c>
      <c r="U3413" s="27" t="s">
        <v>757</v>
      </c>
    </row>
    <row r="3414" spans="1:21" x14ac:dyDescent="0.15">
      <c r="A3414" s="27" t="s">
        <v>75</v>
      </c>
      <c r="B3414" s="27" t="s">
        <v>6988</v>
      </c>
      <c r="C3414" s="27" t="s">
        <v>248</v>
      </c>
      <c r="D3414" s="27" t="s">
        <v>223</v>
      </c>
      <c r="I3414" s="28">
        <v>43423.692141203705</v>
      </c>
      <c r="J3414" s="28">
        <v>43423.692245370374</v>
      </c>
      <c r="K3414" s="27">
        <v>1.0416666666666667E-4</v>
      </c>
      <c r="L3414" s="27" t="s">
        <v>210</v>
      </c>
      <c r="M3414" s="27" t="s">
        <v>211</v>
      </c>
      <c r="N3414" s="27" t="s">
        <v>215</v>
      </c>
      <c r="O3414" s="27" t="s">
        <v>222</v>
      </c>
      <c r="R3414" s="27">
        <v>0</v>
      </c>
      <c r="U3414" s="27" t="s">
        <v>6989</v>
      </c>
    </row>
    <row r="3415" spans="1:21" x14ac:dyDescent="0.15">
      <c r="A3415" s="27" t="s">
        <v>75</v>
      </c>
      <c r="B3415" s="27" t="s">
        <v>13650</v>
      </c>
      <c r="C3415" s="27" t="s">
        <v>248</v>
      </c>
      <c r="D3415" s="27" t="s">
        <v>223</v>
      </c>
      <c r="I3415" s="28">
        <v>43423.694467592592</v>
      </c>
      <c r="J3415" s="28">
        <v>43423.694467592592</v>
      </c>
      <c r="K3415" s="27">
        <v>0</v>
      </c>
      <c r="L3415" s="27" t="s">
        <v>211</v>
      </c>
      <c r="M3415" s="27" t="s">
        <v>211</v>
      </c>
      <c r="N3415" s="27" t="s">
        <v>215</v>
      </c>
      <c r="O3415" s="27" t="s">
        <v>222</v>
      </c>
      <c r="R3415" s="27">
        <v>0</v>
      </c>
      <c r="U3415" s="27" t="s">
        <v>13651</v>
      </c>
    </row>
    <row r="3416" spans="1:21" x14ac:dyDescent="0.15">
      <c r="A3416" s="27" t="s">
        <v>75</v>
      </c>
      <c r="B3416" s="27" t="s">
        <v>13652</v>
      </c>
      <c r="C3416" s="27" t="s">
        <v>248</v>
      </c>
      <c r="D3416" s="27" t="s">
        <v>223</v>
      </c>
      <c r="I3416" s="28">
        <v>43423.695034722223</v>
      </c>
      <c r="J3416" s="28">
        <v>43423.695034722223</v>
      </c>
      <c r="K3416" s="27">
        <v>0</v>
      </c>
      <c r="L3416" s="27" t="s">
        <v>211</v>
      </c>
      <c r="M3416" s="27" t="s">
        <v>211</v>
      </c>
      <c r="N3416" s="27" t="s">
        <v>215</v>
      </c>
      <c r="O3416" s="27" t="s">
        <v>222</v>
      </c>
      <c r="R3416" s="27">
        <v>0</v>
      </c>
      <c r="U3416" s="27" t="s">
        <v>13653</v>
      </c>
    </row>
    <row r="3417" spans="1:21" x14ac:dyDescent="0.15">
      <c r="A3417" s="27" t="s">
        <v>75</v>
      </c>
      <c r="B3417" s="27" t="s">
        <v>13654</v>
      </c>
      <c r="C3417" s="27" t="s">
        <v>248</v>
      </c>
      <c r="D3417" s="27" t="s">
        <v>223</v>
      </c>
      <c r="I3417" s="28">
        <v>43423.696736111109</v>
      </c>
      <c r="J3417" s="28">
        <v>43423.696736111109</v>
      </c>
      <c r="K3417" s="27">
        <v>0</v>
      </c>
      <c r="L3417" s="27" t="s">
        <v>211</v>
      </c>
      <c r="M3417" s="27" t="s">
        <v>211</v>
      </c>
      <c r="N3417" s="27" t="s">
        <v>215</v>
      </c>
      <c r="O3417" s="27" t="s">
        <v>222</v>
      </c>
      <c r="R3417" s="27">
        <v>0</v>
      </c>
      <c r="U3417" s="27" t="s">
        <v>13655</v>
      </c>
    </row>
    <row r="3418" spans="1:21" x14ac:dyDescent="0.15">
      <c r="A3418" s="27" t="s">
        <v>75</v>
      </c>
      <c r="B3418" s="27" t="s">
        <v>6990</v>
      </c>
      <c r="C3418" s="27" t="s">
        <v>248</v>
      </c>
      <c r="D3418" s="27" t="s">
        <v>223</v>
      </c>
      <c r="I3418" s="28">
        <v>43423.697094907409</v>
      </c>
      <c r="J3418" s="28">
        <v>43423.697500000002</v>
      </c>
      <c r="K3418" s="27">
        <v>4.0509259259259258E-4</v>
      </c>
      <c r="L3418" s="27" t="s">
        <v>210</v>
      </c>
      <c r="M3418" s="27" t="s">
        <v>211</v>
      </c>
      <c r="N3418" s="27" t="s">
        <v>215</v>
      </c>
      <c r="O3418" s="27" t="s">
        <v>222</v>
      </c>
      <c r="R3418" s="27">
        <v>0</v>
      </c>
      <c r="U3418" s="27" t="s">
        <v>6991</v>
      </c>
    </row>
    <row r="3419" spans="1:21" x14ac:dyDescent="0.15">
      <c r="A3419" s="27" t="s">
        <v>75</v>
      </c>
      <c r="B3419" s="27" t="s">
        <v>13656</v>
      </c>
      <c r="C3419" s="27" t="s">
        <v>248</v>
      </c>
      <c r="D3419" s="27" t="s">
        <v>223</v>
      </c>
      <c r="I3419" s="28">
        <v>43423.748761574076</v>
      </c>
      <c r="J3419" s="28">
        <v>43423.748761574076</v>
      </c>
      <c r="K3419" s="27">
        <v>0</v>
      </c>
      <c r="L3419" s="27" t="s">
        <v>211</v>
      </c>
      <c r="M3419" s="27" t="s">
        <v>211</v>
      </c>
      <c r="N3419" s="27" t="s">
        <v>215</v>
      </c>
      <c r="O3419" s="27" t="s">
        <v>222</v>
      </c>
      <c r="R3419" s="27">
        <v>0</v>
      </c>
      <c r="U3419" s="27" t="s">
        <v>1534</v>
      </c>
    </row>
    <row r="3420" spans="1:21" x14ac:dyDescent="0.15">
      <c r="A3420" s="27" t="s">
        <v>75</v>
      </c>
      <c r="B3420" s="27" t="s">
        <v>6992</v>
      </c>
      <c r="C3420" s="27" t="s">
        <v>194</v>
      </c>
      <c r="D3420" s="27" t="s">
        <v>37</v>
      </c>
      <c r="I3420" s="28">
        <v>43423.419247685182</v>
      </c>
      <c r="J3420" s="28">
        <v>43423.41951388889</v>
      </c>
      <c r="K3420" s="27">
        <v>2.6620370370370372E-4</v>
      </c>
      <c r="L3420" s="27" t="s">
        <v>210</v>
      </c>
      <c r="M3420" s="27" t="s">
        <v>211</v>
      </c>
      <c r="N3420" s="27" t="s">
        <v>215</v>
      </c>
      <c r="O3420" s="27" t="s">
        <v>36</v>
      </c>
      <c r="R3420" s="27">
        <v>0</v>
      </c>
      <c r="U3420" s="27" t="s">
        <v>6993</v>
      </c>
    </row>
    <row r="3421" spans="1:21" x14ac:dyDescent="0.15">
      <c r="A3421" s="27" t="s">
        <v>75</v>
      </c>
      <c r="B3421" s="27" t="s">
        <v>6994</v>
      </c>
      <c r="C3421" s="27" t="s">
        <v>194</v>
      </c>
      <c r="D3421" s="27" t="s">
        <v>37</v>
      </c>
      <c r="I3421" s="28">
        <v>43423.434027777781</v>
      </c>
      <c r="J3421" s="28">
        <v>43423.43409722222</v>
      </c>
      <c r="K3421" s="27">
        <v>6.9444444444444444E-5</v>
      </c>
      <c r="L3421" s="27" t="s">
        <v>210</v>
      </c>
      <c r="M3421" s="27" t="s">
        <v>211</v>
      </c>
      <c r="N3421" s="27" t="s">
        <v>215</v>
      </c>
      <c r="O3421" s="27" t="s">
        <v>36</v>
      </c>
      <c r="R3421" s="27">
        <v>0</v>
      </c>
      <c r="U3421" s="27" t="s">
        <v>1707</v>
      </c>
    </row>
    <row r="3422" spans="1:21" x14ac:dyDescent="0.15">
      <c r="A3422" s="27" t="s">
        <v>75</v>
      </c>
      <c r="B3422" s="27" t="s">
        <v>6995</v>
      </c>
      <c r="C3422" s="27" t="s">
        <v>194</v>
      </c>
      <c r="D3422" s="27" t="s">
        <v>37</v>
      </c>
      <c r="I3422" s="28">
        <v>43423.434502314813</v>
      </c>
      <c r="J3422" s="28">
        <v>43423.434652777774</v>
      </c>
      <c r="K3422" s="27">
        <v>1.5046296296296297E-4</v>
      </c>
      <c r="L3422" s="27" t="s">
        <v>210</v>
      </c>
      <c r="M3422" s="27" t="s">
        <v>211</v>
      </c>
      <c r="N3422" s="27" t="s">
        <v>215</v>
      </c>
      <c r="O3422" s="27" t="s">
        <v>36</v>
      </c>
      <c r="R3422" s="27">
        <v>0</v>
      </c>
      <c r="U3422" s="27" t="s">
        <v>1707</v>
      </c>
    </row>
    <row r="3423" spans="1:21" x14ac:dyDescent="0.15">
      <c r="A3423" s="27" t="s">
        <v>75</v>
      </c>
      <c r="B3423" s="27" t="s">
        <v>6996</v>
      </c>
      <c r="C3423" s="27" t="s">
        <v>194</v>
      </c>
      <c r="D3423" s="27" t="s">
        <v>37</v>
      </c>
      <c r="I3423" s="28">
        <v>43423.435243055559</v>
      </c>
      <c r="J3423" s="28">
        <v>43423.43577546296</v>
      </c>
      <c r="K3423" s="27">
        <v>5.3240740740740744E-4</v>
      </c>
      <c r="L3423" s="27" t="s">
        <v>210</v>
      </c>
      <c r="M3423" s="27" t="s">
        <v>211</v>
      </c>
      <c r="N3423" s="27" t="s">
        <v>215</v>
      </c>
      <c r="O3423" s="27" t="s">
        <v>36</v>
      </c>
      <c r="R3423" s="27">
        <v>0</v>
      </c>
      <c r="U3423" s="27" t="s">
        <v>6997</v>
      </c>
    </row>
    <row r="3424" spans="1:21" x14ac:dyDescent="0.15">
      <c r="A3424" s="27" t="s">
        <v>75</v>
      </c>
      <c r="B3424" s="27" t="s">
        <v>13657</v>
      </c>
      <c r="C3424" s="27" t="s">
        <v>194</v>
      </c>
      <c r="D3424" s="27" t="s">
        <v>37</v>
      </c>
      <c r="I3424" s="28">
        <v>43423.440358796295</v>
      </c>
      <c r="J3424" s="28">
        <v>43423.440358796295</v>
      </c>
      <c r="K3424" s="27">
        <v>0</v>
      </c>
      <c r="L3424" s="27" t="s">
        <v>211</v>
      </c>
      <c r="M3424" s="27" t="s">
        <v>211</v>
      </c>
      <c r="N3424" s="27" t="s">
        <v>215</v>
      </c>
      <c r="O3424" s="27" t="s">
        <v>36</v>
      </c>
      <c r="R3424" s="27">
        <v>0</v>
      </c>
      <c r="U3424" s="27" t="s">
        <v>837</v>
      </c>
    </row>
    <row r="3425" spans="1:21" x14ac:dyDescent="0.15">
      <c r="A3425" s="27" t="s">
        <v>75</v>
      </c>
      <c r="B3425" s="27" t="s">
        <v>6998</v>
      </c>
      <c r="C3425" s="27" t="s">
        <v>194</v>
      </c>
      <c r="D3425" s="27" t="s">
        <v>37</v>
      </c>
      <c r="I3425" s="28">
        <v>43423.447129629632</v>
      </c>
      <c r="J3425" s="28">
        <v>43423.449270833335</v>
      </c>
      <c r="K3425" s="27">
        <v>2.1412037037037038E-3</v>
      </c>
      <c r="L3425" s="27" t="s">
        <v>210</v>
      </c>
      <c r="M3425" s="27" t="s">
        <v>210</v>
      </c>
      <c r="N3425" s="27" t="s">
        <v>216</v>
      </c>
      <c r="O3425" s="27" t="s">
        <v>36</v>
      </c>
      <c r="R3425" s="27">
        <v>0</v>
      </c>
      <c r="U3425" s="27" t="s">
        <v>1286</v>
      </c>
    </row>
    <row r="3426" spans="1:21" x14ac:dyDescent="0.15">
      <c r="A3426" s="27" t="s">
        <v>75</v>
      </c>
      <c r="B3426" s="27" t="s">
        <v>13658</v>
      </c>
      <c r="C3426" s="27" t="s">
        <v>194</v>
      </c>
      <c r="D3426" s="27" t="s">
        <v>37</v>
      </c>
      <c r="I3426" s="28">
        <v>43423.45752314815</v>
      </c>
      <c r="J3426" s="28">
        <v>43423.45752314815</v>
      </c>
      <c r="K3426" s="27">
        <v>0</v>
      </c>
      <c r="L3426" s="27" t="s">
        <v>211</v>
      </c>
      <c r="M3426" s="27" t="s">
        <v>211</v>
      </c>
      <c r="N3426" s="27" t="s">
        <v>215</v>
      </c>
      <c r="O3426" s="27" t="s">
        <v>36</v>
      </c>
      <c r="R3426" s="27">
        <v>0</v>
      </c>
      <c r="U3426" s="27" t="s">
        <v>13659</v>
      </c>
    </row>
    <row r="3427" spans="1:21" x14ac:dyDescent="0.15">
      <c r="A3427" s="27" t="s">
        <v>75</v>
      </c>
      <c r="B3427" s="27" t="s">
        <v>13660</v>
      </c>
      <c r="C3427" s="27" t="s">
        <v>194</v>
      </c>
      <c r="D3427" s="27" t="s">
        <v>37</v>
      </c>
      <c r="I3427" s="28">
        <v>43423.477743055555</v>
      </c>
      <c r="J3427" s="28">
        <v>43423.477743055555</v>
      </c>
      <c r="K3427" s="27">
        <v>0</v>
      </c>
      <c r="L3427" s="27" t="s">
        <v>211</v>
      </c>
      <c r="M3427" s="27" t="s">
        <v>211</v>
      </c>
      <c r="N3427" s="27" t="s">
        <v>215</v>
      </c>
      <c r="O3427" s="27" t="s">
        <v>36</v>
      </c>
      <c r="R3427" s="27">
        <v>0</v>
      </c>
      <c r="U3427" s="27" t="s">
        <v>13661</v>
      </c>
    </row>
    <row r="3428" spans="1:21" x14ac:dyDescent="0.15">
      <c r="A3428" s="27" t="s">
        <v>75</v>
      </c>
      <c r="B3428" s="27" t="s">
        <v>6999</v>
      </c>
      <c r="C3428" s="27" t="s">
        <v>194</v>
      </c>
      <c r="D3428" s="27" t="s">
        <v>37</v>
      </c>
      <c r="I3428" s="28">
        <v>43423.480543981481</v>
      </c>
      <c r="J3428" s="28">
        <v>43423.481412037036</v>
      </c>
      <c r="K3428" s="27">
        <v>8.6805555555555551E-4</v>
      </c>
      <c r="L3428" s="27" t="s">
        <v>210</v>
      </c>
      <c r="M3428" s="27" t="s">
        <v>211</v>
      </c>
      <c r="N3428" s="27" t="s">
        <v>215</v>
      </c>
      <c r="O3428" s="27" t="s">
        <v>36</v>
      </c>
      <c r="R3428" s="27">
        <v>0</v>
      </c>
      <c r="U3428" s="27" t="s">
        <v>7000</v>
      </c>
    </row>
    <row r="3429" spans="1:21" x14ac:dyDescent="0.15">
      <c r="A3429" s="27" t="s">
        <v>75</v>
      </c>
      <c r="B3429" s="27" t="s">
        <v>7001</v>
      </c>
      <c r="C3429" s="27" t="s">
        <v>194</v>
      </c>
      <c r="D3429" s="27" t="s">
        <v>37</v>
      </c>
      <c r="I3429" s="28">
        <v>43423.484953703701</v>
      </c>
      <c r="J3429" s="28">
        <v>43423.486145833333</v>
      </c>
      <c r="K3429" s="27">
        <v>1.1921296296296296E-3</v>
      </c>
      <c r="L3429" s="27" t="s">
        <v>210</v>
      </c>
      <c r="M3429" s="27" t="s">
        <v>211</v>
      </c>
      <c r="N3429" s="27" t="s">
        <v>215</v>
      </c>
      <c r="O3429" s="27" t="s">
        <v>36</v>
      </c>
      <c r="R3429" s="27">
        <v>0</v>
      </c>
      <c r="U3429" s="27" t="s">
        <v>7002</v>
      </c>
    </row>
    <row r="3430" spans="1:21" x14ac:dyDescent="0.15">
      <c r="A3430" s="27" t="s">
        <v>75</v>
      </c>
      <c r="B3430" s="27" t="s">
        <v>7003</v>
      </c>
      <c r="C3430" s="27" t="s">
        <v>194</v>
      </c>
      <c r="D3430" s="27" t="s">
        <v>37</v>
      </c>
      <c r="I3430" s="28">
        <v>43423.56453703704</v>
      </c>
      <c r="J3430" s="28">
        <v>43423.569398148145</v>
      </c>
      <c r="K3430" s="27">
        <v>4.8611111111111112E-3</v>
      </c>
      <c r="L3430" s="27" t="s">
        <v>210</v>
      </c>
      <c r="M3430" s="27" t="s">
        <v>210</v>
      </c>
      <c r="N3430" s="27" t="s">
        <v>215</v>
      </c>
      <c r="O3430" s="27" t="s">
        <v>36</v>
      </c>
      <c r="R3430" s="27">
        <v>0</v>
      </c>
      <c r="U3430" s="27" t="s">
        <v>7004</v>
      </c>
    </row>
    <row r="3431" spans="1:21" x14ac:dyDescent="0.15">
      <c r="A3431" s="27" t="s">
        <v>75</v>
      </c>
      <c r="B3431" s="27" t="s">
        <v>7005</v>
      </c>
      <c r="C3431" s="27" t="s">
        <v>194</v>
      </c>
      <c r="D3431" s="27" t="s">
        <v>37</v>
      </c>
      <c r="I3431" s="28">
        <v>43423.602650462963</v>
      </c>
      <c r="J3431" s="28">
        <v>43423.605092592596</v>
      </c>
      <c r="K3431" s="27">
        <v>2.4421296296296296E-3</v>
      </c>
      <c r="L3431" s="27" t="s">
        <v>210</v>
      </c>
      <c r="M3431" s="27" t="s">
        <v>210</v>
      </c>
      <c r="N3431" s="27" t="s">
        <v>215</v>
      </c>
      <c r="O3431" s="27" t="s">
        <v>36</v>
      </c>
      <c r="R3431" s="27">
        <v>0</v>
      </c>
      <c r="U3431" s="27" t="s">
        <v>556</v>
      </c>
    </row>
    <row r="3432" spans="1:21" x14ac:dyDescent="0.15">
      <c r="A3432" s="27" t="s">
        <v>75</v>
      </c>
      <c r="B3432" s="27" t="s">
        <v>13662</v>
      </c>
      <c r="C3432" s="27" t="s">
        <v>194</v>
      </c>
      <c r="D3432" s="27" t="s">
        <v>37</v>
      </c>
      <c r="I3432" s="28">
        <v>43423.606527777774</v>
      </c>
      <c r="J3432" s="28">
        <v>43423.606527777774</v>
      </c>
      <c r="K3432" s="27">
        <v>0</v>
      </c>
      <c r="L3432" s="27" t="s">
        <v>211</v>
      </c>
      <c r="M3432" s="27" t="s">
        <v>211</v>
      </c>
      <c r="N3432" s="27" t="s">
        <v>215</v>
      </c>
      <c r="O3432" s="27" t="s">
        <v>36</v>
      </c>
      <c r="R3432" s="27">
        <v>0</v>
      </c>
      <c r="U3432" s="27" t="s">
        <v>13663</v>
      </c>
    </row>
    <row r="3433" spans="1:21" x14ac:dyDescent="0.15">
      <c r="A3433" s="27" t="s">
        <v>75</v>
      </c>
      <c r="B3433" s="27" t="s">
        <v>13664</v>
      </c>
      <c r="C3433" s="27" t="s">
        <v>194</v>
      </c>
      <c r="D3433" s="27" t="s">
        <v>37</v>
      </c>
      <c r="I3433" s="28">
        <v>43423.606747685182</v>
      </c>
      <c r="J3433" s="28">
        <v>43423.606747685182</v>
      </c>
      <c r="K3433" s="27">
        <v>0</v>
      </c>
      <c r="L3433" s="27" t="s">
        <v>211</v>
      </c>
      <c r="M3433" s="27" t="s">
        <v>211</v>
      </c>
      <c r="N3433" s="27" t="s">
        <v>215</v>
      </c>
      <c r="O3433" s="27" t="s">
        <v>36</v>
      </c>
      <c r="R3433" s="27">
        <v>0</v>
      </c>
      <c r="U3433" s="27" t="s">
        <v>13663</v>
      </c>
    </row>
    <row r="3434" spans="1:21" x14ac:dyDescent="0.15">
      <c r="A3434" s="27" t="s">
        <v>75</v>
      </c>
      <c r="B3434" s="27" t="s">
        <v>7006</v>
      </c>
      <c r="C3434" s="27" t="s">
        <v>194</v>
      </c>
      <c r="D3434" s="27" t="s">
        <v>37</v>
      </c>
      <c r="I3434" s="28">
        <v>43423.610543981478</v>
      </c>
      <c r="J3434" s="28">
        <v>43423.610578703701</v>
      </c>
      <c r="K3434" s="27">
        <v>3.4722222222222222E-5</v>
      </c>
      <c r="L3434" s="27" t="s">
        <v>210</v>
      </c>
      <c r="M3434" s="27" t="s">
        <v>211</v>
      </c>
      <c r="N3434" s="27" t="s">
        <v>215</v>
      </c>
      <c r="O3434" s="27" t="s">
        <v>36</v>
      </c>
      <c r="R3434" s="27">
        <v>0</v>
      </c>
      <c r="U3434" s="27" t="s">
        <v>7007</v>
      </c>
    </row>
    <row r="3435" spans="1:21" x14ac:dyDescent="0.15">
      <c r="A3435" s="27" t="s">
        <v>75</v>
      </c>
      <c r="B3435" s="27" t="s">
        <v>7008</v>
      </c>
      <c r="C3435" s="27" t="s">
        <v>194</v>
      </c>
      <c r="D3435" s="27" t="s">
        <v>37</v>
      </c>
      <c r="I3435" s="28">
        <v>43423.611111111109</v>
      </c>
      <c r="J3435" s="28">
        <v>43423.612025462964</v>
      </c>
      <c r="K3435" s="27">
        <v>9.1435185185185185E-4</v>
      </c>
      <c r="L3435" s="27" t="s">
        <v>210</v>
      </c>
      <c r="M3435" s="27" t="s">
        <v>211</v>
      </c>
      <c r="N3435" s="27" t="s">
        <v>215</v>
      </c>
      <c r="O3435" s="27" t="s">
        <v>36</v>
      </c>
      <c r="R3435" s="27">
        <v>0</v>
      </c>
      <c r="U3435" s="27" t="s">
        <v>844</v>
      </c>
    </row>
    <row r="3436" spans="1:21" x14ac:dyDescent="0.15">
      <c r="A3436" s="27" t="s">
        <v>75</v>
      </c>
      <c r="B3436" s="27" t="s">
        <v>13665</v>
      </c>
      <c r="C3436" s="27" t="s">
        <v>194</v>
      </c>
      <c r="D3436" s="27" t="s">
        <v>37</v>
      </c>
      <c r="I3436" s="28">
        <v>43423.624918981484</v>
      </c>
      <c r="J3436" s="28">
        <v>43423.624918981484</v>
      </c>
      <c r="K3436" s="27">
        <v>0</v>
      </c>
      <c r="L3436" s="27" t="s">
        <v>211</v>
      </c>
      <c r="M3436" s="27" t="s">
        <v>211</v>
      </c>
      <c r="N3436" s="27" t="s">
        <v>215</v>
      </c>
      <c r="O3436" s="27" t="s">
        <v>36</v>
      </c>
      <c r="U3436" s="27" t="s">
        <v>13663</v>
      </c>
    </row>
    <row r="3437" spans="1:21" x14ac:dyDescent="0.15">
      <c r="A3437" s="27" t="s">
        <v>75</v>
      </c>
      <c r="B3437" s="27" t="s">
        <v>7009</v>
      </c>
      <c r="C3437" s="27" t="s">
        <v>194</v>
      </c>
      <c r="D3437" s="27" t="s">
        <v>37</v>
      </c>
      <c r="I3437" s="28">
        <v>43423.628171296295</v>
      </c>
      <c r="J3437" s="28">
        <v>43423.63957175926</v>
      </c>
      <c r="K3437" s="27">
        <v>1.1400462962962965E-2</v>
      </c>
      <c r="L3437" s="27" t="s">
        <v>210</v>
      </c>
      <c r="M3437" s="27" t="s">
        <v>210</v>
      </c>
      <c r="N3437" s="27" t="s">
        <v>215</v>
      </c>
      <c r="O3437" s="27" t="s">
        <v>36</v>
      </c>
      <c r="R3437" s="27">
        <v>0</v>
      </c>
      <c r="U3437" s="27" t="s">
        <v>7010</v>
      </c>
    </row>
    <row r="3438" spans="1:21" x14ac:dyDescent="0.15">
      <c r="A3438" s="27" t="s">
        <v>75</v>
      </c>
      <c r="B3438" s="27" t="s">
        <v>7011</v>
      </c>
      <c r="C3438" s="27" t="s">
        <v>194</v>
      </c>
      <c r="D3438" s="27" t="s">
        <v>37</v>
      </c>
      <c r="I3438" s="28">
        <v>43423.6409375</v>
      </c>
      <c r="J3438" s="28">
        <v>43423.642118055555</v>
      </c>
      <c r="K3438" s="27">
        <v>1.1805555555555556E-3</v>
      </c>
      <c r="L3438" s="27" t="s">
        <v>210</v>
      </c>
      <c r="M3438" s="27" t="s">
        <v>211</v>
      </c>
      <c r="N3438" s="27" t="s">
        <v>215</v>
      </c>
      <c r="O3438" s="27" t="s">
        <v>36</v>
      </c>
      <c r="R3438" s="27">
        <v>0</v>
      </c>
      <c r="U3438" s="27" t="s">
        <v>1536</v>
      </c>
    </row>
    <row r="3439" spans="1:21" x14ac:dyDescent="0.15">
      <c r="A3439" s="27" t="s">
        <v>75</v>
      </c>
      <c r="B3439" s="27" t="s">
        <v>7012</v>
      </c>
      <c r="C3439" s="27" t="s">
        <v>194</v>
      </c>
      <c r="D3439" s="27" t="s">
        <v>37</v>
      </c>
      <c r="I3439" s="28">
        <v>43423.642395833333</v>
      </c>
      <c r="J3439" s="28">
        <v>43423.64439814815</v>
      </c>
      <c r="K3439" s="27">
        <v>2.0023148148148148E-3</v>
      </c>
      <c r="L3439" s="27" t="s">
        <v>210</v>
      </c>
      <c r="M3439" s="27" t="s">
        <v>211</v>
      </c>
      <c r="N3439" s="27" t="s">
        <v>215</v>
      </c>
      <c r="O3439" s="27" t="s">
        <v>36</v>
      </c>
      <c r="R3439" s="27">
        <v>0</v>
      </c>
      <c r="U3439" s="27" t="s">
        <v>7013</v>
      </c>
    </row>
    <row r="3440" spans="1:21" x14ac:dyDescent="0.15">
      <c r="A3440" s="27" t="s">
        <v>75</v>
      </c>
      <c r="B3440" s="27" t="s">
        <v>7014</v>
      </c>
      <c r="C3440" s="27" t="s">
        <v>194</v>
      </c>
      <c r="D3440" s="27" t="s">
        <v>37</v>
      </c>
      <c r="I3440" s="28">
        <v>43423.645601851851</v>
      </c>
      <c r="J3440" s="28">
        <v>43423.655069444445</v>
      </c>
      <c r="K3440" s="27">
        <v>9.4675925925925917E-3</v>
      </c>
      <c r="L3440" s="27" t="s">
        <v>210</v>
      </c>
      <c r="M3440" s="27" t="s">
        <v>210</v>
      </c>
      <c r="N3440" s="27" t="s">
        <v>215</v>
      </c>
      <c r="O3440" s="27" t="s">
        <v>36</v>
      </c>
      <c r="R3440" s="27">
        <v>0</v>
      </c>
      <c r="U3440" s="27" t="s">
        <v>7010</v>
      </c>
    </row>
    <row r="3441" spans="1:21" x14ac:dyDescent="0.15">
      <c r="A3441" s="27" t="s">
        <v>75</v>
      </c>
      <c r="B3441" s="27" t="s">
        <v>7015</v>
      </c>
      <c r="C3441" s="27" t="s">
        <v>194</v>
      </c>
      <c r="D3441" s="27" t="s">
        <v>37</v>
      </c>
      <c r="I3441" s="28">
        <v>43423.663506944446</v>
      </c>
      <c r="J3441" s="28">
        <v>43423.666493055556</v>
      </c>
      <c r="K3441" s="27">
        <v>2.9861111111111113E-3</v>
      </c>
      <c r="L3441" s="27" t="s">
        <v>210</v>
      </c>
      <c r="M3441" s="27" t="s">
        <v>210</v>
      </c>
      <c r="N3441" s="27" t="s">
        <v>215</v>
      </c>
      <c r="O3441" s="27" t="s">
        <v>36</v>
      </c>
      <c r="R3441" s="27">
        <v>0</v>
      </c>
      <c r="U3441" s="27" t="s">
        <v>1301</v>
      </c>
    </row>
    <row r="3442" spans="1:21" x14ac:dyDescent="0.15">
      <c r="A3442" s="27" t="s">
        <v>75</v>
      </c>
      <c r="B3442" s="27" t="s">
        <v>13666</v>
      </c>
      <c r="C3442" s="27" t="s">
        <v>194</v>
      </c>
      <c r="D3442" s="27" t="s">
        <v>37</v>
      </c>
      <c r="I3442" s="28">
        <v>43423.700358796297</v>
      </c>
      <c r="J3442" s="28">
        <v>43423.700358796297</v>
      </c>
      <c r="K3442" s="27">
        <v>0</v>
      </c>
      <c r="L3442" s="27" t="s">
        <v>211</v>
      </c>
      <c r="M3442" s="27" t="s">
        <v>211</v>
      </c>
      <c r="N3442" s="27" t="s">
        <v>215</v>
      </c>
      <c r="O3442" s="27" t="s">
        <v>36</v>
      </c>
      <c r="R3442" s="27">
        <v>0</v>
      </c>
      <c r="U3442" s="27" t="s">
        <v>13667</v>
      </c>
    </row>
    <row r="3443" spans="1:21" x14ac:dyDescent="0.15">
      <c r="A3443" s="27" t="s">
        <v>75</v>
      </c>
      <c r="B3443" s="27" t="s">
        <v>7016</v>
      </c>
      <c r="C3443" s="27" t="s">
        <v>194</v>
      </c>
      <c r="D3443" s="27" t="s">
        <v>37</v>
      </c>
      <c r="I3443" s="28">
        <v>43423.7341087963</v>
      </c>
      <c r="J3443" s="28">
        <v>43423.735162037039</v>
      </c>
      <c r="K3443" s="27">
        <v>1.0532407407407407E-3</v>
      </c>
      <c r="L3443" s="27" t="s">
        <v>210</v>
      </c>
      <c r="M3443" s="27" t="s">
        <v>211</v>
      </c>
      <c r="N3443" s="27" t="s">
        <v>215</v>
      </c>
      <c r="O3443" s="27" t="s">
        <v>36</v>
      </c>
      <c r="R3443" s="27">
        <v>0</v>
      </c>
      <c r="U3443" s="27" t="s">
        <v>1968</v>
      </c>
    </row>
    <row r="3444" spans="1:21" x14ac:dyDescent="0.15">
      <c r="A3444" s="27" t="s">
        <v>75</v>
      </c>
      <c r="B3444" s="27" t="s">
        <v>7017</v>
      </c>
      <c r="C3444" s="27" t="s">
        <v>194</v>
      </c>
      <c r="D3444" s="27" t="s">
        <v>37</v>
      </c>
      <c r="I3444" s="28">
        <v>43423.737604166665</v>
      </c>
      <c r="J3444" s="28">
        <v>43423.738958333335</v>
      </c>
      <c r="K3444" s="27">
        <v>1.3541666666666667E-3</v>
      </c>
      <c r="L3444" s="27" t="s">
        <v>210</v>
      </c>
      <c r="M3444" s="27" t="s">
        <v>211</v>
      </c>
      <c r="N3444" s="27" t="s">
        <v>215</v>
      </c>
      <c r="O3444" s="27" t="s">
        <v>36</v>
      </c>
      <c r="R3444" s="27">
        <v>0</v>
      </c>
      <c r="U3444" s="27" t="s">
        <v>1050</v>
      </c>
    </row>
    <row r="3445" spans="1:21" x14ac:dyDescent="0.15">
      <c r="A3445" s="27" t="s">
        <v>75</v>
      </c>
      <c r="B3445" s="27" t="s">
        <v>13668</v>
      </c>
      <c r="C3445" s="27" t="s">
        <v>663</v>
      </c>
      <c r="D3445" s="27" t="s">
        <v>93</v>
      </c>
      <c r="I3445" s="28">
        <v>43423.418229166666</v>
      </c>
      <c r="J3445" s="28">
        <v>43423.418229166666</v>
      </c>
      <c r="K3445" s="27">
        <v>0</v>
      </c>
      <c r="L3445" s="27" t="s">
        <v>211</v>
      </c>
      <c r="M3445" s="27" t="s">
        <v>211</v>
      </c>
      <c r="N3445" s="27" t="s">
        <v>216</v>
      </c>
      <c r="O3445" s="27" t="s">
        <v>86</v>
      </c>
      <c r="U3445" s="27" t="s">
        <v>1540</v>
      </c>
    </row>
    <row r="3446" spans="1:21" x14ac:dyDescent="0.15">
      <c r="A3446" s="27" t="s">
        <v>75</v>
      </c>
      <c r="B3446" s="27" t="s">
        <v>7018</v>
      </c>
      <c r="C3446" s="27" t="s">
        <v>663</v>
      </c>
      <c r="D3446" s="27" t="s">
        <v>93</v>
      </c>
      <c r="I3446" s="28">
        <v>43423.419293981482</v>
      </c>
      <c r="J3446" s="28">
        <v>43423.422847222224</v>
      </c>
      <c r="K3446" s="27">
        <v>3.5532407407407405E-3</v>
      </c>
      <c r="L3446" s="27" t="s">
        <v>210</v>
      </c>
      <c r="M3446" s="27" t="s">
        <v>210</v>
      </c>
      <c r="N3446" s="27" t="s">
        <v>216</v>
      </c>
      <c r="O3446" s="27" t="s">
        <v>86</v>
      </c>
      <c r="U3446" s="27" t="s">
        <v>1540</v>
      </c>
    </row>
    <row r="3447" spans="1:21" x14ac:dyDescent="0.15">
      <c r="A3447" s="27" t="s">
        <v>75</v>
      </c>
      <c r="B3447" s="27" t="s">
        <v>7019</v>
      </c>
      <c r="C3447" s="27" t="s">
        <v>663</v>
      </c>
      <c r="D3447" s="27" t="s">
        <v>93</v>
      </c>
      <c r="I3447" s="28">
        <v>43423.436805555553</v>
      </c>
      <c r="J3447" s="28">
        <v>43423.438645833332</v>
      </c>
      <c r="K3447" s="27">
        <v>1.8402777777777777E-3</v>
      </c>
      <c r="L3447" s="27" t="s">
        <v>210</v>
      </c>
      <c r="M3447" s="27" t="s">
        <v>211</v>
      </c>
      <c r="N3447" s="27" t="s">
        <v>215</v>
      </c>
      <c r="O3447" s="27" t="s">
        <v>86</v>
      </c>
      <c r="R3447" s="27">
        <v>0</v>
      </c>
      <c r="U3447" s="27" t="s">
        <v>316</v>
      </c>
    </row>
    <row r="3448" spans="1:21" x14ac:dyDescent="0.15">
      <c r="A3448" s="27" t="s">
        <v>75</v>
      </c>
      <c r="B3448" s="27" t="s">
        <v>7020</v>
      </c>
      <c r="C3448" s="27" t="s">
        <v>663</v>
      </c>
      <c r="D3448" s="27" t="s">
        <v>93</v>
      </c>
      <c r="I3448" s="28">
        <v>43423.450694444444</v>
      </c>
      <c r="J3448" s="28">
        <v>43423.452673611115</v>
      </c>
      <c r="K3448" s="27">
        <v>1.9791666666666668E-3</v>
      </c>
      <c r="L3448" s="27" t="s">
        <v>210</v>
      </c>
      <c r="M3448" s="27" t="s">
        <v>211</v>
      </c>
      <c r="N3448" s="27" t="s">
        <v>215</v>
      </c>
      <c r="O3448" s="27" t="s">
        <v>86</v>
      </c>
      <c r="R3448" s="27">
        <v>0</v>
      </c>
      <c r="U3448" s="27" t="s">
        <v>1969</v>
      </c>
    </row>
    <row r="3449" spans="1:21" x14ac:dyDescent="0.15">
      <c r="A3449" s="27" t="s">
        <v>75</v>
      </c>
      <c r="B3449" s="27" t="s">
        <v>7021</v>
      </c>
      <c r="C3449" s="27" t="s">
        <v>663</v>
      </c>
      <c r="D3449" s="27" t="s">
        <v>93</v>
      </c>
      <c r="I3449" s="28">
        <v>43423.458171296297</v>
      </c>
      <c r="J3449" s="28">
        <v>43423.463356481479</v>
      </c>
      <c r="K3449" s="27">
        <v>5.185185185185185E-3</v>
      </c>
      <c r="L3449" s="27" t="s">
        <v>210</v>
      </c>
      <c r="M3449" s="27" t="s">
        <v>210</v>
      </c>
      <c r="N3449" s="27" t="s">
        <v>215</v>
      </c>
      <c r="O3449" s="27" t="s">
        <v>86</v>
      </c>
      <c r="R3449" s="27">
        <v>0</v>
      </c>
      <c r="U3449" s="27" t="s">
        <v>1539</v>
      </c>
    </row>
    <row r="3450" spans="1:21" x14ac:dyDescent="0.15">
      <c r="A3450" s="27" t="s">
        <v>75</v>
      </c>
      <c r="B3450" s="27" t="s">
        <v>7022</v>
      </c>
      <c r="C3450" s="27" t="s">
        <v>663</v>
      </c>
      <c r="D3450" s="27" t="s">
        <v>93</v>
      </c>
      <c r="I3450" s="28">
        <v>43423.585949074077</v>
      </c>
      <c r="J3450" s="28">
        <v>43423.58666666667</v>
      </c>
      <c r="K3450" s="27">
        <v>7.175925925925927E-4</v>
      </c>
      <c r="L3450" s="27" t="s">
        <v>210</v>
      </c>
      <c r="M3450" s="27" t="s">
        <v>211</v>
      </c>
      <c r="N3450" s="27" t="s">
        <v>215</v>
      </c>
      <c r="O3450" s="27" t="s">
        <v>86</v>
      </c>
      <c r="R3450" s="27">
        <v>0</v>
      </c>
      <c r="U3450" s="27" t="s">
        <v>2889</v>
      </c>
    </row>
    <row r="3451" spans="1:21" x14ac:dyDescent="0.15">
      <c r="A3451" s="27" t="s">
        <v>75</v>
      </c>
      <c r="B3451" s="27" t="s">
        <v>7023</v>
      </c>
      <c r="C3451" s="27" t="s">
        <v>663</v>
      </c>
      <c r="D3451" s="27" t="s">
        <v>93</v>
      </c>
      <c r="I3451" s="28">
        <v>43423.593055555553</v>
      </c>
      <c r="J3451" s="28">
        <v>43423.593877314815</v>
      </c>
      <c r="K3451" s="27">
        <v>8.2175925925925917E-4</v>
      </c>
      <c r="L3451" s="27" t="s">
        <v>210</v>
      </c>
      <c r="M3451" s="27" t="s">
        <v>211</v>
      </c>
      <c r="N3451" s="27" t="s">
        <v>215</v>
      </c>
      <c r="O3451" s="27" t="s">
        <v>86</v>
      </c>
      <c r="R3451" s="27">
        <v>0</v>
      </c>
      <c r="U3451" s="27" t="s">
        <v>7024</v>
      </c>
    </row>
    <row r="3452" spans="1:21" x14ac:dyDescent="0.15">
      <c r="A3452" s="27" t="s">
        <v>75</v>
      </c>
      <c r="B3452" s="27" t="s">
        <v>7025</v>
      </c>
      <c r="C3452" s="27" t="s">
        <v>663</v>
      </c>
      <c r="D3452" s="27" t="s">
        <v>93</v>
      </c>
      <c r="I3452" s="28">
        <v>43423.594363425924</v>
      </c>
      <c r="J3452" s="28">
        <v>43423.59516203704</v>
      </c>
      <c r="K3452" s="27">
        <v>7.9861111111111105E-4</v>
      </c>
      <c r="L3452" s="27" t="s">
        <v>210</v>
      </c>
      <c r="M3452" s="27" t="s">
        <v>211</v>
      </c>
      <c r="N3452" s="27" t="s">
        <v>215</v>
      </c>
      <c r="O3452" s="27" t="s">
        <v>86</v>
      </c>
      <c r="R3452" s="27">
        <v>0</v>
      </c>
      <c r="U3452" s="27" t="s">
        <v>7026</v>
      </c>
    </row>
    <row r="3453" spans="1:21" x14ac:dyDescent="0.15">
      <c r="A3453" s="27" t="s">
        <v>75</v>
      </c>
      <c r="B3453" s="27" t="s">
        <v>7027</v>
      </c>
      <c r="C3453" s="27" t="s">
        <v>663</v>
      </c>
      <c r="D3453" s="27" t="s">
        <v>93</v>
      </c>
      <c r="I3453" s="28">
        <v>43423.59983796296</v>
      </c>
      <c r="J3453" s="28">
        <v>43423.600578703707</v>
      </c>
      <c r="K3453" s="27">
        <v>7.407407407407407E-4</v>
      </c>
      <c r="L3453" s="27" t="s">
        <v>210</v>
      </c>
      <c r="M3453" s="27" t="s">
        <v>211</v>
      </c>
      <c r="N3453" s="27" t="s">
        <v>215</v>
      </c>
      <c r="O3453" s="27" t="s">
        <v>86</v>
      </c>
      <c r="R3453" s="27">
        <v>0</v>
      </c>
      <c r="U3453" s="27" t="s">
        <v>7028</v>
      </c>
    </row>
    <row r="3454" spans="1:21" x14ac:dyDescent="0.15">
      <c r="A3454" s="27" t="s">
        <v>75</v>
      </c>
      <c r="B3454" s="27" t="s">
        <v>13669</v>
      </c>
      <c r="C3454" s="27" t="s">
        <v>663</v>
      </c>
      <c r="D3454" s="27" t="s">
        <v>93</v>
      </c>
      <c r="I3454" s="28">
        <v>43423.6016087963</v>
      </c>
      <c r="J3454" s="28">
        <v>43423.6016087963</v>
      </c>
      <c r="K3454" s="27">
        <v>0</v>
      </c>
      <c r="L3454" s="27" t="s">
        <v>211</v>
      </c>
      <c r="M3454" s="27" t="s">
        <v>211</v>
      </c>
      <c r="N3454" s="27" t="s">
        <v>215</v>
      </c>
      <c r="O3454" s="27" t="s">
        <v>86</v>
      </c>
      <c r="R3454" s="27">
        <v>0</v>
      </c>
      <c r="U3454" s="27" t="s">
        <v>13670</v>
      </c>
    </row>
    <row r="3455" spans="1:21" x14ac:dyDescent="0.15">
      <c r="A3455" s="27" t="s">
        <v>75</v>
      </c>
      <c r="B3455" s="27" t="s">
        <v>7029</v>
      </c>
      <c r="C3455" s="27" t="s">
        <v>663</v>
      </c>
      <c r="D3455" s="27" t="s">
        <v>93</v>
      </c>
      <c r="I3455" s="28">
        <v>43423.6018287037</v>
      </c>
      <c r="J3455" s="28">
        <v>43423.602523148147</v>
      </c>
      <c r="K3455" s="27">
        <v>6.9444444444444447E-4</v>
      </c>
      <c r="L3455" s="27" t="s">
        <v>210</v>
      </c>
      <c r="M3455" s="27" t="s">
        <v>211</v>
      </c>
      <c r="N3455" s="27" t="s">
        <v>215</v>
      </c>
      <c r="O3455" s="27" t="s">
        <v>86</v>
      </c>
      <c r="R3455" s="27">
        <v>0</v>
      </c>
      <c r="U3455" s="27" t="s">
        <v>7030</v>
      </c>
    </row>
    <row r="3456" spans="1:21" x14ac:dyDescent="0.15">
      <c r="A3456" s="27" t="s">
        <v>75</v>
      </c>
      <c r="B3456" s="27" t="s">
        <v>7031</v>
      </c>
      <c r="C3456" s="27" t="s">
        <v>663</v>
      </c>
      <c r="D3456" s="27" t="s">
        <v>93</v>
      </c>
      <c r="I3456" s="28">
        <v>43423.606111111112</v>
      </c>
      <c r="J3456" s="28">
        <v>43423.607893518521</v>
      </c>
      <c r="K3456" s="27">
        <v>1.7824074074074072E-3</v>
      </c>
      <c r="L3456" s="27" t="s">
        <v>210</v>
      </c>
      <c r="M3456" s="27" t="s">
        <v>211</v>
      </c>
      <c r="N3456" s="27" t="s">
        <v>215</v>
      </c>
      <c r="O3456" s="27" t="s">
        <v>86</v>
      </c>
      <c r="R3456" s="27">
        <v>0</v>
      </c>
      <c r="U3456" s="27" t="s">
        <v>7032</v>
      </c>
    </row>
    <row r="3457" spans="1:21" x14ac:dyDescent="0.15">
      <c r="A3457" s="27" t="s">
        <v>75</v>
      </c>
      <c r="B3457" s="27" t="s">
        <v>7033</v>
      </c>
      <c r="C3457" s="27" t="s">
        <v>663</v>
      </c>
      <c r="D3457" s="27" t="s">
        <v>93</v>
      </c>
      <c r="I3457" s="28">
        <v>43423.61204861111</v>
      </c>
      <c r="J3457" s="28">
        <v>43423.613368055558</v>
      </c>
      <c r="K3457" s="27">
        <v>1.3194444444444443E-3</v>
      </c>
      <c r="L3457" s="27" t="s">
        <v>210</v>
      </c>
      <c r="M3457" s="27" t="s">
        <v>211</v>
      </c>
      <c r="N3457" s="27" t="s">
        <v>216</v>
      </c>
      <c r="O3457" s="27" t="s">
        <v>86</v>
      </c>
      <c r="R3457" s="27">
        <v>0</v>
      </c>
      <c r="U3457" s="27" t="s">
        <v>1540</v>
      </c>
    </row>
    <row r="3458" spans="1:21" x14ac:dyDescent="0.15">
      <c r="A3458" s="27" t="s">
        <v>75</v>
      </c>
      <c r="B3458" s="27" t="s">
        <v>13671</v>
      </c>
      <c r="C3458" s="27" t="s">
        <v>663</v>
      </c>
      <c r="D3458" s="27" t="s">
        <v>93</v>
      </c>
      <c r="I3458" s="28">
        <v>43423.61922453704</v>
      </c>
      <c r="J3458" s="28">
        <v>43423.61922453704</v>
      </c>
      <c r="K3458" s="27">
        <v>0</v>
      </c>
      <c r="L3458" s="27" t="s">
        <v>211</v>
      </c>
      <c r="M3458" s="27" t="s">
        <v>211</v>
      </c>
      <c r="N3458" s="27" t="s">
        <v>215</v>
      </c>
      <c r="O3458" s="27" t="s">
        <v>86</v>
      </c>
      <c r="U3458" s="27" t="s">
        <v>9357</v>
      </c>
    </row>
    <row r="3459" spans="1:21" x14ac:dyDescent="0.15">
      <c r="A3459" s="27" t="s">
        <v>75</v>
      </c>
      <c r="B3459" s="27" t="s">
        <v>7034</v>
      </c>
      <c r="C3459" s="27" t="s">
        <v>663</v>
      </c>
      <c r="D3459" s="27" t="s">
        <v>93</v>
      </c>
      <c r="I3459" s="28">
        <v>43423.620023148149</v>
      </c>
      <c r="J3459" s="28">
        <v>43423.621064814812</v>
      </c>
      <c r="K3459" s="27">
        <v>1.0416666666666667E-3</v>
      </c>
      <c r="L3459" s="27" t="s">
        <v>210</v>
      </c>
      <c r="M3459" s="27" t="s">
        <v>211</v>
      </c>
      <c r="N3459" s="27" t="s">
        <v>215</v>
      </c>
      <c r="O3459" s="27" t="s">
        <v>86</v>
      </c>
      <c r="R3459" s="27">
        <v>0</v>
      </c>
      <c r="U3459" s="27" t="s">
        <v>7035</v>
      </c>
    </row>
    <row r="3460" spans="1:21" x14ac:dyDescent="0.15">
      <c r="A3460" s="27" t="s">
        <v>75</v>
      </c>
      <c r="B3460" s="27" t="s">
        <v>7036</v>
      </c>
      <c r="C3460" s="27" t="s">
        <v>663</v>
      </c>
      <c r="D3460" s="27" t="s">
        <v>93</v>
      </c>
      <c r="I3460" s="28">
        <v>43423.628263888888</v>
      </c>
      <c r="J3460" s="28">
        <v>43423.628564814811</v>
      </c>
      <c r="K3460" s="27">
        <v>3.0092592592592595E-4</v>
      </c>
      <c r="L3460" s="27" t="s">
        <v>210</v>
      </c>
      <c r="M3460" s="27" t="s">
        <v>211</v>
      </c>
      <c r="N3460" s="27" t="s">
        <v>215</v>
      </c>
      <c r="O3460" s="27" t="s">
        <v>86</v>
      </c>
      <c r="R3460" s="27">
        <v>0</v>
      </c>
      <c r="U3460" s="27" t="s">
        <v>7035</v>
      </c>
    </row>
    <row r="3461" spans="1:21" x14ac:dyDescent="0.15">
      <c r="A3461" s="27" t="s">
        <v>75</v>
      </c>
      <c r="B3461" s="27" t="s">
        <v>7037</v>
      </c>
      <c r="C3461" s="27" t="s">
        <v>663</v>
      </c>
      <c r="D3461" s="27" t="s">
        <v>93</v>
      </c>
      <c r="I3461" s="28">
        <v>43423.628784722219</v>
      </c>
      <c r="J3461" s="28">
        <v>43423.629340277781</v>
      </c>
      <c r="K3461" s="27">
        <v>5.5555555555555556E-4</v>
      </c>
      <c r="L3461" s="27" t="s">
        <v>210</v>
      </c>
      <c r="M3461" s="27" t="s">
        <v>211</v>
      </c>
      <c r="N3461" s="27" t="s">
        <v>215</v>
      </c>
      <c r="O3461" s="27" t="s">
        <v>86</v>
      </c>
      <c r="R3461" s="27">
        <v>0</v>
      </c>
      <c r="U3461" s="27" t="s">
        <v>7038</v>
      </c>
    </row>
    <row r="3462" spans="1:21" x14ac:dyDescent="0.15">
      <c r="A3462" s="27" t="s">
        <v>75</v>
      </c>
      <c r="B3462" s="27" t="s">
        <v>13672</v>
      </c>
      <c r="C3462" s="27" t="s">
        <v>663</v>
      </c>
      <c r="D3462" s="27" t="s">
        <v>93</v>
      </c>
      <c r="I3462" s="28">
        <v>43423.643263888887</v>
      </c>
      <c r="J3462" s="28">
        <v>43423.643263888887</v>
      </c>
      <c r="K3462" s="27">
        <v>0</v>
      </c>
      <c r="L3462" s="27" t="s">
        <v>211</v>
      </c>
      <c r="M3462" s="27" t="s">
        <v>211</v>
      </c>
      <c r="N3462" s="27" t="s">
        <v>215</v>
      </c>
      <c r="O3462" s="27" t="s">
        <v>86</v>
      </c>
      <c r="R3462" s="27">
        <v>0</v>
      </c>
      <c r="U3462" s="27" t="s">
        <v>13673</v>
      </c>
    </row>
    <row r="3463" spans="1:21" x14ac:dyDescent="0.15">
      <c r="A3463" s="27" t="s">
        <v>75</v>
      </c>
      <c r="B3463" s="27" t="s">
        <v>13674</v>
      </c>
      <c r="C3463" s="27" t="s">
        <v>663</v>
      </c>
      <c r="D3463" s="27" t="s">
        <v>93</v>
      </c>
      <c r="I3463" s="28">
        <v>43423.643460648149</v>
      </c>
      <c r="J3463" s="28">
        <v>43423.643460648149</v>
      </c>
      <c r="K3463" s="27">
        <v>0</v>
      </c>
      <c r="L3463" s="27" t="s">
        <v>211</v>
      </c>
      <c r="M3463" s="27" t="s">
        <v>211</v>
      </c>
      <c r="N3463" s="27" t="s">
        <v>215</v>
      </c>
      <c r="O3463" s="27" t="s">
        <v>86</v>
      </c>
      <c r="R3463" s="27">
        <v>0</v>
      </c>
      <c r="U3463" s="27" t="s">
        <v>13675</v>
      </c>
    </row>
    <row r="3464" spans="1:21" x14ac:dyDescent="0.15">
      <c r="A3464" s="27" t="s">
        <v>75</v>
      </c>
      <c r="B3464" s="27" t="s">
        <v>7039</v>
      </c>
      <c r="C3464" s="27" t="s">
        <v>663</v>
      </c>
      <c r="D3464" s="27" t="s">
        <v>93</v>
      </c>
      <c r="I3464" s="28">
        <v>43423.644942129627</v>
      </c>
      <c r="J3464" s="28">
        <v>43423.647303240738</v>
      </c>
      <c r="K3464" s="27">
        <v>2.3611111111111111E-3</v>
      </c>
      <c r="L3464" s="27" t="s">
        <v>210</v>
      </c>
      <c r="M3464" s="27" t="s">
        <v>210</v>
      </c>
      <c r="N3464" s="27" t="s">
        <v>215</v>
      </c>
      <c r="O3464" s="27" t="s">
        <v>86</v>
      </c>
      <c r="R3464" s="27">
        <v>0</v>
      </c>
      <c r="U3464" s="27" t="s">
        <v>7040</v>
      </c>
    </row>
    <row r="3465" spans="1:21" x14ac:dyDescent="0.15">
      <c r="A3465" s="27" t="s">
        <v>75</v>
      </c>
      <c r="B3465" s="27" t="s">
        <v>7041</v>
      </c>
      <c r="C3465" s="27" t="s">
        <v>663</v>
      </c>
      <c r="D3465" s="27" t="s">
        <v>93</v>
      </c>
      <c r="I3465" s="28">
        <v>43423.658495370371</v>
      </c>
      <c r="J3465" s="28">
        <v>43423.659583333334</v>
      </c>
      <c r="K3465" s="27">
        <v>1.0879629629629629E-3</v>
      </c>
      <c r="L3465" s="27" t="s">
        <v>210</v>
      </c>
      <c r="M3465" s="27" t="s">
        <v>211</v>
      </c>
      <c r="N3465" s="27" t="s">
        <v>215</v>
      </c>
      <c r="O3465" s="27" t="s">
        <v>86</v>
      </c>
      <c r="R3465" s="27">
        <v>0</v>
      </c>
      <c r="U3465" s="27" t="s">
        <v>7042</v>
      </c>
    </row>
    <row r="3466" spans="1:21" x14ac:dyDescent="0.15">
      <c r="A3466" s="27" t="s">
        <v>75</v>
      </c>
      <c r="B3466" s="27" t="s">
        <v>13676</v>
      </c>
      <c r="C3466" s="27" t="s">
        <v>663</v>
      </c>
      <c r="D3466" s="27" t="s">
        <v>93</v>
      </c>
      <c r="I3466" s="28">
        <v>43423.673020833332</v>
      </c>
      <c r="J3466" s="28">
        <v>43423.673020833332</v>
      </c>
      <c r="K3466" s="27">
        <v>0</v>
      </c>
      <c r="L3466" s="27" t="s">
        <v>211</v>
      </c>
      <c r="M3466" s="27" t="s">
        <v>211</v>
      </c>
      <c r="N3466" s="27" t="s">
        <v>215</v>
      </c>
      <c r="O3466" s="27" t="s">
        <v>86</v>
      </c>
      <c r="R3466" s="27">
        <v>0</v>
      </c>
      <c r="U3466" s="27" t="s">
        <v>13677</v>
      </c>
    </row>
    <row r="3467" spans="1:21" x14ac:dyDescent="0.15">
      <c r="A3467" s="27" t="s">
        <v>75</v>
      </c>
      <c r="B3467" s="27" t="s">
        <v>13678</v>
      </c>
      <c r="C3467" s="27" t="s">
        <v>663</v>
      </c>
      <c r="D3467" s="27" t="s">
        <v>93</v>
      </c>
      <c r="I3467" s="28">
        <v>43423.676736111112</v>
      </c>
      <c r="J3467" s="28">
        <v>43423.676736111112</v>
      </c>
      <c r="K3467" s="27">
        <v>0</v>
      </c>
      <c r="L3467" s="27" t="s">
        <v>211</v>
      </c>
      <c r="M3467" s="27" t="s">
        <v>211</v>
      </c>
      <c r="N3467" s="27" t="s">
        <v>215</v>
      </c>
      <c r="O3467" s="27" t="s">
        <v>86</v>
      </c>
      <c r="R3467" s="27">
        <v>0</v>
      </c>
      <c r="U3467" s="27" t="s">
        <v>13679</v>
      </c>
    </row>
    <row r="3468" spans="1:21" x14ac:dyDescent="0.15">
      <c r="A3468" s="27" t="s">
        <v>75</v>
      </c>
      <c r="B3468" s="27" t="s">
        <v>13680</v>
      </c>
      <c r="C3468" s="27" t="s">
        <v>663</v>
      </c>
      <c r="D3468" s="27" t="s">
        <v>93</v>
      </c>
      <c r="I3468" s="28">
        <v>43423.68072916667</v>
      </c>
      <c r="J3468" s="28">
        <v>43423.68072916667</v>
      </c>
      <c r="K3468" s="27">
        <v>0</v>
      </c>
      <c r="L3468" s="27" t="s">
        <v>211</v>
      </c>
      <c r="M3468" s="27" t="s">
        <v>211</v>
      </c>
      <c r="N3468" s="27" t="s">
        <v>215</v>
      </c>
      <c r="O3468" s="27" t="s">
        <v>86</v>
      </c>
      <c r="R3468" s="27">
        <v>0</v>
      </c>
      <c r="U3468" s="27" t="s">
        <v>1051</v>
      </c>
    </row>
    <row r="3469" spans="1:21" x14ac:dyDescent="0.15">
      <c r="A3469" s="27" t="s">
        <v>75</v>
      </c>
      <c r="B3469" s="27" t="s">
        <v>7043</v>
      </c>
      <c r="C3469" s="27" t="s">
        <v>663</v>
      </c>
      <c r="D3469" s="27" t="s">
        <v>93</v>
      </c>
      <c r="I3469" s="28">
        <v>43423.682152777779</v>
      </c>
      <c r="J3469" s="28">
        <v>43423.690925925926</v>
      </c>
      <c r="K3469" s="27">
        <v>8.773148148148148E-3</v>
      </c>
      <c r="L3469" s="27" t="s">
        <v>210</v>
      </c>
      <c r="M3469" s="27" t="s">
        <v>210</v>
      </c>
      <c r="N3469" s="27" t="s">
        <v>216</v>
      </c>
      <c r="O3469" s="27" t="s">
        <v>86</v>
      </c>
      <c r="R3469" s="27">
        <v>0</v>
      </c>
      <c r="U3469" s="27" t="s">
        <v>316</v>
      </c>
    </row>
    <row r="3470" spans="1:21" x14ac:dyDescent="0.15">
      <c r="A3470" s="27" t="s">
        <v>75</v>
      </c>
      <c r="B3470" s="27" t="s">
        <v>13681</v>
      </c>
      <c r="C3470" s="27" t="s">
        <v>663</v>
      </c>
      <c r="D3470" s="27" t="s">
        <v>31</v>
      </c>
      <c r="I3470" s="28">
        <v>43423.441689814812</v>
      </c>
      <c r="J3470" s="28">
        <v>43423.441689814812</v>
      </c>
      <c r="K3470" s="27">
        <v>0</v>
      </c>
      <c r="L3470" s="27" t="s">
        <v>211</v>
      </c>
      <c r="M3470" s="27" t="s">
        <v>211</v>
      </c>
      <c r="N3470" s="27" t="s">
        <v>215</v>
      </c>
      <c r="O3470" s="27" t="s">
        <v>30</v>
      </c>
      <c r="R3470" s="27">
        <v>0</v>
      </c>
      <c r="U3470" s="27" t="s">
        <v>1052</v>
      </c>
    </row>
    <row r="3471" spans="1:21" x14ac:dyDescent="0.15">
      <c r="A3471" s="27" t="s">
        <v>75</v>
      </c>
      <c r="B3471" s="27" t="s">
        <v>7044</v>
      </c>
      <c r="C3471" s="27" t="s">
        <v>663</v>
      </c>
      <c r="D3471" s="27" t="s">
        <v>31</v>
      </c>
      <c r="I3471" s="28">
        <v>43423.446458333332</v>
      </c>
      <c r="J3471" s="28">
        <v>43423.446875000001</v>
      </c>
      <c r="K3471" s="27">
        <v>4.1666666666666669E-4</v>
      </c>
      <c r="L3471" s="27" t="s">
        <v>210</v>
      </c>
      <c r="M3471" s="27" t="s">
        <v>211</v>
      </c>
      <c r="N3471" s="27" t="s">
        <v>215</v>
      </c>
      <c r="O3471" s="27" t="s">
        <v>30</v>
      </c>
      <c r="R3471" s="27">
        <v>0</v>
      </c>
      <c r="U3471" s="27" t="s">
        <v>7045</v>
      </c>
    </row>
    <row r="3472" spans="1:21" x14ac:dyDescent="0.15">
      <c r="A3472" s="27" t="s">
        <v>75</v>
      </c>
      <c r="B3472" s="27" t="s">
        <v>13682</v>
      </c>
      <c r="C3472" s="27" t="s">
        <v>663</v>
      </c>
      <c r="D3472" s="27" t="s">
        <v>31</v>
      </c>
      <c r="I3472" s="28">
        <v>43423.467349537037</v>
      </c>
      <c r="J3472" s="28">
        <v>43423.467349537037</v>
      </c>
      <c r="K3472" s="27">
        <v>0</v>
      </c>
      <c r="L3472" s="27" t="s">
        <v>211</v>
      </c>
      <c r="M3472" s="27" t="s">
        <v>211</v>
      </c>
      <c r="N3472" s="27" t="s">
        <v>215</v>
      </c>
      <c r="O3472" s="27" t="s">
        <v>30</v>
      </c>
      <c r="U3472" s="27" t="s">
        <v>13683</v>
      </c>
    </row>
    <row r="3473" spans="1:21" x14ac:dyDescent="0.15">
      <c r="A3473" s="27" t="s">
        <v>75</v>
      </c>
      <c r="B3473" s="27" t="s">
        <v>7046</v>
      </c>
      <c r="C3473" s="27" t="s">
        <v>663</v>
      </c>
      <c r="D3473" s="27" t="s">
        <v>31</v>
      </c>
      <c r="I3473" s="28">
        <v>43423.467488425929</v>
      </c>
      <c r="J3473" s="28">
        <v>43423.477685185186</v>
      </c>
      <c r="K3473" s="27">
        <v>1.019675925925926E-2</v>
      </c>
      <c r="L3473" s="27" t="s">
        <v>210</v>
      </c>
      <c r="M3473" s="27" t="s">
        <v>210</v>
      </c>
      <c r="N3473" s="27" t="s">
        <v>215</v>
      </c>
      <c r="O3473" s="27" t="s">
        <v>30</v>
      </c>
      <c r="R3473" s="27">
        <v>0</v>
      </c>
      <c r="U3473" s="27" t="s">
        <v>7047</v>
      </c>
    </row>
    <row r="3474" spans="1:21" x14ac:dyDescent="0.15">
      <c r="A3474" s="27" t="s">
        <v>75</v>
      </c>
      <c r="B3474" s="27" t="s">
        <v>13684</v>
      </c>
      <c r="C3474" s="27" t="s">
        <v>663</v>
      </c>
      <c r="D3474" s="27" t="s">
        <v>31</v>
      </c>
      <c r="I3474" s="28">
        <v>43423.471192129633</v>
      </c>
      <c r="J3474" s="28">
        <v>43423.471192129633</v>
      </c>
      <c r="K3474" s="27">
        <v>0</v>
      </c>
      <c r="L3474" s="27" t="s">
        <v>211</v>
      </c>
      <c r="M3474" s="27" t="s">
        <v>211</v>
      </c>
      <c r="N3474" s="27" t="s">
        <v>215</v>
      </c>
      <c r="O3474" s="27" t="s">
        <v>30</v>
      </c>
      <c r="R3474" s="27">
        <v>0</v>
      </c>
      <c r="U3474" s="27" t="s">
        <v>13683</v>
      </c>
    </row>
    <row r="3475" spans="1:21" x14ac:dyDescent="0.15">
      <c r="A3475" s="27" t="s">
        <v>75</v>
      </c>
      <c r="B3475" s="27" t="s">
        <v>13685</v>
      </c>
      <c r="C3475" s="27" t="s">
        <v>663</v>
      </c>
      <c r="D3475" s="27" t="s">
        <v>31</v>
      </c>
      <c r="I3475" s="28">
        <v>43423.484259259261</v>
      </c>
      <c r="J3475" s="28">
        <v>43423.484259259261</v>
      </c>
      <c r="K3475" s="27">
        <v>0</v>
      </c>
      <c r="L3475" s="27" t="s">
        <v>211</v>
      </c>
      <c r="M3475" s="27" t="s">
        <v>211</v>
      </c>
      <c r="N3475" s="27" t="s">
        <v>215</v>
      </c>
      <c r="O3475" s="27" t="s">
        <v>30</v>
      </c>
      <c r="R3475" s="27">
        <v>0</v>
      </c>
      <c r="U3475" s="27" t="s">
        <v>1541</v>
      </c>
    </row>
    <row r="3476" spans="1:21" x14ac:dyDescent="0.15">
      <c r="A3476" s="27" t="s">
        <v>75</v>
      </c>
      <c r="B3476" s="27" t="s">
        <v>7048</v>
      </c>
      <c r="C3476" s="27" t="s">
        <v>663</v>
      </c>
      <c r="D3476" s="27" t="s">
        <v>31</v>
      </c>
      <c r="I3476" s="28">
        <v>43423.488518518519</v>
      </c>
      <c r="J3476" s="28">
        <v>43423.490567129629</v>
      </c>
      <c r="K3476" s="27">
        <v>2.0486111111111113E-3</v>
      </c>
      <c r="L3476" s="27" t="s">
        <v>210</v>
      </c>
      <c r="M3476" s="27" t="s">
        <v>211</v>
      </c>
      <c r="N3476" s="27" t="s">
        <v>216</v>
      </c>
      <c r="O3476" s="27" t="s">
        <v>30</v>
      </c>
      <c r="R3476" s="27">
        <v>0</v>
      </c>
      <c r="U3476" s="27" t="s">
        <v>1541</v>
      </c>
    </row>
    <row r="3477" spans="1:21" x14ac:dyDescent="0.15">
      <c r="A3477" s="27" t="s">
        <v>75</v>
      </c>
      <c r="B3477" s="27" t="s">
        <v>13686</v>
      </c>
      <c r="C3477" s="27" t="s">
        <v>663</v>
      </c>
      <c r="D3477" s="27" t="s">
        <v>31</v>
      </c>
      <c r="I3477" s="28">
        <v>43423.488865740743</v>
      </c>
      <c r="J3477" s="28">
        <v>43423.488865740743</v>
      </c>
      <c r="K3477" s="27">
        <v>0</v>
      </c>
      <c r="L3477" s="27" t="s">
        <v>211</v>
      </c>
      <c r="M3477" s="27" t="s">
        <v>211</v>
      </c>
      <c r="N3477" s="27" t="s">
        <v>215</v>
      </c>
      <c r="O3477" s="27" t="s">
        <v>30</v>
      </c>
      <c r="R3477" s="27">
        <v>0</v>
      </c>
      <c r="U3477" s="27" t="s">
        <v>13687</v>
      </c>
    </row>
    <row r="3478" spans="1:21" x14ac:dyDescent="0.15">
      <c r="A3478" s="27" t="s">
        <v>75</v>
      </c>
      <c r="B3478" s="27" t="s">
        <v>13688</v>
      </c>
      <c r="C3478" s="27" t="s">
        <v>663</v>
      </c>
      <c r="D3478" s="27" t="s">
        <v>31</v>
      </c>
      <c r="I3478" s="28">
        <v>43423.489178240743</v>
      </c>
      <c r="J3478" s="28">
        <v>43423.489178240743</v>
      </c>
      <c r="K3478" s="27">
        <v>0</v>
      </c>
      <c r="L3478" s="27" t="s">
        <v>211</v>
      </c>
      <c r="M3478" s="27" t="s">
        <v>211</v>
      </c>
      <c r="N3478" s="27" t="s">
        <v>215</v>
      </c>
      <c r="O3478" s="27" t="s">
        <v>30</v>
      </c>
      <c r="R3478" s="27">
        <v>0</v>
      </c>
      <c r="U3478" s="27" t="s">
        <v>13687</v>
      </c>
    </row>
    <row r="3479" spans="1:21" x14ac:dyDescent="0.15">
      <c r="A3479" s="27" t="s">
        <v>75</v>
      </c>
      <c r="B3479" s="27" t="s">
        <v>7049</v>
      </c>
      <c r="C3479" s="27" t="s">
        <v>663</v>
      </c>
      <c r="D3479" s="27" t="s">
        <v>31</v>
      </c>
      <c r="I3479" s="28">
        <v>43423.490717592591</v>
      </c>
      <c r="J3479" s="28">
        <v>43423.498518518521</v>
      </c>
      <c r="K3479" s="27">
        <v>7.8009259259259256E-3</v>
      </c>
      <c r="L3479" s="27" t="s">
        <v>210</v>
      </c>
      <c r="M3479" s="27" t="s">
        <v>210</v>
      </c>
      <c r="N3479" s="27" t="s">
        <v>215</v>
      </c>
      <c r="O3479" s="27" t="s">
        <v>30</v>
      </c>
      <c r="R3479" s="27">
        <v>0</v>
      </c>
      <c r="U3479" s="27" t="s">
        <v>1302</v>
      </c>
    </row>
    <row r="3480" spans="1:21" x14ac:dyDescent="0.15">
      <c r="A3480" s="27" t="s">
        <v>75</v>
      </c>
      <c r="B3480" s="27" t="s">
        <v>13689</v>
      </c>
      <c r="C3480" s="27" t="s">
        <v>663</v>
      </c>
      <c r="D3480" s="27" t="s">
        <v>31</v>
      </c>
      <c r="I3480" s="28">
        <v>43423.583993055552</v>
      </c>
      <c r="J3480" s="28">
        <v>43423.583993055552</v>
      </c>
      <c r="K3480" s="27">
        <v>0</v>
      </c>
      <c r="L3480" s="27" t="s">
        <v>211</v>
      </c>
      <c r="M3480" s="27" t="s">
        <v>211</v>
      </c>
      <c r="N3480" s="27" t="s">
        <v>215</v>
      </c>
      <c r="O3480" s="27" t="s">
        <v>30</v>
      </c>
      <c r="R3480" s="27">
        <v>0</v>
      </c>
      <c r="U3480" s="27" t="s">
        <v>1052</v>
      </c>
    </row>
    <row r="3481" spans="1:21" x14ac:dyDescent="0.15">
      <c r="A3481" s="27" t="s">
        <v>75</v>
      </c>
      <c r="B3481" s="27" t="s">
        <v>7050</v>
      </c>
      <c r="C3481" s="27" t="s">
        <v>663</v>
      </c>
      <c r="D3481" s="27" t="s">
        <v>31</v>
      </c>
      <c r="I3481" s="28">
        <v>43423.599340277775</v>
      </c>
      <c r="J3481" s="28">
        <v>43423.600335648145</v>
      </c>
      <c r="K3481" s="27">
        <v>9.9537037037037042E-4</v>
      </c>
      <c r="L3481" s="27" t="s">
        <v>210</v>
      </c>
      <c r="M3481" s="27" t="s">
        <v>211</v>
      </c>
      <c r="N3481" s="27" t="s">
        <v>215</v>
      </c>
      <c r="O3481" s="27" t="s">
        <v>30</v>
      </c>
      <c r="R3481" s="27">
        <v>0</v>
      </c>
      <c r="U3481" s="27" t="s">
        <v>7051</v>
      </c>
    </row>
    <row r="3482" spans="1:21" x14ac:dyDescent="0.15">
      <c r="A3482" s="27" t="s">
        <v>75</v>
      </c>
      <c r="B3482" s="27" t="s">
        <v>13690</v>
      </c>
      <c r="C3482" s="27" t="s">
        <v>663</v>
      </c>
      <c r="D3482" s="27" t="s">
        <v>31</v>
      </c>
      <c r="I3482" s="28">
        <v>43423.602951388886</v>
      </c>
      <c r="J3482" s="28">
        <v>43423.602951388886</v>
      </c>
      <c r="K3482" s="27">
        <v>0</v>
      </c>
      <c r="L3482" s="27" t="s">
        <v>211</v>
      </c>
      <c r="M3482" s="27" t="s">
        <v>211</v>
      </c>
      <c r="N3482" s="27" t="s">
        <v>215</v>
      </c>
      <c r="O3482" s="27" t="s">
        <v>30</v>
      </c>
      <c r="R3482" s="27">
        <v>0</v>
      </c>
      <c r="U3482" s="27" t="s">
        <v>13691</v>
      </c>
    </row>
    <row r="3483" spans="1:21" x14ac:dyDescent="0.15">
      <c r="A3483" s="27" t="s">
        <v>75</v>
      </c>
      <c r="B3483" s="27" t="s">
        <v>7052</v>
      </c>
      <c r="C3483" s="27" t="s">
        <v>663</v>
      </c>
      <c r="D3483" s="27" t="s">
        <v>31</v>
      </c>
      <c r="I3483" s="28">
        <v>43423.60597222222</v>
      </c>
      <c r="J3483" s="28">
        <v>43423.607881944445</v>
      </c>
      <c r="K3483" s="27">
        <v>1.9097222222222222E-3</v>
      </c>
      <c r="L3483" s="27" t="s">
        <v>210</v>
      </c>
      <c r="M3483" s="27" t="s">
        <v>211</v>
      </c>
      <c r="N3483" s="27" t="s">
        <v>215</v>
      </c>
      <c r="O3483" s="27" t="s">
        <v>30</v>
      </c>
      <c r="R3483" s="27">
        <v>0</v>
      </c>
      <c r="U3483" s="27" t="s">
        <v>7053</v>
      </c>
    </row>
    <row r="3484" spans="1:21" x14ac:dyDescent="0.15">
      <c r="A3484" s="27" t="s">
        <v>75</v>
      </c>
      <c r="B3484" s="27" t="s">
        <v>13692</v>
      </c>
      <c r="C3484" s="27" t="s">
        <v>663</v>
      </c>
      <c r="D3484" s="27" t="s">
        <v>31</v>
      </c>
      <c r="I3484" s="28">
        <v>43423.617592592593</v>
      </c>
      <c r="J3484" s="28">
        <v>43423.617592592593</v>
      </c>
      <c r="K3484" s="27">
        <v>0</v>
      </c>
      <c r="L3484" s="27" t="s">
        <v>211</v>
      </c>
      <c r="M3484" s="27" t="s">
        <v>211</v>
      </c>
      <c r="N3484" s="27" t="s">
        <v>215</v>
      </c>
      <c r="O3484" s="27" t="s">
        <v>30</v>
      </c>
      <c r="R3484" s="27">
        <v>0</v>
      </c>
      <c r="U3484" s="27" t="s">
        <v>13693</v>
      </c>
    </row>
    <row r="3485" spans="1:21" x14ac:dyDescent="0.15">
      <c r="A3485" s="27" t="s">
        <v>75</v>
      </c>
      <c r="B3485" s="27" t="s">
        <v>7054</v>
      </c>
      <c r="C3485" s="27" t="s">
        <v>663</v>
      </c>
      <c r="D3485" s="27" t="s">
        <v>31</v>
      </c>
      <c r="I3485" s="28">
        <v>43423.625115740739</v>
      </c>
      <c r="J3485" s="28">
        <v>43423.62572916667</v>
      </c>
      <c r="K3485" s="27">
        <v>6.134259259259259E-4</v>
      </c>
      <c r="L3485" s="27" t="s">
        <v>210</v>
      </c>
      <c r="M3485" s="27" t="s">
        <v>211</v>
      </c>
      <c r="N3485" s="27" t="s">
        <v>215</v>
      </c>
      <c r="O3485" s="27" t="s">
        <v>30</v>
      </c>
      <c r="R3485" s="27">
        <v>0</v>
      </c>
      <c r="U3485" s="27" t="s">
        <v>7055</v>
      </c>
    </row>
    <row r="3486" spans="1:21" x14ac:dyDescent="0.15">
      <c r="A3486" s="27" t="s">
        <v>75</v>
      </c>
      <c r="B3486" s="27" t="s">
        <v>7056</v>
      </c>
      <c r="C3486" s="27" t="s">
        <v>663</v>
      </c>
      <c r="D3486" s="27" t="s">
        <v>31</v>
      </c>
      <c r="I3486" s="28">
        <v>43423.636678240742</v>
      </c>
      <c r="J3486" s="28">
        <v>43423.638993055552</v>
      </c>
      <c r="K3486" s="27">
        <v>2.3148148148148151E-3</v>
      </c>
      <c r="L3486" s="27" t="s">
        <v>210</v>
      </c>
      <c r="M3486" s="27" t="s">
        <v>210</v>
      </c>
      <c r="N3486" s="27" t="s">
        <v>215</v>
      </c>
      <c r="O3486" s="27" t="s">
        <v>30</v>
      </c>
      <c r="R3486" s="27">
        <v>0</v>
      </c>
      <c r="U3486" s="27" t="s">
        <v>7057</v>
      </c>
    </row>
    <row r="3487" spans="1:21" x14ac:dyDescent="0.15">
      <c r="A3487" s="27" t="s">
        <v>75</v>
      </c>
      <c r="B3487" s="27" t="s">
        <v>7058</v>
      </c>
      <c r="C3487" s="27" t="s">
        <v>663</v>
      </c>
      <c r="D3487" s="27" t="s">
        <v>31</v>
      </c>
      <c r="I3487" s="28">
        <v>43423.669212962966</v>
      </c>
      <c r="J3487" s="28">
        <v>43423.671770833331</v>
      </c>
      <c r="K3487" s="27">
        <v>2.5578703703703705E-3</v>
      </c>
      <c r="L3487" s="27" t="s">
        <v>210</v>
      </c>
      <c r="M3487" s="27" t="s">
        <v>210</v>
      </c>
      <c r="N3487" s="27" t="s">
        <v>215</v>
      </c>
      <c r="O3487" s="27" t="s">
        <v>30</v>
      </c>
      <c r="R3487" s="27">
        <v>0</v>
      </c>
      <c r="U3487" s="27" t="s">
        <v>1053</v>
      </c>
    </row>
    <row r="3488" spans="1:21" x14ac:dyDescent="0.15">
      <c r="A3488" s="27" t="s">
        <v>75</v>
      </c>
      <c r="B3488" s="27" t="s">
        <v>7059</v>
      </c>
      <c r="C3488" s="27" t="s">
        <v>663</v>
      </c>
      <c r="D3488" s="27" t="s">
        <v>31</v>
      </c>
      <c r="I3488" s="28">
        <v>43423.731087962966</v>
      </c>
      <c r="J3488" s="28">
        <v>43423.735601851855</v>
      </c>
      <c r="K3488" s="27">
        <v>4.5138888888888893E-3</v>
      </c>
      <c r="L3488" s="27" t="s">
        <v>210</v>
      </c>
      <c r="M3488" s="27" t="s">
        <v>210</v>
      </c>
      <c r="N3488" s="27" t="s">
        <v>215</v>
      </c>
      <c r="O3488" s="27" t="s">
        <v>30</v>
      </c>
      <c r="R3488" s="27">
        <v>0</v>
      </c>
      <c r="U3488" s="27" t="s">
        <v>7060</v>
      </c>
    </row>
    <row r="3489" spans="1:21" x14ac:dyDescent="0.15">
      <c r="A3489" s="27" t="s">
        <v>75</v>
      </c>
      <c r="B3489" s="27" t="s">
        <v>13694</v>
      </c>
      <c r="C3489" s="27" t="s">
        <v>663</v>
      </c>
      <c r="D3489" s="27" t="s">
        <v>31</v>
      </c>
      <c r="I3489" s="28">
        <v>43423.736041666663</v>
      </c>
      <c r="J3489" s="28">
        <v>43423.736041666663</v>
      </c>
      <c r="K3489" s="27">
        <v>0</v>
      </c>
      <c r="L3489" s="27" t="s">
        <v>211</v>
      </c>
      <c r="M3489" s="27" t="s">
        <v>211</v>
      </c>
      <c r="N3489" s="27" t="s">
        <v>215</v>
      </c>
      <c r="O3489" s="27" t="s">
        <v>30</v>
      </c>
      <c r="R3489" s="27">
        <v>0</v>
      </c>
      <c r="U3489" s="27" t="s">
        <v>7062</v>
      </c>
    </row>
    <row r="3490" spans="1:21" x14ac:dyDescent="0.15">
      <c r="A3490" s="27" t="s">
        <v>75</v>
      </c>
      <c r="B3490" s="27" t="s">
        <v>7061</v>
      </c>
      <c r="C3490" s="27" t="s">
        <v>663</v>
      </c>
      <c r="D3490" s="27" t="s">
        <v>31</v>
      </c>
      <c r="I3490" s="28">
        <v>43423.736203703702</v>
      </c>
      <c r="J3490" s="28">
        <v>43423.737118055556</v>
      </c>
      <c r="K3490" s="27">
        <v>9.1435185185185185E-4</v>
      </c>
      <c r="L3490" s="27" t="s">
        <v>210</v>
      </c>
      <c r="M3490" s="27" t="s">
        <v>211</v>
      </c>
      <c r="N3490" s="27" t="s">
        <v>215</v>
      </c>
      <c r="O3490" s="27" t="s">
        <v>30</v>
      </c>
      <c r="R3490" s="27">
        <v>0</v>
      </c>
      <c r="U3490" s="27" t="s">
        <v>7062</v>
      </c>
    </row>
    <row r="3491" spans="1:21" x14ac:dyDescent="0.15">
      <c r="A3491" s="27" t="s">
        <v>75</v>
      </c>
      <c r="B3491" s="27" t="s">
        <v>7063</v>
      </c>
      <c r="C3491" s="27" t="s">
        <v>569</v>
      </c>
      <c r="D3491" s="27" t="s">
        <v>35</v>
      </c>
      <c r="I3491" s="28">
        <v>43423.429143518515</v>
      </c>
      <c r="J3491" s="28">
        <v>43423.429664351854</v>
      </c>
      <c r="K3491" s="27">
        <v>5.2083333333333333E-4</v>
      </c>
      <c r="L3491" s="27" t="s">
        <v>210</v>
      </c>
      <c r="M3491" s="27" t="s">
        <v>211</v>
      </c>
      <c r="N3491" s="27" t="s">
        <v>215</v>
      </c>
      <c r="O3491" s="27" t="s">
        <v>34</v>
      </c>
      <c r="R3491" s="27">
        <v>0</v>
      </c>
      <c r="U3491" s="27" t="s">
        <v>1541</v>
      </c>
    </row>
    <row r="3492" spans="1:21" x14ac:dyDescent="0.15">
      <c r="A3492" s="27" t="s">
        <v>75</v>
      </c>
      <c r="B3492" s="27" t="s">
        <v>7064</v>
      </c>
      <c r="C3492" s="27" t="s">
        <v>569</v>
      </c>
      <c r="D3492" s="27" t="s">
        <v>35</v>
      </c>
      <c r="I3492" s="28">
        <v>43423.430324074077</v>
      </c>
      <c r="J3492" s="28">
        <v>43423.431226851855</v>
      </c>
      <c r="K3492" s="27">
        <v>9.0277777777777784E-4</v>
      </c>
      <c r="L3492" s="27" t="s">
        <v>210</v>
      </c>
      <c r="M3492" s="27" t="s">
        <v>211</v>
      </c>
      <c r="N3492" s="27" t="s">
        <v>215</v>
      </c>
      <c r="O3492" s="27" t="s">
        <v>34</v>
      </c>
      <c r="R3492" s="27">
        <v>0</v>
      </c>
      <c r="U3492" s="27" t="s">
        <v>584</v>
      </c>
    </row>
    <row r="3493" spans="1:21" x14ac:dyDescent="0.15">
      <c r="A3493" s="27" t="s">
        <v>75</v>
      </c>
      <c r="B3493" s="27" t="s">
        <v>7065</v>
      </c>
      <c r="C3493" s="27" t="s">
        <v>569</v>
      </c>
      <c r="D3493" s="27" t="s">
        <v>35</v>
      </c>
      <c r="I3493" s="28">
        <v>43423.443009259259</v>
      </c>
      <c r="J3493" s="28">
        <v>43423.444143518522</v>
      </c>
      <c r="K3493" s="27">
        <v>1.1342592592592591E-3</v>
      </c>
      <c r="L3493" s="27" t="s">
        <v>210</v>
      </c>
      <c r="M3493" s="27" t="s">
        <v>211</v>
      </c>
      <c r="N3493" s="27" t="s">
        <v>215</v>
      </c>
      <c r="O3493" s="27" t="s">
        <v>34</v>
      </c>
      <c r="R3493" s="27">
        <v>0</v>
      </c>
      <c r="U3493" s="27" t="s">
        <v>7066</v>
      </c>
    </row>
    <row r="3494" spans="1:21" x14ac:dyDescent="0.15">
      <c r="A3494" s="27" t="s">
        <v>75</v>
      </c>
      <c r="B3494" s="27" t="s">
        <v>7067</v>
      </c>
      <c r="C3494" s="27" t="s">
        <v>569</v>
      </c>
      <c r="D3494" s="27" t="s">
        <v>35</v>
      </c>
      <c r="I3494" s="28">
        <v>43423.453240740739</v>
      </c>
      <c r="J3494" s="28">
        <v>43423.459409722222</v>
      </c>
      <c r="K3494" s="27">
        <v>6.168981481481481E-3</v>
      </c>
      <c r="L3494" s="27" t="s">
        <v>210</v>
      </c>
      <c r="M3494" s="27" t="s">
        <v>210</v>
      </c>
      <c r="N3494" s="27" t="s">
        <v>215</v>
      </c>
      <c r="O3494" s="27" t="s">
        <v>34</v>
      </c>
      <c r="R3494" s="27">
        <v>0</v>
      </c>
      <c r="U3494" s="27" t="s">
        <v>7068</v>
      </c>
    </row>
    <row r="3495" spans="1:21" x14ac:dyDescent="0.15">
      <c r="A3495" s="27" t="s">
        <v>75</v>
      </c>
      <c r="B3495" s="27" t="s">
        <v>7069</v>
      </c>
      <c r="C3495" s="27" t="s">
        <v>569</v>
      </c>
      <c r="D3495" s="27" t="s">
        <v>35</v>
      </c>
      <c r="I3495" s="28">
        <v>43423.464999999997</v>
      </c>
      <c r="J3495" s="28">
        <v>43423.467164351852</v>
      </c>
      <c r="K3495" s="27">
        <v>2.1643518518518518E-3</v>
      </c>
      <c r="L3495" s="27" t="s">
        <v>210</v>
      </c>
      <c r="M3495" s="27" t="s">
        <v>210</v>
      </c>
      <c r="N3495" s="27" t="s">
        <v>215</v>
      </c>
      <c r="O3495" s="27" t="s">
        <v>34</v>
      </c>
      <c r="R3495" s="27">
        <v>0</v>
      </c>
      <c r="U3495" s="27" t="s">
        <v>846</v>
      </c>
    </row>
    <row r="3496" spans="1:21" x14ac:dyDescent="0.15">
      <c r="A3496" s="27" t="s">
        <v>75</v>
      </c>
      <c r="B3496" s="27" t="s">
        <v>7070</v>
      </c>
      <c r="C3496" s="27" t="s">
        <v>569</v>
      </c>
      <c r="D3496" s="27" t="s">
        <v>35</v>
      </c>
      <c r="I3496" s="28">
        <v>43423.476747685185</v>
      </c>
      <c r="J3496" s="28">
        <v>43423.484363425923</v>
      </c>
      <c r="K3496" s="27">
        <v>7.6157407407407415E-3</v>
      </c>
      <c r="L3496" s="27" t="s">
        <v>210</v>
      </c>
      <c r="M3496" s="27" t="s">
        <v>210</v>
      </c>
      <c r="N3496" s="27" t="s">
        <v>215</v>
      </c>
      <c r="O3496" s="27" t="s">
        <v>34</v>
      </c>
      <c r="R3496" s="27">
        <v>0</v>
      </c>
      <c r="U3496" s="27" t="s">
        <v>7068</v>
      </c>
    </row>
    <row r="3497" spans="1:21" x14ac:dyDescent="0.15">
      <c r="A3497" s="27" t="s">
        <v>75</v>
      </c>
      <c r="B3497" s="27" t="s">
        <v>13695</v>
      </c>
      <c r="C3497" s="27" t="s">
        <v>569</v>
      </c>
      <c r="D3497" s="27" t="s">
        <v>35</v>
      </c>
      <c r="I3497" s="28">
        <v>43423.600208333337</v>
      </c>
      <c r="J3497" s="28">
        <v>43423.600208333337</v>
      </c>
      <c r="K3497" s="27">
        <v>0</v>
      </c>
      <c r="L3497" s="27" t="s">
        <v>211</v>
      </c>
      <c r="M3497" s="27" t="s">
        <v>211</v>
      </c>
      <c r="N3497" s="27" t="s">
        <v>215</v>
      </c>
      <c r="O3497" s="27" t="s">
        <v>34</v>
      </c>
      <c r="R3497" s="27">
        <v>0</v>
      </c>
      <c r="U3497" s="27" t="s">
        <v>13696</v>
      </c>
    </row>
    <row r="3498" spans="1:21" x14ac:dyDescent="0.15">
      <c r="A3498" s="27" t="s">
        <v>75</v>
      </c>
      <c r="B3498" s="27" t="s">
        <v>13697</v>
      </c>
      <c r="C3498" s="27" t="s">
        <v>569</v>
      </c>
      <c r="D3498" s="27" t="s">
        <v>35</v>
      </c>
      <c r="I3498" s="28">
        <v>43423.615983796299</v>
      </c>
      <c r="J3498" s="28">
        <v>43423.615983796299</v>
      </c>
      <c r="K3498" s="27">
        <v>0</v>
      </c>
      <c r="L3498" s="27" t="s">
        <v>211</v>
      </c>
      <c r="M3498" s="27" t="s">
        <v>211</v>
      </c>
      <c r="N3498" s="27" t="s">
        <v>215</v>
      </c>
      <c r="O3498" s="27" t="s">
        <v>34</v>
      </c>
      <c r="R3498" s="27">
        <v>0</v>
      </c>
      <c r="U3498" s="27" t="s">
        <v>7072</v>
      </c>
    </row>
    <row r="3499" spans="1:21" x14ac:dyDescent="0.15">
      <c r="A3499" s="27" t="s">
        <v>75</v>
      </c>
      <c r="B3499" s="27" t="s">
        <v>7071</v>
      </c>
      <c r="C3499" s="27" t="s">
        <v>569</v>
      </c>
      <c r="D3499" s="27" t="s">
        <v>35</v>
      </c>
      <c r="I3499" s="28">
        <v>43423.623078703706</v>
      </c>
      <c r="J3499" s="28">
        <v>43423.625185185185</v>
      </c>
      <c r="K3499" s="27">
        <v>2.1064814814814813E-3</v>
      </c>
      <c r="L3499" s="27" t="s">
        <v>210</v>
      </c>
      <c r="M3499" s="27" t="s">
        <v>210</v>
      </c>
      <c r="N3499" s="27" t="s">
        <v>215</v>
      </c>
      <c r="O3499" s="27" t="s">
        <v>34</v>
      </c>
      <c r="R3499" s="27">
        <v>0</v>
      </c>
      <c r="U3499" s="27" t="s">
        <v>7072</v>
      </c>
    </row>
    <row r="3500" spans="1:21" x14ac:dyDescent="0.15">
      <c r="A3500" s="27" t="s">
        <v>75</v>
      </c>
      <c r="B3500" s="27" t="s">
        <v>7073</v>
      </c>
      <c r="C3500" s="27" t="s">
        <v>569</v>
      </c>
      <c r="D3500" s="27" t="s">
        <v>35</v>
      </c>
      <c r="I3500" s="28">
        <v>43423.653402777774</v>
      </c>
      <c r="J3500" s="28">
        <v>43423.654814814814</v>
      </c>
      <c r="K3500" s="27">
        <v>1.4120370370370369E-3</v>
      </c>
      <c r="L3500" s="27" t="s">
        <v>210</v>
      </c>
      <c r="M3500" s="27" t="s">
        <v>211</v>
      </c>
      <c r="N3500" s="27" t="s">
        <v>215</v>
      </c>
      <c r="O3500" s="27" t="s">
        <v>34</v>
      </c>
      <c r="R3500" s="27">
        <v>0</v>
      </c>
      <c r="U3500" s="27" t="s">
        <v>1970</v>
      </c>
    </row>
    <row r="3501" spans="1:21" x14ac:dyDescent="0.15">
      <c r="A3501" s="27" t="s">
        <v>75</v>
      </c>
      <c r="B3501" s="27" t="s">
        <v>7074</v>
      </c>
      <c r="C3501" s="27" t="s">
        <v>569</v>
      </c>
      <c r="D3501" s="27" t="s">
        <v>35</v>
      </c>
      <c r="I3501" s="28">
        <v>43423.657835648148</v>
      </c>
      <c r="J3501" s="28">
        <v>43423.659050925926</v>
      </c>
      <c r="K3501" s="27">
        <v>1.2152777777777778E-3</v>
      </c>
      <c r="L3501" s="27" t="s">
        <v>210</v>
      </c>
      <c r="M3501" s="27" t="s">
        <v>211</v>
      </c>
      <c r="N3501" s="27" t="s">
        <v>215</v>
      </c>
      <c r="O3501" s="27" t="s">
        <v>34</v>
      </c>
      <c r="R3501" s="27">
        <v>0</v>
      </c>
      <c r="U3501" s="27" t="s">
        <v>7075</v>
      </c>
    </row>
    <row r="3502" spans="1:21" x14ac:dyDescent="0.15">
      <c r="A3502" s="27" t="s">
        <v>75</v>
      </c>
      <c r="B3502" s="27" t="s">
        <v>7076</v>
      </c>
      <c r="C3502" s="27" t="s">
        <v>663</v>
      </c>
      <c r="D3502" s="27" t="s">
        <v>57</v>
      </c>
      <c r="I3502" s="28">
        <v>43423.611759259256</v>
      </c>
      <c r="J3502" s="28">
        <v>43423.615254629629</v>
      </c>
      <c r="K3502" s="27">
        <v>3.4953703703703705E-3</v>
      </c>
      <c r="L3502" s="27" t="s">
        <v>210</v>
      </c>
      <c r="M3502" s="27" t="s">
        <v>210</v>
      </c>
      <c r="N3502" s="27" t="s">
        <v>215</v>
      </c>
      <c r="O3502" s="27" t="s">
        <v>56</v>
      </c>
      <c r="R3502" s="27">
        <v>0</v>
      </c>
      <c r="U3502" s="27" t="s">
        <v>1054</v>
      </c>
    </row>
    <row r="3503" spans="1:21" x14ac:dyDescent="0.15">
      <c r="A3503" s="27" t="s">
        <v>75</v>
      </c>
      <c r="B3503" s="27" t="s">
        <v>7077</v>
      </c>
      <c r="C3503" s="27" t="s">
        <v>663</v>
      </c>
      <c r="D3503" s="27" t="s">
        <v>57</v>
      </c>
      <c r="I3503" s="28">
        <v>43423.615810185183</v>
      </c>
      <c r="J3503" s="28">
        <v>43423.626006944447</v>
      </c>
      <c r="K3503" s="27">
        <v>1.019675925925926E-2</v>
      </c>
      <c r="L3503" s="27" t="s">
        <v>210</v>
      </c>
      <c r="M3503" s="27" t="s">
        <v>210</v>
      </c>
      <c r="N3503" s="27" t="s">
        <v>215</v>
      </c>
      <c r="O3503" s="27" t="s">
        <v>56</v>
      </c>
      <c r="R3503" s="27">
        <v>0</v>
      </c>
      <c r="U3503" s="27" t="s">
        <v>7078</v>
      </c>
    </row>
    <row r="3504" spans="1:21" x14ac:dyDescent="0.15">
      <c r="A3504" s="27" t="s">
        <v>75</v>
      </c>
      <c r="B3504" s="27" t="s">
        <v>13698</v>
      </c>
      <c r="C3504" s="27" t="s">
        <v>663</v>
      </c>
      <c r="D3504" s="27" t="s">
        <v>57</v>
      </c>
      <c r="I3504" s="28">
        <v>43423.626481481479</v>
      </c>
      <c r="J3504" s="28">
        <v>43423.626481481479</v>
      </c>
      <c r="K3504" s="27">
        <v>0</v>
      </c>
      <c r="L3504" s="27" t="s">
        <v>211</v>
      </c>
      <c r="M3504" s="27" t="s">
        <v>211</v>
      </c>
      <c r="N3504" s="27" t="s">
        <v>215</v>
      </c>
      <c r="O3504" s="27" t="s">
        <v>56</v>
      </c>
      <c r="U3504" s="27" t="s">
        <v>803</v>
      </c>
    </row>
    <row r="3505" spans="1:21" x14ac:dyDescent="0.15">
      <c r="A3505" s="27" t="s">
        <v>75</v>
      </c>
      <c r="B3505" s="27" t="s">
        <v>7079</v>
      </c>
      <c r="C3505" s="27" t="s">
        <v>663</v>
      </c>
      <c r="D3505" s="27" t="s">
        <v>57</v>
      </c>
      <c r="I3505" s="28">
        <v>43423.662465277775</v>
      </c>
      <c r="J3505" s="28">
        <v>43423.662581018521</v>
      </c>
      <c r="K3505" s="27">
        <v>1.1574074074074073E-4</v>
      </c>
      <c r="L3505" s="27" t="s">
        <v>210</v>
      </c>
      <c r="M3505" s="27" t="s">
        <v>211</v>
      </c>
      <c r="N3505" s="27" t="s">
        <v>215</v>
      </c>
      <c r="O3505" s="27" t="s">
        <v>56</v>
      </c>
      <c r="R3505" s="27">
        <v>0</v>
      </c>
      <c r="U3505" s="27" t="s">
        <v>754</v>
      </c>
    </row>
    <row r="3506" spans="1:21" x14ac:dyDescent="0.15">
      <c r="A3506" s="27" t="s">
        <v>75</v>
      </c>
      <c r="B3506" s="27" t="s">
        <v>7080</v>
      </c>
      <c r="C3506" s="27" t="s">
        <v>663</v>
      </c>
      <c r="D3506" s="27" t="s">
        <v>57</v>
      </c>
      <c r="I3506" s="28">
        <v>43423.662835648145</v>
      </c>
      <c r="J3506" s="28">
        <v>43423.665543981479</v>
      </c>
      <c r="K3506" s="27">
        <v>2.7083333333333334E-3</v>
      </c>
      <c r="L3506" s="27" t="s">
        <v>210</v>
      </c>
      <c r="M3506" s="27" t="s">
        <v>210</v>
      </c>
      <c r="N3506" s="27" t="s">
        <v>215</v>
      </c>
      <c r="O3506" s="27" t="s">
        <v>56</v>
      </c>
      <c r="R3506" s="27">
        <v>0</v>
      </c>
      <c r="U3506" s="27" t="s">
        <v>1022</v>
      </c>
    </row>
    <row r="3507" spans="1:21" x14ac:dyDescent="0.15">
      <c r="A3507" s="27" t="s">
        <v>75</v>
      </c>
      <c r="B3507" s="27" t="s">
        <v>7081</v>
      </c>
      <c r="C3507" s="27" t="s">
        <v>663</v>
      </c>
      <c r="D3507" s="27" t="s">
        <v>57</v>
      </c>
      <c r="I3507" s="28">
        <v>43423.668113425927</v>
      </c>
      <c r="J3507" s="28">
        <v>43423.670752314814</v>
      </c>
      <c r="K3507" s="27">
        <v>2.6388888888888885E-3</v>
      </c>
      <c r="L3507" s="27" t="s">
        <v>210</v>
      </c>
      <c r="M3507" s="27" t="s">
        <v>210</v>
      </c>
      <c r="N3507" s="27" t="s">
        <v>215</v>
      </c>
      <c r="O3507" s="27" t="s">
        <v>56</v>
      </c>
      <c r="R3507" s="27">
        <v>0</v>
      </c>
      <c r="U3507" s="27" t="s">
        <v>501</v>
      </c>
    </row>
    <row r="3508" spans="1:21" x14ac:dyDescent="0.15">
      <c r="A3508" s="27" t="s">
        <v>75</v>
      </c>
      <c r="B3508" s="27" t="s">
        <v>7082</v>
      </c>
      <c r="C3508" s="27" t="s">
        <v>663</v>
      </c>
      <c r="D3508" s="27" t="s">
        <v>57</v>
      </c>
      <c r="I3508" s="28">
        <v>43423.687708333331</v>
      </c>
      <c r="J3508" s="28">
        <v>43423.687939814816</v>
      </c>
      <c r="K3508" s="27">
        <v>2.3148148148148146E-4</v>
      </c>
      <c r="L3508" s="27" t="s">
        <v>210</v>
      </c>
      <c r="M3508" s="27" t="s">
        <v>211</v>
      </c>
      <c r="N3508" s="27" t="s">
        <v>215</v>
      </c>
      <c r="O3508" s="27" t="s">
        <v>56</v>
      </c>
      <c r="R3508" s="27">
        <v>0</v>
      </c>
      <c r="U3508" s="27" t="s">
        <v>501</v>
      </c>
    </row>
    <row r="3509" spans="1:21" x14ac:dyDescent="0.15">
      <c r="A3509" s="27" t="s">
        <v>75</v>
      </c>
      <c r="B3509" s="27" t="s">
        <v>7083</v>
      </c>
      <c r="C3509" s="27" t="s">
        <v>663</v>
      </c>
      <c r="D3509" s="27" t="s">
        <v>57</v>
      </c>
      <c r="I3509" s="28">
        <v>43423.701898148145</v>
      </c>
      <c r="J3509" s="28">
        <v>43423.70417824074</v>
      </c>
      <c r="K3509" s="27">
        <v>2.2800925925925927E-3</v>
      </c>
      <c r="L3509" s="27" t="s">
        <v>210</v>
      </c>
      <c r="M3509" s="27" t="s">
        <v>210</v>
      </c>
      <c r="N3509" s="27" t="s">
        <v>215</v>
      </c>
      <c r="O3509" s="27" t="s">
        <v>56</v>
      </c>
      <c r="R3509" s="27">
        <v>0</v>
      </c>
      <c r="U3509" s="27" t="s">
        <v>1022</v>
      </c>
    </row>
    <row r="3510" spans="1:21" x14ac:dyDescent="0.15">
      <c r="A3510" s="27" t="s">
        <v>75</v>
      </c>
      <c r="B3510" s="27" t="s">
        <v>13699</v>
      </c>
      <c r="C3510" s="27" t="s">
        <v>663</v>
      </c>
      <c r="D3510" s="27" t="s">
        <v>57</v>
      </c>
      <c r="I3510" s="28">
        <v>43423.710312499999</v>
      </c>
      <c r="J3510" s="28">
        <v>43423.710312499999</v>
      </c>
      <c r="K3510" s="27">
        <v>0</v>
      </c>
      <c r="L3510" s="27" t="s">
        <v>211</v>
      </c>
      <c r="M3510" s="27" t="s">
        <v>211</v>
      </c>
      <c r="N3510" s="27" t="s">
        <v>215</v>
      </c>
      <c r="O3510" s="27" t="s">
        <v>56</v>
      </c>
      <c r="R3510" s="27">
        <v>0</v>
      </c>
      <c r="U3510" s="27" t="s">
        <v>7085</v>
      </c>
    </row>
    <row r="3511" spans="1:21" x14ac:dyDescent="0.15">
      <c r="A3511" s="27" t="s">
        <v>75</v>
      </c>
      <c r="B3511" s="27" t="s">
        <v>13700</v>
      </c>
      <c r="C3511" s="27" t="s">
        <v>663</v>
      </c>
      <c r="D3511" s="27" t="s">
        <v>57</v>
      </c>
      <c r="I3511" s="28">
        <v>43423.718229166669</v>
      </c>
      <c r="J3511" s="28">
        <v>43423.718229166669</v>
      </c>
      <c r="K3511" s="27">
        <v>0</v>
      </c>
      <c r="L3511" s="27" t="s">
        <v>211</v>
      </c>
      <c r="M3511" s="27" t="s">
        <v>211</v>
      </c>
      <c r="N3511" s="27" t="s">
        <v>215</v>
      </c>
      <c r="O3511" s="27" t="s">
        <v>56</v>
      </c>
      <c r="R3511" s="27">
        <v>0</v>
      </c>
      <c r="U3511" s="27" t="s">
        <v>7085</v>
      </c>
    </row>
    <row r="3512" spans="1:21" x14ac:dyDescent="0.15">
      <c r="A3512" s="27" t="s">
        <v>75</v>
      </c>
      <c r="B3512" s="27" t="s">
        <v>7084</v>
      </c>
      <c r="C3512" s="27" t="s">
        <v>663</v>
      </c>
      <c r="D3512" s="27" t="s">
        <v>57</v>
      </c>
      <c r="I3512" s="28">
        <v>43423.718506944446</v>
      </c>
      <c r="J3512" s="28">
        <v>43423.722708333335</v>
      </c>
      <c r="K3512" s="27">
        <v>4.2013888888888891E-3</v>
      </c>
      <c r="L3512" s="27" t="s">
        <v>210</v>
      </c>
      <c r="M3512" s="27" t="s">
        <v>210</v>
      </c>
      <c r="N3512" s="27" t="s">
        <v>215</v>
      </c>
      <c r="O3512" s="27" t="s">
        <v>56</v>
      </c>
      <c r="R3512" s="27">
        <v>0</v>
      </c>
      <c r="U3512" s="27" t="s">
        <v>7085</v>
      </c>
    </row>
    <row r="3513" spans="1:21" x14ac:dyDescent="0.15">
      <c r="A3513" s="27" t="s">
        <v>75</v>
      </c>
      <c r="B3513" s="27" t="s">
        <v>13701</v>
      </c>
      <c r="C3513" s="27" t="s">
        <v>663</v>
      </c>
      <c r="D3513" s="27" t="s">
        <v>57</v>
      </c>
      <c r="I3513" s="28">
        <v>43423.723437499997</v>
      </c>
      <c r="J3513" s="28">
        <v>43423.723437499997</v>
      </c>
      <c r="K3513" s="27">
        <v>0</v>
      </c>
      <c r="L3513" s="27" t="s">
        <v>211</v>
      </c>
      <c r="M3513" s="27" t="s">
        <v>211</v>
      </c>
      <c r="N3513" s="27" t="s">
        <v>215</v>
      </c>
      <c r="O3513" s="27" t="s">
        <v>56</v>
      </c>
      <c r="U3513" s="27" t="s">
        <v>13702</v>
      </c>
    </row>
    <row r="3514" spans="1:21" x14ac:dyDescent="0.15">
      <c r="A3514" s="27" t="s">
        <v>75</v>
      </c>
      <c r="B3514" s="27" t="s">
        <v>7086</v>
      </c>
      <c r="C3514" s="27" t="s">
        <v>663</v>
      </c>
      <c r="D3514" s="27" t="s">
        <v>57</v>
      </c>
      <c r="I3514" s="28">
        <v>43423.723530092589</v>
      </c>
      <c r="J3514" s="28">
        <v>43423.725034722222</v>
      </c>
      <c r="K3514" s="27">
        <v>1.5046296296296294E-3</v>
      </c>
      <c r="L3514" s="27" t="s">
        <v>210</v>
      </c>
      <c r="M3514" s="27" t="s">
        <v>211</v>
      </c>
      <c r="N3514" s="27" t="s">
        <v>215</v>
      </c>
      <c r="O3514" s="27" t="s">
        <v>56</v>
      </c>
      <c r="R3514" s="27">
        <v>0</v>
      </c>
      <c r="U3514" s="27" t="s">
        <v>7087</v>
      </c>
    </row>
    <row r="3515" spans="1:21" x14ac:dyDescent="0.15">
      <c r="A3515" s="27" t="s">
        <v>75</v>
      </c>
      <c r="B3515" s="27" t="s">
        <v>13703</v>
      </c>
      <c r="C3515" s="27" t="s">
        <v>663</v>
      </c>
      <c r="D3515" s="27" t="s">
        <v>57</v>
      </c>
      <c r="I3515" s="28">
        <v>43423.72729166667</v>
      </c>
      <c r="J3515" s="28">
        <v>43423.72729166667</v>
      </c>
      <c r="K3515" s="27">
        <v>0</v>
      </c>
      <c r="L3515" s="27" t="s">
        <v>211</v>
      </c>
      <c r="M3515" s="27" t="s">
        <v>211</v>
      </c>
      <c r="N3515" s="27" t="s">
        <v>215</v>
      </c>
      <c r="O3515" s="27" t="s">
        <v>56</v>
      </c>
      <c r="R3515" s="27">
        <v>0</v>
      </c>
      <c r="U3515" s="27" t="s">
        <v>13702</v>
      </c>
    </row>
    <row r="3516" spans="1:21" x14ac:dyDescent="0.15">
      <c r="A3516" s="27" t="s">
        <v>75</v>
      </c>
      <c r="B3516" s="27" t="s">
        <v>13704</v>
      </c>
      <c r="C3516" s="27" t="s">
        <v>663</v>
      </c>
      <c r="D3516" s="27" t="s">
        <v>57</v>
      </c>
      <c r="I3516" s="28">
        <v>43423.729456018518</v>
      </c>
      <c r="J3516" s="28">
        <v>43423.729456018518</v>
      </c>
      <c r="K3516" s="27">
        <v>0</v>
      </c>
      <c r="L3516" s="27" t="s">
        <v>211</v>
      </c>
      <c r="M3516" s="27" t="s">
        <v>211</v>
      </c>
      <c r="N3516" s="27" t="s">
        <v>215</v>
      </c>
      <c r="O3516" s="27" t="s">
        <v>56</v>
      </c>
      <c r="U3516" s="27" t="s">
        <v>1443</v>
      </c>
    </row>
    <row r="3517" spans="1:21" x14ac:dyDescent="0.15">
      <c r="A3517" s="27" t="s">
        <v>75</v>
      </c>
      <c r="B3517" s="27" t="s">
        <v>7088</v>
      </c>
      <c r="C3517" s="27" t="s">
        <v>663</v>
      </c>
      <c r="D3517" s="27" t="s">
        <v>57</v>
      </c>
      <c r="I3517" s="28">
        <v>43423.731631944444</v>
      </c>
      <c r="J3517" s="28">
        <v>43423.735312500001</v>
      </c>
      <c r="K3517" s="27">
        <v>3.6805555555555554E-3</v>
      </c>
      <c r="L3517" s="27" t="s">
        <v>210</v>
      </c>
      <c r="M3517" s="27" t="s">
        <v>210</v>
      </c>
      <c r="N3517" s="27" t="s">
        <v>215</v>
      </c>
      <c r="O3517" s="27" t="s">
        <v>56</v>
      </c>
      <c r="R3517" s="27">
        <v>0</v>
      </c>
      <c r="U3517" s="27" t="s">
        <v>1303</v>
      </c>
    </row>
    <row r="3518" spans="1:21" x14ac:dyDescent="0.15">
      <c r="A3518" s="27" t="s">
        <v>75</v>
      </c>
      <c r="B3518" s="27" t="s">
        <v>7089</v>
      </c>
      <c r="C3518" s="27" t="s">
        <v>663</v>
      </c>
      <c r="D3518" s="27" t="s">
        <v>57</v>
      </c>
      <c r="I3518" s="28">
        <v>43423.745682870373</v>
      </c>
      <c r="J3518" s="28">
        <v>43423.762129629627</v>
      </c>
      <c r="K3518" s="27">
        <v>1.6446759259259262E-2</v>
      </c>
      <c r="L3518" s="27" t="s">
        <v>210</v>
      </c>
      <c r="M3518" s="27" t="s">
        <v>210</v>
      </c>
      <c r="N3518" s="27" t="s">
        <v>215</v>
      </c>
      <c r="O3518" s="27" t="s">
        <v>56</v>
      </c>
      <c r="R3518" s="27">
        <v>0</v>
      </c>
      <c r="U3518" s="27" t="s">
        <v>1055</v>
      </c>
    </row>
    <row r="3519" spans="1:21" x14ac:dyDescent="0.15">
      <c r="A3519" s="27" t="s">
        <v>75</v>
      </c>
      <c r="B3519" s="27" t="s">
        <v>7090</v>
      </c>
      <c r="C3519" s="27" t="s">
        <v>663</v>
      </c>
      <c r="D3519" s="27" t="s">
        <v>57</v>
      </c>
      <c r="I3519" s="28">
        <v>43423.796782407408</v>
      </c>
      <c r="J3519" s="28">
        <v>43423.796875</v>
      </c>
      <c r="K3519" s="27">
        <v>9.2592592592592588E-5</v>
      </c>
      <c r="L3519" s="27" t="s">
        <v>210</v>
      </c>
      <c r="M3519" s="27" t="s">
        <v>211</v>
      </c>
      <c r="N3519" s="27" t="s">
        <v>215</v>
      </c>
      <c r="O3519" s="27" t="s">
        <v>56</v>
      </c>
      <c r="R3519" s="27">
        <v>0</v>
      </c>
      <c r="U3519" s="27" t="s">
        <v>501</v>
      </c>
    </row>
    <row r="3520" spans="1:21" x14ac:dyDescent="0.15">
      <c r="A3520" s="27" t="s">
        <v>75</v>
      </c>
      <c r="B3520" s="27" t="s">
        <v>7091</v>
      </c>
      <c r="C3520" s="27" t="s">
        <v>663</v>
      </c>
      <c r="D3520" s="27" t="s">
        <v>57</v>
      </c>
      <c r="I3520" s="28">
        <v>43423.797268518516</v>
      </c>
      <c r="J3520" s="28">
        <v>43423.797314814816</v>
      </c>
      <c r="K3520" s="27">
        <v>4.6296296296296294E-5</v>
      </c>
      <c r="L3520" s="27" t="s">
        <v>210</v>
      </c>
      <c r="M3520" s="27" t="s">
        <v>211</v>
      </c>
      <c r="N3520" s="27" t="s">
        <v>215</v>
      </c>
      <c r="O3520" s="27" t="s">
        <v>56</v>
      </c>
      <c r="R3520" s="27">
        <v>0</v>
      </c>
      <c r="U3520" s="27" t="s">
        <v>501</v>
      </c>
    </row>
    <row r="3521" spans="1:21" x14ac:dyDescent="0.15">
      <c r="A3521" s="27" t="s">
        <v>75</v>
      </c>
      <c r="B3521" s="27" t="s">
        <v>13705</v>
      </c>
      <c r="C3521" s="27" t="s">
        <v>663</v>
      </c>
      <c r="D3521" s="27" t="s">
        <v>57</v>
      </c>
      <c r="I3521" s="28">
        <v>43423.801527777781</v>
      </c>
      <c r="J3521" s="28">
        <v>43423.801527777781</v>
      </c>
      <c r="K3521" s="27">
        <v>0</v>
      </c>
      <c r="L3521" s="27" t="s">
        <v>211</v>
      </c>
      <c r="M3521" s="27" t="s">
        <v>211</v>
      </c>
      <c r="N3521" s="27" t="s">
        <v>215</v>
      </c>
      <c r="O3521" s="27" t="s">
        <v>56</v>
      </c>
      <c r="R3521" s="27">
        <v>0</v>
      </c>
      <c r="U3521" s="27" t="s">
        <v>501</v>
      </c>
    </row>
    <row r="3522" spans="1:21" x14ac:dyDescent="0.15">
      <c r="A3522" s="27" t="s">
        <v>75</v>
      </c>
      <c r="B3522" s="27" t="s">
        <v>7092</v>
      </c>
      <c r="C3522" s="27" t="s">
        <v>663</v>
      </c>
      <c r="D3522" s="27" t="s">
        <v>57</v>
      </c>
      <c r="I3522" s="28">
        <v>43423.80164351852</v>
      </c>
      <c r="J3522" s="28">
        <v>43423.802037037036</v>
      </c>
      <c r="K3522" s="27">
        <v>3.9351851851851852E-4</v>
      </c>
      <c r="L3522" s="27" t="s">
        <v>210</v>
      </c>
      <c r="M3522" s="27" t="s">
        <v>211</v>
      </c>
      <c r="N3522" s="27" t="s">
        <v>215</v>
      </c>
      <c r="O3522" s="27" t="s">
        <v>56</v>
      </c>
      <c r="R3522" s="27">
        <v>0</v>
      </c>
      <c r="U3522" s="27" t="s">
        <v>501</v>
      </c>
    </row>
    <row r="3523" spans="1:21" x14ac:dyDescent="0.15">
      <c r="A3523" s="27" t="s">
        <v>75</v>
      </c>
      <c r="B3523" s="27" t="s">
        <v>13706</v>
      </c>
      <c r="C3523" s="27" t="s">
        <v>188</v>
      </c>
      <c r="D3523" s="27" t="s">
        <v>133</v>
      </c>
      <c r="I3523" s="28">
        <v>43423.400405092594</v>
      </c>
      <c r="J3523" s="28">
        <v>43423.400405092594</v>
      </c>
      <c r="K3523" s="27">
        <v>0</v>
      </c>
      <c r="L3523" s="27" t="s">
        <v>211</v>
      </c>
      <c r="M3523" s="27" t="s">
        <v>211</v>
      </c>
      <c r="N3523" s="27" t="s">
        <v>216</v>
      </c>
      <c r="O3523" s="27" t="s">
        <v>132</v>
      </c>
      <c r="U3523" s="27" t="s">
        <v>317</v>
      </c>
    </row>
    <row r="3524" spans="1:21" x14ac:dyDescent="0.15">
      <c r="A3524" s="27" t="s">
        <v>75</v>
      </c>
      <c r="B3524" s="27" t="s">
        <v>7093</v>
      </c>
      <c r="C3524" s="27" t="s">
        <v>188</v>
      </c>
      <c r="D3524" s="27" t="s">
        <v>133</v>
      </c>
      <c r="I3524" s="28">
        <v>43423.438194444447</v>
      </c>
      <c r="J3524" s="28">
        <v>43423.445625</v>
      </c>
      <c r="K3524" s="27">
        <v>7.4305555555555548E-3</v>
      </c>
      <c r="L3524" s="27" t="s">
        <v>210</v>
      </c>
      <c r="M3524" s="27" t="s">
        <v>210</v>
      </c>
      <c r="N3524" s="27" t="s">
        <v>215</v>
      </c>
      <c r="O3524" s="27" t="s">
        <v>132</v>
      </c>
      <c r="R3524" s="27">
        <v>0</v>
      </c>
      <c r="U3524" s="27" t="s">
        <v>317</v>
      </c>
    </row>
    <row r="3525" spans="1:21" x14ac:dyDescent="0.15">
      <c r="A3525" s="27" t="s">
        <v>75</v>
      </c>
      <c r="B3525" s="27" t="s">
        <v>13707</v>
      </c>
      <c r="C3525" s="27" t="s">
        <v>188</v>
      </c>
      <c r="D3525" s="27" t="s">
        <v>133</v>
      </c>
      <c r="I3525" s="28">
        <v>43423.454027777778</v>
      </c>
      <c r="J3525" s="28">
        <v>43423.454027777778</v>
      </c>
      <c r="K3525" s="27">
        <v>0</v>
      </c>
      <c r="L3525" s="27" t="s">
        <v>211</v>
      </c>
      <c r="M3525" s="27" t="s">
        <v>211</v>
      </c>
      <c r="N3525" s="27" t="s">
        <v>215</v>
      </c>
      <c r="O3525" s="27" t="s">
        <v>132</v>
      </c>
      <c r="U3525" s="27" t="s">
        <v>1291</v>
      </c>
    </row>
    <row r="3526" spans="1:21" x14ac:dyDescent="0.15">
      <c r="A3526" s="27" t="s">
        <v>75</v>
      </c>
      <c r="B3526" s="27" t="s">
        <v>7094</v>
      </c>
      <c r="C3526" s="27" t="s">
        <v>188</v>
      </c>
      <c r="D3526" s="27" t="s">
        <v>133</v>
      </c>
      <c r="I3526" s="28">
        <v>43423.454444444447</v>
      </c>
      <c r="J3526" s="28">
        <v>43423.455601851849</v>
      </c>
      <c r="K3526" s="27">
        <v>1.1574074074074073E-3</v>
      </c>
      <c r="L3526" s="27" t="s">
        <v>210</v>
      </c>
      <c r="M3526" s="27" t="s">
        <v>211</v>
      </c>
      <c r="N3526" s="27" t="s">
        <v>215</v>
      </c>
      <c r="O3526" s="27" t="s">
        <v>132</v>
      </c>
      <c r="R3526" s="27">
        <v>0</v>
      </c>
      <c r="U3526" s="27" t="s">
        <v>7095</v>
      </c>
    </row>
    <row r="3527" spans="1:21" x14ac:dyDescent="0.15">
      <c r="A3527" s="27" t="s">
        <v>75</v>
      </c>
      <c r="B3527" s="27" t="s">
        <v>7096</v>
      </c>
      <c r="C3527" s="27" t="s">
        <v>188</v>
      </c>
      <c r="D3527" s="27" t="s">
        <v>133</v>
      </c>
      <c r="I3527" s="28">
        <v>43423.45579861111</v>
      </c>
      <c r="J3527" s="28">
        <v>43423.457395833335</v>
      </c>
      <c r="K3527" s="27">
        <v>1.5972222222222221E-3</v>
      </c>
      <c r="L3527" s="27" t="s">
        <v>210</v>
      </c>
      <c r="M3527" s="27" t="s">
        <v>211</v>
      </c>
      <c r="N3527" s="27" t="s">
        <v>215</v>
      </c>
      <c r="O3527" s="27" t="s">
        <v>132</v>
      </c>
      <c r="R3527" s="27">
        <v>0</v>
      </c>
      <c r="U3527" s="27" t="s">
        <v>1291</v>
      </c>
    </row>
    <row r="3528" spans="1:21" x14ac:dyDescent="0.15">
      <c r="A3528" s="27" t="s">
        <v>75</v>
      </c>
      <c r="B3528" s="27" t="s">
        <v>7097</v>
      </c>
      <c r="C3528" s="27" t="s">
        <v>188</v>
      </c>
      <c r="D3528" s="27" t="s">
        <v>133</v>
      </c>
      <c r="I3528" s="28">
        <v>43423.587627314817</v>
      </c>
      <c r="J3528" s="28">
        <v>43423.590115740742</v>
      </c>
      <c r="K3528" s="27">
        <v>2.488425925925926E-3</v>
      </c>
      <c r="L3528" s="27" t="s">
        <v>210</v>
      </c>
      <c r="M3528" s="27" t="s">
        <v>210</v>
      </c>
      <c r="N3528" s="27" t="s">
        <v>215</v>
      </c>
      <c r="O3528" s="27" t="s">
        <v>132</v>
      </c>
      <c r="R3528" s="27">
        <v>0</v>
      </c>
      <c r="U3528" s="27" t="s">
        <v>1972</v>
      </c>
    </row>
    <row r="3529" spans="1:21" x14ac:dyDescent="0.15">
      <c r="A3529" s="27" t="s">
        <v>75</v>
      </c>
      <c r="B3529" s="27" t="s">
        <v>7098</v>
      </c>
      <c r="C3529" s="27" t="s">
        <v>188</v>
      </c>
      <c r="D3529" s="27" t="s">
        <v>133</v>
      </c>
      <c r="I3529" s="28">
        <v>43423.625405092593</v>
      </c>
      <c r="J3529" s="28">
        <v>43423.625578703701</v>
      </c>
      <c r="K3529" s="27">
        <v>1.7361111111111112E-4</v>
      </c>
      <c r="L3529" s="27" t="s">
        <v>210</v>
      </c>
      <c r="M3529" s="27" t="s">
        <v>211</v>
      </c>
      <c r="N3529" s="27" t="s">
        <v>215</v>
      </c>
      <c r="O3529" s="27" t="s">
        <v>132</v>
      </c>
      <c r="R3529" s="27">
        <v>0</v>
      </c>
      <c r="U3529" s="27" t="s">
        <v>847</v>
      </c>
    </row>
    <row r="3530" spans="1:21" x14ac:dyDescent="0.15">
      <c r="A3530" s="27" t="s">
        <v>75</v>
      </c>
      <c r="B3530" s="27" t="s">
        <v>7099</v>
      </c>
      <c r="C3530" s="27" t="s">
        <v>188</v>
      </c>
      <c r="D3530" s="27" t="s">
        <v>133</v>
      </c>
      <c r="I3530" s="28">
        <v>43423.625775462962</v>
      </c>
      <c r="J3530" s="28">
        <v>43423.631423611114</v>
      </c>
      <c r="K3530" s="27">
        <v>5.6481481481481478E-3</v>
      </c>
      <c r="L3530" s="27" t="s">
        <v>210</v>
      </c>
      <c r="M3530" s="27" t="s">
        <v>210</v>
      </c>
      <c r="N3530" s="27" t="s">
        <v>215</v>
      </c>
      <c r="O3530" s="27" t="s">
        <v>132</v>
      </c>
      <c r="R3530" s="27">
        <v>0</v>
      </c>
      <c r="U3530" s="27" t="s">
        <v>847</v>
      </c>
    </row>
    <row r="3531" spans="1:21" x14ac:dyDescent="0.15">
      <c r="A3531" s="27" t="s">
        <v>75</v>
      </c>
      <c r="B3531" s="27" t="s">
        <v>7100</v>
      </c>
      <c r="C3531" s="27" t="s">
        <v>188</v>
      </c>
      <c r="D3531" s="27" t="s">
        <v>133</v>
      </c>
      <c r="I3531" s="28">
        <v>43423.631886574076</v>
      </c>
      <c r="J3531" s="28">
        <v>43423.634085648147</v>
      </c>
      <c r="K3531" s="27">
        <v>2.1990740740740742E-3</v>
      </c>
      <c r="L3531" s="27" t="s">
        <v>210</v>
      </c>
      <c r="M3531" s="27" t="s">
        <v>210</v>
      </c>
      <c r="N3531" s="27" t="s">
        <v>215</v>
      </c>
      <c r="O3531" s="27" t="s">
        <v>132</v>
      </c>
      <c r="R3531" s="27">
        <v>0</v>
      </c>
      <c r="U3531" s="27" t="s">
        <v>1304</v>
      </c>
    </row>
    <row r="3532" spans="1:21" x14ac:dyDescent="0.15">
      <c r="A3532" s="27" t="s">
        <v>75</v>
      </c>
      <c r="B3532" s="27" t="s">
        <v>7101</v>
      </c>
      <c r="C3532" s="27" t="s">
        <v>188</v>
      </c>
      <c r="D3532" s="27" t="s">
        <v>133</v>
      </c>
      <c r="I3532" s="28">
        <v>43423.661689814813</v>
      </c>
      <c r="J3532" s="28">
        <v>43423.664629629631</v>
      </c>
      <c r="K3532" s="27">
        <v>2.9398148148148148E-3</v>
      </c>
      <c r="L3532" s="27" t="s">
        <v>210</v>
      </c>
      <c r="M3532" s="27" t="s">
        <v>210</v>
      </c>
      <c r="N3532" s="27" t="s">
        <v>215</v>
      </c>
      <c r="O3532" s="27" t="s">
        <v>132</v>
      </c>
      <c r="R3532" s="27">
        <v>0</v>
      </c>
      <c r="U3532" s="27" t="s">
        <v>638</v>
      </c>
    </row>
    <row r="3533" spans="1:21" x14ac:dyDescent="0.15">
      <c r="A3533" s="27" t="s">
        <v>75</v>
      </c>
      <c r="B3533" s="27" t="s">
        <v>7102</v>
      </c>
      <c r="C3533" s="27" t="s">
        <v>188</v>
      </c>
      <c r="D3533" s="27" t="s">
        <v>133</v>
      </c>
      <c r="I3533" s="28">
        <v>43423.699976851851</v>
      </c>
      <c r="J3533" s="28">
        <v>43423.701747685183</v>
      </c>
      <c r="K3533" s="27">
        <v>1.7708333333333332E-3</v>
      </c>
      <c r="L3533" s="27" t="s">
        <v>210</v>
      </c>
      <c r="M3533" s="27" t="s">
        <v>211</v>
      </c>
      <c r="N3533" s="27" t="s">
        <v>215</v>
      </c>
      <c r="O3533" s="27" t="s">
        <v>132</v>
      </c>
      <c r="R3533" s="27">
        <v>0</v>
      </c>
      <c r="U3533" s="27" t="s">
        <v>1304</v>
      </c>
    </row>
    <row r="3534" spans="1:21" x14ac:dyDescent="0.15">
      <c r="A3534" s="27" t="s">
        <v>75</v>
      </c>
      <c r="B3534" s="27" t="s">
        <v>13708</v>
      </c>
      <c r="C3534" s="27" t="s">
        <v>188</v>
      </c>
      <c r="D3534" s="27" t="s">
        <v>133</v>
      </c>
      <c r="I3534" s="28">
        <v>43423.704560185186</v>
      </c>
      <c r="J3534" s="28">
        <v>43423.704560185186</v>
      </c>
      <c r="K3534" s="27">
        <v>0</v>
      </c>
      <c r="L3534" s="27" t="s">
        <v>211</v>
      </c>
      <c r="M3534" s="27" t="s">
        <v>211</v>
      </c>
      <c r="N3534" s="27" t="s">
        <v>215</v>
      </c>
      <c r="O3534" s="27" t="s">
        <v>132</v>
      </c>
      <c r="R3534" s="27">
        <v>0</v>
      </c>
      <c r="U3534" s="27" t="s">
        <v>1971</v>
      </c>
    </row>
    <row r="3535" spans="1:21" x14ac:dyDescent="0.15">
      <c r="A3535" s="27" t="s">
        <v>75</v>
      </c>
      <c r="B3535" s="27" t="s">
        <v>7103</v>
      </c>
      <c r="C3535" s="27" t="s">
        <v>188</v>
      </c>
      <c r="D3535" s="27" t="s">
        <v>133</v>
      </c>
      <c r="I3535" s="28">
        <v>43423.712569444448</v>
      </c>
      <c r="J3535" s="28">
        <v>43423.715752314813</v>
      </c>
      <c r="K3535" s="27">
        <v>3.1828703703703702E-3</v>
      </c>
      <c r="L3535" s="27" t="s">
        <v>210</v>
      </c>
      <c r="M3535" s="27" t="s">
        <v>210</v>
      </c>
      <c r="N3535" s="27" t="s">
        <v>215</v>
      </c>
      <c r="O3535" s="27" t="s">
        <v>132</v>
      </c>
      <c r="R3535" s="27">
        <v>0</v>
      </c>
      <c r="U3535" s="27" t="s">
        <v>1971</v>
      </c>
    </row>
    <row r="3536" spans="1:21" x14ac:dyDescent="0.15">
      <c r="A3536" s="27" t="s">
        <v>75</v>
      </c>
      <c r="B3536" s="27" t="s">
        <v>7104</v>
      </c>
      <c r="C3536" s="27" t="s">
        <v>188</v>
      </c>
      <c r="D3536" s="27" t="s">
        <v>133</v>
      </c>
      <c r="I3536" s="28">
        <v>43423.719849537039</v>
      </c>
      <c r="J3536" s="28">
        <v>43423.729131944441</v>
      </c>
      <c r="K3536" s="27">
        <v>9.2824074074074076E-3</v>
      </c>
      <c r="L3536" s="27" t="s">
        <v>210</v>
      </c>
      <c r="M3536" s="27" t="s">
        <v>210</v>
      </c>
      <c r="N3536" s="27" t="s">
        <v>215</v>
      </c>
      <c r="O3536" s="27" t="s">
        <v>132</v>
      </c>
      <c r="R3536" s="27">
        <v>0</v>
      </c>
      <c r="U3536" s="27" t="s">
        <v>847</v>
      </c>
    </row>
    <row r="3537" spans="1:21" x14ac:dyDescent="0.15">
      <c r="A3537" s="27" t="s">
        <v>75</v>
      </c>
      <c r="B3537" s="27" t="s">
        <v>13709</v>
      </c>
      <c r="C3537" s="27" t="s">
        <v>189</v>
      </c>
      <c r="D3537" s="27" t="s">
        <v>88</v>
      </c>
      <c r="I3537" s="28">
        <v>43423.425462962965</v>
      </c>
      <c r="J3537" s="28">
        <v>43423.425462962965</v>
      </c>
      <c r="K3537" s="27">
        <v>0</v>
      </c>
      <c r="L3537" s="27" t="s">
        <v>211</v>
      </c>
      <c r="M3537" s="27" t="s">
        <v>211</v>
      </c>
      <c r="N3537" s="27" t="s">
        <v>215</v>
      </c>
      <c r="O3537" s="27" t="s">
        <v>87</v>
      </c>
      <c r="R3537" s="27">
        <v>0</v>
      </c>
      <c r="U3537" s="27" t="s">
        <v>13710</v>
      </c>
    </row>
    <row r="3538" spans="1:21" x14ac:dyDescent="0.15">
      <c r="A3538" s="27" t="s">
        <v>75</v>
      </c>
      <c r="B3538" s="27" t="s">
        <v>13711</v>
      </c>
      <c r="C3538" s="27" t="s">
        <v>189</v>
      </c>
      <c r="D3538" s="27" t="s">
        <v>88</v>
      </c>
      <c r="I3538" s="28">
        <v>43423.425578703704</v>
      </c>
      <c r="J3538" s="28">
        <v>43423.425578703704</v>
      </c>
      <c r="K3538" s="27">
        <v>0</v>
      </c>
      <c r="L3538" s="27" t="s">
        <v>211</v>
      </c>
      <c r="M3538" s="27" t="s">
        <v>211</v>
      </c>
      <c r="N3538" s="27" t="s">
        <v>215</v>
      </c>
      <c r="O3538" s="27" t="s">
        <v>87</v>
      </c>
      <c r="R3538" s="27">
        <v>0</v>
      </c>
      <c r="U3538" s="27" t="s">
        <v>13710</v>
      </c>
    </row>
    <row r="3539" spans="1:21" x14ac:dyDescent="0.15">
      <c r="A3539" s="27" t="s">
        <v>75</v>
      </c>
      <c r="B3539" s="27" t="s">
        <v>13712</v>
      </c>
      <c r="C3539" s="27" t="s">
        <v>189</v>
      </c>
      <c r="D3539" s="27" t="s">
        <v>88</v>
      </c>
      <c r="I3539" s="28">
        <v>43423.42597222222</v>
      </c>
      <c r="J3539" s="28">
        <v>43423.42597222222</v>
      </c>
      <c r="K3539" s="27">
        <v>0</v>
      </c>
      <c r="L3539" s="27" t="s">
        <v>211</v>
      </c>
      <c r="M3539" s="27" t="s">
        <v>211</v>
      </c>
      <c r="N3539" s="27" t="s">
        <v>215</v>
      </c>
      <c r="O3539" s="27" t="s">
        <v>87</v>
      </c>
      <c r="R3539" s="27">
        <v>0</v>
      </c>
      <c r="U3539" s="27" t="s">
        <v>13710</v>
      </c>
    </row>
    <row r="3540" spans="1:21" x14ac:dyDescent="0.15">
      <c r="A3540" s="27" t="s">
        <v>75</v>
      </c>
      <c r="B3540" s="27" t="s">
        <v>7105</v>
      </c>
      <c r="C3540" s="27" t="s">
        <v>189</v>
      </c>
      <c r="D3540" s="27" t="s">
        <v>88</v>
      </c>
      <c r="I3540" s="28">
        <v>43423.433425925927</v>
      </c>
      <c r="J3540" s="28">
        <v>43423.437175925923</v>
      </c>
      <c r="K3540" s="27">
        <v>3.7500000000000003E-3</v>
      </c>
      <c r="L3540" s="27" t="s">
        <v>210</v>
      </c>
      <c r="M3540" s="27" t="s">
        <v>210</v>
      </c>
      <c r="N3540" s="27" t="s">
        <v>215</v>
      </c>
      <c r="O3540" s="27" t="s">
        <v>87</v>
      </c>
      <c r="R3540" s="27">
        <v>0</v>
      </c>
      <c r="U3540" s="27" t="s">
        <v>7106</v>
      </c>
    </row>
    <row r="3541" spans="1:21" x14ac:dyDescent="0.15">
      <c r="A3541" s="27" t="s">
        <v>75</v>
      </c>
      <c r="B3541" s="27" t="s">
        <v>13713</v>
      </c>
      <c r="C3541" s="27" t="s">
        <v>189</v>
      </c>
      <c r="D3541" s="27" t="s">
        <v>88</v>
      </c>
      <c r="I3541" s="28">
        <v>43423.439780092594</v>
      </c>
      <c r="J3541" s="28">
        <v>43423.439780092594</v>
      </c>
      <c r="K3541" s="27">
        <v>0</v>
      </c>
      <c r="L3541" s="27" t="s">
        <v>211</v>
      </c>
      <c r="M3541" s="27" t="s">
        <v>211</v>
      </c>
      <c r="N3541" s="27" t="s">
        <v>215</v>
      </c>
      <c r="O3541" s="27" t="s">
        <v>87</v>
      </c>
      <c r="R3541" s="27">
        <v>0</v>
      </c>
      <c r="U3541" s="27" t="s">
        <v>1973</v>
      </c>
    </row>
    <row r="3542" spans="1:21" x14ac:dyDescent="0.15">
      <c r="A3542" s="27" t="s">
        <v>75</v>
      </c>
      <c r="B3542" s="27" t="s">
        <v>7107</v>
      </c>
      <c r="C3542" s="27" t="s">
        <v>189</v>
      </c>
      <c r="D3542" s="27" t="s">
        <v>88</v>
      </c>
      <c r="I3542" s="28">
        <v>43423.449074074073</v>
      </c>
      <c r="J3542" s="28">
        <v>43423.457094907404</v>
      </c>
      <c r="K3542" s="27">
        <v>8.0208333333333329E-3</v>
      </c>
      <c r="L3542" s="27" t="s">
        <v>210</v>
      </c>
      <c r="M3542" s="27" t="s">
        <v>210</v>
      </c>
      <c r="N3542" s="27" t="s">
        <v>216</v>
      </c>
      <c r="O3542" s="27" t="s">
        <v>87</v>
      </c>
      <c r="R3542" s="27">
        <v>0</v>
      </c>
      <c r="U3542" s="27" t="s">
        <v>1974</v>
      </c>
    </row>
    <row r="3543" spans="1:21" x14ac:dyDescent="0.15">
      <c r="A3543" s="27" t="s">
        <v>75</v>
      </c>
      <c r="B3543" s="27" t="s">
        <v>7108</v>
      </c>
      <c r="C3543" s="27" t="s">
        <v>189</v>
      </c>
      <c r="D3543" s="27" t="s">
        <v>88</v>
      </c>
      <c r="I3543" s="28">
        <v>43423.474803240744</v>
      </c>
      <c r="J3543" s="28">
        <v>43423.477835648147</v>
      </c>
      <c r="K3543" s="27">
        <v>3.0324074074074073E-3</v>
      </c>
      <c r="L3543" s="27" t="s">
        <v>210</v>
      </c>
      <c r="M3543" s="27" t="s">
        <v>210</v>
      </c>
      <c r="N3543" s="27" t="s">
        <v>215</v>
      </c>
      <c r="O3543" s="27" t="s">
        <v>87</v>
      </c>
      <c r="R3543" s="27">
        <v>0</v>
      </c>
      <c r="U3543" s="27" t="s">
        <v>7109</v>
      </c>
    </row>
    <row r="3544" spans="1:21" x14ac:dyDescent="0.15">
      <c r="A3544" s="27" t="s">
        <v>75</v>
      </c>
      <c r="B3544" s="27" t="s">
        <v>7110</v>
      </c>
      <c r="C3544" s="27" t="s">
        <v>189</v>
      </c>
      <c r="D3544" s="27" t="s">
        <v>88</v>
      </c>
      <c r="I3544" s="28">
        <v>43423.485625000001</v>
      </c>
      <c r="J3544" s="28">
        <v>43423.497569444444</v>
      </c>
      <c r="K3544" s="27">
        <v>1.1944444444444445E-2</v>
      </c>
      <c r="L3544" s="27" t="s">
        <v>210</v>
      </c>
      <c r="M3544" s="27" t="s">
        <v>210</v>
      </c>
      <c r="N3544" s="27" t="s">
        <v>216</v>
      </c>
      <c r="O3544" s="27" t="s">
        <v>87</v>
      </c>
      <c r="R3544" s="27">
        <v>0</v>
      </c>
      <c r="U3544" s="27" t="s">
        <v>1305</v>
      </c>
    </row>
    <row r="3545" spans="1:21" x14ac:dyDescent="0.15">
      <c r="A3545" s="27" t="s">
        <v>75</v>
      </c>
      <c r="B3545" s="27" t="s">
        <v>13714</v>
      </c>
      <c r="C3545" s="27" t="s">
        <v>189</v>
      </c>
      <c r="D3545" s="27" t="s">
        <v>88</v>
      </c>
      <c r="I3545" s="28">
        <v>43423.577025462961</v>
      </c>
      <c r="J3545" s="28">
        <v>43423.577025462961</v>
      </c>
      <c r="K3545" s="27">
        <v>0</v>
      </c>
      <c r="L3545" s="27" t="s">
        <v>211</v>
      </c>
      <c r="M3545" s="27" t="s">
        <v>211</v>
      </c>
      <c r="N3545" s="27" t="s">
        <v>216</v>
      </c>
      <c r="O3545" s="27" t="s">
        <v>87</v>
      </c>
      <c r="U3545" s="27" t="s">
        <v>7112</v>
      </c>
    </row>
    <row r="3546" spans="1:21" x14ac:dyDescent="0.15">
      <c r="A3546" s="27" t="s">
        <v>75</v>
      </c>
      <c r="B3546" s="27" t="s">
        <v>7111</v>
      </c>
      <c r="C3546" s="27" t="s">
        <v>189</v>
      </c>
      <c r="D3546" s="27" t="s">
        <v>88</v>
      </c>
      <c r="I3546" s="28">
        <v>43423.58090277778</v>
      </c>
      <c r="J3546" s="28">
        <v>43423.580509259256</v>
      </c>
      <c r="K3546" s="27">
        <v>3.8194444444444446E-4</v>
      </c>
      <c r="L3546" s="27" t="s">
        <v>210</v>
      </c>
      <c r="M3546" s="27" t="s">
        <v>211</v>
      </c>
      <c r="N3546" s="27" t="s">
        <v>216</v>
      </c>
      <c r="O3546" s="27" t="s">
        <v>87</v>
      </c>
      <c r="R3546" s="27">
        <v>0</v>
      </c>
      <c r="U3546" s="27" t="s">
        <v>7112</v>
      </c>
    </row>
    <row r="3547" spans="1:21" x14ac:dyDescent="0.15">
      <c r="A3547" s="27" t="s">
        <v>75</v>
      </c>
      <c r="B3547" s="27" t="s">
        <v>13715</v>
      </c>
      <c r="C3547" s="27" t="s">
        <v>189</v>
      </c>
      <c r="D3547" s="27" t="s">
        <v>88</v>
      </c>
      <c r="I3547" s="28">
        <v>43423.605451388888</v>
      </c>
      <c r="J3547" s="28">
        <v>43423.605451388888</v>
      </c>
      <c r="K3547" s="27">
        <v>0</v>
      </c>
      <c r="L3547" s="27" t="s">
        <v>211</v>
      </c>
      <c r="M3547" s="27" t="s">
        <v>211</v>
      </c>
      <c r="N3547" s="27" t="s">
        <v>215</v>
      </c>
      <c r="O3547" s="27" t="s">
        <v>87</v>
      </c>
      <c r="R3547" s="27">
        <v>0</v>
      </c>
      <c r="U3547" s="27" t="s">
        <v>13716</v>
      </c>
    </row>
    <row r="3548" spans="1:21" x14ac:dyDescent="0.15">
      <c r="A3548" s="27" t="s">
        <v>75</v>
      </c>
      <c r="B3548" s="27" t="s">
        <v>13717</v>
      </c>
      <c r="C3548" s="27" t="s">
        <v>189</v>
      </c>
      <c r="D3548" s="27" t="s">
        <v>88</v>
      </c>
      <c r="I3548" s="28">
        <v>43423.60664351852</v>
      </c>
      <c r="J3548" s="28">
        <v>43423.60664351852</v>
      </c>
      <c r="K3548" s="27">
        <v>0</v>
      </c>
      <c r="L3548" s="27" t="s">
        <v>211</v>
      </c>
      <c r="M3548" s="27" t="s">
        <v>211</v>
      </c>
      <c r="N3548" s="27" t="s">
        <v>215</v>
      </c>
      <c r="O3548" s="27" t="s">
        <v>87</v>
      </c>
      <c r="R3548" s="27">
        <v>0</v>
      </c>
      <c r="U3548" s="27" t="s">
        <v>13718</v>
      </c>
    </row>
    <row r="3549" spans="1:21" x14ac:dyDescent="0.15">
      <c r="A3549" s="27" t="s">
        <v>75</v>
      </c>
      <c r="B3549" s="27" t="s">
        <v>7113</v>
      </c>
      <c r="C3549" s="27" t="s">
        <v>189</v>
      </c>
      <c r="D3549" s="27" t="s">
        <v>88</v>
      </c>
      <c r="I3549" s="28">
        <v>43423.607534722221</v>
      </c>
      <c r="J3549" s="28">
        <v>43423.607731481483</v>
      </c>
      <c r="K3549" s="27">
        <v>1.9675925925925926E-4</v>
      </c>
      <c r="L3549" s="27" t="s">
        <v>210</v>
      </c>
      <c r="M3549" s="27" t="s">
        <v>211</v>
      </c>
      <c r="N3549" s="27" t="s">
        <v>215</v>
      </c>
      <c r="O3549" s="27" t="s">
        <v>87</v>
      </c>
      <c r="R3549" s="27">
        <v>0</v>
      </c>
      <c r="U3549" s="27" t="s">
        <v>7114</v>
      </c>
    </row>
    <row r="3550" spans="1:21" x14ac:dyDescent="0.15">
      <c r="A3550" s="27" t="s">
        <v>75</v>
      </c>
      <c r="B3550" s="27" t="s">
        <v>13719</v>
      </c>
      <c r="C3550" s="27" t="s">
        <v>189</v>
      </c>
      <c r="D3550" s="27" t="s">
        <v>88</v>
      </c>
      <c r="I3550" s="28">
        <v>43423.608842592592</v>
      </c>
      <c r="J3550" s="28">
        <v>43423.608842592592</v>
      </c>
      <c r="K3550" s="27">
        <v>0</v>
      </c>
      <c r="L3550" s="27" t="s">
        <v>211</v>
      </c>
      <c r="M3550" s="27" t="s">
        <v>211</v>
      </c>
      <c r="N3550" s="27" t="s">
        <v>215</v>
      </c>
      <c r="O3550" s="27" t="s">
        <v>87</v>
      </c>
      <c r="R3550" s="27">
        <v>0</v>
      </c>
      <c r="U3550" s="27" t="s">
        <v>13720</v>
      </c>
    </row>
    <row r="3551" spans="1:21" x14ac:dyDescent="0.15">
      <c r="A3551" s="27" t="s">
        <v>75</v>
      </c>
      <c r="B3551" s="27" t="s">
        <v>13721</v>
      </c>
      <c r="C3551" s="27" t="s">
        <v>189</v>
      </c>
      <c r="D3551" s="27" t="s">
        <v>88</v>
      </c>
      <c r="I3551" s="28">
        <v>43423.610046296293</v>
      </c>
      <c r="J3551" s="28">
        <v>43423.610046296293</v>
      </c>
      <c r="K3551" s="27">
        <v>0</v>
      </c>
      <c r="L3551" s="27" t="s">
        <v>211</v>
      </c>
      <c r="M3551" s="27" t="s">
        <v>211</v>
      </c>
      <c r="N3551" s="27" t="s">
        <v>215</v>
      </c>
      <c r="O3551" s="27" t="s">
        <v>87</v>
      </c>
      <c r="R3551" s="27">
        <v>0</v>
      </c>
      <c r="U3551" s="27" t="s">
        <v>13722</v>
      </c>
    </row>
    <row r="3552" spans="1:21" x14ac:dyDescent="0.15">
      <c r="A3552" s="27" t="s">
        <v>75</v>
      </c>
      <c r="B3552" s="27" t="s">
        <v>13723</v>
      </c>
      <c r="C3552" s="27" t="s">
        <v>189</v>
      </c>
      <c r="D3552" s="27" t="s">
        <v>88</v>
      </c>
      <c r="I3552" s="28">
        <v>43423.610381944447</v>
      </c>
      <c r="J3552" s="28">
        <v>43423.610381944447</v>
      </c>
      <c r="K3552" s="27">
        <v>0</v>
      </c>
      <c r="L3552" s="27" t="s">
        <v>211</v>
      </c>
      <c r="M3552" s="27" t="s">
        <v>211</v>
      </c>
      <c r="N3552" s="27" t="s">
        <v>215</v>
      </c>
      <c r="O3552" s="27" t="s">
        <v>87</v>
      </c>
      <c r="R3552" s="27">
        <v>0</v>
      </c>
      <c r="U3552" s="27" t="s">
        <v>13720</v>
      </c>
    </row>
    <row r="3553" spans="1:21" x14ac:dyDescent="0.15">
      <c r="A3553" s="27" t="s">
        <v>75</v>
      </c>
      <c r="B3553" s="27" t="s">
        <v>13724</v>
      </c>
      <c r="C3553" s="27" t="s">
        <v>189</v>
      </c>
      <c r="D3553" s="27" t="s">
        <v>88</v>
      </c>
      <c r="I3553" s="28">
        <v>43423.64576388889</v>
      </c>
      <c r="J3553" s="28">
        <v>43423.64576388889</v>
      </c>
      <c r="K3553" s="27">
        <v>0</v>
      </c>
      <c r="L3553" s="27" t="s">
        <v>211</v>
      </c>
      <c r="M3553" s="27" t="s">
        <v>211</v>
      </c>
      <c r="N3553" s="27" t="s">
        <v>215</v>
      </c>
      <c r="O3553" s="27" t="s">
        <v>87</v>
      </c>
      <c r="R3553" s="27">
        <v>0</v>
      </c>
      <c r="U3553" s="27" t="s">
        <v>13725</v>
      </c>
    </row>
    <row r="3554" spans="1:21" x14ac:dyDescent="0.15">
      <c r="A3554" s="27" t="s">
        <v>75</v>
      </c>
      <c r="B3554" s="27" t="s">
        <v>13726</v>
      </c>
      <c r="C3554" s="27" t="s">
        <v>189</v>
      </c>
      <c r="D3554" s="27" t="s">
        <v>88</v>
      </c>
      <c r="I3554" s="28">
        <v>43423.646527777775</v>
      </c>
      <c r="J3554" s="28">
        <v>43423.646527777775</v>
      </c>
      <c r="K3554" s="27">
        <v>0</v>
      </c>
      <c r="L3554" s="27" t="s">
        <v>211</v>
      </c>
      <c r="M3554" s="27" t="s">
        <v>211</v>
      </c>
      <c r="N3554" s="27" t="s">
        <v>215</v>
      </c>
      <c r="O3554" s="27" t="s">
        <v>87</v>
      </c>
      <c r="R3554" s="27">
        <v>0</v>
      </c>
      <c r="U3554" s="27" t="s">
        <v>13727</v>
      </c>
    </row>
    <row r="3555" spans="1:21" x14ac:dyDescent="0.15">
      <c r="A3555" s="27" t="s">
        <v>75</v>
      </c>
      <c r="B3555" s="27" t="s">
        <v>13728</v>
      </c>
      <c r="C3555" s="27" t="s">
        <v>189</v>
      </c>
      <c r="D3555" s="27" t="s">
        <v>88</v>
      </c>
      <c r="I3555" s="28">
        <v>43423.648923611108</v>
      </c>
      <c r="J3555" s="28">
        <v>43423.648923611108</v>
      </c>
      <c r="K3555" s="27">
        <v>0</v>
      </c>
      <c r="L3555" s="27" t="s">
        <v>211</v>
      </c>
      <c r="M3555" s="27" t="s">
        <v>211</v>
      </c>
      <c r="N3555" s="27" t="s">
        <v>215</v>
      </c>
      <c r="O3555" s="27" t="s">
        <v>87</v>
      </c>
      <c r="R3555" s="27">
        <v>0</v>
      </c>
      <c r="U3555" s="27" t="s">
        <v>13729</v>
      </c>
    </row>
    <row r="3556" spans="1:21" x14ac:dyDescent="0.15">
      <c r="A3556" s="27" t="s">
        <v>75</v>
      </c>
      <c r="B3556" s="27" t="s">
        <v>7115</v>
      </c>
      <c r="C3556" s="27" t="s">
        <v>189</v>
      </c>
      <c r="D3556" s="27" t="s">
        <v>88</v>
      </c>
      <c r="I3556" s="28">
        <v>43423.649942129632</v>
      </c>
      <c r="J3556" s="28">
        <v>43423.65221064815</v>
      </c>
      <c r="K3556" s="27">
        <v>2.2685185185185182E-3</v>
      </c>
      <c r="L3556" s="27" t="s">
        <v>210</v>
      </c>
      <c r="M3556" s="27" t="s">
        <v>210</v>
      </c>
      <c r="N3556" s="27" t="s">
        <v>215</v>
      </c>
      <c r="O3556" s="27" t="s">
        <v>87</v>
      </c>
      <c r="R3556" s="27">
        <v>0</v>
      </c>
      <c r="U3556" s="27" t="s">
        <v>7116</v>
      </c>
    </row>
    <row r="3557" spans="1:21" x14ac:dyDescent="0.15">
      <c r="A3557" s="27" t="s">
        <v>75</v>
      </c>
      <c r="B3557" s="27" t="s">
        <v>13730</v>
      </c>
      <c r="C3557" s="27" t="s">
        <v>189</v>
      </c>
      <c r="D3557" s="27" t="s">
        <v>88</v>
      </c>
      <c r="I3557" s="28">
        <v>43423.651770833334</v>
      </c>
      <c r="J3557" s="28">
        <v>43423.651770833334</v>
      </c>
      <c r="K3557" s="27">
        <v>0</v>
      </c>
      <c r="L3557" s="27" t="s">
        <v>211</v>
      </c>
      <c r="M3557" s="27" t="s">
        <v>211</v>
      </c>
      <c r="N3557" s="27" t="s">
        <v>215</v>
      </c>
      <c r="O3557" s="27" t="s">
        <v>87</v>
      </c>
      <c r="R3557" s="27">
        <v>0</v>
      </c>
      <c r="U3557" s="27" t="s">
        <v>13725</v>
      </c>
    </row>
    <row r="3558" spans="1:21" x14ac:dyDescent="0.15">
      <c r="A3558" s="27" t="s">
        <v>75</v>
      </c>
      <c r="B3558" s="27" t="s">
        <v>7117</v>
      </c>
      <c r="C3558" s="27" t="s">
        <v>189</v>
      </c>
      <c r="D3558" s="27" t="s">
        <v>88</v>
      </c>
      <c r="I3558" s="28">
        <v>43423.656967592593</v>
      </c>
      <c r="J3558" s="28">
        <v>43423.658564814818</v>
      </c>
      <c r="K3558" s="27">
        <v>1.5972222222222221E-3</v>
      </c>
      <c r="L3558" s="27" t="s">
        <v>210</v>
      </c>
      <c r="M3558" s="27" t="s">
        <v>211</v>
      </c>
      <c r="N3558" s="27" t="s">
        <v>215</v>
      </c>
      <c r="O3558" s="27" t="s">
        <v>87</v>
      </c>
      <c r="R3558" s="27">
        <v>0</v>
      </c>
      <c r="U3558" s="27" t="s">
        <v>7118</v>
      </c>
    </row>
    <row r="3559" spans="1:21" x14ac:dyDescent="0.15">
      <c r="A3559" s="27" t="s">
        <v>75</v>
      </c>
      <c r="B3559" s="27" t="s">
        <v>13731</v>
      </c>
      <c r="C3559" s="27" t="s">
        <v>189</v>
      </c>
      <c r="D3559" s="27" t="s">
        <v>88</v>
      </c>
      <c r="I3559" s="28">
        <v>43423.660138888888</v>
      </c>
      <c r="J3559" s="28">
        <v>43423.660138888888</v>
      </c>
      <c r="K3559" s="27">
        <v>0</v>
      </c>
      <c r="L3559" s="27" t="s">
        <v>211</v>
      </c>
      <c r="M3559" s="27" t="s">
        <v>211</v>
      </c>
      <c r="N3559" s="27" t="s">
        <v>215</v>
      </c>
      <c r="O3559" s="27" t="s">
        <v>87</v>
      </c>
      <c r="R3559" s="27">
        <v>0</v>
      </c>
      <c r="U3559" s="27" t="s">
        <v>13732</v>
      </c>
    </row>
    <row r="3560" spans="1:21" x14ac:dyDescent="0.15">
      <c r="A3560" s="27" t="s">
        <v>75</v>
      </c>
      <c r="B3560" s="27" t="s">
        <v>7119</v>
      </c>
      <c r="C3560" s="27" t="s">
        <v>189</v>
      </c>
      <c r="D3560" s="27" t="s">
        <v>88</v>
      </c>
      <c r="I3560" s="28">
        <v>43423.661168981482</v>
      </c>
      <c r="J3560" s="28">
        <v>43423.66134259259</v>
      </c>
      <c r="K3560" s="27">
        <v>1.7361111111111112E-4</v>
      </c>
      <c r="L3560" s="27" t="s">
        <v>210</v>
      </c>
      <c r="M3560" s="27" t="s">
        <v>211</v>
      </c>
      <c r="N3560" s="27" t="s">
        <v>215</v>
      </c>
      <c r="O3560" s="27" t="s">
        <v>87</v>
      </c>
      <c r="R3560" s="27">
        <v>0</v>
      </c>
      <c r="U3560" s="27" t="s">
        <v>7120</v>
      </c>
    </row>
    <row r="3561" spans="1:21" x14ac:dyDescent="0.15">
      <c r="A3561" s="27" t="s">
        <v>75</v>
      </c>
      <c r="B3561" s="27" t="s">
        <v>7121</v>
      </c>
      <c r="C3561" s="27" t="s">
        <v>189</v>
      </c>
      <c r="D3561" s="27" t="s">
        <v>88</v>
      </c>
      <c r="I3561" s="28">
        <v>43423.662129629629</v>
      </c>
      <c r="J3561" s="28">
        <v>43423.664918981478</v>
      </c>
      <c r="K3561" s="27">
        <v>2.7893518518518519E-3</v>
      </c>
      <c r="L3561" s="27" t="s">
        <v>210</v>
      </c>
      <c r="M3561" s="27" t="s">
        <v>210</v>
      </c>
      <c r="N3561" s="27" t="s">
        <v>215</v>
      </c>
      <c r="O3561" s="27" t="s">
        <v>87</v>
      </c>
      <c r="R3561" s="27">
        <v>0</v>
      </c>
      <c r="U3561" s="27" t="s">
        <v>7122</v>
      </c>
    </row>
    <row r="3562" spans="1:21" x14ac:dyDescent="0.15">
      <c r="A3562" s="27" t="s">
        <v>75</v>
      </c>
      <c r="B3562" s="27" t="s">
        <v>13733</v>
      </c>
      <c r="C3562" s="27" t="s">
        <v>189</v>
      </c>
      <c r="D3562" s="27" t="s">
        <v>88</v>
      </c>
      <c r="I3562" s="28">
        <v>43423.662916666668</v>
      </c>
      <c r="J3562" s="28">
        <v>43423.662916666668</v>
      </c>
      <c r="K3562" s="27">
        <v>0</v>
      </c>
      <c r="L3562" s="27" t="s">
        <v>211</v>
      </c>
      <c r="M3562" s="27" t="s">
        <v>211</v>
      </c>
      <c r="N3562" s="27" t="s">
        <v>215</v>
      </c>
      <c r="O3562" s="27" t="s">
        <v>87</v>
      </c>
      <c r="R3562" s="27">
        <v>0</v>
      </c>
      <c r="U3562" s="27" t="s">
        <v>13734</v>
      </c>
    </row>
    <row r="3563" spans="1:21" x14ac:dyDescent="0.15">
      <c r="A3563" s="27" t="s">
        <v>75</v>
      </c>
      <c r="B3563" s="27" t="s">
        <v>13735</v>
      </c>
      <c r="C3563" s="27" t="s">
        <v>189</v>
      </c>
      <c r="D3563" s="27" t="s">
        <v>88</v>
      </c>
      <c r="I3563" s="28">
        <v>43423.663206018522</v>
      </c>
      <c r="J3563" s="28">
        <v>43423.663206018522</v>
      </c>
      <c r="K3563" s="27">
        <v>0</v>
      </c>
      <c r="L3563" s="27" t="s">
        <v>211</v>
      </c>
      <c r="M3563" s="27" t="s">
        <v>211</v>
      </c>
      <c r="N3563" s="27" t="s">
        <v>215</v>
      </c>
      <c r="O3563" s="27" t="s">
        <v>87</v>
      </c>
      <c r="R3563" s="27">
        <v>0</v>
      </c>
      <c r="U3563" s="27" t="s">
        <v>13734</v>
      </c>
    </row>
    <row r="3564" spans="1:21" x14ac:dyDescent="0.15">
      <c r="A3564" s="27" t="s">
        <v>75</v>
      </c>
      <c r="B3564" s="27" t="s">
        <v>7123</v>
      </c>
      <c r="C3564" s="27" t="s">
        <v>189</v>
      </c>
      <c r="D3564" s="27" t="s">
        <v>88</v>
      </c>
      <c r="I3564" s="28">
        <v>43423.66684027778</v>
      </c>
      <c r="J3564" s="28">
        <v>43423.670092592591</v>
      </c>
      <c r="K3564" s="27">
        <v>3.2523148148148151E-3</v>
      </c>
      <c r="L3564" s="27" t="s">
        <v>210</v>
      </c>
      <c r="M3564" s="27" t="s">
        <v>210</v>
      </c>
      <c r="N3564" s="27" t="s">
        <v>215</v>
      </c>
      <c r="O3564" s="27" t="s">
        <v>87</v>
      </c>
      <c r="R3564" s="27">
        <v>0</v>
      </c>
      <c r="U3564" s="27" t="s">
        <v>7124</v>
      </c>
    </row>
    <row r="3565" spans="1:21" x14ac:dyDescent="0.15">
      <c r="A3565" s="27" t="s">
        <v>75</v>
      </c>
      <c r="B3565" s="27" t="s">
        <v>7125</v>
      </c>
      <c r="C3565" s="27" t="s">
        <v>189</v>
      </c>
      <c r="D3565" s="27" t="s">
        <v>88</v>
      </c>
      <c r="I3565" s="28">
        <v>43423.670925925922</v>
      </c>
      <c r="J3565" s="28">
        <v>43423.670949074076</v>
      </c>
      <c r="K3565" s="27">
        <v>2.3148148148148147E-5</v>
      </c>
      <c r="L3565" s="27" t="s">
        <v>210</v>
      </c>
      <c r="M3565" s="27" t="s">
        <v>211</v>
      </c>
      <c r="N3565" s="27" t="s">
        <v>215</v>
      </c>
      <c r="O3565" s="27" t="s">
        <v>87</v>
      </c>
      <c r="R3565" s="27">
        <v>0</v>
      </c>
      <c r="U3565" s="27" t="s">
        <v>7126</v>
      </c>
    </row>
    <row r="3566" spans="1:21" x14ac:dyDescent="0.15">
      <c r="A3566" s="27" t="s">
        <v>75</v>
      </c>
      <c r="B3566" s="27" t="s">
        <v>13736</v>
      </c>
      <c r="C3566" s="27" t="s">
        <v>189</v>
      </c>
      <c r="D3566" s="27" t="s">
        <v>88</v>
      </c>
      <c r="I3566" s="28">
        <v>43423.671550925923</v>
      </c>
      <c r="J3566" s="28">
        <v>43423.671550925923</v>
      </c>
      <c r="K3566" s="27">
        <v>0</v>
      </c>
      <c r="L3566" s="27" t="s">
        <v>211</v>
      </c>
      <c r="M3566" s="27" t="s">
        <v>211</v>
      </c>
      <c r="N3566" s="27" t="s">
        <v>215</v>
      </c>
      <c r="O3566" s="27" t="s">
        <v>87</v>
      </c>
      <c r="R3566" s="27">
        <v>0</v>
      </c>
      <c r="U3566" s="27" t="s">
        <v>13737</v>
      </c>
    </row>
    <row r="3567" spans="1:21" x14ac:dyDescent="0.15">
      <c r="A3567" s="27" t="s">
        <v>75</v>
      </c>
      <c r="B3567" s="27" t="s">
        <v>13738</v>
      </c>
      <c r="C3567" s="27" t="s">
        <v>189</v>
      </c>
      <c r="D3567" s="27" t="s">
        <v>88</v>
      </c>
      <c r="I3567" s="28">
        <v>43423.671851851854</v>
      </c>
      <c r="J3567" s="28">
        <v>43423.671851851854</v>
      </c>
      <c r="K3567" s="27">
        <v>0</v>
      </c>
      <c r="L3567" s="27" t="s">
        <v>211</v>
      </c>
      <c r="M3567" s="27" t="s">
        <v>211</v>
      </c>
      <c r="N3567" s="27" t="s">
        <v>215</v>
      </c>
      <c r="O3567" s="27" t="s">
        <v>87</v>
      </c>
      <c r="R3567" s="27">
        <v>0</v>
      </c>
      <c r="U3567" s="27" t="s">
        <v>13737</v>
      </c>
    </row>
    <row r="3568" spans="1:21" x14ac:dyDescent="0.15">
      <c r="A3568" s="27" t="s">
        <v>75</v>
      </c>
      <c r="B3568" s="27" t="s">
        <v>7127</v>
      </c>
      <c r="C3568" s="27" t="s">
        <v>189</v>
      </c>
      <c r="D3568" s="27" t="s">
        <v>88</v>
      </c>
      <c r="I3568" s="28">
        <v>43423.672719907408</v>
      </c>
      <c r="J3568" s="28">
        <v>43423.672754629632</v>
      </c>
      <c r="K3568" s="27">
        <v>3.4722222222222222E-5</v>
      </c>
      <c r="L3568" s="27" t="s">
        <v>210</v>
      </c>
      <c r="M3568" s="27" t="s">
        <v>211</v>
      </c>
      <c r="N3568" s="27" t="s">
        <v>215</v>
      </c>
      <c r="O3568" s="27" t="s">
        <v>87</v>
      </c>
      <c r="R3568" s="27">
        <v>0</v>
      </c>
      <c r="U3568" s="27" t="s">
        <v>7128</v>
      </c>
    </row>
    <row r="3569" spans="1:21" x14ac:dyDescent="0.15">
      <c r="A3569" s="27" t="s">
        <v>75</v>
      </c>
      <c r="B3569" s="27" t="s">
        <v>7129</v>
      </c>
      <c r="C3569" s="27" t="s">
        <v>189</v>
      </c>
      <c r="D3569" s="27" t="s">
        <v>88</v>
      </c>
      <c r="I3569" s="28">
        <v>43423.675081018519</v>
      </c>
      <c r="J3569" s="28">
        <v>43423.675949074073</v>
      </c>
      <c r="K3569" s="27">
        <v>8.6805555555555551E-4</v>
      </c>
      <c r="L3569" s="27" t="s">
        <v>210</v>
      </c>
      <c r="M3569" s="27" t="s">
        <v>211</v>
      </c>
      <c r="N3569" s="27" t="s">
        <v>215</v>
      </c>
      <c r="O3569" s="27" t="s">
        <v>87</v>
      </c>
      <c r="R3569" s="27">
        <v>0</v>
      </c>
      <c r="U3569" s="27" t="s">
        <v>7130</v>
      </c>
    </row>
    <row r="3570" spans="1:21" x14ac:dyDescent="0.15">
      <c r="A3570" s="27" t="s">
        <v>75</v>
      </c>
      <c r="B3570" s="27" t="s">
        <v>13739</v>
      </c>
      <c r="C3570" s="27" t="s">
        <v>189</v>
      </c>
      <c r="D3570" s="27" t="s">
        <v>88</v>
      </c>
      <c r="I3570" s="28">
        <v>43423.678715277776</v>
      </c>
      <c r="J3570" s="28">
        <v>43423.678715277776</v>
      </c>
      <c r="K3570" s="27">
        <v>0</v>
      </c>
      <c r="L3570" s="27" t="s">
        <v>211</v>
      </c>
      <c r="M3570" s="27" t="s">
        <v>211</v>
      </c>
      <c r="N3570" s="27" t="s">
        <v>215</v>
      </c>
      <c r="O3570" s="27" t="s">
        <v>87</v>
      </c>
      <c r="R3570" s="27">
        <v>0</v>
      </c>
      <c r="U3570" s="27" t="s">
        <v>13740</v>
      </c>
    </row>
    <row r="3571" spans="1:21" x14ac:dyDescent="0.15">
      <c r="A3571" s="27" t="s">
        <v>75</v>
      </c>
      <c r="B3571" s="27" t="s">
        <v>7131</v>
      </c>
      <c r="C3571" s="27" t="s">
        <v>189</v>
      </c>
      <c r="D3571" s="27" t="s">
        <v>88</v>
      </c>
      <c r="I3571" s="28">
        <v>43423.720266203702</v>
      </c>
      <c r="J3571" s="28">
        <v>43423.725729166668</v>
      </c>
      <c r="K3571" s="27">
        <v>5.4629629629629637E-3</v>
      </c>
      <c r="L3571" s="27" t="s">
        <v>210</v>
      </c>
      <c r="M3571" s="27" t="s">
        <v>210</v>
      </c>
      <c r="N3571" s="27" t="s">
        <v>215</v>
      </c>
      <c r="O3571" s="27" t="s">
        <v>87</v>
      </c>
      <c r="R3571" s="27">
        <v>0</v>
      </c>
      <c r="U3571" s="27" t="s">
        <v>7132</v>
      </c>
    </row>
    <row r="3572" spans="1:21" x14ac:dyDescent="0.15">
      <c r="A3572" s="27" t="s">
        <v>75</v>
      </c>
      <c r="B3572" s="27" t="s">
        <v>7133</v>
      </c>
      <c r="C3572" s="27" t="s">
        <v>189</v>
      </c>
      <c r="D3572" s="27" t="s">
        <v>88</v>
      </c>
      <c r="I3572" s="28">
        <v>43423.756666666668</v>
      </c>
      <c r="J3572" s="28">
        <v>43423.762986111113</v>
      </c>
      <c r="K3572" s="27">
        <v>6.3194444444444444E-3</v>
      </c>
      <c r="L3572" s="27" t="s">
        <v>210</v>
      </c>
      <c r="M3572" s="27" t="s">
        <v>210</v>
      </c>
      <c r="N3572" s="27" t="s">
        <v>215</v>
      </c>
      <c r="O3572" s="27" t="s">
        <v>87</v>
      </c>
      <c r="R3572" s="27">
        <v>0</v>
      </c>
      <c r="U3572" s="27" t="s">
        <v>1949</v>
      </c>
    </row>
    <row r="3573" spans="1:21" x14ac:dyDescent="0.15">
      <c r="A3573" s="27" t="s">
        <v>75</v>
      </c>
      <c r="B3573" s="27" t="s">
        <v>13741</v>
      </c>
      <c r="C3573" s="27" t="s">
        <v>189</v>
      </c>
      <c r="D3573" s="27" t="s">
        <v>295</v>
      </c>
      <c r="I3573" s="28">
        <v>43423.367349537039</v>
      </c>
      <c r="J3573" s="28">
        <v>43423.367349537039</v>
      </c>
      <c r="K3573" s="27">
        <v>0</v>
      </c>
      <c r="L3573" s="27" t="s">
        <v>211</v>
      </c>
      <c r="M3573" s="27" t="s">
        <v>211</v>
      </c>
      <c r="N3573" s="27" t="s">
        <v>216</v>
      </c>
      <c r="O3573" s="27" t="s">
        <v>294</v>
      </c>
      <c r="U3573" s="27" t="s">
        <v>13742</v>
      </c>
    </row>
    <row r="3574" spans="1:21" x14ac:dyDescent="0.15">
      <c r="A3574" s="27" t="s">
        <v>75</v>
      </c>
      <c r="B3574" s="27" t="s">
        <v>7134</v>
      </c>
      <c r="C3574" s="27" t="s">
        <v>189</v>
      </c>
      <c r="D3574" s="27" t="s">
        <v>295</v>
      </c>
      <c r="I3574" s="28">
        <v>43423.439629629633</v>
      </c>
      <c r="J3574" s="28">
        <v>43423.440358796295</v>
      </c>
      <c r="K3574" s="27">
        <v>7.291666666666667E-4</v>
      </c>
      <c r="L3574" s="27" t="s">
        <v>210</v>
      </c>
      <c r="M3574" s="27" t="s">
        <v>211</v>
      </c>
      <c r="N3574" s="27" t="s">
        <v>215</v>
      </c>
      <c r="O3574" s="27" t="s">
        <v>294</v>
      </c>
      <c r="R3574" s="27">
        <v>0</v>
      </c>
      <c r="U3574" s="27" t="s">
        <v>1543</v>
      </c>
    </row>
    <row r="3575" spans="1:21" x14ac:dyDescent="0.15">
      <c r="A3575" s="27" t="s">
        <v>75</v>
      </c>
      <c r="B3575" s="27" t="s">
        <v>7135</v>
      </c>
      <c r="C3575" s="27" t="s">
        <v>189</v>
      </c>
      <c r="D3575" s="27" t="s">
        <v>295</v>
      </c>
      <c r="I3575" s="28">
        <v>43423.46193287037</v>
      </c>
      <c r="J3575" s="28">
        <v>43423.462187500001</v>
      </c>
      <c r="K3575" s="27">
        <v>2.5462962962962961E-4</v>
      </c>
      <c r="L3575" s="27" t="s">
        <v>210</v>
      </c>
      <c r="M3575" s="27" t="s">
        <v>211</v>
      </c>
      <c r="N3575" s="27" t="s">
        <v>215</v>
      </c>
      <c r="O3575" s="27" t="s">
        <v>294</v>
      </c>
      <c r="R3575" s="27">
        <v>0</v>
      </c>
      <c r="U3575" s="27" t="s">
        <v>7136</v>
      </c>
    </row>
    <row r="3576" spans="1:21" x14ac:dyDescent="0.15">
      <c r="A3576" s="27" t="s">
        <v>75</v>
      </c>
      <c r="B3576" s="27" t="s">
        <v>7137</v>
      </c>
      <c r="C3576" s="27" t="s">
        <v>189</v>
      </c>
      <c r="D3576" s="27" t="s">
        <v>295</v>
      </c>
      <c r="I3576" s="28">
        <v>43423.470243055555</v>
      </c>
      <c r="J3576" s="28">
        <v>43423.471307870372</v>
      </c>
      <c r="K3576" s="27">
        <v>1.0648148148148147E-3</v>
      </c>
      <c r="L3576" s="27" t="s">
        <v>210</v>
      </c>
      <c r="M3576" s="27" t="s">
        <v>211</v>
      </c>
      <c r="N3576" s="27" t="s">
        <v>215</v>
      </c>
      <c r="O3576" s="27" t="s">
        <v>294</v>
      </c>
      <c r="U3576" s="27" t="s">
        <v>7138</v>
      </c>
    </row>
    <row r="3577" spans="1:21" x14ac:dyDescent="0.15">
      <c r="A3577" s="27" t="s">
        <v>75</v>
      </c>
      <c r="B3577" s="27" t="s">
        <v>13743</v>
      </c>
      <c r="C3577" s="27" t="s">
        <v>189</v>
      </c>
      <c r="D3577" s="27" t="s">
        <v>295</v>
      </c>
      <c r="I3577" s="28">
        <v>43423.471736111111</v>
      </c>
      <c r="J3577" s="28">
        <v>43423.471736111111</v>
      </c>
      <c r="K3577" s="27">
        <v>0</v>
      </c>
      <c r="L3577" s="27" t="s">
        <v>211</v>
      </c>
      <c r="M3577" s="27" t="s">
        <v>211</v>
      </c>
      <c r="N3577" s="27" t="s">
        <v>215</v>
      </c>
      <c r="O3577" s="27" t="s">
        <v>294</v>
      </c>
      <c r="U3577" s="27" t="s">
        <v>1975</v>
      </c>
    </row>
    <row r="3578" spans="1:21" x14ac:dyDescent="0.15">
      <c r="A3578" s="27" t="s">
        <v>75</v>
      </c>
      <c r="B3578" s="27" t="s">
        <v>13744</v>
      </c>
      <c r="C3578" s="27" t="s">
        <v>189</v>
      </c>
      <c r="D3578" s="27" t="s">
        <v>295</v>
      </c>
      <c r="I3578" s="28">
        <v>43423.472685185188</v>
      </c>
      <c r="J3578" s="28">
        <v>43423.472685185188</v>
      </c>
      <c r="K3578" s="27">
        <v>0</v>
      </c>
      <c r="L3578" s="27" t="s">
        <v>211</v>
      </c>
      <c r="M3578" s="27" t="s">
        <v>211</v>
      </c>
      <c r="N3578" s="27" t="s">
        <v>215</v>
      </c>
      <c r="O3578" s="27" t="s">
        <v>294</v>
      </c>
      <c r="R3578" s="27">
        <v>0</v>
      </c>
      <c r="U3578" s="27" t="s">
        <v>13745</v>
      </c>
    </row>
    <row r="3579" spans="1:21" x14ac:dyDescent="0.15">
      <c r="A3579" s="27" t="s">
        <v>75</v>
      </c>
      <c r="B3579" s="27" t="s">
        <v>13746</v>
      </c>
      <c r="C3579" s="27" t="s">
        <v>189</v>
      </c>
      <c r="D3579" s="27" t="s">
        <v>295</v>
      </c>
      <c r="I3579" s="28">
        <v>43423.47347222222</v>
      </c>
      <c r="J3579" s="28">
        <v>43423.47347222222</v>
      </c>
      <c r="K3579" s="27">
        <v>0</v>
      </c>
      <c r="L3579" s="27" t="s">
        <v>211</v>
      </c>
      <c r="M3579" s="27" t="s">
        <v>211</v>
      </c>
      <c r="N3579" s="27" t="s">
        <v>215</v>
      </c>
      <c r="O3579" s="27" t="s">
        <v>294</v>
      </c>
      <c r="R3579" s="27">
        <v>0</v>
      </c>
      <c r="U3579" s="27" t="s">
        <v>13747</v>
      </c>
    </row>
    <row r="3580" spans="1:21" x14ac:dyDescent="0.15">
      <c r="A3580" s="27" t="s">
        <v>75</v>
      </c>
      <c r="B3580" s="27" t="s">
        <v>13748</v>
      </c>
      <c r="C3580" s="27" t="s">
        <v>189</v>
      </c>
      <c r="D3580" s="27" t="s">
        <v>295</v>
      </c>
      <c r="I3580" s="28">
        <v>43423.474942129629</v>
      </c>
      <c r="J3580" s="28">
        <v>43423.474942129629</v>
      </c>
      <c r="K3580" s="27">
        <v>0</v>
      </c>
      <c r="L3580" s="27" t="s">
        <v>211</v>
      </c>
      <c r="M3580" s="27" t="s">
        <v>211</v>
      </c>
      <c r="N3580" s="27" t="s">
        <v>215</v>
      </c>
      <c r="O3580" s="27" t="s">
        <v>294</v>
      </c>
      <c r="R3580" s="27">
        <v>0</v>
      </c>
      <c r="U3580" s="27" t="s">
        <v>13749</v>
      </c>
    </row>
    <row r="3581" spans="1:21" x14ac:dyDescent="0.15">
      <c r="A3581" s="27" t="s">
        <v>75</v>
      </c>
      <c r="B3581" s="27" t="s">
        <v>13750</v>
      </c>
      <c r="C3581" s="27" t="s">
        <v>189</v>
      </c>
      <c r="D3581" s="27" t="s">
        <v>295</v>
      </c>
      <c r="I3581" s="28">
        <v>43423.47556712963</v>
      </c>
      <c r="J3581" s="28">
        <v>43423.47556712963</v>
      </c>
      <c r="K3581" s="27">
        <v>0</v>
      </c>
      <c r="L3581" s="27" t="s">
        <v>211</v>
      </c>
      <c r="M3581" s="27" t="s">
        <v>211</v>
      </c>
      <c r="N3581" s="27" t="s">
        <v>215</v>
      </c>
      <c r="O3581" s="27" t="s">
        <v>294</v>
      </c>
      <c r="R3581" s="27">
        <v>0</v>
      </c>
      <c r="U3581" s="27" t="s">
        <v>1975</v>
      </c>
    </row>
    <row r="3582" spans="1:21" x14ac:dyDescent="0.15">
      <c r="A3582" s="27" t="s">
        <v>75</v>
      </c>
      <c r="B3582" s="27" t="s">
        <v>7139</v>
      </c>
      <c r="C3582" s="27" t="s">
        <v>189</v>
      </c>
      <c r="D3582" s="27" t="s">
        <v>295</v>
      </c>
      <c r="I3582" s="28">
        <v>43423.475856481484</v>
      </c>
      <c r="J3582" s="28">
        <v>43423.476122685184</v>
      </c>
      <c r="K3582" s="27">
        <v>2.6620370370370372E-4</v>
      </c>
      <c r="L3582" s="27" t="s">
        <v>210</v>
      </c>
      <c r="M3582" s="27" t="s">
        <v>211</v>
      </c>
      <c r="N3582" s="27" t="s">
        <v>215</v>
      </c>
      <c r="O3582" s="27" t="s">
        <v>294</v>
      </c>
      <c r="R3582" s="27">
        <v>0</v>
      </c>
      <c r="U3582" s="27" t="s">
        <v>1976</v>
      </c>
    </row>
    <row r="3583" spans="1:21" x14ac:dyDescent="0.15">
      <c r="A3583" s="27" t="s">
        <v>75</v>
      </c>
      <c r="B3583" s="27" t="s">
        <v>7140</v>
      </c>
      <c r="C3583" s="27" t="s">
        <v>189</v>
      </c>
      <c r="D3583" s="27" t="s">
        <v>295</v>
      </c>
      <c r="I3583" s="28">
        <v>43423.476898148147</v>
      </c>
      <c r="J3583" s="28">
        <v>43423.477303240739</v>
      </c>
      <c r="K3583" s="27">
        <v>4.0509259259259258E-4</v>
      </c>
      <c r="L3583" s="27" t="s">
        <v>210</v>
      </c>
      <c r="M3583" s="27" t="s">
        <v>211</v>
      </c>
      <c r="N3583" s="27" t="s">
        <v>215</v>
      </c>
      <c r="O3583" s="27" t="s">
        <v>294</v>
      </c>
      <c r="R3583" s="27">
        <v>0</v>
      </c>
      <c r="U3583" s="27" t="s">
        <v>7141</v>
      </c>
    </row>
    <row r="3584" spans="1:21" x14ac:dyDescent="0.15">
      <c r="A3584" s="27" t="s">
        <v>75</v>
      </c>
      <c r="B3584" s="27" t="s">
        <v>7142</v>
      </c>
      <c r="C3584" s="27" t="s">
        <v>189</v>
      </c>
      <c r="D3584" s="27" t="s">
        <v>295</v>
      </c>
      <c r="I3584" s="28">
        <v>43423.479027777779</v>
      </c>
      <c r="J3584" s="28">
        <v>43423.480266203704</v>
      </c>
      <c r="K3584" s="27">
        <v>1.2384259259259258E-3</v>
      </c>
      <c r="L3584" s="27" t="s">
        <v>210</v>
      </c>
      <c r="M3584" s="27" t="s">
        <v>211</v>
      </c>
      <c r="N3584" s="27" t="s">
        <v>215</v>
      </c>
      <c r="O3584" s="27" t="s">
        <v>294</v>
      </c>
      <c r="R3584" s="27">
        <v>0</v>
      </c>
      <c r="U3584" s="27" t="s">
        <v>7143</v>
      </c>
    </row>
    <row r="3585" spans="1:21" x14ac:dyDescent="0.15">
      <c r="A3585" s="27" t="s">
        <v>75</v>
      </c>
      <c r="B3585" s="27" t="s">
        <v>7144</v>
      </c>
      <c r="C3585" s="27" t="s">
        <v>189</v>
      </c>
      <c r="D3585" s="27" t="s">
        <v>295</v>
      </c>
      <c r="I3585" s="28">
        <v>43423.481203703705</v>
      </c>
      <c r="J3585" s="28">
        <v>43423.481979166667</v>
      </c>
      <c r="K3585" s="27">
        <v>7.7546296296296304E-4</v>
      </c>
      <c r="L3585" s="27" t="s">
        <v>210</v>
      </c>
      <c r="M3585" s="27" t="s">
        <v>211</v>
      </c>
      <c r="N3585" s="27" t="s">
        <v>215</v>
      </c>
      <c r="O3585" s="27" t="s">
        <v>294</v>
      </c>
      <c r="R3585" s="27">
        <v>0</v>
      </c>
      <c r="U3585" s="27" t="s">
        <v>7145</v>
      </c>
    </row>
    <row r="3586" spans="1:21" x14ac:dyDescent="0.15">
      <c r="A3586" s="27" t="s">
        <v>75</v>
      </c>
      <c r="B3586" s="27" t="s">
        <v>7146</v>
      </c>
      <c r="C3586" s="27" t="s">
        <v>189</v>
      </c>
      <c r="D3586" s="27" t="s">
        <v>295</v>
      </c>
      <c r="I3586" s="28">
        <v>43423.583692129629</v>
      </c>
      <c r="J3586" s="28">
        <v>43423.584108796298</v>
      </c>
      <c r="K3586" s="27">
        <v>4.1666666666666669E-4</v>
      </c>
      <c r="L3586" s="27" t="s">
        <v>210</v>
      </c>
      <c r="M3586" s="27" t="s">
        <v>211</v>
      </c>
      <c r="N3586" s="27" t="s">
        <v>215</v>
      </c>
      <c r="O3586" s="27" t="s">
        <v>294</v>
      </c>
      <c r="R3586" s="27">
        <v>0</v>
      </c>
      <c r="U3586" s="27" t="s">
        <v>7147</v>
      </c>
    </row>
    <row r="3587" spans="1:21" x14ac:dyDescent="0.15">
      <c r="A3587" s="27" t="s">
        <v>75</v>
      </c>
      <c r="B3587" s="27" t="s">
        <v>7148</v>
      </c>
      <c r="C3587" s="27" t="s">
        <v>189</v>
      </c>
      <c r="D3587" s="27" t="s">
        <v>295</v>
      </c>
      <c r="I3587" s="28">
        <v>43423.586180555554</v>
      </c>
      <c r="J3587" s="28">
        <v>43423.586875000001</v>
      </c>
      <c r="K3587" s="27">
        <v>6.9444444444444447E-4</v>
      </c>
      <c r="L3587" s="27" t="s">
        <v>210</v>
      </c>
      <c r="M3587" s="27" t="s">
        <v>211</v>
      </c>
      <c r="N3587" s="27" t="s">
        <v>215</v>
      </c>
      <c r="O3587" s="27" t="s">
        <v>294</v>
      </c>
      <c r="R3587" s="27">
        <v>0</v>
      </c>
      <c r="U3587" s="27" t="s">
        <v>7149</v>
      </c>
    </row>
    <row r="3588" spans="1:21" x14ac:dyDescent="0.15">
      <c r="A3588" s="27" t="s">
        <v>75</v>
      </c>
      <c r="B3588" s="27" t="s">
        <v>7150</v>
      </c>
      <c r="C3588" s="27" t="s">
        <v>189</v>
      </c>
      <c r="D3588" s="27" t="s">
        <v>295</v>
      </c>
      <c r="I3588" s="28">
        <v>43423.595034722224</v>
      </c>
      <c r="J3588" s="28">
        <v>43423.595891203702</v>
      </c>
      <c r="K3588" s="27">
        <v>8.564814814814815E-4</v>
      </c>
      <c r="L3588" s="27" t="s">
        <v>210</v>
      </c>
      <c r="M3588" s="27" t="s">
        <v>211</v>
      </c>
      <c r="N3588" s="27" t="s">
        <v>215</v>
      </c>
      <c r="O3588" s="27" t="s">
        <v>294</v>
      </c>
      <c r="R3588" s="27">
        <v>0</v>
      </c>
      <c r="U3588" s="27" t="s">
        <v>7151</v>
      </c>
    </row>
    <row r="3589" spans="1:21" x14ac:dyDescent="0.15">
      <c r="A3589" s="27" t="s">
        <v>75</v>
      </c>
      <c r="B3589" s="27" t="s">
        <v>7152</v>
      </c>
      <c r="C3589" s="27" t="s">
        <v>189</v>
      </c>
      <c r="D3589" s="27" t="s">
        <v>295</v>
      </c>
      <c r="I3589" s="28">
        <v>43423.599131944444</v>
      </c>
      <c r="J3589" s="28">
        <v>43423.599641203706</v>
      </c>
      <c r="K3589" s="27">
        <v>5.0925925925925921E-4</v>
      </c>
      <c r="L3589" s="27" t="s">
        <v>210</v>
      </c>
      <c r="M3589" s="27" t="s">
        <v>211</v>
      </c>
      <c r="N3589" s="27" t="s">
        <v>215</v>
      </c>
      <c r="O3589" s="27" t="s">
        <v>294</v>
      </c>
      <c r="R3589" s="27">
        <v>0</v>
      </c>
      <c r="U3589" s="27" t="s">
        <v>7153</v>
      </c>
    </row>
    <row r="3590" spans="1:21" x14ac:dyDescent="0.15">
      <c r="A3590" s="27" t="s">
        <v>75</v>
      </c>
      <c r="B3590" s="27" t="s">
        <v>13751</v>
      </c>
      <c r="C3590" s="27" t="s">
        <v>189</v>
      </c>
      <c r="D3590" s="27" t="s">
        <v>295</v>
      </c>
      <c r="I3590" s="28">
        <v>43423.601423611108</v>
      </c>
      <c r="J3590" s="28">
        <v>43423.601423611108</v>
      </c>
      <c r="K3590" s="27">
        <v>0</v>
      </c>
      <c r="L3590" s="27" t="s">
        <v>211</v>
      </c>
      <c r="M3590" s="27" t="s">
        <v>211</v>
      </c>
      <c r="N3590" s="27" t="s">
        <v>215</v>
      </c>
      <c r="O3590" s="27" t="s">
        <v>294</v>
      </c>
      <c r="R3590" s="27">
        <v>0</v>
      </c>
      <c r="U3590" s="27" t="s">
        <v>13752</v>
      </c>
    </row>
    <row r="3591" spans="1:21" x14ac:dyDescent="0.15">
      <c r="A3591" s="27" t="s">
        <v>75</v>
      </c>
      <c r="B3591" s="27" t="s">
        <v>13753</v>
      </c>
      <c r="C3591" s="27" t="s">
        <v>189</v>
      </c>
      <c r="D3591" s="27" t="s">
        <v>295</v>
      </c>
      <c r="I3591" s="28">
        <v>43423.602175925924</v>
      </c>
      <c r="J3591" s="28">
        <v>43423.602175925924</v>
      </c>
      <c r="K3591" s="27">
        <v>0</v>
      </c>
      <c r="L3591" s="27" t="s">
        <v>211</v>
      </c>
      <c r="M3591" s="27" t="s">
        <v>211</v>
      </c>
      <c r="N3591" s="27" t="s">
        <v>215</v>
      </c>
      <c r="O3591" s="27" t="s">
        <v>294</v>
      </c>
      <c r="R3591" s="27">
        <v>0</v>
      </c>
      <c r="U3591" s="27" t="s">
        <v>7155</v>
      </c>
    </row>
    <row r="3592" spans="1:21" x14ac:dyDescent="0.15">
      <c r="A3592" s="27" t="s">
        <v>75</v>
      </c>
      <c r="B3592" s="27" t="s">
        <v>7154</v>
      </c>
      <c r="C3592" s="27" t="s">
        <v>189</v>
      </c>
      <c r="D3592" s="27" t="s">
        <v>295</v>
      </c>
      <c r="I3592" s="28">
        <v>43423.60255787037</v>
      </c>
      <c r="J3592" s="28">
        <v>43423.602743055555</v>
      </c>
      <c r="K3592" s="27">
        <v>1.8518518518518518E-4</v>
      </c>
      <c r="L3592" s="27" t="s">
        <v>210</v>
      </c>
      <c r="M3592" s="27" t="s">
        <v>211</v>
      </c>
      <c r="N3592" s="27" t="s">
        <v>215</v>
      </c>
      <c r="O3592" s="27" t="s">
        <v>294</v>
      </c>
      <c r="R3592" s="27">
        <v>0</v>
      </c>
      <c r="U3592" s="27" t="s">
        <v>7155</v>
      </c>
    </row>
    <row r="3593" spans="1:21" x14ac:dyDescent="0.15">
      <c r="A3593" s="27" t="s">
        <v>75</v>
      </c>
      <c r="B3593" s="27" t="s">
        <v>7156</v>
      </c>
      <c r="C3593" s="27" t="s">
        <v>189</v>
      </c>
      <c r="D3593" s="27" t="s">
        <v>295</v>
      </c>
      <c r="I3593" s="28">
        <v>43423.604027777779</v>
      </c>
      <c r="J3593" s="28">
        <v>43423.604178240741</v>
      </c>
      <c r="K3593" s="27">
        <v>1.5046296296296297E-4</v>
      </c>
      <c r="L3593" s="27" t="s">
        <v>210</v>
      </c>
      <c r="M3593" s="27" t="s">
        <v>211</v>
      </c>
      <c r="N3593" s="27" t="s">
        <v>215</v>
      </c>
      <c r="O3593" s="27" t="s">
        <v>294</v>
      </c>
      <c r="R3593" s="27">
        <v>0</v>
      </c>
      <c r="U3593" s="27" t="s">
        <v>7157</v>
      </c>
    </row>
    <row r="3594" spans="1:21" x14ac:dyDescent="0.15">
      <c r="A3594" s="27" t="s">
        <v>75</v>
      </c>
      <c r="B3594" s="27" t="s">
        <v>7158</v>
      </c>
      <c r="C3594" s="27" t="s">
        <v>189</v>
      </c>
      <c r="D3594" s="27" t="s">
        <v>295</v>
      </c>
      <c r="I3594" s="28">
        <v>43423.605613425927</v>
      </c>
      <c r="J3594" s="28">
        <v>43423.606064814812</v>
      </c>
      <c r="K3594" s="27">
        <v>4.5138888888888892E-4</v>
      </c>
      <c r="L3594" s="27" t="s">
        <v>210</v>
      </c>
      <c r="M3594" s="27" t="s">
        <v>211</v>
      </c>
      <c r="N3594" s="27" t="s">
        <v>215</v>
      </c>
      <c r="O3594" s="27" t="s">
        <v>294</v>
      </c>
      <c r="R3594" s="27">
        <v>0</v>
      </c>
      <c r="U3594" s="27" t="s">
        <v>7159</v>
      </c>
    </row>
    <row r="3595" spans="1:21" x14ac:dyDescent="0.15">
      <c r="A3595" s="27" t="s">
        <v>75</v>
      </c>
      <c r="B3595" s="27" t="s">
        <v>7160</v>
      </c>
      <c r="C3595" s="27" t="s">
        <v>189</v>
      </c>
      <c r="D3595" s="27" t="s">
        <v>295</v>
      </c>
      <c r="I3595" s="28">
        <v>43423.610439814816</v>
      </c>
      <c r="J3595" s="28">
        <v>43423.610694444447</v>
      </c>
      <c r="K3595" s="27">
        <v>2.5462962962962961E-4</v>
      </c>
      <c r="L3595" s="27" t="s">
        <v>210</v>
      </c>
      <c r="M3595" s="27" t="s">
        <v>211</v>
      </c>
      <c r="N3595" s="27" t="s">
        <v>215</v>
      </c>
      <c r="O3595" s="27" t="s">
        <v>294</v>
      </c>
      <c r="R3595" s="27">
        <v>0</v>
      </c>
      <c r="U3595" s="27" t="s">
        <v>7161</v>
      </c>
    </row>
    <row r="3596" spans="1:21" x14ac:dyDescent="0.15">
      <c r="A3596" s="27" t="s">
        <v>75</v>
      </c>
      <c r="B3596" s="27" t="s">
        <v>13754</v>
      </c>
      <c r="C3596" s="27" t="s">
        <v>189</v>
      </c>
      <c r="D3596" s="27" t="s">
        <v>295</v>
      </c>
      <c r="I3596" s="28">
        <v>43423.61209490741</v>
      </c>
      <c r="J3596" s="28">
        <v>43423.61209490741</v>
      </c>
      <c r="K3596" s="27">
        <v>0</v>
      </c>
      <c r="L3596" s="27" t="s">
        <v>211</v>
      </c>
      <c r="M3596" s="27" t="s">
        <v>211</v>
      </c>
      <c r="N3596" s="27" t="s">
        <v>215</v>
      </c>
      <c r="O3596" s="27" t="s">
        <v>294</v>
      </c>
      <c r="R3596" s="27">
        <v>0</v>
      </c>
      <c r="U3596" s="27" t="s">
        <v>13755</v>
      </c>
    </row>
    <row r="3597" spans="1:21" x14ac:dyDescent="0.15">
      <c r="A3597" s="27" t="s">
        <v>75</v>
      </c>
      <c r="B3597" s="27" t="s">
        <v>7162</v>
      </c>
      <c r="C3597" s="27" t="s">
        <v>189</v>
      </c>
      <c r="D3597" s="27" t="s">
        <v>295</v>
      </c>
      <c r="I3597" s="28">
        <v>43423.612604166665</v>
      </c>
      <c r="J3597" s="28">
        <v>43423.612650462965</v>
      </c>
      <c r="K3597" s="27">
        <v>4.6296296296296294E-5</v>
      </c>
      <c r="L3597" s="27" t="s">
        <v>210</v>
      </c>
      <c r="M3597" s="27" t="s">
        <v>211</v>
      </c>
      <c r="N3597" s="27" t="s">
        <v>215</v>
      </c>
      <c r="O3597" s="27" t="s">
        <v>294</v>
      </c>
      <c r="R3597" s="27">
        <v>0</v>
      </c>
      <c r="U3597" s="27" t="s">
        <v>7163</v>
      </c>
    </row>
    <row r="3598" spans="1:21" x14ac:dyDescent="0.15">
      <c r="A3598" s="27" t="s">
        <v>75</v>
      </c>
      <c r="B3598" s="27" t="s">
        <v>7164</v>
      </c>
      <c r="C3598" s="27" t="s">
        <v>189</v>
      </c>
      <c r="D3598" s="27" t="s">
        <v>295</v>
      </c>
      <c r="I3598" s="28">
        <v>43423.615381944444</v>
      </c>
      <c r="J3598" s="28">
        <v>43423.617627314816</v>
      </c>
      <c r="K3598" s="27">
        <v>2.2453703703703702E-3</v>
      </c>
      <c r="L3598" s="27" t="s">
        <v>210</v>
      </c>
      <c r="M3598" s="27" t="s">
        <v>210</v>
      </c>
      <c r="N3598" s="27" t="s">
        <v>215</v>
      </c>
      <c r="O3598" s="27" t="s">
        <v>294</v>
      </c>
      <c r="R3598" s="27">
        <v>0</v>
      </c>
      <c r="U3598" s="27" t="s">
        <v>7165</v>
      </c>
    </row>
    <row r="3599" spans="1:21" x14ac:dyDescent="0.15">
      <c r="A3599" s="27" t="s">
        <v>75</v>
      </c>
      <c r="B3599" s="27" t="s">
        <v>7166</v>
      </c>
      <c r="C3599" s="27" t="s">
        <v>189</v>
      </c>
      <c r="D3599" s="27" t="s">
        <v>295</v>
      </c>
      <c r="I3599" s="28">
        <v>43423.623240740744</v>
      </c>
      <c r="J3599" s="28">
        <v>43423.623576388891</v>
      </c>
      <c r="K3599" s="27">
        <v>3.3564814814814812E-4</v>
      </c>
      <c r="L3599" s="27" t="s">
        <v>210</v>
      </c>
      <c r="M3599" s="27" t="s">
        <v>211</v>
      </c>
      <c r="N3599" s="27" t="s">
        <v>215</v>
      </c>
      <c r="O3599" s="27" t="s">
        <v>294</v>
      </c>
      <c r="R3599" s="27">
        <v>0</v>
      </c>
      <c r="U3599" s="27" t="s">
        <v>7167</v>
      </c>
    </row>
    <row r="3600" spans="1:21" x14ac:dyDescent="0.15">
      <c r="A3600" s="27" t="s">
        <v>75</v>
      </c>
      <c r="B3600" s="27" t="s">
        <v>13756</v>
      </c>
      <c r="C3600" s="27" t="s">
        <v>189</v>
      </c>
      <c r="D3600" s="27" t="s">
        <v>295</v>
      </c>
      <c r="I3600" s="28">
        <v>43423.630648148152</v>
      </c>
      <c r="J3600" s="28">
        <v>43423.630648148152</v>
      </c>
      <c r="K3600" s="27">
        <v>0</v>
      </c>
      <c r="L3600" s="27" t="s">
        <v>211</v>
      </c>
      <c r="M3600" s="27" t="s">
        <v>211</v>
      </c>
      <c r="N3600" s="27" t="s">
        <v>215</v>
      </c>
      <c r="O3600" s="27" t="s">
        <v>294</v>
      </c>
      <c r="R3600" s="27">
        <v>0</v>
      </c>
      <c r="U3600" s="27" t="s">
        <v>13757</v>
      </c>
    </row>
    <row r="3601" spans="1:21" x14ac:dyDescent="0.15">
      <c r="A3601" s="27" t="s">
        <v>75</v>
      </c>
      <c r="B3601" s="27" t="s">
        <v>13758</v>
      </c>
      <c r="C3601" s="27" t="s">
        <v>189</v>
      </c>
      <c r="D3601" s="27" t="s">
        <v>295</v>
      </c>
      <c r="I3601" s="28">
        <v>43423.632349537038</v>
      </c>
      <c r="J3601" s="28">
        <v>43423.632349537038</v>
      </c>
      <c r="K3601" s="27">
        <v>0</v>
      </c>
      <c r="L3601" s="27" t="s">
        <v>211</v>
      </c>
      <c r="M3601" s="27" t="s">
        <v>211</v>
      </c>
      <c r="N3601" s="27" t="s">
        <v>215</v>
      </c>
      <c r="O3601" s="27" t="s">
        <v>294</v>
      </c>
      <c r="R3601" s="27">
        <v>0</v>
      </c>
      <c r="U3601" s="27" t="s">
        <v>13759</v>
      </c>
    </row>
    <row r="3602" spans="1:21" x14ac:dyDescent="0.15">
      <c r="A3602" s="27" t="s">
        <v>75</v>
      </c>
      <c r="B3602" s="27" t="s">
        <v>13760</v>
      </c>
      <c r="C3602" s="27" t="s">
        <v>189</v>
      </c>
      <c r="D3602" s="27" t="s">
        <v>295</v>
      </c>
      <c r="I3602" s="28">
        <v>43423.6327662037</v>
      </c>
      <c r="J3602" s="28">
        <v>43423.6327662037</v>
      </c>
      <c r="K3602" s="27">
        <v>0</v>
      </c>
      <c r="L3602" s="27" t="s">
        <v>211</v>
      </c>
      <c r="M3602" s="27" t="s">
        <v>211</v>
      </c>
      <c r="N3602" s="27" t="s">
        <v>215</v>
      </c>
      <c r="O3602" s="27" t="s">
        <v>294</v>
      </c>
      <c r="R3602" s="27">
        <v>0</v>
      </c>
      <c r="U3602" s="27" t="s">
        <v>13761</v>
      </c>
    </row>
    <row r="3603" spans="1:21" x14ac:dyDescent="0.15">
      <c r="A3603" s="27" t="s">
        <v>75</v>
      </c>
      <c r="B3603" s="27" t="s">
        <v>7168</v>
      </c>
      <c r="C3603" s="27" t="s">
        <v>189</v>
      </c>
      <c r="D3603" s="27" t="s">
        <v>295</v>
      </c>
      <c r="I3603" s="28">
        <v>43423.633784722224</v>
      </c>
      <c r="J3603" s="28">
        <v>43423.634108796294</v>
      </c>
      <c r="K3603" s="27">
        <v>3.2407407407407406E-4</v>
      </c>
      <c r="L3603" s="27" t="s">
        <v>210</v>
      </c>
      <c r="M3603" s="27" t="s">
        <v>211</v>
      </c>
      <c r="N3603" s="27" t="s">
        <v>215</v>
      </c>
      <c r="O3603" s="27" t="s">
        <v>294</v>
      </c>
      <c r="R3603" s="27">
        <v>0</v>
      </c>
      <c r="U3603" s="27" t="s">
        <v>7169</v>
      </c>
    </row>
    <row r="3604" spans="1:21" x14ac:dyDescent="0.15">
      <c r="A3604" s="27" t="s">
        <v>75</v>
      </c>
      <c r="B3604" s="27" t="s">
        <v>13762</v>
      </c>
      <c r="C3604" s="27" t="s">
        <v>189</v>
      </c>
      <c r="D3604" s="27" t="s">
        <v>295</v>
      </c>
      <c r="I3604" s="28">
        <v>43423.635104166664</v>
      </c>
      <c r="J3604" s="28">
        <v>43423.635104166664</v>
      </c>
      <c r="K3604" s="27">
        <v>0</v>
      </c>
      <c r="L3604" s="27" t="s">
        <v>211</v>
      </c>
      <c r="M3604" s="27" t="s">
        <v>211</v>
      </c>
      <c r="N3604" s="27" t="s">
        <v>215</v>
      </c>
      <c r="O3604" s="27" t="s">
        <v>294</v>
      </c>
      <c r="R3604" s="27">
        <v>0</v>
      </c>
      <c r="U3604" s="27" t="s">
        <v>13763</v>
      </c>
    </row>
    <row r="3605" spans="1:21" x14ac:dyDescent="0.15">
      <c r="A3605" s="27" t="s">
        <v>75</v>
      </c>
      <c r="B3605" s="27" t="s">
        <v>7170</v>
      </c>
      <c r="C3605" s="27" t="s">
        <v>189</v>
      </c>
      <c r="D3605" s="27" t="s">
        <v>295</v>
      </c>
      <c r="I3605" s="28">
        <v>43423.635694444441</v>
      </c>
      <c r="J3605" s="28">
        <v>43423.63621527778</v>
      </c>
      <c r="K3605" s="27">
        <v>5.2083333333333333E-4</v>
      </c>
      <c r="L3605" s="27" t="s">
        <v>210</v>
      </c>
      <c r="M3605" s="27" t="s">
        <v>211</v>
      </c>
      <c r="N3605" s="27" t="s">
        <v>215</v>
      </c>
      <c r="O3605" s="27" t="s">
        <v>294</v>
      </c>
      <c r="R3605" s="27">
        <v>0</v>
      </c>
      <c r="U3605" s="27" t="s">
        <v>7171</v>
      </c>
    </row>
    <row r="3606" spans="1:21" x14ac:dyDescent="0.15">
      <c r="A3606" s="27" t="s">
        <v>75</v>
      </c>
      <c r="B3606" s="27" t="s">
        <v>13764</v>
      </c>
      <c r="C3606" s="27" t="s">
        <v>189</v>
      </c>
      <c r="D3606" s="27" t="s">
        <v>295</v>
      </c>
      <c r="I3606" s="28">
        <v>43423.63789351852</v>
      </c>
      <c r="J3606" s="28">
        <v>43423.63789351852</v>
      </c>
      <c r="K3606" s="27">
        <v>0</v>
      </c>
      <c r="L3606" s="27" t="s">
        <v>211</v>
      </c>
      <c r="M3606" s="27" t="s">
        <v>211</v>
      </c>
      <c r="N3606" s="27" t="s">
        <v>215</v>
      </c>
      <c r="O3606" s="27" t="s">
        <v>294</v>
      </c>
      <c r="U3606" s="27" t="s">
        <v>9492</v>
      </c>
    </row>
    <row r="3607" spans="1:21" x14ac:dyDescent="0.15">
      <c r="A3607" s="27" t="s">
        <v>75</v>
      </c>
      <c r="B3607" s="27" t="s">
        <v>13765</v>
      </c>
      <c r="C3607" s="27" t="s">
        <v>189</v>
      </c>
      <c r="D3607" s="27" t="s">
        <v>295</v>
      </c>
      <c r="I3607" s="28">
        <v>43423.64329861111</v>
      </c>
      <c r="J3607" s="28">
        <v>43423.64329861111</v>
      </c>
      <c r="K3607" s="27">
        <v>0</v>
      </c>
      <c r="L3607" s="27" t="s">
        <v>211</v>
      </c>
      <c r="M3607" s="27" t="s">
        <v>211</v>
      </c>
      <c r="N3607" s="27" t="s">
        <v>215</v>
      </c>
      <c r="O3607" s="27" t="s">
        <v>294</v>
      </c>
      <c r="R3607" s="27">
        <v>0</v>
      </c>
      <c r="U3607" s="27" t="s">
        <v>13766</v>
      </c>
    </row>
    <row r="3608" spans="1:21" x14ac:dyDescent="0.15">
      <c r="A3608" s="27" t="s">
        <v>75</v>
      </c>
      <c r="B3608" s="27" t="s">
        <v>7172</v>
      </c>
      <c r="C3608" s="27" t="s">
        <v>189</v>
      </c>
      <c r="D3608" s="27" t="s">
        <v>295</v>
      </c>
      <c r="I3608" s="28">
        <v>43423.645462962966</v>
      </c>
      <c r="J3608" s="28">
        <v>43423.646064814813</v>
      </c>
      <c r="K3608" s="27">
        <v>6.018518518518519E-4</v>
      </c>
      <c r="L3608" s="27" t="s">
        <v>210</v>
      </c>
      <c r="M3608" s="27" t="s">
        <v>211</v>
      </c>
      <c r="N3608" s="27" t="s">
        <v>215</v>
      </c>
      <c r="O3608" s="27" t="s">
        <v>294</v>
      </c>
      <c r="R3608" s="27">
        <v>0</v>
      </c>
      <c r="U3608" s="27" t="s">
        <v>7173</v>
      </c>
    </row>
    <row r="3609" spans="1:21" x14ac:dyDescent="0.15">
      <c r="A3609" s="27" t="s">
        <v>75</v>
      </c>
      <c r="B3609" s="27" t="s">
        <v>7174</v>
      </c>
      <c r="C3609" s="27" t="s">
        <v>189</v>
      </c>
      <c r="D3609" s="27" t="s">
        <v>295</v>
      </c>
      <c r="I3609" s="28">
        <v>43423.646238425928</v>
      </c>
      <c r="J3609" s="28">
        <v>43423.648356481484</v>
      </c>
      <c r="K3609" s="27">
        <v>2.1180555555555553E-3</v>
      </c>
      <c r="L3609" s="27" t="s">
        <v>210</v>
      </c>
      <c r="M3609" s="27" t="s">
        <v>210</v>
      </c>
      <c r="N3609" s="27" t="s">
        <v>215</v>
      </c>
      <c r="O3609" s="27" t="s">
        <v>294</v>
      </c>
      <c r="R3609" s="27">
        <v>0</v>
      </c>
      <c r="U3609" s="27" t="s">
        <v>7173</v>
      </c>
    </row>
    <row r="3610" spans="1:21" x14ac:dyDescent="0.15">
      <c r="A3610" s="27" t="s">
        <v>75</v>
      </c>
      <c r="B3610" s="27" t="s">
        <v>13767</v>
      </c>
      <c r="C3610" s="27" t="s">
        <v>189</v>
      </c>
      <c r="D3610" s="27" t="s">
        <v>295</v>
      </c>
      <c r="I3610" s="28">
        <v>43423.64949074074</v>
      </c>
      <c r="J3610" s="28">
        <v>43423.64949074074</v>
      </c>
      <c r="K3610" s="27">
        <v>0</v>
      </c>
      <c r="L3610" s="27" t="s">
        <v>211</v>
      </c>
      <c r="M3610" s="27" t="s">
        <v>211</v>
      </c>
      <c r="N3610" s="27" t="s">
        <v>215</v>
      </c>
      <c r="O3610" s="27" t="s">
        <v>294</v>
      </c>
      <c r="R3610" s="27">
        <v>0</v>
      </c>
      <c r="U3610" s="27" t="s">
        <v>13768</v>
      </c>
    </row>
    <row r="3611" spans="1:21" x14ac:dyDescent="0.15">
      <c r="A3611" s="27" t="s">
        <v>75</v>
      </c>
      <c r="B3611" s="27" t="s">
        <v>7175</v>
      </c>
      <c r="C3611" s="27" t="s">
        <v>189</v>
      </c>
      <c r="D3611" s="27" t="s">
        <v>295</v>
      </c>
      <c r="I3611" s="28">
        <v>43423.65116898148</v>
      </c>
      <c r="J3611" s="28">
        <v>43423.651863425926</v>
      </c>
      <c r="K3611" s="27">
        <v>6.9444444444444447E-4</v>
      </c>
      <c r="L3611" s="27" t="s">
        <v>210</v>
      </c>
      <c r="M3611" s="27" t="s">
        <v>211</v>
      </c>
      <c r="N3611" s="27" t="s">
        <v>215</v>
      </c>
      <c r="O3611" s="27" t="s">
        <v>294</v>
      </c>
      <c r="R3611" s="27">
        <v>0</v>
      </c>
      <c r="U3611" s="27" t="s">
        <v>7176</v>
      </c>
    </row>
    <row r="3612" spans="1:21" x14ac:dyDescent="0.15">
      <c r="A3612" s="27" t="s">
        <v>75</v>
      </c>
      <c r="B3612" s="27" t="s">
        <v>7177</v>
      </c>
      <c r="C3612" s="27" t="s">
        <v>189</v>
      </c>
      <c r="D3612" s="27" t="s">
        <v>295</v>
      </c>
      <c r="I3612" s="28">
        <v>43423.652974537035</v>
      </c>
      <c r="J3612" s="28">
        <v>43423.653090277781</v>
      </c>
      <c r="K3612" s="27">
        <v>1.1574074074074073E-4</v>
      </c>
      <c r="L3612" s="27" t="s">
        <v>210</v>
      </c>
      <c r="M3612" s="27" t="s">
        <v>211</v>
      </c>
      <c r="N3612" s="27" t="s">
        <v>215</v>
      </c>
      <c r="O3612" s="27" t="s">
        <v>294</v>
      </c>
      <c r="R3612" s="27">
        <v>0</v>
      </c>
      <c r="U3612" s="27" t="s">
        <v>7178</v>
      </c>
    </row>
    <row r="3613" spans="1:21" x14ac:dyDescent="0.15">
      <c r="A3613" s="27" t="s">
        <v>75</v>
      </c>
      <c r="B3613" s="27" t="s">
        <v>13769</v>
      </c>
      <c r="C3613" s="27" t="s">
        <v>189</v>
      </c>
      <c r="D3613" s="27" t="s">
        <v>295</v>
      </c>
      <c r="I3613" s="28">
        <v>43423.654085648152</v>
      </c>
      <c r="J3613" s="28">
        <v>43423.654085648152</v>
      </c>
      <c r="K3613" s="27">
        <v>0</v>
      </c>
      <c r="L3613" s="27" t="s">
        <v>211</v>
      </c>
      <c r="M3613" s="27" t="s">
        <v>211</v>
      </c>
      <c r="N3613" s="27" t="s">
        <v>215</v>
      </c>
      <c r="O3613" s="27" t="s">
        <v>294</v>
      </c>
      <c r="U3613" s="27" t="s">
        <v>13770</v>
      </c>
    </row>
    <row r="3614" spans="1:21" x14ac:dyDescent="0.15">
      <c r="A3614" s="27" t="s">
        <v>75</v>
      </c>
      <c r="B3614" s="27" t="s">
        <v>13771</v>
      </c>
      <c r="C3614" s="27" t="s">
        <v>189</v>
      </c>
      <c r="D3614" s="27" t="s">
        <v>295</v>
      </c>
      <c r="I3614" s="28">
        <v>43423.655081018522</v>
      </c>
      <c r="J3614" s="28">
        <v>43423.655081018522</v>
      </c>
      <c r="K3614" s="27">
        <v>0</v>
      </c>
      <c r="L3614" s="27" t="s">
        <v>211</v>
      </c>
      <c r="M3614" s="27" t="s">
        <v>211</v>
      </c>
      <c r="N3614" s="27" t="s">
        <v>215</v>
      </c>
      <c r="O3614" s="27" t="s">
        <v>294</v>
      </c>
      <c r="R3614" s="27">
        <v>0</v>
      </c>
      <c r="U3614" s="27" t="s">
        <v>13772</v>
      </c>
    </row>
    <row r="3615" spans="1:21" x14ac:dyDescent="0.15">
      <c r="A3615" s="27" t="s">
        <v>75</v>
      </c>
      <c r="B3615" s="27" t="s">
        <v>13773</v>
      </c>
      <c r="C3615" s="27" t="s">
        <v>189</v>
      </c>
      <c r="D3615" s="27" t="s">
        <v>295</v>
      </c>
      <c r="I3615" s="28">
        <v>43423.656469907408</v>
      </c>
      <c r="J3615" s="28">
        <v>43423.656469907408</v>
      </c>
      <c r="K3615" s="27">
        <v>0</v>
      </c>
      <c r="L3615" s="27" t="s">
        <v>211</v>
      </c>
      <c r="M3615" s="27" t="s">
        <v>211</v>
      </c>
      <c r="N3615" s="27" t="s">
        <v>215</v>
      </c>
      <c r="O3615" s="27" t="s">
        <v>294</v>
      </c>
      <c r="R3615" s="27">
        <v>0</v>
      </c>
      <c r="U3615" s="27" t="s">
        <v>13774</v>
      </c>
    </row>
    <row r="3616" spans="1:21" x14ac:dyDescent="0.15">
      <c r="A3616" s="27" t="s">
        <v>75</v>
      </c>
      <c r="B3616" s="27" t="s">
        <v>7179</v>
      </c>
      <c r="C3616" s="27" t="s">
        <v>189</v>
      </c>
      <c r="D3616" s="27" t="s">
        <v>295</v>
      </c>
      <c r="I3616" s="28">
        <v>43423.663969907408</v>
      </c>
      <c r="J3616" s="28">
        <v>43423.664479166669</v>
      </c>
      <c r="K3616" s="27">
        <v>5.0925925925925921E-4</v>
      </c>
      <c r="L3616" s="27" t="s">
        <v>210</v>
      </c>
      <c r="M3616" s="27" t="s">
        <v>211</v>
      </c>
      <c r="N3616" s="27" t="s">
        <v>215</v>
      </c>
      <c r="O3616" s="27" t="s">
        <v>294</v>
      </c>
      <c r="R3616" s="27">
        <v>0</v>
      </c>
      <c r="U3616" s="27" t="s">
        <v>7180</v>
      </c>
    </row>
    <row r="3617" spans="1:21" x14ac:dyDescent="0.15">
      <c r="A3617" s="27" t="s">
        <v>75</v>
      </c>
      <c r="B3617" s="27" t="s">
        <v>7181</v>
      </c>
      <c r="C3617" s="27" t="s">
        <v>189</v>
      </c>
      <c r="D3617" s="27" t="s">
        <v>295</v>
      </c>
      <c r="I3617" s="28">
        <v>43423.665694444448</v>
      </c>
      <c r="J3617" s="28">
        <v>43423.666250000002</v>
      </c>
      <c r="K3617" s="27">
        <v>5.5555555555555556E-4</v>
      </c>
      <c r="L3617" s="27" t="s">
        <v>210</v>
      </c>
      <c r="M3617" s="27" t="s">
        <v>211</v>
      </c>
      <c r="N3617" s="27" t="s">
        <v>215</v>
      </c>
      <c r="O3617" s="27" t="s">
        <v>294</v>
      </c>
      <c r="R3617" s="27">
        <v>0</v>
      </c>
      <c r="U3617" s="27" t="s">
        <v>7182</v>
      </c>
    </row>
    <row r="3618" spans="1:21" x14ac:dyDescent="0.15">
      <c r="A3618" s="27" t="s">
        <v>75</v>
      </c>
      <c r="B3618" s="27" t="s">
        <v>13775</v>
      </c>
      <c r="C3618" s="27" t="s">
        <v>189</v>
      </c>
      <c r="D3618" s="27" t="s">
        <v>295</v>
      </c>
      <c r="I3618" s="28">
        <v>43423.670381944445</v>
      </c>
      <c r="J3618" s="28">
        <v>43423.670381944445</v>
      </c>
      <c r="K3618" s="27">
        <v>0</v>
      </c>
      <c r="L3618" s="27" t="s">
        <v>211</v>
      </c>
      <c r="M3618" s="27" t="s">
        <v>211</v>
      </c>
      <c r="N3618" s="27" t="s">
        <v>215</v>
      </c>
      <c r="O3618" s="27" t="s">
        <v>294</v>
      </c>
      <c r="R3618" s="27">
        <v>0</v>
      </c>
      <c r="U3618" s="27" t="s">
        <v>13776</v>
      </c>
    </row>
    <row r="3619" spans="1:21" x14ac:dyDescent="0.15">
      <c r="A3619" s="27" t="s">
        <v>75</v>
      </c>
      <c r="B3619" s="27" t="s">
        <v>7183</v>
      </c>
      <c r="C3619" s="27" t="s">
        <v>189</v>
      </c>
      <c r="D3619" s="27" t="s">
        <v>295</v>
      </c>
      <c r="I3619" s="28">
        <v>43423.67083333333</v>
      </c>
      <c r="J3619" s="28">
        <v>43423.674571759257</v>
      </c>
      <c r="K3619" s="27">
        <v>3.7384259259259263E-3</v>
      </c>
      <c r="L3619" s="27" t="s">
        <v>210</v>
      </c>
      <c r="M3619" s="27" t="s">
        <v>210</v>
      </c>
      <c r="N3619" s="27" t="s">
        <v>215</v>
      </c>
      <c r="O3619" s="27" t="s">
        <v>294</v>
      </c>
      <c r="R3619" s="27">
        <v>0</v>
      </c>
      <c r="U3619" s="27" t="s">
        <v>7184</v>
      </c>
    </row>
    <row r="3620" spans="1:21" x14ac:dyDescent="0.15">
      <c r="A3620" s="27" t="s">
        <v>75</v>
      </c>
      <c r="B3620" s="27" t="s">
        <v>7185</v>
      </c>
      <c r="C3620" s="27" t="s">
        <v>189</v>
      </c>
      <c r="D3620" s="27" t="s">
        <v>295</v>
      </c>
      <c r="I3620" s="28">
        <v>43423.681423611109</v>
      </c>
      <c r="J3620" s="28">
        <v>43423.681932870371</v>
      </c>
      <c r="K3620" s="27">
        <v>5.0925925925925921E-4</v>
      </c>
      <c r="L3620" s="27" t="s">
        <v>210</v>
      </c>
      <c r="M3620" s="27" t="s">
        <v>211</v>
      </c>
      <c r="N3620" s="27" t="s">
        <v>215</v>
      </c>
      <c r="O3620" s="27" t="s">
        <v>294</v>
      </c>
      <c r="R3620" s="27">
        <v>0</v>
      </c>
      <c r="U3620" s="27" t="s">
        <v>7186</v>
      </c>
    </row>
    <row r="3621" spans="1:21" x14ac:dyDescent="0.15">
      <c r="A3621" s="27" t="s">
        <v>75</v>
      </c>
      <c r="B3621" s="27" t="s">
        <v>7187</v>
      </c>
      <c r="C3621" s="27" t="s">
        <v>189</v>
      </c>
      <c r="D3621" s="27" t="s">
        <v>295</v>
      </c>
      <c r="I3621" s="28">
        <v>43423.682881944442</v>
      </c>
      <c r="J3621" s="28">
        <v>43423.683738425927</v>
      </c>
      <c r="K3621" s="27">
        <v>8.564814814814815E-4</v>
      </c>
      <c r="L3621" s="27" t="s">
        <v>210</v>
      </c>
      <c r="M3621" s="27" t="s">
        <v>211</v>
      </c>
      <c r="N3621" s="27" t="s">
        <v>215</v>
      </c>
      <c r="O3621" s="27" t="s">
        <v>294</v>
      </c>
      <c r="R3621" s="27">
        <v>0</v>
      </c>
      <c r="U3621" s="27" t="s">
        <v>7188</v>
      </c>
    </row>
    <row r="3622" spans="1:21" x14ac:dyDescent="0.15">
      <c r="A3622" s="27" t="s">
        <v>75</v>
      </c>
      <c r="B3622" s="27" t="s">
        <v>13777</v>
      </c>
      <c r="C3622" s="27" t="s">
        <v>189</v>
      </c>
      <c r="D3622" s="27" t="s">
        <v>295</v>
      </c>
      <c r="I3622" s="28">
        <v>43423.685532407406</v>
      </c>
      <c r="J3622" s="28">
        <v>43423.685532407406</v>
      </c>
      <c r="K3622" s="27">
        <v>0</v>
      </c>
      <c r="L3622" s="27" t="s">
        <v>211</v>
      </c>
      <c r="M3622" s="27" t="s">
        <v>211</v>
      </c>
      <c r="N3622" s="27" t="s">
        <v>215</v>
      </c>
      <c r="O3622" s="27" t="s">
        <v>294</v>
      </c>
      <c r="R3622" s="27">
        <v>0</v>
      </c>
      <c r="U3622" s="27" t="s">
        <v>13778</v>
      </c>
    </row>
    <row r="3623" spans="1:21" x14ac:dyDescent="0.15">
      <c r="A3623" s="27" t="s">
        <v>75</v>
      </c>
      <c r="B3623" s="27" t="s">
        <v>13779</v>
      </c>
      <c r="C3623" s="27" t="s">
        <v>189</v>
      </c>
      <c r="D3623" s="27" t="s">
        <v>295</v>
      </c>
      <c r="I3623" s="28">
        <v>43423.685879629629</v>
      </c>
      <c r="J3623" s="28">
        <v>43423.685879629629</v>
      </c>
      <c r="K3623" s="27">
        <v>0</v>
      </c>
      <c r="L3623" s="27" t="s">
        <v>211</v>
      </c>
      <c r="M3623" s="27" t="s">
        <v>211</v>
      </c>
      <c r="N3623" s="27" t="s">
        <v>215</v>
      </c>
      <c r="O3623" s="27" t="s">
        <v>294</v>
      </c>
      <c r="R3623" s="27">
        <v>0</v>
      </c>
      <c r="U3623" s="27" t="s">
        <v>13780</v>
      </c>
    </row>
    <row r="3624" spans="1:21" x14ac:dyDescent="0.15">
      <c r="A3624" s="27" t="s">
        <v>75</v>
      </c>
      <c r="B3624" s="27" t="s">
        <v>7189</v>
      </c>
      <c r="C3624" s="27" t="s">
        <v>189</v>
      </c>
      <c r="D3624" s="27" t="s">
        <v>295</v>
      </c>
      <c r="I3624" s="28">
        <v>43423.688761574071</v>
      </c>
      <c r="J3624" s="28">
        <v>43423.688935185186</v>
      </c>
      <c r="K3624" s="27">
        <v>1.7361111111111112E-4</v>
      </c>
      <c r="L3624" s="27" t="s">
        <v>210</v>
      </c>
      <c r="M3624" s="27" t="s">
        <v>211</v>
      </c>
      <c r="N3624" s="27" t="s">
        <v>215</v>
      </c>
      <c r="O3624" s="27" t="s">
        <v>294</v>
      </c>
      <c r="R3624" s="27">
        <v>0</v>
      </c>
      <c r="U3624" s="27" t="s">
        <v>7190</v>
      </c>
    </row>
    <row r="3625" spans="1:21" x14ac:dyDescent="0.15">
      <c r="A3625" s="27" t="s">
        <v>75</v>
      </c>
      <c r="B3625" s="27" t="s">
        <v>7191</v>
      </c>
      <c r="C3625" s="27" t="s">
        <v>189</v>
      </c>
      <c r="D3625" s="27" t="s">
        <v>295</v>
      </c>
      <c r="I3625" s="28">
        <v>43423.692175925928</v>
      </c>
      <c r="J3625" s="28">
        <v>43423.692743055559</v>
      </c>
      <c r="K3625" s="27">
        <v>5.6712962962962956E-4</v>
      </c>
      <c r="L3625" s="27" t="s">
        <v>210</v>
      </c>
      <c r="M3625" s="27" t="s">
        <v>211</v>
      </c>
      <c r="N3625" s="27" t="s">
        <v>215</v>
      </c>
      <c r="O3625" s="27" t="s">
        <v>294</v>
      </c>
      <c r="R3625" s="27">
        <v>0</v>
      </c>
      <c r="U3625" s="27" t="s">
        <v>7192</v>
      </c>
    </row>
    <row r="3626" spans="1:21" x14ac:dyDescent="0.15">
      <c r="A3626" s="27" t="s">
        <v>75</v>
      </c>
      <c r="B3626" s="27" t="s">
        <v>13781</v>
      </c>
      <c r="C3626" s="27" t="s">
        <v>189</v>
      </c>
      <c r="D3626" s="27" t="s">
        <v>295</v>
      </c>
      <c r="I3626" s="28">
        <v>43423.693437499998</v>
      </c>
      <c r="J3626" s="28">
        <v>43423.693437499998</v>
      </c>
      <c r="K3626" s="27">
        <v>0</v>
      </c>
      <c r="L3626" s="27" t="s">
        <v>211</v>
      </c>
      <c r="M3626" s="27" t="s">
        <v>211</v>
      </c>
      <c r="N3626" s="27" t="s">
        <v>215</v>
      </c>
      <c r="O3626" s="27" t="s">
        <v>294</v>
      </c>
      <c r="R3626" s="27">
        <v>0</v>
      </c>
      <c r="U3626" s="27" t="s">
        <v>13782</v>
      </c>
    </row>
    <row r="3627" spans="1:21" x14ac:dyDescent="0.15">
      <c r="A3627" s="27" t="s">
        <v>75</v>
      </c>
      <c r="B3627" s="27" t="s">
        <v>7193</v>
      </c>
      <c r="C3627" s="27" t="s">
        <v>189</v>
      </c>
      <c r="D3627" s="27" t="s">
        <v>295</v>
      </c>
      <c r="I3627" s="28">
        <v>43423.69394675926</v>
      </c>
      <c r="J3627" s="28">
        <v>43423.694432870368</v>
      </c>
      <c r="K3627" s="27">
        <v>4.8611111111111104E-4</v>
      </c>
      <c r="L3627" s="27" t="s">
        <v>210</v>
      </c>
      <c r="M3627" s="27" t="s">
        <v>211</v>
      </c>
      <c r="N3627" s="27" t="s">
        <v>215</v>
      </c>
      <c r="O3627" s="27" t="s">
        <v>294</v>
      </c>
      <c r="R3627" s="27">
        <v>0</v>
      </c>
      <c r="U3627" s="27" t="s">
        <v>7194</v>
      </c>
    </row>
    <row r="3628" spans="1:21" x14ac:dyDescent="0.15">
      <c r="A3628" s="27" t="s">
        <v>75</v>
      </c>
      <c r="B3628" s="27" t="s">
        <v>13783</v>
      </c>
      <c r="C3628" s="27" t="s">
        <v>189</v>
      </c>
      <c r="D3628" s="27" t="s">
        <v>295</v>
      </c>
      <c r="I3628" s="28">
        <v>43423.695601851854</v>
      </c>
      <c r="J3628" s="28">
        <v>43423.695601851854</v>
      </c>
      <c r="K3628" s="27">
        <v>0</v>
      </c>
      <c r="L3628" s="27" t="s">
        <v>211</v>
      </c>
      <c r="M3628" s="27" t="s">
        <v>211</v>
      </c>
      <c r="N3628" s="27" t="s">
        <v>215</v>
      </c>
      <c r="O3628" s="27" t="s">
        <v>294</v>
      </c>
      <c r="R3628" s="27">
        <v>0</v>
      </c>
      <c r="U3628" s="27" t="s">
        <v>13784</v>
      </c>
    </row>
    <row r="3629" spans="1:21" x14ac:dyDescent="0.15">
      <c r="A3629" s="27" t="s">
        <v>75</v>
      </c>
      <c r="B3629" s="27" t="s">
        <v>13785</v>
      </c>
      <c r="C3629" s="27" t="s">
        <v>189</v>
      </c>
      <c r="D3629" s="27" t="s">
        <v>295</v>
      </c>
      <c r="I3629" s="28">
        <v>43423.698761574073</v>
      </c>
      <c r="J3629" s="28">
        <v>43423.698761574073</v>
      </c>
      <c r="K3629" s="27">
        <v>0</v>
      </c>
      <c r="L3629" s="27" t="s">
        <v>211</v>
      </c>
      <c r="M3629" s="27" t="s">
        <v>211</v>
      </c>
      <c r="N3629" s="27" t="s">
        <v>215</v>
      </c>
      <c r="O3629" s="27" t="s">
        <v>294</v>
      </c>
      <c r="R3629" s="27">
        <v>0</v>
      </c>
      <c r="U3629" s="27" t="s">
        <v>13786</v>
      </c>
    </row>
    <row r="3630" spans="1:21" x14ac:dyDescent="0.15">
      <c r="A3630" s="27" t="s">
        <v>75</v>
      </c>
      <c r="B3630" s="27" t="s">
        <v>13787</v>
      </c>
      <c r="C3630" s="27" t="s">
        <v>189</v>
      </c>
      <c r="D3630" s="27" t="s">
        <v>295</v>
      </c>
      <c r="I3630" s="28">
        <v>43423.699803240743</v>
      </c>
      <c r="J3630" s="28">
        <v>43423.699803240743</v>
      </c>
      <c r="K3630" s="27">
        <v>0</v>
      </c>
      <c r="L3630" s="27" t="s">
        <v>211</v>
      </c>
      <c r="M3630" s="27" t="s">
        <v>211</v>
      </c>
      <c r="N3630" s="27" t="s">
        <v>215</v>
      </c>
      <c r="O3630" s="27" t="s">
        <v>294</v>
      </c>
      <c r="R3630" s="27">
        <v>0</v>
      </c>
      <c r="U3630" s="27" t="s">
        <v>13788</v>
      </c>
    </row>
    <row r="3631" spans="1:21" x14ac:dyDescent="0.15">
      <c r="A3631" s="27" t="s">
        <v>75</v>
      </c>
      <c r="B3631" s="27" t="s">
        <v>13789</v>
      </c>
      <c r="C3631" s="27" t="s">
        <v>189</v>
      </c>
      <c r="D3631" s="27" t="s">
        <v>295</v>
      </c>
      <c r="I3631" s="28">
        <v>43423.700775462959</v>
      </c>
      <c r="J3631" s="28">
        <v>43423.700775462959</v>
      </c>
      <c r="K3631" s="27">
        <v>0</v>
      </c>
      <c r="L3631" s="27" t="s">
        <v>211</v>
      </c>
      <c r="M3631" s="27" t="s">
        <v>211</v>
      </c>
      <c r="N3631" s="27" t="s">
        <v>215</v>
      </c>
      <c r="O3631" s="27" t="s">
        <v>294</v>
      </c>
      <c r="R3631" s="27">
        <v>0</v>
      </c>
      <c r="U3631" s="27" t="s">
        <v>13790</v>
      </c>
    </row>
    <row r="3632" spans="1:21" x14ac:dyDescent="0.15">
      <c r="A3632" s="27" t="s">
        <v>75</v>
      </c>
      <c r="B3632" s="27" t="s">
        <v>7195</v>
      </c>
      <c r="C3632" s="27" t="s">
        <v>189</v>
      </c>
      <c r="D3632" s="27" t="s">
        <v>295</v>
      </c>
      <c r="I3632" s="28">
        <v>43423.702245370368</v>
      </c>
      <c r="J3632" s="28">
        <v>43423.704756944448</v>
      </c>
      <c r="K3632" s="27">
        <v>2.5115740740740741E-3</v>
      </c>
      <c r="L3632" s="27" t="s">
        <v>210</v>
      </c>
      <c r="M3632" s="27" t="s">
        <v>210</v>
      </c>
      <c r="N3632" s="27" t="s">
        <v>215</v>
      </c>
      <c r="O3632" s="27" t="s">
        <v>294</v>
      </c>
      <c r="R3632" s="27">
        <v>0</v>
      </c>
      <c r="U3632" s="27" t="s">
        <v>7196</v>
      </c>
    </row>
    <row r="3633" spans="1:21" x14ac:dyDescent="0.15">
      <c r="A3633" s="27" t="s">
        <v>75</v>
      </c>
      <c r="B3633" s="27" t="s">
        <v>13791</v>
      </c>
      <c r="C3633" s="27" t="s">
        <v>189</v>
      </c>
      <c r="D3633" s="27" t="s">
        <v>295</v>
      </c>
      <c r="I3633" s="28">
        <v>43423.706377314818</v>
      </c>
      <c r="J3633" s="28">
        <v>43423.706377314818</v>
      </c>
      <c r="K3633" s="27">
        <v>0</v>
      </c>
      <c r="L3633" s="27" t="s">
        <v>211</v>
      </c>
      <c r="M3633" s="27" t="s">
        <v>211</v>
      </c>
      <c r="N3633" s="27" t="s">
        <v>215</v>
      </c>
      <c r="O3633" s="27" t="s">
        <v>294</v>
      </c>
      <c r="R3633" s="27">
        <v>0</v>
      </c>
      <c r="U3633" s="27" t="s">
        <v>13792</v>
      </c>
    </row>
    <row r="3634" spans="1:21" x14ac:dyDescent="0.15">
      <c r="A3634" s="27" t="s">
        <v>75</v>
      </c>
      <c r="B3634" s="27" t="s">
        <v>13793</v>
      </c>
      <c r="C3634" s="27" t="s">
        <v>189</v>
      </c>
      <c r="D3634" s="27" t="s">
        <v>295</v>
      </c>
      <c r="I3634" s="28">
        <v>43423.707476851851</v>
      </c>
      <c r="J3634" s="28">
        <v>43423.707476851851</v>
      </c>
      <c r="K3634" s="27">
        <v>0</v>
      </c>
      <c r="L3634" s="27" t="s">
        <v>211</v>
      </c>
      <c r="M3634" s="27" t="s">
        <v>211</v>
      </c>
      <c r="N3634" s="27" t="s">
        <v>215</v>
      </c>
      <c r="O3634" s="27" t="s">
        <v>294</v>
      </c>
      <c r="R3634" s="27">
        <v>0</v>
      </c>
      <c r="U3634" s="27" t="s">
        <v>13794</v>
      </c>
    </row>
    <row r="3635" spans="1:21" x14ac:dyDescent="0.15">
      <c r="A3635" s="27" t="s">
        <v>75</v>
      </c>
      <c r="B3635" s="27" t="s">
        <v>7197</v>
      </c>
      <c r="C3635" s="27" t="s">
        <v>189</v>
      </c>
      <c r="D3635" s="27" t="s">
        <v>295</v>
      </c>
      <c r="I3635" s="28">
        <v>43423.708425925928</v>
      </c>
      <c r="J3635" s="28">
        <v>43423.708773148152</v>
      </c>
      <c r="K3635" s="27">
        <v>3.4722222222222224E-4</v>
      </c>
      <c r="L3635" s="27" t="s">
        <v>210</v>
      </c>
      <c r="M3635" s="27" t="s">
        <v>211</v>
      </c>
      <c r="N3635" s="27" t="s">
        <v>215</v>
      </c>
      <c r="O3635" s="27" t="s">
        <v>294</v>
      </c>
      <c r="R3635" s="27">
        <v>0</v>
      </c>
      <c r="U3635" s="27" t="s">
        <v>7198</v>
      </c>
    </row>
    <row r="3636" spans="1:21" x14ac:dyDescent="0.15">
      <c r="A3636" s="27" t="s">
        <v>75</v>
      </c>
      <c r="B3636" s="27" t="s">
        <v>7199</v>
      </c>
      <c r="C3636" s="27" t="s">
        <v>194</v>
      </c>
      <c r="D3636" s="27" t="s">
        <v>293</v>
      </c>
      <c r="I3636" s="28">
        <v>43423.426689814813</v>
      </c>
      <c r="J3636" s="28">
        <v>43423.426840277774</v>
      </c>
      <c r="K3636" s="27">
        <v>1.5046296296296297E-4</v>
      </c>
      <c r="L3636" s="27" t="s">
        <v>210</v>
      </c>
      <c r="M3636" s="27" t="s">
        <v>211</v>
      </c>
      <c r="N3636" s="27" t="s">
        <v>215</v>
      </c>
      <c r="O3636" s="27" t="s">
        <v>292</v>
      </c>
      <c r="R3636" s="27">
        <v>0</v>
      </c>
      <c r="U3636" s="27" t="s">
        <v>7200</v>
      </c>
    </row>
    <row r="3637" spans="1:21" x14ac:dyDescent="0.15">
      <c r="A3637" s="27" t="s">
        <v>75</v>
      </c>
      <c r="B3637" s="27" t="s">
        <v>7201</v>
      </c>
      <c r="C3637" s="27" t="s">
        <v>194</v>
      </c>
      <c r="D3637" s="27" t="s">
        <v>293</v>
      </c>
      <c r="I3637" s="28">
        <v>43423.427314814813</v>
      </c>
      <c r="J3637" s="28">
        <v>43423.429120370369</v>
      </c>
      <c r="K3637" s="27">
        <v>1.8055555555555557E-3</v>
      </c>
      <c r="L3637" s="27" t="s">
        <v>210</v>
      </c>
      <c r="M3637" s="27" t="s">
        <v>211</v>
      </c>
      <c r="N3637" s="27" t="s">
        <v>215</v>
      </c>
      <c r="O3637" s="27" t="s">
        <v>292</v>
      </c>
      <c r="R3637" s="27">
        <v>0</v>
      </c>
      <c r="U3637" s="27" t="s">
        <v>839</v>
      </c>
    </row>
    <row r="3638" spans="1:21" x14ac:dyDescent="0.15">
      <c r="A3638" s="27" t="s">
        <v>75</v>
      </c>
      <c r="B3638" s="27" t="s">
        <v>7202</v>
      </c>
      <c r="C3638" s="27" t="s">
        <v>194</v>
      </c>
      <c r="D3638" s="27" t="s">
        <v>293</v>
      </c>
      <c r="I3638" s="28">
        <v>43423.429861111108</v>
      </c>
      <c r="J3638" s="28">
        <v>43423.432337962964</v>
      </c>
      <c r="K3638" s="27">
        <v>2.4768518518518516E-3</v>
      </c>
      <c r="L3638" s="27" t="s">
        <v>210</v>
      </c>
      <c r="M3638" s="27" t="s">
        <v>210</v>
      </c>
      <c r="N3638" s="27" t="s">
        <v>215</v>
      </c>
      <c r="O3638" s="27" t="s">
        <v>292</v>
      </c>
      <c r="R3638" s="27">
        <v>0</v>
      </c>
      <c r="U3638" s="27" t="s">
        <v>7203</v>
      </c>
    </row>
    <row r="3639" spans="1:21" x14ac:dyDescent="0.15">
      <c r="A3639" s="27" t="s">
        <v>75</v>
      </c>
      <c r="B3639" s="27" t="s">
        <v>7204</v>
      </c>
      <c r="C3639" s="27" t="s">
        <v>194</v>
      </c>
      <c r="D3639" s="27" t="s">
        <v>293</v>
      </c>
      <c r="I3639" s="28">
        <v>43423.475844907407</v>
      </c>
      <c r="J3639" s="28">
        <v>43423.482986111114</v>
      </c>
      <c r="K3639" s="27">
        <v>7.1412037037037043E-3</v>
      </c>
      <c r="L3639" s="27" t="s">
        <v>210</v>
      </c>
      <c r="M3639" s="27" t="s">
        <v>210</v>
      </c>
      <c r="N3639" s="27" t="s">
        <v>215</v>
      </c>
      <c r="O3639" s="27" t="s">
        <v>292</v>
      </c>
      <c r="R3639" s="27">
        <v>0</v>
      </c>
      <c r="U3639" s="27" t="s">
        <v>839</v>
      </c>
    </row>
    <row r="3640" spans="1:21" x14ac:dyDescent="0.15">
      <c r="A3640" s="27" t="s">
        <v>75</v>
      </c>
      <c r="B3640" s="27" t="s">
        <v>7205</v>
      </c>
      <c r="C3640" s="27" t="s">
        <v>194</v>
      </c>
      <c r="D3640" s="27" t="s">
        <v>293</v>
      </c>
      <c r="I3640" s="28">
        <v>43423.485856481479</v>
      </c>
      <c r="J3640" s="28">
        <v>43423.489571759259</v>
      </c>
      <c r="K3640" s="27">
        <v>3.7152777777777774E-3</v>
      </c>
      <c r="L3640" s="27" t="s">
        <v>210</v>
      </c>
      <c r="M3640" s="27" t="s">
        <v>210</v>
      </c>
      <c r="N3640" s="27" t="s">
        <v>215</v>
      </c>
      <c r="O3640" s="27" t="s">
        <v>292</v>
      </c>
      <c r="R3640" s="27">
        <v>0</v>
      </c>
      <c r="U3640" s="27" t="s">
        <v>839</v>
      </c>
    </row>
    <row r="3641" spans="1:21" x14ac:dyDescent="0.15">
      <c r="A3641" s="27" t="s">
        <v>75</v>
      </c>
      <c r="B3641" s="27" t="s">
        <v>7206</v>
      </c>
      <c r="C3641" s="27" t="s">
        <v>194</v>
      </c>
      <c r="D3641" s="27" t="s">
        <v>293</v>
      </c>
      <c r="I3641" s="28">
        <v>43423.49050925926</v>
      </c>
      <c r="J3641" s="28">
        <v>43423.495740740742</v>
      </c>
      <c r="K3641" s="27">
        <v>5.2314814814814819E-3</v>
      </c>
      <c r="L3641" s="27" t="s">
        <v>210</v>
      </c>
      <c r="M3641" s="27" t="s">
        <v>210</v>
      </c>
      <c r="N3641" s="27" t="s">
        <v>215</v>
      </c>
      <c r="O3641" s="27" t="s">
        <v>292</v>
      </c>
      <c r="R3641" s="27">
        <v>0</v>
      </c>
      <c r="U3641" s="27" t="s">
        <v>7207</v>
      </c>
    </row>
    <row r="3642" spans="1:21" x14ac:dyDescent="0.15">
      <c r="A3642" s="27" t="s">
        <v>75</v>
      </c>
      <c r="B3642" s="27" t="s">
        <v>7208</v>
      </c>
      <c r="C3642" s="27" t="s">
        <v>194</v>
      </c>
      <c r="D3642" s="27" t="s">
        <v>293</v>
      </c>
      <c r="I3642" s="28">
        <v>43423.579456018517</v>
      </c>
      <c r="J3642" s="28">
        <v>43423.587175925924</v>
      </c>
      <c r="K3642" s="27">
        <v>7.719907407407408E-3</v>
      </c>
      <c r="L3642" s="27" t="s">
        <v>210</v>
      </c>
      <c r="M3642" s="27" t="s">
        <v>210</v>
      </c>
      <c r="N3642" s="27" t="s">
        <v>215</v>
      </c>
      <c r="O3642" s="27" t="s">
        <v>292</v>
      </c>
      <c r="R3642" s="27">
        <v>0</v>
      </c>
      <c r="U3642" s="27" t="s">
        <v>1280</v>
      </c>
    </row>
    <row r="3643" spans="1:21" x14ac:dyDescent="0.15">
      <c r="A3643" s="27" t="s">
        <v>75</v>
      </c>
      <c r="B3643" s="27" t="s">
        <v>7209</v>
      </c>
      <c r="C3643" s="27" t="s">
        <v>194</v>
      </c>
      <c r="D3643" s="27" t="s">
        <v>293</v>
      </c>
      <c r="I3643" s="28">
        <v>43423.587754629632</v>
      </c>
      <c r="J3643" s="28">
        <v>43423.593715277777</v>
      </c>
      <c r="K3643" s="27">
        <v>5.9606481481481489E-3</v>
      </c>
      <c r="L3643" s="27" t="s">
        <v>210</v>
      </c>
      <c r="M3643" s="27" t="s">
        <v>210</v>
      </c>
      <c r="N3643" s="27" t="s">
        <v>215</v>
      </c>
      <c r="O3643" s="27" t="s">
        <v>292</v>
      </c>
      <c r="R3643" s="27">
        <v>0</v>
      </c>
      <c r="U3643" s="27" t="s">
        <v>7207</v>
      </c>
    </row>
    <row r="3644" spans="1:21" x14ac:dyDescent="0.15">
      <c r="A3644" s="27" t="s">
        <v>75</v>
      </c>
      <c r="B3644" s="27" t="s">
        <v>13795</v>
      </c>
      <c r="C3644" s="27" t="s">
        <v>194</v>
      </c>
      <c r="D3644" s="27" t="s">
        <v>293</v>
      </c>
      <c r="I3644" s="28">
        <v>43423.655844907407</v>
      </c>
      <c r="J3644" s="28">
        <v>43423.655844907407</v>
      </c>
      <c r="K3644" s="27">
        <v>0</v>
      </c>
      <c r="L3644" s="27" t="s">
        <v>211</v>
      </c>
      <c r="M3644" s="27" t="s">
        <v>211</v>
      </c>
      <c r="N3644" s="27" t="s">
        <v>215</v>
      </c>
      <c r="O3644" s="27" t="s">
        <v>292</v>
      </c>
      <c r="U3644" s="27" t="s">
        <v>3213</v>
      </c>
    </row>
    <row r="3645" spans="1:21" x14ac:dyDescent="0.15">
      <c r="A3645" s="27" t="s">
        <v>75</v>
      </c>
      <c r="B3645" s="27" t="s">
        <v>7210</v>
      </c>
      <c r="C3645" s="27" t="s">
        <v>477</v>
      </c>
      <c r="D3645" s="27" t="s">
        <v>221</v>
      </c>
      <c r="I3645" s="28">
        <v>43423.435057870367</v>
      </c>
      <c r="J3645" s="28">
        <v>43423.437627314815</v>
      </c>
      <c r="K3645" s="27">
        <v>2.5694444444444445E-3</v>
      </c>
      <c r="L3645" s="27" t="s">
        <v>210</v>
      </c>
      <c r="M3645" s="27" t="s">
        <v>210</v>
      </c>
      <c r="N3645" s="27" t="s">
        <v>215</v>
      </c>
      <c r="O3645" s="27" t="s">
        <v>220</v>
      </c>
      <c r="R3645" s="27">
        <v>0</v>
      </c>
      <c r="U3645" s="27" t="s">
        <v>7211</v>
      </c>
    </row>
    <row r="3646" spans="1:21" x14ac:dyDescent="0.15">
      <c r="A3646" s="27" t="s">
        <v>75</v>
      </c>
      <c r="B3646" s="27" t="s">
        <v>7212</v>
      </c>
      <c r="C3646" s="27" t="s">
        <v>477</v>
      </c>
      <c r="D3646" s="27" t="s">
        <v>221</v>
      </c>
      <c r="I3646" s="28">
        <v>43423.438842592594</v>
      </c>
      <c r="J3646" s="28">
        <v>43423.43959490741</v>
      </c>
      <c r="K3646" s="27">
        <v>7.5231481481481471E-4</v>
      </c>
      <c r="L3646" s="27" t="s">
        <v>210</v>
      </c>
      <c r="M3646" s="27" t="s">
        <v>211</v>
      </c>
      <c r="N3646" s="27" t="s">
        <v>215</v>
      </c>
      <c r="O3646" s="27" t="s">
        <v>220</v>
      </c>
      <c r="R3646" s="27">
        <v>0</v>
      </c>
      <c r="U3646" s="27" t="s">
        <v>7213</v>
      </c>
    </row>
    <row r="3647" spans="1:21" x14ac:dyDescent="0.15">
      <c r="A3647" s="27" t="s">
        <v>75</v>
      </c>
      <c r="B3647" s="27" t="s">
        <v>7214</v>
      </c>
      <c r="C3647" s="27" t="s">
        <v>477</v>
      </c>
      <c r="D3647" s="27" t="s">
        <v>221</v>
      </c>
      <c r="I3647" s="28">
        <v>43423.441134259258</v>
      </c>
      <c r="J3647" s="28">
        <v>43423.442685185182</v>
      </c>
      <c r="K3647" s="27">
        <v>1.5509259259259261E-3</v>
      </c>
      <c r="L3647" s="27" t="s">
        <v>210</v>
      </c>
      <c r="M3647" s="27" t="s">
        <v>211</v>
      </c>
      <c r="N3647" s="27" t="s">
        <v>215</v>
      </c>
      <c r="O3647" s="27" t="s">
        <v>220</v>
      </c>
      <c r="R3647" s="27">
        <v>0</v>
      </c>
      <c r="U3647" s="27" t="s">
        <v>7215</v>
      </c>
    </row>
    <row r="3648" spans="1:21" x14ac:dyDescent="0.15">
      <c r="A3648" s="27" t="s">
        <v>75</v>
      </c>
      <c r="B3648" s="27" t="s">
        <v>7216</v>
      </c>
      <c r="C3648" s="27" t="s">
        <v>477</v>
      </c>
      <c r="D3648" s="27" t="s">
        <v>221</v>
      </c>
      <c r="I3648" s="28">
        <v>43423.443773148145</v>
      </c>
      <c r="J3648" s="28">
        <v>43423.444282407407</v>
      </c>
      <c r="K3648" s="27">
        <v>5.0925925925925921E-4</v>
      </c>
      <c r="L3648" s="27" t="s">
        <v>210</v>
      </c>
      <c r="M3648" s="27" t="s">
        <v>211</v>
      </c>
      <c r="N3648" s="27" t="s">
        <v>215</v>
      </c>
      <c r="O3648" s="27" t="s">
        <v>220</v>
      </c>
      <c r="R3648" s="27">
        <v>0</v>
      </c>
      <c r="U3648" s="27" t="s">
        <v>7217</v>
      </c>
    </row>
    <row r="3649" spans="1:21" x14ac:dyDescent="0.15">
      <c r="A3649" s="27" t="s">
        <v>75</v>
      </c>
      <c r="B3649" s="27" t="s">
        <v>7218</v>
      </c>
      <c r="C3649" s="27" t="s">
        <v>477</v>
      </c>
      <c r="D3649" s="27" t="s">
        <v>221</v>
      </c>
      <c r="I3649" s="28">
        <v>43423.445393518516</v>
      </c>
      <c r="J3649" s="28">
        <v>43423.446388888886</v>
      </c>
      <c r="K3649" s="27">
        <v>9.9537037037037042E-4</v>
      </c>
      <c r="L3649" s="27" t="s">
        <v>210</v>
      </c>
      <c r="M3649" s="27" t="s">
        <v>211</v>
      </c>
      <c r="N3649" s="27" t="s">
        <v>215</v>
      </c>
      <c r="O3649" s="27" t="s">
        <v>220</v>
      </c>
      <c r="R3649" s="27">
        <v>0</v>
      </c>
      <c r="U3649" s="27" t="s">
        <v>7219</v>
      </c>
    </row>
    <row r="3650" spans="1:21" x14ac:dyDescent="0.15">
      <c r="A3650" s="27" t="s">
        <v>75</v>
      </c>
      <c r="B3650" s="27" t="s">
        <v>7220</v>
      </c>
      <c r="C3650" s="27" t="s">
        <v>477</v>
      </c>
      <c r="D3650" s="27" t="s">
        <v>221</v>
      </c>
      <c r="I3650" s="28">
        <v>43423.446620370371</v>
      </c>
      <c r="J3650" s="28">
        <v>43423.446805555555</v>
      </c>
      <c r="K3650" s="27">
        <v>1.8518518518518518E-4</v>
      </c>
      <c r="L3650" s="27" t="s">
        <v>210</v>
      </c>
      <c r="M3650" s="27" t="s">
        <v>211</v>
      </c>
      <c r="N3650" s="27" t="s">
        <v>215</v>
      </c>
      <c r="O3650" s="27" t="s">
        <v>220</v>
      </c>
      <c r="R3650" s="27">
        <v>0</v>
      </c>
      <c r="U3650" s="27" t="s">
        <v>7221</v>
      </c>
    </row>
    <row r="3651" spans="1:21" x14ac:dyDescent="0.15">
      <c r="A3651" s="27" t="s">
        <v>75</v>
      </c>
      <c r="B3651" s="27" t="s">
        <v>7222</v>
      </c>
      <c r="C3651" s="27" t="s">
        <v>477</v>
      </c>
      <c r="D3651" s="27" t="s">
        <v>221</v>
      </c>
      <c r="I3651" s="28">
        <v>43423.446898148148</v>
      </c>
      <c r="J3651" s="28">
        <v>43423.447337962964</v>
      </c>
      <c r="K3651" s="27">
        <v>4.3981481481481481E-4</v>
      </c>
      <c r="L3651" s="27" t="s">
        <v>210</v>
      </c>
      <c r="M3651" s="27" t="s">
        <v>211</v>
      </c>
      <c r="N3651" s="27" t="s">
        <v>215</v>
      </c>
      <c r="O3651" s="27" t="s">
        <v>220</v>
      </c>
      <c r="R3651" s="27">
        <v>0</v>
      </c>
      <c r="U3651" s="27" t="s">
        <v>7221</v>
      </c>
    </row>
    <row r="3652" spans="1:21" x14ac:dyDescent="0.15">
      <c r="A3652" s="27" t="s">
        <v>75</v>
      </c>
      <c r="B3652" s="27" t="s">
        <v>7223</v>
      </c>
      <c r="C3652" s="27" t="s">
        <v>477</v>
      </c>
      <c r="D3652" s="27" t="s">
        <v>221</v>
      </c>
      <c r="I3652" s="28">
        <v>43423.451053240744</v>
      </c>
      <c r="J3652" s="28">
        <v>43423.451504629629</v>
      </c>
      <c r="K3652" s="27">
        <v>4.5138888888888892E-4</v>
      </c>
      <c r="L3652" s="27" t="s">
        <v>210</v>
      </c>
      <c r="M3652" s="27" t="s">
        <v>211</v>
      </c>
      <c r="N3652" s="27" t="s">
        <v>215</v>
      </c>
      <c r="O3652" s="27" t="s">
        <v>220</v>
      </c>
      <c r="R3652" s="27">
        <v>0</v>
      </c>
      <c r="U3652" s="27" t="s">
        <v>7224</v>
      </c>
    </row>
    <row r="3653" spans="1:21" x14ac:dyDescent="0.15">
      <c r="A3653" s="27" t="s">
        <v>75</v>
      </c>
      <c r="B3653" s="27" t="s">
        <v>13796</v>
      </c>
      <c r="C3653" s="27" t="s">
        <v>477</v>
      </c>
      <c r="D3653" s="27" t="s">
        <v>221</v>
      </c>
      <c r="I3653" s="28">
        <v>43423.452893518515</v>
      </c>
      <c r="J3653" s="28">
        <v>43423.452893518515</v>
      </c>
      <c r="K3653" s="27">
        <v>0</v>
      </c>
      <c r="L3653" s="27" t="s">
        <v>211</v>
      </c>
      <c r="M3653" s="27" t="s">
        <v>211</v>
      </c>
      <c r="N3653" s="27" t="s">
        <v>215</v>
      </c>
      <c r="O3653" s="27" t="s">
        <v>220</v>
      </c>
      <c r="R3653" s="27">
        <v>0</v>
      </c>
      <c r="U3653" s="27" t="s">
        <v>13797</v>
      </c>
    </row>
    <row r="3654" spans="1:21" x14ac:dyDescent="0.15">
      <c r="A3654" s="27" t="s">
        <v>75</v>
      </c>
      <c r="B3654" s="27" t="s">
        <v>7225</v>
      </c>
      <c r="C3654" s="27" t="s">
        <v>477</v>
      </c>
      <c r="D3654" s="27" t="s">
        <v>221</v>
      </c>
      <c r="I3654" s="28">
        <v>43423.453564814816</v>
      </c>
      <c r="J3654" s="28">
        <v>43423.45385416667</v>
      </c>
      <c r="K3654" s="27">
        <v>2.8935185185185189E-4</v>
      </c>
      <c r="L3654" s="27" t="s">
        <v>210</v>
      </c>
      <c r="M3654" s="27" t="s">
        <v>211</v>
      </c>
      <c r="N3654" s="27" t="s">
        <v>215</v>
      </c>
      <c r="O3654" s="27" t="s">
        <v>220</v>
      </c>
      <c r="R3654" s="27">
        <v>0</v>
      </c>
      <c r="U3654" s="27" t="s">
        <v>7226</v>
      </c>
    </row>
    <row r="3655" spans="1:21" x14ac:dyDescent="0.15">
      <c r="A3655" s="27" t="s">
        <v>75</v>
      </c>
      <c r="B3655" s="27" t="s">
        <v>7227</v>
      </c>
      <c r="C3655" s="27" t="s">
        <v>477</v>
      </c>
      <c r="D3655" s="27" t="s">
        <v>221</v>
      </c>
      <c r="I3655" s="28">
        <v>43423.455995370372</v>
      </c>
      <c r="J3655" s="28">
        <v>43423.457175925927</v>
      </c>
      <c r="K3655" s="27">
        <v>1.1805555555555556E-3</v>
      </c>
      <c r="L3655" s="27" t="s">
        <v>210</v>
      </c>
      <c r="M3655" s="27" t="s">
        <v>211</v>
      </c>
      <c r="N3655" s="27" t="s">
        <v>215</v>
      </c>
      <c r="O3655" s="27" t="s">
        <v>220</v>
      </c>
      <c r="R3655" s="27">
        <v>0</v>
      </c>
      <c r="U3655" s="27" t="s">
        <v>1833</v>
      </c>
    </row>
    <row r="3656" spans="1:21" x14ac:dyDescent="0.15">
      <c r="A3656" s="27" t="s">
        <v>75</v>
      </c>
      <c r="B3656" s="27" t="s">
        <v>7228</v>
      </c>
      <c r="C3656" s="27" t="s">
        <v>477</v>
      </c>
      <c r="D3656" s="27" t="s">
        <v>221</v>
      </c>
      <c r="I3656" s="28">
        <v>43423.459062499998</v>
      </c>
      <c r="J3656" s="28">
        <v>43423.459456018521</v>
      </c>
      <c r="K3656" s="27">
        <v>3.9351851851851852E-4</v>
      </c>
      <c r="L3656" s="27" t="s">
        <v>210</v>
      </c>
      <c r="M3656" s="27" t="s">
        <v>211</v>
      </c>
      <c r="N3656" s="27" t="s">
        <v>215</v>
      </c>
      <c r="O3656" s="27" t="s">
        <v>220</v>
      </c>
      <c r="R3656" s="27">
        <v>0</v>
      </c>
      <c r="U3656" s="27" t="s">
        <v>7229</v>
      </c>
    </row>
    <row r="3657" spans="1:21" x14ac:dyDescent="0.15">
      <c r="A3657" s="27" t="s">
        <v>75</v>
      </c>
      <c r="B3657" s="27" t="s">
        <v>7230</v>
      </c>
      <c r="C3657" s="27" t="s">
        <v>477</v>
      </c>
      <c r="D3657" s="27" t="s">
        <v>221</v>
      </c>
      <c r="I3657" s="28">
        <v>43423.461064814815</v>
      </c>
      <c r="J3657" s="28">
        <v>43423.461817129632</v>
      </c>
      <c r="K3657" s="27">
        <v>7.5231481481481471E-4</v>
      </c>
      <c r="L3657" s="27" t="s">
        <v>210</v>
      </c>
      <c r="M3657" s="27" t="s">
        <v>211</v>
      </c>
      <c r="N3657" s="27" t="s">
        <v>215</v>
      </c>
      <c r="O3657" s="27" t="s">
        <v>220</v>
      </c>
      <c r="R3657" s="27">
        <v>0</v>
      </c>
      <c r="U3657" s="27" t="s">
        <v>7231</v>
      </c>
    </row>
    <row r="3658" spans="1:21" x14ac:dyDescent="0.15">
      <c r="A3658" s="27" t="s">
        <v>75</v>
      </c>
      <c r="B3658" s="27" t="s">
        <v>7232</v>
      </c>
      <c r="C3658" s="27" t="s">
        <v>477</v>
      </c>
      <c r="D3658" s="27" t="s">
        <v>221</v>
      </c>
      <c r="I3658" s="28">
        <v>43423.462511574071</v>
      </c>
      <c r="J3658" s="28">
        <v>43423.464108796295</v>
      </c>
      <c r="K3658" s="27">
        <v>1.5972222222222221E-3</v>
      </c>
      <c r="L3658" s="27" t="s">
        <v>210</v>
      </c>
      <c r="M3658" s="27" t="s">
        <v>211</v>
      </c>
      <c r="N3658" s="27" t="s">
        <v>215</v>
      </c>
      <c r="O3658" s="27" t="s">
        <v>220</v>
      </c>
      <c r="R3658" s="27">
        <v>0</v>
      </c>
      <c r="U3658" s="27" t="s">
        <v>7233</v>
      </c>
    </row>
    <row r="3659" spans="1:21" x14ac:dyDescent="0.15">
      <c r="A3659" s="27" t="s">
        <v>75</v>
      </c>
      <c r="B3659" s="27" t="s">
        <v>13798</v>
      </c>
      <c r="C3659" s="27" t="s">
        <v>477</v>
      </c>
      <c r="D3659" s="27" t="s">
        <v>221</v>
      </c>
      <c r="I3659" s="28">
        <v>43423.464328703703</v>
      </c>
      <c r="J3659" s="28">
        <v>43423.464328703703</v>
      </c>
      <c r="K3659" s="27">
        <v>0</v>
      </c>
      <c r="L3659" s="27" t="s">
        <v>211</v>
      </c>
      <c r="M3659" s="27" t="s">
        <v>211</v>
      </c>
      <c r="N3659" s="27" t="s">
        <v>215</v>
      </c>
      <c r="O3659" s="27" t="s">
        <v>220</v>
      </c>
      <c r="R3659" s="27">
        <v>0</v>
      </c>
      <c r="U3659" s="27" t="s">
        <v>13799</v>
      </c>
    </row>
    <row r="3660" spans="1:21" x14ac:dyDescent="0.15">
      <c r="A3660" s="27" t="s">
        <v>75</v>
      </c>
      <c r="B3660" s="27" t="s">
        <v>7234</v>
      </c>
      <c r="C3660" s="27" t="s">
        <v>477</v>
      </c>
      <c r="D3660" s="27" t="s">
        <v>221</v>
      </c>
      <c r="I3660" s="28">
        <v>43423.466249999998</v>
      </c>
      <c r="J3660" s="28">
        <v>43423.467106481483</v>
      </c>
      <c r="K3660" s="27">
        <v>8.564814814814815E-4</v>
      </c>
      <c r="L3660" s="27" t="s">
        <v>210</v>
      </c>
      <c r="M3660" s="27" t="s">
        <v>211</v>
      </c>
      <c r="N3660" s="27" t="s">
        <v>215</v>
      </c>
      <c r="O3660" s="27" t="s">
        <v>220</v>
      </c>
      <c r="R3660" s="27">
        <v>0</v>
      </c>
      <c r="U3660" s="27" t="s">
        <v>7235</v>
      </c>
    </row>
    <row r="3661" spans="1:21" x14ac:dyDescent="0.15">
      <c r="A3661" s="27" t="s">
        <v>75</v>
      </c>
      <c r="B3661" s="27" t="s">
        <v>7236</v>
      </c>
      <c r="C3661" s="27" t="s">
        <v>477</v>
      </c>
      <c r="D3661" s="27" t="s">
        <v>221</v>
      </c>
      <c r="I3661" s="28">
        <v>43423.470243055555</v>
      </c>
      <c r="J3661" s="28">
        <v>43423.471770833334</v>
      </c>
      <c r="K3661" s="27">
        <v>1.5277777777777779E-3</v>
      </c>
      <c r="L3661" s="27" t="s">
        <v>210</v>
      </c>
      <c r="M3661" s="27" t="s">
        <v>211</v>
      </c>
      <c r="N3661" s="27" t="s">
        <v>215</v>
      </c>
      <c r="O3661" s="27" t="s">
        <v>220</v>
      </c>
      <c r="R3661" s="27">
        <v>0</v>
      </c>
      <c r="U3661" s="27" t="s">
        <v>7237</v>
      </c>
    </row>
    <row r="3662" spans="1:21" x14ac:dyDescent="0.15">
      <c r="A3662" s="27" t="s">
        <v>75</v>
      </c>
      <c r="B3662" s="27" t="s">
        <v>7238</v>
      </c>
      <c r="C3662" s="27" t="s">
        <v>477</v>
      </c>
      <c r="D3662" s="27" t="s">
        <v>221</v>
      </c>
      <c r="I3662" s="28">
        <v>43423.481736111113</v>
      </c>
      <c r="J3662" s="28">
        <v>43423.482893518521</v>
      </c>
      <c r="K3662" s="27">
        <v>1.1574074074074073E-3</v>
      </c>
      <c r="L3662" s="27" t="s">
        <v>210</v>
      </c>
      <c r="M3662" s="27" t="s">
        <v>211</v>
      </c>
      <c r="N3662" s="27" t="s">
        <v>215</v>
      </c>
      <c r="O3662" s="27" t="s">
        <v>220</v>
      </c>
      <c r="R3662" s="27">
        <v>0</v>
      </c>
      <c r="U3662" s="27" t="s">
        <v>7239</v>
      </c>
    </row>
    <row r="3663" spans="1:21" x14ac:dyDescent="0.15">
      <c r="A3663" s="27" t="s">
        <v>75</v>
      </c>
      <c r="B3663" s="27" t="s">
        <v>13800</v>
      </c>
      <c r="C3663" s="27" t="s">
        <v>477</v>
      </c>
      <c r="D3663" s="27" t="s">
        <v>221</v>
      </c>
      <c r="I3663" s="28">
        <v>43423.483310185184</v>
      </c>
      <c r="J3663" s="28">
        <v>43423.483310185184</v>
      </c>
      <c r="K3663" s="27">
        <v>0</v>
      </c>
      <c r="L3663" s="27" t="s">
        <v>211</v>
      </c>
      <c r="M3663" s="27" t="s">
        <v>211</v>
      </c>
      <c r="N3663" s="27" t="s">
        <v>215</v>
      </c>
      <c r="O3663" s="27" t="s">
        <v>220</v>
      </c>
      <c r="R3663" s="27">
        <v>0</v>
      </c>
      <c r="U3663" s="27" t="s">
        <v>13801</v>
      </c>
    </row>
    <row r="3664" spans="1:21" x14ac:dyDescent="0.15">
      <c r="A3664" s="27" t="s">
        <v>75</v>
      </c>
      <c r="B3664" s="27" t="s">
        <v>13802</v>
      </c>
      <c r="C3664" s="27" t="s">
        <v>477</v>
      </c>
      <c r="D3664" s="27" t="s">
        <v>221</v>
      </c>
      <c r="I3664" s="28">
        <v>43423.483634259261</v>
      </c>
      <c r="J3664" s="28">
        <v>43423.483634259261</v>
      </c>
      <c r="K3664" s="27">
        <v>0</v>
      </c>
      <c r="L3664" s="27" t="s">
        <v>211</v>
      </c>
      <c r="M3664" s="27" t="s">
        <v>211</v>
      </c>
      <c r="N3664" s="27" t="s">
        <v>215</v>
      </c>
      <c r="O3664" s="27" t="s">
        <v>220</v>
      </c>
      <c r="R3664" s="27">
        <v>0</v>
      </c>
      <c r="U3664" s="27" t="s">
        <v>13801</v>
      </c>
    </row>
    <row r="3665" spans="1:21" x14ac:dyDescent="0.15">
      <c r="A3665" s="27" t="s">
        <v>75</v>
      </c>
      <c r="B3665" s="27" t="s">
        <v>7240</v>
      </c>
      <c r="C3665" s="27" t="s">
        <v>477</v>
      </c>
      <c r="D3665" s="27" t="s">
        <v>221</v>
      </c>
      <c r="I3665" s="28">
        <v>43423.484016203707</v>
      </c>
      <c r="J3665" s="28">
        <v>43423.484837962962</v>
      </c>
      <c r="K3665" s="27">
        <v>8.2175925925925917E-4</v>
      </c>
      <c r="L3665" s="27" t="s">
        <v>210</v>
      </c>
      <c r="M3665" s="27" t="s">
        <v>211</v>
      </c>
      <c r="N3665" s="27" t="s">
        <v>215</v>
      </c>
      <c r="O3665" s="27" t="s">
        <v>220</v>
      </c>
      <c r="R3665" s="27">
        <v>0</v>
      </c>
      <c r="U3665" s="27" t="s">
        <v>7241</v>
      </c>
    </row>
    <row r="3666" spans="1:21" x14ac:dyDescent="0.15">
      <c r="A3666" s="27" t="s">
        <v>75</v>
      </c>
      <c r="B3666" s="27" t="s">
        <v>7242</v>
      </c>
      <c r="C3666" s="27" t="s">
        <v>477</v>
      </c>
      <c r="D3666" s="27" t="s">
        <v>221</v>
      </c>
      <c r="I3666" s="28">
        <v>43423.579988425925</v>
      </c>
      <c r="J3666" s="28">
        <v>43423.581550925926</v>
      </c>
      <c r="K3666" s="27">
        <v>1.5624999999999999E-3</v>
      </c>
      <c r="L3666" s="27" t="s">
        <v>210</v>
      </c>
      <c r="M3666" s="27" t="s">
        <v>211</v>
      </c>
      <c r="N3666" s="27" t="s">
        <v>215</v>
      </c>
      <c r="O3666" s="27" t="s">
        <v>220</v>
      </c>
      <c r="R3666" s="27">
        <v>0</v>
      </c>
      <c r="U3666" s="27" t="s">
        <v>848</v>
      </c>
    </row>
    <row r="3667" spans="1:21" x14ac:dyDescent="0.15">
      <c r="A3667" s="27" t="s">
        <v>75</v>
      </c>
      <c r="B3667" s="27" t="s">
        <v>13803</v>
      </c>
      <c r="C3667" s="27" t="s">
        <v>477</v>
      </c>
      <c r="D3667" s="27" t="s">
        <v>221</v>
      </c>
      <c r="I3667" s="28">
        <v>43423.6015625</v>
      </c>
      <c r="J3667" s="28">
        <v>43423.6015625</v>
      </c>
      <c r="K3667" s="27">
        <v>0</v>
      </c>
      <c r="L3667" s="27" t="s">
        <v>211</v>
      </c>
      <c r="M3667" s="27" t="s">
        <v>211</v>
      </c>
      <c r="N3667" s="27" t="s">
        <v>215</v>
      </c>
      <c r="O3667" s="27" t="s">
        <v>220</v>
      </c>
      <c r="R3667" s="27">
        <v>0</v>
      </c>
      <c r="U3667" s="27" t="s">
        <v>13804</v>
      </c>
    </row>
    <row r="3668" spans="1:21" x14ac:dyDescent="0.15">
      <c r="A3668" s="27" t="s">
        <v>75</v>
      </c>
      <c r="B3668" s="27" t="s">
        <v>7243</v>
      </c>
      <c r="C3668" s="27" t="s">
        <v>477</v>
      </c>
      <c r="D3668" s="27" t="s">
        <v>221</v>
      </c>
      <c r="I3668" s="28">
        <v>43423.616076388891</v>
      </c>
      <c r="J3668" s="28">
        <v>43423.616481481484</v>
      </c>
      <c r="K3668" s="27">
        <v>4.0509259259259258E-4</v>
      </c>
      <c r="L3668" s="27" t="s">
        <v>210</v>
      </c>
      <c r="M3668" s="27" t="s">
        <v>211</v>
      </c>
      <c r="N3668" s="27" t="s">
        <v>215</v>
      </c>
      <c r="O3668" s="27" t="s">
        <v>220</v>
      </c>
      <c r="R3668" s="27">
        <v>0</v>
      </c>
      <c r="U3668" s="27" t="s">
        <v>7217</v>
      </c>
    </row>
    <row r="3669" spans="1:21" x14ac:dyDescent="0.15">
      <c r="A3669" s="27" t="s">
        <v>75</v>
      </c>
      <c r="B3669" s="27" t="s">
        <v>7244</v>
      </c>
      <c r="C3669" s="27" t="s">
        <v>477</v>
      </c>
      <c r="D3669" s="27" t="s">
        <v>221</v>
      </c>
      <c r="I3669" s="28">
        <v>43423.617465277777</v>
      </c>
      <c r="J3669" s="28">
        <v>43423.617847222224</v>
      </c>
      <c r="K3669" s="27">
        <v>3.8194444444444446E-4</v>
      </c>
      <c r="L3669" s="27" t="s">
        <v>210</v>
      </c>
      <c r="M3669" s="27" t="s">
        <v>211</v>
      </c>
      <c r="N3669" s="27" t="s">
        <v>215</v>
      </c>
      <c r="O3669" s="27" t="s">
        <v>220</v>
      </c>
      <c r="R3669" s="27">
        <v>0</v>
      </c>
      <c r="U3669" s="27" t="s">
        <v>1056</v>
      </c>
    </row>
    <row r="3670" spans="1:21" x14ac:dyDescent="0.15">
      <c r="A3670" s="27" t="s">
        <v>75</v>
      </c>
      <c r="B3670" s="27" t="s">
        <v>7245</v>
      </c>
      <c r="C3670" s="27" t="s">
        <v>477</v>
      </c>
      <c r="D3670" s="27" t="s">
        <v>221</v>
      </c>
      <c r="I3670" s="28">
        <v>43423.618298611109</v>
      </c>
      <c r="J3670" s="28">
        <v>43423.619074074071</v>
      </c>
      <c r="K3670" s="27">
        <v>7.7546296296296304E-4</v>
      </c>
      <c r="L3670" s="27" t="s">
        <v>210</v>
      </c>
      <c r="M3670" s="27" t="s">
        <v>211</v>
      </c>
      <c r="N3670" s="27" t="s">
        <v>215</v>
      </c>
      <c r="O3670" s="27" t="s">
        <v>220</v>
      </c>
      <c r="R3670" s="27">
        <v>0</v>
      </c>
      <c r="U3670" s="27" t="s">
        <v>1057</v>
      </c>
    </row>
    <row r="3671" spans="1:21" x14ac:dyDescent="0.15">
      <c r="A3671" s="27" t="s">
        <v>75</v>
      </c>
      <c r="B3671" s="27" t="s">
        <v>7246</v>
      </c>
      <c r="C3671" s="27" t="s">
        <v>477</v>
      </c>
      <c r="D3671" s="27" t="s">
        <v>221</v>
      </c>
      <c r="I3671" s="28">
        <v>43423.61991898148</v>
      </c>
      <c r="J3671" s="28">
        <v>43423.620358796295</v>
      </c>
      <c r="K3671" s="27">
        <v>4.3981481481481481E-4</v>
      </c>
      <c r="L3671" s="27" t="s">
        <v>210</v>
      </c>
      <c r="M3671" s="27" t="s">
        <v>211</v>
      </c>
      <c r="N3671" s="27" t="s">
        <v>215</v>
      </c>
      <c r="O3671" s="27" t="s">
        <v>220</v>
      </c>
      <c r="R3671" s="27">
        <v>0</v>
      </c>
      <c r="U3671" s="27" t="s">
        <v>7231</v>
      </c>
    </row>
    <row r="3672" spans="1:21" x14ac:dyDescent="0.15">
      <c r="A3672" s="27" t="s">
        <v>75</v>
      </c>
      <c r="B3672" s="27" t="s">
        <v>7247</v>
      </c>
      <c r="C3672" s="27" t="s">
        <v>477</v>
      </c>
      <c r="D3672" s="27" t="s">
        <v>221</v>
      </c>
      <c r="I3672" s="28">
        <v>43423.62195601852</v>
      </c>
      <c r="J3672" s="28">
        <v>43423.622395833336</v>
      </c>
      <c r="K3672" s="27">
        <v>4.3981481481481481E-4</v>
      </c>
      <c r="L3672" s="27" t="s">
        <v>210</v>
      </c>
      <c r="M3672" s="27" t="s">
        <v>211</v>
      </c>
      <c r="N3672" s="27" t="s">
        <v>215</v>
      </c>
      <c r="O3672" s="27" t="s">
        <v>220</v>
      </c>
      <c r="R3672" s="27">
        <v>0</v>
      </c>
      <c r="U3672" s="27" t="s">
        <v>7248</v>
      </c>
    </row>
    <row r="3673" spans="1:21" x14ac:dyDescent="0.15">
      <c r="A3673" s="27" t="s">
        <v>75</v>
      </c>
      <c r="B3673" s="27" t="s">
        <v>13805</v>
      </c>
      <c r="C3673" s="27" t="s">
        <v>477</v>
      </c>
      <c r="D3673" s="27" t="s">
        <v>221</v>
      </c>
      <c r="I3673" s="28">
        <v>43423.622812499998</v>
      </c>
      <c r="J3673" s="28">
        <v>43423.622812499998</v>
      </c>
      <c r="K3673" s="27">
        <v>0</v>
      </c>
      <c r="L3673" s="27" t="s">
        <v>211</v>
      </c>
      <c r="M3673" s="27" t="s">
        <v>211</v>
      </c>
      <c r="N3673" s="27" t="s">
        <v>215</v>
      </c>
      <c r="O3673" s="27" t="s">
        <v>220</v>
      </c>
      <c r="R3673" s="27">
        <v>0</v>
      </c>
      <c r="U3673" s="27" t="s">
        <v>13806</v>
      </c>
    </row>
    <row r="3674" spans="1:21" x14ac:dyDescent="0.15">
      <c r="A3674" s="27" t="s">
        <v>75</v>
      </c>
      <c r="B3674" s="27" t="s">
        <v>7249</v>
      </c>
      <c r="C3674" s="27" t="s">
        <v>477</v>
      </c>
      <c r="D3674" s="27" t="s">
        <v>221</v>
      </c>
      <c r="I3674" s="28">
        <v>43423.623171296298</v>
      </c>
      <c r="J3674" s="28">
        <v>43423.623645833337</v>
      </c>
      <c r="K3674" s="27">
        <v>4.7453703703703704E-4</v>
      </c>
      <c r="L3674" s="27" t="s">
        <v>210</v>
      </c>
      <c r="M3674" s="27" t="s">
        <v>211</v>
      </c>
      <c r="N3674" s="27" t="s">
        <v>215</v>
      </c>
      <c r="O3674" s="27" t="s">
        <v>220</v>
      </c>
      <c r="R3674" s="27">
        <v>0</v>
      </c>
      <c r="U3674" s="27" t="s">
        <v>7250</v>
      </c>
    </row>
    <row r="3675" spans="1:21" x14ac:dyDescent="0.15">
      <c r="A3675" s="27" t="s">
        <v>75</v>
      </c>
      <c r="B3675" s="27" t="s">
        <v>7251</v>
      </c>
      <c r="C3675" s="27" t="s">
        <v>477</v>
      </c>
      <c r="D3675" s="27" t="s">
        <v>221</v>
      </c>
      <c r="I3675" s="28">
        <v>43423.623935185184</v>
      </c>
      <c r="J3675" s="28">
        <v>43423.627962962964</v>
      </c>
      <c r="K3675" s="27">
        <v>4.0277777777777777E-3</v>
      </c>
      <c r="L3675" s="27" t="s">
        <v>210</v>
      </c>
      <c r="M3675" s="27" t="s">
        <v>210</v>
      </c>
      <c r="N3675" s="27" t="s">
        <v>215</v>
      </c>
      <c r="O3675" s="27" t="s">
        <v>220</v>
      </c>
      <c r="R3675" s="27">
        <v>0</v>
      </c>
      <c r="U3675" s="27" t="s">
        <v>7252</v>
      </c>
    </row>
    <row r="3676" spans="1:21" x14ac:dyDescent="0.15">
      <c r="A3676" s="27" t="s">
        <v>75</v>
      </c>
      <c r="B3676" s="27" t="s">
        <v>7253</v>
      </c>
      <c r="C3676" s="27" t="s">
        <v>477</v>
      </c>
      <c r="D3676" s="27" t="s">
        <v>221</v>
      </c>
      <c r="I3676" s="28">
        <v>43423.634502314817</v>
      </c>
      <c r="J3676" s="28">
        <v>43423.635358796295</v>
      </c>
      <c r="K3676" s="27">
        <v>8.564814814814815E-4</v>
      </c>
      <c r="L3676" s="27" t="s">
        <v>210</v>
      </c>
      <c r="M3676" s="27" t="s">
        <v>211</v>
      </c>
      <c r="N3676" s="27" t="s">
        <v>215</v>
      </c>
      <c r="O3676" s="27" t="s">
        <v>220</v>
      </c>
      <c r="R3676" s="27">
        <v>0</v>
      </c>
      <c r="U3676" s="27" t="s">
        <v>7254</v>
      </c>
    </row>
    <row r="3677" spans="1:21" x14ac:dyDescent="0.15">
      <c r="A3677" s="27" t="s">
        <v>75</v>
      </c>
      <c r="B3677" s="27" t="s">
        <v>13807</v>
      </c>
      <c r="C3677" s="27" t="s">
        <v>477</v>
      </c>
      <c r="D3677" s="27" t="s">
        <v>221</v>
      </c>
      <c r="I3677" s="28">
        <v>43423.635891203703</v>
      </c>
      <c r="J3677" s="28">
        <v>43423.635891203703</v>
      </c>
      <c r="K3677" s="27">
        <v>0</v>
      </c>
      <c r="L3677" s="27" t="s">
        <v>211</v>
      </c>
      <c r="M3677" s="27" t="s">
        <v>211</v>
      </c>
      <c r="N3677" s="27" t="s">
        <v>215</v>
      </c>
      <c r="O3677" s="27" t="s">
        <v>220</v>
      </c>
      <c r="R3677" s="27">
        <v>0</v>
      </c>
      <c r="U3677" s="27" t="s">
        <v>13808</v>
      </c>
    </row>
    <row r="3678" spans="1:21" x14ac:dyDescent="0.15">
      <c r="A3678" s="27" t="s">
        <v>75</v>
      </c>
      <c r="B3678" s="27" t="s">
        <v>13809</v>
      </c>
      <c r="C3678" s="27" t="s">
        <v>477</v>
      </c>
      <c r="D3678" s="27" t="s">
        <v>221</v>
      </c>
      <c r="I3678" s="28">
        <v>43423.636782407404</v>
      </c>
      <c r="J3678" s="28">
        <v>43423.636782407404</v>
      </c>
      <c r="K3678" s="27">
        <v>0</v>
      </c>
      <c r="L3678" s="27" t="s">
        <v>211</v>
      </c>
      <c r="M3678" s="27" t="s">
        <v>211</v>
      </c>
      <c r="N3678" s="27" t="s">
        <v>215</v>
      </c>
      <c r="O3678" s="27" t="s">
        <v>220</v>
      </c>
      <c r="R3678" s="27">
        <v>0</v>
      </c>
      <c r="U3678" s="27" t="s">
        <v>13810</v>
      </c>
    </row>
    <row r="3679" spans="1:21" x14ac:dyDescent="0.15">
      <c r="A3679" s="27" t="s">
        <v>75</v>
      </c>
      <c r="B3679" s="27" t="s">
        <v>7255</v>
      </c>
      <c r="C3679" s="27" t="s">
        <v>477</v>
      </c>
      <c r="D3679" s="27" t="s">
        <v>221</v>
      </c>
      <c r="I3679" s="28">
        <v>43423.637685185182</v>
      </c>
      <c r="J3679" s="28">
        <v>43423.638032407405</v>
      </c>
      <c r="K3679" s="27">
        <v>3.4722222222222224E-4</v>
      </c>
      <c r="L3679" s="27" t="s">
        <v>210</v>
      </c>
      <c r="M3679" s="27" t="s">
        <v>211</v>
      </c>
      <c r="N3679" s="27" t="s">
        <v>215</v>
      </c>
      <c r="O3679" s="27" t="s">
        <v>220</v>
      </c>
      <c r="R3679" s="27">
        <v>0</v>
      </c>
      <c r="U3679" s="27" t="s">
        <v>7256</v>
      </c>
    </row>
    <row r="3680" spans="1:21" x14ac:dyDescent="0.15">
      <c r="A3680" s="27" t="s">
        <v>75</v>
      </c>
      <c r="B3680" s="27" t="s">
        <v>7257</v>
      </c>
      <c r="C3680" s="27" t="s">
        <v>477</v>
      </c>
      <c r="D3680" s="27" t="s">
        <v>221</v>
      </c>
      <c r="I3680" s="28">
        <v>43423.638715277775</v>
      </c>
      <c r="J3680" s="28">
        <v>43423.639525462961</v>
      </c>
      <c r="K3680" s="27">
        <v>8.1018518518518516E-4</v>
      </c>
      <c r="L3680" s="27" t="s">
        <v>210</v>
      </c>
      <c r="M3680" s="27" t="s">
        <v>211</v>
      </c>
      <c r="N3680" s="27" t="s">
        <v>215</v>
      </c>
      <c r="O3680" s="27" t="s">
        <v>220</v>
      </c>
      <c r="R3680" s="27">
        <v>0</v>
      </c>
      <c r="U3680" s="27" t="s">
        <v>7258</v>
      </c>
    </row>
    <row r="3681" spans="1:21" x14ac:dyDescent="0.15">
      <c r="A3681" s="27" t="s">
        <v>75</v>
      </c>
      <c r="B3681" s="27" t="s">
        <v>7259</v>
      </c>
      <c r="C3681" s="27" t="s">
        <v>477</v>
      </c>
      <c r="D3681" s="27" t="s">
        <v>221</v>
      </c>
      <c r="I3681" s="28">
        <v>43423.639988425923</v>
      </c>
      <c r="J3681" s="28">
        <v>43423.640324074076</v>
      </c>
      <c r="K3681" s="27">
        <v>3.3564814814814812E-4</v>
      </c>
      <c r="L3681" s="27" t="s">
        <v>210</v>
      </c>
      <c r="M3681" s="27" t="s">
        <v>211</v>
      </c>
      <c r="N3681" s="27" t="s">
        <v>215</v>
      </c>
      <c r="O3681" s="27" t="s">
        <v>220</v>
      </c>
      <c r="R3681" s="27">
        <v>0</v>
      </c>
      <c r="U3681" s="27" t="s">
        <v>7260</v>
      </c>
    </row>
    <row r="3682" spans="1:21" x14ac:dyDescent="0.15">
      <c r="A3682" s="27" t="s">
        <v>75</v>
      </c>
      <c r="B3682" s="27" t="s">
        <v>7261</v>
      </c>
      <c r="C3682" s="27" t="s">
        <v>477</v>
      </c>
      <c r="D3682" s="27" t="s">
        <v>221</v>
      </c>
      <c r="I3682" s="28">
        <v>43423.640659722223</v>
      </c>
      <c r="J3682" s="28">
        <v>43423.659224537034</v>
      </c>
      <c r="K3682" s="27">
        <v>1.8564814814814815E-2</v>
      </c>
      <c r="L3682" s="27" t="s">
        <v>210</v>
      </c>
      <c r="M3682" s="27" t="s">
        <v>210</v>
      </c>
      <c r="N3682" s="27" t="s">
        <v>215</v>
      </c>
      <c r="O3682" s="27" t="s">
        <v>220</v>
      </c>
      <c r="R3682" s="27">
        <v>0</v>
      </c>
      <c r="U3682" s="27" t="s">
        <v>7262</v>
      </c>
    </row>
    <row r="3683" spans="1:21" x14ac:dyDescent="0.15">
      <c r="A3683" s="27" t="s">
        <v>75</v>
      </c>
      <c r="B3683" s="27" t="s">
        <v>7263</v>
      </c>
      <c r="C3683" s="27" t="s">
        <v>477</v>
      </c>
      <c r="D3683" s="27" t="s">
        <v>221</v>
      </c>
      <c r="I3683" s="28">
        <v>43423.660636574074</v>
      </c>
      <c r="J3683" s="28">
        <v>43423.660868055558</v>
      </c>
      <c r="K3683" s="27">
        <v>2.3148148148148146E-4</v>
      </c>
      <c r="L3683" s="27" t="s">
        <v>210</v>
      </c>
      <c r="M3683" s="27" t="s">
        <v>211</v>
      </c>
      <c r="N3683" s="27" t="s">
        <v>215</v>
      </c>
      <c r="O3683" s="27" t="s">
        <v>220</v>
      </c>
      <c r="R3683" s="27">
        <v>0</v>
      </c>
      <c r="U3683" s="27" t="s">
        <v>7264</v>
      </c>
    </row>
    <row r="3684" spans="1:21" x14ac:dyDescent="0.15">
      <c r="A3684" s="27" t="s">
        <v>75</v>
      </c>
      <c r="B3684" s="27" t="s">
        <v>7265</v>
      </c>
      <c r="C3684" s="27" t="s">
        <v>477</v>
      </c>
      <c r="D3684" s="27" t="s">
        <v>221</v>
      </c>
      <c r="I3684" s="28">
        <v>43423.661099537036</v>
      </c>
      <c r="J3684" s="28">
        <v>43423.661296296297</v>
      </c>
      <c r="K3684" s="27">
        <v>1.9675925925925926E-4</v>
      </c>
      <c r="L3684" s="27" t="s">
        <v>210</v>
      </c>
      <c r="M3684" s="27" t="s">
        <v>211</v>
      </c>
      <c r="N3684" s="27" t="s">
        <v>215</v>
      </c>
      <c r="O3684" s="27" t="s">
        <v>220</v>
      </c>
      <c r="R3684" s="27">
        <v>0</v>
      </c>
      <c r="U3684" s="27" t="s">
        <v>7266</v>
      </c>
    </row>
    <row r="3685" spans="1:21" x14ac:dyDescent="0.15">
      <c r="A3685" s="27" t="s">
        <v>75</v>
      </c>
      <c r="B3685" s="27" t="s">
        <v>7267</v>
      </c>
      <c r="C3685" s="27" t="s">
        <v>477</v>
      </c>
      <c r="D3685" s="27" t="s">
        <v>221</v>
      </c>
      <c r="I3685" s="28">
        <v>43423.661724537036</v>
      </c>
      <c r="J3685" s="28">
        <v>43423.662766203706</v>
      </c>
      <c r="K3685" s="27">
        <v>1.0416666666666667E-3</v>
      </c>
      <c r="L3685" s="27" t="s">
        <v>210</v>
      </c>
      <c r="M3685" s="27" t="s">
        <v>211</v>
      </c>
      <c r="N3685" s="27" t="s">
        <v>215</v>
      </c>
      <c r="O3685" s="27" t="s">
        <v>220</v>
      </c>
      <c r="R3685" s="27">
        <v>0</v>
      </c>
      <c r="U3685" s="27" t="s">
        <v>7268</v>
      </c>
    </row>
    <row r="3686" spans="1:21" x14ac:dyDescent="0.15">
      <c r="A3686" s="27" t="s">
        <v>75</v>
      </c>
      <c r="B3686" s="27" t="s">
        <v>7269</v>
      </c>
      <c r="C3686" s="27" t="s">
        <v>477</v>
      </c>
      <c r="D3686" s="27" t="s">
        <v>221</v>
      </c>
      <c r="I3686" s="28">
        <v>43423.663136574076</v>
      </c>
      <c r="J3686" s="28">
        <v>43423.663912037038</v>
      </c>
      <c r="K3686" s="27">
        <v>7.7546296296296304E-4</v>
      </c>
      <c r="L3686" s="27" t="s">
        <v>210</v>
      </c>
      <c r="M3686" s="27" t="s">
        <v>211</v>
      </c>
      <c r="N3686" s="27" t="s">
        <v>215</v>
      </c>
      <c r="O3686" s="27" t="s">
        <v>220</v>
      </c>
      <c r="R3686" s="27">
        <v>0</v>
      </c>
      <c r="U3686" s="27" t="s">
        <v>7270</v>
      </c>
    </row>
    <row r="3687" spans="1:21" x14ac:dyDescent="0.15">
      <c r="A3687" s="27" t="s">
        <v>75</v>
      </c>
      <c r="B3687" s="27" t="s">
        <v>7271</v>
      </c>
      <c r="C3687" s="27" t="s">
        <v>477</v>
      </c>
      <c r="D3687" s="27" t="s">
        <v>221</v>
      </c>
      <c r="I3687" s="28">
        <v>43423.664201388892</v>
      </c>
      <c r="J3687" s="28">
        <v>43423.666041666664</v>
      </c>
      <c r="K3687" s="27">
        <v>1.8402777777777777E-3</v>
      </c>
      <c r="L3687" s="27" t="s">
        <v>210</v>
      </c>
      <c r="M3687" s="27" t="s">
        <v>211</v>
      </c>
      <c r="N3687" s="27" t="s">
        <v>215</v>
      </c>
      <c r="O3687" s="27" t="s">
        <v>220</v>
      </c>
      <c r="R3687" s="27">
        <v>0</v>
      </c>
      <c r="U3687" s="27" t="s">
        <v>7272</v>
      </c>
    </row>
    <row r="3688" spans="1:21" x14ac:dyDescent="0.15">
      <c r="A3688" s="27" t="s">
        <v>75</v>
      </c>
      <c r="B3688" s="27" t="s">
        <v>13811</v>
      </c>
      <c r="C3688" s="27" t="s">
        <v>477</v>
      </c>
      <c r="D3688" s="27" t="s">
        <v>221</v>
      </c>
      <c r="I3688" s="28">
        <v>43423.666967592595</v>
      </c>
      <c r="J3688" s="28">
        <v>43423.666967592595</v>
      </c>
      <c r="K3688" s="27">
        <v>0</v>
      </c>
      <c r="L3688" s="27" t="s">
        <v>211</v>
      </c>
      <c r="M3688" s="27" t="s">
        <v>211</v>
      </c>
      <c r="N3688" s="27" t="s">
        <v>215</v>
      </c>
      <c r="O3688" s="27" t="s">
        <v>220</v>
      </c>
      <c r="R3688" s="27">
        <v>0</v>
      </c>
      <c r="U3688" s="27" t="s">
        <v>13812</v>
      </c>
    </row>
    <row r="3689" spans="1:21" x14ac:dyDescent="0.15">
      <c r="A3689" s="27" t="s">
        <v>75</v>
      </c>
      <c r="B3689" s="27" t="s">
        <v>7273</v>
      </c>
      <c r="C3689" s="27" t="s">
        <v>477</v>
      </c>
      <c r="D3689" s="27" t="s">
        <v>221</v>
      </c>
      <c r="I3689" s="28">
        <v>43423.667812500003</v>
      </c>
      <c r="J3689" s="28">
        <v>43423.668668981481</v>
      </c>
      <c r="K3689" s="27">
        <v>8.564814814814815E-4</v>
      </c>
      <c r="L3689" s="27" t="s">
        <v>210</v>
      </c>
      <c r="M3689" s="27" t="s">
        <v>211</v>
      </c>
      <c r="N3689" s="27" t="s">
        <v>215</v>
      </c>
      <c r="O3689" s="27" t="s">
        <v>220</v>
      </c>
      <c r="R3689" s="27">
        <v>0</v>
      </c>
      <c r="U3689" s="27" t="s">
        <v>7274</v>
      </c>
    </row>
    <row r="3690" spans="1:21" x14ac:dyDescent="0.15">
      <c r="A3690" s="27" t="s">
        <v>75</v>
      </c>
      <c r="B3690" s="27" t="s">
        <v>7275</v>
      </c>
      <c r="C3690" s="27" t="s">
        <v>477</v>
      </c>
      <c r="D3690" s="27" t="s">
        <v>221</v>
      </c>
      <c r="I3690" s="28">
        <v>43423.669189814813</v>
      </c>
      <c r="J3690" s="28">
        <v>43423.66920138889</v>
      </c>
      <c r="K3690" s="27">
        <v>1.1574074074074073E-5</v>
      </c>
      <c r="L3690" s="27" t="s">
        <v>210</v>
      </c>
      <c r="M3690" s="27" t="s">
        <v>211</v>
      </c>
      <c r="N3690" s="27" t="s">
        <v>215</v>
      </c>
      <c r="O3690" s="27" t="s">
        <v>220</v>
      </c>
      <c r="R3690" s="27">
        <v>0</v>
      </c>
      <c r="U3690" s="27" t="s">
        <v>7276</v>
      </c>
    </row>
    <row r="3691" spans="1:21" x14ac:dyDescent="0.15">
      <c r="A3691" s="27" t="s">
        <v>75</v>
      </c>
      <c r="B3691" s="27" t="s">
        <v>7277</v>
      </c>
      <c r="C3691" s="27" t="s">
        <v>477</v>
      </c>
      <c r="D3691" s="27" t="s">
        <v>221</v>
      </c>
      <c r="I3691" s="28">
        <v>43423.669583333336</v>
      </c>
      <c r="J3691" s="28">
        <v>43423.669791666667</v>
      </c>
      <c r="K3691" s="27">
        <v>2.0833333333333335E-4</v>
      </c>
      <c r="L3691" s="27" t="s">
        <v>210</v>
      </c>
      <c r="M3691" s="27" t="s">
        <v>211</v>
      </c>
      <c r="N3691" s="27" t="s">
        <v>215</v>
      </c>
      <c r="O3691" s="27" t="s">
        <v>220</v>
      </c>
      <c r="R3691" s="27">
        <v>0</v>
      </c>
      <c r="U3691" s="27" t="s">
        <v>7278</v>
      </c>
    </row>
    <row r="3692" spans="1:21" x14ac:dyDescent="0.15">
      <c r="A3692" s="27" t="s">
        <v>75</v>
      </c>
      <c r="B3692" s="27" t="s">
        <v>7279</v>
      </c>
      <c r="C3692" s="27" t="s">
        <v>477</v>
      </c>
      <c r="D3692" s="27" t="s">
        <v>221</v>
      </c>
      <c r="I3692" s="28">
        <v>43423.670081018521</v>
      </c>
      <c r="J3692" s="28">
        <v>43423.673587962963</v>
      </c>
      <c r="K3692" s="27">
        <v>3.5069444444444445E-3</v>
      </c>
      <c r="L3692" s="27" t="s">
        <v>210</v>
      </c>
      <c r="M3692" s="27" t="s">
        <v>210</v>
      </c>
      <c r="N3692" s="27" t="s">
        <v>215</v>
      </c>
      <c r="O3692" s="27" t="s">
        <v>220</v>
      </c>
      <c r="U3692" s="27" t="s">
        <v>7278</v>
      </c>
    </row>
    <row r="3693" spans="1:21" x14ac:dyDescent="0.15">
      <c r="A3693" s="27" t="s">
        <v>75</v>
      </c>
      <c r="B3693" s="27" t="s">
        <v>7280</v>
      </c>
      <c r="C3693" s="27" t="s">
        <v>477</v>
      </c>
      <c r="D3693" s="27" t="s">
        <v>221</v>
      </c>
      <c r="I3693" s="28">
        <v>43423.67491898148</v>
      </c>
      <c r="J3693" s="28">
        <v>43423.676898148151</v>
      </c>
      <c r="K3693" s="27">
        <v>1.9791666666666668E-3</v>
      </c>
      <c r="L3693" s="27" t="s">
        <v>210</v>
      </c>
      <c r="M3693" s="27" t="s">
        <v>211</v>
      </c>
      <c r="N3693" s="27" t="s">
        <v>215</v>
      </c>
      <c r="O3693" s="27" t="s">
        <v>220</v>
      </c>
      <c r="R3693" s="27">
        <v>0</v>
      </c>
      <c r="U3693" s="27" t="s">
        <v>7281</v>
      </c>
    </row>
    <row r="3694" spans="1:21" x14ac:dyDescent="0.15">
      <c r="A3694" s="27" t="s">
        <v>75</v>
      </c>
      <c r="B3694" s="27" t="s">
        <v>7282</v>
      </c>
      <c r="C3694" s="27" t="s">
        <v>477</v>
      </c>
      <c r="D3694" s="27" t="s">
        <v>221</v>
      </c>
      <c r="I3694" s="28">
        <v>43423.677708333336</v>
      </c>
      <c r="J3694" s="28">
        <v>43423.677939814814</v>
      </c>
      <c r="K3694" s="27">
        <v>2.3148148148148146E-4</v>
      </c>
      <c r="L3694" s="27" t="s">
        <v>210</v>
      </c>
      <c r="M3694" s="27" t="s">
        <v>211</v>
      </c>
      <c r="N3694" s="27" t="s">
        <v>215</v>
      </c>
      <c r="O3694" s="27" t="s">
        <v>220</v>
      </c>
      <c r="R3694" s="27">
        <v>0</v>
      </c>
      <c r="U3694" s="27" t="s">
        <v>7283</v>
      </c>
    </row>
    <row r="3695" spans="1:21" x14ac:dyDescent="0.15">
      <c r="A3695" s="27" t="s">
        <v>75</v>
      </c>
      <c r="B3695" s="27" t="s">
        <v>13813</v>
      </c>
      <c r="C3695" s="27" t="s">
        <v>477</v>
      </c>
      <c r="D3695" s="27" t="s">
        <v>221</v>
      </c>
      <c r="I3695" s="28">
        <v>43423.678495370368</v>
      </c>
      <c r="J3695" s="28">
        <v>43423.678495370368</v>
      </c>
      <c r="K3695" s="27">
        <v>0</v>
      </c>
      <c r="L3695" s="27" t="s">
        <v>211</v>
      </c>
      <c r="M3695" s="27" t="s">
        <v>211</v>
      </c>
      <c r="N3695" s="27" t="s">
        <v>215</v>
      </c>
      <c r="O3695" s="27" t="s">
        <v>220</v>
      </c>
      <c r="R3695" s="27">
        <v>0</v>
      </c>
      <c r="U3695" s="27" t="s">
        <v>13814</v>
      </c>
    </row>
    <row r="3696" spans="1:21" x14ac:dyDescent="0.15">
      <c r="A3696" s="27" t="s">
        <v>75</v>
      </c>
      <c r="B3696" s="27" t="s">
        <v>13815</v>
      </c>
      <c r="C3696" s="27" t="s">
        <v>477</v>
      </c>
      <c r="D3696" s="27" t="s">
        <v>221</v>
      </c>
      <c r="I3696" s="28">
        <v>43423.679108796299</v>
      </c>
      <c r="J3696" s="28">
        <v>43423.679108796299</v>
      </c>
      <c r="K3696" s="27">
        <v>0</v>
      </c>
      <c r="L3696" s="27" t="s">
        <v>211</v>
      </c>
      <c r="M3696" s="27" t="s">
        <v>211</v>
      </c>
      <c r="N3696" s="27" t="s">
        <v>215</v>
      </c>
      <c r="O3696" s="27" t="s">
        <v>220</v>
      </c>
      <c r="R3696" s="27">
        <v>0</v>
      </c>
      <c r="U3696" s="27" t="s">
        <v>13816</v>
      </c>
    </row>
    <row r="3697" spans="1:21" x14ac:dyDescent="0.15">
      <c r="A3697" s="27" t="s">
        <v>75</v>
      </c>
      <c r="B3697" s="27" t="s">
        <v>13817</v>
      </c>
      <c r="C3697" s="27" t="s">
        <v>477</v>
      </c>
      <c r="D3697" s="27" t="s">
        <v>221</v>
      </c>
      <c r="I3697" s="28">
        <v>43423.680023148147</v>
      </c>
      <c r="J3697" s="28">
        <v>43423.680023148147</v>
      </c>
      <c r="K3697" s="27">
        <v>0</v>
      </c>
      <c r="L3697" s="27" t="s">
        <v>211</v>
      </c>
      <c r="M3697" s="27" t="s">
        <v>211</v>
      </c>
      <c r="N3697" s="27" t="s">
        <v>215</v>
      </c>
      <c r="O3697" s="27" t="s">
        <v>220</v>
      </c>
      <c r="R3697" s="27">
        <v>0</v>
      </c>
      <c r="U3697" s="27" t="s">
        <v>13818</v>
      </c>
    </row>
    <row r="3698" spans="1:21" x14ac:dyDescent="0.15">
      <c r="A3698" s="27" t="s">
        <v>75</v>
      </c>
      <c r="B3698" s="27" t="s">
        <v>13819</v>
      </c>
      <c r="C3698" s="27" t="s">
        <v>477</v>
      </c>
      <c r="D3698" s="27" t="s">
        <v>221</v>
      </c>
      <c r="I3698" s="28">
        <v>43423.680474537039</v>
      </c>
      <c r="J3698" s="28">
        <v>43423.680474537039</v>
      </c>
      <c r="K3698" s="27">
        <v>0</v>
      </c>
      <c r="L3698" s="27" t="s">
        <v>211</v>
      </c>
      <c r="M3698" s="27" t="s">
        <v>211</v>
      </c>
      <c r="N3698" s="27" t="s">
        <v>215</v>
      </c>
      <c r="O3698" s="27" t="s">
        <v>220</v>
      </c>
      <c r="R3698" s="27">
        <v>0</v>
      </c>
      <c r="U3698" s="27" t="s">
        <v>13820</v>
      </c>
    </row>
    <row r="3699" spans="1:21" x14ac:dyDescent="0.15">
      <c r="A3699" s="27" t="s">
        <v>75</v>
      </c>
      <c r="B3699" s="27" t="s">
        <v>7284</v>
      </c>
      <c r="C3699" s="27" t="s">
        <v>477</v>
      </c>
      <c r="D3699" s="27" t="s">
        <v>221</v>
      </c>
      <c r="I3699" s="28">
        <v>43423.68068287037</v>
      </c>
      <c r="J3699" s="28">
        <v>43423.681319444448</v>
      </c>
      <c r="K3699" s="27">
        <v>6.3657407407407402E-4</v>
      </c>
      <c r="L3699" s="27" t="s">
        <v>210</v>
      </c>
      <c r="M3699" s="27" t="s">
        <v>211</v>
      </c>
      <c r="N3699" s="27" t="s">
        <v>215</v>
      </c>
      <c r="O3699" s="27" t="s">
        <v>220</v>
      </c>
      <c r="R3699" s="27">
        <v>0</v>
      </c>
      <c r="U3699" s="27" t="s">
        <v>7285</v>
      </c>
    </row>
    <row r="3700" spans="1:21" x14ac:dyDescent="0.15">
      <c r="A3700" s="27" t="s">
        <v>75</v>
      </c>
      <c r="B3700" s="27" t="s">
        <v>7286</v>
      </c>
      <c r="C3700" s="27" t="s">
        <v>477</v>
      </c>
      <c r="D3700" s="27" t="s">
        <v>221</v>
      </c>
      <c r="I3700" s="28">
        <v>43423.681863425925</v>
      </c>
      <c r="J3700" s="28">
        <v>43423.69</v>
      </c>
      <c r="K3700" s="27">
        <v>8.1365740740740738E-3</v>
      </c>
      <c r="L3700" s="27" t="s">
        <v>210</v>
      </c>
      <c r="M3700" s="27" t="s">
        <v>210</v>
      </c>
      <c r="N3700" s="27" t="s">
        <v>215</v>
      </c>
      <c r="O3700" s="27" t="s">
        <v>220</v>
      </c>
      <c r="R3700" s="27">
        <v>0</v>
      </c>
      <c r="U3700" s="27" t="s">
        <v>7287</v>
      </c>
    </row>
    <row r="3701" spans="1:21" x14ac:dyDescent="0.15">
      <c r="A3701" s="27" t="s">
        <v>75</v>
      </c>
      <c r="B3701" s="27" t="s">
        <v>13821</v>
      </c>
      <c r="C3701" s="27" t="s">
        <v>477</v>
      </c>
      <c r="D3701" s="27" t="s">
        <v>221</v>
      </c>
      <c r="I3701" s="28">
        <v>43423.68346064815</v>
      </c>
      <c r="J3701" s="28">
        <v>43423.68346064815</v>
      </c>
      <c r="K3701" s="27">
        <v>0</v>
      </c>
      <c r="L3701" s="27" t="s">
        <v>211</v>
      </c>
      <c r="M3701" s="27" t="s">
        <v>211</v>
      </c>
      <c r="N3701" s="27" t="s">
        <v>215</v>
      </c>
      <c r="O3701" s="27" t="s">
        <v>220</v>
      </c>
      <c r="R3701" s="27">
        <v>0</v>
      </c>
      <c r="U3701" s="27" t="s">
        <v>13820</v>
      </c>
    </row>
    <row r="3702" spans="1:21" x14ac:dyDescent="0.15">
      <c r="A3702" s="27" t="s">
        <v>75</v>
      </c>
      <c r="B3702" s="27" t="s">
        <v>13822</v>
      </c>
      <c r="C3702" s="27" t="s">
        <v>477</v>
      </c>
      <c r="D3702" s="27" t="s">
        <v>221</v>
      </c>
      <c r="I3702" s="28">
        <v>43423.68372685185</v>
      </c>
      <c r="J3702" s="28">
        <v>43423.68372685185</v>
      </c>
      <c r="K3702" s="27">
        <v>0</v>
      </c>
      <c r="L3702" s="27" t="s">
        <v>211</v>
      </c>
      <c r="M3702" s="27" t="s">
        <v>211</v>
      </c>
      <c r="N3702" s="27" t="s">
        <v>215</v>
      </c>
      <c r="O3702" s="27" t="s">
        <v>220</v>
      </c>
      <c r="R3702" s="27">
        <v>0</v>
      </c>
      <c r="U3702" s="27" t="s">
        <v>13818</v>
      </c>
    </row>
    <row r="3703" spans="1:21" x14ac:dyDescent="0.15">
      <c r="A3703" s="27" t="s">
        <v>75</v>
      </c>
      <c r="B3703" s="27" t="s">
        <v>13823</v>
      </c>
      <c r="C3703" s="27" t="s">
        <v>755</v>
      </c>
      <c r="D3703" s="27" t="s">
        <v>649</v>
      </c>
      <c r="I3703" s="28">
        <v>43423.701724537037</v>
      </c>
      <c r="J3703" s="28">
        <v>43423.701724537037</v>
      </c>
      <c r="K3703" s="27">
        <v>0</v>
      </c>
      <c r="L3703" s="27" t="s">
        <v>211</v>
      </c>
      <c r="M3703" s="27" t="s">
        <v>211</v>
      </c>
      <c r="N3703" s="27" t="s">
        <v>215</v>
      </c>
      <c r="O3703" s="27" t="s">
        <v>648</v>
      </c>
      <c r="R3703" s="27">
        <v>0</v>
      </c>
      <c r="U3703" s="27" t="s">
        <v>849</v>
      </c>
    </row>
    <row r="3704" spans="1:21" x14ac:dyDescent="0.15">
      <c r="A3704" s="27" t="s">
        <v>75</v>
      </c>
      <c r="B3704" s="27" t="s">
        <v>13824</v>
      </c>
      <c r="C3704" s="27" t="s">
        <v>192</v>
      </c>
      <c r="D3704" s="27" t="s">
        <v>289</v>
      </c>
      <c r="I3704" s="28">
        <v>43423.43277777778</v>
      </c>
      <c r="J3704" s="28">
        <v>43423.43277777778</v>
      </c>
      <c r="K3704" s="27">
        <v>0</v>
      </c>
      <c r="L3704" s="27" t="s">
        <v>211</v>
      </c>
      <c r="M3704" s="27" t="s">
        <v>211</v>
      </c>
      <c r="N3704" s="27" t="s">
        <v>215</v>
      </c>
      <c r="O3704" s="27" t="s">
        <v>288</v>
      </c>
      <c r="R3704" s="27">
        <v>0</v>
      </c>
      <c r="U3704" s="27" t="s">
        <v>1978</v>
      </c>
    </row>
    <row r="3705" spans="1:21" x14ac:dyDescent="0.15">
      <c r="A3705" s="27" t="s">
        <v>75</v>
      </c>
      <c r="B3705" s="27" t="s">
        <v>13825</v>
      </c>
      <c r="C3705" s="27" t="s">
        <v>192</v>
      </c>
      <c r="D3705" s="27" t="s">
        <v>289</v>
      </c>
      <c r="I3705" s="28">
        <v>43423.433692129627</v>
      </c>
      <c r="J3705" s="28">
        <v>43423.433692129627</v>
      </c>
      <c r="K3705" s="27">
        <v>0</v>
      </c>
      <c r="L3705" s="27" t="s">
        <v>211</v>
      </c>
      <c r="M3705" s="27" t="s">
        <v>211</v>
      </c>
      <c r="N3705" s="27" t="s">
        <v>215</v>
      </c>
      <c r="O3705" s="27" t="s">
        <v>288</v>
      </c>
      <c r="R3705" s="27">
        <v>0</v>
      </c>
      <c r="U3705" s="27" t="s">
        <v>1978</v>
      </c>
    </row>
    <row r="3706" spans="1:21" x14ac:dyDescent="0.15">
      <c r="A3706" s="27" t="s">
        <v>75</v>
      </c>
      <c r="B3706" s="27" t="s">
        <v>13826</v>
      </c>
      <c r="C3706" s="27" t="s">
        <v>192</v>
      </c>
      <c r="D3706" s="27" t="s">
        <v>289</v>
      </c>
      <c r="I3706" s="28">
        <v>43423.435682870368</v>
      </c>
      <c r="J3706" s="28">
        <v>43423.435682870368</v>
      </c>
      <c r="K3706" s="27">
        <v>0</v>
      </c>
      <c r="L3706" s="27" t="s">
        <v>211</v>
      </c>
      <c r="M3706" s="27" t="s">
        <v>211</v>
      </c>
      <c r="N3706" s="27" t="s">
        <v>215</v>
      </c>
      <c r="O3706" s="27" t="s">
        <v>288</v>
      </c>
      <c r="R3706" s="27">
        <v>0</v>
      </c>
      <c r="U3706" s="27" t="s">
        <v>13827</v>
      </c>
    </row>
    <row r="3707" spans="1:21" x14ac:dyDescent="0.15">
      <c r="A3707" s="27" t="s">
        <v>75</v>
      </c>
      <c r="B3707" s="27" t="s">
        <v>7288</v>
      </c>
      <c r="C3707" s="27" t="s">
        <v>192</v>
      </c>
      <c r="D3707" s="27" t="s">
        <v>289</v>
      </c>
      <c r="I3707" s="28">
        <v>43423.43650462963</v>
      </c>
      <c r="J3707" s="28">
        <v>43423.437037037038</v>
      </c>
      <c r="K3707" s="27">
        <v>5.3240740740740744E-4</v>
      </c>
      <c r="L3707" s="27" t="s">
        <v>210</v>
      </c>
      <c r="M3707" s="27" t="s">
        <v>211</v>
      </c>
      <c r="N3707" s="27" t="s">
        <v>215</v>
      </c>
      <c r="O3707" s="27" t="s">
        <v>288</v>
      </c>
      <c r="R3707" s="27">
        <v>0</v>
      </c>
      <c r="U3707" s="27" t="s">
        <v>7289</v>
      </c>
    </row>
    <row r="3708" spans="1:21" x14ac:dyDescent="0.15">
      <c r="A3708" s="27" t="s">
        <v>75</v>
      </c>
      <c r="B3708" s="27" t="s">
        <v>7290</v>
      </c>
      <c r="C3708" s="27" t="s">
        <v>192</v>
      </c>
      <c r="D3708" s="27" t="s">
        <v>289</v>
      </c>
      <c r="I3708" s="28">
        <v>43423.43849537037</v>
      </c>
      <c r="J3708" s="28">
        <v>43423.440462962964</v>
      </c>
      <c r="K3708" s="27">
        <v>1.9675925925925928E-3</v>
      </c>
      <c r="L3708" s="27" t="s">
        <v>210</v>
      </c>
      <c r="M3708" s="27" t="s">
        <v>211</v>
      </c>
      <c r="N3708" s="27" t="s">
        <v>215</v>
      </c>
      <c r="O3708" s="27" t="s">
        <v>288</v>
      </c>
      <c r="R3708" s="27">
        <v>0</v>
      </c>
      <c r="U3708" s="27" t="s">
        <v>7291</v>
      </c>
    </row>
    <row r="3709" spans="1:21" x14ac:dyDescent="0.15">
      <c r="A3709" s="27" t="s">
        <v>75</v>
      </c>
      <c r="B3709" s="27" t="s">
        <v>7292</v>
      </c>
      <c r="C3709" s="27" t="s">
        <v>192</v>
      </c>
      <c r="D3709" s="27" t="s">
        <v>289</v>
      </c>
      <c r="I3709" s="28">
        <v>43423.442361111112</v>
      </c>
      <c r="J3709" s="28">
        <v>43423.442488425928</v>
      </c>
      <c r="K3709" s="27">
        <v>1.273148148148148E-4</v>
      </c>
      <c r="L3709" s="27" t="s">
        <v>210</v>
      </c>
      <c r="M3709" s="27" t="s">
        <v>211</v>
      </c>
      <c r="N3709" s="27" t="s">
        <v>215</v>
      </c>
      <c r="O3709" s="27" t="s">
        <v>288</v>
      </c>
      <c r="R3709" s="27">
        <v>0</v>
      </c>
      <c r="U3709" s="27" t="s">
        <v>1977</v>
      </c>
    </row>
    <row r="3710" spans="1:21" x14ac:dyDescent="0.15">
      <c r="A3710" s="27" t="s">
        <v>75</v>
      </c>
      <c r="B3710" s="27" t="s">
        <v>7293</v>
      </c>
      <c r="C3710" s="27" t="s">
        <v>192</v>
      </c>
      <c r="D3710" s="27" t="s">
        <v>289</v>
      </c>
      <c r="I3710" s="28">
        <v>43423.44290509259</v>
      </c>
      <c r="J3710" s="28">
        <v>43423.44427083333</v>
      </c>
      <c r="K3710" s="27">
        <v>1.3657407407407409E-3</v>
      </c>
      <c r="L3710" s="27" t="s">
        <v>210</v>
      </c>
      <c r="M3710" s="27" t="s">
        <v>211</v>
      </c>
      <c r="N3710" s="27" t="s">
        <v>215</v>
      </c>
      <c r="O3710" s="27" t="s">
        <v>288</v>
      </c>
      <c r="R3710" s="27">
        <v>0</v>
      </c>
      <c r="U3710" s="27" t="s">
        <v>1058</v>
      </c>
    </row>
    <row r="3711" spans="1:21" x14ac:dyDescent="0.15">
      <c r="A3711" s="27" t="s">
        <v>75</v>
      </c>
      <c r="B3711" s="27" t="s">
        <v>13828</v>
      </c>
      <c r="C3711" s="27" t="s">
        <v>192</v>
      </c>
      <c r="D3711" s="27" t="s">
        <v>289</v>
      </c>
      <c r="I3711" s="28">
        <v>43423.447152777779</v>
      </c>
      <c r="J3711" s="28">
        <v>43423.447152777779</v>
      </c>
      <c r="K3711" s="27">
        <v>0</v>
      </c>
      <c r="L3711" s="27" t="s">
        <v>211</v>
      </c>
      <c r="M3711" s="27" t="s">
        <v>211</v>
      </c>
      <c r="N3711" s="27" t="s">
        <v>215</v>
      </c>
      <c r="O3711" s="27" t="s">
        <v>288</v>
      </c>
      <c r="R3711" s="27">
        <v>0</v>
      </c>
      <c r="U3711" s="27" t="s">
        <v>13829</v>
      </c>
    </row>
    <row r="3712" spans="1:21" x14ac:dyDescent="0.15">
      <c r="A3712" s="27" t="s">
        <v>75</v>
      </c>
      <c r="B3712" s="27" t="s">
        <v>7294</v>
      </c>
      <c r="C3712" s="27" t="s">
        <v>192</v>
      </c>
      <c r="D3712" s="27" t="s">
        <v>289</v>
      </c>
      <c r="I3712" s="28">
        <v>43423.447858796295</v>
      </c>
      <c r="J3712" s="28">
        <v>43423.448379629626</v>
      </c>
      <c r="K3712" s="27">
        <v>5.2083333333333333E-4</v>
      </c>
      <c r="L3712" s="27" t="s">
        <v>210</v>
      </c>
      <c r="M3712" s="27" t="s">
        <v>211</v>
      </c>
      <c r="N3712" s="27" t="s">
        <v>215</v>
      </c>
      <c r="O3712" s="27" t="s">
        <v>288</v>
      </c>
      <c r="R3712" s="27">
        <v>0</v>
      </c>
      <c r="U3712" s="27" t="s">
        <v>7295</v>
      </c>
    </row>
    <row r="3713" spans="1:21" x14ac:dyDescent="0.15">
      <c r="A3713" s="27" t="s">
        <v>75</v>
      </c>
      <c r="B3713" s="27" t="s">
        <v>7296</v>
      </c>
      <c r="C3713" s="27" t="s">
        <v>192</v>
      </c>
      <c r="D3713" s="27" t="s">
        <v>289</v>
      </c>
      <c r="I3713" s="28">
        <v>43423.449236111112</v>
      </c>
      <c r="J3713" s="28">
        <v>43423.449456018519</v>
      </c>
      <c r="K3713" s="27">
        <v>2.199074074074074E-4</v>
      </c>
      <c r="L3713" s="27" t="s">
        <v>210</v>
      </c>
      <c r="M3713" s="27" t="s">
        <v>211</v>
      </c>
      <c r="N3713" s="27" t="s">
        <v>215</v>
      </c>
      <c r="O3713" s="27" t="s">
        <v>288</v>
      </c>
      <c r="R3713" s="27">
        <v>0</v>
      </c>
      <c r="U3713" s="27" t="s">
        <v>7297</v>
      </c>
    </row>
    <row r="3714" spans="1:21" x14ac:dyDescent="0.15">
      <c r="A3714" s="27" t="s">
        <v>75</v>
      </c>
      <c r="B3714" s="27" t="s">
        <v>7298</v>
      </c>
      <c r="C3714" s="27" t="s">
        <v>192</v>
      </c>
      <c r="D3714" s="27" t="s">
        <v>289</v>
      </c>
      <c r="I3714" s="28">
        <v>43423.449803240743</v>
      </c>
      <c r="J3714" s="28">
        <v>43423.449965277781</v>
      </c>
      <c r="K3714" s="27">
        <v>1.6203703703703703E-4</v>
      </c>
      <c r="L3714" s="27" t="s">
        <v>210</v>
      </c>
      <c r="M3714" s="27" t="s">
        <v>211</v>
      </c>
      <c r="N3714" s="27" t="s">
        <v>215</v>
      </c>
      <c r="O3714" s="27" t="s">
        <v>288</v>
      </c>
      <c r="R3714" s="27">
        <v>0</v>
      </c>
      <c r="U3714" s="27" t="s">
        <v>7299</v>
      </c>
    </row>
    <row r="3715" spans="1:21" x14ac:dyDescent="0.15">
      <c r="A3715" s="27" t="s">
        <v>75</v>
      </c>
      <c r="B3715" s="27" t="s">
        <v>13830</v>
      </c>
      <c r="C3715" s="27" t="s">
        <v>192</v>
      </c>
      <c r="D3715" s="27" t="s">
        <v>289</v>
      </c>
      <c r="I3715" s="28">
        <v>43423.450949074075</v>
      </c>
      <c r="J3715" s="28">
        <v>43423.450949074075</v>
      </c>
      <c r="K3715" s="27">
        <v>0</v>
      </c>
      <c r="L3715" s="27" t="s">
        <v>211</v>
      </c>
      <c r="M3715" s="27" t="s">
        <v>211</v>
      </c>
      <c r="N3715" s="27" t="s">
        <v>215</v>
      </c>
      <c r="O3715" s="27" t="s">
        <v>288</v>
      </c>
      <c r="R3715" s="27">
        <v>0</v>
      </c>
      <c r="U3715" s="27" t="s">
        <v>13831</v>
      </c>
    </row>
    <row r="3716" spans="1:21" x14ac:dyDescent="0.15">
      <c r="A3716" s="27" t="s">
        <v>75</v>
      </c>
      <c r="B3716" s="27" t="s">
        <v>7300</v>
      </c>
      <c r="C3716" s="27" t="s">
        <v>192</v>
      </c>
      <c r="D3716" s="27" t="s">
        <v>289</v>
      </c>
      <c r="I3716" s="28">
        <v>43423.451226851852</v>
      </c>
      <c r="J3716" s="28">
        <v>43423.451516203706</v>
      </c>
      <c r="K3716" s="27">
        <v>2.8935185185185189E-4</v>
      </c>
      <c r="L3716" s="27" t="s">
        <v>210</v>
      </c>
      <c r="M3716" s="27" t="s">
        <v>211</v>
      </c>
      <c r="N3716" s="27" t="s">
        <v>215</v>
      </c>
      <c r="O3716" s="27" t="s">
        <v>288</v>
      </c>
      <c r="R3716" s="27">
        <v>0</v>
      </c>
      <c r="U3716" s="27" t="s">
        <v>1977</v>
      </c>
    </row>
    <row r="3717" spans="1:21" x14ac:dyDescent="0.15">
      <c r="A3717" s="27" t="s">
        <v>75</v>
      </c>
      <c r="B3717" s="27" t="s">
        <v>7301</v>
      </c>
      <c r="C3717" s="27" t="s">
        <v>192</v>
      </c>
      <c r="D3717" s="27" t="s">
        <v>289</v>
      </c>
      <c r="I3717" s="28">
        <v>43423.451909722222</v>
      </c>
      <c r="J3717" s="28">
        <v>43423.452650462961</v>
      </c>
      <c r="K3717" s="27">
        <v>7.407407407407407E-4</v>
      </c>
      <c r="L3717" s="27" t="s">
        <v>210</v>
      </c>
      <c r="M3717" s="27" t="s">
        <v>211</v>
      </c>
      <c r="N3717" s="27" t="s">
        <v>215</v>
      </c>
      <c r="O3717" s="27" t="s">
        <v>288</v>
      </c>
      <c r="R3717" s="27">
        <v>0</v>
      </c>
      <c r="U3717" s="27" t="s">
        <v>7302</v>
      </c>
    </row>
    <row r="3718" spans="1:21" x14ac:dyDescent="0.15">
      <c r="A3718" s="27" t="s">
        <v>75</v>
      </c>
      <c r="B3718" s="27" t="s">
        <v>13832</v>
      </c>
      <c r="C3718" s="27" t="s">
        <v>192</v>
      </c>
      <c r="D3718" s="27" t="s">
        <v>289</v>
      </c>
      <c r="I3718" s="28">
        <v>43423.453148148146</v>
      </c>
      <c r="J3718" s="28">
        <v>43423.453148148146</v>
      </c>
      <c r="K3718" s="27">
        <v>0</v>
      </c>
      <c r="L3718" s="27" t="s">
        <v>211</v>
      </c>
      <c r="M3718" s="27" t="s">
        <v>211</v>
      </c>
      <c r="N3718" s="27" t="s">
        <v>215</v>
      </c>
      <c r="O3718" s="27" t="s">
        <v>288</v>
      </c>
      <c r="R3718" s="27">
        <v>0</v>
      </c>
      <c r="U3718" s="27" t="s">
        <v>13833</v>
      </c>
    </row>
    <row r="3719" spans="1:21" x14ac:dyDescent="0.15">
      <c r="A3719" s="27" t="s">
        <v>75</v>
      </c>
      <c r="B3719" s="27" t="s">
        <v>7303</v>
      </c>
      <c r="C3719" s="27" t="s">
        <v>192</v>
      </c>
      <c r="D3719" s="27" t="s">
        <v>289</v>
      </c>
      <c r="I3719" s="28">
        <v>43423.454131944447</v>
      </c>
      <c r="J3719" s="28">
        <v>43423.455057870371</v>
      </c>
      <c r="K3719" s="27">
        <v>9.2592592592592585E-4</v>
      </c>
      <c r="L3719" s="27" t="s">
        <v>210</v>
      </c>
      <c r="M3719" s="27" t="s">
        <v>211</v>
      </c>
      <c r="N3719" s="27" t="s">
        <v>215</v>
      </c>
      <c r="O3719" s="27" t="s">
        <v>288</v>
      </c>
      <c r="R3719" s="27">
        <v>0</v>
      </c>
      <c r="U3719" s="27" t="s">
        <v>7304</v>
      </c>
    </row>
    <row r="3720" spans="1:21" x14ac:dyDescent="0.15">
      <c r="A3720" s="27" t="s">
        <v>75</v>
      </c>
      <c r="B3720" s="27" t="s">
        <v>7305</v>
      </c>
      <c r="C3720" s="27" t="s">
        <v>192</v>
      </c>
      <c r="D3720" s="27" t="s">
        <v>289</v>
      </c>
      <c r="I3720" s="28">
        <v>43423.455868055556</v>
      </c>
      <c r="J3720" s="28">
        <v>43423.456770833334</v>
      </c>
      <c r="K3720" s="27">
        <v>9.0277777777777784E-4</v>
      </c>
      <c r="L3720" s="27" t="s">
        <v>210</v>
      </c>
      <c r="M3720" s="27" t="s">
        <v>211</v>
      </c>
      <c r="N3720" s="27" t="s">
        <v>215</v>
      </c>
      <c r="O3720" s="27" t="s">
        <v>288</v>
      </c>
      <c r="R3720" s="27">
        <v>0</v>
      </c>
      <c r="U3720" s="27" t="s">
        <v>7306</v>
      </c>
    </row>
    <row r="3721" spans="1:21" x14ac:dyDescent="0.15">
      <c r="A3721" s="27" t="s">
        <v>75</v>
      </c>
      <c r="B3721" s="27" t="s">
        <v>13834</v>
      </c>
      <c r="C3721" s="27" t="s">
        <v>192</v>
      </c>
      <c r="D3721" s="27" t="s">
        <v>289</v>
      </c>
      <c r="I3721" s="28">
        <v>43423.459270833337</v>
      </c>
      <c r="J3721" s="28">
        <v>43423.459270833337</v>
      </c>
      <c r="K3721" s="27">
        <v>0</v>
      </c>
      <c r="L3721" s="27" t="s">
        <v>211</v>
      </c>
      <c r="M3721" s="27" t="s">
        <v>211</v>
      </c>
      <c r="N3721" s="27" t="s">
        <v>215</v>
      </c>
      <c r="O3721" s="27" t="s">
        <v>288</v>
      </c>
      <c r="R3721" s="27">
        <v>0</v>
      </c>
      <c r="U3721" s="27" t="s">
        <v>13835</v>
      </c>
    </row>
    <row r="3722" spans="1:21" x14ac:dyDescent="0.15">
      <c r="A3722" s="27" t="s">
        <v>75</v>
      </c>
      <c r="B3722" s="27" t="s">
        <v>7307</v>
      </c>
      <c r="C3722" s="27" t="s">
        <v>192</v>
      </c>
      <c r="D3722" s="27" t="s">
        <v>289</v>
      </c>
      <c r="I3722" s="28">
        <v>43423.467638888891</v>
      </c>
      <c r="J3722" s="28">
        <v>43423.470914351848</v>
      </c>
      <c r="K3722" s="27">
        <v>3.2754629629629631E-3</v>
      </c>
      <c r="L3722" s="27" t="s">
        <v>210</v>
      </c>
      <c r="M3722" s="27" t="s">
        <v>210</v>
      </c>
      <c r="N3722" s="27" t="s">
        <v>215</v>
      </c>
      <c r="O3722" s="27" t="s">
        <v>288</v>
      </c>
      <c r="R3722" s="27">
        <v>0</v>
      </c>
      <c r="U3722" s="27" t="s">
        <v>7308</v>
      </c>
    </row>
    <row r="3723" spans="1:21" x14ac:dyDescent="0.15">
      <c r="A3723" s="27" t="s">
        <v>75</v>
      </c>
      <c r="B3723" s="27" t="s">
        <v>7309</v>
      </c>
      <c r="C3723" s="27" t="s">
        <v>192</v>
      </c>
      <c r="D3723" s="27" t="s">
        <v>289</v>
      </c>
      <c r="I3723" s="28">
        <v>43423.476643518516</v>
      </c>
      <c r="J3723" s="28">
        <v>43423.477210648147</v>
      </c>
      <c r="K3723" s="27">
        <v>5.6712962962962956E-4</v>
      </c>
      <c r="L3723" s="27" t="s">
        <v>210</v>
      </c>
      <c r="M3723" s="27" t="s">
        <v>211</v>
      </c>
      <c r="N3723" s="27" t="s">
        <v>215</v>
      </c>
      <c r="O3723" s="27" t="s">
        <v>288</v>
      </c>
      <c r="R3723" s="27">
        <v>0</v>
      </c>
      <c r="U3723" s="27" t="s">
        <v>7310</v>
      </c>
    </row>
    <row r="3724" spans="1:21" x14ac:dyDescent="0.15">
      <c r="A3724" s="27" t="s">
        <v>75</v>
      </c>
      <c r="B3724" s="27" t="s">
        <v>7311</v>
      </c>
      <c r="C3724" s="27" t="s">
        <v>192</v>
      </c>
      <c r="D3724" s="27" t="s">
        <v>289</v>
      </c>
      <c r="I3724" s="28">
        <v>43423.477673611109</v>
      </c>
      <c r="J3724" s="28">
        <v>43423.479351851849</v>
      </c>
      <c r="K3724" s="27">
        <v>1.6782407407407406E-3</v>
      </c>
      <c r="L3724" s="27" t="s">
        <v>210</v>
      </c>
      <c r="M3724" s="27" t="s">
        <v>211</v>
      </c>
      <c r="N3724" s="27" t="s">
        <v>215</v>
      </c>
      <c r="O3724" s="27" t="s">
        <v>288</v>
      </c>
      <c r="R3724" s="27">
        <v>0</v>
      </c>
      <c r="U3724" s="27" t="s">
        <v>7312</v>
      </c>
    </row>
    <row r="3725" spans="1:21" x14ac:dyDescent="0.15">
      <c r="A3725" s="27" t="s">
        <v>75</v>
      </c>
      <c r="B3725" s="27" t="s">
        <v>7313</v>
      </c>
      <c r="C3725" s="27" t="s">
        <v>192</v>
      </c>
      <c r="D3725" s="27" t="s">
        <v>289</v>
      </c>
      <c r="I3725" s="28">
        <v>43423.480162037034</v>
      </c>
      <c r="J3725" s="28">
        <v>43423.480509259258</v>
      </c>
      <c r="K3725" s="27">
        <v>3.4722222222222224E-4</v>
      </c>
      <c r="L3725" s="27" t="s">
        <v>210</v>
      </c>
      <c r="M3725" s="27" t="s">
        <v>211</v>
      </c>
      <c r="N3725" s="27" t="s">
        <v>215</v>
      </c>
      <c r="O3725" s="27" t="s">
        <v>288</v>
      </c>
      <c r="R3725" s="27">
        <v>0</v>
      </c>
      <c r="U3725" s="27" t="s">
        <v>7310</v>
      </c>
    </row>
    <row r="3726" spans="1:21" x14ac:dyDescent="0.15">
      <c r="A3726" s="27" t="s">
        <v>75</v>
      </c>
      <c r="B3726" s="27" t="s">
        <v>7314</v>
      </c>
      <c r="C3726" s="27" t="s">
        <v>192</v>
      </c>
      <c r="D3726" s="27" t="s">
        <v>289</v>
      </c>
      <c r="I3726" s="28">
        <v>43423.482256944444</v>
      </c>
      <c r="J3726" s="28">
        <v>43423.483483796299</v>
      </c>
      <c r="K3726" s="27">
        <v>1.2268518518518518E-3</v>
      </c>
      <c r="L3726" s="27" t="s">
        <v>210</v>
      </c>
      <c r="M3726" s="27" t="s">
        <v>211</v>
      </c>
      <c r="N3726" s="27" t="s">
        <v>215</v>
      </c>
      <c r="O3726" s="27" t="s">
        <v>288</v>
      </c>
      <c r="R3726" s="27">
        <v>0</v>
      </c>
      <c r="U3726" s="27" t="s">
        <v>7315</v>
      </c>
    </row>
    <row r="3727" spans="1:21" x14ac:dyDescent="0.15">
      <c r="A3727" s="27" t="s">
        <v>75</v>
      </c>
      <c r="B3727" s="27" t="s">
        <v>7316</v>
      </c>
      <c r="C3727" s="27" t="s">
        <v>192</v>
      </c>
      <c r="D3727" s="27" t="s">
        <v>289</v>
      </c>
      <c r="I3727" s="28">
        <v>43423.487662037034</v>
      </c>
      <c r="J3727" s="28">
        <v>43423.488206018519</v>
      </c>
      <c r="K3727" s="27">
        <v>5.4398148148148144E-4</v>
      </c>
      <c r="L3727" s="27" t="s">
        <v>210</v>
      </c>
      <c r="M3727" s="27" t="s">
        <v>211</v>
      </c>
      <c r="N3727" s="27" t="s">
        <v>215</v>
      </c>
      <c r="O3727" s="27" t="s">
        <v>288</v>
      </c>
      <c r="R3727" s="27">
        <v>0</v>
      </c>
      <c r="U3727" s="27" t="s">
        <v>7317</v>
      </c>
    </row>
    <row r="3728" spans="1:21" x14ac:dyDescent="0.15">
      <c r="A3728" s="27" t="s">
        <v>75</v>
      </c>
      <c r="B3728" s="27" t="s">
        <v>7318</v>
      </c>
      <c r="C3728" s="27" t="s">
        <v>192</v>
      </c>
      <c r="D3728" s="27" t="s">
        <v>289</v>
      </c>
      <c r="I3728" s="28">
        <v>43423.490648148145</v>
      </c>
      <c r="J3728" s="28">
        <v>43423.491469907407</v>
      </c>
      <c r="K3728" s="27">
        <v>8.2175925925925917E-4</v>
      </c>
      <c r="L3728" s="27" t="s">
        <v>210</v>
      </c>
      <c r="M3728" s="27" t="s">
        <v>211</v>
      </c>
      <c r="N3728" s="27" t="s">
        <v>215</v>
      </c>
      <c r="O3728" s="27" t="s">
        <v>288</v>
      </c>
      <c r="R3728" s="27">
        <v>0</v>
      </c>
      <c r="U3728" s="27" t="s">
        <v>7319</v>
      </c>
    </row>
    <row r="3729" spans="1:21" x14ac:dyDescent="0.15">
      <c r="A3729" s="27" t="s">
        <v>75</v>
      </c>
      <c r="B3729" s="27" t="s">
        <v>13836</v>
      </c>
      <c r="C3729" s="27" t="s">
        <v>192</v>
      </c>
      <c r="D3729" s="27" t="s">
        <v>289</v>
      </c>
      <c r="I3729" s="28">
        <v>43423.492662037039</v>
      </c>
      <c r="J3729" s="28">
        <v>43423.492662037039</v>
      </c>
      <c r="K3729" s="27">
        <v>0</v>
      </c>
      <c r="L3729" s="27" t="s">
        <v>211</v>
      </c>
      <c r="M3729" s="27" t="s">
        <v>211</v>
      </c>
      <c r="N3729" s="27" t="s">
        <v>215</v>
      </c>
      <c r="O3729" s="27" t="s">
        <v>288</v>
      </c>
      <c r="R3729" s="27">
        <v>0</v>
      </c>
      <c r="U3729" s="27" t="s">
        <v>13837</v>
      </c>
    </row>
    <row r="3730" spans="1:21" x14ac:dyDescent="0.15">
      <c r="A3730" s="27" t="s">
        <v>75</v>
      </c>
      <c r="B3730" s="27" t="s">
        <v>13838</v>
      </c>
      <c r="C3730" s="27" t="s">
        <v>192</v>
      </c>
      <c r="D3730" s="27" t="s">
        <v>289</v>
      </c>
      <c r="I3730" s="28">
        <v>43423.493819444448</v>
      </c>
      <c r="J3730" s="28">
        <v>43423.493819444448</v>
      </c>
      <c r="K3730" s="27">
        <v>0</v>
      </c>
      <c r="L3730" s="27" t="s">
        <v>211</v>
      </c>
      <c r="M3730" s="27" t="s">
        <v>211</v>
      </c>
      <c r="N3730" s="27" t="s">
        <v>215</v>
      </c>
      <c r="O3730" s="27" t="s">
        <v>288</v>
      </c>
      <c r="R3730" s="27">
        <v>0</v>
      </c>
      <c r="U3730" s="27" t="s">
        <v>13839</v>
      </c>
    </row>
    <row r="3731" spans="1:21" x14ac:dyDescent="0.15">
      <c r="A3731" s="27" t="s">
        <v>75</v>
      </c>
      <c r="B3731" s="27" t="s">
        <v>13840</v>
      </c>
      <c r="C3731" s="27" t="s">
        <v>192</v>
      </c>
      <c r="D3731" s="27" t="s">
        <v>289</v>
      </c>
      <c r="I3731" s="28">
        <v>43423.494791666664</v>
      </c>
      <c r="J3731" s="28">
        <v>43423.494791666664</v>
      </c>
      <c r="K3731" s="27">
        <v>0</v>
      </c>
      <c r="L3731" s="27" t="s">
        <v>211</v>
      </c>
      <c r="M3731" s="27" t="s">
        <v>211</v>
      </c>
      <c r="N3731" s="27" t="s">
        <v>215</v>
      </c>
      <c r="O3731" s="27" t="s">
        <v>288</v>
      </c>
      <c r="R3731" s="27">
        <v>0</v>
      </c>
      <c r="U3731" s="27" t="s">
        <v>13841</v>
      </c>
    </row>
    <row r="3732" spans="1:21" x14ac:dyDescent="0.15">
      <c r="A3732" s="27" t="s">
        <v>75</v>
      </c>
      <c r="B3732" s="27" t="s">
        <v>7320</v>
      </c>
      <c r="C3732" s="27" t="s">
        <v>192</v>
      </c>
      <c r="D3732" s="27" t="s">
        <v>289</v>
      </c>
      <c r="I3732" s="28">
        <v>43423.495729166665</v>
      </c>
      <c r="J3732" s="28">
        <v>43423.497824074075</v>
      </c>
      <c r="K3732" s="27">
        <v>2.0949074074074073E-3</v>
      </c>
      <c r="L3732" s="27" t="s">
        <v>210</v>
      </c>
      <c r="M3732" s="27" t="s">
        <v>210</v>
      </c>
      <c r="N3732" s="27" t="s">
        <v>215</v>
      </c>
      <c r="O3732" s="27" t="s">
        <v>288</v>
      </c>
      <c r="R3732" s="27">
        <v>0</v>
      </c>
      <c r="U3732" s="27" t="s">
        <v>7321</v>
      </c>
    </row>
    <row r="3733" spans="1:21" x14ac:dyDescent="0.15">
      <c r="A3733" s="27" t="s">
        <v>75</v>
      </c>
      <c r="B3733" s="27" t="s">
        <v>13842</v>
      </c>
      <c r="C3733" s="27" t="s">
        <v>192</v>
      </c>
      <c r="D3733" s="27" t="s">
        <v>289</v>
      </c>
      <c r="I3733" s="28">
        <v>43423.588854166665</v>
      </c>
      <c r="J3733" s="28">
        <v>43423.588854166665</v>
      </c>
      <c r="K3733" s="27">
        <v>0</v>
      </c>
      <c r="L3733" s="27" t="s">
        <v>211</v>
      </c>
      <c r="M3733" s="27" t="s">
        <v>211</v>
      </c>
      <c r="N3733" s="27" t="s">
        <v>215</v>
      </c>
      <c r="O3733" s="27" t="s">
        <v>288</v>
      </c>
      <c r="R3733" s="27">
        <v>0</v>
      </c>
      <c r="U3733" s="27" t="s">
        <v>1369</v>
      </c>
    </row>
    <row r="3734" spans="1:21" x14ac:dyDescent="0.15">
      <c r="A3734" s="27" t="s">
        <v>75</v>
      </c>
      <c r="B3734" s="27" t="s">
        <v>13843</v>
      </c>
      <c r="C3734" s="27" t="s">
        <v>192</v>
      </c>
      <c r="D3734" s="27" t="s">
        <v>289</v>
      </c>
      <c r="I3734" s="28">
        <v>43423.59</v>
      </c>
      <c r="J3734" s="28">
        <v>43423.59</v>
      </c>
      <c r="K3734" s="27">
        <v>0</v>
      </c>
      <c r="L3734" s="27" t="s">
        <v>211</v>
      </c>
      <c r="M3734" s="27" t="s">
        <v>211</v>
      </c>
      <c r="N3734" s="27" t="s">
        <v>215</v>
      </c>
      <c r="O3734" s="27" t="s">
        <v>288</v>
      </c>
      <c r="R3734" s="27">
        <v>0</v>
      </c>
      <c r="U3734" s="27" t="s">
        <v>1978</v>
      </c>
    </row>
    <row r="3735" spans="1:21" x14ac:dyDescent="0.15">
      <c r="A3735" s="27" t="s">
        <v>75</v>
      </c>
      <c r="B3735" s="27" t="s">
        <v>13844</v>
      </c>
      <c r="C3735" s="27" t="s">
        <v>192</v>
      </c>
      <c r="D3735" s="27" t="s">
        <v>289</v>
      </c>
      <c r="I3735" s="28">
        <v>43423.595937500002</v>
      </c>
      <c r="J3735" s="28">
        <v>43423.595937500002</v>
      </c>
      <c r="K3735" s="27">
        <v>0</v>
      </c>
      <c r="L3735" s="27" t="s">
        <v>211</v>
      </c>
      <c r="M3735" s="27" t="s">
        <v>211</v>
      </c>
      <c r="N3735" s="27" t="s">
        <v>215</v>
      </c>
      <c r="O3735" s="27" t="s">
        <v>288</v>
      </c>
      <c r="R3735" s="27">
        <v>0</v>
      </c>
      <c r="U3735" s="27" t="s">
        <v>1369</v>
      </c>
    </row>
    <row r="3736" spans="1:21" x14ac:dyDescent="0.15">
      <c r="A3736" s="27" t="s">
        <v>75</v>
      </c>
      <c r="B3736" s="27" t="s">
        <v>7322</v>
      </c>
      <c r="C3736" s="27" t="s">
        <v>192</v>
      </c>
      <c r="D3736" s="27" t="s">
        <v>289</v>
      </c>
      <c r="I3736" s="28">
        <v>43423.597118055557</v>
      </c>
      <c r="J3736" s="28">
        <v>43423.601377314815</v>
      </c>
      <c r="K3736" s="27">
        <v>4.2592592592592595E-3</v>
      </c>
      <c r="L3736" s="27" t="s">
        <v>210</v>
      </c>
      <c r="M3736" s="27" t="s">
        <v>210</v>
      </c>
      <c r="N3736" s="27" t="s">
        <v>215</v>
      </c>
      <c r="O3736" s="27" t="s">
        <v>288</v>
      </c>
      <c r="R3736" s="27">
        <v>0</v>
      </c>
      <c r="U3736" s="27" t="s">
        <v>1059</v>
      </c>
    </row>
    <row r="3737" spans="1:21" x14ac:dyDescent="0.15">
      <c r="A3737" s="27" t="s">
        <v>75</v>
      </c>
      <c r="B3737" s="27" t="s">
        <v>7323</v>
      </c>
      <c r="C3737" s="27" t="s">
        <v>192</v>
      </c>
      <c r="D3737" s="27" t="s">
        <v>289</v>
      </c>
      <c r="I3737" s="28">
        <v>43423.60423611111</v>
      </c>
      <c r="J3737" s="28">
        <v>43423.604895833334</v>
      </c>
      <c r="K3737" s="27">
        <v>6.5972222222222213E-4</v>
      </c>
      <c r="L3737" s="27" t="s">
        <v>210</v>
      </c>
      <c r="M3737" s="27" t="s">
        <v>211</v>
      </c>
      <c r="N3737" s="27" t="s">
        <v>215</v>
      </c>
      <c r="O3737" s="27" t="s">
        <v>288</v>
      </c>
      <c r="R3737" s="27">
        <v>0</v>
      </c>
      <c r="U3737" s="27" t="s">
        <v>1708</v>
      </c>
    </row>
    <row r="3738" spans="1:21" x14ac:dyDescent="0.15">
      <c r="A3738" s="27" t="s">
        <v>75</v>
      </c>
      <c r="B3738" s="27" t="s">
        <v>13845</v>
      </c>
      <c r="C3738" s="27" t="s">
        <v>192</v>
      </c>
      <c r="D3738" s="27" t="s">
        <v>289</v>
      </c>
      <c r="I3738" s="28">
        <v>43423.605405092596</v>
      </c>
      <c r="J3738" s="28">
        <v>43423.605405092596</v>
      </c>
      <c r="K3738" s="27">
        <v>0</v>
      </c>
      <c r="L3738" s="27" t="s">
        <v>211</v>
      </c>
      <c r="M3738" s="27" t="s">
        <v>211</v>
      </c>
      <c r="N3738" s="27" t="s">
        <v>215</v>
      </c>
      <c r="O3738" s="27" t="s">
        <v>288</v>
      </c>
      <c r="R3738" s="27">
        <v>0</v>
      </c>
      <c r="U3738" s="27" t="s">
        <v>1708</v>
      </c>
    </row>
    <row r="3739" spans="1:21" x14ac:dyDescent="0.15">
      <c r="A3739" s="27" t="s">
        <v>75</v>
      </c>
      <c r="B3739" s="27" t="s">
        <v>13846</v>
      </c>
      <c r="C3739" s="27" t="s">
        <v>192</v>
      </c>
      <c r="D3739" s="27" t="s">
        <v>289</v>
      </c>
      <c r="I3739" s="28">
        <v>43423.606145833335</v>
      </c>
      <c r="J3739" s="28">
        <v>43423.606145833335</v>
      </c>
      <c r="K3739" s="27">
        <v>0</v>
      </c>
      <c r="L3739" s="27" t="s">
        <v>211</v>
      </c>
      <c r="M3739" s="27" t="s">
        <v>211</v>
      </c>
      <c r="N3739" s="27" t="s">
        <v>215</v>
      </c>
      <c r="O3739" s="27" t="s">
        <v>288</v>
      </c>
      <c r="R3739" s="27">
        <v>0</v>
      </c>
      <c r="U3739" s="27" t="s">
        <v>1708</v>
      </c>
    </row>
    <row r="3740" spans="1:21" x14ac:dyDescent="0.15">
      <c r="A3740" s="27" t="s">
        <v>75</v>
      </c>
      <c r="B3740" s="27" t="s">
        <v>7324</v>
      </c>
      <c r="C3740" s="27" t="s">
        <v>192</v>
      </c>
      <c r="D3740" s="27" t="s">
        <v>289</v>
      </c>
      <c r="I3740" s="28">
        <v>43423.607025462959</v>
      </c>
      <c r="J3740" s="28">
        <v>43423.608159722222</v>
      </c>
      <c r="K3740" s="27">
        <v>1.1342592592592591E-3</v>
      </c>
      <c r="L3740" s="27" t="s">
        <v>210</v>
      </c>
      <c r="M3740" s="27" t="s">
        <v>211</v>
      </c>
      <c r="N3740" s="27" t="s">
        <v>215</v>
      </c>
      <c r="O3740" s="27" t="s">
        <v>288</v>
      </c>
      <c r="R3740" s="27">
        <v>0</v>
      </c>
      <c r="U3740" s="27" t="s">
        <v>7325</v>
      </c>
    </row>
    <row r="3741" spans="1:21" x14ac:dyDescent="0.15">
      <c r="A3741" s="27" t="s">
        <v>75</v>
      </c>
      <c r="B3741" s="27" t="s">
        <v>7326</v>
      </c>
      <c r="C3741" s="27" t="s">
        <v>192</v>
      </c>
      <c r="D3741" s="27" t="s">
        <v>289</v>
      </c>
      <c r="I3741" s="28">
        <v>43423.608587962961</v>
      </c>
      <c r="J3741" s="28">
        <v>43423.611759259256</v>
      </c>
      <c r="K3741" s="27">
        <v>3.1712962962962958E-3</v>
      </c>
      <c r="L3741" s="27" t="s">
        <v>210</v>
      </c>
      <c r="M3741" s="27" t="s">
        <v>210</v>
      </c>
      <c r="N3741" s="27" t="s">
        <v>215</v>
      </c>
      <c r="O3741" s="27" t="s">
        <v>288</v>
      </c>
      <c r="R3741" s="27">
        <v>0</v>
      </c>
      <c r="U3741" s="27" t="s">
        <v>1708</v>
      </c>
    </row>
    <row r="3742" spans="1:21" x14ac:dyDescent="0.15">
      <c r="A3742" s="27" t="s">
        <v>75</v>
      </c>
      <c r="B3742" s="27" t="s">
        <v>7327</v>
      </c>
      <c r="C3742" s="27" t="s">
        <v>192</v>
      </c>
      <c r="D3742" s="27" t="s">
        <v>289</v>
      </c>
      <c r="I3742" s="28">
        <v>43423.61446759259</v>
      </c>
      <c r="J3742" s="28">
        <v>43423.61619212963</v>
      </c>
      <c r="K3742" s="27">
        <v>1.7245370370370372E-3</v>
      </c>
      <c r="L3742" s="27" t="s">
        <v>210</v>
      </c>
      <c r="M3742" s="27" t="s">
        <v>211</v>
      </c>
      <c r="N3742" s="27" t="s">
        <v>215</v>
      </c>
      <c r="O3742" s="27" t="s">
        <v>288</v>
      </c>
      <c r="R3742" s="27">
        <v>0</v>
      </c>
      <c r="U3742" s="27" t="s">
        <v>1709</v>
      </c>
    </row>
    <row r="3743" spans="1:21" x14ac:dyDescent="0.15">
      <c r="A3743" s="27" t="s">
        <v>75</v>
      </c>
      <c r="B3743" s="27" t="s">
        <v>7328</v>
      </c>
      <c r="C3743" s="27" t="s">
        <v>192</v>
      </c>
      <c r="D3743" s="27" t="s">
        <v>289</v>
      </c>
      <c r="I3743" s="28">
        <v>43423.617037037038</v>
      </c>
      <c r="J3743" s="28">
        <v>43423.622928240744</v>
      </c>
      <c r="K3743" s="27">
        <v>5.8912037037037032E-3</v>
      </c>
      <c r="L3743" s="27" t="s">
        <v>210</v>
      </c>
      <c r="M3743" s="27" t="s">
        <v>210</v>
      </c>
      <c r="N3743" s="27" t="s">
        <v>215</v>
      </c>
      <c r="O3743" s="27" t="s">
        <v>288</v>
      </c>
      <c r="R3743" s="27">
        <v>0</v>
      </c>
      <c r="U3743" s="27" t="s">
        <v>7329</v>
      </c>
    </row>
    <row r="3744" spans="1:21" x14ac:dyDescent="0.15">
      <c r="A3744" s="27" t="s">
        <v>75</v>
      </c>
      <c r="B3744" s="27" t="s">
        <v>13847</v>
      </c>
      <c r="C3744" s="27" t="s">
        <v>192</v>
      </c>
      <c r="D3744" s="27" t="s">
        <v>289</v>
      </c>
      <c r="I3744" s="28">
        <v>43423.623831018522</v>
      </c>
      <c r="J3744" s="28">
        <v>43423.623831018522</v>
      </c>
      <c r="K3744" s="27">
        <v>0</v>
      </c>
      <c r="L3744" s="27" t="s">
        <v>211</v>
      </c>
      <c r="M3744" s="27" t="s">
        <v>211</v>
      </c>
      <c r="N3744" s="27" t="s">
        <v>215</v>
      </c>
      <c r="O3744" s="27" t="s">
        <v>288</v>
      </c>
      <c r="R3744" s="27">
        <v>0</v>
      </c>
      <c r="U3744" s="27" t="s">
        <v>7325</v>
      </c>
    </row>
    <row r="3745" spans="1:21" x14ac:dyDescent="0.15">
      <c r="A3745" s="27" t="s">
        <v>75</v>
      </c>
      <c r="B3745" s="27" t="s">
        <v>7330</v>
      </c>
      <c r="C3745" s="27" t="s">
        <v>192</v>
      </c>
      <c r="D3745" s="27" t="s">
        <v>289</v>
      </c>
      <c r="I3745" s="28">
        <v>43423.625162037039</v>
      </c>
      <c r="J3745" s="28">
        <v>43423.625740740739</v>
      </c>
      <c r="K3745" s="27">
        <v>5.7870370370370378E-4</v>
      </c>
      <c r="L3745" s="27" t="s">
        <v>210</v>
      </c>
      <c r="M3745" s="27" t="s">
        <v>211</v>
      </c>
      <c r="N3745" s="27" t="s">
        <v>215</v>
      </c>
      <c r="O3745" s="27" t="s">
        <v>288</v>
      </c>
      <c r="R3745" s="27">
        <v>0</v>
      </c>
      <c r="U3745" s="27" t="s">
        <v>1545</v>
      </c>
    </row>
    <row r="3746" spans="1:21" x14ac:dyDescent="0.15">
      <c r="A3746" s="27" t="s">
        <v>75</v>
      </c>
      <c r="B3746" s="27" t="s">
        <v>13848</v>
      </c>
      <c r="C3746" s="27" t="s">
        <v>192</v>
      </c>
      <c r="D3746" s="27" t="s">
        <v>289</v>
      </c>
      <c r="I3746" s="28">
        <v>43423.627210648148</v>
      </c>
      <c r="J3746" s="28">
        <v>43423.627210648148</v>
      </c>
      <c r="K3746" s="27">
        <v>0</v>
      </c>
      <c r="L3746" s="27" t="s">
        <v>211</v>
      </c>
      <c r="M3746" s="27" t="s">
        <v>211</v>
      </c>
      <c r="N3746" s="27" t="s">
        <v>215</v>
      </c>
      <c r="O3746" s="27" t="s">
        <v>288</v>
      </c>
      <c r="R3746" s="27">
        <v>0</v>
      </c>
      <c r="U3746" s="27" t="s">
        <v>1546</v>
      </c>
    </row>
    <row r="3747" spans="1:21" x14ac:dyDescent="0.15">
      <c r="A3747" s="27" t="s">
        <v>75</v>
      </c>
      <c r="B3747" s="27" t="s">
        <v>13849</v>
      </c>
      <c r="C3747" s="27" t="s">
        <v>192</v>
      </c>
      <c r="D3747" s="27" t="s">
        <v>289</v>
      </c>
      <c r="I3747" s="28">
        <v>43423.628518518519</v>
      </c>
      <c r="J3747" s="28">
        <v>43423.628518518519</v>
      </c>
      <c r="K3747" s="27">
        <v>0</v>
      </c>
      <c r="L3747" s="27" t="s">
        <v>211</v>
      </c>
      <c r="M3747" s="27" t="s">
        <v>211</v>
      </c>
      <c r="N3747" s="27" t="s">
        <v>215</v>
      </c>
      <c r="O3747" s="27" t="s">
        <v>288</v>
      </c>
      <c r="R3747" s="27">
        <v>0</v>
      </c>
      <c r="U3747" s="27" t="s">
        <v>1369</v>
      </c>
    </row>
    <row r="3748" spans="1:21" x14ac:dyDescent="0.15">
      <c r="A3748" s="27" t="s">
        <v>75</v>
      </c>
      <c r="B3748" s="27" t="s">
        <v>13850</v>
      </c>
      <c r="C3748" s="27" t="s">
        <v>192</v>
      </c>
      <c r="D3748" s="27" t="s">
        <v>289</v>
      </c>
      <c r="I3748" s="28">
        <v>43423.628912037035</v>
      </c>
      <c r="J3748" s="28">
        <v>43423.628912037035</v>
      </c>
      <c r="K3748" s="27">
        <v>0</v>
      </c>
      <c r="L3748" s="27" t="s">
        <v>211</v>
      </c>
      <c r="M3748" s="27" t="s">
        <v>211</v>
      </c>
      <c r="N3748" s="27" t="s">
        <v>215</v>
      </c>
      <c r="O3748" s="27" t="s">
        <v>288</v>
      </c>
      <c r="R3748" s="27">
        <v>0</v>
      </c>
      <c r="U3748" s="27" t="s">
        <v>1369</v>
      </c>
    </row>
    <row r="3749" spans="1:21" x14ac:dyDescent="0.15">
      <c r="A3749" s="27" t="s">
        <v>75</v>
      </c>
      <c r="B3749" s="27" t="s">
        <v>13851</v>
      </c>
      <c r="C3749" s="27" t="s">
        <v>192</v>
      </c>
      <c r="D3749" s="27" t="s">
        <v>289</v>
      </c>
      <c r="I3749" s="28">
        <v>43423.629328703704</v>
      </c>
      <c r="J3749" s="28">
        <v>43423.629328703704</v>
      </c>
      <c r="K3749" s="27">
        <v>0</v>
      </c>
      <c r="L3749" s="27" t="s">
        <v>211</v>
      </c>
      <c r="M3749" s="27" t="s">
        <v>211</v>
      </c>
      <c r="N3749" s="27" t="s">
        <v>215</v>
      </c>
      <c r="O3749" s="27" t="s">
        <v>288</v>
      </c>
      <c r="R3749" s="27">
        <v>0</v>
      </c>
      <c r="U3749" s="27" t="s">
        <v>1306</v>
      </c>
    </row>
    <row r="3750" spans="1:21" x14ac:dyDescent="0.15">
      <c r="A3750" s="27" t="s">
        <v>75</v>
      </c>
      <c r="B3750" s="27" t="s">
        <v>13852</v>
      </c>
      <c r="C3750" s="27" t="s">
        <v>192</v>
      </c>
      <c r="D3750" s="27" t="s">
        <v>289</v>
      </c>
      <c r="I3750" s="28">
        <v>43423.631053240744</v>
      </c>
      <c r="J3750" s="28">
        <v>43423.631053240744</v>
      </c>
      <c r="K3750" s="27">
        <v>0</v>
      </c>
      <c r="L3750" s="27" t="s">
        <v>211</v>
      </c>
      <c r="M3750" s="27" t="s">
        <v>211</v>
      </c>
      <c r="N3750" s="27" t="s">
        <v>215</v>
      </c>
      <c r="O3750" s="27" t="s">
        <v>288</v>
      </c>
      <c r="R3750" s="27">
        <v>0</v>
      </c>
      <c r="U3750" s="27" t="s">
        <v>7332</v>
      </c>
    </row>
    <row r="3751" spans="1:21" x14ac:dyDescent="0.15">
      <c r="A3751" s="27" t="s">
        <v>75</v>
      </c>
      <c r="B3751" s="27" t="s">
        <v>7331</v>
      </c>
      <c r="C3751" s="27" t="s">
        <v>192</v>
      </c>
      <c r="D3751" s="27" t="s">
        <v>289</v>
      </c>
      <c r="I3751" s="28">
        <v>43423.633900462963</v>
      </c>
      <c r="J3751" s="28">
        <v>43423.635023148148</v>
      </c>
      <c r="K3751" s="27">
        <v>1.1226851851851851E-3</v>
      </c>
      <c r="L3751" s="27" t="s">
        <v>210</v>
      </c>
      <c r="M3751" s="27" t="s">
        <v>211</v>
      </c>
      <c r="N3751" s="27" t="s">
        <v>215</v>
      </c>
      <c r="O3751" s="27" t="s">
        <v>288</v>
      </c>
      <c r="R3751" s="27">
        <v>0</v>
      </c>
      <c r="U3751" s="27" t="s">
        <v>7332</v>
      </c>
    </row>
    <row r="3752" spans="1:21" x14ac:dyDescent="0.15">
      <c r="A3752" s="27" t="s">
        <v>75</v>
      </c>
      <c r="B3752" s="27" t="s">
        <v>7333</v>
      </c>
      <c r="C3752" s="27" t="s">
        <v>192</v>
      </c>
      <c r="D3752" s="27" t="s">
        <v>289</v>
      </c>
      <c r="I3752" s="28">
        <v>43423.635300925926</v>
      </c>
      <c r="J3752" s="28">
        <v>43423.635729166665</v>
      </c>
      <c r="K3752" s="27">
        <v>4.2824074074074075E-4</v>
      </c>
      <c r="L3752" s="27" t="s">
        <v>210</v>
      </c>
      <c r="M3752" s="27" t="s">
        <v>211</v>
      </c>
      <c r="N3752" s="27" t="s">
        <v>215</v>
      </c>
      <c r="O3752" s="27" t="s">
        <v>288</v>
      </c>
      <c r="R3752" s="27">
        <v>0</v>
      </c>
      <c r="U3752" s="27" t="s">
        <v>7334</v>
      </c>
    </row>
    <row r="3753" spans="1:21" x14ac:dyDescent="0.15">
      <c r="A3753" s="27" t="s">
        <v>75</v>
      </c>
      <c r="B3753" s="27" t="s">
        <v>7335</v>
      </c>
      <c r="C3753" s="27" t="s">
        <v>192</v>
      </c>
      <c r="D3753" s="27" t="s">
        <v>289</v>
      </c>
      <c r="I3753" s="28">
        <v>43423.636319444442</v>
      </c>
      <c r="J3753" s="28">
        <v>43423.636724537035</v>
      </c>
      <c r="K3753" s="27">
        <v>4.0509259259259258E-4</v>
      </c>
      <c r="L3753" s="27" t="s">
        <v>210</v>
      </c>
      <c r="M3753" s="27" t="s">
        <v>211</v>
      </c>
      <c r="N3753" s="27" t="s">
        <v>215</v>
      </c>
      <c r="O3753" s="27" t="s">
        <v>288</v>
      </c>
      <c r="R3753" s="27">
        <v>0</v>
      </c>
      <c r="U3753" s="27" t="s">
        <v>7332</v>
      </c>
    </row>
    <row r="3754" spans="1:21" x14ac:dyDescent="0.15">
      <c r="A3754" s="27" t="s">
        <v>75</v>
      </c>
      <c r="B3754" s="27" t="s">
        <v>13853</v>
      </c>
      <c r="C3754" s="27" t="s">
        <v>192</v>
      </c>
      <c r="D3754" s="27" t="s">
        <v>289</v>
      </c>
      <c r="I3754" s="28">
        <v>43423.637928240743</v>
      </c>
      <c r="J3754" s="28">
        <v>43423.637928240743</v>
      </c>
      <c r="K3754" s="27">
        <v>0</v>
      </c>
      <c r="L3754" s="27" t="s">
        <v>211</v>
      </c>
      <c r="M3754" s="27" t="s">
        <v>211</v>
      </c>
      <c r="N3754" s="27" t="s">
        <v>215</v>
      </c>
      <c r="O3754" s="27" t="s">
        <v>288</v>
      </c>
      <c r="R3754" s="27">
        <v>0</v>
      </c>
      <c r="U3754" s="27" t="s">
        <v>1306</v>
      </c>
    </row>
    <row r="3755" spans="1:21" x14ac:dyDescent="0.15">
      <c r="A3755" s="27" t="s">
        <v>75</v>
      </c>
      <c r="B3755" s="27" t="s">
        <v>13854</v>
      </c>
      <c r="C3755" s="27" t="s">
        <v>192</v>
      </c>
      <c r="D3755" s="27" t="s">
        <v>289</v>
      </c>
      <c r="I3755" s="28">
        <v>43423.63894675926</v>
      </c>
      <c r="J3755" s="28">
        <v>43423.63894675926</v>
      </c>
      <c r="K3755" s="27">
        <v>0</v>
      </c>
      <c r="L3755" s="27" t="s">
        <v>211</v>
      </c>
      <c r="M3755" s="27" t="s">
        <v>211</v>
      </c>
      <c r="N3755" s="27" t="s">
        <v>215</v>
      </c>
      <c r="O3755" s="27" t="s">
        <v>288</v>
      </c>
      <c r="R3755" s="27">
        <v>0</v>
      </c>
      <c r="U3755" s="27" t="s">
        <v>13855</v>
      </c>
    </row>
    <row r="3756" spans="1:21" x14ac:dyDescent="0.15">
      <c r="A3756" s="27" t="s">
        <v>75</v>
      </c>
      <c r="B3756" s="27" t="s">
        <v>13856</v>
      </c>
      <c r="C3756" s="27" t="s">
        <v>192</v>
      </c>
      <c r="D3756" s="27" t="s">
        <v>289</v>
      </c>
      <c r="I3756" s="28">
        <v>43423.639849537038</v>
      </c>
      <c r="J3756" s="28">
        <v>43423.639849537038</v>
      </c>
      <c r="K3756" s="27">
        <v>0</v>
      </c>
      <c r="L3756" s="27" t="s">
        <v>211</v>
      </c>
      <c r="M3756" s="27" t="s">
        <v>211</v>
      </c>
      <c r="N3756" s="27" t="s">
        <v>215</v>
      </c>
      <c r="O3756" s="27" t="s">
        <v>288</v>
      </c>
      <c r="R3756" s="27">
        <v>0</v>
      </c>
      <c r="U3756" s="27" t="s">
        <v>7334</v>
      </c>
    </row>
    <row r="3757" spans="1:21" x14ac:dyDescent="0.15">
      <c r="A3757" s="27" t="s">
        <v>75</v>
      </c>
      <c r="B3757" s="27" t="s">
        <v>13857</v>
      </c>
      <c r="C3757" s="27" t="s">
        <v>192</v>
      </c>
      <c r="D3757" s="27" t="s">
        <v>289</v>
      </c>
      <c r="I3757" s="28">
        <v>43423.639918981484</v>
      </c>
      <c r="J3757" s="28">
        <v>43423.639918981484</v>
      </c>
      <c r="K3757" s="27">
        <v>0</v>
      </c>
      <c r="L3757" s="27" t="s">
        <v>211</v>
      </c>
      <c r="M3757" s="27" t="s">
        <v>211</v>
      </c>
      <c r="N3757" s="27" t="s">
        <v>215</v>
      </c>
      <c r="O3757" s="27" t="s">
        <v>288</v>
      </c>
      <c r="R3757" s="27">
        <v>0</v>
      </c>
      <c r="U3757" s="27" t="s">
        <v>7334</v>
      </c>
    </row>
    <row r="3758" spans="1:21" x14ac:dyDescent="0.15">
      <c r="A3758" s="27" t="s">
        <v>75</v>
      </c>
      <c r="B3758" s="27" t="s">
        <v>13858</v>
      </c>
      <c r="C3758" s="27" t="s">
        <v>192</v>
      </c>
      <c r="D3758" s="27" t="s">
        <v>289</v>
      </c>
      <c r="I3758" s="28">
        <v>43423.639988425923</v>
      </c>
      <c r="J3758" s="28">
        <v>43423.639988425923</v>
      </c>
      <c r="K3758" s="27">
        <v>0</v>
      </c>
      <c r="L3758" s="27" t="s">
        <v>211</v>
      </c>
      <c r="M3758" s="27" t="s">
        <v>211</v>
      </c>
      <c r="N3758" s="27" t="s">
        <v>215</v>
      </c>
      <c r="O3758" s="27" t="s">
        <v>288</v>
      </c>
      <c r="R3758" s="27">
        <v>0</v>
      </c>
      <c r="U3758" s="27" t="s">
        <v>7334</v>
      </c>
    </row>
    <row r="3759" spans="1:21" x14ac:dyDescent="0.15">
      <c r="A3759" s="27" t="s">
        <v>75</v>
      </c>
      <c r="B3759" s="27" t="s">
        <v>13859</v>
      </c>
      <c r="C3759" s="27" t="s">
        <v>192</v>
      </c>
      <c r="D3759" s="27" t="s">
        <v>289</v>
      </c>
      <c r="I3759" s="28">
        <v>43423.640752314815</v>
      </c>
      <c r="J3759" s="28">
        <v>43423.640752314815</v>
      </c>
      <c r="K3759" s="27">
        <v>0</v>
      </c>
      <c r="L3759" s="27" t="s">
        <v>211</v>
      </c>
      <c r="M3759" s="27" t="s">
        <v>211</v>
      </c>
      <c r="N3759" s="27" t="s">
        <v>215</v>
      </c>
      <c r="O3759" s="27" t="s">
        <v>288</v>
      </c>
      <c r="R3759" s="27">
        <v>0</v>
      </c>
      <c r="U3759" s="27" t="s">
        <v>13855</v>
      </c>
    </row>
    <row r="3760" spans="1:21" x14ac:dyDescent="0.15">
      <c r="A3760" s="27" t="s">
        <v>75</v>
      </c>
      <c r="B3760" s="27" t="s">
        <v>7336</v>
      </c>
      <c r="C3760" s="27" t="s">
        <v>192</v>
      </c>
      <c r="D3760" s="27" t="s">
        <v>289</v>
      </c>
      <c r="I3760" s="28">
        <v>43423.642418981479</v>
      </c>
      <c r="J3760" s="28">
        <v>43423.647037037037</v>
      </c>
      <c r="K3760" s="27">
        <v>4.6180555555555558E-3</v>
      </c>
      <c r="L3760" s="27" t="s">
        <v>210</v>
      </c>
      <c r="M3760" s="27" t="s">
        <v>210</v>
      </c>
      <c r="N3760" s="27" t="s">
        <v>215</v>
      </c>
      <c r="O3760" s="27" t="s">
        <v>288</v>
      </c>
      <c r="R3760" s="27">
        <v>0</v>
      </c>
      <c r="U3760" s="27" t="s">
        <v>7337</v>
      </c>
    </row>
    <row r="3761" spans="1:21" x14ac:dyDescent="0.15">
      <c r="A3761" s="27" t="s">
        <v>75</v>
      </c>
      <c r="B3761" s="27" t="s">
        <v>13860</v>
      </c>
      <c r="C3761" s="27" t="s">
        <v>192</v>
      </c>
      <c r="D3761" s="27" t="s">
        <v>289</v>
      </c>
      <c r="I3761" s="28">
        <v>43423.651331018518</v>
      </c>
      <c r="J3761" s="28">
        <v>43423.651331018518</v>
      </c>
      <c r="K3761" s="27">
        <v>0</v>
      </c>
      <c r="L3761" s="27" t="s">
        <v>211</v>
      </c>
      <c r="M3761" s="27" t="s">
        <v>211</v>
      </c>
      <c r="N3761" s="27" t="s">
        <v>215</v>
      </c>
      <c r="O3761" s="27" t="s">
        <v>288</v>
      </c>
      <c r="R3761" s="27">
        <v>0</v>
      </c>
      <c r="U3761" s="27" t="s">
        <v>13861</v>
      </c>
    </row>
    <row r="3762" spans="1:21" x14ac:dyDescent="0.15">
      <c r="A3762" s="27" t="s">
        <v>75</v>
      </c>
      <c r="B3762" s="27" t="s">
        <v>13862</v>
      </c>
      <c r="C3762" s="27" t="s">
        <v>192</v>
      </c>
      <c r="D3762" s="27" t="s">
        <v>289</v>
      </c>
      <c r="I3762" s="28">
        <v>43423.651736111111</v>
      </c>
      <c r="J3762" s="28">
        <v>43423.651736111111</v>
      </c>
      <c r="K3762" s="27">
        <v>0</v>
      </c>
      <c r="L3762" s="27" t="s">
        <v>211</v>
      </c>
      <c r="M3762" s="27" t="s">
        <v>211</v>
      </c>
      <c r="N3762" s="27" t="s">
        <v>215</v>
      </c>
      <c r="O3762" s="27" t="s">
        <v>288</v>
      </c>
      <c r="R3762" s="27">
        <v>0</v>
      </c>
      <c r="U3762" s="27" t="s">
        <v>13861</v>
      </c>
    </row>
    <row r="3763" spans="1:21" x14ac:dyDescent="0.15">
      <c r="A3763" s="27" t="s">
        <v>75</v>
      </c>
      <c r="B3763" s="27" t="s">
        <v>7338</v>
      </c>
      <c r="C3763" s="27" t="s">
        <v>192</v>
      </c>
      <c r="D3763" s="27" t="s">
        <v>289</v>
      </c>
      <c r="I3763" s="28">
        <v>43423.652303240742</v>
      </c>
      <c r="J3763" s="28">
        <v>43423.652754629627</v>
      </c>
      <c r="K3763" s="27">
        <v>4.5138888888888892E-4</v>
      </c>
      <c r="L3763" s="27" t="s">
        <v>210</v>
      </c>
      <c r="M3763" s="27" t="s">
        <v>211</v>
      </c>
      <c r="N3763" s="27" t="s">
        <v>215</v>
      </c>
      <c r="O3763" s="27" t="s">
        <v>288</v>
      </c>
      <c r="R3763" s="27">
        <v>0</v>
      </c>
      <c r="U3763" s="27" t="s">
        <v>7339</v>
      </c>
    </row>
    <row r="3764" spans="1:21" x14ac:dyDescent="0.15">
      <c r="A3764" s="27" t="s">
        <v>75</v>
      </c>
      <c r="B3764" s="27" t="s">
        <v>7340</v>
      </c>
      <c r="C3764" s="27" t="s">
        <v>192</v>
      </c>
      <c r="D3764" s="27" t="s">
        <v>289</v>
      </c>
      <c r="I3764" s="28">
        <v>43423.653368055559</v>
      </c>
      <c r="J3764" s="28">
        <v>43423.655381944445</v>
      </c>
      <c r="K3764" s="27">
        <v>2.0138888888888888E-3</v>
      </c>
      <c r="L3764" s="27" t="s">
        <v>210</v>
      </c>
      <c r="M3764" s="27" t="s">
        <v>211</v>
      </c>
      <c r="N3764" s="27" t="s">
        <v>215</v>
      </c>
      <c r="O3764" s="27" t="s">
        <v>288</v>
      </c>
      <c r="R3764" s="27">
        <v>0</v>
      </c>
      <c r="U3764" s="27" t="s">
        <v>7341</v>
      </c>
    </row>
    <row r="3765" spans="1:21" x14ac:dyDescent="0.15">
      <c r="A3765" s="27" t="s">
        <v>75</v>
      </c>
      <c r="B3765" s="27" t="s">
        <v>7342</v>
      </c>
      <c r="C3765" s="27" t="s">
        <v>192</v>
      </c>
      <c r="D3765" s="27" t="s">
        <v>289</v>
      </c>
      <c r="I3765" s="28">
        <v>43423.657534722224</v>
      </c>
      <c r="J3765" s="28">
        <v>43423.66034722222</v>
      </c>
      <c r="K3765" s="27">
        <v>2.8124999999999995E-3</v>
      </c>
      <c r="L3765" s="27" t="s">
        <v>210</v>
      </c>
      <c r="M3765" s="27" t="s">
        <v>210</v>
      </c>
      <c r="N3765" s="27" t="s">
        <v>215</v>
      </c>
      <c r="O3765" s="27" t="s">
        <v>288</v>
      </c>
      <c r="R3765" s="27">
        <v>0</v>
      </c>
      <c r="U3765" s="27" t="s">
        <v>1306</v>
      </c>
    </row>
    <row r="3766" spans="1:21" x14ac:dyDescent="0.15">
      <c r="A3766" s="27" t="s">
        <v>75</v>
      </c>
      <c r="B3766" s="27" t="s">
        <v>13863</v>
      </c>
      <c r="C3766" s="27" t="s">
        <v>192</v>
      </c>
      <c r="D3766" s="27" t="s">
        <v>289</v>
      </c>
      <c r="I3766" s="28">
        <v>43423.67287037037</v>
      </c>
      <c r="J3766" s="28">
        <v>43423.67287037037</v>
      </c>
      <c r="K3766" s="27">
        <v>0</v>
      </c>
      <c r="L3766" s="27" t="s">
        <v>211</v>
      </c>
      <c r="M3766" s="27" t="s">
        <v>211</v>
      </c>
      <c r="N3766" s="27" t="s">
        <v>215</v>
      </c>
      <c r="O3766" s="27" t="s">
        <v>288</v>
      </c>
      <c r="R3766" s="27">
        <v>0</v>
      </c>
      <c r="U3766" s="27" t="s">
        <v>1544</v>
      </c>
    </row>
    <row r="3767" spans="1:21" x14ac:dyDescent="0.15">
      <c r="A3767" s="27" t="s">
        <v>75</v>
      </c>
      <c r="B3767" s="27" t="s">
        <v>7343</v>
      </c>
      <c r="C3767" s="27" t="s">
        <v>192</v>
      </c>
      <c r="D3767" s="27" t="s">
        <v>289</v>
      </c>
      <c r="I3767" s="28">
        <v>43423.674409722225</v>
      </c>
      <c r="J3767" s="28">
        <v>43423.675081018519</v>
      </c>
      <c r="K3767" s="27">
        <v>6.7129629629629625E-4</v>
      </c>
      <c r="L3767" s="27" t="s">
        <v>210</v>
      </c>
      <c r="M3767" s="27" t="s">
        <v>211</v>
      </c>
      <c r="N3767" s="27" t="s">
        <v>215</v>
      </c>
      <c r="O3767" s="27" t="s">
        <v>288</v>
      </c>
      <c r="R3767" s="27">
        <v>0</v>
      </c>
      <c r="U3767" s="27" t="s">
        <v>1547</v>
      </c>
    </row>
    <row r="3768" spans="1:21" x14ac:dyDescent="0.15">
      <c r="A3768" s="27" t="s">
        <v>75</v>
      </c>
      <c r="B3768" s="27" t="s">
        <v>7344</v>
      </c>
      <c r="C3768" s="27" t="s">
        <v>192</v>
      </c>
      <c r="D3768" s="27" t="s">
        <v>289</v>
      </c>
      <c r="I3768" s="28">
        <v>43423.685393518521</v>
      </c>
      <c r="J3768" s="28">
        <v>43423.686666666668</v>
      </c>
      <c r="K3768" s="27">
        <v>1.2731481481481483E-3</v>
      </c>
      <c r="L3768" s="27" t="s">
        <v>210</v>
      </c>
      <c r="M3768" s="27" t="s">
        <v>211</v>
      </c>
      <c r="N3768" s="27" t="s">
        <v>215</v>
      </c>
      <c r="O3768" s="27" t="s">
        <v>288</v>
      </c>
      <c r="R3768" s="27">
        <v>0</v>
      </c>
      <c r="U3768" s="27" t="s">
        <v>7345</v>
      </c>
    </row>
    <row r="3769" spans="1:21" x14ac:dyDescent="0.15">
      <c r="A3769" s="27" t="s">
        <v>75</v>
      </c>
      <c r="B3769" s="27" t="s">
        <v>7346</v>
      </c>
      <c r="C3769" s="27" t="s">
        <v>192</v>
      </c>
      <c r="D3769" s="27" t="s">
        <v>289</v>
      </c>
      <c r="I3769" s="28">
        <v>43423.70103009259</v>
      </c>
      <c r="J3769" s="28">
        <v>43423.702210648145</v>
      </c>
      <c r="K3769" s="27">
        <v>1.1805555555555556E-3</v>
      </c>
      <c r="L3769" s="27" t="s">
        <v>210</v>
      </c>
      <c r="M3769" s="27" t="s">
        <v>211</v>
      </c>
      <c r="N3769" s="27" t="s">
        <v>215</v>
      </c>
      <c r="O3769" s="27" t="s">
        <v>288</v>
      </c>
      <c r="R3769" s="27">
        <v>0</v>
      </c>
      <c r="U3769" s="27" t="s">
        <v>7347</v>
      </c>
    </row>
    <row r="3770" spans="1:21" x14ac:dyDescent="0.15">
      <c r="A3770" s="27" t="s">
        <v>75</v>
      </c>
      <c r="B3770" s="27" t="s">
        <v>13864</v>
      </c>
      <c r="C3770" s="27" t="s">
        <v>192</v>
      </c>
      <c r="D3770" s="27" t="s">
        <v>289</v>
      </c>
      <c r="I3770" s="28">
        <v>43423.702650462961</v>
      </c>
      <c r="J3770" s="28">
        <v>43423.702650462961</v>
      </c>
      <c r="K3770" s="27">
        <v>0</v>
      </c>
      <c r="L3770" s="27" t="s">
        <v>211</v>
      </c>
      <c r="M3770" s="27" t="s">
        <v>211</v>
      </c>
      <c r="N3770" s="27" t="s">
        <v>215</v>
      </c>
      <c r="O3770" s="27" t="s">
        <v>288</v>
      </c>
      <c r="U3770" s="27" t="s">
        <v>13865</v>
      </c>
    </row>
    <row r="3771" spans="1:21" x14ac:dyDescent="0.15">
      <c r="A3771" s="27" t="s">
        <v>75</v>
      </c>
      <c r="B3771" s="27" t="s">
        <v>13866</v>
      </c>
      <c r="C3771" s="27" t="s">
        <v>192</v>
      </c>
      <c r="D3771" s="27" t="s">
        <v>289</v>
      </c>
      <c r="I3771" s="28">
        <v>43423.702743055554</v>
      </c>
      <c r="J3771" s="28">
        <v>43423.702743055554</v>
      </c>
      <c r="K3771" s="27">
        <v>0</v>
      </c>
      <c r="L3771" s="27" t="s">
        <v>211</v>
      </c>
      <c r="M3771" s="27" t="s">
        <v>211</v>
      </c>
      <c r="N3771" s="27" t="s">
        <v>215</v>
      </c>
      <c r="O3771" s="27" t="s">
        <v>288</v>
      </c>
      <c r="R3771" s="27">
        <v>0</v>
      </c>
      <c r="U3771" s="27" t="s">
        <v>7349</v>
      </c>
    </row>
    <row r="3772" spans="1:21" x14ac:dyDescent="0.15">
      <c r="A3772" s="27" t="s">
        <v>75</v>
      </c>
      <c r="B3772" s="27" t="s">
        <v>7348</v>
      </c>
      <c r="C3772" s="27" t="s">
        <v>192</v>
      </c>
      <c r="D3772" s="27" t="s">
        <v>289</v>
      </c>
      <c r="I3772" s="28">
        <v>43423.703113425923</v>
      </c>
      <c r="J3772" s="28">
        <v>43423.703425925924</v>
      </c>
      <c r="K3772" s="27">
        <v>3.1250000000000001E-4</v>
      </c>
      <c r="L3772" s="27" t="s">
        <v>210</v>
      </c>
      <c r="M3772" s="27" t="s">
        <v>211</v>
      </c>
      <c r="N3772" s="27" t="s">
        <v>215</v>
      </c>
      <c r="O3772" s="27" t="s">
        <v>288</v>
      </c>
      <c r="R3772" s="27">
        <v>0</v>
      </c>
      <c r="U3772" s="27" t="s">
        <v>7349</v>
      </c>
    </row>
    <row r="3773" spans="1:21" x14ac:dyDescent="0.15">
      <c r="A3773" s="27" t="s">
        <v>75</v>
      </c>
      <c r="B3773" s="27" t="s">
        <v>13867</v>
      </c>
      <c r="C3773" s="27" t="s">
        <v>192</v>
      </c>
      <c r="D3773" s="27" t="s">
        <v>289</v>
      </c>
      <c r="I3773" s="28">
        <v>43423.704479166663</v>
      </c>
      <c r="J3773" s="28">
        <v>43423.704479166663</v>
      </c>
      <c r="K3773" s="27">
        <v>0</v>
      </c>
      <c r="L3773" s="27" t="s">
        <v>211</v>
      </c>
      <c r="M3773" s="27" t="s">
        <v>211</v>
      </c>
      <c r="N3773" s="27" t="s">
        <v>215</v>
      </c>
      <c r="O3773" s="27" t="s">
        <v>288</v>
      </c>
      <c r="R3773" s="27">
        <v>0</v>
      </c>
      <c r="U3773" s="27" t="s">
        <v>13868</v>
      </c>
    </row>
    <row r="3774" spans="1:21" x14ac:dyDescent="0.15">
      <c r="A3774" s="27" t="s">
        <v>75</v>
      </c>
      <c r="B3774" s="27" t="s">
        <v>7350</v>
      </c>
      <c r="C3774" s="27" t="s">
        <v>192</v>
      </c>
      <c r="D3774" s="27" t="s">
        <v>289</v>
      </c>
      <c r="I3774" s="28">
        <v>43423.705370370371</v>
      </c>
      <c r="J3774" s="28">
        <v>43423.706828703704</v>
      </c>
      <c r="K3774" s="27">
        <v>1.4583333333333334E-3</v>
      </c>
      <c r="L3774" s="27" t="s">
        <v>210</v>
      </c>
      <c r="M3774" s="27" t="s">
        <v>211</v>
      </c>
      <c r="N3774" s="27" t="s">
        <v>215</v>
      </c>
      <c r="O3774" s="27" t="s">
        <v>288</v>
      </c>
      <c r="R3774" s="27">
        <v>0</v>
      </c>
      <c r="U3774" s="27" t="s">
        <v>7351</v>
      </c>
    </row>
    <row r="3775" spans="1:21" x14ac:dyDescent="0.15">
      <c r="A3775" s="27" t="s">
        <v>75</v>
      </c>
      <c r="B3775" s="27" t="s">
        <v>13869</v>
      </c>
      <c r="C3775" s="27" t="s">
        <v>192</v>
      </c>
      <c r="D3775" s="27" t="s">
        <v>289</v>
      </c>
      <c r="I3775" s="28">
        <v>43423.706493055557</v>
      </c>
      <c r="J3775" s="28">
        <v>43423.706493055557</v>
      </c>
      <c r="K3775" s="27">
        <v>0</v>
      </c>
      <c r="L3775" s="27" t="s">
        <v>211</v>
      </c>
      <c r="M3775" s="27" t="s">
        <v>211</v>
      </c>
      <c r="N3775" s="27" t="s">
        <v>215</v>
      </c>
      <c r="O3775" s="27" t="s">
        <v>288</v>
      </c>
      <c r="R3775" s="27">
        <v>0</v>
      </c>
      <c r="U3775" s="27" t="s">
        <v>13865</v>
      </c>
    </row>
    <row r="3776" spans="1:21" x14ac:dyDescent="0.15">
      <c r="A3776" s="27" t="s">
        <v>75</v>
      </c>
      <c r="B3776" s="27" t="s">
        <v>13870</v>
      </c>
      <c r="C3776" s="27" t="s">
        <v>192</v>
      </c>
      <c r="D3776" s="27" t="s">
        <v>289</v>
      </c>
      <c r="I3776" s="28">
        <v>43423.717870370368</v>
      </c>
      <c r="J3776" s="28">
        <v>43423.717870370368</v>
      </c>
      <c r="K3776" s="27">
        <v>0</v>
      </c>
      <c r="L3776" s="27" t="s">
        <v>211</v>
      </c>
      <c r="M3776" s="27" t="s">
        <v>211</v>
      </c>
      <c r="N3776" s="27" t="s">
        <v>215</v>
      </c>
      <c r="O3776" s="27" t="s">
        <v>288</v>
      </c>
      <c r="U3776" s="27" t="s">
        <v>9549</v>
      </c>
    </row>
    <row r="3777" spans="1:21" x14ac:dyDescent="0.15">
      <c r="A3777" s="27" t="s">
        <v>75</v>
      </c>
      <c r="B3777" s="27" t="s">
        <v>13871</v>
      </c>
      <c r="C3777" s="27" t="s">
        <v>192</v>
      </c>
      <c r="D3777" s="27" t="s">
        <v>289</v>
      </c>
      <c r="I3777" s="28">
        <v>43423.719108796293</v>
      </c>
      <c r="J3777" s="28">
        <v>43423.719108796293</v>
      </c>
      <c r="K3777" s="27">
        <v>0</v>
      </c>
      <c r="L3777" s="27" t="s">
        <v>211</v>
      </c>
      <c r="M3777" s="27" t="s">
        <v>211</v>
      </c>
      <c r="N3777" s="27" t="s">
        <v>215</v>
      </c>
      <c r="O3777" s="27" t="s">
        <v>288</v>
      </c>
      <c r="R3777" s="27">
        <v>0</v>
      </c>
      <c r="U3777" s="27" t="s">
        <v>13872</v>
      </c>
    </row>
    <row r="3778" spans="1:21" x14ac:dyDescent="0.15">
      <c r="A3778" s="27" t="s">
        <v>75</v>
      </c>
      <c r="B3778" s="27" t="s">
        <v>13873</v>
      </c>
      <c r="C3778" s="27" t="s">
        <v>192</v>
      </c>
      <c r="D3778" s="27" t="s">
        <v>289</v>
      </c>
      <c r="I3778" s="28">
        <v>43423.719837962963</v>
      </c>
      <c r="J3778" s="28">
        <v>43423.719837962963</v>
      </c>
      <c r="K3778" s="27">
        <v>0</v>
      </c>
      <c r="L3778" s="27" t="s">
        <v>211</v>
      </c>
      <c r="M3778" s="27" t="s">
        <v>211</v>
      </c>
      <c r="N3778" s="27" t="s">
        <v>215</v>
      </c>
      <c r="O3778" s="27" t="s">
        <v>288</v>
      </c>
      <c r="R3778" s="27">
        <v>0</v>
      </c>
      <c r="U3778" s="27" t="s">
        <v>13874</v>
      </c>
    </row>
    <row r="3779" spans="1:21" x14ac:dyDescent="0.15">
      <c r="A3779" s="27" t="s">
        <v>75</v>
      </c>
      <c r="B3779" s="27" t="s">
        <v>13875</v>
      </c>
      <c r="C3779" s="27" t="s">
        <v>192</v>
      </c>
      <c r="D3779" s="27" t="s">
        <v>289</v>
      </c>
      <c r="I3779" s="28">
        <v>43423.722384259258</v>
      </c>
      <c r="J3779" s="28">
        <v>43423.722384259258</v>
      </c>
      <c r="K3779" s="27">
        <v>0</v>
      </c>
      <c r="L3779" s="27" t="s">
        <v>211</v>
      </c>
      <c r="M3779" s="27" t="s">
        <v>211</v>
      </c>
      <c r="N3779" s="27" t="s">
        <v>215</v>
      </c>
      <c r="O3779" s="27" t="s">
        <v>288</v>
      </c>
      <c r="R3779" s="27">
        <v>0</v>
      </c>
      <c r="U3779" s="27" t="s">
        <v>13876</v>
      </c>
    </row>
    <row r="3780" spans="1:21" x14ac:dyDescent="0.15">
      <c r="A3780" s="27" t="s">
        <v>75</v>
      </c>
      <c r="B3780" s="27" t="s">
        <v>13877</v>
      </c>
      <c r="C3780" s="27" t="s">
        <v>192</v>
      </c>
      <c r="D3780" s="27" t="s">
        <v>289</v>
      </c>
      <c r="I3780" s="28">
        <v>43423.724374999998</v>
      </c>
      <c r="J3780" s="28">
        <v>43423.724374999998</v>
      </c>
      <c r="K3780" s="27">
        <v>0</v>
      </c>
      <c r="L3780" s="27" t="s">
        <v>211</v>
      </c>
      <c r="M3780" s="27" t="s">
        <v>211</v>
      </c>
      <c r="N3780" s="27" t="s">
        <v>215</v>
      </c>
      <c r="O3780" s="27" t="s">
        <v>288</v>
      </c>
      <c r="R3780" s="27">
        <v>0</v>
      </c>
      <c r="U3780" s="27" t="s">
        <v>13876</v>
      </c>
    </row>
    <row r="3781" spans="1:21" x14ac:dyDescent="0.15">
      <c r="A3781" s="27" t="s">
        <v>75</v>
      </c>
      <c r="B3781" s="27" t="s">
        <v>13878</v>
      </c>
      <c r="C3781" s="27" t="s">
        <v>248</v>
      </c>
      <c r="D3781" s="27" t="s">
        <v>263</v>
      </c>
      <c r="I3781" s="28">
        <v>43423.477546296293</v>
      </c>
      <c r="J3781" s="28">
        <v>43423.477546296293</v>
      </c>
      <c r="K3781" s="27">
        <v>0</v>
      </c>
      <c r="L3781" s="27" t="s">
        <v>211</v>
      </c>
      <c r="M3781" s="27" t="s">
        <v>211</v>
      </c>
      <c r="N3781" s="27" t="s">
        <v>215</v>
      </c>
      <c r="O3781" s="27" t="s">
        <v>262</v>
      </c>
      <c r="R3781" s="27">
        <v>0</v>
      </c>
      <c r="U3781" s="27" t="s">
        <v>13879</v>
      </c>
    </row>
    <row r="3782" spans="1:21" x14ac:dyDescent="0.15">
      <c r="A3782" s="27" t="s">
        <v>75</v>
      </c>
      <c r="B3782" s="27" t="s">
        <v>13880</v>
      </c>
      <c r="C3782" s="27" t="s">
        <v>248</v>
      </c>
      <c r="D3782" s="27" t="s">
        <v>263</v>
      </c>
      <c r="I3782" s="28">
        <v>43423.592430555553</v>
      </c>
      <c r="J3782" s="28">
        <v>43423.592430555553</v>
      </c>
      <c r="K3782" s="27">
        <v>0</v>
      </c>
      <c r="L3782" s="27" t="s">
        <v>211</v>
      </c>
      <c r="M3782" s="27" t="s">
        <v>211</v>
      </c>
      <c r="N3782" s="27" t="s">
        <v>215</v>
      </c>
      <c r="O3782" s="27" t="s">
        <v>262</v>
      </c>
      <c r="U3782" s="27" t="s">
        <v>3256</v>
      </c>
    </row>
    <row r="3783" spans="1:21" x14ac:dyDescent="0.15">
      <c r="A3783" s="27" t="s">
        <v>75</v>
      </c>
      <c r="B3783" s="27" t="s">
        <v>13881</v>
      </c>
      <c r="C3783" s="27" t="s">
        <v>248</v>
      </c>
      <c r="D3783" s="27" t="s">
        <v>263</v>
      </c>
      <c r="I3783" s="28">
        <v>43423.603750000002</v>
      </c>
      <c r="J3783" s="28">
        <v>43423.603750000002</v>
      </c>
      <c r="K3783" s="27">
        <v>0</v>
      </c>
      <c r="L3783" s="27" t="s">
        <v>211</v>
      </c>
      <c r="M3783" s="27" t="s">
        <v>211</v>
      </c>
      <c r="N3783" s="27" t="s">
        <v>215</v>
      </c>
      <c r="O3783" s="27" t="s">
        <v>262</v>
      </c>
      <c r="R3783" s="27">
        <v>0</v>
      </c>
      <c r="U3783" s="27" t="s">
        <v>7353</v>
      </c>
    </row>
    <row r="3784" spans="1:21" x14ac:dyDescent="0.15">
      <c r="A3784" s="27" t="s">
        <v>75</v>
      </c>
      <c r="B3784" s="27" t="s">
        <v>7352</v>
      </c>
      <c r="C3784" s="27" t="s">
        <v>248</v>
      </c>
      <c r="D3784" s="27" t="s">
        <v>263</v>
      </c>
      <c r="I3784" s="28">
        <v>43423.603854166664</v>
      </c>
      <c r="J3784" s="28">
        <v>43423.604085648149</v>
      </c>
      <c r="K3784" s="27">
        <v>2.3148148148148146E-4</v>
      </c>
      <c r="L3784" s="27" t="s">
        <v>210</v>
      </c>
      <c r="M3784" s="27" t="s">
        <v>211</v>
      </c>
      <c r="N3784" s="27" t="s">
        <v>215</v>
      </c>
      <c r="O3784" s="27" t="s">
        <v>262</v>
      </c>
      <c r="R3784" s="27">
        <v>0</v>
      </c>
      <c r="U3784" s="27" t="s">
        <v>7353</v>
      </c>
    </row>
    <row r="3785" spans="1:21" x14ac:dyDescent="0.15">
      <c r="A3785" s="27" t="s">
        <v>75</v>
      </c>
      <c r="B3785" s="27" t="s">
        <v>7354</v>
      </c>
      <c r="C3785" s="27" t="s">
        <v>248</v>
      </c>
      <c r="D3785" s="27" t="s">
        <v>263</v>
      </c>
      <c r="I3785" s="28">
        <v>43423.604143518518</v>
      </c>
      <c r="J3785" s="28">
        <v>43423.607129629629</v>
      </c>
      <c r="K3785" s="27">
        <v>2.9861111111111113E-3</v>
      </c>
      <c r="L3785" s="27" t="s">
        <v>210</v>
      </c>
      <c r="M3785" s="27" t="s">
        <v>210</v>
      </c>
      <c r="N3785" s="27" t="s">
        <v>215</v>
      </c>
      <c r="O3785" s="27" t="s">
        <v>262</v>
      </c>
      <c r="R3785" s="27">
        <v>0</v>
      </c>
      <c r="U3785" s="27" t="s">
        <v>7353</v>
      </c>
    </row>
    <row r="3786" spans="1:21" x14ac:dyDescent="0.15">
      <c r="A3786" s="27" t="s">
        <v>75</v>
      </c>
      <c r="B3786" s="27" t="s">
        <v>13882</v>
      </c>
      <c r="C3786" s="27" t="s">
        <v>248</v>
      </c>
      <c r="D3786" s="27" t="s">
        <v>263</v>
      </c>
      <c r="I3786" s="28">
        <v>43423.605694444443</v>
      </c>
      <c r="J3786" s="28">
        <v>43423.605694444443</v>
      </c>
      <c r="K3786" s="27">
        <v>0</v>
      </c>
      <c r="L3786" s="27" t="s">
        <v>211</v>
      </c>
      <c r="M3786" s="27" t="s">
        <v>211</v>
      </c>
      <c r="N3786" s="27" t="s">
        <v>215</v>
      </c>
      <c r="O3786" s="27" t="s">
        <v>262</v>
      </c>
      <c r="R3786" s="27">
        <v>0</v>
      </c>
      <c r="U3786" s="27" t="s">
        <v>13883</v>
      </c>
    </row>
    <row r="3787" spans="1:21" x14ac:dyDescent="0.15">
      <c r="A3787" s="27" t="s">
        <v>75</v>
      </c>
      <c r="B3787" s="27" t="s">
        <v>13884</v>
      </c>
      <c r="C3787" s="27" t="s">
        <v>248</v>
      </c>
      <c r="D3787" s="27" t="s">
        <v>263</v>
      </c>
      <c r="I3787" s="28">
        <v>43423.626388888886</v>
      </c>
      <c r="J3787" s="28">
        <v>43423.626388888886</v>
      </c>
      <c r="K3787" s="27">
        <v>0</v>
      </c>
      <c r="L3787" s="27" t="s">
        <v>211</v>
      </c>
      <c r="M3787" s="27" t="s">
        <v>211</v>
      </c>
      <c r="N3787" s="27" t="s">
        <v>215</v>
      </c>
      <c r="O3787" s="27" t="s">
        <v>262</v>
      </c>
      <c r="R3787" s="27">
        <v>0</v>
      </c>
      <c r="U3787" s="27" t="s">
        <v>13879</v>
      </c>
    </row>
    <row r="3788" spans="1:21" x14ac:dyDescent="0.15">
      <c r="A3788" s="27" t="s">
        <v>75</v>
      </c>
      <c r="B3788" s="27" t="s">
        <v>13885</v>
      </c>
      <c r="C3788" s="27" t="s">
        <v>248</v>
      </c>
      <c r="D3788" s="27" t="s">
        <v>263</v>
      </c>
      <c r="I3788" s="28">
        <v>43423.642997685187</v>
      </c>
      <c r="J3788" s="28">
        <v>43423.642997685187</v>
      </c>
      <c r="K3788" s="27">
        <v>0</v>
      </c>
      <c r="L3788" s="27" t="s">
        <v>211</v>
      </c>
      <c r="M3788" s="27" t="s">
        <v>211</v>
      </c>
      <c r="N3788" s="27" t="s">
        <v>215</v>
      </c>
      <c r="O3788" s="27" t="s">
        <v>262</v>
      </c>
      <c r="U3788" s="27" t="s">
        <v>9649</v>
      </c>
    </row>
    <row r="3789" spans="1:21" x14ac:dyDescent="0.15">
      <c r="A3789" s="27" t="s">
        <v>75</v>
      </c>
      <c r="B3789" s="27" t="s">
        <v>13886</v>
      </c>
      <c r="C3789" s="27" t="s">
        <v>248</v>
      </c>
      <c r="D3789" s="27" t="s">
        <v>263</v>
      </c>
      <c r="I3789" s="28">
        <v>43423.646828703706</v>
      </c>
      <c r="J3789" s="28">
        <v>43423.646828703706</v>
      </c>
      <c r="K3789" s="27">
        <v>0</v>
      </c>
      <c r="L3789" s="27" t="s">
        <v>211</v>
      </c>
      <c r="M3789" s="27" t="s">
        <v>211</v>
      </c>
      <c r="N3789" s="27" t="s">
        <v>215</v>
      </c>
      <c r="O3789" s="27" t="s">
        <v>262</v>
      </c>
      <c r="R3789" s="27">
        <v>0</v>
      </c>
      <c r="U3789" s="27" t="s">
        <v>9649</v>
      </c>
    </row>
    <row r="3790" spans="1:21" x14ac:dyDescent="0.15">
      <c r="A3790" s="27" t="s">
        <v>75</v>
      </c>
      <c r="B3790" s="27" t="s">
        <v>7355</v>
      </c>
      <c r="C3790" s="27" t="s">
        <v>248</v>
      </c>
      <c r="D3790" s="27" t="s">
        <v>263</v>
      </c>
      <c r="I3790" s="28">
        <v>43423.662673611114</v>
      </c>
      <c r="J3790" s="28">
        <v>43423.665879629632</v>
      </c>
      <c r="K3790" s="27">
        <v>3.2060185185185191E-3</v>
      </c>
      <c r="L3790" s="27" t="s">
        <v>210</v>
      </c>
      <c r="M3790" s="27" t="s">
        <v>210</v>
      </c>
      <c r="N3790" s="27" t="s">
        <v>215</v>
      </c>
      <c r="O3790" s="27" t="s">
        <v>262</v>
      </c>
      <c r="R3790" s="27">
        <v>0</v>
      </c>
      <c r="U3790" s="27" t="s">
        <v>7353</v>
      </c>
    </row>
    <row r="3791" spans="1:21" x14ac:dyDescent="0.15">
      <c r="A3791" s="27" t="s">
        <v>75</v>
      </c>
      <c r="B3791" s="27" t="s">
        <v>13887</v>
      </c>
      <c r="C3791" s="27" t="s">
        <v>248</v>
      </c>
      <c r="D3791" s="27" t="s">
        <v>263</v>
      </c>
      <c r="I3791" s="28">
        <v>43423.666331018518</v>
      </c>
      <c r="J3791" s="28">
        <v>43423.666331018518</v>
      </c>
      <c r="K3791" s="27">
        <v>0</v>
      </c>
      <c r="L3791" s="27" t="s">
        <v>211</v>
      </c>
      <c r="M3791" s="27" t="s">
        <v>211</v>
      </c>
      <c r="N3791" s="27" t="s">
        <v>215</v>
      </c>
      <c r="O3791" s="27" t="s">
        <v>262</v>
      </c>
      <c r="R3791" s="27">
        <v>0</v>
      </c>
      <c r="U3791" s="27" t="s">
        <v>7353</v>
      </c>
    </row>
    <row r="3792" spans="1:21" x14ac:dyDescent="0.15">
      <c r="A3792" s="27" t="s">
        <v>75</v>
      </c>
      <c r="B3792" s="27" t="s">
        <v>7356</v>
      </c>
      <c r="C3792" s="27" t="s">
        <v>248</v>
      </c>
      <c r="D3792" s="27" t="s">
        <v>263</v>
      </c>
      <c r="I3792" s="28">
        <v>43423.666527777779</v>
      </c>
      <c r="J3792" s="28">
        <v>43423.675717592596</v>
      </c>
      <c r="K3792" s="27">
        <v>9.1898148148148139E-3</v>
      </c>
      <c r="L3792" s="27" t="s">
        <v>210</v>
      </c>
      <c r="M3792" s="27" t="s">
        <v>210</v>
      </c>
      <c r="N3792" s="27" t="s">
        <v>215</v>
      </c>
      <c r="O3792" s="27" t="s">
        <v>262</v>
      </c>
      <c r="R3792" s="27">
        <v>0</v>
      </c>
      <c r="U3792" s="27" t="s">
        <v>1331</v>
      </c>
    </row>
    <row r="3793" spans="1:21" x14ac:dyDescent="0.15">
      <c r="A3793" s="27" t="s">
        <v>75</v>
      </c>
      <c r="B3793" s="27" t="s">
        <v>7357</v>
      </c>
      <c r="C3793" s="27" t="s">
        <v>248</v>
      </c>
      <c r="D3793" s="27" t="s">
        <v>263</v>
      </c>
      <c r="I3793" s="28">
        <v>43423.725335648145</v>
      </c>
      <c r="J3793" s="28">
        <v>43423.728541666664</v>
      </c>
      <c r="K3793" s="27">
        <v>3.2060185185185191E-3</v>
      </c>
      <c r="L3793" s="27" t="s">
        <v>210</v>
      </c>
      <c r="M3793" s="27" t="s">
        <v>210</v>
      </c>
      <c r="N3793" s="27" t="s">
        <v>215</v>
      </c>
      <c r="O3793" s="27" t="s">
        <v>262</v>
      </c>
      <c r="R3793" s="27">
        <v>0</v>
      </c>
      <c r="U3793" s="27" t="s">
        <v>1308</v>
      </c>
    </row>
    <row r="3794" spans="1:21" x14ac:dyDescent="0.15">
      <c r="A3794" s="27" t="s">
        <v>75</v>
      </c>
      <c r="B3794" s="27" t="s">
        <v>7358</v>
      </c>
      <c r="C3794" s="27" t="s">
        <v>248</v>
      </c>
      <c r="D3794" s="27" t="s">
        <v>263</v>
      </c>
      <c r="I3794" s="28">
        <v>43423.732187499998</v>
      </c>
      <c r="J3794" s="28">
        <v>43423.739976851852</v>
      </c>
      <c r="K3794" s="27">
        <v>7.789351851851852E-3</v>
      </c>
      <c r="L3794" s="27" t="s">
        <v>210</v>
      </c>
      <c r="M3794" s="27" t="s">
        <v>210</v>
      </c>
      <c r="N3794" s="27" t="s">
        <v>215</v>
      </c>
      <c r="O3794" s="27" t="s">
        <v>262</v>
      </c>
      <c r="R3794" s="27">
        <v>0</v>
      </c>
      <c r="U3794" s="27" t="s">
        <v>1331</v>
      </c>
    </row>
    <row r="3795" spans="1:21" x14ac:dyDescent="0.15">
      <c r="A3795" s="27" t="s">
        <v>75</v>
      </c>
      <c r="B3795" s="27" t="s">
        <v>13888</v>
      </c>
      <c r="C3795" s="27" t="s">
        <v>248</v>
      </c>
      <c r="D3795" s="27" t="s">
        <v>263</v>
      </c>
      <c r="I3795" s="28">
        <v>43423.742800925924</v>
      </c>
      <c r="J3795" s="28">
        <v>43423.742800925924</v>
      </c>
      <c r="K3795" s="27">
        <v>0</v>
      </c>
      <c r="L3795" s="27" t="s">
        <v>211</v>
      </c>
      <c r="M3795" s="27" t="s">
        <v>211</v>
      </c>
      <c r="N3795" s="27" t="s">
        <v>215</v>
      </c>
      <c r="O3795" s="27" t="s">
        <v>262</v>
      </c>
      <c r="R3795" s="27">
        <v>0</v>
      </c>
      <c r="U3795" s="27" t="s">
        <v>1706</v>
      </c>
    </row>
    <row r="3796" spans="1:21" x14ac:dyDescent="0.15">
      <c r="A3796" s="27" t="s">
        <v>75</v>
      </c>
      <c r="B3796" s="27" t="s">
        <v>7359</v>
      </c>
      <c r="C3796" s="27" t="s">
        <v>248</v>
      </c>
      <c r="D3796" s="27" t="s">
        <v>263</v>
      </c>
      <c r="I3796" s="28">
        <v>43423.760520833333</v>
      </c>
      <c r="J3796" s="28">
        <v>43423.761053240742</v>
      </c>
      <c r="K3796" s="27">
        <v>5.3240740740740744E-4</v>
      </c>
      <c r="L3796" s="27" t="s">
        <v>210</v>
      </c>
      <c r="M3796" s="27" t="s">
        <v>211</v>
      </c>
      <c r="N3796" s="27" t="s">
        <v>216</v>
      </c>
      <c r="O3796" s="27" t="s">
        <v>262</v>
      </c>
      <c r="U3796" s="27" t="s">
        <v>7360</v>
      </c>
    </row>
    <row r="3797" spans="1:21" x14ac:dyDescent="0.15">
      <c r="A3797" s="27" t="s">
        <v>75</v>
      </c>
      <c r="B3797" s="27" t="s">
        <v>13889</v>
      </c>
      <c r="C3797" s="27" t="s">
        <v>248</v>
      </c>
      <c r="D3797" s="27" t="s">
        <v>261</v>
      </c>
      <c r="I3797" s="28">
        <v>43423.483622685184</v>
      </c>
      <c r="J3797" s="28">
        <v>43423.483622685184</v>
      </c>
      <c r="K3797" s="27">
        <v>0</v>
      </c>
      <c r="L3797" s="27" t="s">
        <v>211</v>
      </c>
      <c r="M3797" s="27" t="s">
        <v>211</v>
      </c>
      <c r="N3797" s="27" t="s">
        <v>215</v>
      </c>
      <c r="O3797" s="27" t="s">
        <v>260</v>
      </c>
      <c r="R3797" s="27">
        <v>0</v>
      </c>
      <c r="U3797" s="27" t="s">
        <v>13890</v>
      </c>
    </row>
    <row r="3798" spans="1:21" x14ac:dyDescent="0.15">
      <c r="A3798" s="27" t="s">
        <v>75</v>
      </c>
      <c r="B3798" s="27" t="s">
        <v>13891</v>
      </c>
      <c r="C3798" s="27" t="s">
        <v>248</v>
      </c>
      <c r="D3798" s="27" t="s">
        <v>261</v>
      </c>
      <c r="I3798" s="28">
        <v>43423.483831018515</v>
      </c>
      <c r="J3798" s="28">
        <v>43423.483831018515</v>
      </c>
      <c r="K3798" s="27">
        <v>0</v>
      </c>
      <c r="L3798" s="27" t="s">
        <v>211</v>
      </c>
      <c r="M3798" s="27" t="s">
        <v>211</v>
      </c>
      <c r="N3798" s="27" t="s">
        <v>215</v>
      </c>
      <c r="O3798" s="27" t="s">
        <v>260</v>
      </c>
      <c r="R3798" s="27">
        <v>0</v>
      </c>
      <c r="U3798" s="27" t="s">
        <v>13892</v>
      </c>
    </row>
    <row r="3799" spans="1:21" x14ac:dyDescent="0.15">
      <c r="A3799" s="27" t="s">
        <v>75</v>
      </c>
      <c r="B3799" s="27" t="s">
        <v>13893</v>
      </c>
      <c r="C3799" s="27" t="s">
        <v>248</v>
      </c>
      <c r="D3799" s="27" t="s">
        <v>261</v>
      </c>
      <c r="I3799" s="28">
        <v>43423.484259259261</v>
      </c>
      <c r="J3799" s="28">
        <v>43423.484259259261</v>
      </c>
      <c r="K3799" s="27">
        <v>0</v>
      </c>
      <c r="L3799" s="27" t="s">
        <v>211</v>
      </c>
      <c r="M3799" s="27" t="s">
        <v>211</v>
      </c>
      <c r="N3799" s="27" t="s">
        <v>215</v>
      </c>
      <c r="O3799" s="27" t="s">
        <v>260</v>
      </c>
      <c r="U3799" s="27" t="s">
        <v>9687</v>
      </c>
    </row>
    <row r="3800" spans="1:21" x14ac:dyDescent="0.15">
      <c r="A3800" s="27" t="s">
        <v>75</v>
      </c>
      <c r="B3800" s="27" t="s">
        <v>7361</v>
      </c>
      <c r="C3800" s="27" t="s">
        <v>248</v>
      </c>
      <c r="D3800" s="27" t="s">
        <v>261</v>
      </c>
      <c r="I3800" s="28">
        <v>43423.58184027778</v>
      </c>
      <c r="J3800" s="28">
        <v>43423.583414351851</v>
      </c>
      <c r="K3800" s="27">
        <v>1.5740740740740741E-3</v>
      </c>
      <c r="L3800" s="27" t="s">
        <v>210</v>
      </c>
      <c r="M3800" s="27" t="s">
        <v>211</v>
      </c>
      <c r="N3800" s="27" t="s">
        <v>215</v>
      </c>
      <c r="O3800" s="27" t="s">
        <v>260</v>
      </c>
      <c r="R3800" s="27">
        <v>0</v>
      </c>
      <c r="U3800" s="27" t="s">
        <v>7362</v>
      </c>
    </row>
    <row r="3801" spans="1:21" x14ac:dyDescent="0.15">
      <c r="A3801" s="27" t="s">
        <v>75</v>
      </c>
      <c r="B3801" s="27" t="s">
        <v>7363</v>
      </c>
      <c r="C3801" s="27" t="s">
        <v>248</v>
      </c>
      <c r="D3801" s="27" t="s">
        <v>261</v>
      </c>
      <c r="I3801" s="28">
        <v>43423.583553240744</v>
      </c>
      <c r="J3801" s="28">
        <v>43423.584872685184</v>
      </c>
      <c r="K3801" s="27">
        <v>1.3194444444444443E-3</v>
      </c>
      <c r="L3801" s="27" t="s">
        <v>210</v>
      </c>
      <c r="M3801" s="27" t="s">
        <v>211</v>
      </c>
      <c r="N3801" s="27" t="s">
        <v>215</v>
      </c>
      <c r="O3801" s="27" t="s">
        <v>260</v>
      </c>
      <c r="R3801" s="27">
        <v>0</v>
      </c>
      <c r="U3801" s="27" t="s">
        <v>7364</v>
      </c>
    </row>
    <row r="3802" spans="1:21" x14ac:dyDescent="0.15">
      <c r="A3802" s="27" t="s">
        <v>75</v>
      </c>
      <c r="B3802" s="27" t="s">
        <v>7365</v>
      </c>
      <c r="C3802" s="27" t="s">
        <v>248</v>
      </c>
      <c r="D3802" s="27" t="s">
        <v>261</v>
      </c>
      <c r="I3802" s="28">
        <v>43423.585543981484</v>
      </c>
      <c r="J3802" s="28">
        <v>43423.586736111109</v>
      </c>
      <c r="K3802" s="27">
        <v>1.1921296296296296E-3</v>
      </c>
      <c r="L3802" s="27" t="s">
        <v>210</v>
      </c>
      <c r="M3802" s="27" t="s">
        <v>211</v>
      </c>
      <c r="N3802" s="27" t="s">
        <v>215</v>
      </c>
      <c r="O3802" s="27" t="s">
        <v>260</v>
      </c>
      <c r="R3802" s="27">
        <v>0</v>
      </c>
      <c r="U3802" s="27" t="s">
        <v>7364</v>
      </c>
    </row>
    <row r="3803" spans="1:21" x14ac:dyDescent="0.15">
      <c r="A3803" s="27" t="s">
        <v>75</v>
      </c>
      <c r="B3803" s="27" t="s">
        <v>7366</v>
      </c>
      <c r="C3803" s="27" t="s">
        <v>248</v>
      </c>
      <c r="D3803" s="27" t="s">
        <v>261</v>
      </c>
      <c r="I3803" s="28">
        <v>43423.589687500003</v>
      </c>
      <c r="J3803" s="28">
        <v>43423.591689814813</v>
      </c>
      <c r="K3803" s="27">
        <v>2.0023148148148148E-3</v>
      </c>
      <c r="L3803" s="27" t="s">
        <v>210</v>
      </c>
      <c r="M3803" s="27" t="s">
        <v>211</v>
      </c>
      <c r="N3803" s="27" t="s">
        <v>215</v>
      </c>
      <c r="O3803" s="27" t="s">
        <v>260</v>
      </c>
      <c r="R3803" s="27">
        <v>0</v>
      </c>
      <c r="U3803" s="27" t="s">
        <v>7364</v>
      </c>
    </row>
    <row r="3804" spans="1:21" x14ac:dyDescent="0.15">
      <c r="A3804" s="27" t="s">
        <v>75</v>
      </c>
      <c r="B3804" s="27" t="s">
        <v>7367</v>
      </c>
      <c r="C3804" s="27" t="s">
        <v>248</v>
      </c>
      <c r="D3804" s="27" t="s">
        <v>261</v>
      </c>
      <c r="I3804" s="28">
        <v>43423.591828703706</v>
      </c>
      <c r="J3804" s="28">
        <v>43423.593182870369</v>
      </c>
      <c r="K3804" s="27">
        <v>1.3541666666666667E-3</v>
      </c>
      <c r="L3804" s="27" t="s">
        <v>210</v>
      </c>
      <c r="M3804" s="27" t="s">
        <v>211</v>
      </c>
      <c r="N3804" s="27" t="s">
        <v>215</v>
      </c>
      <c r="O3804" s="27" t="s">
        <v>260</v>
      </c>
      <c r="R3804" s="27">
        <v>0</v>
      </c>
      <c r="U3804" s="27" t="s">
        <v>7368</v>
      </c>
    </row>
    <row r="3805" spans="1:21" x14ac:dyDescent="0.15">
      <c r="A3805" s="27" t="s">
        <v>75</v>
      </c>
      <c r="B3805" s="27" t="s">
        <v>7369</v>
      </c>
      <c r="C3805" s="27" t="s">
        <v>248</v>
      </c>
      <c r="D3805" s="27" t="s">
        <v>261</v>
      </c>
      <c r="I3805" s="28">
        <v>43423.595949074072</v>
      </c>
      <c r="J3805" s="28">
        <v>43423.596400462964</v>
      </c>
      <c r="K3805" s="27">
        <v>4.5138888888888892E-4</v>
      </c>
      <c r="L3805" s="27" t="s">
        <v>210</v>
      </c>
      <c r="M3805" s="27" t="s">
        <v>211</v>
      </c>
      <c r="N3805" s="27" t="s">
        <v>215</v>
      </c>
      <c r="O3805" s="27" t="s">
        <v>260</v>
      </c>
      <c r="R3805" s="27">
        <v>0</v>
      </c>
      <c r="U3805" s="27" t="s">
        <v>7370</v>
      </c>
    </row>
    <row r="3806" spans="1:21" x14ac:dyDescent="0.15">
      <c r="A3806" s="27" t="s">
        <v>75</v>
      </c>
      <c r="B3806" s="27" t="s">
        <v>7371</v>
      </c>
      <c r="C3806" s="27" t="s">
        <v>248</v>
      </c>
      <c r="D3806" s="27" t="s">
        <v>261</v>
      </c>
      <c r="I3806" s="28">
        <v>43423.596805555557</v>
      </c>
      <c r="J3806" s="28">
        <v>43423.598437499997</v>
      </c>
      <c r="K3806" s="27">
        <v>1.6319444444444445E-3</v>
      </c>
      <c r="L3806" s="27" t="s">
        <v>210</v>
      </c>
      <c r="M3806" s="27" t="s">
        <v>211</v>
      </c>
      <c r="N3806" s="27" t="s">
        <v>215</v>
      </c>
      <c r="O3806" s="27" t="s">
        <v>260</v>
      </c>
      <c r="R3806" s="27">
        <v>0</v>
      </c>
      <c r="U3806" s="27" t="s">
        <v>7372</v>
      </c>
    </row>
    <row r="3807" spans="1:21" x14ac:dyDescent="0.15">
      <c r="A3807" s="27" t="s">
        <v>75</v>
      </c>
      <c r="B3807" s="27" t="s">
        <v>7373</v>
      </c>
      <c r="C3807" s="27" t="s">
        <v>248</v>
      </c>
      <c r="D3807" s="27" t="s">
        <v>261</v>
      </c>
      <c r="I3807" s="28">
        <v>43423.604212962964</v>
      </c>
      <c r="J3807" s="28">
        <v>43423.60560185185</v>
      </c>
      <c r="K3807" s="27">
        <v>1.3888888888888889E-3</v>
      </c>
      <c r="L3807" s="27" t="s">
        <v>210</v>
      </c>
      <c r="M3807" s="27" t="s">
        <v>211</v>
      </c>
      <c r="N3807" s="27" t="s">
        <v>215</v>
      </c>
      <c r="O3807" s="27" t="s">
        <v>260</v>
      </c>
      <c r="R3807" s="27">
        <v>0</v>
      </c>
      <c r="U3807" s="27" t="s">
        <v>7374</v>
      </c>
    </row>
    <row r="3808" spans="1:21" x14ac:dyDescent="0.15">
      <c r="A3808" s="27" t="s">
        <v>75</v>
      </c>
      <c r="B3808" s="27" t="s">
        <v>7375</v>
      </c>
      <c r="C3808" s="27" t="s">
        <v>248</v>
      </c>
      <c r="D3808" s="27" t="s">
        <v>261</v>
      </c>
      <c r="I3808" s="28">
        <v>43423.609930555554</v>
      </c>
      <c r="J3808" s="28">
        <v>43423.611157407409</v>
      </c>
      <c r="K3808" s="27">
        <v>1.2268518518518518E-3</v>
      </c>
      <c r="L3808" s="27" t="s">
        <v>210</v>
      </c>
      <c r="M3808" s="27" t="s">
        <v>211</v>
      </c>
      <c r="N3808" s="27" t="s">
        <v>215</v>
      </c>
      <c r="O3808" s="27" t="s">
        <v>260</v>
      </c>
      <c r="R3808" s="27">
        <v>0</v>
      </c>
      <c r="U3808" s="27" t="s">
        <v>7376</v>
      </c>
    </row>
    <row r="3809" spans="1:21" x14ac:dyDescent="0.15">
      <c r="A3809" s="27" t="s">
        <v>75</v>
      </c>
      <c r="B3809" s="27" t="s">
        <v>13894</v>
      </c>
      <c r="C3809" s="27" t="s">
        <v>248</v>
      </c>
      <c r="D3809" s="27" t="s">
        <v>261</v>
      </c>
      <c r="I3809" s="28">
        <v>43423.612592592595</v>
      </c>
      <c r="J3809" s="28">
        <v>43423.612592592595</v>
      </c>
      <c r="K3809" s="27">
        <v>0</v>
      </c>
      <c r="L3809" s="27" t="s">
        <v>211</v>
      </c>
      <c r="M3809" s="27" t="s">
        <v>211</v>
      </c>
      <c r="N3809" s="27" t="s">
        <v>215</v>
      </c>
      <c r="O3809" s="27" t="s">
        <v>260</v>
      </c>
      <c r="R3809" s="27">
        <v>0</v>
      </c>
      <c r="U3809" s="27" t="s">
        <v>1066</v>
      </c>
    </row>
    <row r="3810" spans="1:21" x14ac:dyDescent="0.15">
      <c r="A3810" s="27" t="s">
        <v>75</v>
      </c>
      <c r="B3810" s="27" t="s">
        <v>7377</v>
      </c>
      <c r="C3810" s="27" t="s">
        <v>248</v>
      </c>
      <c r="D3810" s="27" t="s">
        <v>261</v>
      </c>
      <c r="I3810" s="28">
        <v>43423.614374999997</v>
      </c>
      <c r="J3810" s="28">
        <v>43423.615868055553</v>
      </c>
      <c r="K3810" s="27">
        <v>1.4930555555555556E-3</v>
      </c>
      <c r="L3810" s="27" t="s">
        <v>210</v>
      </c>
      <c r="M3810" s="27" t="s">
        <v>211</v>
      </c>
      <c r="N3810" s="27" t="s">
        <v>215</v>
      </c>
      <c r="O3810" s="27" t="s">
        <v>260</v>
      </c>
      <c r="R3810" s="27">
        <v>0</v>
      </c>
      <c r="U3810" s="27" t="s">
        <v>7378</v>
      </c>
    </row>
    <row r="3811" spans="1:21" x14ac:dyDescent="0.15">
      <c r="A3811" s="27" t="s">
        <v>75</v>
      </c>
      <c r="B3811" s="27" t="s">
        <v>7379</v>
      </c>
      <c r="C3811" s="27" t="s">
        <v>248</v>
      </c>
      <c r="D3811" s="27" t="s">
        <v>261</v>
      </c>
      <c r="I3811" s="28">
        <v>43423.616076388891</v>
      </c>
      <c r="J3811" s="28">
        <v>43423.617430555554</v>
      </c>
      <c r="K3811" s="27">
        <v>1.3541666666666667E-3</v>
      </c>
      <c r="L3811" s="27" t="s">
        <v>210</v>
      </c>
      <c r="M3811" s="27" t="s">
        <v>211</v>
      </c>
      <c r="N3811" s="27" t="s">
        <v>215</v>
      </c>
      <c r="O3811" s="27" t="s">
        <v>260</v>
      </c>
      <c r="R3811" s="27">
        <v>0</v>
      </c>
      <c r="U3811" s="27" t="s">
        <v>7380</v>
      </c>
    </row>
    <row r="3812" spans="1:21" x14ac:dyDescent="0.15">
      <c r="A3812" s="27" t="s">
        <v>75</v>
      </c>
      <c r="B3812" s="27" t="s">
        <v>7381</v>
      </c>
      <c r="C3812" s="27" t="s">
        <v>248</v>
      </c>
      <c r="D3812" s="27" t="s">
        <v>261</v>
      </c>
      <c r="I3812" s="28">
        <v>43423.622256944444</v>
      </c>
      <c r="J3812" s="28">
        <v>43423.623553240737</v>
      </c>
      <c r="K3812" s="27">
        <v>1.2962962962962963E-3</v>
      </c>
      <c r="L3812" s="27" t="s">
        <v>210</v>
      </c>
      <c r="M3812" s="27" t="s">
        <v>211</v>
      </c>
      <c r="N3812" s="27" t="s">
        <v>215</v>
      </c>
      <c r="O3812" s="27" t="s">
        <v>260</v>
      </c>
      <c r="R3812" s="27">
        <v>0</v>
      </c>
      <c r="U3812" s="27" t="s">
        <v>7382</v>
      </c>
    </row>
    <row r="3813" spans="1:21" x14ac:dyDescent="0.15">
      <c r="A3813" s="27" t="s">
        <v>75</v>
      </c>
      <c r="B3813" s="27" t="s">
        <v>13895</v>
      </c>
      <c r="C3813" s="27" t="s">
        <v>248</v>
      </c>
      <c r="D3813" s="27" t="s">
        <v>261</v>
      </c>
      <c r="I3813" s="28">
        <v>43423.623657407406</v>
      </c>
      <c r="J3813" s="28">
        <v>43423.623657407406</v>
      </c>
      <c r="K3813" s="27">
        <v>0</v>
      </c>
      <c r="L3813" s="27" t="s">
        <v>211</v>
      </c>
      <c r="M3813" s="27" t="s">
        <v>211</v>
      </c>
      <c r="N3813" s="27" t="s">
        <v>215</v>
      </c>
      <c r="O3813" s="27" t="s">
        <v>260</v>
      </c>
      <c r="R3813" s="27">
        <v>0</v>
      </c>
      <c r="U3813" s="27" t="s">
        <v>1317</v>
      </c>
    </row>
    <row r="3814" spans="1:21" x14ac:dyDescent="0.15">
      <c r="A3814" s="27" t="s">
        <v>75</v>
      </c>
      <c r="B3814" s="27" t="s">
        <v>7383</v>
      </c>
      <c r="C3814" s="27" t="s">
        <v>248</v>
      </c>
      <c r="D3814" s="27" t="s">
        <v>261</v>
      </c>
      <c r="I3814" s="28">
        <v>43423.624583333331</v>
      </c>
      <c r="J3814" s="28">
        <v>43423.624942129631</v>
      </c>
      <c r="K3814" s="27">
        <v>3.5879629629629635E-4</v>
      </c>
      <c r="L3814" s="27" t="s">
        <v>210</v>
      </c>
      <c r="M3814" s="27" t="s">
        <v>211</v>
      </c>
      <c r="N3814" s="27" t="s">
        <v>215</v>
      </c>
      <c r="O3814" s="27" t="s">
        <v>260</v>
      </c>
      <c r="R3814" s="27">
        <v>0</v>
      </c>
      <c r="U3814" s="27" t="s">
        <v>7384</v>
      </c>
    </row>
    <row r="3815" spans="1:21" x14ac:dyDescent="0.15">
      <c r="A3815" s="27" t="s">
        <v>75</v>
      </c>
      <c r="B3815" s="27" t="s">
        <v>13896</v>
      </c>
      <c r="C3815" s="27" t="s">
        <v>248</v>
      </c>
      <c r="D3815" s="27" t="s">
        <v>261</v>
      </c>
      <c r="I3815" s="28">
        <v>43423.625381944446</v>
      </c>
      <c r="J3815" s="28">
        <v>43423.625381944446</v>
      </c>
      <c r="K3815" s="27">
        <v>0</v>
      </c>
      <c r="L3815" s="27" t="s">
        <v>211</v>
      </c>
      <c r="M3815" s="27" t="s">
        <v>211</v>
      </c>
      <c r="N3815" s="27" t="s">
        <v>215</v>
      </c>
      <c r="O3815" s="27" t="s">
        <v>260</v>
      </c>
      <c r="U3815" s="27" t="s">
        <v>9691</v>
      </c>
    </row>
    <row r="3816" spans="1:21" x14ac:dyDescent="0.15">
      <c r="A3816" s="27" t="s">
        <v>75</v>
      </c>
      <c r="B3816" s="27" t="s">
        <v>13897</v>
      </c>
      <c r="C3816" s="27" t="s">
        <v>248</v>
      </c>
      <c r="D3816" s="27" t="s">
        <v>261</v>
      </c>
      <c r="I3816" s="28">
        <v>43423.625439814816</v>
      </c>
      <c r="J3816" s="28">
        <v>43423.625439814816</v>
      </c>
      <c r="K3816" s="27">
        <v>0</v>
      </c>
      <c r="L3816" s="27" t="s">
        <v>211</v>
      </c>
      <c r="M3816" s="27" t="s">
        <v>211</v>
      </c>
      <c r="N3816" s="27" t="s">
        <v>215</v>
      </c>
      <c r="O3816" s="27" t="s">
        <v>260</v>
      </c>
      <c r="U3816" s="27" t="s">
        <v>9691</v>
      </c>
    </row>
    <row r="3817" spans="1:21" x14ac:dyDescent="0.15">
      <c r="A3817" s="27" t="s">
        <v>75</v>
      </c>
      <c r="B3817" s="27" t="s">
        <v>13898</v>
      </c>
      <c r="C3817" s="27" t="s">
        <v>248</v>
      </c>
      <c r="D3817" s="27" t="s">
        <v>261</v>
      </c>
      <c r="I3817" s="28">
        <v>43423.625486111108</v>
      </c>
      <c r="J3817" s="28">
        <v>43423.625486111108</v>
      </c>
      <c r="K3817" s="27">
        <v>0</v>
      </c>
      <c r="L3817" s="27" t="s">
        <v>211</v>
      </c>
      <c r="M3817" s="27" t="s">
        <v>211</v>
      </c>
      <c r="N3817" s="27" t="s">
        <v>215</v>
      </c>
      <c r="O3817" s="27" t="s">
        <v>260</v>
      </c>
      <c r="U3817" s="27" t="s">
        <v>9691</v>
      </c>
    </row>
    <row r="3818" spans="1:21" x14ac:dyDescent="0.15">
      <c r="A3818" s="27" t="s">
        <v>75</v>
      </c>
      <c r="B3818" s="27" t="s">
        <v>13899</v>
      </c>
      <c r="C3818" s="27" t="s">
        <v>248</v>
      </c>
      <c r="D3818" s="27" t="s">
        <v>261</v>
      </c>
      <c r="I3818" s="28">
        <v>43423.628750000003</v>
      </c>
      <c r="J3818" s="28">
        <v>43423.628750000003</v>
      </c>
      <c r="K3818" s="27">
        <v>0</v>
      </c>
      <c r="L3818" s="27" t="s">
        <v>211</v>
      </c>
      <c r="M3818" s="27" t="s">
        <v>211</v>
      </c>
      <c r="N3818" s="27" t="s">
        <v>215</v>
      </c>
      <c r="O3818" s="27" t="s">
        <v>260</v>
      </c>
      <c r="R3818" s="27">
        <v>0</v>
      </c>
      <c r="U3818" s="27" t="s">
        <v>9691</v>
      </c>
    </row>
    <row r="3819" spans="1:21" x14ac:dyDescent="0.15">
      <c r="A3819" s="27" t="s">
        <v>75</v>
      </c>
      <c r="B3819" s="27" t="s">
        <v>13900</v>
      </c>
      <c r="C3819" s="27" t="s">
        <v>248</v>
      </c>
      <c r="D3819" s="27" t="s">
        <v>261</v>
      </c>
      <c r="I3819" s="28">
        <v>43423.629212962966</v>
      </c>
      <c r="J3819" s="28">
        <v>43423.629212962966</v>
      </c>
      <c r="K3819" s="27">
        <v>0</v>
      </c>
      <c r="L3819" s="27" t="s">
        <v>211</v>
      </c>
      <c r="M3819" s="27" t="s">
        <v>211</v>
      </c>
      <c r="N3819" s="27" t="s">
        <v>215</v>
      </c>
      <c r="O3819" s="27" t="s">
        <v>260</v>
      </c>
      <c r="R3819" s="27">
        <v>0</v>
      </c>
      <c r="U3819" s="27" t="s">
        <v>9691</v>
      </c>
    </row>
    <row r="3820" spans="1:21" x14ac:dyDescent="0.15">
      <c r="A3820" s="27" t="s">
        <v>75</v>
      </c>
      <c r="B3820" s="27" t="s">
        <v>13901</v>
      </c>
      <c r="C3820" s="27" t="s">
        <v>248</v>
      </c>
      <c r="D3820" s="27" t="s">
        <v>261</v>
      </c>
      <c r="I3820" s="28">
        <v>43423.629317129627</v>
      </c>
      <c r="J3820" s="28">
        <v>43423.629317129627</v>
      </c>
      <c r="K3820" s="27">
        <v>0</v>
      </c>
      <c r="L3820" s="27" t="s">
        <v>211</v>
      </c>
      <c r="M3820" s="27" t="s">
        <v>211</v>
      </c>
      <c r="N3820" s="27" t="s">
        <v>215</v>
      </c>
      <c r="O3820" s="27" t="s">
        <v>260</v>
      </c>
      <c r="R3820" s="27">
        <v>0</v>
      </c>
      <c r="U3820" s="27" t="s">
        <v>9691</v>
      </c>
    </row>
    <row r="3821" spans="1:21" x14ac:dyDescent="0.15">
      <c r="A3821" s="27" t="s">
        <v>75</v>
      </c>
      <c r="B3821" s="27" t="s">
        <v>13902</v>
      </c>
      <c r="C3821" s="27" t="s">
        <v>248</v>
      </c>
      <c r="D3821" s="27" t="s">
        <v>261</v>
      </c>
      <c r="I3821" s="28">
        <v>43423.632673611108</v>
      </c>
      <c r="J3821" s="28">
        <v>43423.632673611108</v>
      </c>
      <c r="K3821" s="27">
        <v>0</v>
      </c>
      <c r="L3821" s="27" t="s">
        <v>211</v>
      </c>
      <c r="M3821" s="27" t="s">
        <v>211</v>
      </c>
      <c r="N3821" s="27" t="s">
        <v>215</v>
      </c>
      <c r="O3821" s="27" t="s">
        <v>260</v>
      </c>
      <c r="U3821" s="27" t="s">
        <v>9691</v>
      </c>
    </row>
    <row r="3822" spans="1:21" x14ac:dyDescent="0.15">
      <c r="A3822" s="27" t="s">
        <v>75</v>
      </c>
      <c r="B3822" s="27" t="s">
        <v>13903</v>
      </c>
      <c r="C3822" s="27" t="s">
        <v>248</v>
      </c>
      <c r="D3822" s="27" t="s">
        <v>261</v>
      </c>
      <c r="I3822" s="28">
        <v>43423.63385416667</v>
      </c>
      <c r="J3822" s="28">
        <v>43423.63385416667</v>
      </c>
      <c r="K3822" s="27">
        <v>0</v>
      </c>
      <c r="L3822" s="27" t="s">
        <v>211</v>
      </c>
      <c r="M3822" s="27" t="s">
        <v>211</v>
      </c>
      <c r="N3822" s="27" t="s">
        <v>215</v>
      </c>
      <c r="O3822" s="27" t="s">
        <v>260</v>
      </c>
      <c r="U3822" s="27" t="s">
        <v>9691</v>
      </c>
    </row>
    <row r="3823" spans="1:21" x14ac:dyDescent="0.15">
      <c r="A3823" s="27" t="s">
        <v>75</v>
      </c>
      <c r="B3823" s="27" t="s">
        <v>7385</v>
      </c>
      <c r="C3823" s="27" t="s">
        <v>248</v>
      </c>
      <c r="D3823" s="27" t="s">
        <v>261</v>
      </c>
      <c r="I3823" s="28">
        <v>43423.634120370371</v>
      </c>
      <c r="J3823" s="28">
        <v>43423.635740740741</v>
      </c>
      <c r="K3823" s="27">
        <v>1.6203703703703703E-3</v>
      </c>
      <c r="L3823" s="27" t="s">
        <v>210</v>
      </c>
      <c r="M3823" s="27" t="s">
        <v>211</v>
      </c>
      <c r="N3823" s="27" t="s">
        <v>215</v>
      </c>
      <c r="O3823" s="27" t="s">
        <v>260</v>
      </c>
      <c r="R3823" s="27">
        <v>0</v>
      </c>
      <c r="U3823" s="27" t="s">
        <v>7386</v>
      </c>
    </row>
    <row r="3824" spans="1:21" x14ac:dyDescent="0.15">
      <c r="A3824" s="27" t="s">
        <v>75</v>
      </c>
      <c r="B3824" s="27" t="s">
        <v>13904</v>
      </c>
      <c r="C3824" s="27" t="s">
        <v>248</v>
      </c>
      <c r="D3824" s="27" t="s">
        <v>261</v>
      </c>
      <c r="I3824" s="28">
        <v>43423.636516203704</v>
      </c>
      <c r="J3824" s="28">
        <v>43423.636516203704</v>
      </c>
      <c r="K3824" s="27">
        <v>0</v>
      </c>
      <c r="L3824" s="27" t="s">
        <v>211</v>
      </c>
      <c r="M3824" s="27" t="s">
        <v>211</v>
      </c>
      <c r="N3824" s="27" t="s">
        <v>215</v>
      </c>
      <c r="O3824" s="27" t="s">
        <v>260</v>
      </c>
      <c r="R3824" s="27">
        <v>0</v>
      </c>
      <c r="U3824" s="27" t="s">
        <v>9691</v>
      </c>
    </row>
    <row r="3825" spans="1:21" x14ac:dyDescent="0.15">
      <c r="A3825" s="27" t="s">
        <v>75</v>
      </c>
      <c r="B3825" s="27" t="s">
        <v>7387</v>
      </c>
      <c r="C3825" s="27" t="s">
        <v>248</v>
      </c>
      <c r="D3825" s="27" t="s">
        <v>261</v>
      </c>
      <c r="I3825" s="28">
        <v>43423.639421296299</v>
      </c>
      <c r="J3825" s="28">
        <v>43423.640914351854</v>
      </c>
      <c r="K3825" s="27">
        <v>1.4930555555555556E-3</v>
      </c>
      <c r="L3825" s="27" t="s">
        <v>210</v>
      </c>
      <c r="M3825" s="27" t="s">
        <v>211</v>
      </c>
      <c r="N3825" s="27" t="s">
        <v>215</v>
      </c>
      <c r="O3825" s="27" t="s">
        <v>260</v>
      </c>
      <c r="R3825" s="27">
        <v>0</v>
      </c>
      <c r="U3825" s="27" t="s">
        <v>7386</v>
      </c>
    </row>
    <row r="3826" spans="1:21" x14ac:dyDescent="0.15">
      <c r="A3826" s="27" t="s">
        <v>75</v>
      </c>
      <c r="B3826" s="27" t="s">
        <v>7388</v>
      </c>
      <c r="C3826" s="27" t="s">
        <v>248</v>
      </c>
      <c r="D3826" s="27" t="s">
        <v>261</v>
      </c>
      <c r="I3826" s="28">
        <v>43423.643564814818</v>
      </c>
      <c r="J3826" s="28">
        <v>43423.645092592589</v>
      </c>
      <c r="K3826" s="27">
        <v>1.5277777777777779E-3</v>
      </c>
      <c r="L3826" s="27" t="s">
        <v>210</v>
      </c>
      <c r="M3826" s="27" t="s">
        <v>211</v>
      </c>
      <c r="N3826" s="27" t="s">
        <v>215</v>
      </c>
      <c r="O3826" s="27" t="s">
        <v>260</v>
      </c>
      <c r="R3826" s="27">
        <v>0</v>
      </c>
      <c r="U3826" s="27" t="s">
        <v>7389</v>
      </c>
    </row>
    <row r="3827" spans="1:21" x14ac:dyDescent="0.15">
      <c r="A3827" s="27" t="s">
        <v>75</v>
      </c>
      <c r="B3827" s="27" t="s">
        <v>7390</v>
      </c>
      <c r="C3827" s="27" t="s">
        <v>248</v>
      </c>
      <c r="D3827" s="27" t="s">
        <v>261</v>
      </c>
      <c r="I3827" s="28">
        <v>43423.645185185182</v>
      </c>
      <c r="J3827" s="28">
        <v>43423.654780092591</v>
      </c>
      <c r="K3827" s="27">
        <v>9.5949074074074079E-3</v>
      </c>
      <c r="L3827" s="27" t="s">
        <v>210</v>
      </c>
      <c r="M3827" s="27" t="s">
        <v>210</v>
      </c>
      <c r="N3827" s="27" t="s">
        <v>215</v>
      </c>
      <c r="O3827" s="27" t="s">
        <v>260</v>
      </c>
      <c r="R3827" s="27">
        <v>0</v>
      </c>
      <c r="U3827" s="27" t="s">
        <v>7384</v>
      </c>
    </row>
    <row r="3828" spans="1:21" x14ac:dyDescent="0.15">
      <c r="A3828" s="27" t="s">
        <v>75</v>
      </c>
      <c r="B3828" s="27" t="s">
        <v>7391</v>
      </c>
      <c r="C3828" s="27" t="s">
        <v>248</v>
      </c>
      <c r="D3828" s="27" t="s">
        <v>261</v>
      </c>
      <c r="I3828" s="28">
        <v>43423.657476851855</v>
      </c>
      <c r="J3828" s="28">
        <v>43423.657557870371</v>
      </c>
      <c r="K3828" s="27">
        <v>8.1018518518518516E-5</v>
      </c>
      <c r="L3828" s="27" t="s">
        <v>210</v>
      </c>
      <c r="M3828" s="27" t="s">
        <v>211</v>
      </c>
      <c r="N3828" s="27" t="s">
        <v>215</v>
      </c>
      <c r="O3828" s="27" t="s">
        <v>260</v>
      </c>
      <c r="R3828" s="27">
        <v>0</v>
      </c>
      <c r="U3828" s="27" t="s">
        <v>7392</v>
      </c>
    </row>
    <row r="3829" spans="1:21" x14ac:dyDescent="0.15">
      <c r="A3829" s="27" t="s">
        <v>75</v>
      </c>
      <c r="B3829" s="27" t="s">
        <v>13905</v>
      </c>
      <c r="C3829" s="27" t="s">
        <v>248</v>
      </c>
      <c r="D3829" s="27" t="s">
        <v>261</v>
      </c>
      <c r="I3829" s="28">
        <v>43423.661469907405</v>
      </c>
      <c r="J3829" s="28">
        <v>43423.661469907405</v>
      </c>
      <c r="K3829" s="27">
        <v>0</v>
      </c>
      <c r="L3829" s="27" t="s">
        <v>211</v>
      </c>
      <c r="M3829" s="27" t="s">
        <v>211</v>
      </c>
      <c r="N3829" s="27" t="s">
        <v>215</v>
      </c>
      <c r="O3829" s="27" t="s">
        <v>260</v>
      </c>
      <c r="R3829" s="27">
        <v>0</v>
      </c>
      <c r="U3829" s="27" t="s">
        <v>13906</v>
      </c>
    </row>
    <row r="3830" spans="1:21" x14ac:dyDescent="0.15">
      <c r="A3830" s="27" t="s">
        <v>75</v>
      </c>
      <c r="B3830" s="27" t="s">
        <v>7393</v>
      </c>
      <c r="C3830" s="27" t="s">
        <v>248</v>
      </c>
      <c r="D3830" s="27" t="s">
        <v>261</v>
      </c>
      <c r="I3830" s="28">
        <v>43423.684756944444</v>
      </c>
      <c r="J3830" s="28">
        <v>43423.687847222223</v>
      </c>
      <c r="K3830" s="27">
        <v>3.0902777777777782E-3</v>
      </c>
      <c r="L3830" s="27" t="s">
        <v>210</v>
      </c>
      <c r="M3830" s="27" t="s">
        <v>210</v>
      </c>
      <c r="N3830" s="27" t="s">
        <v>215</v>
      </c>
      <c r="O3830" s="27" t="s">
        <v>260</v>
      </c>
      <c r="R3830" s="27">
        <v>0</v>
      </c>
      <c r="U3830" s="27" t="s">
        <v>757</v>
      </c>
    </row>
    <row r="3831" spans="1:21" x14ac:dyDescent="0.15">
      <c r="A3831" s="27" t="s">
        <v>75</v>
      </c>
      <c r="B3831" s="27" t="s">
        <v>7394</v>
      </c>
      <c r="C3831" s="27" t="s">
        <v>248</v>
      </c>
      <c r="D3831" s="27" t="s">
        <v>261</v>
      </c>
      <c r="I3831" s="28">
        <v>43423.706493055557</v>
      </c>
      <c r="J3831" s="28">
        <v>43423.708043981482</v>
      </c>
      <c r="K3831" s="27">
        <v>1.5509259259259261E-3</v>
      </c>
      <c r="L3831" s="27" t="s">
        <v>210</v>
      </c>
      <c r="M3831" s="27" t="s">
        <v>211</v>
      </c>
      <c r="N3831" s="27" t="s">
        <v>215</v>
      </c>
      <c r="O3831" s="27" t="s">
        <v>260</v>
      </c>
      <c r="R3831" s="27">
        <v>0</v>
      </c>
      <c r="U3831" s="27" t="s">
        <v>7389</v>
      </c>
    </row>
    <row r="3832" spans="1:21" x14ac:dyDescent="0.15">
      <c r="A3832" s="27" t="s">
        <v>75</v>
      </c>
      <c r="B3832" s="27" t="s">
        <v>7395</v>
      </c>
      <c r="C3832" s="27" t="s">
        <v>248</v>
      </c>
      <c r="D3832" s="27" t="s">
        <v>261</v>
      </c>
      <c r="I3832" s="28">
        <v>43423.708379629628</v>
      </c>
      <c r="J3832" s="28">
        <v>43423.709745370368</v>
      </c>
      <c r="K3832" s="27">
        <v>1.3657407407407409E-3</v>
      </c>
      <c r="L3832" s="27" t="s">
        <v>210</v>
      </c>
      <c r="M3832" s="27" t="s">
        <v>211</v>
      </c>
      <c r="N3832" s="27" t="s">
        <v>215</v>
      </c>
      <c r="O3832" s="27" t="s">
        <v>260</v>
      </c>
      <c r="R3832" s="27">
        <v>0</v>
      </c>
      <c r="U3832" s="27" t="s">
        <v>7396</v>
      </c>
    </row>
    <row r="3833" spans="1:21" x14ac:dyDescent="0.15">
      <c r="A3833" s="27" t="s">
        <v>75</v>
      </c>
      <c r="B3833" s="27" t="s">
        <v>7397</v>
      </c>
      <c r="C3833" s="27" t="s">
        <v>248</v>
      </c>
      <c r="D3833" s="27" t="s">
        <v>261</v>
      </c>
      <c r="I3833" s="28">
        <v>43423.713854166665</v>
      </c>
      <c r="J3833" s="28">
        <v>43423.715150462966</v>
      </c>
      <c r="K3833" s="27">
        <v>1.2962962962962963E-3</v>
      </c>
      <c r="L3833" s="27" t="s">
        <v>210</v>
      </c>
      <c r="M3833" s="27" t="s">
        <v>211</v>
      </c>
      <c r="N3833" s="27" t="s">
        <v>215</v>
      </c>
      <c r="O3833" s="27" t="s">
        <v>260</v>
      </c>
      <c r="R3833" s="27">
        <v>0</v>
      </c>
      <c r="U3833" s="27" t="s">
        <v>7398</v>
      </c>
    </row>
    <row r="3834" spans="1:21" x14ac:dyDescent="0.15">
      <c r="A3834" s="27" t="s">
        <v>75</v>
      </c>
      <c r="B3834" s="27" t="s">
        <v>7399</v>
      </c>
      <c r="C3834" s="27" t="s">
        <v>248</v>
      </c>
      <c r="D3834" s="27" t="s">
        <v>261</v>
      </c>
      <c r="I3834" s="28">
        <v>43423.715300925927</v>
      </c>
      <c r="J3834" s="28">
        <v>43423.716481481482</v>
      </c>
      <c r="K3834" s="27">
        <v>1.1805555555555556E-3</v>
      </c>
      <c r="L3834" s="27" t="s">
        <v>210</v>
      </c>
      <c r="M3834" s="27" t="s">
        <v>211</v>
      </c>
      <c r="N3834" s="27" t="s">
        <v>215</v>
      </c>
      <c r="O3834" s="27" t="s">
        <v>260</v>
      </c>
      <c r="R3834" s="27">
        <v>0</v>
      </c>
      <c r="U3834" s="27" t="s">
        <v>7400</v>
      </c>
    </row>
    <row r="3835" spans="1:21" x14ac:dyDescent="0.15">
      <c r="A3835" s="27" t="s">
        <v>75</v>
      </c>
      <c r="B3835" s="27" t="s">
        <v>7401</v>
      </c>
      <c r="C3835" s="27" t="s">
        <v>248</v>
      </c>
      <c r="D3835" s="27" t="s">
        <v>261</v>
      </c>
      <c r="I3835" s="28">
        <v>43423.71670138889</v>
      </c>
      <c r="J3835" s="28">
        <v>43423.718136574076</v>
      </c>
      <c r="K3835" s="27">
        <v>1.4351851851851854E-3</v>
      </c>
      <c r="L3835" s="27" t="s">
        <v>210</v>
      </c>
      <c r="M3835" s="27" t="s">
        <v>211</v>
      </c>
      <c r="N3835" s="27" t="s">
        <v>215</v>
      </c>
      <c r="O3835" s="27" t="s">
        <v>260</v>
      </c>
      <c r="R3835" s="27">
        <v>0</v>
      </c>
      <c r="U3835" s="27" t="s">
        <v>7402</v>
      </c>
    </row>
    <row r="3836" spans="1:21" x14ac:dyDescent="0.15">
      <c r="A3836" s="27" t="s">
        <v>75</v>
      </c>
      <c r="B3836" s="27" t="s">
        <v>7403</v>
      </c>
      <c r="C3836" s="27" t="s">
        <v>248</v>
      </c>
      <c r="D3836" s="27" t="s">
        <v>261</v>
      </c>
      <c r="I3836" s="28">
        <v>43423.718275462961</v>
      </c>
      <c r="J3836" s="28">
        <v>43423.719270833331</v>
      </c>
      <c r="K3836" s="27">
        <v>9.9537037037037042E-4</v>
      </c>
      <c r="L3836" s="27" t="s">
        <v>210</v>
      </c>
      <c r="M3836" s="27" t="s">
        <v>211</v>
      </c>
      <c r="N3836" s="27" t="s">
        <v>215</v>
      </c>
      <c r="O3836" s="27" t="s">
        <v>260</v>
      </c>
      <c r="R3836" s="27">
        <v>0</v>
      </c>
      <c r="U3836" s="27" t="s">
        <v>7404</v>
      </c>
    </row>
    <row r="3837" spans="1:21" x14ac:dyDescent="0.15">
      <c r="A3837" s="27" t="s">
        <v>75</v>
      </c>
      <c r="B3837" s="27" t="s">
        <v>7405</v>
      </c>
      <c r="C3837" s="27" t="s">
        <v>248</v>
      </c>
      <c r="D3837" s="27" t="s">
        <v>261</v>
      </c>
      <c r="I3837" s="28">
        <v>43423.728090277778</v>
      </c>
      <c r="J3837" s="28">
        <v>43423.729444444441</v>
      </c>
      <c r="K3837" s="27">
        <v>1.3541666666666667E-3</v>
      </c>
      <c r="L3837" s="27" t="s">
        <v>210</v>
      </c>
      <c r="M3837" s="27" t="s">
        <v>211</v>
      </c>
      <c r="N3837" s="27" t="s">
        <v>215</v>
      </c>
      <c r="O3837" s="27" t="s">
        <v>260</v>
      </c>
      <c r="R3837" s="27">
        <v>0</v>
      </c>
      <c r="U3837" s="27" t="s">
        <v>7404</v>
      </c>
    </row>
    <row r="3838" spans="1:21" x14ac:dyDescent="0.15">
      <c r="A3838" s="27" t="s">
        <v>75</v>
      </c>
      <c r="B3838" s="27" t="s">
        <v>13907</v>
      </c>
      <c r="C3838" s="27" t="s">
        <v>246</v>
      </c>
      <c r="D3838" s="27" t="s">
        <v>255</v>
      </c>
      <c r="I3838" s="28">
        <v>43423.490520833337</v>
      </c>
      <c r="J3838" s="28">
        <v>43423.490520833337</v>
      </c>
      <c r="K3838" s="27">
        <v>0</v>
      </c>
      <c r="L3838" s="27" t="s">
        <v>211</v>
      </c>
      <c r="M3838" s="27" t="s">
        <v>211</v>
      </c>
      <c r="N3838" s="27" t="s">
        <v>215</v>
      </c>
      <c r="O3838" s="27" t="s">
        <v>254</v>
      </c>
      <c r="U3838" s="27" t="s">
        <v>13908</v>
      </c>
    </row>
    <row r="3839" spans="1:21" x14ac:dyDescent="0.15">
      <c r="A3839" s="27" t="s">
        <v>75</v>
      </c>
      <c r="B3839" s="27" t="s">
        <v>13909</v>
      </c>
      <c r="C3839" s="27" t="s">
        <v>246</v>
      </c>
      <c r="D3839" s="27" t="s">
        <v>255</v>
      </c>
      <c r="I3839" s="28">
        <v>43423.491469907407</v>
      </c>
      <c r="J3839" s="28">
        <v>43423.491469907407</v>
      </c>
      <c r="K3839" s="27">
        <v>0</v>
      </c>
      <c r="L3839" s="27" t="s">
        <v>211</v>
      </c>
      <c r="M3839" s="27" t="s">
        <v>211</v>
      </c>
      <c r="N3839" s="27" t="s">
        <v>215</v>
      </c>
      <c r="O3839" s="27" t="s">
        <v>254</v>
      </c>
      <c r="U3839" s="27" t="s">
        <v>13910</v>
      </c>
    </row>
    <row r="3840" spans="1:21" x14ac:dyDescent="0.15">
      <c r="A3840" s="27" t="s">
        <v>75</v>
      </c>
      <c r="B3840" s="27" t="s">
        <v>13911</v>
      </c>
      <c r="C3840" s="27" t="s">
        <v>246</v>
      </c>
      <c r="D3840" s="27" t="s">
        <v>255</v>
      </c>
      <c r="I3840" s="28">
        <v>43423.494363425925</v>
      </c>
      <c r="J3840" s="28">
        <v>43423.494363425925</v>
      </c>
      <c r="K3840" s="27">
        <v>0</v>
      </c>
      <c r="L3840" s="27" t="s">
        <v>211</v>
      </c>
      <c r="M3840" s="27" t="s">
        <v>211</v>
      </c>
      <c r="N3840" s="27" t="s">
        <v>215</v>
      </c>
      <c r="O3840" s="27" t="s">
        <v>254</v>
      </c>
      <c r="R3840" s="27">
        <v>0</v>
      </c>
      <c r="U3840" s="27" t="s">
        <v>13908</v>
      </c>
    </row>
    <row r="3841" spans="1:21" x14ac:dyDescent="0.15">
      <c r="A3841" s="27" t="s">
        <v>75</v>
      </c>
      <c r="B3841" s="27" t="s">
        <v>13912</v>
      </c>
      <c r="C3841" s="27" t="s">
        <v>246</v>
      </c>
      <c r="D3841" s="27" t="s">
        <v>255</v>
      </c>
      <c r="I3841" s="28">
        <v>43423.495312500003</v>
      </c>
      <c r="J3841" s="28">
        <v>43423.495312500003</v>
      </c>
      <c r="K3841" s="27">
        <v>0</v>
      </c>
      <c r="L3841" s="27" t="s">
        <v>211</v>
      </c>
      <c r="M3841" s="27" t="s">
        <v>211</v>
      </c>
      <c r="N3841" s="27" t="s">
        <v>215</v>
      </c>
      <c r="O3841" s="27" t="s">
        <v>254</v>
      </c>
      <c r="R3841" s="27">
        <v>0</v>
      </c>
      <c r="U3841" s="27" t="s">
        <v>13910</v>
      </c>
    </row>
    <row r="3842" spans="1:21" x14ac:dyDescent="0.15">
      <c r="A3842" s="27" t="s">
        <v>75</v>
      </c>
      <c r="B3842" s="27" t="s">
        <v>13913</v>
      </c>
      <c r="C3842" s="27" t="s">
        <v>246</v>
      </c>
      <c r="D3842" s="27" t="s">
        <v>255</v>
      </c>
      <c r="I3842" s="28">
        <v>43423.582858796297</v>
      </c>
      <c r="J3842" s="28">
        <v>43423.582858796297</v>
      </c>
      <c r="K3842" s="27">
        <v>0</v>
      </c>
      <c r="L3842" s="27" t="s">
        <v>211</v>
      </c>
      <c r="M3842" s="27" t="s">
        <v>211</v>
      </c>
      <c r="N3842" s="27" t="s">
        <v>215</v>
      </c>
      <c r="O3842" s="27" t="s">
        <v>254</v>
      </c>
      <c r="U3842" s="27" t="s">
        <v>13914</v>
      </c>
    </row>
    <row r="3843" spans="1:21" x14ac:dyDescent="0.15">
      <c r="A3843" s="27" t="s">
        <v>75</v>
      </c>
      <c r="B3843" s="27" t="s">
        <v>13915</v>
      </c>
      <c r="C3843" s="27" t="s">
        <v>246</v>
      </c>
      <c r="D3843" s="27" t="s">
        <v>255</v>
      </c>
      <c r="I3843" s="28">
        <v>43423.586157407408</v>
      </c>
      <c r="J3843" s="28">
        <v>43423.586157407408</v>
      </c>
      <c r="K3843" s="27">
        <v>0</v>
      </c>
      <c r="L3843" s="27" t="s">
        <v>211</v>
      </c>
      <c r="M3843" s="27" t="s">
        <v>211</v>
      </c>
      <c r="N3843" s="27" t="s">
        <v>215</v>
      </c>
      <c r="O3843" s="27" t="s">
        <v>254</v>
      </c>
      <c r="R3843" s="27">
        <v>0</v>
      </c>
      <c r="U3843" s="27" t="s">
        <v>13914</v>
      </c>
    </row>
    <row r="3844" spans="1:21" x14ac:dyDescent="0.15">
      <c r="A3844" s="27" t="s">
        <v>75</v>
      </c>
      <c r="B3844" s="27" t="s">
        <v>7406</v>
      </c>
      <c r="C3844" s="27" t="s">
        <v>246</v>
      </c>
      <c r="D3844" s="27" t="s">
        <v>255</v>
      </c>
      <c r="I3844" s="28">
        <v>43423.586493055554</v>
      </c>
      <c r="J3844" s="28">
        <v>43423.587291666663</v>
      </c>
      <c r="K3844" s="27">
        <v>7.9861111111111105E-4</v>
      </c>
      <c r="L3844" s="27" t="s">
        <v>210</v>
      </c>
      <c r="M3844" s="27" t="s">
        <v>211</v>
      </c>
      <c r="N3844" s="27" t="s">
        <v>215</v>
      </c>
      <c r="O3844" s="27" t="s">
        <v>254</v>
      </c>
      <c r="R3844" s="27">
        <v>0</v>
      </c>
      <c r="U3844" s="27" t="s">
        <v>7407</v>
      </c>
    </row>
    <row r="3845" spans="1:21" x14ac:dyDescent="0.15">
      <c r="A3845" s="27" t="s">
        <v>75</v>
      </c>
      <c r="B3845" s="27" t="s">
        <v>13916</v>
      </c>
      <c r="C3845" s="27" t="s">
        <v>246</v>
      </c>
      <c r="D3845" s="27" t="s">
        <v>255</v>
      </c>
      <c r="I3845" s="28">
        <v>43423.586701388886</v>
      </c>
      <c r="J3845" s="28">
        <v>43423.586701388886</v>
      </c>
      <c r="K3845" s="27">
        <v>0</v>
      </c>
      <c r="L3845" s="27" t="s">
        <v>211</v>
      </c>
      <c r="M3845" s="27" t="s">
        <v>211</v>
      </c>
      <c r="N3845" s="27" t="s">
        <v>215</v>
      </c>
      <c r="O3845" s="27" t="s">
        <v>254</v>
      </c>
      <c r="R3845" s="27">
        <v>0</v>
      </c>
      <c r="U3845" s="27" t="s">
        <v>13914</v>
      </c>
    </row>
    <row r="3846" spans="1:21" x14ac:dyDescent="0.15">
      <c r="A3846" s="27" t="s">
        <v>75</v>
      </c>
      <c r="B3846" s="27" t="s">
        <v>13917</v>
      </c>
      <c r="C3846" s="27" t="s">
        <v>246</v>
      </c>
      <c r="D3846" s="27" t="s">
        <v>255</v>
      </c>
      <c r="I3846" s="28">
        <v>43423.590115740742</v>
      </c>
      <c r="J3846" s="28">
        <v>43423.590115740742</v>
      </c>
      <c r="K3846" s="27">
        <v>0</v>
      </c>
      <c r="L3846" s="27" t="s">
        <v>211</v>
      </c>
      <c r="M3846" s="27" t="s">
        <v>211</v>
      </c>
      <c r="N3846" s="27" t="s">
        <v>215</v>
      </c>
      <c r="O3846" s="27" t="s">
        <v>254</v>
      </c>
      <c r="R3846" s="27">
        <v>0</v>
      </c>
      <c r="U3846" s="27" t="s">
        <v>13918</v>
      </c>
    </row>
    <row r="3847" spans="1:21" x14ac:dyDescent="0.15">
      <c r="A3847" s="27" t="s">
        <v>75</v>
      </c>
      <c r="B3847" s="27" t="s">
        <v>7408</v>
      </c>
      <c r="C3847" s="27" t="s">
        <v>246</v>
      </c>
      <c r="D3847" s="27" t="s">
        <v>255</v>
      </c>
      <c r="I3847" s="28">
        <v>43423.592835648145</v>
      </c>
      <c r="J3847" s="28">
        <v>43423.596053240741</v>
      </c>
      <c r="K3847" s="27">
        <v>3.2175925925925926E-3</v>
      </c>
      <c r="L3847" s="27" t="s">
        <v>210</v>
      </c>
      <c r="M3847" s="27" t="s">
        <v>210</v>
      </c>
      <c r="N3847" s="27" t="s">
        <v>215</v>
      </c>
      <c r="O3847" s="27" t="s">
        <v>254</v>
      </c>
      <c r="R3847" s="27">
        <v>0</v>
      </c>
      <c r="U3847" s="27" t="s">
        <v>7409</v>
      </c>
    </row>
    <row r="3848" spans="1:21" x14ac:dyDescent="0.15">
      <c r="A3848" s="27" t="s">
        <v>75</v>
      </c>
      <c r="B3848" s="27" t="s">
        <v>7410</v>
      </c>
      <c r="C3848" s="27" t="s">
        <v>246</v>
      </c>
      <c r="D3848" s="27" t="s">
        <v>255</v>
      </c>
      <c r="I3848" s="28">
        <v>43423.599409722221</v>
      </c>
      <c r="J3848" s="28">
        <v>43423.599421296298</v>
      </c>
      <c r="K3848" s="27">
        <v>1.1574074074074073E-5</v>
      </c>
      <c r="L3848" s="27" t="s">
        <v>210</v>
      </c>
      <c r="M3848" s="27" t="s">
        <v>211</v>
      </c>
      <c r="N3848" s="27" t="s">
        <v>215</v>
      </c>
      <c r="O3848" s="27" t="s">
        <v>254</v>
      </c>
      <c r="R3848" s="27">
        <v>0</v>
      </c>
      <c r="U3848" s="27" t="s">
        <v>7411</v>
      </c>
    </row>
    <row r="3849" spans="1:21" x14ac:dyDescent="0.15">
      <c r="A3849" s="27" t="s">
        <v>75</v>
      </c>
      <c r="B3849" s="27" t="s">
        <v>13919</v>
      </c>
      <c r="C3849" s="27" t="s">
        <v>246</v>
      </c>
      <c r="D3849" s="27" t="s">
        <v>255</v>
      </c>
      <c r="I3849" s="28">
        <v>43423.602118055554</v>
      </c>
      <c r="J3849" s="28">
        <v>43423.602118055554</v>
      </c>
      <c r="K3849" s="27">
        <v>0</v>
      </c>
      <c r="L3849" s="27" t="s">
        <v>211</v>
      </c>
      <c r="M3849" s="27" t="s">
        <v>211</v>
      </c>
      <c r="N3849" s="27" t="s">
        <v>215</v>
      </c>
      <c r="O3849" s="27" t="s">
        <v>254</v>
      </c>
      <c r="R3849" s="27">
        <v>0</v>
      </c>
      <c r="U3849" s="27" t="s">
        <v>13920</v>
      </c>
    </row>
    <row r="3850" spans="1:21" x14ac:dyDescent="0.15">
      <c r="A3850" s="27" t="s">
        <v>75</v>
      </c>
      <c r="B3850" s="27" t="s">
        <v>13921</v>
      </c>
      <c r="C3850" s="27" t="s">
        <v>246</v>
      </c>
      <c r="D3850" s="27" t="s">
        <v>255</v>
      </c>
      <c r="I3850" s="28">
        <v>43423.606886574074</v>
      </c>
      <c r="J3850" s="28">
        <v>43423.606886574074</v>
      </c>
      <c r="K3850" s="27">
        <v>0</v>
      </c>
      <c r="L3850" s="27" t="s">
        <v>211</v>
      </c>
      <c r="M3850" s="27" t="s">
        <v>211</v>
      </c>
      <c r="N3850" s="27" t="s">
        <v>215</v>
      </c>
      <c r="O3850" s="27" t="s">
        <v>254</v>
      </c>
      <c r="R3850" s="27">
        <v>0</v>
      </c>
      <c r="U3850" s="27" t="s">
        <v>13922</v>
      </c>
    </row>
    <row r="3851" spans="1:21" x14ac:dyDescent="0.15">
      <c r="A3851" s="27" t="s">
        <v>75</v>
      </c>
      <c r="B3851" s="27" t="s">
        <v>13923</v>
      </c>
      <c r="C3851" s="27" t="s">
        <v>246</v>
      </c>
      <c r="D3851" s="27" t="s">
        <v>255</v>
      </c>
      <c r="I3851" s="28">
        <v>43423.608564814815</v>
      </c>
      <c r="J3851" s="28">
        <v>43423.608564814815</v>
      </c>
      <c r="K3851" s="27">
        <v>0</v>
      </c>
      <c r="L3851" s="27" t="s">
        <v>211</v>
      </c>
      <c r="M3851" s="27" t="s">
        <v>211</v>
      </c>
      <c r="N3851" s="27" t="s">
        <v>215</v>
      </c>
      <c r="O3851" s="27" t="s">
        <v>254</v>
      </c>
      <c r="R3851" s="27">
        <v>0</v>
      </c>
      <c r="U3851" s="27" t="s">
        <v>1784</v>
      </c>
    </row>
    <row r="3852" spans="1:21" x14ac:dyDescent="0.15">
      <c r="A3852" s="27" t="s">
        <v>75</v>
      </c>
      <c r="B3852" s="27" t="s">
        <v>13924</v>
      </c>
      <c r="C3852" s="27" t="s">
        <v>246</v>
      </c>
      <c r="D3852" s="27" t="s">
        <v>255</v>
      </c>
      <c r="I3852" s="28">
        <v>43423.615243055552</v>
      </c>
      <c r="J3852" s="28">
        <v>43423.615243055552</v>
      </c>
      <c r="K3852" s="27">
        <v>0</v>
      </c>
      <c r="L3852" s="27" t="s">
        <v>211</v>
      </c>
      <c r="M3852" s="27" t="s">
        <v>211</v>
      </c>
      <c r="N3852" s="27" t="s">
        <v>215</v>
      </c>
      <c r="O3852" s="27" t="s">
        <v>254</v>
      </c>
      <c r="R3852" s="27">
        <v>0</v>
      </c>
      <c r="U3852" s="27" t="s">
        <v>13925</v>
      </c>
    </row>
    <row r="3853" spans="1:21" x14ac:dyDescent="0.15">
      <c r="A3853" s="27" t="s">
        <v>75</v>
      </c>
      <c r="B3853" s="27" t="s">
        <v>13926</v>
      </c>
      <c r="C3853" s="27" t="s">
        <v>246</v>
      </c>
      <c r="D3853" s="27" t="s">
        <v>255</v>
      </c>
      <c r="I3853" s="28">
        <v>43423.615381944444</v>
      </c>
      <c r="J3853" s="28">
        <v>43423.615381944444</v>
      </c>
      <c r="K3853" s="27">
        <v>0</v>
      </c>
      <c r="L3853" s="27" t="s">
        <v>211</v>
      </c>
      <c r="M3853" s="27" t="s">
        <v>211</v>
      </c>
      <c r="N3853" s="27" t="s">
        <v>215</v>
      </c>
      <c r="O3853" s="27" t="s">
        <v>254</v>
      </c>
      <c r="R3853" s="27">
        <v>0</v>
      </c>
      <c r="U3853" s="27" t="s">
        <v>13927</v>
      </c>
    </row>
    <row r="3854" spans="1:21" x14ac:dyDescent="0.15">
      <c r="A3854" s="27" t="s">
        <v>75</v>
      </c>
      <c r="B3854" s="27" t="s">
        <v>13928</v>
      </c>
      <c r="C3854" s="27" t="s">
        <v>246</v>
      </c>
      <c r="D3854" s="27" t="s">
        <v>255</v>
      </c>
      <c r="I3854" s="28">
        <v>43423.616793981484</v>
      </c>
      <c r="J3854" s="28">
        <v>43423.616793981484</v>
      </c>
      <c r="K3854" s="27">
        <v>0</v>
      </c>
      <c r="L3854" s="27" t="s">
        <v>211</v>
      </c>
      <c r="M3854" s="27" t="s">
        <v>211</v>
      </c>
      <c r="N3854" s="27" t="s">
        <v>215</v>
      </c>
      <c r="O3854" s="27" t="s">
        <v>254</v>
      </c>
      <c r="R3854" s="27">
        <v>0</v>
      </c>
      <c r="U3854" s="27" t="s">
        <v>13929</v>
      </c>
    </row>
    <row r="3855" spans="1:21" x14ac:dyDescent="0.15">
      <c r="A3855" s="27" t="s">
        <v>75</v>
      </c>
      <c r="B3855" s="27" t="s">
        <v>13930</v>
      </c>
      <c r="C3855" s="27" t="s">
        <v>246</v>
      </c>
      <c r="D3855" s="27" t="s">
        <v>255</v>
      </c>
      <c r="I3855" s="28">
        <v>43423.617013888892</v>
      </c>
      <c r="J3855" s="28">
        <v>43423.617013888892</v>
      </c>
      <c r="K3855" s="27">
        <v>0</v>
      </c>
      <c r="L3855" s="27" t="s">
        <v>211</v>
      </c>
      <c r="M3855" s="27" t="s">
        <v>211</v>
      </c>
      <c r="N3855" s="27" t="s">
        <v>215</v>
      </c>
      <c r="O3855" s="27" t="s">
        <v>254</v>
      </c>
      <c r="R3855" s="27">
        <v>0</v>
      </c>
      <c r="U3855" s="27" t="s">
        <v>13931</v>
      </c>
    </row>
    <row r="3856" spans="1:21" x14ac:dyDescent="0.15">
      <c r="A3856" s="27" t="s">
        <v>75</v>
      </c>
      <c r="B3856" s="27" t="s">
        <v>13932</v>
      </c>
      <c r="C3856" s="27" t="s">
        <v>246</v>
      </c>
      <c r="D3856" s="27" t="s">
        <v>255</v>
      </c>
      <c r="I3856" s="28">
        <v>43423.618576388886</v>
      </c>
      <c r="J3856" s="28">
        <v>43423.618576388886</v>
      </c>
      <c r="K3856" s="27">
        <v>0</v>
      </c>
      <c r="L3856" s="27" t="s">
        <v>211</v>
      </c>
      <c r="M3856" s="27" t="s">
        <v>211</v>
      </c>
      <c r="N3856" s="27" t="s">
        <v>215</v>
      </c>
      <c r="O3856" s="27" t="s">
        <v>254</v>
      </c>
      <c r="R3856" s="27">
        <v>0</v>
      </c>
      <c r="U3856" s="27" t="s">
        <v>9718</v>
      </c>
    </row>
    <row r="3857" spans="1:21" x14ac:dyDescent="0.15">
      <c r="A3857" s="27" t="s">
        <v>75</v>
      </c>
      <c r="B3857" s="27" t="s">
        <v>13933</v>
      </c>
      <c r="C3857" s="27" t="s">
        <v>246</v>
      </c>
      <c r="D3857" s="27" t="s">
        <v>255</v>
      </c>
      <c r="I3857" s="28">
        <v>43423.621203703704</v>
      </c>
      <c r="J3857" s="28">
        <v>43423.621203703704</v>
      </c>
      <c r="K3857" s="27">
        <v>0</v>
      </c>
      <c r="L3857" s="27" t="s">
        <v>211</v>
      </c>
      <c r="M3857" s="27" t="s">
        <v>211</v>
      </c>
      <c r="N3857" s="27" t="s">
        <v>215</v>
      </c>
      <c r="O3857" s="27" t="s">
        <v>254</v>
      </c>
      <c r="R3857" s="27">
        <v>0</v>
      </c>
      <c r="U3857" s="27" t="s">
        <v>13934</v>
      </c>
    </row>
    <row r="3858" spans="1:21" x14ac:dyDescent="0.15">
      <c r="A3858" s="27" t="s">
        <v>75</v>
      </c>
      <c r="B3858" s="27" t="s">
        <v>13935</v>
      </c>
      <c r="C3858" s="27" t="s">
        <v>246</v>
      </c>
      <c r="D3858" s="27" t="s">
        <v>255</v>
      </c>
      <c r="I3858" s="28">
        <v>43423.622361111113</v>
      </c>
      <c r="J3858" s="28">
        <v>43423.622361111113</v>
      </c>
      <c r="K3858" s="27">
        <v>0</v>
      </c>
      <c r="L3858" s="27" t="s">
        <v>211</v>
      </c>
      <c r="M3858" s="27" t="s">
        <v>211</v>
      </c>
      <c r="N3858" s="27" t="s">
        <v>215</v>
      </c>
      <c r="O3858" s="27" t="s">
        <v>254</v>
      </c>
      <c r="R3858" s="27">
        <v>0</v>
      </c>
      <c r="U3858" s="27" t="s">
        <v>1783</v>
      </c>
    </row>
    <row r="3859" spans="1:21" x14ac:dyDescent="0.15">
      <c r="A3859" s="27" t="s">
        <v>75</v>
      </c>
      <c r="B3859" s="27" t="s">
        <v>13936</v>
      </c>
      <c r="C3859" s="27" t="s">
        <v>246</v>
      </c>
      <c r="D3859" s="27" t="s">
        <v>255</v>
      </c>
      <c r="I3859" s="28">
        <v>43423.62259259259</v>
      </c>
      <c r="J3859" s="28">
        <v>43423.62259259259</v>
      </c>
      <c r="K3859" s="27">
        <v>0</v>
      </c>
      <c r="L3859" s="27" t="s">
        <v>211</v>
      </c>
      <c r="M3859" s="27" t="s">
        <v>211</v>
      </c>
      <c r="N3859" s="27" t="s">
        <v>215</v>
      </c>
      <c r="O3859" s="27" t="s">
        <v>254</v>
      </c>
      <c r="R3859" s="27">
        <v>0</v>
      </c>
      <c r="U3859" s="27" t="s">
        <v>1783</v>
      </c>
    </row>
    <row r="3860" spans="1:21" x14ac:dyDescent="0.15">
      <c r="A3860" s="27" t="s">
        <v>75</v>
      </c>
      <c r="B3860" s="27" t="s">
        <v>7412</v>
      </c>
      <c r="C3860" s="27" t="s">
        <v>246</v>
      </c>
      <c r="D3860" s="27" t="s">
        <v>255</v>
      </c>
      <c r="I3860" s="28">
        <v>43423.628333333334</v>
      </c>
      <c r="J3860" s="28">
        <v>43423.62841435185</v>
      </c>
      <c r="K3860" s="27">
        <v>8.1018518518518516E-5</v>
      </c>
      <c r="L3860" s="27" t="s">
        <v>210</v>
      </c>
      <c r="M3860" s="27" t="s">
        <v>211</v>
      </c>
      <c r="N3860" s="27" t="s">
        <v>215</v>
      </c>
      <c r="O3860" s="27" t="s">
        <v>254</v>
      </c>
      <c r="R3860" s="27">
        <v>0</v>
      </c>
      <c r="U3860" s="27" t="s">
        <v>7413</v>
      </c>
    </row>
    <row r="3861" spans="1:21" x14ac:dyDescent="0.15">
      <c r="A3861" s="27" t="s">
        <v>75</v>
      </c>
      <c r="B3861" s="27" t="s">
        <v>7414</v>
      </c>
      <c r="C3861" s="27" t="s">
        <v>246</v>
      </c>
      <c r="D3861" s="27" t="s">
        <v>255</v>
      </c>
      <c r="I3861" s="28">
        <v>43423.630370370367</v>
      </c>
      <c r="J3861" s="28">
        <v>43423.630810185183</v>
      </c>
      <c r="K3861" s="27">
        <v>4.3981481481481481E-4</v>
      </c>
      <c r="L3861" s="27" t="s">
        <v>210</v>
      </c>
      <c r="M3861" s="27" t="s">
        <v>211</v>
      </c>
      <c r="N3861" s="27" t="s">
        <v>215</v>
      </c>
      <c r="O3861" s="27" t="s">
        <v>254</v>
      </c>
      <c r="R3861" s="27">
        <v>0</v>
      </c>
      <c r="U3861" s="27" t="s">
        <v>7415</v>
      </c>
    </row>
    <row r="3862" spans="1:21" x14ac:dyDescent="0.15">
      <c r="A3862" s="27" t="s">
        <v>75</v>
      </c>
      <c r="B3862" s="27" t="s">
        <v>7416</v>
      </c>
      <c r="C3862" s="27" t="s">
        <v>246</v>
      </c>
      <c r="D3862" s="27" t="s">
        <v>255</v>
      </c>
      <c r="I3862" s="28">
        <v>43423.63108796296</v>
      </c>
      <c r="J3862" s="28">
        <v>43423.632384259261</v>
      </c>
      <c r="K3862" s="27">
        <v>1.2962962962962963E-3</v>
      </c>
      <c r="L3862" s="27" t="s">
        <v>210</v>
      </c>
      <c r="M3862" s="27" t="s">
        <v>211</v>
      </c>
      <c r="N3862" s="27" t="s">
        <v>215</v>
      </c>
      <c r="O3862" s="27" t="s">
        <v>254</v>
      </c>
      <c r="R3862" s="27">
        <v>0</v>
      </c>
      <c r="U3862" s="27" t="s">
        <v>7417</v>
      </c>
    </row>
    <row r="3863" spans="1:21" x14ac:dyDescent="0.15">
      <c r="A3863" s="27" t="s">
        <v>75</v>
      </c>
      <c r="B3863" s="27" t="s">
        <v>13937</v>
      </c>
      <c r="C3863" s="27" t="s">
        <v>246</v>
      </c>
      <c r="D3863" s="27" t="s">
        <v>255</v>
      </c>
      <c r="I3863" s="28">
        <v>43423.634467592594</v>
      </c>
      <c r="J3863" s="28">
        <v>43423.634467592594</v>
      </c>
      <c r="K3863" s="27">
        <v>0</v>
      </c>
      <c r="L3863" s="27" t="s">
        <v>211</v>
      </c>
      <c r="M3863" s="27" t="s">
        <v>211</v>
      </c>
      <c r="N3863" s="27" t="s">
        <v>215</v>
      </c>
      <c r="O3863" s="27" t="s">
        <v>254</v>
      </c>
      <c r="U3863" s="27" t="s">
        <v>13938</v>
      </c>
    </row>
    <row r="3864" spans="1:21" x14ac:dyDescent="0.15">
      <c r="A3864" s="27" t="s">
        <v>75</v>
      </c>
      <c r="B3864" s="27" t="s">
        <v>13939</v>
      </c>
      <c r="C3864" s="27" t="s">
        <v>246</v>
      </c>
      <c r="D3864" s="27" t="s">
        <v>255</v>
      </c>
      <c r="I3864" s="28">
        <v>43423.641608796293</v>
      </c>
      <c r="J3864" s="28">
        <v>43423.641608796293</v>
      </c>
      <c r="K3864" s="27">
        <v>0</v>
      </c>
      <c r="L3864" s="27" t="s">
        <v>211</v>
      </c>
      <c r="M3864" s="27" t="s">
        <v>211</v>
      </c>
      <c r="N3864" s="27" t="s">
        <v>215</v>
      </c>
      <c r="O3864" s="27" t="s">
        <v>254</v>
      </c>
      <c r="R3864" s="27">
        <v>0</v>
      </c>
      <c r="U3864" s="27" t="s">
        <v>13940</v>
      </c>
    </row>
    <row r="3865" spans="1:21" x14ac:dyDescent="0.15">
      <c r="A3865" s="27" t="s">
        <v>75</v>
      </c>
      <c r="B3865" s="27" t="s">
        <v>7418</v>
      </c>
      <c r="C3865" s="27" t="s">
        <v>246</v>
      </c>
      <c r="D3865" s="27" t="s">
        <v>255</v>
      </c>
      <c r="I3865" s="28">
        <v>43423.646620370368</v>
      </c>
      <c r="J3865" s="28">
        <v>43423.652233796296</v>
      </c>
      <c r="K3865" s="27">
        <v>5.6134259259259271E-3</v>
      </c>
      <c r="L3865" s="27" t="s">
        <v>210</v>
      </c>
      <c r="M3865" s="27" t="s">
        <v>210</v>
      </c>
      <c r="N3865" s="27" t="s">
        <v>215</v>
      </c>
      <c r="O3865" s="27" t="s">
        <v>254</v>
      </c>
      <c r="R3865" s="27">
        <v>0</v>
      </c>
      <c r="U3865" s="27" t="s">
        <v>7419</v>
      </c>
    </row>
    <row r="3866" spans="1:21" x14ac:dyDescent="0.15">
      <c r="A3866" s="27" t="s">
        <v>75</v>
      </c>
      <c r="B3866" s="27" t="s">
        <v>13941</v>
      </c>
      <c r="C3866" s="27" t="s">
        <v>246</v>
      </c>
      <c r="D3866" s="27" t="s">
        <v>255</v>
      </c>
      <c r="I3866" s="28">
        <v>43423.656377314815</v>
      </c>
      <c r="J3866" s="28">
        <v>43423.656377314815</v>
      </c>
      <c r="K3866" s="27">
        <v>0</v>
      </c>
      <c r="L3866" s="27" t="s">
        <v>211</v>
      </c>
      <c r="M3866" s="27" t="s">
        <v>211</v>
      </c>
      <c r="N3866" s="27" t="s">
        <v>215</v>
      </c>
      <c r="O3866" s="27" t="s">
        <v>254</v>
      </c>
      <c r="R3866" s="27">
        <v>0</v>
      </c>
      <c r="U3866" s="27" t="s">
        <v>13942</v>
      </c>
    </row>
    <row r="3867" spans="1:21" x14ac:dyDescent="0.15">
      <c r="A3867" s="27" t="s">
        <v>75</v>
      </c>
      <c r="B3867" s="27" t="s">
        <v>13943</v>
      </c>
      <c r="C3867" s="27" t="s">
        <v>246</v>
      </c>
      <c r="D3867" s="27" t="s">
        <v>255</v>
      </c>
      <c r="I3867" s="28">
        <v>43423.657534722224</v>
      </c>
      <c r="J3867" s="28">
        <v>43423.657534722224</v>
      </c>
      <c r="K3867" s="27">
        <v>0</v>
      </c>
      <c r="L3867" s="27" t="s">
        <v>211</v>
      </c>
      <c r="M3867" s="27" t="s">
        <v>211</v>
      </c>
      <c r="N3867" s="27" t="s">
        <v>215</v>
      </c>
      <c r="O3867" s="27" t="s">
        <v>254</v>
      </c>
      <c r="R3867" s="27">
        <v>0</v>
      </c>
      <c r="U3867" s="27" t="s">
        <v>13944</v>
      </c>
    </row>
    <row r="3868" spans="1:21" x14ac:dyDescent="0.15">
      <c r="A3868" s="27" t="s">
        <v>75</v>
      </c>
      <c r="B3868" s="27" t="s">
        <v>13945</v>
      </c>
      <c r="C3868" s="27" t="s">
        <v>246</v>
      </c>
      <c r="D3868" s="27" t="s">
        <v>255</v>
      </c>
      <c r="I3868" s="28">
        <v>43423.664861111109</v>
      </c>
      <c r="J3868" s="28">
        <v>43423.664861111109</v>
      </c>
      <c r="K3868" s="27">
        <v>0</v>
      </c>
      <c r="L3868" s="27" t="s">
        <v>211</v>
      </c>
      <c r="M3868" s="27" t="s">
        <v>211</v>
      </c>
      <c r="N3868" s="27" t="s">
        <v>215</v>
      </c>
      <c r="O3868" s="27" t="s">
        <v>254</v>
      </c>
      <c r="R3868" s="27">
        <v>0</v>
      </c>
      <c r="U3868" s="27" t="s">
        <v>13946</v>
      </c>
    </row>
    <row r="3869" spans="1:21" x14ac:dyDescent="0.15">
      <c r="A3869" s="27" t="s">
        <v>75</v>
      </c>
      <c r="B3869" s="27" t="s">
        <v>7420</v>
      </c>
      <c r="C3869" s="27" t="s">
        <v>246</v>
      </c>
      <c r="D3869" s="27" t="s">
        <v>255</v>
      </c>
      <c r="I3869" s="28">
        <v>43423.668344907404</v>
      </c>
      <c r="J3869" s="28">
        <v>43423.668668981481</v>
      </c>
      <c r="K3869" s="27">
        <v>3.2407407407407406E-4</v>
      </c>
      <c r="L3869" s="27" t="s">
        <v>210</v>
      </c>
      <c r="M3869" s="27" t="s">
        <v>211</v>
      </c>
      <c r="N3869" s="27" t="s">
        <v>215</v>
      </c>
      <c r="O3869" s="27" t="s">
        <v>254</v>
      </c>
      <c r="R3869" s="27">
        <v>0</v>
      </c>
      <c r="U3869" s="27" t="s">
        <v>1785</v>
      </c>
    </row>
    <row r="3870" spans="1:21" x14ac:dyDescent="0.15">
      <c r="A3870" s="27" t="s">
        <v>75</v>
      </c>
      <c r="B3870" s="27" t="s">
        <v>7421</v>
      </c>
      <c r="C3870" s="27" t="s">
        <v>246</v>
      </c>
      <c r="D3870" s="27" t="s">
        <v>255</v>
      </c>
      <c r="I3870" s="28">
        <v>43423.67015046296</v>
      </c>
      <c r="J3870" s="28">
        <v>43423.67019675926</v>
      </c>
      <c r="K3870" s="27">
        <v>4.6296296296296294E-5</v>
      </c>
      <c r="L3870" s="27" t="s">
        <v>210</v>
      </c>
      <c r="M3870" s="27" t="s">
        <v>211</v>
      </c>
      <c r="N3870" s="27" t="s">
        <v>215</v>
      </c>
      <c r="O3870" s="27" t="s">
        <v>254</v>
      </c>
      <c r="R3870" s="27">
        <v>0</v>
      </c>
      <c r="U3870" s="27" t="s">
        <v>7422</v>
      </c>
    </row>
    <row r="3871" spans="1:21" x14ac:dyDescent="0.15">
      <c r="A3871" s="27" t="s">
        <v>75</v>
      </c>
      <c r="B3871" s="27" t="s">
        <v>13947</v>
      </c>
      <c r="C3871" s="27" t="s">
        <v>246</v>
      </c>
      <c r="D3871" s="27" t="s">
        <v>255</v>
      </c>
      <c r="I3871" s="28">
        <v>43423.672361111108</v>
      </c>
      <c r="J3871" s="28">
        <v>43423.672361111108</v>
      </c>
      <c r="K3871" s="27">
        <v>0</v>
      </c>
      <c r="L3871" s="27" t="s">
        <v>211</v>
      </c>
      <c r="M3871" s="27" t="s">
        <v>211</v>
      </c>
      <c r="N3871" s="27" t="s">
        <v>215</v>
      </c>
      <c r="O3871" s="27" t="s">
        <v>254</v>
      </c>
      <c r="R3871" s="27">
        <v>0</v>
      </c>
      <c r="U3871" s="27" t="s">
        <v>13948</v>
      </c>
    </row>
    <row r="3872" spans="1:21" x14ac:dyDescent="0.15">
      <c r="A3872" s="27" t="s">
        <v>75</v>
      </c>
      <c r="B3872" s="27" t="s">
        <v>13949</v>
      </c>
      <c r="C3872" s="27" t="s">
        <v>246</v>
      </c>
      <c r="D3872" s="27" t="s">
        <v>255</v>
      </c>
      <c r="I3872" s="28">
        <v>43423.67428240741</v>
      </c>
      <c r="J3872" s="28">
        <v>43423.67428240741</v>
      </c>
      <c r="K3872" s="27">
        <v>0</v>
      </c>
      <c r="L3872" s="27" t="s">
        <v>211</v>
      </c>
      <c r="M3872" s="27" t="s">
        <v>211</v>
      </c>
      <c r="N3872" s="27" t="s">
        <v>215</v>
      </c>
      <c r="O3872" s="27" t="s">
        <v>254</v>
      </c>
      <c r="R3872" s="27">
        <v>0</v>
      </c>
      <c r="U3872" s="27" t="s">
        <v>13950</v>
      </c>
    </row>
    <row r="3873" spans="1:21" x14ac:dyDescent="0.15">
      <c r="A3873" s="27" t="s">
        <v>75</v>
      </c>
      <c r="B3873" s="27" t="s">
        <v>7423</v>
      </c>
      <c r="C3873" s="27" t="s">
        <v>246</v>
      </c>
      <c r="D3873" s="27" t="s">
        <v>255</v>
      </c>
      <c r="I3873" s="28">
        <v>43423.67496527778</v>
      </c>
      <c r="J3873" s="28">
        <v>43423.675717592596</v>
      </c>
      <c r="K3873" s="27">
        <v>7.5231481481481471E-4</v>
      </c>
      <c r="L3873" s="27" t="s">
        <v>210</v>
      </c>
      <c r="M3873" s="27" t="s">
        <v>211</v>
      </c>
      <c r="N3873" s="27" t="s">
        <v>215</v>
      </c>
      <c r="O3873" s="27" t="s">
        <v>254</v>
      </c>
      <c r="R3873" s="27">
        <v>0</v>
      </c>
      <c r="U3873" s="27" t="s">
        <v>7424</v>
      </c>
    </row>
    <row r="3874" spans="1:21" x14ac:dyDescent="0.15">
      <c r="A3874" s="27" t="s">
        <v>75</v>
      </c>
      <c r="B3874" s="27" t="s">
        <v>13951</v>
      </c>
      <c r="C3874" s="27" t="s">
        <v>246</v>
      </c>
      <c r="D3874" s="27" t="s">
        <v>255</v>
      </c>
      <c r="I3874" s="28">
        <v>43423.675983796296</v>
      </c>
      <c r="J3874" s="28">
        <v>43423.675983796296</v>
      </c>
      <c r="K3874" s="27">
        <v>0</v>
      </c>
      <c r="L3874" s="27" t="s">
        <v>211</v>
      </c>
      <c r="M3874" s="27" t="s">
        <v>211</v>
      </c>
      <c r="N3874" s="27" t="s">
        <v>215</v>
      </c>
      <c r="O3874" s="27" t="s">
        <v>254</v>
      </c>
      <c r="R3874" s="27">
        <v>0</v>
      </c>
      <c r="U3874" s="27" t="s">
        <v>13952</v>
      </c>
    </row>
    <row r="3875" spans="1:21" x14ac:dyDescent="0.15">
      <c r="A3875" s="27" t="s">
        <v>75</v>
      </c>
      <c r="B3875" s="27" t="s">
        <v>13953</v>
      </c>
      <c r="C3875" s="27" t="s">
        <v>246</v>
      </c>
      <c r="D3875" s="27" t="s">
        <v>255</v>
      </c>
      <c r="I3875" s="28">
        <v>43423.677442129629</v>
      </c>
      <c r="J3875" s="28">
        <v>43423.677442129629</v>
      </c>
      <c r="K3875" s="27">
        <v>0</v>
      </c>
      <c r="L3875" s="27" t="s">
        <v>211</v>
      </c>
      <c r="M3875" s="27" t="s">
        <v>211</v>
      </c>
      <c r="N3875" s="27" t="s">
        <v>215</v>
      </c>
      <c r="O3875" s="27" t="s">
        <v>254</v>
      </c>
      <c r="R3875" s="27">
        <v>0</v>
      </c>
      <c r="U3875" s="27" t="s">
        <v>13954</v>
      </c>
    </row>
    <row r="3876" spans="1:21" x14ac:dyDescent="0.15">
      <c r="A3876" s="27" t="s">
        <v>75</v>
      </c>
      <c r="B3876" s="27" t="s">
        <v>7425</v>
      </c>
      <c r="C3876" s="27" t="s">
        <v>246</v>
      </c>
      <c r="D3876" s="27" t="s">
        <v>255</v>
      </c>
      <c r="I3876" s="28">
        <v>43423.690995370373</v>
      </c>
      <c r="J3876" s="28">
        <v>43423.700729166667</v>
      </c>
      <c r="K3876" s="27">
        <v>9.7337962962962977E-3</v>
      </c>
      <c r="L3876" s="27" t="s">
        <v>210</v>
      </c>
      <c r="M3876" s="27" t="s">
        <v>210</v>
      </c>
      <c r="N3876" s="27" t="s">
        <v>215</v>
      </c>
      <c r="O3876" s="27" t="s">
        <v>254</v>
      </c>
      <c r="R3876" s="27">
        <v>0</v>
      </c>
      <c r="U3876" s="27" t="s">
        <v>7426</v>
      </c>
    </row>
    <row r="3877" spans="1:21" x14ac:dyDescent="0.15">
      <c r="A3877" s="27" t="s">
        <v>75</v>
      </c>
      <c r="B3877" s="27" t="s">
        <v>13955</v>
      </c>
      <c r="C3877" s="27" t="s">
        <v>246</v>
      </c>
      <c r="D3877" s="27" t="s">
        <v>255</v>
      </c>
      <c r="I3877" s="28">
        <v>43423.719085648147</v>
      </c>
      <c r="J3877" s="28">
        <v>43423.719085648147</v>
      </c>
      <c r="K3877" s="27">
        <v>0</v>
      </c>
      <c r="L3877" s="27" t="s">
        <v>211</v>
      </c>
      <c r="M3877" s="27" t="s">
        <v>211</v>
      </c>
      <c r="N3877" s="27" t="s">
        <v>215</v>
      </c>
      <c r="O3877" s="27" t="s">
        <v>254</v>
      </c>
      <c r="R3877" s="27">
        <v>0</v>
      </c>
      <c r="U3877" s="27" t="s">
        <v>13956</v>
      </c>
    </row>
    <row r="3878" spans="1:21" x14ac:dyDescent="0.15">
      <c r="A3878" s="27" t="s">
        <v>75</v>
      </c>
      <c r="B3878" s="27" t="s">
        <v>7427</v>
      </c>
      <c r="C3878" s="27" t="s">
        <v>246</v>
      </c>
      <c r="D3878" s="27" t="s">
        <v>255</v>
      </c>
      <c r="I3878" s="28">
        <v>43423.721388888887</v>
      </c>
      <c r="J3878" s="28">
        <v>43423.721863425926</v>
      </c>
      <c r="K3878" s="27">
        <v>4.7453703703703704E-4</v>
      </c>
      <c r="L3878" s="27" t="s">
        <v>210</v>
      </c>
      <c r="M3878" s="27" t="s">
        <v>211</v>
      </c>
      <c r="N3878" s="27" t="s">
        <v>215</v>
      </c>
      <c r="O3878" s="27" t="s">
        <v>254</v>
      </c>
      <c r="R3878" s="27">
        <v>0</v>
      </c>
      <c r="U3878" s="27" t="s">
        <v>7428</v>
      </c>
    </row>
    <row r="3879" spans="1:21" x14ac:dyDescent="0.15">
      <c r="A3879" s="27" t="s">
        <v>75</v>
      </c>
      <c r="B3879" s="27" t="s">
        <v>7429</v>
      </c>
      <c r="C3879" s="27" t="s">
        <v>246</v>
      </c>
      <c r="D3879" s="27" t="s">
        <v>255</v>
      </c>
      <c r="I3879" s="28">
        <v>43423.724224537036</v>
      </c>
      <c r="J3879" s="28">
        <v>43423.724826388891</v>
      </c>
      <c r="K3879" s="27">
        <v>6.018518518518519E-4</v>
      </c>
      <c r="L3879" s="27" t="s">
        <v>210</v>
      </c>
      <c r="M3879" s="27" t="s">
        <v>211</v>
      </c>
      <c r="N3879" s="27" t="s">
        <v>215</v>
      </c>
      <c r="O3879" s="27" t="s">
        <v>254</v>
      </c>
      <c r="R3879" s="27">
        <v>0</v>
      </c>
      <c r="U3879" s="27" t="s">
        <v>1060</v>
      </c>
    </row>
    <row r="3880" spans="1:21" x14ac:dyDescent="0.15">
      <c r="A3880" s="27" t="s">
        <v>75</v>
      </c>
      <c r="B3880" s="27" t="s">
        <v>13957</v>
      </c>
      <c r="C3880" s="27" t="s">
        <v>246</v>
      </c>
      <c r="D3880" s="27" t="s">
        <v>255</v>
      </c>
      <c r="I3880" s="28">
        <v>43423.728217592594</v>
      </c>
      <c r="J3880" s="28">
        <v>43423.728217592594</v>
      </c>
      <c r="K3880" s="27">
        <v>0</v>
      </c>
      <c r="L3880" s="27" t="s">
        <v>211</v>
      </c>
      <c r="M3880" s="27" t="s">
        <v>211</v>
      </c>
      <c r="N3880" s="27" t="s">
        <v>215</v>
      </c>
      <c r="O3880" s="27" t="s">
        <v>254</v>
      </c>
      <c r="R3880" s="27">
        <v>0</v>
      </c>
      <c r="U3880" s="27" t="s">
        <v>13958</v>
      </c>
    </row>
    <row r="3881" spans="1:21" x14ac:dyDescent="0.15">
      <c r="A3881" s="27" t="s">
        <v>75</v>
      </c>
      <c r="B3881" s="27" t="s">
        <v>7430</v>
      </c>
      <c r="C3881" s="27" t="s">
        <v>246</v>
      </c>
      <c r="D3881" s="27" t="s">
        <v>255</v>
      </c>
      <c r="I3881" s="28">
        <v>43423.742569444446</v>
      </c>
      <c r="J3881" s="28">
        <v>43423.743344907409</v>
      </c>
      <c r="K3881" s="27">
        <v>7.7546296296296304E-4</v>
      </c>
      <c r="L3881" s="27" t="s">
        <v>210</v>
      </c>
      <c r="M3881" s="27" t="s">
        <v>211</v>
      </c>
      <c r="N3881" s="27" t="s">
        <v>215</v>
      </c>
      <c r="O3881" s="27" t="s">
        <v>254</v>
      </c>
      <c r="R3881" s="27">
        <v>0</v>
      </c>
      <c r="U3881" s="27" t="s">
        <v>7431</v>
      </c>
    </row>
    <row r="3882" spans="1:21" x14ac:dyDescent="0.15">
      <c r="A3882" s="27" t="s">
        <v>75</v>
      </c>
      <c r="B3882" s="27" t="s">
        <v>7432</v>
      </c>
      <c r="C3882" s="27" t="s">
        <v>246</v>
      </c>
      <c r="D3882" s="27" t="s">
        <v>259</v>
      </c>
      <c r="I3882" s="28">
        <v>43423.580034722225</v>
      </c>
      <c r="J3882" s="28">
        <v>43423.591041666667</v>
      </c>
      <c r="K3882" s="27">
        <v>1.1006944444444444E-2</v>
      </c>
      <c r="L3882" s="27" t="s">
        <v>210</v>
      </c>
      <c r="M3882" s="27" t="s">
        <v>210</v>
      </c>
      <c r="N3882" s="27" t="s">
        <v>215</v>
      </c>
      <c r="O3882" s="27" t="s">
        <v>258</v>
      </c>
      <c r="R3882" s="27">
        <v>0</v>
      </c>
      <c r="U3882" s="27" t="s">
        <v>562</v>
      </c>
    </row>
    <row r="3883" spans="1:21" x14ac:dyDescent="0.15">
      <c r="A3883" s="27" t="s">
        <v>75</v>
      </c>
      <c r="B3883" s="27" t="s">
        <v>7433</v>
      </c>
      <c r="C3883" s="27" t="s">
        <v>246</v>
      </c>
      <c r="D3883" s="27" t="s">
        <v>259</v>
      </c>
      <c r="I3883" s="28">
        <v>43423.59175925926</v>
      </c>
      <c r="J3883" s="28">
        <v>43423.592893518522</v>
      </c>
      <c r="K3883" s="27">
        <v>1.1342592592592591E-3</v>
      </c>
      <c r="L3883" s="27" t="s">
        <v>210</v>
      </c>
      <c r="M3883" s="27" t="s">
        <v>211</v>
      </c>
      <c r="N3883" s="27" t="s">
        <v>215</v>
      </c>
      <c r="O3883" s="27" t="s">
        <v>258</v>
      </c>
      <c r="R3883" s="27">
        <v>0</v>
      </c>
      <c r="U3883" s="27" t="s">
        <v>639</v>
      </c>
    </row>
    <row r="3884" spans="1:21" x14ac:dyDescent="0.15">
      <c r="A3884" s="27" t="s">
        <v>75</v>
      </c>
      <c r="B3884" s="27" t="s">
        <v>7434</v>
      </c>
      <c r="C3884" s="27" t="s">
        <v>246</v>
      </c>
      <c r="D3884" s="27" t="s">
        <v>259</v>
      </c>
      <c r="I3884" s="28">
        <v>43423.593668981484</v>
      </c>
      <c r="J3884" s="28">
        <v>43423.594409722224</v>
      </c>
      <c r="K3884" s="27">
        <v>7.407407407407407E-4</v>
      </c>
      <c r="L3884" s="27" t="s">
        <v>210</v>
      </c>
      <c r="M3884" s="27" t="s">
        <v>211</v>
      </c>
      <c r="N3884" s="27" t="s">
        <v>215</v>
      </c>
      <c r="O3884" s="27" t="s">
        <v>258</v>
      </c>
      <c r="R3884" s="27">
        <v>0</v>
      </c>
      <c r="U3884" s="27" t="s">
        <v>7435</v>
      </c>
    </row>
    <row r="3885" spans="1:21" x14ac:dyDescent="0.15">
      <c r="A3885" s="27" t="s">
        <v>75</v>
      </c>
      <c r="B3885" s="27" t="s">
        <v>13959</v>
      </c>
      <c r="C3885" s="27" t="s">
        <v>246</v>
      </c>
      <c r="D3885" s="27" t="s">
        <v>259</v>
      </c>
      <c r="I3885" s="28">
        <v>43423.595775462964</v>
      </c>
      <c r="J3885" s="28">
        <v>43423.595775462964</v>
      </c>
      <c r="K3885" s="27">
        <v>0</v>
      </c>
      <c r="L3885" s="27" t="s">
        <v>211</v>
      </c>
      <c r="M3885" s="27" t="s">
        <v>211</v>
      </c>
      <c r="N3885" s="27" t="s">
        <v>215</v>
      </c>
      <c r="O3885" s="27" t="s">
        <v>258</v>
      </c>
      <c r="R3885" s="27">
        <v>0</v>
      </c>
      <c r="U3885" s="27" t="s">
        <v>13960</v>
      </c>
    </row>
    <row r="3886" spans="1:21" x14ac:dyDescent="0.15">
      <c r="A3886" s="27" t="s">
        <v>75</v>
      </c>
      <c r="B3886" s="27" t="s">
        <v>7436</v>
      </c>
      <c r="C3886" s="27" t="s">
        <v>246</v>
      </c>
      <c r="D3886" s="27" t="s">
        <v>259</v>
      </c>
      <c r="I3886" s="28">
        <v>43423.596261574072</v>
      </c>
      <c r="J3886" s="28">
        <v>43423.597962962966</v>
      </c>
      <c r="K3886" s="27">
        <v>1.7013888888888892E-3</v>
      </c>
      <c r="L3886" s="27" t="s">
        <v>210</v>
      </c>
      <c r="M3886" s="27" t="s">
        <v>211</v>
      </c>
      <c r="N3886" s="27" t="s">
        <v>215</v>
      </c>
      <c r="O3886" s="27" t="s">
        <v>258</v>
      </c>
      <c r="R3886" s="27">
        <v>0</v>
      </c>
      <c r="U3886" s="27" t="s">
        <v>1309</v>
      </c>
    </row>
    <row r="3887" spans="1:21" x14ac:dyDescent="0.15">
      <c r="A3887" s="27" t="s">
        <v>75</v>
      </c>
      <c r="B3887" s="27" t="s">
        <v>13961</v>
      </c>
      <c r="C3887" s="27" t="s">
        <v>246</v>
      </c>
      <c r="D3887" s="27" t="s">
        <v>259</v>
      </c>
      <c r="I3887" s="28">
        <v>43423.608923611115</v>
      </c>
      <c r="J3887" s="28">
        <v>43423.608923611115</v>
      </c>
      <c r="K3887" s="27">
        <v>0</v>
      </c>
      <c r="L3887" s="27" t="s">
        <v>211</v>
      </c>
      <c r="M3887" s="27" t="s">
        <v>211</v>
      </c>
      <c r="N3887" s="27" t="s">
        <v>215</v>
      </c>
      <c r="O3887" s="27" t="s">
        <v>258</v>
      </c>
      <c r="R3887" s="27">
        <v>0</v>
      </c>
      <c r="U3887" s="27" t="s">
        <v>1979</v>
      </c>
    </row>
    <row r="3888" spans="1:21" x14ac:dyDescent="0.15">
      <c r="A3888" s="27" t="s">
        <v>75</v>
      </c>
      <c r="B3888" s="27" t="s">
        <v>7437</v>
      </c>
      <c r="C3888" s="27" t="s">
        <v>246</v>
      </c>
      <c r="D3888" s="27" t="s">
        <v>259</v>
      </c>
      <c r="I3888" s="28">
        <v>43423.609571759262</v>
      </c>
      <c r="J3888" s="28">
        <v>43423.611493055556</v>
      </c>
      <c r="K3888" s="27">
        <v>1.9212962962962962E-3</v>
      </c>
      <c r="L3888" s="27" t="s">
        <v>210</v>
      </c>
      <c r="M3888" s="27" t="s">
        <v>211</v>
      </c>
      <c r="N3888" s="27" t="s">
        <v>215</v>
      </c>
      <c r="O3888" s="27" t="s">
        <v>258</v>
      </c>
      <c r="R3888" s="27">
        <v>0</v>
      </c>
      <c r="U3888" s="27" t="s">
        <v>7438</v>
      </c>
    </row>
    <row r="3889" spans="1:21" x14ac:dyDescent="0.15">
      <c r="A3889" s="27" t="s">
        <v>75</v>
      </c>
      <c r="B3889" s="27" t="s">
        <v>13962</v>
      </c>
      <c r="C3889" s="27" t="s">
        <v>246</v>
      </c>
      <c r="D3889" s="27" t="s">
        <v>259</v>
      </c>
      <c r="I3889" s="28">
        <v>43423.613020833334</v>
      </c>
      <c r="J3889" s="28">
        <v>43423.613020833334</v>
      </c>
      <c r="K3889" s="27">
        <v>0</v>
      </c>
      <c r="L3889" s="27" t="s">
        <v>211</v>
      </c>
      <c r="M3889" s="27" t="s">
        <v>211</v>
      </c>
      <c r="N3889" s="27" t="s">
        <v>215</v>
      </c>
      <c r="O3889" s="27" t="s">
        <v>258</v>
      </c>
      <c r="R3889" s="27">
        <v>0</v>
      </c>
      <c r="U3889" s="27" t="s">
        <v>13963</v>
      </c>
    </row>
    <row r="3890" spans="1:21" x14ac:dyDescent="0.15">
      <c r="A3890" s="27" t="s">
        <v>75</v>
      </c>
      <c r="B3890" s="27" t="s">
        <v>7439</v>
      </c>
      <c r="C3890" s="27" t="s">
        <v>246</v>
      </c>
      <c r="D3890" s="27" t="s">
        <v>259</v>
      </c>
      <c r="I3890" s="28">
        <v>43423.614374999997</v>
      </c>
      <c r="J3890" s="28">
        <v>43423.615740740737</v>
      </c>
      <c r="K3890" s="27">
        <v>1.3657407407407409E-3</v>
      </c>
      <c r="L3890" s="27" t="s">
        <v>210</v>
      </c>
      <c r="M3890" s="27" t="s">
        <v>211</v>
      </c>
      <c r="N3890" s="27" t="s">
        <v>215</v>
      </c>
      <c r="O3890" s="27" t="s">
        <v>258</v>
      </c>
      <c r="R3890" s="27">
        <v>0</v>
      </c>
      <c r="U3890" s="27" t="s">
        <v>7440</v>
      </c>
    </row>
    <row r="3891" spans="1:21" x14ac:dyDescent="0.15">
      <c r="A3891" s="27" t="s">
        <v>75</v>
      </c>
      <c r="B3891" s="27" t="s">
        <v>13964</v>
      </c>
      <c r="C3891" s="27" t="s">
        <v>246</v>
      </c>
      <c r="D3891" s="27" t="s">
        <v>259</v>
      </c>
      <c r="I3891" s="28">
        <v>43423.616249999999</v>
      </c>
      <c r="J3891" s="28">
        <v>43423.616249999999</v>
      </c>
      <c r="K3891" s="27">
        <v>0</v>
      </c>
      <c r="L3891" s="27" t="s">
        <v>211</v>
      </c>
      <c r="M3891" s="27" t="s">
        <v>211</v>
      </c>
      <c r="N3891" s="27" t="s">
        <v>215</v>
      </c>
      <c r="O3891" s="27" t="s">
        <v>258</v>
      </c>
      <c r="R3891" s="27">
        <v>0</v>
      </c>
      <c r="U3891" s="27" t="s">
        <v>850</v>
      </c>
    </row>
    <row r="3892" spans="1:21" x14ac:dyDescent="0.15">
      <c r="A3892" s="27" t="s">
        <v>75</v>
      </c>
      <c r="B3892" s="27" t="s">
        <v>13965</v>
      </c>
      <c r="C3892" s="27" t="s">
        <v>246</v>
      </c>
      <c r="D3892" s="27" t="s">
        <v>259</v>
      </c>
      <c r="I3892" s="28">
        <v>43423.617175925923</v>
      </c>
      <c r="J3892" s="28">
        <v>43423.617175925923</v>
      </c>
      <c r="K3892" s="27">
        <v>0</v>
      </c>
      <c r="L3892" s="27" t="s">
        <v>211</v>
      </c>
      <c r="M3892" s="27" t="s">
        <v>211</v>
      </c>
      <c r="N3892" s="27" t="s">
        <v>215</v>
      </c>
      <c r="O3892" s="27" t="s">
        <v>258</v>
      </c>
      <c r="R3892" s="27">
        <v>0</v>
      </c>
      <c r="U3892" s="27" t="s">
        <v>7435</v>
      </c>
    </row>
    <row r="3893" spans="1:21" x14ac:dyDescent="0.15">
      <c r="A3893" s="27" t="s">
        <v>75</v>
      </c>
      <c r="B3893" s="27" t="s">
        <v>13966</v>
      </c>
      <c r="C3893" s="27" t="s">
        <v>246</v>
      </c>
      <c r="D3893" s="27" t="s">
        <v>259</v>
      </c>
      <c r="I3893" s="28">
        <v>43423.619560185187</v>
      </c>
      <c r="J3893" s="28">
        <v>43423.619560185187</v>
      </c>
      <c r="K3893" s="27">
        <v>0</v>
      </c>
      <c r="L3893" s="27" t="s">
        <v>211</v>
      </c>
      <c r="M3893" s="27" t="s">
        <v>211</v>
      </c>
      <c r="N3893" s="27" t="s">
        <v>215</v>
      </c>
      <c r="O3893" s="27" t="s">
        <v>258</v>
      </c>
      <c r="R3893" s="27">
        <v>0</v>
      </c>
      <c r="U3893" s="27" t="s">
        <v>13967</v>
      </c>
    </row>
    <row r="3894" spans="1:21" x14ac:dyDescent="0.15">
      <c r="A3894" s="27" t="s">
        <v>75</v>
      </c>
      <c r="B3894" s="27" t="s">
        <v>13968</v>
      </c>
      <c r="C3894" s="27" t="s">
        <v>246</v>
      </c>
      <c r="D3894" s="27" t="s">
        <v>259</v>
      </c>
      <c r="I3894" s="28">
        <v>43423.627523148149</v>
      </c>
      <c r="J3894" s="28">
        <v>43423.627523148149</v>
      </c>
      <c r="K3894" s="27">
        <v>0</v>
      </c>
      <c r="L3894" s="27" t="s">
        <v>211</v>
      </c>
      <c r="M3894" s="27" t="s">
        <v>211</v>
      </c>
      <c r="N3894" s="27" t="s">
        <v>215</v>
      </c>
      <c r="O3894" s="27" t="s">
        <v>258</v>
      </c>
      <c r="R3894" s="27">
        <v>0</v>
      </c>
      <c r="U3894" s="27" t="s">
        <v>13969</v>
      </c>
    </row>
    <row r="3895" spans="1:21" x14ac:dyDescent="0.15">
      <c r="A3895" s="27" t="s">
        <v>75</v>
      </c>
      <c r="B3895" s="27" t="s">
        <v>13970</v>
      </c>
      <c r="C3895" s="27" t="s">
        <v>246</v>
      </c>
      <c r="D3895" s="27" t="s">
        <v>259</v>
      </c>
      <c r="I3895" s="28">
        <v>43423.629918981482</v>
      </c>
      <c r="J3895" s="28">
        <v>43423.629918981482</v>
      </c>
      <c r="K3895" s="27">
        <v>0</v>
      </c>
      <c r="L3895" s="27" t="s">
        <v>211</v>
      </c>
      <c r="M3895" s="27" t="s">
        <v>211</v>
      </c>
      <c r="N3895" s="27" t="s">
        <v>215</v>
      </c>
      <c r="O3895" s="27" t="s">
        <v>258</v>
      </c>
      <c r="U3895" s="27" t="s">
        <v>13971</v>
      </c>
    </row>
    <row r="3896" spans="1:21" x14ac:dyDescent="0.15">
      <c r="A3896" s="27" t="s">
        <v>75</v>
      </c>
      <c r="B3896" s="27" t="s">
        <v>13972</v>
      </c>
      <c r="C3896" s="27" t="s">
        <v>246</v>
      </c>
      <c r="D3896" s="27" t="s">
        <v>259</v>
      </c>
      <c r="I3896" s="28">
        <v>43423.633784722224</v>
      </c>
      <c r="J3896" s="28">
        <v>43423.633784722224</v>
      </c>
      <c r="K3896" s="27">
        <v>0</v>
      </c>
      <c r="L3896" s="27" t="s">
        <v>211</v>
      </c>
      <c r="M3896" s="27" t="s">
        <v>211</v>
      </c>
      <c r="N3896" s="27" t="s">
        <v>215</v>
      </c>
      <c r="O3896" s="27" t="s">
        <v>258</v>
      </c>
      <c r="R3896" s="27">
        <v>0</v>
      </c>
      <c r="U3896" s="27" t="s">
        <v>13971</v>
      </c>
    </row>
    <row r="3897" spans="1:21" x14ac:dyDescent="0.15">
      <c r="A3897" s="27" t="s">
        <v>75</v>
      </c>
      <c r="B3897" s="27" t="s">
        <v>13973</v>
      </c>
      <c r="C3897" s="27" t="s">
        <v>246</v>
      </c>
      <c r="D3897" s="27" t="s">
        <v>259</v>
      </c>
      <c r="I3897" s="28">
        <v>43423.641701388886</v>
      </c>
      <c r="J3897" s="28">
        <v>43423.641701388886</v>
      </c>
      <c r="K3897" s="27">
        <v>0</v>
      </c>
      <c r="L3897" s="27" t="s">
        <v>211</v>
      </c>
      <c r="M3897" s="27" t="s">
        <v>211</v>
      </c>
      <c r="N3897" s="27" t="s">
        <v>215</v>
      </c>
      <c r="O3897" s="27" t="s">
        <v>258</v>
      </c>
      <c r="R3897" s="27">
        <v>0</v>
      </c>
      <c r="U3897" s="27" t="s">
        <v>13974</v>
      </c>
    </row>
    <row r="3898" spans="1:21" x14ac:dyDescent="0.15">
      <c r="A3898" s="27" t="s">
        <v>75</v>
      </c>
      <c r="B3898" s="27" t="s">
        <v>7441</v>
      </c>
      <c r="C3898" s="27" t="s">
        <v>246</v>
      </c>
      <c r="D3898" s="27" t="s">
        <v>259</v>
      </c>
      <c r="I3898" s="28">
        <v>43423.647592592592</v>
      </c>
      <c r="J3898" s="28">
        <v>43423.647800925923</v>
      </c>
      <c r="K3898" s="27">
        <v>2.0833333333333335E-4</v>
      </c>
      <c r="L3898" s="27" t="s">
        <v>210</v>
      </c>
      <c r="M3898" s="27" t="s">
        <v>211</v>
      </c>
      <c r="N3898" s="27" t="s">
        <v>215</v>
      </c>
      <c r="O3898" s="27" t="s">
        <v>258</v>
      </c>
      <c r="R3898" s="27">
        <v>0</v>
      </c>
      <c r="U3898" s="27" t="s">
        <v>7442</v>
      </c>
    </row>
    <row r="3899" spans="1:21" x14ac:dyDescent="0.15">
      <c r="A3899" s="27" t="s">
        <v>75</v>
      </c>
      <c r="B3899" s="27" t="s">
        <v>13975</v>
      </c>
      <c r="C3899" s="27" t="s">
        <v>246</v>
      </c>
      <c r="D3899" s="27" t="s">
        <v>259</v>
      </c>
      <c r="I3899" s="28">
        <v>43423.648599537039</v>
      </c>
      <c r="J3899" s="28">
        <v>43423.648599537039</v>
      </c>
      <c r="K3899" s="27">
        <v>0</v>
      </c>
      <c r="L3899" s="27" t="s">
        <v>211</v>
      </c>
      <c r="M3899" s="27" t="s">
        <v>211</v>
      </c>
      <c r="N3899" s="27" t="s">
        <v>215</v>
      </c>
      <c r="O3899" s="27" t="s">
        <v>258</v>
      </c>
      <c r="R3899" s="27">
        <v>0</v>
      </c>
      <c r="U3899" s="27" t="s">
        <v>13976</v>
      </c>
    </row>
    <row r="3900" spans="1:21" x14ac:dyDescent="0.15">
      <c r="A3900" s="27" t="s">
        <v>75</v>
      </c>
      <c r="B3900" s="27" t="s">
        <v>13977</v>
      </c>
      <c r="C3900" s="27" t="s">
        <v>246</v>
      </c>
      <c r="D3900" s="27" t="s">
        <v>259</v>
      </c>
      <c r="I3900" s="28">
        <v>43423.648912037039</v>
      </c>
      <c r="J3900" s="28">
        <v>43423.648912037039</v>
      </c>
      <c r="K3900" s="27">
        <v>0</v>
      </c>
      <c r="L3900" s="27" t="s">
        <v>211</v>
      </c>
      <c r="M3900" s="27" t="s">
        <v>211</v>
      </c>
      <c r="N3900" s="27" t="s">
        <v>215</v>
      </c>
      <c r="O3900" s="27" t="s">
        <v>258</v>
      </c>
      <c r="R3900" s="27">
        <v>0</v>
      </c>
      <c r="U3900" s="27" t="s">
        <v>13978</v>
      </c>
    </row>
    <row r="3901" spans="1:21" x14ac:dyDescent="0.15">
      <c r="A3901" s="27" t="s">
        <v>75</v>
      </c>
      <c r="B3901" s="27" t="s">
        <v>7443</v>
      </c>
      <c r="C3901" s="27" t="s">
        <v>246</v>
      </c>
      <c r="D3901" s="27" t="s">
        <v>259</v>
      </c>
      <c r="I3901" s="28">
        <v>43423.649201388886</v>
      </c>
      <c r="J3901" s="28">
        <v>43423.650289351855</v>
      </c>
      <c r="K3901" s="27">
        <v>1.0879629629629629E-3</v>
      </c>
      <c r="L3901" s="27" t="s">
        <v>210</v>
      </c>
      <c r="M3901" s="27" t="s">
        <v>211</v>
      </c>
      <c r="N3901" s="27" t="s">
        <v>215</v>
      </c>
      <c r="O3901" s="27" t="s">
        <v>258</v>
      </c>
      <c r="R3901" s="27">
        <v>0</v>
      </c>
      <c r="U3901" s="27" t="s">
        <v>7444</v>
      </c>
    </row>
    <row r="3902" spans="1:21" x14ac:dyDescent="0.15">
      <c r="A3902" s="27" t="s">
        <v>75</v>
      </c>
      <c r="B3902" s="27" t="s">
        <v>13979</v>
      </c>
      <c r="C3902" s="27" t="s">
        <v>246</v>
      </c>
      <c r="D3902" s="27" t="s">
        <v>259</v>
      </c>
      <c r="I3902" s="28">
        <v>43423.652245370373</v>
      </c>
      <c r="J3902" s="28">
        <v>43423.652245370373</v>
      </c>
      <c r="K3902" s="27">
        <v>0</v>
      </c>
      <c r="L3902" s="27" t="s">
        <v>211</v>
      </c>
      <c r="M3902" s="27" t="s">
        <v>211</v>
      </c>
      <c r="N3902" s="27" t="s">
        <v>215</v>
      </c>
      <c r="O3902" s="27" t="s">
        <v>258</v>
      </c>
      <c r="R3902" s="27">
        <v>0</v>
      </c>
      <c r="U3902" s="27" t="s">
        <v>13980</v>
      </c>
    </row>
    <row r="3903" spans="1:21" x14ac:dyDescent="0.15">
      <c r="A3903" s="27" t="s">
        <v>75</v>
      </c>
      <c r="B3903" s="27" t="s">
        <v>7445</v>
      </c>
      <c r="C3903" s="27" t="s">
        <v>246</v>
      </c>
      <c r="D3903" s="27" t="s">
        <v>259</v>
      </c>
      <c r="I3903" s="28">
        <v>43423.654988425929</v>
      </c>
      <c r="J3903" s="28">
        <v>43423.657048611109</v>
      </c>
      <c r="K3903" s="27">
        <v>2.0601851851851853E-3</v>
      </c>
      <c r="L3903" s="27" t="s">
        <v>210</v>
      </c>
      <c r="M3903" s="27" t="s">
        <v>211</v>
      </c>
      <c r="N3903" s="27" t="s">
        <v>215</v>
      </c>
      <c r="O3903" s="27" t="s">
        <v>258</v>
      </c>
      <c r="R3903" s="27">
        <v>0</v>
      </c>
      <c r="U3903" s="27" t="s">
        <v>7435</v>
      </c>
    </row>
    <row r="3904" spans="1:21" x14ac:dyDescent="0.15">
      <c r="A3904" s="27" t="s">
        <v>75</v>
      </c>
      <c r="B3904" s="27" t="s">
        <v>13981</v>
      </c>
      <c r="C3904" s="27" t="s">
        <v>246</v>
      </c>
      <c r="D3904" s="27" t="s">
        <v>259</v>
      </c>
      <c r="I3904" s="28">
        <v>43423.672060185185</v>
      </c>
      <c r="J3904" s="28">
        <v>43423.672060185185</v>
      </c>
      <c r="K3904" s="27">
        <v>0</v>
      </c>
      <c r="L3904" s="27" t="s">
        <v>211</v>
      </c>
      <c r="M3904" s="27" t="s">
        <v>211</v>
      </c>
      <c r="N3904" s="27" t="s">
        <v>215</v>
      </c>
      <c r="O3904" s="27" t="s">
        <v>258</v>
      </c>
      <c r="R3904" s="27">
        <v>0</v>
      </c>
      <c r="U3904" s="27" t="s">
        <v>13982</v>
      </c>
    </row>
    <row r="3905" spans="1:21" x14ac:dyDescent="0.15">
      <c r="A3905" s="27" t="s">
        <v>75</v>
      </c>
      <c r="B3905" s="27" t="s">
        <v>13983</v>
      </c>
      <c r="C3905" s="27" t="s">
        <v>246</v>
      </c>
      <c r="D3905" s="27" t="s">
        <v>259</v>
      </c>
      <c r="I3905" s="28">
        <v>43423.673414351855</v>
      </c>
      <c r="J3905" s="28">
        <v>43423.673414351855</v>
      </c>
      <c r="K3905" s="27">
        <v>0</v>
      </c>
      <c r="L3905" s="27" t="s">
        <v>211</v>
      </c>
      <c r="M3905" s="27" t="s">
        <v>211</v>
      </c>
      <c r="N3905" s="27" t="s">
        <v>215</v>
      </c>
      <c r="O3905" s="27" t="s">
        <v>258</v>
      </c>
      <c r="R3905" s="27">
        <v>0</v>
      </c>
      <c r="U3905" s="27" t="s">
        <v>13984</v>
      </c>
    </row>
    <row r="3906" spans="1:21" x14ac:dyDescent="0.15">
      <c r="A3906" s="27" t="s">
        <v>75</v>
      </c>
      <c r="B3906" s="27" t="s">
        <v>13985</v>
      </c>
      <c r="C3906" s="27" t="s">
        <v>246</v>
      </c>
      <c r="D3906" s="27" t="s">
        <v>259</v>
      </c>
      <c r="I3906" s="28">
        <v>43423.682881944442</v>
      </c>
      <c r="J3906" s="28">
        <v>43423.682881944442</v>
      </c>
      <c r="K3906" s="27">
        <v>0</v>
      </c>
      <c r="L3906" s="27" t="s">
        <v>211</v>
      </c>
      <c r="M3906" s="27" t="s">
        <v>211</v>
      </c>
      <c r="N3906" s="27" t="s">
        <v>215</v>
      </c>
      <c r="O3906" s="27" t="s">
        <v>258</v>
      </c>
      <c r="R3906" s="27">
        <v>0</v>
      </c>
      <c r="U3906" s="27" t="s">
        <v>13986</v>
      </c>
    </row>
    <row r="3907" spans="1:21" x14ac:dyDescent="0.15">
      <c r="A3907" s="27" t="s">
        <v>75</v>
      </c>
      <c r="B3907" s="27" t="s">
        <v>7446</v>
      </c>
      <c r="C3907" s="27" t="s">
        <v>246</v>
      </c>
      <c r="D3907" s="27" t="s">
        <v>259</v>
      </c>
      <c r="I3907" s="28">
        <v>43423.696180555555</v>
      </c>
      <c r="J3907" s="28">
        <v>43423.697071759256</v>
      </c>
      <c r="K3907" s="27">
        <v>8.9120370370370362E-4</v>
      </c>
      <c r="L3907" s="27" t="s">
        <v>210</v>
      </c>
      <c r="M3907" s="27" t="s">
        <v>211</v>
      </c>
      <c r="N3907" s="27" t="s">
        <v>215</v>
      </c>
      <c r="O3907" s="27" t="s">
        <v>258</v>
      </c>
      <c r="R3907" s="27">
        <v>0</v>
      </c>
      <c r="U3907" s="27" t="s">
        <v>7447</v>
      </c>
    </row>
    <row r="3908" spans="1:21" x14ac:dyDescent="0.15">
      <c r="A3908" s="27" t="s">
        <v>75</v>
      </c>
      <c r="B3908" s="27" t="s">
        <v>7448</v>
      </c>
      <c r="C3908" s="27" t="s">
        <v>246</v>
      </c>
      <c r="D3908" s="27" t="s">
        <v>259</v>
      </c>
      <c r="I3908" s="28">
        <v>43423.697268518517</v>
      </c>
      <c r="J3908" s="28">
        <v>43423.69730324074</v>
      </c>
      <c r="K3908" s="27">
        <v>3.4722222222222222E-5</v>
      </c>
      <c r="L3908" s="27" t="s">
        <v>210</v>
      </c>
      <c r="M3908" s="27" t="s">
        <v>211</v>
      </c>
      <c r="N3908" s="27" t="s">
        <v>215</v>
      </c>
      <c r="O3908" s="27" t="s">
        <v>258</v>
      </c>
      <c r="R3908" s="27">
        <v>0</v>
      </c>
      <c r="U3908" s="27" t="s">
        <v>7449</v>
      </c>
    </row>
    <row r="3909" spans="1:21" x14ac:dyDescent="0.15">
      <c r="A3909" s="27" t="s">
        <v>75</v>
      </c>
      <c r="B3909" s="27" t="s">
        <v>7450</v>
      </c>
      <c r="C3909" s="27" t="s">
        <v>246</v>
      </c>
      <c r="D3909" s="27" t="s">
        <v>259</v>
      </c>
      <c r="I3909" s="28">
        <v>43423.700729166667</v>
      </c>
      <c r="J3909" s="28">
        <v>43423.704409722224</v>
      </c>
      <c r="K3909" s="27">
        <v>3.6805555555555554E-3</v>
      </c>
      <c r="L3909" s="27" t="s">
        <v>210</v>
      </c>
      <c r="M3909" s="27" t="s">
        <v>210</v>
      </c>
      <c r="N3909" s="27" t="s">
        <v>215</v>
      </c>
      <c r="O3909" s="27" t="s">
        <v>258</v>
      </c>
      <c r="R3909" s="27">
        <v>0</v>
      </c>
      <c r="U3909" s="27" t="s">
        <v>7451</v>
      </c>
    </row>
    <row r="3910" spans="1:21" x14ac:dyDescent="0.15">
      <c r="A3910" s="27" t="s">
        <v>75</v>
      </c>
      <c r="B3910" s="27" t="s">
        <v>13987</v>
      </c>
      <c r="C3910" s="27" t="s">
        <v>246</v>
      </c>
      <c r="D3910" s="27" t="s">
        <v>259</v>
      </c>
      <c r="I3910" s="28">
        <v>43423.708761574075</v>
      </c>
      <c r="J3910" s="28">
        <v>43423.708761574075</v>
      </c>
      <c r="K3910" s="27">
        <v>0</v>
      </c>
      <c r="L3910" s="27" t="s">
        <v>211</v>
      </c>
      <c r="M3910" s="27" t="s">
        <v>211</v>
      </c>
      <c r="N3910" s="27" t="s">
        <v>215</v>
      </c>
      <c r="O3910" s="27" t="s">
        <v>258</v>
      </c>
      <c r="U3910" s="27" t="s">
        <v>13988</v>
      </c>
    </row>
    <row r="3911" spans="1:21" x14ac:dyDescent="0.15">
      <c r="A3911" s="27" t="s">
        <v>75</v>
      </c>
      <c r="B3911" s="27" t="s">
        <v>13989</v>
      </c>
      <c r="C3911" s="27" t="s">
        <v>246</v>
      </c>
      <c r="D3911" s="27" t="s">
        <v>259</v>
      </c>
      <c r="I3911" s="28">
        <v>43423.712118055555</v>
      </c>
      <c r="J3911" s="28">
        <v>43423.712118055555</v>
      </c>
      <c r="K3911" s="27">
        <v>0</v>
      </c>
      <c r="L3911" s="27" t="s">
        <v>211</v>
      </c>
      <c r="M3911" s="27" t="s">
        <v>211</v>
      </c>
      <c r="N3911" s="27" t="s">
        <v>215</v>
      </c>
      <c r="O3911" s="27" t="s">
        <v>258</v>
      </c>
      <c r="R3911" s="27">
        <v>0</v>
      </c>
      <c r="U3911" s="27" t="s">
        <v>13990</v>
      </c>
    </row>
    <row r="3912" spans="1:21" x14ac:dyDescent="0.15">
      <c r="A3912" s="27" t="s">
        <v>75</v>
      </c>
      <c r="B3912" s="27" t="s">
        <v>13991</v>
      </c>
      <c r="C3912" s="27" t="s">
        <v>246</v>
      </c>
      <c r="D3912" s="27" t="s">
        <v>259</v>
      </c>
      <c r="I3912" s="28">
        <v>43423.713321759256</v>
      </c>
      <c r="J3912" s="28">
        <v>43423.713321759256</v>
      </c>
      <c r="K3912" s="27">
        <v>0</v>
      </c>
      <c r="L3912" s="27" t="s">
        <v>211</v>
      </c>
      <c r="M3912" s="27" t="s">
        <v>211</v>
      </c>
      <c r="N3912" s="27" t="s">
        <v>215</v>
      </c>
      <c r="O3912" s="27" t="s">
        <v>258</v>
      </c>
      <c r="R3912" s="27">
        <v>0</v>
      </c>
      <c r="U3912" s="27" t="s">
        <v>13992</v>
      </c>
    </row>
    <row r="3913" spans="1:21" x14ac:dyDescent="0.15">
      <c r="A3913" s="27" t="s">
        <v>75</v>
      </c>
      <c r="B3913" s="27" t="s">
        <v>7452</v>
      </c>
      <c r="C3913" s="27" t="s">
        <v>246</v>
      </c>
      <c r="D3913" s="27" t="s">
        <v>259</v>
      </c>
      <c r="I3913" s="28">
        <v>43423.734074074076</v>
      </c>
      <c r="J3913" s="28">
        <v>43423.734710648147</v>
      </c>
      <c r="K3913" s="27">
        <v>6.3657407407407402E-4</v>
      </c>
      <c r="L3913" s="27" t="s">
        <v>210</v>
      </c>
      <c r="M3913" s="27" t="s">
        <v>211</v>
      </c>
      <c r="N3913" s="27" t="s">
        <v>215</v>
      </c>
      <c r="O3913" s="27" t="s">
        <v>258</v>
      </c>
      <c r="R3913" s="27">
        <v>0</v>
      </c>
      <c r="U3913" s="27" t="s">
        <v>7453</v>
      </c>
    </row>
    <row r="3914" spans="1:21" x14ac:dyDescent="0.15">
      <c r="A3914" s="27" t="s">
        <v>75</v>
      </c>
      <c r="B3914" s="27" t="s">
        <v>13993</v>
      </c>
      <c r="C3914" s="27" t="s">
        <v>246</v>
      </c>
      <c r="D3914" s="27" t="s">
        <v>334</v>
      </c>
      <c r="I3914" s="28">
        <v>43423.573437500003</v>
      </c>
      <c r="J3914" s="28">
        <v>43423.573437500003</v>
      </c>
      <c r="K3914" s="27">
        <v>0</v>
      </c>
      <c r="L3914" s="27" t="s">
        <v>211</v>
      </c>
      <c r="M3914" s="27" t="s">
        <v>211</v>
      </c>
      <c r="N3914" s="27" t="s">
        <v>215</v>
      </c>
      <c r="O3914" s="27" t="s">
        <v>333</v>
      </c>
      <c r="R3914" s="27">
        <v>0</v>
      </c>
      <c r="U3914" s="27" t="s">
        <v>13994</v>
      </c>
    </row>
    <row r="3915" spans="1:21" x14ac:dyDescent="0.15">
      <c r="A3915" s="27" t="s">
        <v>75</v>
      </c>
      <c r="B3915" s="27" t="s">
        <v>13995</v>
      </c>
      <c r="C3915" s="27" t="s">
        <v>246</v>
      </c>
      <c r="D3915" s="27" t="s">
        <v>334</v>
      </c>
      <c r="I3915" s="28">
        <v>43423.578240740739</v>
      </c>
      <c r="J3915" s="28">
        <v>43423.578240740739</v>
      </c>
      <c r="K3915" s="27">
        <v>0</v>
      </c>
      <c r="L3915" s="27" t="s">
        <v>211</v>
      </c>
      <c r="M3915" s="27" t="s">
        <v>211</v>
      </c>
      <c r="N3915" s="27" t="s">
        <v>215</v>
      </c>
      <c r="O3915" s="27" t="s">
        <v>333</v>
      </c>
      <c r="R3915" s="27">
        <v>0</v>
      </c>
      <c r="U3915" s="27" t="s">
        <v>13996</v>
      </c>
    </row>
    <row r="3916" spans="1:21" x14ac:dyDescent="0.15">
      <c r="A3916" s="27" t="s">
        <v>75</v>
      </c>
      <c r="B3916" s="27" t="s">
        <v>7454</v>
      </c>
      <c r="C3916" s="27" t="s">
        <v>246</v>
      </c>
      <c r="D3916" s="27" t="s">
        <v>334</v>
      </c>
      <c r="I3916" s="28">
        <v>43423.578321759262</v>
      </c>
      <c r="J3916" s="28">
        <v>43423.578877314816</v>
      </c>
      <c r="K3916" s="27">
        <v>5.5555555555555556E-4</v>
      </c>
      <c r="L3916" s="27" t="s">
        <v>210</v>
      </c>
      <c r="M3916" s="27" t="s">
        <v>211</v>
      </c>
      <c r="N3916" s="27" t="s">
        <v>215</v>
      </c>
      <c r="O3916" s="27" t="s">
        <v>333</v>
      </c>
      <c r="R3916" s="27">
        <v>0</v>
      </c>
      <c r="U3916" s="27" t="s">
        <v>469</v>
      </c>
    </row>
    <row r="3917" spans="1:21" x14ac:dyDescent="0.15">
      <c r="A3917" s="27" t="s">
        <v>75</v>
      </c>
      <c r="B3917" s="27" t="s">
        <v>13997</v>
      </c>
      <c r="C3917" s="27" t="s">
        <v>246</v>
      </c>
      <c r="D3917" s="27" t="s">
        <v>334</v>
      </c>
      <c r="I3917" s="28">
        <v>43423.581087962964</v>
      </c>
      <c r="J3917" s="28">
        <v>43423.581087962964</v>
      </c>
      <c r="K3917" s="27">
        <v>0</v>
      </c>
      <c r="L3917" s="27" t="s">
        <v>211</v>
      </c>
      <c r="M3917" s="27" t="s">
        <v>211</v>
      </c>
      <c r="N3917" s="27" t="s">
        <v>215</v>
      </c>
      <c r="O3917" s="27" t="s">
        <v>333</v>
      </c>
      <c r="R3917" s="27">
        <v>0</v>
      </c>
      <c r="U3917" s="27" t="s">
        <v>1061</v>
      </c>
    </row>
    <row r="3918" spans="1:21" x14ac:dyDescent="0.15">
      <c r="A3918" s="27" t="s">
        <v>75</v>
      </c>
      <c r="B3918" s="27" t="s">
        <v>7455</v>
      </c>
      <c r="C3918" s="27" t="s">
        <v>246</v>
      </c>
      <c r="D3918" s="27" t="s">
        <v>334</v>
      </c>
      <c r="I3918" s="28">
        <v>43423.602905092594</v>
      </c>
      <c r="J3918" s="28">
        <v>43423.603229166663</v>
      </c>
      <c r="K3918" s="27">
        <v>3.2407407407407406E-4</v>
      </c>
      <c r="L3918" s="27" t="s">
        <v>210</v>
      </c>
      <c r="M3918" s="27" t="s">
        <v>211</v>
      </c>
      <c r="N3918" s="27" t="s">
        <v>215</v>
      </c>
      <c r="O3918" s="27" t="s">
        <v>333</v>
      </c>
      <c r="R3918" s="27">
        <v>0</v>
      </c>
      <c r="U3918" s="27" t="s">
        <v>7456</v>
      </c>
    </row>
    <row r="3919" spans="1:21" x14ac:dyDescent="0.15">
      <c r="A3919" s="27" t="s">
        <v>75</v>
      </c>
      <c r="B3919" s="27" t="s">
        <v>13998</v>
      </c>
      <c r="C3919" s="27" t="s">
        <v>246</v>
      </c>
      <c r="D3919" s="27" t="s">
        <v>334</v>
      </c>
      <c r="I3919" s="28">
        <v>43423.604988425926</v>
      </c>
      <c r="J3919" s="28">
        <v>43423.604988425926</v>
      </c>
      <c r="K3919" s="27">
        <v>0</v>
      </c>
      <c r="L3919" s="27" t="s">
        <v>211</v>
      </c>
      <c r="M3919" s="27" t="s">
        <v>211</v>
      </c>
      <c r="N3919" s="27" t="s">
        <v>215</v>
      </c>
      <c r="O3919" s="27" t="s">
        <v>333</v>
      </c>
      <c r="R3919" s="27">
        <v>0</v>
      </c>
      <c r="U3919" s="27" t="s">
        <v>13994</v>
      </c>
    </row>
    <row r="3920" spans="1:21" x14ac:dyDescent="0.15">
      <c r="A3920" s="27" t="s">
        <v>75</v>
      </c>
      <c r="B3920" s="27" t="s">
        <v>7457</v>
      </c>
      <c r="C3920" s="27" t="s">
        <v>246</v>
      </c>
      <c r="D3920" s="27" t="s">
        <v>334</v>
      </c>
      <c r="I3920" s="28">
        <v>43423.608136574076</v>
      </c>
      <c r="J3920" s="28">
        <v>43423.608252314814</v>
      </c>
      <c r="K3920" s="27">
        <v>1.1574074074074073E-4</v>
      </c>
      <c r="L3920" s="27" t="s">
        <v>210</v>
      </c>
      <c r="M3920" s="27" t="s">
        <v>211</v>
      </c>
      <c r="N3920" s="27" t="s">
        <v>215</v>
      </c>
      <c r="O3920" s="27" t="s">
        <v>333</v>
      </c>
      <c r="R3920" s="27">
        <v>0</v>
      </c>
      <c r="U3920" s="27" t="s">
        <v>7458</v>
      </c>
    </row>
    <row r="3921" spans="1:21" x14ac:dyDescent="0.15">
      <c r="A3921" s="27" t="s">
        <v>75</v>
      </c>
      <c r="B3921" s="27" t="s">
        <v>7459</v>
      </c>
      <c r="C3921" s="27" t="s">
        <v>246</v>
      </c>
      <c r="D3921" s="27" t="s">
        <v>334</v>
      </c>
      <c r="I3921" s="28">
        <v>43423.638738425929</v>
      </c>
      <c r="J3921" s="28">
        <v>43423.640034722222</v>
      </c>
      <c r="K3921" s="27">
        <v>1.2962962962962963E-3</v>
      </c>
      <c r="L3921" s="27" t="s">
        <v>210</v>
      </c>
      <c r="M3921" s="27" t="s">
        <v>211</v>
      </c>
      <c r="N3921" s="27" t="s">
        <v>215</v>
      </c>
      <c r="O3921" s="27" t="s">
        <v>333</v>
      </c>
      <c r="R3921" s="27">
        <v>0</v>
      </c>
      <c r="U3921" s="27" t="s">
        <v>7460</v>
      </c>
    </row>
    <row r="3922" spans="1:21" x14ac:dyDescent="0.15">
      <c r="A3922" s="27" t="s">
        <v>75</v>
      </c>
      <c r="B3922" s="27" t="s">
        <v>13999</v>
      </c>
      <c r="C3922" s="27" t="s">
        <v>246</v>
      </c>
      <c r="D3922" s="27" t="s">
        <v>334</v>
      </c>
      <c r="I3922" s="28">
        <v>43423.641261574077</v>
      </c>
      <c r="J3922" s="28">
        <v>43423.641261574077</v>
      </c>
      <c r="K3922" s="27">
        <v>0</v>
      </c>
      <c r="L3922" s="27" t="s">
        <v>211</v>
      </c>
      <c r="M3922" s="27" t="s">
        <v>211</v>
      </c>
      <c r="N3922" s="27" t="s">
        <v>215</v>
      </c>
      <c r="O3922" s="27" t="s">
        <v>333</v>
      </c>
      <c r="R3922" s="27">
        <v>0</v>
      </c>
      <c r="U3922" s="27" t="s">
        <v>14000</v>
      </c>
    </row>
    <row r="3923" spans="1:21" x14ac:dyDescent="0.15">
      <c r="A3923" s="27" t="s">
        <v>75</v>
      </c>
      <c r="B3923" s="27" t="s">
        <v>7461</v>
      </c>
      <c r="C3923" s="27" t="s">
        <v>246</v>
      </c>
      <c r="D3923" s="27" t="s">
        <v>334</v>
      </c>
      <c r="I3923" s="28">
        <v>43423.642476851855</v>
      </c>
      <c r="J3923" s="28">
        <v>43423.644317129627</v>
      </c>
      <c r="K3923" s="27">
        <v>1.8402777777777777E-3</v>
      </c>
      <c r="L3923" s="27" t="s">
        <v>210</v>
      </c>
      <c r="M3923" s="27" t="s">
        <v>211</v>
      </c>
      <c r="N3923" s="27" t="s">
        <v>215</v>
      </c>
      <c r="O3923" s="27" t="s">
        <v>333</v>
      </c>
      <c r="R3923" s="27">
        <v>0</v>
      </c>
      <c r="U3923" s="27" t="s">
        <v>7462</v>
      </c>
    </row>
    <row r="3924" spans="1:21" x14ac:dyDescent="0.15">
      <c r="A3924" s="27" t="s">
        <v>75</v>
      </c>
      <c r="B3924" s="27" t="s">
        <v>14001</v>
      </c>
      <c r="C3924" s="27" t="s">
        <v>246</v>
      </c>
      <c r="D3924" s="27" t="s">
        <v>334</v>
      </c>
      <c r="I3924" s="28">
        <v>43423.644699074073</v>
      </c>
      <c r="J3924" s="28">
        <v>43423.644699074073</v>
      </c>
      <c r="K3924" s="27">
        <v>0</v>
      </c>
      <c r="L3924" s="27" t="s">
        <v>211</v>
      </c>
      <c r="M3924" s="27" t="s">
        <v>211</v>
      </c>
      <c r="N3924" s="27" t="s">
        <v>215</v>
      </c>
      <c r="O3924" s="27" t="s">
        <v>333</v>
      </c>
      <c r="R3924" s="27">
        <v>0</v>
      </c>
      <c r="U3924" s="27" t="s">
        <v>14002</v>
      </c>
    </row>
    <row r="3925" spans="1:21" x14ac:dyDescent="0.15">
      <c r="A3925" s="27" t="s">
        <v>75</v>
      </c>
      <c r="B3925" s="27" t="s">
        <v>7463</v>
      </c>
      <c r="C3925" s="27" t="s">
        <v>246</v>
      </c>
      <c r="D3925" s="27" t="s">
        <v>334</v>
      </c>
      <c r="I3925" s="28">
        <v>43423.645185185182</v>
      </c>
      <c r="J3925" s="28">
        <v>43423.646793981483</v>
      </c>
      <c r="K3925" s="27">
        <v>1.6087962962962963E-3</v>
      </c>
      <c r="L3925" s="27" t="s">
        <v>210</v>
      </c>
      <c r="M3925" s="27" t="s">
        <v>211</v>
      </c>
      <c r="N3925" s="27" t="s">
        <v>215</v>
      </c>
      <c r="O3925" s="27" t="s">
        <v>333</v>
      </c>
      <c r="R3925" s="27">
        <v>0</v>
      </c>
      <c r="U3925" s="27" t="s">
        <v>7464</v>
      </c>
    </row>
    <row r="3926" spans="1:21" x14ac:dyDescent="0.15">
      <c r="A3926" s="27" t="s">
        <v>75</v>
      </c>
      <c r="B3926" s="27" t="s">
        <v>14003</v>
      </c>
      <c r="C3926" s="27" t="s">
        <v>246</v>
      </c>
      <c r="D3926" s="27" t="s">
        <v>334</v>
      </c>
      <c r="I3926" s="28">
        <v>43423.647407407407</v>
      </c>
      <c r="J3926" s="28">
        <v>43423.647407407407</v>
      </c>
      <c r="K3926" s="27">
        <v>0</v>
      </c>
      <c r="L3926" s="27" t="s">
        <v>211</v>
      </c>
      <c r="M3926" s="27" t="s">
        <v>211</v>
      </c>
      <c r="N3926" s="27" t="s">
        <v>215</v>
      </c>
      <c r="O3926" s="27" t="s">
        <v>333</v>
      </c>
      <c r="R3926" s="27">
        <v>0</v>
      </c>
      <c r="U3926" s="27" t="s">
        <v>7462</v>
      </c>
    </row>
    <row r="3927" spans="1:21" x14ac:dyDescent="0.15">
      <c r="A3927" s="27" t="s">
        <v>75</v>
      </c>
      <c r="B3927" s="27" t="s">
        <v>7465</v>
      </c>
      <c r="C3927" s="27" t="s">
        <v>246</v>
      </c>
      <c r="D3927" s="27" t="s">
        <v>334</v>
      </c>
      <c r="I3927" s="28">
        <v>43423.647650462961</v>
      </c>
      <c r="J3927" s="28">
        <v>43423.648668981485</v>
      </c>
      <c r="K3927" s="27">
        <v>1.0185185185185186E-3</v>
      </c>
      <c r="L3927" s="27" t="s">
        <v>210</v>
      </c>
      <c r="M3927" s="27" t="s">
        <v>211</v>
      </c>
      <c r="N3927" s="27" t="s">
        <v>215</v>
      </c>
      <c r="O3927" s="27" t="s">
        <v>333</v>
      </c>
      <c r="R3927" s="27">
        <v>0</v>
      </c>
      <c r="U3927" s="27" t="s">
        <v>7466</v>
      </c>
    </row>
    <row r="3928" spans="1:21" x14ac:dyDescent="0.15">
      <c r="A3928" s="27" t="s">
        <v>75</v>
      </c>
      <c r="B3928" s="27" t="s">
        <v>14004</v>
      </c>
      <c r="C3928" s="27" t="s">
        <v>246</v>
      </c>
      <c r="D3928" s="27" t="s">
        <v>334</v>
      </c>
      <c r="I3928" s="28">
        <v>43423.651446759257</v>
      </c>
      <c r="J3928" s="28">
        <v>43423.651446759257</v>
      </c>
      <c r="K3928" s="27">
        <v>0</v>
      </c>
      <c r="L3928" s="27" t="s">
        <v>211</v>
      </c>
      <c r="M3928" s="27" t="s">
        <v>211</v>
      </c>
      <c r="N3928" s="27" t="s">
        <v>215</v>
      </c>
      <c r="O3928" s="27" t="s">
        <v>333</v>
      </c>
      <c r="R3928" s="27">
        <v>0</v>
      </c>
      <c r="U3928" s="27" t="s">
        <v>14005</v>
      </c>
    </row>
    <row r="3929" spans="1:21" x14ac:dyDescent="0.15">
      <c r="A3929" s="27" t="s">
        <v>75</v>
      </c>
      <c r="B3929" s="27" t="s">
        <v>7467</v>
      </c>
      <c r="C3929" s="27" t="s">
        <v>246</v>
      </c>
      <c r="D3929" s="27" t="s">
        <v>334</v>
      </c>
      <c r="I3929" s="28">
        <v>43423.652719907404</v>
      </c>
      <c r="J3929" s="28">
        <v>43423.65284722222</v>
      </c>
      <c r="K3929" s="27">
        <v>1.273148148148148E-4</v>
      </c>
      <c r="L3929" s="27" t="s">
        <v>210</v>
      </c>
      <c r="M3929" s="27" t="s">
        <v>211</v>
      </c>
      <c r="N3929" s="27" t="s">
        <v>215</v>
      </c>
      <c r="O3929" s="27" t="s">
        <v>333</v>
      </c>
      <c r="R3929" s="27">
        <v>0</v>
      </c>
      <c r="U3929" s="27" t="s">
        <v>7468</v>
      </c>
    </row>
    <row r="3930" spans="1:21" x14ac:dyDescent="0.15">
      <c r="A3930" s="27" t="s">
        <v>75</v>
      </c>
      <c r="B3930" s="27" t="s">
        <v>14006</v>
      </c>
      <c r="C3930" s="27" t="s">
        <v>246</v>
      </c>
      <c r="D3930" s="27" t="s">
        <v>334</v>
      </c>
      <c r="I3930" s="28">
        <v>43423.653877314813</v>
      </c>
      <c r="J3930" s="28">
        <v>43423.653877314813</v>
      </c>
      <c r="K3930" s="27">
        <v>0</v>
      </c>
      <c r="L3930" s="27" t="s">
        <v>211</v>
      </c>
      <c r="M3930" s="27" t="s">
        <v>211</v>
      </c>
      <c r="N3930" s="27" t="s">
        <v>215</v>
      </c>
      <c r="O3930" s="27" t="s">
        <v>333</v>
      </c>
      <c r="R3930" s="27">
        <v>0</v>
      </c>
      <c r="U3930" s="27" t="s">
        <v>14007</v>
      </c>
    </row>
    <row r="3931" spans="1:21" x14ac:dyDescent="0.15">
      <c r="A3931" s="27" t="s">
        <v>75</v>
      </c>
      <c r="B3931" s="27" t="s">
        <v>7469</v>
      </c>
      <c r="C3931" s="27" t="s">
        <v>246</v>
      </c>
      <c r="D3931" s="27" t="s">
        <v>334</v>
      </c>
      <c r="I3931" s="28">
        <v>43423.655034722222</v>
      </c>
      <c r="J3931" s="28">
        <v>43423.655150462961</v>
      </c>
      <c r="K3931" s="27">
        <v>1.1574074074074073E-4</v>
      </c>
      <c r="L3931" s="27" t="s">
        <v>210</v>
      </c>
      <c r="M3931" s="27" t="s">
        <v>211</v>
      </c>
      <c r="N3931" s="27" t="s">
        <v>215</v>
      </c>
      <c r="O3931" s="27" t="s">
        <v>333</v>
      </c>
      <c r="R3931" s="27">
        <v>0</v>
      </c>
      <c r="U3931" s="27" t="s">
        <v>7470</v>
      </c>
    </row>
    <row r="3932" spans="1:21" x14ac:dyDescent="0.15">
      <c r="A3932" s="27" t="s">
        <v>75</v>
      </c>
      <c r="B3932" s="27" t="s">
        <v>14008</v>
      </c>
      <c r="C3932" s="27" t="s">
        <v>246</v>
      </c>
      <c r="D3932" s="27" t="s">
        <v>334</v>
      </c>
      <c r="I3932" s="28">
        <v>43423.656631944446</v>
      </c>
      <c r="J3932" s="28">
        <v>43423.656631944446</v>
      </c>
      <c r="K3932" s="27">
        <v>0</v>
      </c>
      <c r="L3932" s="27" t="s">
        <v>211</v>
      </c>
      <c r="M3932" s="27" t="s">
        <v>211</v>
      </c>
      <c r="N3932" s="27" t="s">
        <v>215</v>
      </c>
      <c r="O3932" s="27" t="s">
        <v>333</v>
      </c>
      <c r="R3932" s="27">
        <v>0</v>
      </c>
      <c r="U3932" s="27" t="s">
        <v>14009</v>
      </c>
    </row>
    <row r="3933" spans="1:21" x14ac:dyDescent="0.15">
      <c r="A3933" s="27" t="s">
        <v>75</v>
      </c>
      <c r="B3933" s="27" t="s">
        <v>14010</v>
      </c>
      <c r="C3933" s="27" t="s">
        <v>246</v>
      </c>
      <c r="D3933" s="27" t="s">
        <v>334</v>
      </c>
      <c r="I3933" s="28">
        <v>43423.657777777778</v>
      </c>
      <c r="J3933" s="28">
        <v>43423.657777777778</v>
      </c>
      <c r="K3933" s="27">
        <v>0</v>
      </c>
      <c r="L3933" s="27" t="s">
        <v>211</v>
      </c>
      <c r="M3933" s="27" t="s">
        <v>211</v>
      </c>
      <c r="N3933" s="27" t="s">
        <v>215</v>
      </c>
      <c r="O3933" s="27" t="s">
        <v>333</v>
      </c>
      <c r="R3933" s="27">
        <v>0</v>
      </c>
      <c r="U3933" s="27" t="s">
        <v>14011</v>
      </c>
    </row>
    <row r="3934" spans="1:21" x14ac:dyDescent="0.15">
      <c r="A3934" s="27" t="s">
        <v>75</v>
      </c>
      <c r="B3934" s="27" t="s">
        <v>7471</v>
      </c>
      <c r="C3934" s="27" t="s">
        <v>246</v>
      </c>
      <c r="D3934" s="27" t="s">
        <v>334</v>
      </c>
      <c r="I3934" s="28">
        <v>43423.65828703704</v>
      </c>
      <c r="J3934" s="28">
        <v>43423.660601851851</v>
      </c>
      <c r="K3934" s="27">
        <v>2.3148148148148151E-3</v>
      </c>
      <c r="L3934" s="27" t="s">
        <v>210</v>
      </c>
      <c r="M3934" s="27" t="s">
        <v>210</v>
      </c>
      <c r="N3934" s="27" t="s">
        <v>215</v>
      </c>
      <c r="O3934" s="27" t="s">
        <v>333</v>
      </c>
      <c r="R3934" s="27">
        <v>0</v>
      </c>
      <c r="U3934" s="27" t="s">
        <v>7472</v>
      </c>
    </row>
    <row r="3935" spans="1:21" x14ac:dyDescent="0.15">
      <c r="A3935" s="27" t="s">
        <v>75</v>
      </c>
      <c r="B3935" s="27" t="s">
        <v>7473</v>
      </c>
      <c r="C3935" s="27" t="s">
        <v>246</v>
      </c>
      <c r="D3935" s="27" t="s">
        <v>334</v>
      </c>
      <c r="I3935" s="28">
        <v>43423.668564814812</v>
      </c>
      <c r="J3935" s="28">
        <v>43423.67019675926</v>
      </c>
      <c r="K3935" s="27">
        <v>1.6319444444444445E-3</v>
      </c>
      <c r="L3935" s="27" t="s">
        <v>210</v>
      </c>
      <c r="M3935" s="27" t="s">
        <v>211</v>
      </c>
      <c r="N3935" s="27" t="s">
        <v>215</v>
      </c>
      <c r="O3935" s="27" t="s">
        <v>333</v>
      </c>
      <c r="R3935" s="27">
        <v>0</v>
      </c>
      <c r="U3935" s="27" t="s">
        <v>1980</v>
      </c>
    </row>
    <row r="3936" spans="1:21" x14ac:dyDescent="0.15">
      <c r="A3936" s="27" t="s">
        <v>75</v>
      </c>
      <c r="B3936" s="27" t="s">
        <v>14012</v>
      </c>
      <c r="C3936" s="27" t="s">
        <v>246</v>
      </c>
      <c r="D3936" s="27" t="s">
        <v>334</v>
      </c>
      <c r="I3936" s="28">
        <v>43423.670775462961</v>
      </c>
      <c r="J3936" s="28">
        <v>43423.670775462961</v>
      </c>
      <c r="K3936" s="27">
        <v>0</v>
      </c>
      <c r="L3936" s="27" t="s">
        <v>211</v>
      </c>
      <c r="M3936" s="27" t="s">
        <v>211</v>
      </c>
      <c r="N3936" s="27" t="s">
        <v>215</v>
      </c>
      <c r="O3936" s="27" t="s">
        <v>333</v>
      </c>
      <c r="R3936" s="27">
        <v>0</v>
      </c>
      <c r="U3936" s="27" t="s">
        <v>13994</v>
      </c>
    </row>
    <row r="3937" spans="1:21" x14ac:dyDescent="0.15">
      <c r="A3937" s="27" t="s">
        <v>75</v>
      </c>
      <c r="B3937" s="27" t="s">
        <v>7474</v>
      </c>
      <c r="C3937" s="27" t="s">
        <v>246</v>
      </c>
      <c r="D3937" s="27" t="s">
        <v>334</v>
      </c>
      <c r="I3937" s="28">
        <v>43423.671157407407</v>
      </c>
      <c r="J3937" s="28">
        <v>43423.673125000001</v>
      </c>
      <c r="K3937" s="27">
        <v>1.9675925925925928E-3</v>
      </c>
      <c r="L3937" s="27" t="s">
        <v>210</v>
      </c>
      <c r="M3937" s="27" t="s">
        <v>211</v>
      </c>
      <c r="N3937" s="27" t="s">
        <v>215</v>
      </c>
      <c r="O3937" s="27" t="s">
        <v>333</v>
      </c>
      <c r="R3937" s="27">
        <v>0</v>
      </c>
      <c r="U3937" s="27" t="s">
        <v>1980</v>
      </c>
    </row>
    <row r="3938" spans="1:21" x14ac:dyDescent="0.15">
      <c r="A3938" s="27" t="s">
        <v>75</v>
      </c>
      <c r="B3938" s="27" t="s">
        <v>14013</v>
      </c>
      <c r="C3938" s="27" t="s">
        <v>246</v>
      </c>
      <c r="D3938" s="27" t="s">
        <v>334</v>
      </c>
      <c r="I3938" s="28">
        <v>43423.674027777779</v>
      </c>
      <c r="J3938" s="28">
        <v>43423.674027777779</v>
      </c>
      <c r="K3938" s="27">
        <v>0</v>
      </c>
      <c r="L3938" s="27" t="s">
        <v>211</v>
      </c>
      <c r="M3938" s="27" t="s">
        <v>211</v>
      </c>
      <c r="N3938" s="27" t="s">
        <v>215</v>
      </c>
      <c r="O3938" s="27" t="s">
        <v>333</v>
      </c>
      <c r="R3938" s="27">
        <v>0</v>
      </c>
      <c r="U3938" s="27" t="s">
        <v>1061</v>
      </c>
    </row>
    <row r="3939" spans="1:21" x14ac:dyDescent="0.15">
      <c r="A3939" s="27" t="s">
        <v>75</v>
      </c>
      <c r="B3939" s="27" t="s">
        <v>7475</v>
      </c>
      <c r="C3939" s="27" t="s">
        <v>246</v>
      </c>
      <c r="D3939" s="27" t="s">
        <v>334</v>
      </c>
      <c r="I3939" s="28">
        <v>43423.681145833332</v>
      </c>
      <c r="J3939" s="28">
        <v>43423.686331018522</v>
      </c>
      <c r="K3939" s="27">
        <v>5.185185185185185E-3</v>
      </c>
      <c r="L3939" s="27" t="s">
        <v>210</v>
      </c>
      <c r="M3939" s="27" t="s">
        <v>210</v>
      </c>
      <c r="N3939" s="27" t="s">
        <v>215</v>
      </c>
      <c r="O3939" s="27" t="s">
        <v>333</v>
      </c>
      <c r="R3939" s="27">
        <v>0</v>
      </c>
      <c r="U3939" s="27" t="s">
        <v>7476</v>
      </c>
    </row>
    <row r="3940" spans="1:21" x14ac:dyDescent="0.15">
      <c r="A3940" s="27" t="s">
        <v>75</v>
      </c>
      <c r="B3940" s="27" t="s">
        <v>7477</v>
      </c>
      <c r="C3940" s="27" t="s">
        <v>246</v>
      </c>
      <c r="D3940" s="27" t="s">
        <v>334</v>
      </c>
      <c r="I3940" s="28">
        <v>43423.6871875</v>
      </c>
      <c r="J3940" s="28">
        <v>43423.687222222223</v>
      </c>
      <c r="K3940" s="27">
        <v>3.4722222222222222E-5</v>
      </c>
      <c r="L3940" s="27" t="s">
        <v>210</v>
      </c>
      <c r="M3940" s="27" t="s">
        <v>211</v>
      </c>
      <c r="N3940" s="27" t="s">
        <v>215</v>
      </c>
      <c r="O3940" s="27" t="s">
        <v>333</v>
      </c>
      <c r="R3940" s="27">
        <v>0</v>
      </c>
      <c r="U3940" s="27" t="s">
        <v>1549</v>
      </c>
    </row>
    <row r="3941" spans="1:21" x14ac:dyDescent="0.15">
      <c r="A3941" s="27" t="s">
        <v>75</v>
      </c>
      <c r="B3941" s="27" t="s">
        <v>7478</v>
      </c>
      <c r="C3941" s="27" t="s">
        <v>246</v>
      </c>
      <c r="D3941" s="27" t="s">
        <v>334</v>
      </c>
      <c r="I3941" s="28">
        <v>43423.687638888892</v>
      </c>
      <c r="J3941" s="28">
        <v>43423.688194444447</v>
      </c>
      <c r="K3941" s="27">
        <v>5.5555555555555556E-4</v>
      </c>
      <c r="L3941" s="27" t="s">
        <v>210</v>
      </c>
      <c r="M3941" s="27" t="s">
        <v>211</v>
      </c>
      <c r="N3941" s="27" t="s">
        <v>215</v>
      </c>
      <c r="O3941" s="27" t="s">
        <v>333</v>
      </c>
      <c r="R3941" s="27">
        <v>0</v>
      </c>
      <c r="U3941" s="27" t="s">
        <v>1549</v>
      </c>
    </row>
    <row r="3942" spans="1:21" x14ac:dyDescent="0.15">
      <c r="A3942" s="27" t="s">
        <v>75</v>
      </c>
      <c r="B3942" s="27" t="s">
        <v>7479</v>
      </c>
      <c r="C3942" s="27" t="s">
        <v>246</v>
      </c>
      <c r="D3942" s="27" t="s">
        <v>334</v>
      </c>
      <c r="I3942" s="28">
        <v>43423.690787037034</v>
      </c>
      <c r="J3942" s="28">
        <v>43423.690995370373</v>
      </c>
      <c r="K3942" s="27">
        <v>2.0833333333333335E-4</v>
      </c>
      <c r="L3942" s="27" t="s">
        <v>210</v>
      </c>
      <c r="M3942" s="27" t="s">
        <v>211</v>
      </c>
      <c r="N3942" s="27" t="s">
        <v>215</v>
      </c>
      <c r="O3942" s="27" t="s">
        <v>333</v>
      </c>
      <c r="R3942" s="27">
        <v>0</v>
      </c>
      <c r="U3942" s="27" t="s">
        <v>7480</v>
      </c>
    </row>
    <row r="3943" spans="1:21" x14ac:dyDescent="0.15">
      <c r="A3943" s="27" t="s">
        <v>75</v>
      </c>
      <c r="B3943" s="27" t="s">
        <v>7481</v>
      </c>
      <c r="C3943" s="27" t="s">
        <v>246</v>
      </c>
      <c r="D3943" s="27" t="s">
        <v>334</v>
      </c>
      <c r="I3943" s="28">
        <v>43423.697604166664</v>
      </c>
      <c r="J3943" s="28">
        <v>43423.698564814818</v>
      </c>
      <c r="K3943" s="27">
        <v>9.6064814814814808E-4</v>
      </c>
      <c r="L3943" s="27" t="s">
        <v>210</v>
      </c>
      <c r="M3943" s="27" t="s">
        <v>211</v>
      </c>
      <c r="N3943" s="27" t="s">
        <v>215</v>
      </c>
      <c r="O3943" s="27" t="s">
        <v>333</v>
      </c>
      <c r="R3943" s="27">
        <v>0</v>
      </c>
      <c r="U3943" s="27" t="s">
        <v>3543</v>
      </c>
    </row>
    <row r="3944" spans="1:21" x14ac:dyDescent="0.15">
      <c r="A3944" s="27" t="s">
        <v>75</v>
      </c>
      <c r="B3944" s="27" t="s">
        <v>7482</v>
      </c>
      <c r="C3944" s="27" t="s">
        <v>246</v>
      </c>
      <c r="D3944" s="27" t="s">
        <v>334</v>
      </c>
      <c r="I3944" s="28">
        <v>43423.698969907404</v>
      </c>
      <c r="J3944" s="28">
        <v>43423.700023148151</v>
      </c>
      <c r="K3944" s="27">
        <v>1.0532407407407407E-3</v>
      </c>
      <c r="L3944" s="27" t="s">
        <v>210</v>
      </c>
      <c r="M3944" s="27" t="s">
        <v>211</v>
      </c>
      <c r="N3944" s="27" t="s">
        <v>215</v>
      </c>
      <c r="O3944" s="27" t="s">
        <v>333</v>
      </c>
      <c r="R3944" s="27">
        <v>0</v>
      </c>
      <c r="U3944" s="27" t="s">
        <v>7483</v>
      </c>
    </row>
    <row r="3945" spans="1:21" x14ac:dyDescent="0.15">
      <c r="A3945" s="27" t="s">
        <v>75</v>
      </c>
      <c r="B3945" s="27" t="s">
        <v>7484</v>
      </c>
      <c r="C3945" s="27" t="s">
        <v>246</v>
      </c>
      <c r="D3945" s="27" t="s">
        <v>334</v>
      </c>
      <c r="I3945" s="28">
        <v>43423.70511574074</v>
      </c>
      <c r="J3945" s="28">
        <v>43423.705324074072</v>
      </c>
      <c r="K3945" s="27">
        <v>2.0833333333333335E-4</v>
      </c>
      <c r="L3945" s="27" t="s">
        <v>210</v>
      </c>
      <c r="M3945" s="27" t="s">
        <v>211</v>
      </c>
      <c r="N3945" s="27" t="s">
        <v>215</v>
      </c>
      <c r="O3945" s="27" t="s">
        <v>333</v>
      </c>
      <c r="U3945" s="27" t="s">
        <v>7485</v>
      </c>
    </row>
    <row r="3946" spans="1:21" x14ac:dyDescent="0.15">
      <c r="A3946" s="27" t="s">
        <v>75</v>
      </c>
      <c r="B3946" s="27" t="s">
        <v>14014</v>
      </c>
      <c r="C3946" s="27" t="s">
        <v>246</v>
      </c>
      <c r="D3946" s="27" t="s">
        <v>334</v>
      </c>
      <c r="I3946" s="28">
        <v>43423.708703703705</v>
      </c>
      <c r="J3946" s="28">
        <v>43423.708703703705</v>
      </c>
      <c r="K3946" s="27">
        <v>0</v>
      </c>
      <c r="L3946" s="27" t="s">
        <v>211</v>
      </c>
      <c r="M3946" s="27" t="s">
        <v>211</v>
      </c>
      <c r="N3946" s="27" t="s">
        <v>215</v>
      </c>
      <c r="O3946" s="27" t="s">
        <v>333</v>
      </c>
      <c r="R3946" s="27">
        <v>0</v>
      </c>
      <c r="U3946" s="27" t="s">
        <v>1062</v>
      </c>
    </row>
    <row r="3947" spans="1:21" x14ac:dyDescent="0.15">
      <c r="A3947" s="27" t="s">
        <v>75</v>
      </c>
      <c r="B3947" s="27" t="s">
        <v>14015</v>
      </c>
      <c r="C3947" s="27" t="s">
        <v>246</v>
      </c>
      <c r="D3947" s="27" t="s">
        <v>334</v>
      </c>
      <c r="I3947" s="28">
        <v>43423.710590277777</v>
      </c>
      <c r="J3947" s="28">
        <v>43423.710590277777</v>
      </c>
      <c r="K3947" s="27">
        <v>0</v>
      </c>
      <c r="L3947" s="27" t="s">
        <v>211</v>
      </c>
      <c r="M3947" s="27" t="s">
        <v>211</v>
      </c>
      <c r="N3947" s="27" t="s">
        <v>215</v>
      </c>
      <c r="O3947" s="27" t="s">
        <v>333</v>
      </c>
      <c r="R3947" s="27">
        <v>0</v>
      </c>
      <c r="U3947" s="27" t="s">
        <v>14016</v>
      </c>
    </row>
    <row r="3948" spans="1:21" x14ac:dyDescent="0.15">
      <c r="A3948" s="27" t="s">
        <v>75</v>
      </c>
      <c r="B3948" s="27" t="s">
        <v>14017</v>
      </c>
      <c r="C3948" s="27" t="s">
        <v>246</v>
      </c>
      <c r="D3948" s="27" t="s">
        <v>334</v>
      </c>
      <c r="I3948" s="28">
        <v>43423.7112037037</v>
      </c>
      <c r="J3948" s="28">
        <v>43423.7112037037</v>
      </c>
      <c r="K3948" s="27">
        <v>0</v>
      </c>
      <c r="L3948" s="27" t="s">
        <v>211</v>
      </c>
      <c r="M3948" s="27" t="s">
        <v>211</v>
      </c>
      <c r="N3948" s="27" t="s">
        <v>215</v>
      </c>
      <c r="O3948" s="27" t="s">
        <v>333</v>
      </c>
      <c r="R3948" s="27">
        <v>0</v>
      </c>
      <c r="U3948" s="27" t="s">
        <v>14018</v>
      </c>
    </row>
    <row r="3949" spans="1:21" x14ac:dyDescent="0.15">
      <c r="A3949" s="27" t="s">
        <v>75</v>
      </c>
      <c r="B3949" s="27" t="s">
        <v>7486</v>
      </c>
      <c r="C3949" s="27" t="s">
        <v>246</v>
      </c>
      <c r="D3949" s="27" t="s">
        <v>334</v>
      </c>
      <c r="I3949" s="28">
        <v>43423.71130787037</v>
      </c>
      <c r="J3949" s="28">
        <v>43423.713310185187</v>
      </c>
      <c r="K3949" s="27">
        <v>2.0023148148148148E-3</v>
      </c>
      <c r="L3949" s="27" t="s">
        <v>210</v>
      </c>
      <c r="M3949" s="27" t="s">
        <v>211</v>
      </c>
      <c r="N3949" s="27" t="s">
        <v>215</v>
      </c>
      <c r="O3949" s="27" t="s">
        <v>333</v>
      </c>
      <c r="R3949" s="27">
        <v>0</v>
      </c>
      <c r="U3949" s="27" t="s">
        <v>7487</v>
      </c>
    </row>
    <row r="3950" spans="1:21" x14ac:dyDescent="0.15">
      <c r="A3950" s="27" t="s">
        <v>75</v>
      </c>
      <c r="B3950" s="27" t="s">
        <v>14019</v>
      </c>
      <c r="C3950" s="27" t="s">
        <v>246</v>
      </c>
      <c r="D3950" s="27" t="s">
        <v>334</v>
      </c>
      <c r="I3950" s="28">
        <v>43423.71434027778</v>
      </c>
      <c r="J3950" s="28">
        <v>43423.71434027778</v>
      </c>
      <c r="K3950" s="27">
        <v>0</v>
      </c>
      <c r="L3950" s="27" t="s">
        <v>211</v>
      </c>
      <c r="M3950" s="27" t="s">
        <v>211</v>
      </c>
      <c r="N3950" s="27" t="s">
        <v>215</v>
      </c>
      <c r="O3950" s="27" t="s">
        <v>333</v>
      </c>
      <c r="R3950" s="27">
        <v>0</v>
      </c>
      <c r="U3950" s="27" t="s">
        <v>14020</v>
      </c>
    </row>
    <row r="3951" spans="1:21" x14ac:dyDescent="0.15">
      <c r="A3951" s="27" t="s">
        <v>75</v>
      </c>
      <c r="B3951" s="27" t="s">
        <v>14021</v>
      </c>
      <c r="C3951" s="27" t="s">
        <v>246</v>
      </c>
      <c r="D3951" s="27" t="s">
        <v>334</v>
      </c>
      <c r="I3951" s="28">
        <v>43423.71503472222</v>
      </c>
      <c r="J3951" s="28">
        <v>43423.71503472222</v>
      </c>
      <c r="K3951" s="27">
        <v>0</v>
      </c>
      <c r="L3951" s="27" t="s">
        <v>211</v>
      </c>
      <c r="M3951" s="27" t="s">
        <v>211</v>
      </c>
      <c r="N3951" s="27" t="s">
        <v>215</v>
      </c>
      <c r="O3951" s="27" t="s">
        <v>333</v>
      </c>
      <c r="R3951" s="27">
        <v>0</v>
      </c>
      <c r="U3951" s="27" t="s">
        <v>14022</v>
      </c>
    </row>
    <row r="3952" spans="1:21" x14ac:dyDescent="0.15">
      <c r="A3952" s="27" t="s">
        <v>75</v>
      </c>
      <c r="B3952" s="27" t="s">
        <v>14023</v>
      </c>
      <c r="C3952" s="27" t="s">
        <v>246</v>
      </c>
      <c r="D3952" s="27" t="s">
        <v>334</v>
      </c>
      <c r="I3952" s="28">
        <v>43423.715914351851</v>
      </c>
      <c r="J3952" s="28">
        <v>43423.715914351851</v>
      </c>
      <c r="K3952" s="27">
        <v>0</v>
      </c>
      <c r="L3952" s="27" t="s">
        <v>211</v>
      </c>
      <c r="M3952" s="27" t="s">
        <v>211</v>
      </c>
      <c r="N3952" s="27" t="s">
        <v>215</v>
      </c>
      <c r="O3952" s="27" t="s">
        <v>333</v>
      </c>
      <c r="R3952" s="27">
        <v>0</v>
      </c>
      <c r="U3952" s="27" t="s">
        <v>14024</v>
      </c>
    </row>
    <row r="3953" spans="1:21" x14ac:dyDescent="0.15">
      <c r="A3953" s="27" t="s">
        <v>75</v>
      </c>
      <c r="B3953" s="27" t="s">
        <v>14025</v>
      </c>
      <c r="C3953" s="27" t="s">
        <v>246</v>
      </c>
      <c r="D3953" s="27" t="s">
        <v>334</v>
      </c>
      <c r="I3953" s="28">
        <v>43423.716643518521</v>
      </c>
      <c r="J3953" s="28">
        <v>43423.716643518521</v>
      </c>
      <c r="K3953" s="27">
        <v>0</v>
      </c>
      <c r="L3953" s="27" t="s">
        <v>211</v>
      </c>
      <c r="M3953" s="27" t="s">
        <v>211</v>
      </c>
      <c r="N3953" s="27" t="s">
        <v>215</v>
      </c>
      <c r="O3953" s="27" t="s">
        <v>333</v>
      </c>
      <c r="R3953" s="27">
        <v>0</v>
      </c>
      <c r="U3953" s="27" t="s">
        <v>14026</v>
      </c>
    </row>
    <row r="3954" spans="1:21" x14ac:dyDescent="0.15">
      <c r="A3954" s="27" t="s">
        <v>75</v>
      </c>
      <c r="B3954" s="27" t="s">
        <v>7488</v>
      </c>
      <c r="C3954" s="27" t="s">
        <v>246</v>
      </c>
      <c r="D3954" s="27" t="s">
        <v>334</v>
      </c>
      <c r="I3954" s="28">
        <v>43423.717060185183</v>
      </c>
      <c r="J3954" s="28">
        <v>43423.718530092592</v>
      </c>
      <c r="K3954" s="27">
        <v>1.4699074074074074E-3</v>
      </c>
      <c r="L3954" s="27" t="s">
        <v>210</v>
      </c>
      <c r="M3954" s="27" t="s">
        <v>211</v>
      </c>
      <c r="N3954" s="27" t="s">
        <v>215</v>
      </c>
      <c r="O3954" s="27" t="s">
        <v>333</v>
      </c>
      <c r="R3954" s="27">
        <v>0</v>
      </c>
      <c r="U3954" s="27" t="s">
        <v>7489</v>
      </c>
    </row>
    <row r="3955" spans="1:21" x14ac:dyDescent="0.15">
      <c r="A3955" s="27" t="s">
        <v>75</v>
      </c>
      <c r="B3955" s="27" t="s">
        <v>7490</v>
      </c>
      <c r="C3955" s="27" t="s">
        <v>246</v>
      </c>
      <c r="D3955" s="27" t="s">
        <v>334</v>
      </c>
      <c r="I3955" s="28">
        <v>43423.719108796293</v>
      </c>
      <c r="J3955" s="28">
        <v>43423.719884259262</v>
      </c>
      <c r="K3955" s="27">
        <v>7.7546296296296304E-4</v>
      </c>
      <c r="L3955" s="27" t="s">
        <v>210</v>
      </c>
      <c r="M3955" s="27" t="s">
        <v>211</v>
      </c>
      <c r="N3955" s="27" t="s">
        <v>215</v>
      </c>
      <c r="O3955" s="27" t="s">
        <v>333</v>
      </c>
      <c r="R3955" s="27">
        <v>0</v>
      </c>
      <c r="U3955" s="27" t="s">
        <v>7491</v>
      </c>
    </row>
    <row r="3956" spans="1:21" x14ac:dyDescent="0.15">
      <c r="A3956" s="27" t="s">
        <v>75</v>
      </c>
      <c r="B3956" s="27" t="s">
        <v>14027</v>
      </c>
      <c r="C3956" s="27" t="s">
        <v>246</v>
      </c>
      <c r="D3956" s="27" t="s">
        <v>334</v>
      </c>
      <c r="I3956" s="28">
        <v>43423.720370370371</v>
      </c>
      <c r="J3956" s="28">
        <v>43423.720370370371</v>
      </c>
      <c r="K3956" s="27">
        <v>0</v>
      </c>
      <c r="L3956" s="27" t="s">
        <v>211</v>
      </c>
      <c r="M3956" s="27" t="s">
        <v>211</v>
      </c>
      <c r="N3956" s="27" t="s">
        <v>215</v>
      </c>
      <c r="O3956" s="27" t="s">
        <v>333</v>
      </c>
      <c r="R3956" s="27">
        <v>0</v>
      </c>
      <c r="U3956" s="27" t="s">
        <v>1981</v>
      </c>
    </row>
    <row r="3957" spans="1:21" x14ac:dyDescent="0.15">
      <c r="A3957" s="27" t="s">
        <v>75</v>
      </c>
      <c r="B3957" s="27" t="s">
        <v>14028</v>
      </c>
      <c r="C3957" s="27" t="s">
        <v>246</v>
      </c>
      <c r="D3957" s="27" t="s">
        <v>334</v>
      </c>
      <c r="I3957" s="28">
        <v>43423.72152777778</v>
      </c>
      <c r="J3957" s="28">
        <v>43423.72152777778</v>
      </c>
      <c r="K3957" s="27">
        <v>0</v>
      </c>
      <c r="L3957" s="27" t="s">
        <v>211</v>
      </c>
      <c r="M3957" s="27" t="s">
        <v>211</v>
      </c>
      <c r="N3957" s="27" t="s">
        <v>215</v>
      </c>
      <c r="O3957" s="27" t="s">
        <v>333</v>
      </c>
      <c r="R3957" s="27">
        <v>0</v>
      </c>
      <c r="U3957" s="27" t="s">
        <v>14029</v>
      </c>
    </row>
    <row r="3958" spans="1:21" x14ac:dyDescent="0.15">
      <c r="A3958" s="27" t="s">
        <v>75</v>
      </c>
      <c r="B3958" s="27" t="s">
        <v>7492</v>
      </c>
      <c r="C3958" s="27" t="s">
        <v>246</v>
      </c>
      <c r="D3958" s="27" t="s">
        <v>334</v>
      </c>
      <c r="I3958" s="28">
        <v>43423.723090277781</v>
      </c>
      <c r="J3958" s="28">
        <v>43423.72861111111</v>
      </c>
      <c r="K3958" s="27">
        <v>5.5208333333333333E-3</v>
      </c>
      <c r="L3958" s="27" t="s">
        <v>210</v>
      </c>
      <c r="M3958" s="27" t="s">
        <v>210</v>
      </c>
      <c r="N3958" s="27" t="s">
        <v>215</v>
      </c>
      <c r="O3958" s="27" t="s">
        <v>333</v>
      </c>
      <c r="R3958" s="27">
        <v>0</v>
      </c>
      <c r="U3958" s="27" t="s">
        <v>7493</v>
      </c>
    </row>
    <row r="3959" spans="1:21" x14ac:dyDescent="0.15">
      <c r="A3959" s="27" t="s">
        <v>75</v>
      </c>
      <c r="B3959" s="27" t="s">
        <v>14030</v>
      </c>
      <c r="C3959" s="27" t="s">
        <v>246</v>
      </c>
      <c r="D3959" s="27" t="s">
        <v>334</v>
      </c>
      <c r="I3959" s="28">
        <v>43423.733923611115</v>
      </c>
      <c r="J3959" s="28">
        <v>43423.733923611115</v>
      </c>
      <c r="K3959" s="27">
        <v>0</v>
      </c>
      <c r="L3959" s="27" t="s">
        <v>211</v>
      </c>
      <c r="M3959" s="27" t="s">
        <v>211</v>
      </c>
      <c r="N3959" s="27" t="s">
        <v>215</v>
      </c>
      <c r="O3959" s="27" t="s">
        <v>333</v>
      </c>
      <c r="R3959" s="27">
        <v>0</v>
      </c>
      <c r="U3959" s="27" t="s">
        <v>1371</v>
      </c>
    </row>
    <row r="3960" spans="1:21" x14ac:dyDescent="0.15">
      <c r="A3960" s="27" t="s">
        <v>75</v>
      </c>
      <c r="B3960" s="27" t="s">
        <v>7494</v>
      </c>
      <c r="C3960" s="27" t="s">
        <v>246</v>
      </c>
      <c r="D3960" s="27" t="s">
        <v>334</v>
      </c>
      <c r="I3960" s="28">
        <v>43423.737199074072</v>
      </c>
      <c r="J3960" s="28">
        <v>43423.737696759257</v>
      </c>
      <c r="K3960" s="27">
        <v>4.9768518518518521E-4</v>
      </c>
      <c r="L3960" s="27" t="s">
        <v>210</v>
      </c>
      <c r="M3960" s="27" t="s">
        <v>211</v>
      </c>
      <c r="N3960" s="27" t="s">
        <v>215</v>
      </c>
      <c r="O3960" s="27" t="s">
        <v>333</v>
      </c>
      <c r="R3960" s="27">
        <v>0</v>
      </c>
      <c r="U3960" s="27" t="s">
        <v>756</v>
      </c>
    </row>
    <row r="3961" spans="1:21" x14ac:dyDescent="0.15">
      <c r="A3961" s="27" t="s">
        <v>75</v>
      </c>
      <c r="B3961" s="27" t="s">
        <v>14031</v>
      </c>
      <c r="C3961" s="27" t="s">
        <v>246</v>
      </c>
      <c r="D3961" s="27" t="s">
        <v>334</v>
      </c>
      <c r="I3961" s="28">
        <v>43423.738645833335</v>
      </c>
      <c r="J3961" s="28">
        <v>43423.738645833335</v>
      </c>
      <c r="K3961" s="27">
        <v>0</v>
      </c>
      <c r="L3961" s="27" t="s">
        <v>211</v>
      </c>
      <c r="M3961" s="27" t="s">
        <v>211</v>
      </c>
      <c r="N3961" s="27" t="s">
        <v>215</v>
      </c>
      <c r="O3961" s="27" t="s">
        <v>333</v>
      </c>
      <c r="R3961" s="27">
        <v>0</v>
      </c>
      <c r="U3961" s="27" t="s">
        <v>1061</v>
      </c>
    </row>
    <row r="3962" spans="1:21" x14ac:dyDescent="0.15">
      <c r="A3962" s="27" t="s">
        <v>75</v>
      </c>
      <c r="B3962" s="27" t="s">
        <v>7495</v>
      </c>
      <c r="C3962" s="27" t="s">
        <v>246</v>
      </c>
      <c r="D3962" s="27" t="s">
        <v>334</v>
      </c>
      <c r="I3962" s="28">
        <v>43423.763518518521</v>
      </c>
      <c r="J3962" s="28">
        <v>43423.764351851853</v>
      </c>
      <c r="K3962" s="27">
        <v>8.3333333333333339E-4</v>
      </c>
      <c r="L3962" s="27" t="s">
        <v>210</v>
      </c>
      <c r="M3962" s="27" t="s">
        <v>211</v>
      </c>
      <c r="N3962" s="27" t="s">
        <v>215</v>
      </c>
      <c r="O3962" s="27" t="s">
        <v>333</v>
      </c>
      <c r="R3962" s="27">
        <v>0</v>
      </c>
      <c r="U3962" s="27" t="s">
        <v>1548</v>
      </c>
    </row>
    <row r="3963" spans="1:21" x14ac:dyDescent="0.15">
      <c r="A3963" s="27" t="s">
        <v>75</v>
      </c>
      <c r="B3963" s="27" t="s">
        <v>14032</v>
      </c>
      <c r="C3963" s="27" t="s">
        <v>244</v>
      </c>
      <c r="D3963" s="27" t="s">
        <v>265</v>
      </c>
      <c r="I3963" s="28">
        <v>43423.497777777775</v>
      </c>
      <c r="J3963" s="28">
        <v>43423.497777777775</v>
      </c>
      <c r="K3963" s="27">
        <v>0</v>
      </c>
      <c r="L3963" s="27" t="s">
        <v>211</v>
      </c>
      <c r="M3963" s="27" t="s">
        <v>211</v>
      </c>
      <c r="N3963" s="27" t="s">
        <v>215</v>
      </c>
      <c r="O3963" s="27" t="s">
        <v>264</v>
      </c>
      <c r="R3963" s="27">
        <v>0</v>
      </c>
      <c r="U3963" s="27" t="s">
        <v>7799</v>
      </c>
    </row>
    <row r="3964" spans="1:21" x14ac:dyDescent="0.15">
      <c r="A3964" s="27" t="s">
        <v>75</v>
      </c>
      <c r="B3964" s="27" t="s">
        <v>7496</v>
      </c>
      <c r="C3964" s="27" t="s">
        <v>244</v>
      </c>
      <c r="D3964" s="27" t="s">
        <v>265</v>
      </c>
      <c r="I3964" s="28">
        <v>43423.586909722224</v>
      </c>
      <c r="J3964" s="28">
        <v>43423.591122685182</v>
      </c>
      <c r="K3964" s="27">
        <v>4.2129629629629626E-3</v>
      </c>
      <c r="L3964" s="27" t="s">
        <v>210</v>
      </c>
      <c r="M3964" s="27" t="s">
        <v>210</v>
      </c>
      <c r="N3964" s="27" t="s">
        <v>215</v>
      </c>
      <c r="O3964" s="27" t="s">
        <v>264</v>
      </c>
      <c r="R3964" s="27">
        <v>0</v>
      </c>
      <c r="U3964" s="27" t="s">
        <v>1727</v>
      </c>
    </row>
    <row r="3965" spans="1:21" x14ac:dyDescent="0.15">
      <c r="A3965" s="27" t="s">
        <v>75</v>
      </c>
      <c r="B3965" s="27" t="s">
        <v>14033</v>
      </c>
      <c r="C3965" s="27" t="s">
        <v>244</v>
      </c>
      <c r="D3965" s="27" t="s">
        <v>265</v>
      </c>
      <c r="I3965" s="28">
        <v>43423.618993055556</v>
      </c>
      <c r="J3965" s="28">
        <v>43423.618993055556</v>
      </c>
      <c r="K3965" s="27">
        <v>0</v>
      </c>
      <c r="L3965" s="27" t="s">
        <v>211</v>
      </c>
      <c r="M3965" s="27" t="s">
        <v>211</v>
      </c>
      <c r="N3965" s="27" t="s">
        <v>215</v>
      </c>
      <c r="O3965" s="27" t="s">
        <v>264</v>
      </c>
      <c r="R3965" s="27">
        <v>0</v>
      </c>
      <c r="U3965" s="27" t="s">
        <v>14034</v>
      </c>
    </row>
    <row r="3966" spans="1:21" x14ac:dyDescent="0.15">
      <c r="A3966" s="27" t="s">
        <v>75</v>
      </c>
      <c r="B3966" s="27" t="s">
        <v>14035</v>
      </c>
      <c r="C3966" s="27" t="s">
        <v>244</v>
      </c>
      <c r="D3966" s="27" t="s">
        <v>265</v>
      </c>
      <c r="I3966" s="28">
        <v>43423.621006944442</v>
      </c>
      <c r="J3966" s="28">
        <v>43423.621006944442</v>
      </c>
      <c r="K3966" s="27">
        <v>0</v>
      </c>
      <c r="L3966" s="27" t="s">
        <v>211</v>
      </c>
      <c r="M3966" s="27" t="s">
        <v>211</v>
      </c>
      <c r="N3966" s="27" t="s">
        <v>215</v>
      </c>
      <c r="O3966" s="27" t="s">
        <v>264</v>
      </c>
      <c r="R3966" s="27">
        <v>0</v>
      </c>
      <c r="U3966" s="27" t="s">
        <v>14034</v>
      </c>
    </row>
    <row r="3967" spans="1:21" x14ac:dyDescent="0.15">
      <c r="A3967" s="27" t="s">
        <v>75</v>
      </c>
      <c r="B3967" s="27" t="s">
        <v>7497</v>
      </c>
      <c r="C3967" s="27" t="s">
        <v>244</v>
      </c>
      <c r="D3967" s="27" t="s">
        <v>265</v>
      </c>
      <c r="I3967" s="28">
        <v>43423.623437499999</v>
      </c>
      <c r="J3967" s="28">
        <v>43423.62395833333</v>
      </c>
      <c r="K3967" s="27">
        <v>5.2083333333333333E-4</v>
      </c>
      <c r="L3967" s="27" t="s">
        <v>210</v>
      </c>
      <c r="M3967" s="27" t="s">
        <v>211</v>
      </c>
      <c r="N3967" s="27" t="s">
        <v>215</v>
      </c>
      <c r="O3967" s="27" t="s">
        <v>264</v>
      </c>
      <c r="R3967" s="27">
        <v>0</v>
      </c>
      <c r="U3967" s="27" t="s">
        <v>7498</v>
      </c>
    </row>
    <row r="3968" spans="1:21" x14ac:dyDescent="0.15">
      <c r="A3968" s="27" t="s">
        <v>75</v>
      </c>
      <c r="B3968" s="27" t="s">
        <v>7499</v>
      </c>
      <c r="C3968" s="27" t="s">
        <v>244</v>
      </c>
      <c r="D3968" s="27" t="s">
        <v>265</v>
      </c>
      <c r="I3968" s="28">
        <v>43423.624224537038</v>
      </c>
      <c r="J3968" s="28">
        <v>43423.624861111108</v>
      </c>
      <c r="K3968" s="27">
        <v>6.3657407407407402E-4</v>
      </c>
      <c r="L3968" s="27" t="s">
        <v>210</v>
      </c>
      <c r="M3968" s="27" t="s">
        <v>211</v>
      </c>
      <c r="N3968" s="27" t="s">
        <v>215</v>
      </c>
      <c r="O3968" s="27" t="s">
        <v>264</v>
      </c>
      <c r="R3968" s="27">
        <v>0</v>
      </c>
      <c r="U3968" s="27" t="s">
        <v>7500</v>
      </c>
    </row>
    <row r="3969" spans="1:21" x14ac:dyDescent="0.15">
      <c r="A3969" s="27" t="s">
        <v>75</v>
      </c>
      <c r="B3969" s="27" t="s">
        <v>7501</v>
      </c>
      <c r="C3969" s="27" t="s">
        <v>244</v>
      </c>
      <c r="D3969" s="27" t="s">
        <v>265</v>
      </c>
      <c r="I3969" s="28">
        <v>43423.625335648147</v>
      </c>
      <c r="J3969" s="28">
        <v>43423.626400462963</v>
      </c>
      <c r="K3969" s="27">
        <v>1.0648148148148147E-3</v>
      </c>
      <c r="L3969" s="27" t="s">
        <v>210</v>
      </c>
      <c r="M3969" s="27" t="s">
        <v>211</v>
      </c>
      <c r="N3969" s="27" t="s">
        <v>215</v>
      </c>
      <c r="O3969" s="27" t="s">
        <v>264</v>
      </c>
      <c r="R3969" s="27">
        <v>0</v>
      </c>
      <c r="U3969" s="27" t="s">
        <v>7502</v>
      </c>
    </row>
    <row r="3970" spans="1:21" x14ac:dyDescent="0.15">
      <c r="A3970" s="27" t="s">
        <v>75</v>
      </c>
      <c r="B3970" s="27" t="s">
        <v>14036</v>
      </c>
      <c r="C3970" s="27" t="s">
        <v>244</v>
      </c>
      <c r="D3970" s="27" t="s">
        <v>265</v>
      </c>
      <c r="I3970" s="28">
        <v>43423.645324074074</v>
      </c>
      <c r="J3970" s="28">
        <v>43423.645324074074</v>
      </c>
      <c r="K3970" s="27">
        <v>0</v>
      </c>
      <c r="L3970" s="27" t="s">
        <v>211</v>
      </c>
      <c r="M3970" s="27" t="s">
        <v>211</v>
      </c>
      <c r="N3970" s="27" t="s">
        <v>215</v>
      </c>
      <c r="O3970" s="27" t="s">
        <v>264</v>
      </c>
      <c r="R3970" s="27">
        <v>0</v>
      </c>
      <c r="U3970" s="27" t="s">
        <v>14037</v>
      </c>
    </row>
    <row r="3971" spans="1:21" x14ac:dyDescent="0.15">
      <c r="A3971" s="27" t="s">
        <v>75</v>
      </c>
      <c r="B3971" s="27" t="s">
        <v>14038</v>
      </c>
      <c r="C3971" s="27" t="s">
        <v>244</v>
      </c>
      <c r="D3971" s="27" t="s">
        <v>265</v>
      </c>
      <c r="I3971" s="28">
        <v>43423.647858796299</v>
      </c>
      <c r="J3971" s="28">
        <v>43423.647858796299</v>
      </c>
      <c r="K3971" s="27">
        <v>0</v>
      </c>
      <c r="L3971" s="27" t="s">
        <v>211</v>
      </c>
      <c r="M3971" s="27" t="s">
        <v>211</v>
      </c>
      <c r="N3971" s="27" t="s">
        <v>215</v>
      </c>
      <c r="O3971" s="27" t="s">
        <v>264</v>
      </c>
      <c r="R3971" s="27">
        <v>0</v>
      </c>
      <c r="U3971" s="27" t="s">
        <v>14039</v>
      </c>
    </row>
    <row r="3972" spans="1:21" x14ac:dyDescent="0.15">
      <c r="A3972" s="27" t="s">
        <v>75</v>
      </c>
      <c r="B3972" s="27" t="s">
        <v>7503</v>
      </c>
      <c r="C3972" s="27" t="s">
        <v>244</v>
      </c>
      <c r="D3972" s="27" t="s">
        <v>265</v>
      </c>
      <c r="I3972" s="28">
        <v>43423.648541666669</v>
      </c>
      <c r="J3972" s="28">
        <v>43423.648900462962</v>
      </c>
      <c r="K3972" s="27">
        <v>3.5879629629629635E-4</v>
      </c>
      <c r="L3972" s="27" t="s">
        <v>210</v>
      </c>
      <c r="M3972" s="27" t="s">
        <v>211</v>
      </c>
      <c r="N3972" s="27" t="s">
        <v>215</v>
      </c>
      <c r="O3972" s="27" t="s">
        <v>264</v>
      </c>
      <c r="R3972" s="27">
        <v>0</v>
      </c>
      <c r="U3972" s="27" t="s">
        <v>7504</v>
      </c>
    </row>
    <row r="3973" spans="1:21" x14ac:dyDescent="0.15">
      <c r="A3973" s="27" t="s">
        <v>75</v>
      </c>
      <c r="B3973" s="27" t="s">
        <v>14040</v>
      </c>
      <c r="C3973" s="27" t="s">
        <v>244</v>
      </c>
      <c r="D3973" s="27" t="s">
        <v>265</v>
      </c>
      <c r="I3973" s="28">
        <v>43423.659398148149</v>
      </c>
      <c r="J3973" s="28">
        <v>43423.659398148149</v>
      </c>
      <c r="K3973" s="27">
        <v>0</v>
      </c>
      <c r="L3973" s="27" t="s">
        <v>211</v>
      </c>
      <c r="M3973" s="27" t="s">
        <v>211</v>
      </c>
      <c r="N3973" s="27" t="s">
        <v>215</v>
      </c>
      <c r="O3973" s="27" t="s">
        <v>264</v>
      </c>
      <c r="R3973" s="27">
        <v>0</v>
      </c>
      <c r="U3973" s="27" t="s">
        <v>14041</v>
      </c>
    </row>
    <row r="3974" spans="1:21" x14ac:dyDescent="0.15">
      <c r="A3974" s="27" t="s">
        <v>75</v>
      </c>
      <c r="B3974" s="27" t="s">
        <v>7505</v>
      </c>
      <c r="C3974" s="27" t="s">
        <v>244</v>
      </c>
      <c r="D3974" s="27" t="s">
        <v>265</v>
      </c>
      <c r="I3974" s="28">
        <v>43423.664571759262</v>
      </c>
      <c r="J3974" s="28">
        <v>43423.665092592593</v>
      </c>
      <c r="K3974" s="27">
        <v>5.2083333333333333E-4</v>
      </c>
      <c r="L3974" s="27" t="s">
        <v>210</v>
      </c>
      <c r="M3974" s="27" t="s">
        <v>211</v>
      </c>
      <c r="N3974" s="27" t="s">
        <v>215</v>
      </c>
      <c r="O3974" s="27" t="s">
        <v>264</v>
      </c>
      <c r="R3974" s="27">
        <v>0</v>
      </c>
      <c r="U3974" s="27" t="s">
        <v>7506</v>
      </c>
    </row>
    <row r="3975" spans="1:21" x14ac:dyDescent="0.15">
      <c r="A3975" s="27" t="s">
        <v>75</v>
      </c>
      <c r="B3975" s="27" t="s">
        <v>7507</v>
      </c>
      <c r="C3975" s="27" t="s">
        <v>244</v>
      </c>
      <c r="D3975" s="27" t="s">
        <v>265</v>
      </c>
      <c r="I3975" s="28">
        <v>43423.669965277775</v>
      </c>
      <c r="J3975" s="28">
        <v>43423.672627314816</v>
      </c>
      <c r="K3975" s="27">
        <v>2.6620370370370374E-3</v>
      </c>
      <c r="L3975" s="27" t="s">
        <v>210</v>
      </c>
      <c r="M3975" s="27" t="s">
        <v>210</v>
      </c>
      <c r="N3975" s="27" t="s">
        <v>215</v>
      </c>
      <c r="O3975" s="27" t="s">
        <v>264</v>
      </c>
      <c r="R3975" s="27">
        <v>0</v>
      </c>
      <c r="U3975" s="27" t="s">
        <v>7508</v>
      </c>
    </row>
    <row r="3976" spans="1:21" x14ac:dyDescent="0.15">
      <c r="A3976" s="27" t="s">
        <v>75</v>
      </c>
      <c r="B3976" s="27" t="s">
        <v>14042</v>
      </c>
      <c r="C3976" s="27" t="s">
        <v>244</v>
      </c>
      <c r="D3976" s="27" t="s">
        <v>265</v>
      </c>
      <c r="I3976" s="28">
        <v>43423.68241898148</v>
      </c>
      <c r="J3976" s="28">
        <v>43423.68241898148</v>
      </c>
      <c r="K3976" s="27">
        <v>0</v>
      </c>
      <c r="L3976" s="27" t="s">
        <v>211</v>
      </c>
      <c r="M3976" s="27" t="s">
        <v>211</v>
      </c>
      <c r="N3976" s="27" t="s">
        <v>215</v>
      </c>
      <c r="O3976" s="27" t="s">
        <v>264</v>
      </c>
      <c r="U3976" s="27" t="s">
        <v>9928</v>
      </c>
    </row>
    <row r="3977" spans="1:21" x14ac:dyDescent="0.15">
      <c r="A3977" s="27" t="s">
        <v>75</v>
      </c>
      <c r="B3977" s="27" t="s">
        <v>7509</v>
      </c>
      <c r="C3977" s="27" t="s">
        <v>244</v>
      </c>
      <c r="D3977" s="27" t="s">
        <v>265</v>
      </c>
      <c r="I3977" s="28">
        <v>43423.682569444441</v>
      </c>
      <c r="J3977" s="28">
        <v>43423.682743055557</v>
      </c>
      <c r="K3977" s="27">
        <v>1.7361111111111112E-4</v>
      </c>
      <c r="L3977" s="27" t="s">
        <v>210</v>
      </c>
      <c r="M3977" s="27" t="s">
        <v>211</v>
      </c>
      <c r="N3977" s="27" t="s">
        <v>215</v>
      </c>
      <c r="O3977" s="27" t="s">
        <v>264</v>
      </c>
      <c r="U3977" s="27" t="s">
        <v>7510</v>
      </c>
    </row>
    <row r="3978" spans="1:21" x14ac:dyDescent="0.15">
      <c r="A3978" s="27" t="s">
        <v>75</v>
      </c>
      <c r="B3978" s="27" t="s">
        <v>14043</v>
      </c>
      <c r="C3978" s="27" t="s">
        <v>244</v>
      </c>
      <c r="D3978" s="27" t="s">
        <v>265</v>
      </c>
      <c r="I3978" s="28">
        <v>43423.686145833337</v>
      </c>
      <c r="J3978" s="28">
        <v>43423.686145833337</v>
      </c>
      <c r="K3978" s="27">
        <v>0</v>
      </c>
      <c r="L3978" s="27" t="s">
        <v>211</v>
      </c>
      <c r="M3978" s="27" t="s">
        <v>211</v>
      </c>
      <c r="N3978" s="27" t="s">
        <v>215</v>
      </c>
      <c r="O3978" s="27" t="s">
        <v>264</v>
      </c>
      <c r="R3978" s="27">
        <v>0</v>
      </c>
      <c r="U3978" s="27" t="s">
        <v>14044</v>
      </c>
    </row>
    <row r="3979" spans="1:21" x14ac:dyDescent="0.15">
      <c r="A3979" s="27" t="s">
        <v>75</v>
      </c>
      <c r="B3979" s="27" t="s">
        <v>14045</v>
      </c>
      <c r="C3979" s="27" t="s">
        <v>244</v>
      </c>
      <c r="D3979" s="27" t="s">
        <v>265</v>
      </c>
      <c r="I3979" s="28">
        <v>43423.699467592596</v>
      </c>
      <c r="J3979" s="28">
        <v>43423.699467592596</v>
      </c>
      <c r="K3979" s="27">
        <v>0</v>
      </c>
      <c r="L3979" s="27" t="s">
        <v>211</v>
      </c>
      <c r="M3979" s="27" t="s">
        <v>211</v>
      </c>
      <c r="N3979" s="27" t="s">
        <v>215</v>
      </c>
      <c r="O3979" s="27" t="s">
        <v>264</v>
      </c>
      <c r="R3979" s="27">
        <v>0</v>
      </c>
      <c r="U3979" s="27" t="s">
        <v>14046</v>
      </c>
    </row>
    <row r="3980" spans="1:21" x14ac:dyDescent="0.15">
      <c r="A3980" s="27" t="s">
        <v>75</v>
      </c>
      <c r="B3980" s="27" t="s">
        <v>7511</v>
      </c>
      <c r="C3980" s="27" t="s">
        <v>244</v>
      </c>
      <c r="D3980" s="27" t="s">
        <v>267</v>
      </c>
      <c r="I3980" s="28">
        <v>43423.600497685184</v>
      </c>
      <c r="J3980" s="28">
        <v>43423.601215277777</v>
      </c>
      <c r="K3980" s="27">
        <v>7.175925925925927E-4</v>
      </c>
      <c r="L3980" s="27" t="s">
        <v>210</v>
      </c>
      <c r="M3980" s="27" t="s">
        <v>211</v>
      </c>
      <c r="N3980" s="27" t="s">
        <v>215</v>
      </c>
      <c r="O3980" s="27" t="s">
        <v>266</v>
      </c>
      <c r="R3980" s="27">
        <v>0</v>
      </c>
      <c r="U3980" s="27" t="s">
        <v>7512</v>
      </c>
    </row>
    <row r="3981" spans="1:21" x14ac:dyDescent="0.15">
      <c r="A3981" s="27" t="s">
        <v>75</v>
      </c>
      <c r="B3981" s="27" t="s">
        <v>14047</v>
      </c>
      <c r="C3981" s="27" t="s">
        <v>244</v>
      </c>
      <c r="D3981" s="27" t="s">
        <v>267</v>
      </c>
      <c r="I3981" s="28">
        <v>43423.606076388889</v>
      </c>
      <c r="J3981" s="28">
        <v>43423.606076388889</v>
      </c>
      <c r="K3981" s="27">
        <v>0</v>
      </c>
      <c r="L3981" s="27" t="s">
        <v>211</v>
      </c>
      <c r="M3981" s="27" t="s">
        <v>211</v>
      </c>
      <c r="N3981" s="27" t="s">
        <v>215</v>
      </c>
      <c r="O3981" s="27" t="s">
        <v>266</v>
      </c>
      <c r="R3981" s="27">
        <v>0</v>
      </c>
      <c r="U3981" s="27" t="s">
        <v>9969</v>
      </c>
    </row>
    <row r="3982" spans="1:21" x14ac:dyDescent="0.15">
      <c r="A3982" s="27" t="s">
        <v>75</v>
      </c>
      <c r="B3982" s="27" t="s">
        <v>7513</v>
      </c>
      <c r="C3982" s="27" t="s">
        <v>244</v>
      </c>
      <c r="D3982" s="27" t="s">
        <v>267</v>
      </c>
      <c r="I3982" s="28">
        <v>43423.613993055558</v>
      </c>
      <c r="J3982" s="28">
        <v>43423.614814814813</v>
      </c>
      <c r="K3982" s="27">
        <v>8.2175925925925917E-4</v>
      </c>
      <c r="L3982" s="27" t="s">
        <v>210</v>
      </c>
      <c r="M3982" s="27" t="s">
        <v>211</v>
      </c>
      <c r="N3982" s="27" t="s">
        <v>215</v>
      </c>
      <c r="O3982" s="27" t="s">
        <v>266</v>
      </c>
      <c r="R3982" s="27">
        <v>0</v>
      </c>
      <c r="U3982" s="27" t="s">
        <v>7514</v>
      </c>
    </row>
    <row r="3983" spans="1:21" x14ac:dyDescent="0.15">
      <c r="A3983" s="27" t="s">
        <v>75</v>
      </c>
      <c r="B3983" s="27" t="s">
        <v>7515</v>
      </c>
      <c r="C3983" s="27" t="s">
        <v>244</v>
      </c>
      <c r="D3983" s="27" t="s">
        <v>267</v>
      </c>
      <c r="I3983" s="28">
        <v>43423.627638888887</v>
      </c>
      <c r="J3983" s="28">
        <v>43423.628020833334</v>
      </c>
      <c r="K3983" s="27">
        <v>3.8194444444444446E-4</v>
      </c>
      <c r="L3983" s="27" t="s">
        <v>210</v>
      </c>
      <c r="M3983" s="27" t="s">
        <v>211</v>
      </c>
      <c r="N3983" s="27" t="s">
        <v>215</v>
      </c>
      <c r="O3983" s="27" t="s">
        <v>266</v>
      </c>
      <c r="R3983" s="27">
        <v>0</v>
      </c>
      <c r="U3983" s="27" t="s">
        <v>7516</v>
      </c>
    </row>
    <row r="3984" spans="1:21" x14ac:dyDescent="0.15">
      <c r="A3984" s="27" t="s">
        <v>75</v>
      </c>
      <c r="B3984" s="27" t="s">
        <v>7517</v>
      </c>
      <c r="C3984" s="27" t="s">
        <v>244</v>
      </c>
      <c r="D3984" s="27" t="s">
        <v>267</v>
      </c>
      <c r="I3984" s="28">
        <v>43423.633101851854</v>
      </c>
      <c r="J3984" s="28">
        <v>43423.633391203701</v>
      </c>
      <c r="K3984" s="27">
        <v>2.8935185185185189E-4</v>
      </c>
      <c r="L3984" s="27" t="s">
        <v>210</v>
      </c>
      <c r="M3984" s="27" t="s">
        <v>211</v>
      </c>
      <c r="N3984" s="27" t="s">
        <v>215</v>
      </c>
      <c r="O3984" s="27" t="s">
        <v>266</v>
      </c>
      <c r="R3984" s="27">
        <v>0</v>
      </c>
      <c r="U3984" s="27" t="s">
        <v>7518</v>
      </c>
    </row>
    <row r="3985" spans="1:21" x14ac:dyDescent="0.15">
      <c r="A3985" s="27" t="s">
        <v>75</v>
      </c>
      <c r="B3985" s="27" t="s">
        <v>7519</v>
      </c>
      <c r="C3985" s="27" t="s">
        <v>244</v>
      </c>
      <c r="D3985" s="27" t="s">
        <v>267</v>
      </c>
      <c r="I3985" s="28">
        <v>43423.640729166669</v>
      </c>
      <c r="J3985" s="28">
        <v>43423.641944444447</v>
      </c>
      <c r="K3985" s="27">
        <v>1.2152777777777778E-3</v>
      </c>
      <c r="L3985" s="27" t="s">
        <v>210</v>
      </c>
      <c r="M3985" s="27" t="s">
        <v>211</v>
      </c>
      <c r="N3985" s="27" t="s">
        <v>215</v>
      </c>
      <c r="O3985" s="27" t="s">
        <v>266</v>
      </c>
      <c r="R3985" s="27">
        <v>0</v>
      </c>
      <c r="U3985" s="27" t="s">
        <v>7520</v>
      </c>
    </row>
    <row r="3986" spans="1:21" x14ac:dyDescent="0.15">
      <c r="A3986" s="27" t="s">
        <v>75</v>
      </c>
      <c r="B3986" s="27" t="s">
        <v>14048</v>
      </c>
      <c r="C3986" s="27" t="s">
        <v>244</v>
      </c>
      <c r="D3986" s="27" t="s">
        <v>267</v>
      </c>
      <c r="I3986" s="28">
        <v>43423.643101851849</v>
      </c>
      <c r="J3986" s="28">
        <v>43423.643101851849</v>
      </c>
      <c r="K3986" s="27">
        <v>0</v>
      </c>
      <c r="L3986" s="27" t="s">
        <v>211</v>
      </c>
      <c r="M3986" s="27" t="s">
        <v>211</v>
      </c>
      <c r="N3986" s="27" t="s">
        <v>215</v>
      </c>
      <c r="O3986" s="27" t="s">
        <v>266</v>
      </c>
      <c r="R3986" s="27">
        <v>0</v>
      </c>
      <c r="U3986" s="27" t="s">
        <v>10079</v>
      </c>
    </row>
    <row r="3987" spans="1:21" x14ac:dyDescent="0.15">
      <c r="A3987" s="27" t="s">
        <v>75</v>
      </c>
      <c r="B3987" s="27" t="s">
        <v>7521</v>
      </c>
      <c r="C3987" s="27" t="s">
        <v>244</v>
      </c>
      <c r="D3987" s="27" t="s">
        <v>267</v>
      </c>
      <c r="I3987" s="28">
        <v>43423.644930555558</v>
      </c>
      <c r="J3987" s="28">
        <v>43423.645486111112</v>
      </c>
      <c r="K3987" s="27">
        <v>5.5555555555555556E-4</v>
      </c>
      <c r="L3987" s="27" t="s">
        <v>210</v>
      </c>
      <c r="M3987" s="27" t="s">
        <v>211</v>
      </c>
      <c r="N3987" s="27" t="s">
        <v>215</v>
      </c>
      <c r="O3987" s="27" t="s">
        <v>266</v>
      </c>
      <c r="R3987" s="27">
        <v>0</v>
      </c>
      <c r="U3987" s="27" t="s">
        <v>7522</v>
      </c>
    </row>
    <row r="3988" spans="1:21" x14ac:dyDescent="0.15">
      <c r="A3988" s="27" t="s">
        <v>75</v>
      </c>
      <c r="B3988" s="27" t="s">
        <v>7523</v>
      </c>
      <c r="C3988" s="27" t="s">
        <v>244</v>
      </c>
      <c r="D3988" s="27" t="s">
        <v>267</v>
      </c>
      <c r="I3988" s="28">
        <v>43423.646087962959</v>
      </c>
      <c r="J3988" s="28">
        <v>43423.646666666667</v>
      </c>
      <c r="K3988" s="27">
        <v>5.7870370370370378E-4</v>
      </c>
      <c r="L3988" s="27" t="s">
        <v>210</v>
      </c>
      <c r="M3988" s="27" t="s">
        <v>211</v>
      </c>
      <c r="N3988" s="27" t="s">
        <v>215</v>
      </c>
      <c r="O3988" s="27" t="s">
        <v>266</v>
      </c>
      <c r="R3988" s="27">
        <v>0</v>
      </c>
      <c r="U3988" s="27" t="s">
        <v>7524</v>
      </c>
    </row>
    <row r="3989" spans="1:21" x14ac:dyDescent="0.15">
      <c r="A3989" s="27" t="s">
        <v>75</v>
      </c>
      <c r="B3989" s="27" t="s">
        <v>14049</v>
      </c>
      <c r="C3989" s="27" t="s">
        <v>244</v>
      </c>
      <c r="D3989" s="27" t="s">
        <v>267</v>
      </c>
      <c r="I3989" s="28">
        <v>43423.650023148148</v>
      </c>
      <c r="J3989" s="28">
        <v>43423.650023148148</v>
      </c>
      <c r="K3989" s="27">
        <v>0</v>
      </c>
      <c r="L3989" s="27" t="s">
        <v>211</v>
      </c>
      <c r="M3989" s="27" t="s">
        <v>211</v>
      </c>
      <c r="N3989" s="27" t="s">
        <v>215</v>
      </c>
      <c r="O3989" s="27" t="s">
        <v>266</v>
      </c>
      <c r="R3989" s="27">
        <v>0</v>
      </c>
      <c r="U3989" s="27" t="s">
        <v>14050</v>
      </c>
    </row>
    <row r="3990" spans="1:21" x14ac:dyDescent="0.15">
      <c r="A3990" s="27" t="s">
        <v>75</v>
      </c>
      <c r="B3990" s="27" t="s">
        <v>7525</v>
      </c>
      <c r="C3990" s="27" t="s">
        <v>244</v>
      </c>
      <c r="D3990" s="27" t="s">
        <v>267</v>
      </c>
      <c r="I3990" s="28">
        <v>43423.651458333334</v>
      </c>
      <c r="J3990" s="28">
        <v>43423.651736111111</v>
      </c>
      <c r="K3990" s="27">
        <v>2.7777777777777778E-4</v>
      </c>
      <c r="L3990" s="27" t="s">
        <v>210</v>
      </c>
      <c r="M3990" s="27" t="s">
        <v>211</v>
      </c>
      <c r="N3990" s="27" t="s">
        <v>215</v>
      </c>
      <c r="O3990" s="27" t="s">
        <v>266</v>
      </c>
      <c r="R3990" s="27">
        <v>0</v>
      </c>
      <c r="U3990" s="27" t="s">
        <v>7526</v>
      </c>
    </row>
    <row r="3991" spans="1:21" x14ac:dyDescent="0.15">
      <c r="A3991" s="27" t="s">
        <v>75</v>
      </c>
      <c r="B3991" s="27" t="s">
        <v>14051</v>
      </c>
      <c r="C3991" s="27" t="s">
        <v>244</v>
      </c>
      <c r="D3991" s="27" t="s">
        <v>267</v>
      </c>
      <c r="I3991" s="28">
        <v>43423.661238425928</v>
      </c>
      <c r="J3991" s="28">
        <v>43423.661238425928</v>
      </c>
      <c r="K3991" s="27">
        <v>0</v>
      </c>
      <c r="L3991" s="27" t="s">
        <v>211</v>
      </c>
      <c r="M3991" s="27" t="s">
        <v>211</v>
      </c>
      <c r="N3991" s="27" t="s">
        <v>215</v>
      </c>
      <c r="O3991" s="27" t="s">
        <v>266</v>
      </c>
      <c r="R3991" s="27">
        <v>0</v>
      </c>
      <c r="U3991" s="27" t="s">
        <v>14052</v>
      </c>
    </row>
    <row r="3992" spans="1:21" x14ac:dyDescent="0.15">
      <c r="A3992" s="27" t="s">
        <v>75</v>
      </c>
      <c r="B3992" s="27" t="s">
        <v>7527</v>
      </c>
      <c r="C3992" s="27" t="s">
        <v>244</v>
      </c>
      <c r="D3992" s="27" t="s">
        <v>267</v>
      </c>
      <c r="I3992" s="28">
        <v>43423.661712962959</v>
      </c>
      <c r="J3992" s="28">
        <v>43423.664456018516</v>
      </c>
      <c r="K3992" s="27">
        <v>2.7430555555555559E-3</v>
      </c>
      <c r="L3992" s="27" t="s">
        <v>210</v>
      </c>
      <c r="M3992" s="27" t="s">
        <v>210</v>
      </c>
      <c r="N3992" s="27" t="s">
        <v>215</v>
      </c>
      <c r="O3992" s="27" t="s">
        <v>266</v>
      </c>
      <c r="R3992" s="27">
        <v>0</v>
      </c>
      <c r="U3992" s="27" t="s">
        <v>7528</v>
      </c>
    </row>
    <row r="3993" spans="1:21" x14ac:dyDescent="0.15">
      <c r="A3993" s="27" t="s">
        <v>75</v>
      </c>
      <c r="B3993" s="27" t="s">
        <v>7529</v>
      </c>
      <c r="C3993" s="27" t="s">
        <v>244</v>
      </c>
      <c r="D3993" s="27" t="s">
        <v>267</v>
      </c>
      <c r="I3993" s="28">
        <v>43423.670173611114</v>
      </c>
      <c r="J3993" s="28">
        <v>43423.670787037037</v>
      </c>
      <c r="K3993" s="27">
        <v>6.134259259259259E-4</v>
      </c>
      <c r="L3993" s="27" t="s">
        <v>210</v>
      </c>
      <c r="M3993" s="27" t="s">
        <v>211</v>
      </c>
      <c r="N3993" s="27" t="s">
        <v>215</v>
      </c>
      <c r="O3993" s="27" t="s">
        <v>266</v>
      </c>
      <c r="R3993" s="27">
        <v>0</v>
      </c>
      <c r="U3993" s="27" t="s">
        <v>7530</v>
      </c>
    </row>
    <row r="3994" spans="1:21" x14ac:dyDescent="0.15">
      <c r="A3994" s="27" t="s">
        <v>75</v>
      </c>
      <c r="B3994" s="27" t="s">
        <v>14053</v>
      </c>
      <c r="C3994" s="27" t="s">
        <v>244</v>
      </c>
      <c r="D3994" s="27" t="s">
        <v>267</v>
      </c>
      <c r="I3994" s="28">
        <v>43423.682488425926</v>
      </c>
      <c r="J3994" s="28">
        <v>43423.682488425926</v>
      </c>
      <c r="K3994" s="27">
        <v>0</v>
      </c>
      <c r="L3994" s="27" t="s">
        <v>211</v>
      </c>
      <c r="M3994" s="27" t="s">
        <v>211</v>
      </c>
      <c r="N3994" s="27" t="s">
        <v>215</v>
      </c>
      <c r="O3994" s="27" t="s">
        <v>266</v>
      </c>
      <c r="U3994" s="27" t="s">
        <v>14054</v>
      </c>
    </row>
    <row r="3995" spans="1:21" x14ac:dyDescent="0.15">
      <c r="A3995" s="27" t="s">
        <v>75</v>
      </c>
      <c r="B3995" s="27" t="s">
        <v>14055</v>
      </c>
      <c r="C3995" s="27" t="s">
        <v>244</v>
      </c>
      <c r="D3995" s="27" t="s">
        <v>267</v>
      </c>
      <c r="I3995" s="28">
        <v>43423.682928240742</v>
      </c>
      <c r="J3995" s="28">
        <v>43423.682928240742</v>
      </c>
      <c r="K3995" s="27">
        <v>0</v>
      </c>
      <c r="L3995" s="27" t="s">
        <v>211</v>
      </c>
      <c r="M3995" s="27" t="s">
        <v>211</v>
      </c>
      <c r="N3995" s="27" t="s">
        <v>215</v>
      </c>
      <c r="O3995" s="27" t="s">
        <v>266</v>
      </c>
      <c r="U3995" s="27" t="s">
        <v>14056</v>
      </c>
    </row>
    <row r="3996" spans="1:21" x14ac:dyDescent="0.15">
      <c r="A3996" s="27" t="s">
        <v>75</v>
      </c>
      <c r="B3996" s="27" t="s">
        <v>14057</v>
      </c>
      <c r="C3996" s="27" t="s">
        <v>244</v>
      </c>
      <c r="D3996" s="27" t="s">
        <v>267</v>
      </c>
      <c r="I3996" s="28">
        <v>43423.68677083333</v>
      </c>
      <c r="J3996" s="28">
        <v>43423.68677083333</v>
      </c>
      <c r="K3996" s="27">
        <v>0</v>
      </c>
      <c r="L3996" s="27" t="s">
        <v>211</v>
      </c>
      <c r="M3996" s="27" t="s">
        <v>211</v>
      </c>
      <c r="N3996" s="27" t="s">
        <v>215</v>
      </c>
      <c r="O3996" s="27" t="s">
        <v>266</v>
      </c>
      <c r="R3996" s="27">
        <v>0</v>
      </c>
      <c r="U3996" s="27" t="s">
        <v>14056</v>
      </c>
    </row>
    <row r="3997" spans="1:21" x14ac:dyDescent="0.15">
      <c r="A3997" s="27" t="s">
        <v>75</v>
      </c>
      <c r="B3997" s="27" t="s">
        <v>14058</v>
      </c>
      <c r="C3997" s="27" t="s">
        <v>244</v>
      </c>
      <c r="D3997" s="27" t="s">
        <v>267</v>
      </c>
      <c r="I3997" s="28">
        <v>43423.705949074072</v>
      </c>
      <c r="J3997" s="28">
        <v>43423.705949074072</v>
      </c>
      <c r="K3997" s="27">
        <v>0</v>
      </c>
      <c r="L3997" s="27" t="s">
        <v>211</v>
      </c>
      <c r="M3997" s="27" t="s">
        <v>211</v>
      </c>
      <c r="N3997" s="27" t="s">
        <v>215</v>
      </c>
      <c r="O3997" s="27" t="s">
        <v>266</v>
      </c>
      <c r="R3997" s="27">
        <v>0</v>
      </c>
      <c r="U3997" s="27" t="s">
        <v>14059</v>
      </c>
    </row>
    <row r="3998" spans="1:21" x14ac:dyDescent="0.15">
      <c r="A3998" s="27" t="s">
        <v>75</v>
      </c>
      <c r="B3998" s="27" t="s">
        <v>14060</v>
      </c>
      <c r="C3998" s="27" t="s">
        <v>244</v>
      </c>
      <c r="D3998" s="27" t="s">
        <v>267</v>
      </c>
      <c r="I3998" s="28">
        <v>43423.707129629627</v>
      </c>
      <c r="J3998" s="28">
        <v>43423.707129629627</v>
      </c>
      <c r="K3998" s="27">
        <v>0</v>
      </c>
      <c r="L3998" s="27" t="s">
        <v>211</v>
      </c>
      <c r="M3998" s="27" t="s">
        <v>211</v>
      </c>
      <c r="N3998" s="27" t="s">
        <v>215</v>
      </c>
      <c r="O3998" s="27" t="s">
        <v>266</v>
      </c>
      <c r="R3998" s="27">
        <v>0</v>
      </c>
      <c r="U3998" s="27" t="s">
        <v>14061</v>
      </c>
    </row>
    <row r="3999" spans="1:21" x14ac:dyDescent="0.15">
      <c r="A3999" s="27" t="s">
        <v>75</v>
      </c>
      <c r="B3999" s="27" t="s">
        <v>14062</v>
      </c>
      <c r="C3999" s="27" t="s">
        <v>244</v>
      </c>
      <c r="D3999" s="27" t="s">
        <v>267</v>
      </c>
      <c r="I3999" s="28">
        <v>43423.709398148145</v>
      </c>
      <c r="J3999" s="28">
        <v>43423.709398148145</v>
      </c>
      <c r="K3999" s="27">
        <v>0</v>
      </c>
      <c r="L3999" s="27" t="s">
        <v>211</v>
      </c>
      <c r="M3999" s="27" t="s">
        <v>211</v>
      </c>
      <c r="N3999" s="27" t="s">
        <v>215</v>
      </c>
      <c r="O3999" s="27" t="s">
        <v>266</v>
      </c>
      <c r="U3999" s="27" t="s">
        <v>10056</v>
      </c>
    </row>
    <row r="4000" spans="1:21" x14ac:dyDescent="0.15">
      <c r="A4000" s="27" t="s">
        <v>75</v>
      </c>
      <c r="B4000" s="27" t="s">
        <v>7531</v>
      </c>
      <c r="C4000" s="27" t="s">
        <v>244</v>
      </c>
      <c r="D4000" s="27" t="s">
        <v>267</v>
      </c>
      <c r="I4000" s="28">
        <v>43423.709652777776</v>
      </c>
      <c r="J4000" s="28">
        <v>43423.710381944446</v>
      </c>
      <c r="K4000" s="27">
        <v>7.291666666666667E-4</v>
      </c>
      <c r="L4000" s="27" t="s">
        <v>210</v>
      </c>
      <c r="M4000" s="27" t="s">
        <v>211</v>
      </c>
      <c r="N4000" s="27" t="s">
        <v>215</v>
      </c>
      <c r="O4000" s="27" t="s">
        <v>266</v>
      </c>
      <c r="R4000" s="27">
        <v>0</v>
      </c>
      <c r="U4000" s="27" t="s">
        <v>7532</v>
      </c>
    </row>
    <row r="4001" spans="1:21" x14ac:dyDescent="0.15">
      <c r="A4001" s="27" t="s">
        <v>75</v>
      </c>
      <c r="B4001" s="27" t="s">
        <v>14063</v>
      </c>
      <c r="C4001" s="27" t="s">
        <v>244</v>
      </c>
      <c r="D4001" s="27" t="s">
        <v>267</v>
      </c>
      <c r="I4001" s="28">
        <v>43423.711030092592</v>
      </c>
      <c r="J4001" s="28">
        <v>43423.711030092592</v>
      </c>
      <c r="K4001" s="27">
        <v>0</v>
      </c>
      <c r="L4001" s="27" t="s">
        <v>211</v>
      </c>
      <c r="M4001" s="27" t="s">
        <v>211</v>
      </c>
      <c r="N4001" s="27" t="s">
        <v>215</v>
      </c>
      <c r="O4001" s="27" t="s">
        <v>266</v>
      </c>
      <c r="U4001" s="27" t="s">
        <v>14064</v>
      </c>
    </row>
    <row r="4002" spans="1:21" x14ac:dyDescent="0.15">
      <c r="A4002" s="27" t="s">
        <v>75</v>
      </c>
      <c r="B4002" s="27" t="s">
        <v>14065</v>
      </c>
      <c r="C4002" s="27" t="s">
        <v>244</v>
      </c>
      <c r="D4002" s="27" t="s">
        <v>267</v>
      </c>
      <c r="I4002" s="28">
        <v>43423.713252314818</v>
      </c>
      <c r="J4002" s="28">
        <v>43423.713252314818</v>
      </c>
      <c r="K4002" s="27">
        <v>0</v>
      </c>
      <c r="L4002" s="27" t="s">
        <v>211</v>
      </c>
      <c r="M4002" s="27" t="s">
        <v>211</v>
      </c>
      <c r="N4002" s="27" t="s">
        <v>215</v>
      </c>
      <c r="O4002" s="27" t="s">
        <v>266</v>
      </c>
      <c r="R4002" s="27">
        <v>0</v>
      </c>
      <c r="U4002" s="27" t="s">
        <v>10056</v>
      </c>
    </row>
    <row r="4003" spans="1:21" x14ac:dyDescent="0.15">
      <c r="A4003" s="27" t="s">
        <v>75</v>
      </c>
      <c r="B4003" s="27" t="s">
        <v>14066</v>
      </c>
      <c r="C4003" s="27" t="s">
        <v>244</v>
      </c>
      <c r="D4003" s="27" t="s">
        <v>267</v>
      </c>
      <c r="I4003" s="28">
        <v>43423.713865740741</v>
      </c>
      <c r="J4003" s="28">
        <v>43423.713865740741</v>
      </c>
      <c r="K4003" s="27">
        <v>0</v>
      </c>
      <c r="L4003" s="27" t="s">
        <v>211</v>
      </c>
      <c r="M4003" s="27" t="s">
        <v>211</v>
      </c>
      <c r="N4003" s="27" t="s">
        <v>215</v>
      </c>
      <c r="O4003" s="27" t="s">
        <v>266</v>
      </c>
      <c r="R4003" s="27">
        <v>0</v>
      </c>
      <c r="U4003" s="27" t="s">
        <v>3774</v>
      </c>
    </row>
    <row r="4004" spans="1:21" x14ac:dyDescent="0.15">
      <c r="A4004" s="27" t="s">
        <v>75</v>
      </c>
      <c r="B4004" s="27" t="s">
        <v>14067</v>
      </c>
      <c r="C4004" s="27" t="s">
        <v>244</v>
      </c>
      <c r="D4004" s="27" t="s">
        <v>267</v>
      </c>
      <c r="I4004" s="28">
        <v>43423.714641203704</v>
      </c>
      <c r="J4004" s="28">
        <v>43423.714641203704</v>
      </c>
      <c r="K4004" s="27">
        <v>0</v>
      </c>
      <c r="L4004" s="27" t="s">
        <v>211</v>
      </c>
      <c r="M4004" s="27" t="s">
        <v>211</v>
      </c>
      <c r="N4004" s="27" t="s">
        <v>215</v>
      </c>
      <c r="O4004" s="27" t="s">
        <v>266</v>
      </c>
      <c r="R4004" s="27">
        <v>0</v>
      </c>
      <c r="U4004" s="27" t="s">
        <v>14068</v>
      </c>
    </row>
    <row r="4005" spans="1:21" x14ac:dyDescent="0.15">
      <c r="A4005" s="27" t="s">
        <v>75</v>
      </c>
      <c r="B4005" s="27" t="s">
        <v>7533</v>
      </c>
      <c r="C4005" s="27" t="s">
        <v>244</v>
      </c>
      <c r="D4005" s="27" t="s">
        <v>267</v>
      </c>
      <c r="I4005" s="28">
        <v>43423.721597222226</v>
      </c>
      <c r="J4005" s="28">
        <v>43423.728263888886</v>
      </c>
      <c r="K4005" s="27">
        <v>6.6666666666666671E-3</v>
      </c>
      <c r="L4005" s="27" t="s">
        <v>210</v>
      </c>
      <c r="M4005" s="27" t="s">
        <v>210</v>
      </c>
      <c r="N4005" s="27" t="s">
        <v>215</v>
      </c>
      <c r="O4005" s="27" t="s">
        <v>266</v>
      </c>
      <c r="R4005" s="27">
        <v>0</v>
      </c>
      <c r="U4005" s="27" t="s">
        <v>7534</v>
      </c>
    </row>
    <row r="4006" spans="1:21" x14ac:dyDescent="0.15">
      <c r="A4006" s="27" t="s">
        <v>75</v>
      </c>
      <c r="B4006" s="27" t="s">
        <v>14069</v>
      </c>
      <c r="C4006" s="27" t="s">
        <v>244</v>
      </c>
      <c r="D4006" s="27" t="s">
        <v>267</v>
      </c>
      <c r="I4006" s="28">
        <v>43423.731446759259</v>
      </c>
      <c r="J4006" s="28">
        <v>43423.731446759259</v>
      </c>
      <c r="K4006" s="27">
        <v>0</v>
      </c>
      <c r="L4006" s="27" t="s">
        <v>211</v>
      </c>
      <c r="M4006" s="27" t="s">
        <v>211</v>
      </c>
      <c r="N4006" s="27" t="s">
        <v>215</v>
      </c>
      <c r="O4006" s="27" t="s">
        <v>266</v>
      </c>
      <c r="U4006" s="27" t="s">
        <v>7534</v>
      </c>
    </row>
    <row r="4007" spans="1:21" x14ac:dyDescent="0.15">
      <c r="A4007" s="27" t="s">
        <v>75</v>
      </c>
      <c r="B4007" s="27" t="s">
        <v>14070</v>
      </c>
      <c r="C4007" s="27" t="s">
        <v>244</v>
      </c>
      <c r="D4007" s="27" t="s">
        <v>267</v>
      </c>
      <c r="I4007" s="28">
        <v>43423.732303240744</v>
      </c>
      <c r="J4007" s="28">
        <v>43423.732303240744</v>
      </c>
      <c r="K4007" s="27">
        <v>0</v>
      </c>
      <c r="L4007" s="27" t="s">
        <v>211</v>
      </c>
      <c r="M4007" s="27" t="s">
        <v>211</v>
      </c>
      <c r="N4007" s="27" t="s">
        <v>215</v>
      </c>
      <c r="O4007" s="27" t="s">
        <v>266</v>
      </c>
      <c r="R4007" s="27">
        <v>0</v>
      </c>
      <c r="U4007" s="27" t="s">
        <v>7534</v>
      </c>
    </row>
    <row r="4008" spans="1:21" x14ac:dyDescent="0.15">
      <c r="A4008" s="27" t="s">
        <v>75</v>
      </c>
      <c r="B4008" s="27" t="s">
        <v>14071</v>
      </c>
      <c r="C4008" s="27" t="s">
        <v>244</v>
      </c>
      <c r="D4008" s="27" t="s">
        <v>267</v>
      </c>
      <c r="I4008" s="28">
        <v>43423.735277777778</v>
      </c>
      <c r="J4008" s="28">
        <v>43423.735277777778</v>
      </c>
      <c r="K4008" s="27">
        <v>0</v>
      </c>
      <c r="L4008" s="27" t="s">
        <v>211</v>
      </c>
      <c r="M4008" s="27" t="s">
        <v>211</v>
      </c>
      <c r="N4008" s="27" t="s">
        <v>215</v>
      </c>
      <c r="O4008" s="27" t="s">
        <v>266</v>
      </c>
      <c r="R4008" s="27">
        <v>0</v>
      </c>
      <c r="U4008" s="27" t="s">
        <v>7534</v>
      </c>
    </row>
    <row r="4009" spans="1:21" x14ac:dyDescent="0.15">
      <c r="A4009" s="27" t="s">
        <v>75</v>
      </c>
      <c r="B4009" s="27" t="s">
        <v>7535</v>
      </c>
      <c r="C4009" s="27" t="s">
        <v>244</v>
      </c>
      <c r="D4009" s="27" t="s">
        <v>270</v>
      </c>
      <c r="I4009" s="28">
        <v>43423.626875000002</v>
      </c>
      <c r="J4009" s="28">
        <v>43423.62740740741</v>
      </c>
      <c r="K4009" s="27">
        <v>5.3240740740740744E-4</v>
      </c>
      <c r="L4009" s="27" t="s">
        <v>210</v>
      </c>
      <c r="M4009" s="27" t="s">
        <v>211</v>
      </c>
      <c r="N4009" s="27" t="s">
        <v>215</v>
      </c>
      <c r="O4009" s="27" t="s">
        <v>269</v>
      </c>
      <c r="R4009" s="27">
        <v>0</v>
      </c>
      <c r="U4009" s="27" t="s">
        <v>7536</v>
      </c>
    </row>
    <row r="4010" spans="1:21" x14ac:dyDescent="0.15">
      <c r="A4010" s="27" t="s">
        <v>75</v>
      </c>
      <c r="B4010" s="27" t="s">
        <v>14072</v>
      </c>
      <c r="C4010" s="27" t="s">
        <v>244</v>
      </c>
      <c r="D4010" s="27" t="s">
        <v>270</v>
      </c>
      <c r="I4010" s="28">
        <v>43423.635937500003</v>
      </c>
      <c r="J4010" s="28">
        <v>43423.635937500003</v>
      </c>
      <c r="K4010" s="27">
        <v>0</v>
      </c>
      <c r="L4010" s="27" t="s">
        <v>211</v>
      </c>
      <c r="M4010" s="27" t="s">
        <v>211</v>
      </c>
      <c r="N4010" s="27" t="s">
        <v>215</v>
      </c>
      <c r="O4010" s="27" t="s">
        <v>269</v>
      </c>
      <c r="R4010" s="27">
        <v>0</v>
      </c>
      <c r="U4010" s="27" t="s">
        <v>14073</v>
      </c>
    </row>
    <row r="4011" spans="1:21" x14ac:dyDescent="0.15">
      <c r="A4011" s="27" t="s">
        <v>75</v>
      </c>
      <c r="B4011" s="27" t="s">
        <v>14074</v>
      </c>
      <c r="C4011" s="27" t="s">
        <v>244</v>
      </c>
      <c r="D4011" s="27" t="s">
        <v>270</v>
      </c>
      <c r="I4011" s="28">
        <v>43423.638090277775</v>
      </c>
      <c r="J4011" s="28">
        <v>43423.638090277775</v>
      </c>
      <c r="K4011" s="27">
        <v>0</v>
      </c>
      <c r="L4011" s="27" t="s">
        <v>211</v>
      </c>
      <c r="M4011" s="27" t="s">
        <v>211</v>
      </c>
      <c r="N4011" s="27" t="s">
        <v>215</v>
      </c>
      <c r="O4011" s="27" t="s">
        <v>269</v>
      </c>
      <c r="U4011" s="27" t="s">
        <v>14075</v>
      </c>
    </row>
    <row r="4012" spans="1:21" x14ac:dyDescent="0.15">
      <c r="A4012" s="27" t="s">
        <v>75</v>
      </c>
      <c r="B4012" s="27" t="s">
        <v>14076</v>
      </c>
      <c r="C4012" s="27" t="s">
        <v>244</v>
      </c>
      <c r="D4012" s="27" t="s">
        <v>270</v>
      </c>
      <c r="I4012" s="28">
        <v>43423.646261574075</v>
      </c>
      <c r="J4012" s="28">
        <v>43423.646261574075</v>
      </c>
      <c r="K4012" s="27">
        <v>0</v>
      </c>
      <c r="L4012" s="27" t="s">
        <v>211</v>
      </c>
      <c r="M4012" s="27" t="s">
        <v>211</v>
      </c>
      <c r="N4012" s="27" t="s">
        <v>215</v>
      </c>
      <c r="O4012" s="27" t="s">
        <v>269</v>
      </c>
      <c r="R4012" s="27">
        <v>0</v>
      </c>
      <c r="U4012" s="27" t="s">
        <v>14077</v>
      </c>
    </row>
    <row r="4013" spans="1:21" x14ac:dyDescent="0.15">
      <c r="A4013" s="27" t="s">
        <v>75</v>
      </c>
      <c r="B4013" s="27" t="s">
        <v>14078</v>
      </c>
      <c r="C4013" s="27" t="s">
        <v>244</v>
      </c>
      <c r="D4013" s="27" t="s">
        <v>270</v>
      </c>
      <c r="I4013" s="28">
        <v>43423.646412037036</v>
      </c>
      <c r="J4013" s="28">
        <v>43423.646412037036</v>
      </c>
      <c r="K4013" s="27">
        <v>0</v>
      </c>
      <c r="L4013" s="27" t="s">
        <v>211</v>
      </c>
      <c r="M4013" s="27" t="s">
        <v>211</v>
      </c>
      <c r="N4013" s="27" t="s">
        <v>215</v>
      </c>
      <c r="O4013" s="27" t="s">
        <v>269</v>
      </c>
      <c r="R4013" s="27">
        <v>0</v>
      </c>
      <c r="U4013" s="27" t="s">
        <v>14079</v>
      </c>
    </row>
    <row r="4014" spans="1:21" x14ac:dyDescent="0.15">
      <c r="A4014" s="27" t="s">
        <v>75</v>
      </c>
      <c r="B4014" s="27" t="s">
        <v>7537</v>
      </c>
      <c r="C4014" s="27" t="s">
        <v>244</v>
      </c>
      <c r="D4014" s="27" t="s">
        <v>270</v>
      </c>
      <c r="I4014" s="28">
        <v>43423.662118055552</v>
      </c>
      <c r="J4014" s="28">
        <v>43423.665162037039</v>
      </c>
      <c r="K4014" s="27">
        <v>3.0439814814814821E-3</v>
      </c>
      <c r="L4014" s="27" t="s">
        <v>210</v>
      </c>
      <c r="M4014" s="27" t="s">
        <v>210</v>
      </c>
      <c r="N4014" s="27" t="s">
        <v>215</v>
      </c>
      <c r="O4014" s="27" t="s">
        <v>269</v>
      </c>
      <c r="R4014" s="27">
        <v>0</v>
      </c>
      <c r="U4014" s="27" t="s">
        <v>7538</v>
      </c>
    </row>
    <row r="4015" spans="1:21" x14ac:dyDescent="0.15">
      <c r="A4015" s="27" t="s">
        <v>75</v>
      </c>
      <c r="B4015" s="27" t="s">
        <v>7539</v>
      </c>
      <c r="C4015" s="27" t="s">
        <v>244</v>
      </c>
      <c r="D4015" s="27" t="s">
        <v>270</v>
      </c>
      <c r="I4015" s="28">
        <v>43423.670057870368</v>
      </c>
      <c r="J4015" s="28">
        <v>43423.674490740741</v>
      </c>
      <c r="K4015" s="27">
        <v>4.4328703703703709E-3</v>
      </c>
      <c r="L4015" s="27" t="s">
        <v>210</v>
      </c>
      <c r="M4015" s="27" t="s">
        <v>210</v>
      </c>
      <c r="N4015" s="27" t="s">
        <v>215</v>
      </c>
      <c r="O4015" s="27" t="s">
        <v>269</v>
      </c>
      <c r="R4015" s="27">
        <v>0</v>
      </c>
      <c r="U4015" s="27" t="s">
        <v>7540</v>
      </c>
    </row>
    <row r="4016" spans="1:21" x14ac:dyDescent="0.15">
      <c r="A4016" s="27" t="s">
        <v>75</v>
      </c>
      <c r="B4016" s="27" t="s">
        <v>7541</v>
      </c>
      <c r="C4016" s="27" t="s">
        <v>244</v>
      </c>
      <c r="D4016" s="27" t="s">
        <v>270</v>
      </c>
      <c r="I4016" s="28">
        <v>43423.676516203705</v>
      </c>
      <c r="J4016" s="28">
        <v>43423.679849537039</v>
      </c>
      <c r="K4016" s="27">
        <v>3.3333333333333335E-3</v>
      </c>
      <c r="L4016" s="27" t="s">
        <v>210</v>
      </c>
      <c r="M4016" s="27" t="s">
        <v>210</v>
      </c>
      <c r="N4016" s="27" t="s">
        <v>215</v>
      </c>
      <c r="O4016" s="27" t="s">
        <v>269</v>
      </c>
      <c r="R4016" s="27">
        <v>0</v>
      </c>
      <c r="U4016" s="27" t="s">
        <v>7542</v>
      </c>
    </row>
    <row r="4017" spans="1:21" x14ac:dyDescent="0.15">
      <c r="A4017" s="27" t="s">
        <v>75</v>
      </c>
      <c r="B4017" s="27" t="s">
        <v>7543</v>
      </c>
      <c r="C4017" s="27" t="s">
        <v>244</v>
      </c>
      <c r="D4017" s="27" t="s">
        <v>270</v>
      </c>
      <c r="I4017" s="28">
        <v>43423.716574074075</v>
      </c>
      <c r="J4017" s="28">
        <v>43423.717372685183</v>
      </c>
      <c r="K4017" s="27">
        <v>7.9861111111111105E-4</v>
      </c>
      <c r="L4017" s="27" t="s">
        <v>210</v>
      </c>
      <c r="M4017" s="27" t="s">
        <v>211</v>
      </c>
      <c r="N4017" s="27" t="s">
        <v>215</v>
      </c>
      <c r="O4017" s="27" t="s">
        <v>269</v>
      </c>
      <c r="R4017" s="27">
        <v>0</v>
      </c>
      <c r="U4017" s="27" t="s">
        <v>7544</v>
      </c>
    </row>
    <row r="4018" spans="1:21" x14ac:dyDescent="0.15">
      <c r="A4018" s="27" t="s">
        <v>75</v>
      </c>
      <c r="B4018" s="27" t="s">
        <v>7545</v>
      </c>
      <c r="C4018" s="27" t="s">
        <v>244</v>
      </c>
      <c r="D4018" s="27" t="s">
        <v>276</v>
      </c>
      <c r="I4018" s="28">
        <v>43423.606493055559</v>
      </c>
      <c r="J4018" s="28">
        <v>43423.60796296296</v>
      </c>
      <c r="K4018" s="27">
        <v>1.4699074074074074E-3</v>
      </c>
      <c r="L4018" s="27" t="s">
        <v>210</v>
      </c>
      <c r="M4018" s="27" t="s">
        <v>211</v>
      </c>
      <c r="N4018" s="27" t="s">
        <v>215</v>
      </c>
      <c r="O4018" s="27" t="s">
        <v>275</v>
      </c>
      <c r="R4018" s="27">
        <v>0</v>
      </c>
      <c r="U4018" s="27" t="s">
        <v>561</v>
      </c>
    </row>
    <row r="4019" spans="1:21" x14ac:dyDescent="0.15">
      <c r="A4019" s="27" t="s">
        <v>75</v>
      </c>
      <c r="B4019" s="27" t="s">
        <v>7546</v>
      </c>
      <c r="C4019" s="27" t="s">
        <v>244</v>
      </c>
      <c r="D4019" s="27" t="s">
        <v>276</v>
      </c>
      <c r="I4019" s="28">
        <v>43423.624826388892</v>
      </c>
      <c r="J4019" s="28">
        <v>43423.624895833331</v>
      </c>
      <c r="K4019" s="27">
        <v>6.9444444444444444E-5</v>
      </c>
      <c r="L4019" s="27" t="s">
        <v>210</v>
      </c>
      <c r="M4019" s="27" t="s">
        <v>211</v>
      </c>
      <c r="N4019" s="27" t="s">
        <v>215</v>
      </c>
      <c r="O4019" s="27" t="s">
        <v>275</v>
      </c>
      <c r="R4019" s="27">
        <v>0</v>
      </c>
      <c r="U4019" s="27" t="s">
        <v>7547</v>
      </c>
    </row>
    <row r="4020" spans="1:21" x14ac:dyDescent="0.15">
      <c r="A4020" s="27" t="s">
        <v>75</v>
      </c>
      <c r="B4020" s="27" t="s">
        <v>7548</v>
      </c>
      <c r="C4020" s="27" t="s">
        <v>244</v>
      </c>
      <c r="D4020" s="27" t="s">
        <v>276</v>
      </c>
      <c r="I4020" s="28">
        <v>43423.641782407409</v>
      </c>
      <c r="J4020" s="28">
        <v>43423.642696759256</v>
      </c>
      <c r="K4020" s="27">
        <v>9.1435185185185185E-4</v>
      </c>
      <c r="L4020" s="27" t="s">
        <v>210</v>
      </c>
      <c r="M4020" s="27" t="s">
        <v>211</v>
      </c>
      <c r="N4020" s="27" t="s">
        <v>215</v>
      </c>
      <c r="O4020" s="27" t="s">
        <v>275</v>
      </c>
      <c r="U4020" s="27" t="s">
        <v>7549</v>
      </c>
    </row>
    <row r="4021" spans="1:21" x14ac:dyDescent="0.15">
      <c r="A4021" s="27" t="s">
        <v>75</v>
      </c>
      <c r="B4021" s="27" t="s">
        <v>7550</v>
      </c>
      <c r="C4021" s="27" t="s">
        <v>244</v>
      </c>
      <c r="D4021" s="27" t="s">
        <v>276</v>
      </c>
      <c r="I4021" s="28">
        <v>43423.658495370371</v>
      </c>
      <c r="J4021" s="28">
        <v>43423.659699074073</v>
      </c>
      <c r="K4021" s="27">
        <v>1.2037037037037038E-3</v>
      </c>
      <c r="L4021" s="27" t="s">
        <v>210</v>
      </c>
      <c r="M4021" s="27" t="s">
        <v>211</v>
      </c>
      <c r="N4021" s="27" t="s">
        <v>215</v>
      </c>
      <c r="O4021" s="27" t="s">
        <v>275</v>
      </c>
      <c r="R4021" s="27">
        <v>0</v>
      </c>
      <c r="U4021" s="27" t="s">
        <v>7551</v>
      </c>
    </row>
    <row r="4022" spans="1:21" x14ac:dyDescent="0.15">
      <c r="A4022" s="27" t="s">
        <v>75</v>
      </c>
      <c r="B4022" s="27" t="s">
        <v>7552</v>
      </c>
      <c r="C4022" s="27" t="s">
        <v>244</v>
      </c>
      <c r="D4022" s="27" t="s">
        <v>276</v>
      </c>
      <c r="I4022" s="28">
        <v>43423.750347222223</v>
      </c>
      <c r="J4022" s="28">
        <v>43423.754108796296</v>
      </c>
      <c r="K4022" s="27">
        <v>3.7615740740740739E-3</v>
      </c>
      <c r="L4022" s="27" t="s">
        <v>210</v>
      </c>
      <c r="M4022" s="27" t="s">
        <v>210</v>
      </c>
      <c r="N4022" s="27" t="s">
        <v>215</v>
      </c>
      <c r="O4022" s="27" t="s">
        <v>275</v>
      </c>
      <c r="R4022" s="27">
        <v>0</v>
      </c>
      <c r="U4022" s="27" t="s">
        <v>7553</v>
      </c>
    </row>
    <row r="4023" spans="1:21" x14ac:dyDescent="0.15">
      <c r="A4023" s="27" t="s">
        <v>75</v>
      </c>
      <c r="B4023" s="27" t="s">
        <v>14080</v>
      </c>
      <c r="C4023" s="27" t="s">
        <v>252</v>
      </c>
      <c r="D4023" s="27" t="s">
        <v>278</v>
      </c>
      <c r="I4023" s="28">
        <v>43423.614768518521</v>
      </c>
      <c r="J4023" s="28">
        <v>43423.614768518521</v>
      </c>
      <c r="K4023" s="27">
        <v>0</v>
      </c>
      <c r="L4023" s="27" t="s">
        <v>211</v>
      </c>
      <c r="M4023" s="27" t="s">
        <v>211</v>
      </c>
      <c r="N4023" s="27" t="s">
        <v>215</v>
      </c>
      <c r="O4023" s="27" t="s">
        <v>277</v>
      </c>
      <c r="U4023" s="27" t="s">
        <v>10414</v>
      </c>
    </row>
    <row r="4024" spans="1:21" x14ac:dyDescent="0.15">
      <c r="A4024" s="27" t="s">
        <v>75</v>
      </c>
      <c r="B4024" s="27" t="s">
        <v>7554</v>
      </c>
      <c r="C4024" s="27" t="s">
        <v>252</v>
      </c>
      <c r="D4024" s="27" t="s">
        <v>278</v>
      </c>
      <c r="I4024" s="28">
        <v>43423.621932870374</v>
      </c>
      <c r="J4024" s="28">
        <v>43423.626944444448</v>
      </c>
      <c r="K4024" s="27">
        <v>5.0115740740740737E-3</v>
      </c>
      <c r="L4024" s="27" t="s">
        <v>210</v>
      </c>
      <c r="M4024" s="27" t="s">
        <v>210</v>
      </c>
      <c r="N4024" s="27" t="s">
        <v>215</v>
      </c>
      <c r="O4024" s="27" t="s">
        <v>277</v>
      </c>
      <c r="R4024" s="27">
        <v>0</v>
      </c>
      <c r="U4024" s="27" t="s">
        <v>1982</v>
      </c>
    </row>
    <row r="4025" spans="1:21" x14ac:dyDescent="0.15">
      <c r="A4025" s="27" t="s">
        <v>75</v>
      </c>
      <c r="B4025" s="27" t="s">
        <v>14081</v>
      </c>
      <c r="C4025" s="27" t="s">
        <v>252</v>
      </c>
      <c r="D4025" s="27" t="s">
        <v>278</v>
      </c>
      <c r="I4025" s="28">
        <v>43423.65247685185</v>
      </c>
      <c r="J4025" s="28">
        <v>43423.65247685185</v>
      </c>
      <c r="K4025" s="27">
        <v>0</v>
      </c>
      <c r="L4025" s="27" t="s">
        <v>211</v>
      </c>
      <c r="M4025" s="27" t="s">
        <v>211</v>
      </c>
      <c r="N4025" s="27" t="s">
        <v>215</v>
      </c>
      <c r="O4025" s="27" t="s">
        <v>277</v>
      </c>
      <c r="R4025" s="27">
        <v>0</v>
      </c>
      <c r="U4025" s="27" t="s">
        <v>14082</v>
      </c>
    </row>
    <row r="4026" spans="1:21" x14ac:dyDescent="0.15">
      <c r="A4026" s="27" t="s">
        <v>75</v>
      </c>
      <c r="B4026" s="27" t="s">
        <v>7555</v>
      </c>
      <c r="C4026" s="27" t="s">
        <v>252</v>
      </c>
      <c r="D4026" s="27" t="s">
        <v>278</v>
      </c>
      <c r="I4026" s="28">
        <v>43423.662893518522</v>
      </c>
      <c r="J4026" s="28">
        <v>43423.663541666669</v>
      </c>
      <c r="K4026" s="27">
        <v>6.4814814814814813E-4</v>
      </c>
      <c r="L4026" s="27" t="s">
        <v>210</v>
      </c>
      <c r="M4026" s="27" t="s">
        <v>211</v>
      </c>
      <c r="N4026" s="27" t="s">
        <v>215</v>
      </c>
      <c r="O4026" s="27" t="s">
        <v>277</v>
      </c>
      <c r="R4026" s="27">
        <v>0</v>
      </c>
      <c r="U4026" s="27" t="s">
        <v>1311</v>
      </c>
    </row>
    <row r="4027" spans="1:21" x14ac:dyDescent="0.15">
      <c r="A4027" s="27" t="s">
        <v>75</v>
      </c>
      <c r="B4027" s="27" t="s">
        <v>7556</v>
      </c>
      <c r="C4027" s="27" t="s">
        <v>252</v>
      </c>
      <c r="D4027" s="27" t="s">
        <v>278</v>
      </c>
      <c r="I4027" s="28">
        <v>43423.664155092592</v>
      </c>
      <c r="J4027" s="28">
        <v>43423.67119212963</v>
      </c>
      <c r="K4027" s="27">
        <v>7.037037037037037E-3</v>
      </c>
      <c r="L4027" s="27" t="s">
        <v>210</v>
      </c>
      <c r="M4027" s="27" t="s">
        <v>210</v>
      </c>
      <c r="N4027" s="27" t="s">
        <v>215</v>
      </c>
      <c r="O4027" s="27" t="s">
        <v>277</v>
      </c>
      <c r="R4027" s="27">
        <v>0</v>
      </c>
      <c r="U4027" s="27" t="s">
        <v>7557</v>
      </c>
    </row>
    <row r="4028" spans="1:21" x14ac:dyDescent="0.15">
      <c r="A4028" s="27" t="s">
        <v>75</v>
      </c>
      <c r="B4028" s="27" t="s">
        <v>14083</v>
      </c>
      <c r="C4028" s="27" t="s">
        <v>252</v>
      </c>
      <c r="D4028" s="27" t="s">
        <v>278</v>
      </c>
      <c r="I4028" s="28">
        <v>43423.689699074072</v>
      </c>
      <c r="J4028" s="28">
        <v>43423.689699074072</v>
      </c>
      <c r="K4028" s="27">
        <v>0</v>
      </c>
      <c r="L4028" s="27" t="s">
        <v>211</v>
      </c>
      <c r="M4028" s="27" t="s">
        <v>211</v>
      </c>
      <c r="N4028" s="27" t="s">
        <v>215</v>
      </c>
      <c r="O4028" s="27" t="s">
        <v>277</v>
      </c>
      <c r="R4028" s="27">
        <v>0</v>
      </c>
      <c r="U4028" s="27" t="s">
        <v>14084</v>
      </c>
    </row>
    <row r="4029" spans="1:21" x14ac:dyDescent="0.15">
      <c r="A4029" s="27" t="s">
        <v>75</v>
      </c>
      <c r="B4029" s="27" t="s">
        <v>14085</v>
      </c>
      <c r="C4029" s="27" t="s">
        <v>252</v>
      </c>
      <c r="D4029" s="27" t="s">
        <v>278</v>
      </c>
      <c r="I4029" s="28">
        <v>43423.696574074071</v>
      </c>
      <c r="J4029" s="28">
        <v>43423.696574074071</v>
      </c>
      <c r="K4029" s="27">
        <v>0</v>
      </c>
      <c r="L4029" s="27" t="s">
        <v>211</v>
      </c>
      <c r="M4029" s="27" t="s">
        <v>211</v>
      </c>
      <c r="N4029" s="27" t="s">
        <v>215</v>
      </c>
      <c r="O4029" s="27" t="s">
        <v>277</v>
      </c>
      <c r="U4029" s="27" t="s">
        <v>14086</v>
      </c>
    </row>
    <row r="4030" spans="1:21" x14ac:dyDescent="0.15">
      <c r="A4030" s="27" t="s">
        <v>75</v>
      </c>
      <c r="B4030" s="27" t="s">
        <v>7558</v>
      </c>
      <c r="C4030" s="27" t="s">
        <v>252</v>
      </c>
      <c r="D4030" s="27" t="s">
        <v>278</v>
      </c>
      <c r="I4030" s="28">
        <v>43423.701331018521</v>
      </c>
      <c r="J4030" s="28">
        <v>43423.701898148145</v>
      </c>
      <c r="K4030" s="27">
        <v>5.6712962962962956E-4</v>
      </c>
      <c r="L4030" s="27" t="s">
        <v>210</v>
      </c>
      <c r="M4030" s="27" t="s">
        <v>211</v>
      </c>
      <c r="N4030" s="27" t="s">
        <v>216</v>
      </c>
      <c r="O4030" s="27" t="s">
        <v>277</v>
      </c>
      <c r="R4030" s="27">
        <v>0</v>
      </c>
      <c r="U4030" s="27" t="s">
        <v>7559</v>
      </c>
    </row>
    <row r="4031" spans="1:21" x14ac:dyDescent="0.15">
      <c r="A4031" s="27" t="s">
        <v>75</v>
      </c>
      <c r="B4031" s="27" t="s">
        <v>14087</v>
      </c>
      <c r="C4031" s="27" t="s">
        <v>252</v>
      </c>
      <c r="D4031" s="27" t="s">
        <v>278</v>
      </c>
      <c r="I4031" s="28">
        <v>43423.702372685184</v>
      </c>
      <c r="J4031" s="28">
        <v>43423.702372685184</v>
      </c>
      <c r="K4031" s="27">
        <v>0</v>
      </c>
      <c r="L4031" s="27" t="s">
        <v>211</v>
      </c>
      <c r="M4031" s="27" t="s">
        <v>211</v>
      </c>
      <c r="N4031" s="27" t="s">
        <v>215</v>
      </c>
      <c r="O4031" s="27" t="s">
        <v>277</v>
      </c>
      <c r="U4031" s="27" t="s">
        <v>10490</v>
      </c>
    </row>
    <row r="4032" spans="1:21" x14ac:dyDescent="0.15">
      <c r="A4032" s="27" t="s">
        <v>75</v>
      </c>
      <c r="B4032" s="27" t="s">
        <v>14088</v>
      </c>
      <c r="C4032" s="27" t="s">
        <v>252</v>
      </c>
      <c r="D4032" s="27" t="s">
        <v>280</v>
      </c>
      <c r="I4032" s="28">
        <v>43423.590115740742</v>
      </c>
      <c r="J4032" s="28">
        <v>43423.590115740742</v>
      </c>
      <c r="K4032" s="27">
        <v>0</v>
      </c>
      <c r="L4032" s="27" t="s">
        <v>211</v>
      </c>
      <c r="M4032" s="27" t="s">
        <v>211</v>
      </c>
      <c r="N4032" s="27" t="s">
        <v>215</v>
      </c>
      <c r="O4032" s="27" t="s">
        <v>279</v>
      </c>
      <c r="R4032" s="27">
        <v>0</v>
      </c>
      <c r="U4032" s="27" t="s">
        <v>7561</v>
      </c>
    </row>
    <row r="4033" spans="1:21" x14ac:dyDescent="0.15">
      <c r="A4033" s="27" t="s">
        <v>75</v>
      </c>
      <c r="B4033" s="27" t="s">
        <v>7560</v>
      </c>
      <c r="C4033" s="27" t="s">
        <v>252</v>
      </c>
      <c r="D4033" s="27" t="s">
        <v>280</v>
      </c>
      <c r="I4033" s="28">
        <v>43423.590324074074</v>
      </c>
      <c r="J4033" s="28">
        <v>43423.590462962966</v>
      </c>
      <c r="K4033" s="27">
        <v>1.3888888888888889E-4</v>
      </c>
      <c r="L4033" s="27" t="s">
        <v>210</v>
      </c>
      <c r="M4033" s="27" t="s">
        <v>211</v>
      </c>
      <c r="N4033" s="27" t="s">
        <v>215</v>
      </c>
      <c r="O4033" s="27" t="s">
        <v>279</v>
      </c>
      <c r="R4033" s="27">
        <v>0</v>
      </c>
      <c r="U4033" s="27" t="s">
        <v>7561</v>
      </c>
    </row>
    <row r="4034" spans="1:21" x14ac:dyDescent="0.15">
      <c r="A4034" s="27" t="s">
        <v>75</v>
      </c>
      <c r="B4034" s="27" t="s">
        <v>7562</v>
      </c>
      <c r="C4034" s="27" t="s">
        <v>252</v>
      </c>
      <c r="D4034" s="27" t="s">
        <v>280</v>
      </c>
      <c r="I4034" s="28">
        <v>43423.590682870374</v>
      </c>
      <c r="J4034" s="28">
        <v>43423.590844907405</v>
      </c>
      <c r="K4034" s="27">
        <v>1.6203703703703703E-4</v>
      </c>
      <c r="L4034" s="27" t="s">
        <v>210</v>
      </c>
      <c r="M4034" s="27" t="s">
        <v>211</v>
      </c>
      <c r="N4034" s="27" t="s">
        <v>215</v>
      </c>
      <c r="O4034" s="27" t="s">
        <v>279</v>
      </c>
      <c r="R4034" s="27">
        <v>0</v>
      </c>
      <c r="U4034" s="27" t="s">
        <v>7561</v>
      </c>
    </row>
    <row r="4035" spans="1:21" x14ac:dyDescent="0.15">
      <c r="A4035" s="27" t="s">
        <v>75</v>
      </c>
      <c r="B4035" s="27" t="s">
        <v>14089</v>
      </c>
      <c r="C4035" s="27" t="s">
        <v>252</v>
      </c>
      <c r="D4035" s="27" t="s">
        <v>280</v>
      </c>
      <c r="I4035" s="28">
        <v>43423.592777777776</v>
      </c>
      <c r="J4035" s="28">
        <v>43423.592777777776</v>
      </c>
      <c r="K4035" s="27">
        <v>0</v>
      </c>
      <c r="L4035" s="27" t="s">
        <v>211</v>
      </c>
      <c r="M4035" s="27" t="s">
        <v>211</v>
      </c>
      <c r="N4035" s="27" t="s">
        <v>215</v>
      </c>
      <c r="O4035" s="27" t="s">
        <v>279</v>
      </c>
      <c r="R4035" s="27">
        <v>0</v>
      </c>
      <c r="U4035" s="27" t="s">
        <v>1710</v>
      </c>
    </row>
    <row r="4036" spans="1:21" x14ac:dyDescent="0.15">
      <c r="A4036" s="27" t="s">
        <v>75</v>
      </c>
      <c r="B4036" s="27" t="s">
        <v>14090</v>
      </c>
      <c r="C4036" s="27" t="s">
        <v>252</v>
      </c>
      <c r="D4036" s="27" t="s">
        <v>280</v>
      </c>
      <c r="I4036" s="28">
        <v>43423.59337962963</v>
      </c>
      <c r="J4036" s="28">
        <v>43423.59337962963</v>
      </c>
      <c r="K4036" s="27">
        <v>0</v>
      </c>
      <c r="L4036" s="27" t="s">
        <v>211</v>
      </c>
      <c r="M4036" s="27" t="s">
        <v>211</v>
      </c>
      <c r="N4036" s="27" t="s">
        <v>215</v>
      </c>
      <c r="O4036" s="27" t="s">
        <v>279</v>
      </c>
      <c r="R4036" s="27">
        <v>0</v>
      </c>
      <c r="U4036" s="27" t="s">
        <v>14091</v>
      </c>
    </row>
    <row r="4037" spans="1:21" x14ac:dyDescent="0.15">
      <c r="A4037" s="27" t="s">
        <v>75</v>
      </c>
      <c r="B4037" s="27" t="s">
        <v>14092</v>
      </c>
      <c r="C4037" s="27" t="s">
        <v>252</v>
      </c>
      <c r="D4037" s="27" t="s">
        <v>280</v>
      </c>
      <c r="I4037" s="28">
        <v>43423.593530092592</v>
      </c>
      <c r="J4037" s="28">
        <v>43423.593530092592</v>
      </c>
      <c r="K4037" s="27">
        <v>0</v>
      </c>
      <c r="L4037" s="27" t="s">
        <v>211</v>
      </c>
      <c r="M4037" s="27" t="s">
        <v>211</v>
      </c>
      <c r="N4037" s="27" t="s">
        <v>215</v>
      </c>
      <c r="O4037" s="27" t="s">
        <v>279</v>
      </c>
      <c r="R4037" s="27">
        <v>0</v>
      </c>
      <c r="U4037" s="27" t="s">
        <v>14093</v>
      </c>
    </row>
    <row r="4038" spans="1:21" x14ac:dyDescent="0.15">
      <c r="A4038" s="27" t="s">
        <v>75</v>
      </c>
      <c r="B4038" s="27" t="s">
        <v>14094</v>
      </c>
      <c r="C4038" s="27" t="s">
        <v>252</v>
      </c>
      <c r="D4038" s="27" t="s">
        <v>280</v>
      </c>
      <c r="I4038" s="28">
        <v>43423.594259259262</v>
      </c>
      <c r="J4038" s="28">
        <v>43423.594259259262</v>
      </c>
      <c r="K4038" s="27">
        <v>0</v>
      </c>
      <c r="L4038" s="27" t="s">
        <v>211</v>
      </c>
      <c r="M4038" s="27" t="s">
        <v>211</v>
      </c>
      <c r="N4038" s="27" t="s">
        <v>215</v>
      </c>
      <c r="O4038" s="27" t="s">
        <v>279</v>
      </c>
      <c r="U4038" s="27" t="s">
        <v>1983</v>
      </c>
    </row>
    <row r="4039" spans="1:21" x14ac:dyDescent="0.15">
      <c r="A4039" s="27" t="s">
        <v>75</v>
      </c>
      <c r="B4039" s="27" t="s">
        <v>14095</v>
      </c>
      <c r="C4039" s="27" t="s">
        <v>252</v>
      </c>
      <c r="D4039" s="27" t="s">
        <v>280</v>
      </c>
      <c r="I4039" s="28">
        <v>43423.597291666665</v>
      </c>
      <c r="J4039" s="28">
        <v>43423.597291666665</v>
      </c>
      <c r="K4039" s="27">
        <v>0</v>
      </c>
      <c r="L4039" s="27" t="s">
        <v>211</v>
      </c>
      <c r="M4039" s="27" t="s">
        <v>211</v>
      </c>
      <c r="N4039" s="27" t="s">
        <v>215</v>
      </c>
      <c r="O4039" s="27" t="s">
        <v>279</v>
      </c>
      <c r="R4039" s="27">
        <v>0</v>
      </c>
      <c r="U4039" s="27" t="s">
        <v>14091</v>
      </c>
    </row>
    <row r="4040" spans="1:21" x14ac:dyDescent="0.15">
      <c r="A4040" s="27" t="s">
        <v>75</v>
      </c>
      <c r="B4040" s="27" t="s">
        <v>7563</v>
      </c>
      <c r="C4040" s="27" t="s">
        <v>252</v>
      </c>
      <c r="D4040" s="27" t="s">
        <v>280</v>
      </c>
      <c r="I4040" s="28">
        <v>43423.62090277778</v>
      </c>
      <c r="J4040" s="28">
        <v>43423.622314814813</v>
      </c>
      <c r="K4040" s="27">
        <v>1.4120370370370369E-3</v>
      </c>
      <c r="L4040" s="27" t="s">
        <v>210</v>
      </c>
      <c r="M4040" s="27" t="s">
        <v>211</v>
      </c>
      <c r="N4040" s="27" t="s">
        <v>215</v>
      </c>
      <c r="O4040" s="27" t="s">
        <v>279</v>
      </c>
      <c r="R4040" s="27">
        <v>0</v>
      </c>
      <c r="U4040" s="27" t="s">
        <v>7564</v>
      </c>
    </row>
    <row r="4041" spans="1:21" x14ac:dyDescent="0.15">
      <c r="A4041" s="27" t="s">
        <v>75</v>
      </c>
      <c r="B4041" s="27" t="s">
        <v>14096</v>
      </c>
      <c r="C4041" s="27" t="s">
        <v>252</v>
      </c>
      <c r="D4041" s="27" t="s">
        <v>280</v>
      </c>
      <c r="I4041" s="28">
        <v>43423.650671296295</v>
      </c>
      <c r="J4041" s="28">
        <v>43423.650671296295</v>
      </c>
      <c r="K4041" s="27">
        <v>0</v>
      </c>
      <c r="L4041" s="27" t="s">
        <v>211</v>
      </c>
      <c r="M4041" s="27" t="s">
        <v>211</v>
      </c>
      <c r="N4041" s="27" t="s">
        <v>215</v>
      </c>
      <c r="O4041" s="27" t="s">
        <v>279</v>
      </c>
      <c r="R4041" s="27">
        <v>0</v>
      </c>
      <c r="U4041" s="27" t="s">
        <v>14097</v>
      </c>
    </row>
    <row r="4042" spans="1:21" x14ac:dyDescent="0.15">
      <c r="A4042" s="27" t="s">
        <v>75</v>
      </c>
      <c r="B4042" s="27" t="s">
        <v>14098</v>
      </c>
      <c r="C4042" s="27" t="s">
        <v>252</v>
      </c>
      <c r="D4042" s="27" t="s">
        <v>280</v>
      </c>
      <c r="I4042" s="28">
        <v>43423.650856481479</v>
      </c>
      <c r="J4042" s="28">
        <v>43423.650856481479</v>
      </c>
      <c r="K4042" s="27">
        <v>0</v>
      </c>
      <c r="L4042" s="27" t="s">
        <v>211</v>
      </c>
      <c r="M4042" s="27" t="s">
        <v>211</v>
      </c>
      <c r="N4042" s="27" t="s">
        <v>215</v>
      </c>
      <c r="O4042" s="27" t="s">
        <v>279</v>
      </c>
      <c r="R4042" s="27">
        <v>0</v>
      </c>
      <c r="U4042" s="27" t="s">
        <v>14097</v>
      </c>
    </row>
    <row r="4043" spans="1:21" x14ac:dyDescent="0.15">
      <c r="A4043" s="27" t="s">
        <v>75</v>
      </c>
      <c r="B4043" s="27" t="s">
        <v>14099</v>
      </c>
      <c r="C4043" s="27" t="s">
        <v>252</v>
      </c>
      <c r="D4043" s="27" t="s">
        <v>280</v>
      </c>
      <c r="I4043" s="28">
        <v>43423.652222222219</v>
      </c>
      <c r="J4043" s="28">
        <v>43423.652222222219</v>
      </c>
      <c r="K4043" s="27">
        <v>0</v>
      </c>
      <c r="L4043" s="27" t="s">
        <v>211</v>
      </c>
      <c r="M4043" s="27" t="s">
        <v>211</v>
      </c>
      <c r="N4043" s="27" t="s">
        <v>215</v>
      </c>
      <c r="O4043" s="27" t="s">
        <v>279</v>
      </c>
      <c r="R4043" s="27">
        <v>0</v>
      </c>
      <c r="U4043" s="27" t="s">
        <v>14100</v>
      </c>
    </row>
    <row r="4044" spans="1:21" x14ac:dyDescent="0.15">
      <c r="A4044" s="27" t="s">
        <v>75</v>
      </c>
      <c r="B4044" s="27" t="s">
        <v>14101</v>
      </c>
      <c r="C4044" s="27" t="s">
        <v>252</v>
      </c>
      <c r="D4044" s="27" t="s">
        <v>280</v>
      </c>
      <c r="I4044" s="28">
        <v>43423.652337962965</v>
      </c>
      <c r="J4044" s="28">
        <v>43423.652337962965</v>
      </c>
      <c r="K4044" s="27">
        <v>0</v>
      </c>
      <c r="L4044" s="27" t="s">
        <v>211</v>
      </c>
      <c r="M4044" s="27" t="s">
        <v>211</v>
      </c>
      <c r="N4044" s="27" t="s">
        <v>215</v>
      </c>
      <c r="O4044" s="27" t="s">
        <v>279</v>
      </c>
      <c r="R4044" s="27">
        <v>0</v>
      </c>
      <c r="U4044" s="27" t="s">
        <v>14097</v>
      </c>
    </row>
    <row r="4045" spans="1:21" x14ac:dyDescent="0.15">
      <c r="A4045" s="27" t="s">
        <v>75</v>
      </c>
      <c r="B4045" s="27" t="s">
        <v>14102</v>
      </c>
      <c r="C4045" s="27" t="s">
        <v>252</v>
      </c>
      <c r="D4045" s="27" t="s">
        <v>280</v>
      </c>
      <c r="I4045" s="28">
        <v>43423.656736111108</v>
      </c>
      <c r="J4045" s="28">
        <v>43423.656736111108</v>
      </c>
      <c r="K4045" s="27">
        <v>0</v>
      </c>
      <c r="L4045" s="27" t="s">
        <v>211</v>
      </c>
      <c r="M4045" s="27" t="s">
        <v>211</v>
      </c>
      <c r="N4045" s="27" t="s">
        <v>215</v>
      </c>
      <c r="O4045" s="27" t="s">
        <v>279</v>
      </c>
      <c r="R4045" s="27">
        <v>0</v>
      </c>
      <c r="U4045" s="27" t="s">
        <v>14103</v>
      </c>
    </row>
    <row r="4046" spans="1:21" x14ac:dyDescent="0.15">
      <c r="A4046" s="27" t="s">
        <v>75</v>
      </c>
      <c r="B4046" s="27" t="s">
        <v>14104</v>
      </c>
      <c r="C4046" s="27" t="s">
        <v>252</v>
      </c>
      <c r="D4046" s="27" t="s">
        <v>280</v>
      </c>
      <c r="I4046" s="28">
        <v>43423.656782407408</v>
      </c>
      <c r="J4046" s="28">
        <v>43423.656782407408</v>
      </c>
      <c r="K4046" s="27">
        <v>0</v>
      </c>
      <c r="L4046" s="27" t="s">
        <v>211</v>
      </c>
      <c r="M4046" s="27" t="s">
        <v>211</v>
      </c>
      <c r="N4046" s="27" t="s">
        <v>215</v>
      </c>
      <c r="O4046" s="27" t="s">
        <v>279</v>
      </c>
      <c r="R4046" s="27">
        <v>0</v>
      </c>
      <c r="U4046" s="27" t="s">
        <v>14105</v>
      </c>
    </row>
    <row r="4047" spans="1:21" x14ac:dyDescent="0.15">
      <c r="A4047" s="27" t="s">
        <v>75</v>
      </c>
      <c r="B4047" s="27" t="s">
        <v>14106</v>
      </c>
      <c r="C4047" s="27" t="s">
        <v>252</v>
      </c>
      <c r="D4047" s="27" t="s">
        <v>280</v>
      </c>
      <c r="I4047" s="28">
        <v>43423.673796296294</v>
      </c>
      <c r="J4047" s="28">
        <v>43423.673796296294</v>
      </c>
      <c r="K4047" s="27">
        <v>0</v>
      </c>
      <c r="L4047" s="27" t="s">
        <v>211</v>
      </c>
      <c r="M4047" s="27" t="s">
        <v>211</v>
      </c>
      <c r="N4047" s="27" t="s">
        <v>215</v>
      </c>
      <c r="O4047" s="27" t="s">
        <v>279</v>
      </c>
      <c r="U4047" s="27" t="s">
        <v>14107</v>
      </c>
    </row>
    <row r="4048" spans="1:21" x14ac:dyDescent="0.15">
      <c r="A4048" s="27" t="s">
        <v>75</v>
      </c>
      <c r="B4048" s="27" t="s">
        <v>7565</v>
      </c>
      <c r="C4048" s="27" t="s">
        <v>252</v>
      </c>
      <c r="D4048" s="27" t="s">
        <v>280</v>
      </c>
      <c r="I4048" s="28">
        <v>43423.685972222222</v>
      </c>
      <c r="J4048" s="28">
        <v>43423.687071759261</v>
      </c>
      <c r="K4048" s="27">
        <v>1.0995370370370371E-3</v>
      </c>
      <c r="L4048" s="27" t="s">
        <v>210</v>
      </c>
      <c r="M4048" s="27" t="s">
        <v>211</v>
      </c>
      <c r="N4048" s="27" t="s">
        <v>215</v>
      </c>
      <c r="O4048" s="27" t="s">
        <v>279</v>
      </c>
      <c r="R4048" s="27">
        <v>0</v>
      </c>
      <c r="U4048" s="27" t="s">
        <v>7566</v>
      </c>
    </row>
    <row r="4049" spans="1:21" x14ac:dyDescent="0.15">
      <c r="A4049" s="27" t="s">
        <v>75</v>
      </c>
      <c r="B4049" s="27" t="s">
        <v>14108</v>
      </c>
      <c r="C4049" s="27" t="s">
        <v>252</v>
      </c>
      <c r="D4049" s="27" t="s">
        <v>280</v>
      </c>
      <c r="I4049" s="28">
        <v>43423.719143518516</v>
      </c>
      <c r="J4049" s="28">
        <v>43423.719143518516</v>
      </c>
      <c r="K4049" s="27">
        <v>0</v>
      </c>
      <c r="L4049" s="27" t="s">
        <v>211</v>
      </c>
      <c r="M4049" s="27" t="s">
        <v>211</v>
      </c>
      <c r="N4049" s="27" t="s">
        <v>215</v>
      </c>
      <c r="O4049" s="27" t="s">
        <v>279</v>
      </c>
      <c r="U4049" s="27" t="s">
        <v>14109</v>
      </c>
    </row>
    <row r="4050" spans="1:21" x14ac:dyDescent="0.15">
      <c r="A4050" s="27" t="s">
        <v>75</v>
      </c>
      <c r="B4050" s="27" t="s">
        <v>14110</v>
      </c>
      <c r="C4050" s="27" t="s">
        <v>252</v>
      </c>
      <c r="D4050" s="27" t="s">
        <v>280</v>
      </c>
      <c r="I4050" s="28">
        <v>43423.739050925928</v>
      </c>
      <c r="J4050" s="28">
        <v>43423.739050925928</v>
      </c>
      <c r="K4050" s="27">
        <v>0</v>
      </c>
      <c r="L4050" s="27" t="s">
        <v>211</v>
      </c>
      <c r="M4050" s="27" t="s">
        <v>211</v>
      </c>
      <c r="N4050" s="27" t="s">
        <v>215</v>
      </c>
      <c r="O4050" s="27" t="s">
        <v>279</v>
      </c>
      <c r="R4050" s="27">
        <v>0</v>
      </c>
      <c r="U4050" s="27" t="s">
        <v>14111</v>
      </c>
    </row>
    <row r="4051" spans="1:21" x14ac:dyDescent="0.15">
      <c r="A4051" s="27" t="s">
        <v>75</v>
      </c>
      <c r="B4051" s="27" t="s">
        <v>14112</v>
      </c>
      <c r="C4051" s="27" t="s">
        <v>252</v>
      </c>
      <c r="D4051" s="27" t="s">
        <v>280</v>
      </c>
      <c r="I4051" s="28">
        <v>43423.739606481482</v>
      </c>
      <c r="J4051" s="28">
        <v>43423.739606481482</v>
      </c>
      <c r="K4051" s="27">
        <v>0</v>
      </c>
      <c r="L4051" s="27" t="s">
        <v>211</v>
      </c>
      <c r="M4051" s="27" t="s">
        <v>211</v>
      </c>
      <c r="N4051" s="27" t="s">
        <v>215</v>
      </c>
      <c r="O4051" s="27" t="s">
        <v>279</v>
      </c>
      <c r="R4051" s="27">
        <v>0</v>
      </c>
      <c r="U4051" s="27" t="s">
        <v>14113</v>
      </c>
    </row>
    <row r="4052" spans="1:21" x14ac:dyDescent="0.15">
      <c r="A4052" s="27" t="s">
        <v>75</v>
      </c>
      <c r="B4052" s="27" t="s">
        <v>14114</v>
      </c>
      <c r="C4052" s="27" t="s">
        <v>252</v>
      </c>
      <c r="D4052" s="27" t="s">
        <v>283</v>
      </c>
      <c r="I4052" s="28">
        <v>43423.650104166663</v>
      </c>
      <c r="J4052" s="28">
        <v>43423.650104166663</v>
      </c>
      <c r="K4052" s="27">
        <v>0</v>
      </c>
      <c r="L4052" s="27" t="s">
        <v>211</v>
      </c>
      <c r="M4052" s="27" t="s">
        <v>211</v>
      </c>
      <c r="N4052" s="27" t="s">
        <v>215</v>
      </c>
      <c r="O4052" s="27" t="s">
        <v>282</v>
      </c>
      <c r="U4052" s="27" t="s">
        <v>14115</v>
      </c>
    </row>
    <row r="4053" spans="1:21" x14ac:dyDescent="0.15">
      <c r="A4053" s="27" t="s">
        <v>75</v>
      </c>
      <c r="B4053" s="27" t="s">
        <v>14116</v>
      </c>
      <c r="C4053" s="27" t="s">
        <v>252</v>
      </c>
      <c r="D4053" s="27" t="s">
        <v>283</v>
      </c>
      <c r="I4053" s="28">
        <v>43423.653749999998</v>
      </c>
      <c r="J4053" s="28">
        <v>43423.653749999998</v>
      </c>
      <c r="K4053" s="27">
        <v>0</v>
      </c>
      <c r="L4053" s="27" t="s">
        <v>211</v>
      </c>
      <c r="M4053" s="27" t="s">
        <v>211</v>
      </c>
      <c r="N4053" s="27" t="s">
        <v>215</v>
      </c>
      <c r="O4053" s="27" t="s">
        <v>282</v>
      </c>
      <c r="R4053" s="27">
        <v>0</v>
      </c>
      <c r="U4053" s="27" t="s">
        <v>14117</v>
      </c>
    </row>
    <row r="4054" spans="1:21" x14ac:dyDescent="0.15">
      <c r="A4054" s="27" t="s">
        <v>75</v>
      </c>
      <c r="B4054" s="27" t="s">
        <v>7567</v>
      </c>
      <c r="C4054" s="27" t="s">
        <v>252</v>
      </c>
      <c r="D4054" s="27" t="s">
        <v>283</v>
      </c>
      <c r="I4054" s="28">
        <v>43423.655370370368</v>
      </c>
      <c r="J4054" s="28">
        <v>43423.658113425925</v>
      </c>
      <c r="K4054" s="27">
        <v>2.7430555555555559E-3</v>
      </c>
      <c r="L4054" s="27" t="s">
        <v>210</v>
      </c>
      <c r="M4054" s="27" t="s">
        <v>210</v>
      </c>
      <c r="N4054" s="27" t="s">
        <v>215</v>
      </c>
      <c r="O4054" s="27" t="s">
        <v>282</v>
      </c>
      <c r="R4054" s="27">
        <v>0</v>
      </c>
      <c r="U4054" s="27" t="s">
        <v>7568</v>
      </c>
    </row>
    <row r="4055" spans="1:21" x14ac:dyDescent="0.15">
      <c r="A4055" s="27" t="s">
        <v>75</v>
      </c>
      <c r="B4055" s="27" t="s">
        <v>14118</v>
      </c>
      <c r="C4055" s="27" t="s">
        <v>252</v>
      </c>
      <c r="D4055" s="27" t="s">
        <v>283</v>
      </c>
      <c r="I4055" s="28">
        <v>43423.66</v>
      </c>
      <c r="J4055" s="28">
        <v>43423.66</v>
      </c>
      <c r="K4055" s="27">
        <v>0</v>
      </c>
      <c r="L4055" s="27" t="s">
        <v>211</v>
      </c>
      <c r="M4055" s="27" t="s">
        <v>211</v>
      </c>
      <c r="N4055" s="27" t="s">
        <v>215</v>
      </c>
      <c r="O4055" s="27" t="s">
        <v>282</v>
      </c>
      <c r="R4055" s="27">
        <v>0</v>
      </c>
      <c r="U4055" s="27" t="s">
        <v>14119</v>
      </c>
    </row>
    <row r="4056" spans="1:21" x14ac:dyDescent="0.15">
      <c r="A4056" s="27" t="s">
        <v>75</v>
      </c>
      <c r="B4056" s="27" t="s">
        <v>14120</v>
      </c>
      <c r="C4056" s="27" t="s">
        <v>252</v>
      </c>
      <c r="D4056" s="27" t="s">
        <v>283</v>
      </c>
      <c r="I4056" s="28">
        <v>43423.660254629627</v>
      </c>
      <c r="J4056" s="28">
        <v>43423.660254629627</v>
      </c>
      <c r="K4056" s="27">
        <v>0</v>
      </c>
      <c r="L4056" s="27" t="s">
        <v>211</v>
      </c>
      <c r="M4056" s="27" t="s">
        <v>211</v>
      </c>
      <c r="N4056" s="27" t="s">
        <v>215</v>
      </c>
      <c r="O4056" s="27" t="s">
        <v>282</v>
      </c>
      <c r="R4056" s="27">
        <v>0</v>
      </c>
      <c r="U4056" s="27" t="s">
        <v>14121</v>
      </c>
    </row>
    <row r="4057" spans="1:21" x14ac:dyDescent="0.15">
      <c r="A4057" s="27" t="s">
        <v>75</v>
      </c>
      <c r="B4057" s="27" t="s">
        <v>14122</v>
      </c>
      <c r="C4057" s="27" t="s">
        <v>252</v>
      </c>
      <c r="D4057" s="27" t="s">
        <v>283</v>
      </c>
      <c r="I4057" s="28">
        <v>43423.660601851851</v>
      </c>
      <c r="J4057" s="28">
        <v>43423.660601851851</v>
      </c>
      <c r="K4057" s="27">
        <v>0</v>
      </c>
      <c r="L4057" s="27" t="s">
        <v>211</v>
      </c>
      <c r="M4057" s="27" t="s">
        <v>211</v>
      </c>
      <c r="N4057" s="27" t="s">
        <v>215</v>
      </c>
      <c r="O4057" s="27" t="s">
        <v>282</v>
      </c>
      <c r="R4057" s="27">
        <v>0</v>
      </c>
      <c r="U4057" s="27" t="s">
        <v>14123</v>
      </c>
    </row>
    <row r="4058" spans="1:21" x14ac:dyDescent="0.15">
      <c r="A4058" s="27" t="s">
        <v>75</v>
      </c>
      <c r="B4058" s="27" t="s">
        <v>7569</v>
      </c>
      <c r="C4058" s="27" t="s">
        <v>252</v>
      </c>
      <c r="D4058" s="27" t="s">
        <v>283</v>
      </c>
      <c r="I4058" s="28">
        <v>43423.66300925926</v>
      </c>
      <c r="J4058" s="28">
        <v>43423.66474537037</v>
      </c>
      <c r="K4058" s="27">
        <v>1.736111111111111E-3</v>
      </c>
      <c r="L4058" s="27" t="s">
        <v>210</v>
      </c>
      <c r="M4058" s="27" t="s">
        <v>211</v>
      </c>
      <c r="N4058" s="27" t="s">
        <v>215</v>
      </c>
      <c r="O4058" s="27" t="s">
        <v>282</v>
      </c>
      <c r="R4058" s="27">
        <v>0</v>
      </c>
      <c r="U4058" s="27" t="s">
        <v>7570</v>
      </c>
    </row>
    <row r="4059" spans="1:21" x14ac:dyDescent="0.15">
      <c r="A4059" s="27" t="s">
        <v>75</v>
      </c>
      <c r="B4059" s="27" t="s">
        <v>14124</v>
      </c>
      <c r="C4059" s="27" t="s">
        <v>252</v>
      </c>
      <c r="D4059" s="27" t="s">
        <v>283</v>
      </c>
      <c r="I4059" s="28">
        <v>43423.666689814818</v>
      </c>
      <c r="J4059" s="28">
        <v>43423.666689814818</v>
      </c>
      <c r="K4059" s="27">
        <v>0</v>
      </c>
      <c r="L4059" s="27" t="s">
        <v>211</v>
      </c>
      <c r="M4059" s="27" t="s">
        <v>211</v>
      </c>
      <c r="N4059" s="27" t="s">
        <v>215</v>
      </c>
      <c r="O4059" s="27" t="s">
        <v>282</v>
      </c>
      <c r="R4059" s="27">
        <v>0</v>
      </c>
      <c r="U4059" s="27" t="s">
        <v>14125</v>
      </c>
    </row>
    <row r="4060" spans="1:21" x14ac:dyDescent="0.15">
      <c r="A4060" s="27" t="s">
        <v>75</v>
      </c>
      <c r="B4060" s="27" t="s">
        <v>14126</v>
      </c>
      <c r="C4060" s="27" t="s">
        <v>252</v>
      </c>
      <c r="D4060" s="27" t="s">
        <v>283</v>
      </c>
      <c r="I4060" s="28">
        <v>43423.667037037034</v>
      </c>
      <c r="J4060" s="28">
        <v>43423.667037037034</v>
      </c>
      <c r="K4060" s="27">
        <v>0</v>
      </c>
      <c r="L4060" s="27" t="s">
        <v>211</v>
      </c>
      <c r="M4060" s="27" t="s">
        <v>211</v>
      </c>
      <c r="N4060" s="27" t="s">
        <v>215</v>
      </c>
      <c r="O4060" s="27" t="s">
        <v>282</v>
      </c>
      <c r="R4060" s="27">
        <v>0</v>
      </c>
      <c r="U4060" s="27" t="s">
        <v>14125</v>
      </c>
    </row>
    <row r="4061" spans="1:21" x14ac:dyDescent="0.15">
      <c r="A4061" s="27" t="s">
        <v>75</v>
      </c>
      <c r="B4061" s="27" t="s">
        <v>7571</v>
      </c>
      <c r="C4061" s="27" t="s">
        <v>252</v>
      </c>
      <c r="D4061" s="27" t="s">
        <v>283</v>
      </c>
      <c r="I4061" s="28">
        <v>43423.667708333334</v>
      </c>
      <c r="J4061" s="28">
        <v>43423.667743055557</v>
      </c>
      <c r="K4061" s="27">
        <v>3.4722222222222222E-5</v>
      </c>
      <c r="L4061" s="27" t="s">
        <v>210</v>
      </c>
      <c r="M4061" s="27" t="s">
        <v>211</v>
      </c>
      <c r="N4061" s="27" t="s">
        <v>215</v>
      </c>
      <c r="O4061" s="27" t="s">
        <v>282</v>
      </c>
      <c r="R4061" s="27">
        <v>0</v>
      </c>
      <c r="U4061" s="27" t="s">
        <v>7572</v>
      </c>
    </row>
    <row r="4062" spans="1:21" x14ac:dyDescent="0.15">
      <c r="A4062" s="27" t="s">
        <v>75</v>
      </c>
      <c r="B4062" s="27" t="s">
        <v>14127</v>
      </c>
      <c r="C4062" s="27" t="s">
        <v>252</v>
      </c>
      <c r="D4062" s="27" t="s">
        <v>283</v>
      </c>
      <c r="I4062" s="28">
        <v>43423.669652777775</v>
      </c>
      <c r="J4062" s="28">
        <v>43423.669652777775</v>
      </c>
      <c r="K4062" s="27">
        <v>0</v>
      </c>
      <c r="L4062" s="27" t="s">
        <v>211</v>
      </c>
      <c r="M4062" s="27" t="s">
        <v>211</v>
      </c>
      <c r="N4062" s="27" t="s">
        <v>215</v>
      </c>
      <c r="O4062" s="27" t="s">
        <v>282</v>
      </c>
      <c r="R4062" s="27">
        <v>0</v>
      </c>
      <c r="U4062" s="27" t="s">
        <v>7574</v>
      </c>
    </row>
    <row r="4063" spans="1:21" x14ac:dyDescent="0.15">
      <c r="A4063" s="27" t="s">
        <v>75</v>
      </c>
      <c r="B4063" s="27" t="s">
        <v>14128</v>
      </c>
      <c r="C4063" s="27" t="s">
        <v>252</v>
      </c>
      <c r="D4063" s="27" t="s">
        <v>283</v>
      </c>
      <c r="I4063" s="28">
        <v>43423.669895833336</v>
      </c>
      <c r="J4063" s="28">
        <v>43423.669895833336</v>
      </c>
      <c r="K4063" s="27">
        <v>0</v>
      </c>
      <c r="L4063" s="27" t="s">
        <v>211</v>
      </c>
      <c r="M4063" s="27" t="s">
        <v>211</v>
      </c>
      <c r="N4063" s="27" t="s">
        <v>215</v>
      </c>
      <c r="O4063" s="27" t="s">
        <v>282</v>
      </c>
      <c r="R4063" s="27">
        <v>0</v>
      </c>
      <c r="U4063" s="27" t="s">
        <v>7574</v>
      </c>
    </row>
    <row r="4064" spans="1:21" x14ac:dyDescent="0.15">
      <c r="A4064" s="27" t="s">
        <v>75</v>
      </c>
      <c r="B4064" s="27" t="s">
        <v>7573</v>
      </c>
      <c r="C4064" s="27" t="s">
        <v>252</v>
      </c>
      <c r="D4064" s="27" t="s">
        <v>283</v>
      </c>
      <c r="I4064" s="28">
        <v>43423.670104166667</v>
      </c>
      <c r="J4064" s="28">
        <v>43423.670266203706</v>
      </c>
      <c r="K4064" s="27">
        <v>1.6203703703703703E-4</v>
      </c>
      <c r="L4064" s="27" t="s">
        <v>210</v>
      </c>
      <c r="M4064" s="27" t="s">
        <v>211</v>
      </c>
      <c r="N4064" s="27" t="s">
        <v>215</v>
      </c>
      <c r="O4064" s="27" t="s">
        <v>282</v>
      </c>
      <c r="R4064" s="27">
        <v>0</v>
      </c>
      <c r="U4064" s="27" t="s">
        <v>7574</v>
      </c>
    </row>
    <row r="4065" spans="1:21" x14ac:dyDescent="0.15">
      <c r="A4065" s="27" t="s">
        <v>75</v>
      </c>
      <c r="B4065" s="27" t="s">
        <v>7575</v>
      </c>
      <c r="C4065" s="27" t="s">
        <v>252</v>
      </c>
      <c r="D4065" s="27" t="s">
        <v>283</v>
      </c>
      <c r="I4065" s="28">
        <v>43423.670902777776</v>
      </c>
      <c r="J4065" s="28">
        <v>43423.673298611109</v>
      </c>
      <c r="K4065" s="27">
        <v>2.3958333333333336E-3</v>
      </c>
      <c r="L4065" s="27" t="s">
        <v>210</v>
      </c>
      <c r="M4065" s="27" t="s">
        <v>210</v>
      </c>
      <c r="N4065" s="27" t="s">
        <v>215</v>
      </c>
      <c r="O4065" s="27" t="s">
        <v>282</v>
      </c>
      <c r="R4065" s="27">
        <v>0</v>
      </c>
      <c r="U4065" s="27" t="s">
        <v>7576</v>
      </c>
    </row>
    <row r="4066" spans="1:21" x14ac:dyDescent="0.15">
      <c r="A4066" s="27" t="s">
        <v>75</v>
      </c>
      <c r="B4066" s="27" t="s">
        <v>14129</v>
      </c>
      <c r="C4066" s="27" t="s">
        <v>252</v>
      </c>
      <c r="D4066" s="27" t="s">
        <v>283</v>
      </c>
      <c r="I4066" s="28">
        <v>43423.674722222226</v>
      </c>
      <c r="J4066" s="28">
        <v>43423.674722222226</v>
      </c>
      <c r="K4066" s="27">
        <v>0</v>
      </c>
      <c r="L4066" s="27" t="s">
        <v>211</v>
      </c>
      <c r="M4066" s="27" t="s">
        <v>211</v>
      </c>
      <c r="N4066" s="27" t="s">
        <v>215</v>
      </c>
      <c r="O4066" s="27" t="s">
        <v>282</v>
      </c>
      <c r="R4066" s="27">
        <v>0</v>
      </c>
      <c r="U4066" s="27" t="s">
        <v>14130</v>
      </c>
    </row>
    <row r="4067" spans="1:21" x14ac:dyDescent="0.15">
      <c r="A4067" s="27" t="s">
        <v>75</v>
      </c>
      <c r="B4067" s="27" t="s">
        <v>14131</v>
      </c>
      <c r="C4067" s="27" t="s">
        <v>252</v>
      </c>
      <c r="D4067" s="27" t="s">
        <v>283</v>
      </c>
      <c r="I4067" s="28">
        <v>43423.675497685188</v>
      </c>
      <c r="J4067" s="28">
        <v>43423.675497685188</v>
      </c>
      <c r="K4067" s="27">
        <v>0</v>
      </c>
      <c r="L4067" s="27" t="s">
        <v>211</v>
      </c>
      <c r="M4067" s="27" t="s">
        <v>211</v>
      </c>
      <c r="N4067" s="27" t="s">
        <v>215</v>
      </c>
      <c r="O4067" s="27" t="s">
        <v>282</v>
      </c>
      <c r="R4067" s="27">
        <v>0</v>
      </c>
      <c r="U4067" s="27" t="s">
        <v>7578</v>
      </c>
    </row>
    <row r="4068" spans="1:21" x14ac:dyDescent="0.15">
      <c r="A4068" s="27" t="s">
        <v>75</v>
      </c>
      <c r="B4068" s="27" t="s">
        <v>7577</v>
      </c>
      <c r="C4068" s="27" t="s">
        <v>252</v>
      </c>
      <c r="D4068" s="27" t="s">
        <v>283</v>
      </c>
      <c r="I4068" s="28">
        <v>43423.675752314812</v>
      </c>
      <c r="J4068" s="28">
        <v>43423.676655092589</v>
      </c>
      <c r="K4068" s="27">
        <v>9.0277777777777784E-4</v>
      </c>
      <c r="L4068" s="27" t="s">
        <v>210</v>
      </c>
      <c r="M4068" s="27" t="s">
        <v>211</v>
      </c>
      <c r="N4068" s="27" t="s">
        <v>215</v>
      </c>
      <c r="O4068" s="27" t="s">
        <v>282</v>
      </c>
      <c r="R4068" s="27">
        <v>0</v>
      </c>
      <c r="U4068" s="27" t="s">
        <v>7578</v>
      </c>
    </row>
    <row r="4069" spans="1:21" x14ac:dyDescent="0.15">
      <c r="A4069" s="27" t="s">
        <v>75</v>
      </c>
      <c r="B4069" s="27" t="s">
        <v>14132</v>
      </c>
      <c r="C4069" s="27" t="s">
        <v>252</v>
      </c>
      <c r="D4069" s="27" t="s">
        <v>283</v>
      </c>
      <c r="I4069" s="28">
        <v>43423.677245370367</v>
      </c>
      <c r="J4069" s="28">
        <v>43423.677245370367</v>
      </c>
      <c r="K4069" s="27">
        <v>0</v>
      </c>
      <c r="L4069" s="27" t="s">
        <v>211</v>
      </c>
      <c r="M4069" s="27" t="s">
        <v>211</v>
      </c>
      <c r="N4069" s="27" t="s">
        <v>215</v>
      </c>
      <c r="O4069" s="27" t="s">
        <v>282</v>
      </c>
      <c r="R4069" s="27">
        <v>0</v>
      </c>
      <c r="U4069" s="27" t="s">
        <v>14133</v>
      </c>
    </row>
    <row r="4070" spans="1:21" x14ac:dyDescent="0.15">
      <c r="A4070" s="27" t="s">
        <v>75</v>
      </c>
      <c r="B4070" s="27" t="s">
        <v>14134</v>
      </c>
      <c r="C4070" s="27" t="s">
        <v>252</v>
      </c>
      <c r="D4070" s="27" t="s">
        <v>283</v>
      </c>
      <c r="I4070" s="28">
        <v>43423.678483796299</v>
      </c>
      <c r="J4070" s="28">
        <v>43423.678483796299</v>
      </c>
      <c r="K4070" s="27">
        <v>0</v>
      </c>
      <c r="L4070" s="27" t="s">
        <v>211</v>
      </c>
      <c r="M4070" s="27" t="s">
        <v>211</v>
      </c>
      <c r="N4070" s="27" t="s">
        <v>215</v>
      </c>
      <c r="O4070" s="27" t="s">
        <v>282</v>
      </c>
      <c r="R4070" s="27">
        <v>0</v>
      </c>
      <c r="U4070" s="27" t="s">
        <v>7580</v>
      </c>
    </row>
    <row r="4071" spans="1:21" x14ac:dyDescent="0.15">
      <c r="A4071" s="27" t="s">
        <v>75</v>
      </c>
      <c r="B4071" s="27" t="s">
        <v>7579</v>
      </c>
      <c r="C4071" s="27" t="s">
        <v>252</v>
      </c>
      <c r="D4071" s="27" t="s">
        <v>283</v>
      </c>
      <c r="I4071" s="28">
        <v>43423.678784722222</v>
      </c>
      <c r="J4071" s="28">
        <v>43423.680949074071</v>
      </c>
      <c r="K4071" s="27">
        <v>2.1643518518518518E-3</v>
      </c>
      <c r="L4071" s="27" t="s">
        <v>210</v>
      </c>
      <c r="M4071" s="27" t="s">
        <v>210</v>
      </c>
      <c r="N4071" s="27" t="s">
        <v>215</v>
      </c>
      <c r="O4071" s="27" t="s">
        <v>282</v>
      </c>
      <c r="R4071" s="27">
        <v>0</v>
      </c>
      <c r="U4071" s="27" t="s">
        <v>7580</v>
      </c>
    </row>
    <row r="4072" spans="1:21" x14ac:dyDescent="0.15">
      <c r="A4072" s="27" t="s">
        <v>75</v>
      </c>
      <c r="B4072" s="27" t="s">
        <v>7581</v>
      </c>
      <c r="C4072" s="27" t="s">
        <v>252</v>
      </c>
      <c r="D4072" s="27" t="s">
        <v>283</v>
      </c>
      <c r="I4072" s="28">
        <v>43423.696805555555</v>
      </c>
      <c r="J4072" s="28">
        <v>43423.697685185187</v>
      </c>
      <c r="K4072" s="27">
        <v>8.7962962962962962E-4</v>
      </c>
      <c r="L4072" s="27" t="s">
        <v>210</v>
      </c>
      <c r="M4072" s="27" t="s">
        <v>211</v>
      </c>
      <c r="N4072" s="27" t="s">
        <v>215</v>
      </c>
      <c r="O4072" s="27" t="s">
        <v>282</v>
      </c>
      <c r="R4072" s="27">
        <v>0</v>
      </c>
      <c r="U4072" s="27" t="s">
        <v>7582</v>
      </c>
    </row>
    <row r="4073" spans="1:21" x14ac:dyDescent="0.15">
      <c r="A4073" s="27" t="s">
        <v>75</v>
      </c>
      <c r="B4073" s="27" t="s">
        <v>7583</v>
      </c>
      <c r="C4073" s="27" t="s">
        <v>252</v>
      </c>
      <c r="D4073" s="27" t="s">
        <v>283</v>
      </c>
      <c r="I4073" s="28">
        <v>43423.698460648149</v>
      </c>
      <c r="J4073" s="28">
        <v>43423.69902777778</v>
      </c>
      <c r="K4073" s="27">
        <v>5.6712962962962956E-4</v>
      </c>
      <c r="L4073" s="27" t="s">
        <v>210</v>
      </c>
      <c r="M4073" s="27" t="s">
        <v>211</v>
      </c>
      <c r="N4073" s="27" t="s">
        <v>215</v>
      </c>
      <c r="O4073" s="27" t="s">
        <v>282</v>
      </c>
      <c r="R4073" s="27">
        <v>0</v>
      </c>
      <c r="U4073" s="27" t="s">
        <v>7584</v>
      </c>
    </row>
    <row r="4074" spans="1:21" x14ac:dyDescent="0.15">
      <c r="A4074" s="27" t="s">
        <v>75</v>
      </c>
      <c r="B4074" s="27" t="s">
        <v>14135</v>
      </c>
      <c r="C4074" s="27" t="s">
        <v>252</v>
      </c>
      <c r="D4074" s="27" t="s">
        <v>283</v>
      </c>
      <c r="I4074" s="28">
        <v>43423.69971064815</v>
      </c>
      <c r="J4074" s="28">
        <v>43423.69971064815</v>
      </c>
      <c r="K4074" s="27">
        <v>0</v>
      </c>
      <c r="L4074" s="27" t="s">
        <v>211</v>
      </c>
      <c r="M4074" s="27" t="s">
        <v>211</v>
      </c>
      <c r="N4074" s="27" t="s">
        <v>215</v>
      </c>
      <c r="O4074" s="27" t="s">
        <v>282</v>
      </c>
      <c r="R4074" s="27">
        <v>0</v>
      </c>
      <c r="U4074" s="27" t="s">
        <v>14136</v>
      </c>
    </row>
    <row r="4075" spans="1:21" x14ac:dyDescent="0.15">
      <c r="A4075" s="27" t="s">
        <v>75</v>
      </c>
      <c r="B4075" s="27" t="s">
        <v>14137</v>
      </c>
      <c r="C4075" s="27" t="s">
        <v>252</v>
      </c>
      <c r="D4075" s="27" t="s">
        <v>283</v>
      </c>
      <c r="I4075" s="28">
        <v>43423.699814814812</v>
      </c>
      <c r="J4075" s="28">
        <v>43423.699814814812</v>
      </c>
      <c r="K4075" s="27">
        <v>0</v>
      </c>
      <c r="L4075" s="27" t="s">
        <v>211</v>
      </c>
      <c r="M4075" s="27" t="s">
        <v>211</v>
      </c>
      <c r="N4075" s="27" t="s">
        <v>215</v>
      </c>
      <c r="O4075" s="27" t="s">
        <v>282</v>
      </c>
      <c r="R4075" s="27">
        <v>0</v>
      </c>
      <c r="U4075" s="27" t="s">
        <v>14136</v>
      </c>
    </row>
    <row r="4076" spans="1:21" x14ac:dyDescent="0.15">
      <c r="A4076" s="27" t="s">
        <v>75</v>
      </c>
      <c r="B4076" s="27" t="s">
        <v>14138</v>
      </c>
      <c r="C4076" s="27" t="s">
        <v>252</v>
      </c>
      <c r="D4076" s="27" t="s">
        <v>283</v>
      </c>
      <c r="I4076" s="28">
        <v>43423.700138888889</v>
      </c>
      <c r="J4076" s="28">
        <v>43423.700138888889</v>
      </c>
      <c r="K4076" s="27">
        <v>0</v>
      </c>
      <c r="L4076" s="27" t="s">
        <v>211</v>
      </c>
      <c r="M4076" s="27" t="s">
        <v>211</v>
      </c>
      <c r="N4076" s="27" t="s">
        <v>215</v>
      </c>
      <c r="O4076" s="27" t="s">
        <v>282</v>
      </c>
      <c r="R4076" s="27">
        <v>0</v>
      </c>
      <c r="U4076" s="27" t="s">
        <v>14139</v>
      </c>
    </row>
    <row r="4077" spans="1:21" x14ac:dyDescent="0.15">
      <c r="A4077" s="27" t="s">
        <v>75</v>
      </c>
      <c r="B4077" s="27" t="s">
        <v>14140</v>
      </c>
      <c r="C4077" s="27" t="s">
        <v>252</v>
      </c>
      <c r="D4077" s="27" t="s">
        <v>283</v>
      </c>
      <c r="I4077" s="28">
        <v>43423.701064814813</v>
      </c>
      <c r="J4077" s="28">
        <v>43423.701064814813</v>
      </c>
      <c r="K4077" s="27">
        <v>0</v>
      </c>
      <c r="L4077" s="27" t="s">
        <v>211</v>
      </c>
      <c r="M4077" s="27" t="s">
        <v>211</v>
      </c>
      <c r="N4077" s="27" t="s">
        <v>215</v>
      </c>
      <c r="O4077" s="27" t="s">
        <v>282</v>
      </c>
      <c r="R4077" s="27">
        <v>0</v>
      </c>
      <c r="U4077" s="27" t="s">
        <v>14141</v>
      </c>
    </row>
    <row r="4078" spans="1:21" x14ac:dyDescent="0.15">
      <c r="A4078" s="27" t="s">
        <v>75</v>
      </c>
      <c r="B4078" s="27" t="s">
        <v>7585</v>
      </c>
      <c r="C4078" s="27" t="s">
        <v>252</v>
      </c>
      <c r="D4078" s="27" t="s">
        <v>283</v>
      </c>
      <c r="I4078" s="28">
        <v>43423.701782407406</v>
      </c>
      <c r="J4078" s="28">
        <v>43423.703611111108</v>
      </c>
      <c r="K4078" s="27">
        <v>1.8287037037037037E-3</v>
      </c>
      <c r="L4078" s="27" t="s">
        <v>210</v>
      </c>
      <c r="M4078" s="27" t="s">
        <v>211</v>
      </c>
      <c r="N4078" s="27" t="s">
        <v>215</v>
      </c>
      <c r="O4078" s="27" t="s">
        <v>282</v>
      </c>
      <c r="R4078" s="27">
        <v>0</v>
      </c>
      <c r="U4078" s="27" t="s">
        <v>7586</v>
      </c>
    </row>
    <row r="4079" spans="1:21" x14ac:dyDescent="0.15">
      <c r="A4079" s="27" t="s">
        <v>75</v>
      </c>
      <c r="B4079" s="27" t="s">
        <v>7587</v>
      </c>
      <c r="C4079" s="27" t="s">
        <v>252</v>
      </c>
      <c r="D4079" s="27" t="s">
        <v>283</v>
      </c>
      <c r="I4079" s="28">
        <v>43423.704131944447</v>
      </c>
      <c r="J4079" s="28">
        <v>43423.705821759257</v>
      </c>
      <c r="K4079" s="27">
        <v>1.689814814814815E-3</v>
      </c>
      <c r="L4079" s="27" t="s">
        <v>210</v>
      </c>
      <c r="M4079" s="27" t="s">
        <v>211</v>
      </c>
      <c r="N4079" s="27" t="s">
        <v>215</v>
      </c>
      <c r="O4079" s="27" t="s">
        <v>282</v>
      </c>
      <c r="R4079" s="27">
        <v>0</v>
      </c>
      <c r="U4079" s="27" t="s">
        <v>7588</v>
      </c>
    </row>
    <row r="4080" spans="1:21" x14ac:dyDescent="0.15">
      <c r="A4080" s="27" t="s">
        <v>75</v>
      </c>
      <c r="B4080" s="27" t="s">
        <v>14142</v>
      </c>
      <c r="C4080" s="27" t="s">
        <v>252</v>
      </c>
      <c r="D4080" s="27" t="s">
        <v>283</v>
      </c>
      <c r="I4080" s="28">
        <v>43423.707141203704</v>
      </c>
      <c r="J4080" s="28">
        <v>43423.707141203704</v>
      </c>
      <c r="K4080" s="27">
        <v>0</v>
      </c>
      <c r="L4080" s="27" t="s">
        <v>211</v>
      </c>
      <c r="M4080" s="27" t="s">
        <v>211</v>
      </c>
      <c r="N4080" s="27" t="s">
        <v>215</v>
      </c>
      <c r="O4080" s="27" t="s">
        <v>282</v>
      </c>
      <c r="R4080" s="27">
        <v>0</v>
      </c>
      <c r="U4080" s="27" t="s">
        <v>14143</v>
      </c>
    </row>
    <row r="4081" spans="1:21" x14ac:dyDescent="0.15">
      <c r="A4081" s="27" t="s">
        <v>75</v>
      </c>
      <c r="B4081" s="27" t="s">
        <v>14144</v>
      </c>
      <c r="C4081" s="27" t="s">
        <v>252</v>
      </c>
      <c r="D4081" s="27" t="s">
        <v>283</v>
      </c>
      <c r="I4081" s="28">
        <v>43423.708136574074</v>
      </c>
      <c r="J4081" s="28">
        <v>43423.708136574074</v>
      </c>
      <c r="K4081" s="27">
        <v>0</v>
      </c>
      <c r="L4081" s="27" t="s">
        <v>211</v>
      </c>
      <c r="M4081" s="27" t="s">
        <v>211</v>
      </c>
      <c r="N4081" s="27" t="s">
        <v>215</v>
      </c>
      <c r="O4081" s="27" t="s">
        <v>282</v>
      </c>
      <c r="R4081" s="27">
        <v>0</v>
      </c>
      <c r="U4081" s="27" t="s">
        <v>7590</v>
      </c>
    </row>
    <row r="4082" spans="1:21" x14ac:dyDescent="0.15">
      <c r="A4082" s="27" t="s">
        <v>75</v>
      </c>
      <c r="B4082" s="27" t="s">
        <v>7589</v>
      </c>
      <c r="C4082" s="27" t="s">
        <v>252</v>
      </c>
      <c r="D4082" s="27" t="s">
        <v>283</v>
      </c>
      <c r="I4082" s="28">
        <v>43423.708391203705</v>
      </c>
      <c r="J4082" s="28">
        <v>43423.712199074071</v>
      </c>
      <c r="K4082" s="27">
        <v>3.8078703703703707E-3</v>
      </c>
      <c r="L4082" s="27" t="s">
        <v>210</v>
      </c>
      <c r="M4082" s="27" t="s">
        <v>210</v>
      </c>
      <c r="N4082" s="27" t="s">
        <v>215</v>
      </c>
      <c r="O4082" s="27" t="s">
        <v>282</v>
      </c>
      <c r="R4082" s="27">
        <v>0</v>
      </c>
      <c r="U4082" s="27" t="s">
        <v>7590</v>
      </c>
    </row>
    <row r="4083" spans="1:21" x14ac:dyDescent="0.15">
      <c r="A4083" s="27" t="s">
        <v>75</v>
      </c>
      <c r="B4083" s="27" t="s">
        <v>14145</v>
      </c>
      <c r="C4083" s="27" t="s">
        <v>252</v>
      </c>
      <c r="D4083" s="27" t="s">
        <v>283</v>
      </c>
      <c r="I4083" s="28">
        <v>43423.714548611111</v>
      </c>
      <c r="J4083" s="28">
        <v>43423.714548611111</v>
      </c>
      <c r="K4083" s="27">
        <v>0</v>
      </c>
      <c r="L4083" s="27" t="s">
        <v>211</v>
      </c>
      <c r="M4083" s="27" t="s">
        <v>211</v>
      </c>
      <c r="N4083" s="27" t="s">
        <v>215</v>
      </c>
      <c r="O4083" s="27" t="s">
        <v>282</v>
      </c>
      <c r="R4083" s="27">
        <v>0</v>
      </c>
      <c r="U4083" s="27" t="s">
        <v>7592</v>
      </c>
    </row>
    <row r="4084" spans="1:21" x14ac:dyDescent="0.15">
      <c r="A4084" s="27" t="s">
        <v>75</v>
      </c>
      <c r="B4084" s="27" t="s">
        <v>7591</v>
      </c>
      <c r="C4084" s="27" t="s">
        <v>252</v>
      </c>
      <c r="D4084" s="27" t="s">
        <v>283</v>
      </c>
      <c r="I4084" s="28">
        <v>43423.714768518519</v>
      </c>
      <c r="J4084" s="28">
        <v>43423.715127314812</v>
      </c>
      <c r="K4084" s="27">
        <v>3.5879629629629635E-4</v>
      </c>
      <c r="L4084" s="27" t="s">
        <v>210</v>
      </c>
      <c r="M4084" s="27" t="s">
        <v>211</v>
      </c>
      <c r="N4084" s="27" t="s">
        <v>215</v>
      </c>
      <c r="O4084" s="27" t="s">
        <v>282</v>
      </c>
      <c r="R4084" s="27">
        <v>0</v>
      </c>
      <c r="U4084" s="27" t="s">
        <v>7592</v>
      </c>
    </row>
    <row r="4085" spans="1:21" x14ac:dyDescent="0.15">
      <c r="A4085" s="27" t="s">
        <v>75</v>
      </c>
      <c r="B4085" s="27" t="s">
        <v>7593</v>
      </c>
      <c r="C4085" s="27" t="s">
        <v>252</v>
      </c>
      <c r="D4085" s="27" t="s">
        <v>283</v>
      </c>
      <c r="I4085" s="28">
        <v>43423.716423611113</v>
      </c>
      <c r="J4085" s="28">
        <v>43423.71769675926</v>
      </c>
      <c r="K4085" s="27">
        <v>1.2731481481481483E-3</v>
      </c>
      <c r="L4085" s="27" t="s">
        <v>210</v>
      </c>
      <c r="M4085" s="27" t="s">
        <v>211</v>
      </c>
      <c r="N4085" s="27" t="s">
        <v>215</v>
      </c>
      <c r="O4085" s="27" t="s">
        <v>282</v>
      </c>
      <c r="R4085" s="27">
        <v>0</v>
      </c>
      <c r="U4085" s="27" t="s">
        <v>7594</v>
      </c>
    </row>
    <row r="4086" spans="1:21" x14ac:dyDescent="0.15">
      <c r="A4086" s="27" t="s">
        <v>75</v>
      </c>
      <c r="B4086" s="27" t="s">
        <v>14146</v>
      </c>
      <c r="C4086" s="27" t="s">
        <v>252</v>
      </c>
      <c r="D4086" s="27" t="s">
        <v>283</v>
      </c>
      <c r="I4086" s="28">
        <v>43423.71979166667</v>
      </c>
      <c r="J4086" s="28">
        <v>43423.71979166667</v>
      </c>
      <c r="K4086" s="27">
        <v>0</v>
      </c>
      <c r="L4086" s="27" t="s">
        <v>211</v>
      </c>
      <c r="M4086" s="27" t="s">
        <v>211</v>
      </c>
      <c r="N4086" s="27" t="s">
        <v>215</v>
      </c>
      <c r="O4086" s="27" t="s">
        <v>282</v>
      </c>
      <c r="R4086" s="27">
        <v>0</v>
      </c>
      <c r="U4086" s="27" t="s">
        <v>14147</v>
      </c>
    </row>
    <row r="4087" spans="1:21" x14ac:dyDescent="0.15">
      <c r="A4087" s="27" t="s">
        <v>75</v>
      </c>
      <c r="B4087" s="27" t="s">
        <v>14148</v>
      </c>
      <c r="C4087" s="27" t="s">
        <v>252</v>
      </c>
      <c r="D4087" s="27" t="s">
        <v>283</v>
      </c>
      <c r="I4087" s="28">
        <v>43423.719976851855</v>
      </c>
      <c r="J4087" s="28">
        <v>43423.719976851855</v>
      </c>
      <c r="K4087" s="27">
        <v>0</v>
      </c>
      <c r="L4087" s="27" t="s">
        <v>211</v>
      </c>
      <c r="M4087" s="27" t="s">
        <v>211</v>
      </c>
      <c r="N4087" s="27" t="s">
        <v>215</v>
      </c>
      <c r="O4087" s="27" t="s">
        <v>282</v>
      </c>
      <c r="R4087" s="27">
        <v>0</v>
      </c>
      <c r="U4087" s="27" t="s">
        <v>14147</v>
      </c>
    </row>
    <row r="4088" spans="1:21" x14ac:dyDescent="0.15">
      <c r="A4088" s="27" t="s">
        <v>75</v>
      </c>
      <c r="B4088" s="27" t="s">
        <v>14149</v>
      </c>
      <c r="C4088" s="27" t="s">
        <v>252</v>
      </c>
      <c r="D4088" s="27" t="s">
        <v>283</v>
      </c>
      <c r="I4088" s="28">
        <v>43423.722013888888</v>
      </c>
      <c r="J4088" s="28">
        <v>43423.722013888888</v>
      </c>
      <c r="K4088" s="27">
        <v>0</v>
      </c>
      <c r="L4088" s="27" t="s">
        <v>211</v>
      </c>
      <c r="M4088" s="27" t="s">
        <v>211</v>
      </c>
      <c r="N4088" s="27" t="s">
        <v>215</v>
      </c>
      <c r="O4088" s="27" t="s">
        <v>282</v>
      </c>
      <c r="R4088" s="27">
        <v>0</v>
      </c>
      <c r="U4088" s="27" t="s">
        <v>14150</v>
      </c>
    </row>
    <row r="4089" spans="1:21" x14ac:dyDescent="0.15">
      <c r="A4089" s="27" t="s">
        <v>75</v>
      </c>
      <c r="B4089" s="27" t="s">
        <v>14151</v>
      </c>
      <c r="C4089" s="27" t="s">
        <v>252</v>
      </c>
      <c r="D4089" s="27" t="s">
        <v>283</v>
      </c>
      <c r="I4089" s="28">
        <v>43423.72216435185</v>
      </c>
      <c r="J4089" s="28">
        <v>43423.72216435185</v>
      </c>
      <c r="K4089" s="27">
        <v>0</v>
      </c>
      <c r="L4089" s="27" t="s">
        <v>211</v>
      </c>
      <c r="M4089" s="27" t="s">
        <v>211</v>
      </c>
      <c r="N4089" s="27" t="s">
        <v>215</v>
      </c>
      <c r="O4089" s="27" t="s">
        <v>282</v>
      </c>
      <c r="R4089" s="27">
        <v>0</v>
      </c>
      <c r="U4089" s="27" t="s">
        <v>14150</v>
      </c>
    </row>
    <row r="4090" spans="1:21" x14ac:dyDescent="0.15">
      <c r="A4090" s="27" t="s">
        <v>75</v>
      </c>
      <c r="B4090" s="27" t="s">
        <v>14152</v>
      </c>
      <c r="C4090" s="27" t="s">
        <v>252</v>
      </c>
      <c r="D4090" s="27" t="s">
        <v>283</v>
      </c>
      <c r="I4090" s="28">
        <v>43423.722384259258</v>
      </c>
      <c r="J4090" s="28">
        <v>43423.722384259258</v>
      </c>
      <c r="K4090" s="27">
        <v>0</v>
      </c>
      <c r="L4090" s="27" t="s">
        <v>211</v>
      </c>
      <c r="M4090" s="27" t="s">
        <v>211</v>
      </c>
      <c r="N4090" s="27" t="s">
        <v>215</v>
      </c>
      <c r="O4090" s="27" t="s">
        <v>282</v>
      </c>
      <c r="R4090" s="27">
        <v>0</v>
      </c>
      <c r="U4090" s="27" t="s">
        <v>14150</v>
      </c>
    </row>
    <row r="4091" spans="1:21" x14ac:dyDescent="0.15">
      <c r="A4091" s="27" t="s">
        <v>75</v>
      </c>
      <c r="B4091" s="27" t="s">
        <v>14153</v>
      </c>
      <c r="C4091" s="27" t="s">
        <v>252</v>
      </c>
      <c r="D4091" s="27" t="s">
        <v>283</v>
      </c>
      <c r="I4091" s="28">
        <v>43423.724062499998</v>
      </c>
      <c r="J4091" s="28">
        <v>43423.724062499998</v>
      </c>
      <c r="K4091" s="27">
        <v>0</v>
      </c>
      <c r="L4091" s="27" t="s">
        <v>211</v>
      </c>
      <c r="M4091" s="27" t="s">
        <v>211</v>
      </c>
      <c r="N4091" s="27" t="s">
        <v>215</v>
      </c>
      <c r="O4091" s="27" t="s">
        <v>282</v>
      </c>
      <c r="R4091" s="27">
        <v>0</v>
      </c>
      <c r="U4091" s="27" t="s">
        <v>14154</v>
      </c>
    </row>
    <row r="4092" spans="1:21" x14ac:dyDescent="0.15">
      <c r="A4092" s="27" t="s">
        <v>75</v>
      </c>
      <c r="B4092" s="27" t="s">
        <v>7595</v>
      </c>
      <c r="C4092" s="27" t="s">
        <v>252</v>
      </c>
      <c r="D4092" s="27" t="s">
        <v>283</v>
      </c>
      <c r="I4092" s="28">
        <v>43423.72457175926</v>
      </c>
      <c r="J4092" s="28">
        <v>43423.727048611108</v>
      </c>
      <c r="K4092" s="27">
        <v>2.4768518518518516E-3</v>
      </c>
      <c r="L4092" s="27" t="s">
        <v>210</v>
      </c>
      <c r="M4092" s="27" t="s">
        <v>210</v>
      </c>
      <c r="N4092" s="27" t="s">
        <v>215</v>
      </c>
      <c r="O4092" s="27" t="s">
        <v>282</v>
      </c>
      <c r="R4092" s="27">
        <v>0</v>
      </c>
      <c r="U4092" s="27" t="s">
        <v>7596</v>
      </c>
    </row>
    <row r="4093" spans="1:21" x14ac:dyDescent="0.15">
      <c r="A4093" s="27" t="s">
        <v>75</v>
      </c>
      <c r="B4093" s="27" t="s">
        <v>14155</v>
      </c>
      <c r="C4093" s="27" t="s">
        <v>252</v>
      </c>
      <c r="D4093" s="27" t="s">
        <v>283</v>
      </c>
      <c r="I4093" s="28">
        <v>43423.728252314817</v>
      </c>
      <c r="J4093" s="28">
        <v>43423.728252314817</v>
      </c>
      <c r="K4093" s="27">
        <v>0</v>
      </c>
      <c r="L4093" s="27" t="s">
        <v>211</v>
      </c>
      <c r="M4093" s="27" t="s">
        <v>211</v>
      </c>
      <c r="N4093" s="27" t="s">
        <v>215</v>
      </c>
      <c r="O4093" s="27" t="s">
        <v>282</v>
      </c>
      <c r="R4093" s="27">
        <v>0</v>
      </c>
      <c r="U4093" s="27" t="s">
        <v>14156</v>
      </c>
    </row>
    <row r="4094" spans="1:21" x14ac:dyDescent="0.15">
      <c r="A4094" s="27" t="s">
        <v>75</v>
      </c>
      <c r="B4094" s="27" t="s">
        <v>7597</v>
      </c>
      <c r="C4094" s="27" t="s">
        <v>252</v>
      </c>
      <c r="D4094" s="27" t="s">
        <v>283</v>
      </c>
      <c r="I4094" s="28">
        <v>43423.728645833333</v>
      </c>
      <c r="J4094" s="28">
        <v>43423.730046296296</v>
      </c>
      <c r="K4094" s="27">
        <v>1.4004629629629629E-3</v>
      </c>
      <c r="L4094" s="27" t="s">
        <v>210</v>
      </c>
      <c r="M4094" s="27" t="s">
        <v>211</v>
      </c>
      <c r="N4094" s="27" t="s">
        <v>215</v>
      </c>
      <c r="O4094" s="27" t="s">
        <v>282</v>
      </c>
      <c r="R4094" s="27">
        <v>0</v>
      </c>
      <c r="U4094" s="27" t="s">
        <v>7598</v>
      </c>
    </row>
    <row r="4095" spans="1:21" x14ac:dyDescent="0.15">
      <c r="A4095" s="27" t="s">
        <v>75</v>
      </c>
      <c r="B4095" s="27" t="s">
        <v>7599</v>
      </c>
      <c r="C4095" s="27" t="s">
        <v>252</v>
      </c>
      <c r="D4095" s="27" t="s">
        <v>283</v>
      </c>
      <c r="I4095" s="28">
        <v>43423.734236111108</v>
      </c>
      <c r="J4095" s="28">
        <v>43423.734456018516</v>
      </c>
      <c r="K4095" s="27">
        <v>2.199074074074074E-4</v>
      </c>
      <c r="L4095" s="27" t="s">
        <v>210</v>
      </c>
      <c r="M4095" s="27" t="s">
        <v>211</v>
      </c>
      <c r="N4095" s="27" t="s">
        <v>215</v>
      </c>
      <c r="O4095" s="27" t="s">
        <v>282</v>
      </c>
      <c r="R4095" s="27">
        <v>0</v>
      </c>
      <c r="U4095" s="27" t="s">
        <v>7600</v>
      </c>
    </row>
    <row r="4096" spans="1:21" x14ac:dyDescent="0.15">
      <c r="A4096" s="27" t="s">
        <v>75</v>
      </c>
      <c r="B4096" s="27" t="s">
        <v>7601</v>
      </c>
      <c r="C4096" s="27" t="s">
        <v>252</v>
      </c>
      <c r="D4096" s="27" t="s">
        <v>283</v>
      </c>
      <c r="I4096" s="28">
        <v>43423.734942129631</v>
      </c>
      <c r="J4096" s="28">
        <v>43423.73673611111</v>
      </c>
      <c r="K4096" s="27">
        <v>1.7939814814814815E-3</v>
      </c>
      <c r="L4096" s="27" t="s">
        <v>210</v>
      </c>
      <c r="M4096" s="27" t="s">
        <v>211</v>
      </c>
      <c r="N4096" s="27" t="s">
        <v>215</v>
      </c>
      <c r="O4096" s="27" t="s">
        <v>282</v>
      </c>
      <c r="R4096" s="27">
        <v>0</v>
      </c>
      <c r="U4096" s="27" t="s">
        <v>7602</v>
      </c>
    </row>
    <row r="4097" spans="1:21" x14ac:dyDescent="0.15">
      <c r="A4097" s="27" t="s">
        <v>75</v>
      </c>
      <c r="B4097" s="27" t="s">
        <v>7603</v>
      </c>
      <c r="C4097" s="27" t="s">
        <v>252</v>
      </c>
      <c r="D4097" s="27" t="s">
        <v>283</v>
      </c>
      <c r="I4097" s="28">
        <v>43423.744293981479</v>
      </c>
      <c r="J4097" s="28">
        <v>43423.744571759256</v>
      </c>
      <c r="K4097" s="27">
        <v>2.7777777777777778E-4</v>
      </c>
      <c r="L4097" s="27" t="s">
        <v>210</v>
      </c>
      <c r="M4097" s="27" t="s">
        <v>211</v>
      </c>
      <c r="N4097" s="27" t="s">
        <v>216</v>
      </c>
      <c r="O4097" s="27" t="s">
        <v>282</v>
      </c>
      <c r="R4097" s="27">
        <v>0</v>
      </c>
      <c r="U4097" s="27" t="s">
        <v>7604</v>
      </c>
    </row>
    <row r="4098" spans="1:21" x14ac:dyDescent="0.15">
      <c r="A4098" s="27" t="s">
        <v>75</v>
      </c>
      <c r="B4098" s="27" t="s">
        <v>7605</v>
      </c>
      <c r="C4098" s="27" t="s">
        <v>252</v>
      </c>
      <c r="D4098" s="27" t="s">
        <v>340</v>
      </c>
      <c r="E4098" s="27" t="s">
        <v>233</v>
      </c>
      <c r="F4098" s="27" t="s">
        <v>234</v>
      </c>
      <c r="G4098" s="27" t="s">
        <v>78</v>
      </c>
      <c r="H4098" s="27" t="s">
        <v>235</v>
      </c>
      <c r="I4098" s="28">
        <v>43423.483819444446</v>
      </c>
      <c r="J4098" s="28">
        <v>43423.484884259262</v>
      </c>
      <c r="K4098" s="27">
        <v>1.0648148148148147E-3</v>
      </c>
      <c r="L4098" s="27" t="s">
        <v>210</v>
      </c>
      <c r="M4098" s="27" t="s">
        <v>211</v>
      </c>
      <c r="N4098" s="27" t="s">
        <v>216</v>
      </c>
      <c r="O4098" s="27" t="s">
        <v>339</v>
      </c>
      <c r="P4098" s="27" t="s">
        <v>236</v>
      </c>
      <c r="R4098" s="27">
        <v>0</v>
      </c>
      <c r="S4098" s="27" t="s">
        <v>1452</v>
      </c>
      <c r="T4098" s="27" t="s">
        <v>354</v>
      </c>
      <c r="U4098" s="27" t="s">
        <v>310</v>
      </c>
    </row>
    <row r="4099" spans="1:21" x14ac:dyDescent="0.15">
      <c r="A4099" s="27" t="s">
        <v>75</v>
      </c>
      <c r="B4099" s="27" t="s">
        <v>7606</v>
      </c>
      <c r="C4099" s="27" t="s">
        <v>252</v>
      </c>
      <c r="D4099" s="27" t="s">
        <v>340</v>
      </c>
      <c r="E4099" s="27" t="s">
        <v>233</v>
      </c>
      <c r="F4099" s="27" t="s">
        <v>234</v>
      </c>
      <c r="G4099" s="27" t="s">
        <v>78</v>
      </c>
      <c r="H4099" s="27" t="s">
        <v>235</v>
      </c>
      <c r="I4099" s="28">
        <v>43423.488113425927</v>
      </c>
      <c r="J4099" s="28">
        <v>43423.489062499997</v>
      </c>
      <c r="K4099" s="27">
        <v>9.4907407407407408E-4</v>
      </c>
      <c r="L4099" s="27" t="s">
        <v>210</v>
      </c>
      <c r="M4099" s="27" t="s">
        <v>211</v>
      </c>
      <c r="N4099" s="27" t="s">
        <v>216</v>
      </c>
      <c r="O4099" s="27" t="s">
        <v>339</v>
      </c>
      <c r="P4099" s="27" t="s">
        <v>236</v>
      </c>
      <c r="R4099" s="27">
        <v>0</v>
      </c>
      <c r="S4099" s="27" t="s">
        <v>487</v>
      </c>
      <c r="T4099" s="27" t="s">
        <v>354</v>
      </c>
      <c r="U4099" s="27" t="s">
        <v>310</v>
      </c>
    </row>
    <row r="4100" spans="1:21" x14ac:dyDescent="0.15">
      <c r="A4100" s="27" t="s">
        <v>75</v>
      </c>
      <c r="B4100" s="27" t="s">
        <v>7607</v>
      </c>
      <c r="C4100" s="27" t="s">
        <v>252</v>
      </c>
      <c r="D4100" s="27" t="s">
        <v>340</v>
      </c>
      <c r="I4100" s="28">
        <v>43423.601840277777</v>
      </c>
      <c r="J4100" s="28">
        <v>43423.602905092594</v>
      </c>
      <c r="K4100" s="27">
        <v>1.0648148148148147E-3</v>
      </c>
      <c r="L4100" s="27" t="s">
        <v>210</v>
      </c>
      <c r="M4100" s="27" t="s">
        <v>211</v>
      </c>
      <c r="N4100" s="27" t="s">
        <v>216</v>
      </c>
      <c r="O4100" s="27" t="s">
        <v>339</v>
      </c>
      <c r="R4100" s="27">
        <v>0</v>
      </c>
      <c r="U4100" s="27" t="s">
        <v>7608</v>
      </c>
    </row>
    <row r="4101" spans="1:21" x14ac:dyDescent="0.15">
      <c r="A4101" s="27" t="s">
        <v>75</v>
      </c>
      <c r="B4101" s="27" t="s">
        <v>7609</v>
      </c>
      <c r="C4101" s="27" t="s">
        <v>252</v>
      </c>
      <c r="D4101" s="27" t="s">
        <v>340</v>
      </c>
      <c r="I4101" s="28">
        <v>43423.622777777775</v>
      </c>
      <c r="J4101" s="28">
        <v>43423.624039351853</v>
      </c>
      <c r="K4101" s="27">
        <v>1.261574074074074E-3</v>
      </c>
      <c r="L4101" s="27" t="s">
        <v>210</v>
      </c>
      <c r="M4101" s="27" t="s">
        <v>211</v>
      </c>
      <c r="N4101" s="27" t="s">
        <v>216</v>
      </c>
      <c r="O4101" s="27" t="s">
        <v>339</v>
      </c>
      <c r="R4101" s="27">
        <v>0</v>
      </c>
      <c r="U4101" s="27" t="s">
        <v>7610</v>
      </c>
    </row>
    <row r="4102" spans="1:21" x14ac:dyDescent="0.15">
      <c r="A4102" s="27" t="s">
        <v>75</v>
      </c>
      <c r="B4102" s="27" t="s">
        <v>7611</v>
      </c>
      <c r="C4102" s="27" t="s">
        <v>252</v>
      </c>
      <c r="D4102" s="27" t="s">
        <v>340</v>
      </c>
      <c r="E4102" s="27" t="s">
        <v>233</v>
      </c>
      <c r="F4102" s="27" t="s">
        <v>234</v>
      </c>
      <c r="G4102" s="27" t="s">
        <v>78</v>
      </c>
      <c r="H4102" s="27" t="s">
        <v>235</v>
      </c>
      <c r="I4102" s="28">
        <v>43423.632048611114</v>
      </c>
      <c r="J4102" s="28">
        <v>43423.633125</v>
      </c>
      <c r="K4102" s="27">
        <v>1.0763888888888889E-3</v>
      </c>
      <c r="L4102" s="27" t="s">
        <v>210</v>
      </c>
      <c r="M4102" s="27" t="s">
        <v>211</v>
      </c>
      <c r="N4102" s="27" t="s">
        <v>216</v>
      </c>
      <c r="O4102" s="27" t="s">
        <v>339</v>
      </c>
      <c r="P4102" s="27" t="s">
        <v>236</v>
      </c>
      <c r="R4102" s="27">
        <v>0</v>
      </c>
      <c r="S4102" s="27" t="s">
        <v>427</v>
      </c>
      <c r="T4102" s="27" t="s">
        <v>354</v>
      </c>
      <c r="U4102" s="27" t="s">
        <v>310</v>
      </c>
    </row>
    <row r="4103" spans="1:21" x14ac:dyDescent="0.15">
      <c r="A4103" s="27" t="s">
        <v>75</v>
      </c>
      <c r="B4103" s="27" t="s">
        <v>7612</v>
      </c>
      <c r="C4103" s="27" t="s">
        <v>252</v>
      </c>
      <c r="D4103" s="27" t="s">
        <v>340</v>
      </c>
      <c r="I4103" s="28">
        <v>43423.679814814815</v>
      </c>
      <c r="J4103" s="28">
        <v>43423.680868055555</v>
      </c>
      <c r="K4103" s="27">
        <v>1.0532407407407407E-3</v>
      </c>
      <c r="L4103" s="27" t="s">
        <v>210</v>
      </c>
      <c r="M4103" s="27" t="s">
        <v>211</v>
      </c>
      <c r="N4103" s="27" t="s">
        <v>216</v>
      </c>
      <c r="O4103" s="27" t="s">
        <v>339</v>
      </c>
      <c r="U4103" s="27" t="s">
        <v>7613</v>
      </c>
    </row>
    <row r="4104" spans="1:21" x14ac:dyDescent="0.15">
      <c r="A4104" s="27" t="s">
        <v>75</v>
      </c>
      <c r="B4104" s="27" t="s">
        <v>7614</v>
      </c>
      <c r="C4104" s="27" t="s">
        <v>252</v>
      </c>
      <c r="D4104" s="27" t="s">
        <v>340</v>
      </c>
      <c r="I4104" s="28">
        <v>43423.68377314815</v>
      </c>
      <c r="J4104" s="28">
        <v>43423.684166666666</v>
      </c>
      <c r="K4104" s="27">
        <v>3.9351851851851852E-4</v>
      </c>
      <c r="L4104" s="27" t="s">
        <v>210</v>
      </c>
      <c r="M4104" s="27" t="s">
        <v>211</v>
      </c>
      <c r="N4104" s="27" t="s">
        <v>216</v>
      </c>
      <c r="O4104" s="27" t="s">
        <v>339</v>
      </c>
      <c r="R4104" s="27">
        <v>0</v>
      </c>
      <c r="U4104" s="27" t="s">
        <v>7613</v>
      </c>
    </row>
    <row r="4105" spans="1:21" x14ac:dyDescent="0.15">
      <c r="A4105" s="27" t="s">
        <v>75</v>
      </c>
      <c r="B4105" s="27" t="s">
        <v>7615</v>
      </c>
      <c r="C4105" s="27" t="s">
        <v>252</v>
      </c>
      <c r="D4105" s="27" t="s">
        <v>340</v>
      </c>
      <c r="I4105" s="28">
        <v>43423.703263888892</v>
      </c>
      <c r="J4105" s="28">
        <v>43423.705358796295</v>
      </c>
      <c r="K4105" s="27">
        <v>2.0949074074074073E-3</v>
      </c>
      <c r="L4105" s="27" t="s">
        <v>210</v>
      </c>
      <c r="M4105" s="27" t="s">
        <v>210</v>
      </c>
      <c r="N4105" s="27" t="s">
        <v>216</v>
      </c>
      <c r="O4105" s="27" t="s">
        <v>339</v>
      </c>
      <c r="R4105" s="27">
        <v>0</v>
      </c>
      <c r="U4105" s="27" t="s">
        <v>7616</v>
      </c>
    </row>
    <row r="4106" spans="1:21" x14ac:dyDescent="0.15">
      <c r="A4106" s="27" t="s">
        <v>75</v>
      </c>
      <c r="B4106" s="27" t="s">
        <v>7617</v>
      </c>
      <c r="C4106" s="27" t="s">
        <v>477</v>
      </c>
      <c r="D4106" s="27" t="s">
        <v>512</v>
      </c>
      <c r="I4106" s="28">
        <v>43423.609560185185</v>
      </c>
      <c r="J4106" s="28">
        <v>43423.612592592595</v>
      </c>
      <c r="K4106" s="27">
        <v>3.0324074074074073E-3</v>
      </c>
      <c r="L4106" s="27" t="s">
        <v>210</v>
      </c>
      <c r="M4106" s="27" t="s">
        <v>210</v>
      </c>
      <c r="N4106" s="27" t="s">
        <v>215</v>
      </c>
      <c r="O4106" s="27" t="s">
        <v>513</v>
      </c>
      <c r="R4106" s="27">
        <v>0</v>
      </c>
      <c r="U4106" s="27" t="s">
        <v>7618</v>
      </c>
    </row>
    <row r="4107" spans="1:21" x14ac:dyDescent="0.15">
      <c r="A4107" s="27" t="s">
        <v>75</v>
      </c>
      <c r="B4107" s="27" t="s">
        <v>14157</v>
      </c>
      <c r="C4107" s="27" t="s">
        <v>477</v>
      </c>
      <c r="D4107" s="27" t="s">
        <v>512</v>
      </c>
      <c r="I4107" s="28">
        <v>43423.628993055558</v>
      </c>
      <c r="J4107" s="28">
        <v>43423.628993055558</v>
      </c>
      <c r="K4107" s="27">
        <v>0</v>
      </c>
      <c r="L4107" s="27" t="s">
        <v>211</v>
      </c>
      <c r="M4107" s="27" t="s">
        <v>211</v>
      </c>
      <c r="N4107" s="27" t="s">
        <v>215</v>
      </c>
      <c r="O4107" s="27" t="s">
        <v>513</v>
      </c>
      <c r="R4107" s="27">
        <v>0</v>
      </c>
      <c r="U4107" s="27" t="s">
        <v>14158</v>
      </c>
    </row>
    <row r="4108" spans="1:21" x14ac:dyDescent="0.15">
      <c r="A4108" s="27" t="s">
        <v>75</v>
      </c>
      <c r="B4108" s="27" t="s">
        <v>14159</v>
      </c>
      <c r="C4108" s="27" t="s">
        <v>477</v>
      </c>
      <c r="D4108" s="27" t="s">
        <v>512</v>
      </c>
      <c r="I4108" s="28">
        <v>43423.62908564815</v>
      </c>
      <c r="J4108" s="28">
        <v>43423.62908564815</v>
      </c>
      <c r="K4108" s="27">
        <v>0</v>
      </c>
      <c r="L4108" s="27" t="s">
        <v>211</v>
      </c>
      <c r="M4108" s="27" t="s">
        <v>211</v>
      </c>
      <c r="N4108" s="27" t="s">
        <v>215</v>
      </c>
      <c r="O4108" s="27" t="s">
        <v>513</v>
      </c>
      <c r="R4108" s="27">
        <v>0</v>
      </c>
      <c r="U4108" s="27" t="s">
        <v>7640</v>
      </c>
    </row>
    <row r="4109" spans="1:21" x14ac:dyDescent="0.15">
      <c r="A4109" s="27" t="s">
        <v>75</v>
      </c>
      <c r="B4109" s="27" t="s">
        <v>14160</v>
      </c>
      <c r="C4109" s="27" t="s">
        <v>477</v>
      </c>
      <c r="D4109" s="27" t="s">
        <v>512</v>
      </c>
      <c r="I4109" s="28">
        <v>43423.630752314813</v>
      </c>
      <c r="J4109" s="28">
        <v>43423.630752314813</v>
      </c>
      <c r="K4109" s="27">
        <v>0</v>
      </c>
      <c r="L4109" s="27" t="s">
        <v>211</v>
      </c>
      <c r="M4109" s="27" t="s">
        <v>211</v>
      </c>
      <c r="N4109" s="27" t="s">
        <v>215</v>
      </c>
      <c r="O4109" s="27" t="s">
        <v>513</v>
      </c>
      <c r="R4109" s="27">
        <v>0</v>
      </c>
      <c r="U4109" s="27" t="s">
        <v>14161</v>
      </c>
    </row>
    <row r="4110" spans="1:21" x14ac:dyDescent="0.15">
      <c r="A4110" s="27" t="s">
        <v>75</v>
      </c>
      <c r="B4110" s="27" t="s">
        <v>14162</v>
      </c>
      <c r="C4110" s="27" t="s">
        <v>477</v>
      </c>
      <c r="D4110" s="27" t="s">
        <v>512</v>
      </c>
      <c r="I4110" s="28">
        <v>43423.630983796298</v>
      </c>
      <c r="J4110" s="28">
        <v>43423.630983796298</v>
      </c>
      <c r="K4110" s="27">
        <v>0</v>
      </c>
      <c r="L4110" s="27" t="s">
        <v>211</v>
      </c>
      <c r="M4110" s="27" t="s">
        <v>211</v>
      </c>
      <c r="N4110" s="27" t="s">
        <v>215</v>
      </c>
      <c r="O4110" s="27" t="s">
        <v>513</v>
      </c>
      <c r="R4110" s="27">
        <v>0</v>
      </c>
      <c r="U4110" s="27" t="s">
        <v>1695</v>
      </c>
    </row>
    <row r="4111" spans="1:21" x14ac:dyDescent="0.15">
      <c r="A4111" s="27" t="s">
        <v>75</v>
      </c>
      <c r="B4111" s="27" t="s">
        <v>14163</v>
      </c>
      <c r="C4111" s="27" t="s">
        <v>477</v>
      </c>
      <c r="D4111" s="27" t="s">
        <v>512</v>
      </c>
      <c r="I4111" s="28">
        <v>43423.632256944446</v>
      </c>
      <c r="J4111" s="28">
        <v>43423.632256944446</v>
      </c>
      <c r="K4111" s="27">
        <v>0</v>
      </c>
      <c r="L4111" s="27" t="s">
        <v>211</v>
      </c>
      <c r="M4111" s="27" t="s">
        <v>211</v>
      </c>
      <c r="N4111" s="27" t="s">
        <v>215</v>
      </c>
      <c r="O4111" s="27" t="s">
        <v>513</v>
      </c>
      <c r="R4111" s="27">
        <v>0</v>
      </c>
      <c r="U4111" s="27" t="s">
        <v>7643</v>
      </c>
    </row>
    <row r="4112" spans="1:21" x14ac:dyDescent="0.15">
      <c r="A4112" s="27" t="s">
        <v>75</v>
      </c>
      <c r="B4112" s="27" t="s">
        <v>7619</v>
      </c>
      <c r="C4112" s="27" t="s">
        <v>477</v>
      </c>
      <c r="D4112" s="27" t="s">
        <v>512</v>
      </c>
      <c r="I4112" s="28">
        <v>43423.63318287037</v>
      </c>
      <c r="J4112" s="28">
        <v>43423.633518518516</v>
      </c>
      <c r="K4112" s="27">
        <v>3.3564814814814812E-4</v>
      </c>
      <c r="L4112" s="27" t="s">
        <v>210</v>
      </c>
      <c r="M4112" s="27" t="s">
        <v>211</v>
      </c>
      <c r="N4112" s="27" t="s">
        <v>215</v>
      </c>
      <c r="O4112" s="27" t="s">
        <v>513</v>
      </c>
      <c r="R4112" s="27">
        <v>0</v>
      </c>
      <c r="U4112" s="27" t="s">
        <v>7620</v>
      </c>
    </row>
    <row r="4113" spans="1:21" x14ac:dyDescent="0.15">
      <c r="A4113" s="27" t="s">
        <v>75</v>
      </c>
      <c r="B4113" s="27" t="s">
        <v>7621</v>
      </c>
      <c r="C4113" s="27" t="s">
        <v>477</v>
      </c>
      <c r="D4113" s="27" t="s">
        <v>512</v>
      </c>
      <c r="I4113" s="28">
        <v>43423.63486111111</v>
      </c>
      <c r="J4113" s="28">
        <v>43423.636377314811</v>
      </c>
      <c r="K4113" s="27">
        <v>1.5162037037037036E-3</v>
      </c>
      <c r="L4113" s="27" t="s">
        <v>210</v>
      </c>
      <c r="M4113" s="27" t="s">
        <v>211</v>
      </c>
      <c r="N4113" s="27" t="s">
        <v>215</v>
      </c>
      <c r="O4113" s="27" t="s">
        <v>513</v>
      </c>
      <c r="R4113" s="27">
        <v>0</v>
      </c>
      <c r="U4113" s="27" t="s">
        <v>7622</v>
      </c>
    </row>
    <row r="4114" spans="1:21" x14ac:dyDescent="0.15">
      <c r="A4114" s="27" t="s">
        <v>75</v>
      </c>
      <c r="B4114" s="27" t="s">
        <v>14164</v>
      </c>
      <c r="C4114" s="27" t="s">
        <v>477</v>
      </c>
      <c r="D4114" s="27" t="s">
        <v>512</v>
      </c>
      <c r="I4114" s="28">
        <v>43423.63795138889</v>
      </c>
      <c r="J4114" s="28">
        <v>43423.63795138889</v>
      </c>
      <c r="K4114" s="27">
        <v>0</v>
      </c>
      <c r="L4114" s="27" t="s">
        <v>211</v>
      </c>
      <c r="M4114" s="27" t="s">
        <v>211</v>
      </c>
      <c r="N4114" s="27" t="s">
        <v>215</v>
      </c>
      <c r="O4114" s="27" t="s">
        <v>513</v>
      </c>
      <c r="R4114" s="27">
        <v>0</v>
      </c>
      <c r="U4114" s="27" t="s">
        <v>14165</v>
      </c>
    </row>
    <row r="4115" spans="1:21" x14ac:dyDescent="0.15">
      <c r="A4115" s="27" t="s">
        <v>75</v>
      </c>
      <c r="B4115" s="27" t="s">
        <v>7623</v>
      </c>
      <c r="C4115" s="27" t="s">
        <v>477</v>
      </c>
      <c r="D4115" s="27" t="s">
        <v>512</v>
      </c>
      <c r="I4115" s="28">
        <v>43423.638796296298</v>
      </c>
      <c r="J4115" s="28">
        <v>43423.64162037037</v>
      </c>
      <c r="K4115" s="27">
        <v>2.8240740740740739E-3</v>
      </c>
      <c r="L4115" s="27" t="s">
        <v>210</v>
      </c>
      <c r="M4115" s="27" t="s">
        <v>210</v>
      </c>
      <c r="N4115" s="27" t="s">
        <v>215</v>
      </c>
      <c r="O4115" s="27" t="s">
        <v>513</v>
      </c>
      <c r="R4115" s="27">
        <v>0</v>
      </c>
      <c r="U4115" s="27" t="s">
        <v>7624</v>
      </c>
    </row>
    <row r="4116" spans="1:21" x14ac:dyDescent="0.15">
      <c r="A4116" s="27" t="s">
        <v>75</v>
      </c>
      <c r="B4116" s="27" t="s">
        <v>7625</v>
      </c>
      <c r="C4116" s="27" t="s">
        <v>477</v>
      </c>
      <c r="D4116" s="27" t="s">
        <v>512</v>
      </c>
      <c r="I4116" s="28">
        <v>43423.647141203706</v>
      </c>
      <c r="J4116" s="28">
        <v>43423.647488425922</v>
      </c>
      <c r="K4116" s="27">
        <v>3.4722222222222224E-4</v>
      </c>
      <c r="L4116" s="27" t="s">
        <v>210</v>
      </c>
      <c r="M4116" s="27" t="s">
        <v>211</v>
      </c>
      <c r="N4116" s="27" t="s">
        <v>215</v>
      </c>
      <c r="O4116" s="27" t="s">
        <v>513</v>
      </c>
      <c r="R4116" s="27">
        <v>0</v>
      </c>
      <c r="U4116" s="27" t="s">
        <v>7626</v>
      </c>
    </row>
    <row r="4117" spans="1:21" x14ac:dyDescent="0.15">
      <c r="A4117" s="27" t="s">
        <v>75</v>
      </c>
      <c r="B4117" s="27" t="s">
        <v>14166</v>
      </c>
      <c r="C4117" s="27" t="s">
        <v>477</v>
      </c>
      <c r="D4117" s="27" t="s">
        <v>512</v>
      </c>
      <c r="I4117" s="28">
        <v>43423.648020833331</v>
      </c>
      <c r="J4117" s="28">
        <v>43423.648020833331</v>
      </c>
      <c r="K4117" s="27">
        <v>0</v>
      </c>
      <c r="L4117" s="27" t="s">
        <v>211</v>
      </c>
      <c r="M4117" s="27" t="s">
        <v>211</v>
      </c>
      <c r="N4117" s="27" t="s">
        <v>215</v>
      </c>
      <c r="O4117" s="27" t="s">
        <v>513</v>
      </c>
      <c r="R4117" s="27">
        <v>0</v>
      </c>
      <c r="U4117" s="27" t="s">
        <v>7435</v>
      </c>
    </row>
    <row r="4118" spans="1:21" x14ac:dyDescent="0.15">
      <c r="A4118" s="27" t="s">
        <v>75</v>
      </c>
      <c r="B4118" s="27" t="s">
        <v>14167</v>
      </c>
      <c r="C4118" s="27" t="s">
        <v>477</v>
      </c>
      <c r="D4118" s="27" t="s">
        <v>512</v>
      </c>
      <c r="I4118" s="28">
        <v>43423.648402777777</v>
      </c>
      <c r="J4118" s="28">
        <v>43423.648402777777</v>
      </c>
      <c r="K4118" s="27">
        <v>0</v>
      </c>
      <c r="L4118" s="27" t="s">
        <v>211</v>
      </c>
      <c r="M4118" s="27" t="s">
        <v>211</v>
      </c>
      <c r="N4118" s="27" t="s">
        <v>215</v>
      </c>
      <c r="O4118" s="27" t="s">
        <v>513</v>
      </c>
      <c r="R4118" s="27">
        <v>0</v>
      </c>
      <c r="U4118" s="27" t="s">
        <v>7646</v>
      </c>
    </row>
    <row r="4119" spans="1:21" x14ac:dyDescent="0.15">
      <c r="A4119" s="27" t="s">
        <v>75</v>
      </c>
      <c r="B4119" s="27" t="s">
        <v>7627</v>
      </c>
      <c r="C4119" s="27" t="s">
        <v>477</v>
      </c>
      <c r="D4119" s="27" t="s">
        <v>512</v>
      </c>
      <c r="I4119" s="28">
        <v>43423.648819444446</v>
      </c>
      <c r="J4119" s="28">
        <v>43423.648842592593</v>
      </c>
      <c r="K4119" s="27">
        <v>2.3148148148148147E-5</v>
      </c>
      <c r="L4119" s="27" t="s">
        <v>210</v>
      </c>
      <c r="M4119" s="27" t="s">
        <v>211</v>
      </c>
      <c r="N4119" s="27" t="s">
        <v>215</v>
      </c>
      <c r="O4119" s="27" t="s">
        <v>513</v>
      </c>
      <c r="R4119" s="27">
        <v>0</v>
      </c>
      <c r="U4119" s="27" t="s">
        <v>7628</v>
      </c>
    </row>
    <row r="4120" spans="1:21" x14ac:dyDescent="0.15">
      <c r="A4120" s="27" t="s">
        <v>75</v>
      </c>
      <c r="B4120" s="27" t="s">
        <v>14168</v>
      </c>
      <c r="C4120" s="27" t="s">
        <v>477</v>
      </c>
      <c r="D4120" s="27" t="s">
        <v>512</v>
      </c>
      <c r="I4120" s="28">
        <v>43423.649444444447</v>
      </c>
      <c r="J4120" s="28">
        <v>43423.649444444447</v>
      </c>
      <c r="K4120" s="27">
        <v>0</v>
      </c>
      <c r="L4120" s="27" t="s">
        <v>211</v>
      </c>
      <c r="M4120" s="27" t="s">
        <v>211</v>
      </c>
      <c r="N4120" s="27" t="s">
        <v>215</v>
      </c>
      <c r="O4120" s="27" t="s">
        <v>513</v>
      </c>
      <c r="R4120" s="27">
        <v>0</v>
      </c>
      <c r="U4120" s="27" t="s">
        <v>14169</v>
      </c>
    </row>
    <row r="4121" spans="1:21" x14ac:dyDescent="0.15">
      <c r="A4121" s="27" t="s">
        <v>75</v>
      </c>
      <c r="B4121" s="27" t="s">
        <v>7629</v>
      </c>
      <c r="C4121" s="27" t="s">
        <v>477</v>
      </c>
      <c r="D4121" s="27" t="s">
        <v>512</v>
      </c>
      <c r="I4121" s="28">
        <v>43423.651446759257</v>
      </c>
      <c r="J4121" s="28">
        <v>43423.654282407406</v>
      </c>
      <c r="K4121" s="27">
        <v>2.8356481481481479E-3</v>
      </c>
      <c r="L4121" s="27" t="s">
        <v>210</v>
      </c>
      <c r="M4121" s="27" t="s">
        <v>210</v>
      </c>
      <c r="N4121" s="27" t="s">
        <v>215</v>
      </c>
      <c r="O4121" s="27" t="s">
        <v>513</v>
      </c>
      <c r="R4121" s="27">
        <v>0</v>
      </c>
      <c r="U4121" s="27" t="s">
        <v>7630</v>
      </c>
    </row>
    <row r="4122" spans="1:21" x14ac:dyDescent="0.15">
      <c r="A4122" s="27" t="s">
        <v>75</v>
      </c>
      <c r="B4122" s="27" t="s">
        <v>7631</v>
      </c>
      <c r="C4122" s="27" t="s">
        <v>477</v>
      </c>
      <c r="D4122" s="27" t="s">
        <v>512</v>
      </c>
      <c r="I4122" s="28">
        <v>43423.65730324074</v>
      </c>
      <c r="J4122" s="28">
        <v>43423.658576388887</v>
      </c>
      <c r="K4122" s="27">
        <v>1.2731481481481483E-3</v>
      </c>
      <c r="L4122" s="27" t="s">
        <v>210</v>
      </c>
      <c r="M4122" s="27" t="s">
        <v>211</v>
      </c>
      <c r="N4122" s="27" t="s">
        <v>215</v>
      </c>
      <c r="O4122" s="27" t="s">
        <v>513</v>
      </c>
      <c r="R4122" s="27">
        <v>0</v>
      </c>
      <c r="U4122" s="27" t="s">
        <v>7632</v>
      </c>
    </row>
    <row r="4123" spans="1:21" x14ac:dyDescent="0.15">
      <c r="A4123" s="27" t="s">
        <v>75</v>
      </c>
      <c r="B4123" s="27" t="s">
        <v>14170</v>
      </c>
      <c r="C4123" s="27" t="s">
        <v>477</v>
      </c>
      <c r="D4123" s="27" t="s">
        <v>512</v>
      </c>
      <c r="I4123" s="28">
        <v>43423.659444444442</v>
      </c>
      <c r="J4123" s="28">
        <v>43423.659444444442</v>
      </c>
      <c r="K4123" s="27">
        <v>0</v>
      </c>
      <c r="L4123" s="27" t="s">
        <v>211</v>
      </c>
      <c r="M4123" s="27" t="s">
        <v>211</v>
      </c>
      <c r="N4123" s="27" t="s">
        <v>215</v>
      </c>
      <c r="O4123" s="27" t="s">
        <v>513</v>
      </c>
      <c r="R4123" s="27">
        <v>0</v>
      </c>
      <c r="U4123" s="27" t="s">
        <v>14171</v>
      </c>
    </row>
    <row r="4124" spans="1:21" x14ac:dyDescent="0.15">
      <c r="A4124" s="27" t="s">
        <v>75</v>
      </c>
      <c r="B4124" s="27" t="s">
        <v>14172</v>
      </c>
      <c r="C4124" s="27" t="s">
        <v>477</v>
      </c>
      <c r="D4124" s="27" t="s">
        <v>512</v>
      </c>
      <c r="I4124" s="28">
        <v>43423.660694444443</v>
      </c>
      <c r="J4124" s="28">
        <v>43423.660694444443</v>
      </c>
      <c r="K4124" s="27">
        <v>0</v>
      </c>
      <c r="L4124" s="27" t="s">
        <v>211</v>
      </c>
      <c r="M4124" s="27" t="s">
        <v>211</v>
      </c>
      <c r="N4124" s="27" t="s">
        <v>215</v>
      </c>
      <c r="O4124" s="27" t="s">
        <v>513</v>
      </c>
      <c r="R4124" s="27">
        <v>0</v>
      </c>
      <c r="U4124" s="27" t="s">
        <v>14173</v>
      </c>
    </row>
    <row r="4125" spans="1:21" x14ac:dyDescent="0.15">
      <c r="A4125" s="27" t="s">
        <v>75</v>
      </c>
      <c r="B4125" s="27" t="s">
        <v>7633</v>
      </c>
      <c r="C4125" s="27" t="s">
        <v>477</v>
      </c>
      <c r="D4125" s="27" t="s">
        <v>512</v>
      </c>
      <c r="I4125" s="28">
        <v>43423.672835648147</v>
      </c>
      <c r="J4125" s="28">
        <v>43423.674976851849</v>
      </c>
      <c r="K4125" s="27">
        <v>2.1412037037037038E-3</v>
      </c>
      <c r="L4125" s="27" t="s">
        <v>210</v>
      </c>
      <c r="M4125" s="27" t="s">
        <v>210</v>
      </c>
      <c r="N4125" s="27" t="s">
        <v>215</v>
      </c>
      <c r="O4125" s="27" t="s">
        <v>513</v>
      </c>
      <c r="R4125" s="27">
        <v>0</v>
      </c>
      <c r="U4125" s="27" t="s">
        <v>7634</v>
      </c>
    </row>
    <row r="4126" spans="1:21" x14ac:dyDescent="0.15">
      <c r="A4126" s="27" t="s">
        <v>75</v>
      </c>
      <c r="B4126" s="27" t="s">
        <v>14174</v>
      </c>
      <c r="C4126" s="27" t="s">
        <v>477</v>
      </c>
      <c r="D4126" s="27" t="s">
        <v>512</v>
      </c>
      <c r="I4126" s="28">
        <v>43423.675949074073</v>
      </c>
      <c r="J4126" s="28">
        <v>43423.675949074073</v>
      </c>
      <c r="K4126" s="27">
        <v>0</v>
      </c>
      <c r="L4126" s="27" t="s">
        <v>211</v>
      </c>
      <c r="M4126" s="27" t="s">
        <v>211</v>
      </c>
      <c r="N4126" s="27" t="s">
        <v>215</v>
      </c>
      <c r="O4126" s="27" t="s">
        <v>513</v>
      </c>
      <c r="R4126" s="27">
        <v>0</v>
      </c>
      <c r="U4126" s="27" t="s">
        <v>14175</v>
      </c>
    </row>
    <row r="4127" spans="1:21" x14ac:dyDescent="0.15">
      <c r="A4127" s="27" t="s">
        <v>75</v>
      </c>
      <c r="B4127" s="27" t="s">
        <v>7635</v>
      </c>
      <c r="C4127" s="27" t="s">
        <v>477</v>
      </c>
      <c r="D4127" s="27" t="s">
        <v>512</v>
      </c>
      <c r="I4127" s="28">
        <v>43423.676701388889</v>
      </c>
      <c r="J4127" s="28">
        <v>43423.67763888889</v>
      </c>
      <c r="K4127" s="27">
        <v>9.3750000000000007E-4</v>
      </c>
      <c r="L4127" s="27" t="s">
        <v>210</v>
      </c>
      <c r="M4127" s="27" t="s">
        <v>211</v>
      </c>
      <c r="N4127" s="27" t="s">
        <v>215</v>
      </c>
      <c r="O4127" s="27" t="s">
        <v>513</v>
      </c>
      <c r="R4127" s="27">
        <v>0</v>
      </c>
      <c r="U4127" s="27" t="s">
        <v>7636</v>
      </c>
    </row>
    <row r="4128" spans="1:21" x14ac:dyDescent="0.15">
      <c r="A4128" s="27" t="s">
        <v>75</v>
      </c>
      <c r="B4128" s="27" t="s">
        <v>14176</v>
      </c>
      <c r="C4128" s="27" t="s">
        <v>477</v>
      </c>
      <c r="D4128" s="27" t="s">
        <v>512</v>
      </c>
      <c r="I4128" s="28">
        <v>43423.678449074076</v>
      </c>
      <c r="J4128" s="28">
        <v>43423.678449074076</v>
      </c>
      <c r="K4128" s="27">
        <v>0</v>
      </c>
      <c r="L4128" s="27" t="s">
        <v>211</v>
      </c>
      <c r="M4128" s="27" t="s">
        <v>211</v>
      </c>
      <c r="N4128" s="27" t="s">
        <v>215</v>
      </c>
      <c r="O4128" s="27" t="s">
        <v>513</v>
      </c>
      <c r="R4128" s="27">
        <v>0</v>
      </c>
      <c r="U4128" s="27" t="s">
        <v>14177</v>
      </c>
    </row>
    <row r="4129" spans="1:21" x14ac:dyDescent="0.15">
      <c r="A4129" s="27" t="s">
        <v>75</v>
      </c>
      <c r="B4129" s="27" t="s">
        <v>14178</v>
      </c>
      <c r="C4129" s="27" t="s">
        <v>477</v>
      </c>
      <c r="D4129" s="27" t="s">
        <v>512</v>
      </c>
      <c r="I4129" s="28">
        <v>43423.679120370369</v>
      </c>
      <c r="J4129" s="28">
        <v>43423.679120370369</v>
      </c>
      <c r="K4129" s="27">
        <v>0</v>
      </c>
      <c r="L4129" s="27" t="s">
        <v>211</v>
      </c>
      <c r="M4129" s="27" t="s">
        <v>211</v>
      </c>
      <c r="N4129" s="27" t="s">
        <v>215</v>
      </c>
      <c r="O4129" s="27" t="s">
        <v>513</v>
      </c>
      <c r="R4129" s="27">
        <v>0</v>
      </c>
      <c r="U4129" s="27" t="s">
        <v>14179</v>
      </c>
    </row>
    <row r="4130" spans="1:21" x14ac:dyDescent="0.15">
      <c r="A4130" s="27" t="s">
        <v>75</v>
      </c>
      <c r="B4130" s="27" t="s">
        <v>14180</v>
      </c>
      <c r="C4130" s="27" t="s">
        <v>477</v>
      </c>
      <c r="D4130" s="27" t="s">
        <v>512</v>
      </c>
      <c r="I4130" s="28">
        <v>43423.679675925923</v>
      </c>
      <c r="J4130" s="28">
        <v>43423.679675925923</v>
      </c>
      <c r="K4130" s="27">
        <v>0</v>
      </c>
      <c r="L4130" s="27" t="s">
        <v>211</v>
      </c>
      <c r="M4130" s="27" t="s">
        <v>211</v>
      </c>
      <c r="N4130" s="27" t="s">
        <v>215</v>
      </c>
      <c r="O4130" s="27" t="s">
        <v>513</v>
      </c>
      <c r="R4130" s="27">
        <v>0</v>
      </c>
      <c r="U4130" s="27" t="s">
        <v>14181</v>
      </c>
    </row>
    <row r="4131" spans="1:21" x14ac:dyDescent="0.15">
      <c r="A4131" s="27" t="s">
        <v>75</v>
      </c>
      <c r="B4131" s="27" t="s">
        <v>7637</v>
      </c>
      <c r="C4131" s="27" t="s">
        <v>477</v>
      </c>
      <c r="D4131" s="27" t="s">
        <v>512</v>
      </c>
      <c r="I4131" s="28">
        <v>43423.680381944447</v>
      </c>
      <c r="J4131" s="28">
        <v>43423.682789351849</v>
      </c>
      <c r="K4131" s="27">
        <v>2.4074074074074076E-3</v>
      </c>
      <c r="L4131" s="27" t="s">
        <v>210</v>
      </c>
      <c r="M4131" s="27" t="s">
        <v>210</v>
      </c>
      <c r="N4131" s="27" t="s">
        <v>215</v>
      </c>
      <c r="O4131" s="27" t="s">
        <v>513</v>
      </c>
      <c r="R4131" s="27">
        <v>0</v>
      </c>
      <c r="U4131" s="27" t="s">
        <v>7638</v>
      </c>
    </row>
    <row r="4132" spans="1:21" x14ac:dyDescent="0.15">
      <c r="A4132" s="27" t="s">
        <v>75</v>
      </c>
      <c r="B4132" s="27" t="s">
        <v>14182</v>
      </c>
      <c r="C4132" s="27" t="s">
        <v>477</v>
      </c>
      <c r="D4132" s="27" t="s">
        <v>512</v>
      </c>
      <c r="I4132" s="28">
        <v>43423.684155092589</v>
      </c>
      <c r="J4132" s="28">
        <v>43423.684155092589</v>
      </c>
      <c r="K4132" s="27">
        <v>0</v>
      </c>
      <c r="L4132" s="27" t="s">
        <v>211</v>
      </c>
      <c r="M4132" s="27" t="s">
        <v>211</v>
      </c>
      <c r="N4132" s="27" t="s">
        <v>215</v>
      </c>
      <c r="O4132" s="27" t="s">
        <v>513</v>
      </c>
      <c r="R4132" s="27">
        <v>0</v>
      </c>
      <c r="U4132" s="27" t="s">
        <v>14183</v>
      </c>
    </row>
    <row r="4133" spans="1:21" x14ac:dyDescent="0.15">
      <c r="A4133" s="27" t="s">
        <v>75</v>
      </c>
      <c r="B4133" s="27" t="s">
        <v>14184</v>
      </c>
      <c r="C4133" s="27" t="s">
        <v>477</v>
      </c>
      <c r="D4133" s="27" t="s">
        <v>512</v>
      </c>
      <c r="I4133" s="28">
        <v>43423.687407407408</v>
      </c>
      <c r="J4133" s="28">
        <v>43423.687407407408</v>
      </c>
      <c r="K4133" s="27">
        <v>0</v>
      </c>
      <c r="L4133" s="27" t="s">
        <v>211</v>
      </c>
      <c r="M4133" s="27" t="s">
        <v>211</v>
      </c>
      <c r="N4133" s="27" t="s">
        <v>215</v>
      </c>
      <c r="O4133" s="27" t="s">
        <v>513</v>
      </c>
      <c r="R4133" s="27">
        <v>0</v>
      </c>
      <c r="U4133" s="27" t="s">
        <v>14185</v>
      </c>
    </row>
    <row r="4134" spans="1:21" x14ac:dyDescent="0.15">
      <c r="A4134" s="27" t="s">
        <v>75</v>
      </c>
      <c r="B4134" s="27" t="s">
        <v>14186</v>
      </c>
      <c r="C4134" s="27" t="s">
        <v>477</v>
      </c>
      <c r="D4134" s="27" t="s">
        <v>512</v>
      </c>
      <c r="I4134" s="28">
        <v>43423.693993055553</v>
      </c>
      <c r="J4134" s="28">
        <v>43423.693993055553</v>
      </c>
      <c r="K4134" s="27">
        <v>0</v>
      </c>
      <c r="L4134" s="27" t="s">
        <v>211</v>
      </c>
      <c r="M4134" s="27" t="s">
        <v>211</v>
      </c>
      <c r="N4134" s="27" t="s">
        <v>215</v>
      </c>
      <c r="O4134" s="27" t="s">
        <v>513</v>
      </c>
      <c r="U4134" s="27" t="s">
        <v>14158</v>
      </c>
    </row>
    <row r="4135" spans="1:21" x14ac:dyDescent="0.15">
      <c r="A4135" s="27" t="s">
        <v>75</v>
      </c>
      <c r="B4135" s="27" t="s">
        <v>7639</v>
      </c>
      <c r="C4135" s="27" t="s">
        <v>477</v>
      </c>
      <c r="D4135" s="27" t="s">
        <v>512</v>
      </c>
      <c r="I4135" s="28">
        <v>43423.694062499999</v>
      </c>
      <c r="J4135" s="28">
        <v>43423.694305555553</v>
      </c>
      <c r="K4135" s="27">
        <v>2.4305555555555552E-4</v>
      </c>
      <c r="L4135" s="27" t="s">
        <v>210</v>
      </c>
      <c r="M4135" s="27" t="s">
        <v>211</v>
      </c>
      <c r="N4135" s="27" t="s">
        <v>215</v>
      </c>
      <c r="O4135" s="27" t="s">
        <v>513</v>
      </c>
      <c r="R4135" s="27">
        <v>0</v>
      </c>
      <c r="U4135" s="27" t="s">
        <v>7640</v>
      </c>
    </row>
    <row r="4136" spans="1:21" x14ac:dyDescent="0.15">
      <c r="A4136" s="27" t="s">
        <v>75</v>
      </c>
      <c r="B4136" s="27" t="s">
        <v>14187</v>
      </c>
      <c r="C4136" s="27" t="s">
        <v>477</v>
      </c>
      <c r="D4136" s="27" t="s">
        <v>512</v>
      </c>
      <c r="I4136" s="28">
        <v>43423.697164351855</v>
      </c>
      <c r="J4136" s="28">
        <v>43423.697164351855</v>
      </c>
      <c r="K4136" s="27">
        <v>0</v>
      </c>
      <c r="L4136" s="27" t="s">
        <v>211</v>
      </c>
      <c r="M4136" s="27" t="s">
        <v>211</v>
      </c>
      <c r="N4136" s="27" t="s">
        <v>215</v>
      </c>
      <c r="O4136" s="27" t="s">
        <v>513</v>
      </c>
      <c r="R4136" s="27">
        <v>0</v>
      </c>
      <c r="U4136" s="27" t="s">
        <v>14158</v>
      </c>
    </row>
    <row r="4137" spans="1:21" x14ac:dyDescent="0.15">
      <c r="A4137" s="27" t="s">
        <v>75</v>
      </c>
      <c r="B4137" s="27" t="s">
        <v>14188</v>
      </c>
      <c r="C4137" s="27" t="s">
        <v>477</v>
      </c>
      <c r="D4137" s="27" t="s">
        <v>512</v>
      </c>
      <c r="I4137" s="28">
        <v>43423.701504629629</v>
      </c>
      <c r="J4137" s="28">
        <v>43423.701504629629</v>
      </c>
      <c r="K4137" s="27">
        <v>0</v>
      </c>
      <c r="L4137" s="27" t="s">
        <v>211</v>
      </c>
      <c r="M4137" s="27" t="s">
        <v>211</v>
      </c>
      <c r="N4137" s="27" t="s">
        <v>215</v>
      </c>
      <c r="O4137" s="27" t="s">
        <v>513</v>
      </c>
      <c r="R4137" s="27">
        <v>0</v>
      </c>
      <c r="U4137" s="27" t="s">
        <v>14161</v>
      </c>
    </row>
    <row r="4138" spans="1:21" x14ac:dyDescent="0.15">
      <c r="A4138" s="27" t="s">
        <v>75</v>
      </c>
      <c r="B4138" s="27" t="s">
        <v>7641</v>
      </c>
      <c r="C4138" s="27" t="s">
        <v>477</v>
      </c>
      <c r="D4138" s="27" t="s">
        <v>512</v>
      </c>
      <c r="I4138" s="28">
        <v>43423.702511574076</v>
      </c>
      <c r="J4138" s="28">
        <v>43423.704131944447</v>
      </c>
      <c r="K4138" s="27">
        <v>1.6203703703703703E-3</v>
      </c>
      <c r="L4138" s="27" t="s">
        <v>210</v>
      </c>
      <c r="M4138" s="27" t="s">
        <v>211</v>
      </c>
      <c r="N4138" s="27" t="s">
        <v>215</v>
      </c>
      <c r="O4138" s="27" t="s">
        <v>513</v>
      </c>
      <c r="R4138" s="27">
        <v>0</v>
      </c>
      <c r="U4138" s="27" t="s">
        <v>1695</v>
      </c>
    </row>
    <row r="4139" spans="1:21" x14ac:dyDescent="0.15">
      <c r="A4139" s="27" t="s">
        <v>75</v>
      </c>
      <c r="B4139" s="27" t="s">
        <v>7642</v>
      </c>
      <c r="C4139" s="27" t="s">
        <v>477</v>
      </c>
      <c r="D4139" s="27" t="s">
        <v>512</v>
      </c>
      <c r="I4139" s="28">
        <v>43423.705138888887</v>
      </c>
      <c r="J4139" s="28">
        <v>43423.708356481482</v>
      </c>
      <c r="K4139" s="27">
        <v>3.2175925925925926E-3</v>
      </c>
      <c r="L4139" s="27" t="s">
        <v>210</v>
      </c>
      <c r="M4139" s="27" t="s">
        <v>210</v>
      </c>
      <c r="N4139" s="27" t="s">
        <v>215</v>
      </c>
      <c r="O4139" s="27" t="s">
        <v>513</v>
      </c>
      <c r="R4139" s="27">
        <v>0</v>
      </c>
      <c r="U4139" s="27" t="s">
        <v>7643</v>
      </c>
    </row>
    <row r="4140" spans="1:21" x14ac:dyDescent="0.15">
      <c r="A4140" s="27" t="s">
        <v>75</v>
      </c>
      <c r="B4140" s="27" t="s">
        <v>7644</v>
      </c>
      <c r="C4140" s="27" t="s">
        <v>477</v>
      </c>
      <c r="D4140" s="27" t="s">
        <v>512</v>
      </c>
      <c r="I4140" s="28">
        <v>43423.710648148146</v>
      </c>
      <c r="J4140" s="28">
        <v>43423.710763888892</v>
      </c>
      <c r="K4140" s="27">
        <v>1.1574074074074073E-4</v>
      </c>
      <c r="L4140" s="27" t="s">
        <v>210</v>
      </c>
      <c r="M4140" s="27" t="s">
        <v>211</v>
      </c>
      <c r="N4140" s="27" t="s">
        <v>215</v>
      </c>
      <c r="O4140" s="27" t="s">
        <v>513</v>
      </c>
      <c r="R4140" s="27">
        <v>0</v>
      </c>
      <c r="U4140" s="27" t="s">
        <v>7620</v>
      </c>
    </row>
    <row r="4141" spans="1:21" x14ac:dyDescent="0.15">
      <c r="A4141" s="27" t="s">
        <v>75</v>
      </c>
      <c r="B4141" s="27" t="s">
        <v>14189</v>
      </c>
      <c r="C4141" s="27" t="s">
        <v>477</v>
      </c>
      <c r="D4141" s="27" t="s">
        <v>512</v>
      </c>
      <c r="I4141" s="28">
        <v>43423.711631944447</v>
      </c>
      <c r="J4141" s="28">
        <v>43423.711631944447</v>
      </c>
      <c r="K4141" s="27">
        <v>0</v>
      </c>
      <c r="L4141" s="27" t="s">
        <v>211</v>
      </c>
      <c r="M4141" s="27" t="s">
        <v>211</v>
      </c>
      <c r="N4141" s="27" t="s">
        <v>215</v>
      </c>
      <c r="O4141" s="27" t="s">
        <v>513</v>
      </c>
      <c r="R4141" s="27">
        <v>0</v>
      </c>
      <c r="U4141" s="27" t="s">
        <v>14165</v>
      </c>
    </row>
    <row r="4142" spans="1:21" x14ac:dyDescent="0.15">
      <c r="A4142" s="27" t="s">
        <v>75</v>
      </c>
      <c r="B4142" s="27" t="s">
        <v>14190</v>
      </c>
      <c r="C4142" s="27" t="s">
        <v>477</v>
      </c>
      <c r="D4142" s="27" t="s">
        <v>512</v>
      </c>
      <c r="I4142" s="28">
        <v>43423.712280092594</v>
      </c>
      <c r="J4142" s="28">
        <v>43423.712280092594</v>
      </c>
      <c r="K4142" s="27">
        <v>0</v>
      </c>
      <c r="L4142" s="27" t="s">
        <v>211</v>
      </c>
      <c r="M4142" s="27" t="s">
        <v>211</v>
      </c>
      <c r="N4142" s="27" t="s">
        <v>215</v>
      </c>
      <c r="O4142" s="27" t="s">
        <v>513</v>
      </c>
      <c r="R4142" s="27">
        <v>0</v>
      </c>
      <c r="U4142" s="27" t="s">
        <v>7435</v>
      </c>
    </row>
    <row r="4143" spans="1:21" x14ac:dyDescent="0.15">
      <c r="A4143" s="27" t="s">
        <v>75</v>
      </c>
      <c r="B4143" s="27" t="s">
        <v>7645</v>
      </c>
      <c r="C4143" s="27" t="s">
        <v>477</v>
      </c>
      <c r="D4143" s="27" t="s">
        <v>512</v>
      </c>
      <c r="I4143" s="28">
        <v>43423.713055555556</v>
      </c>
      <c r="J4143" s="28">
        <v>43423.714282407411</v>
      </c>
      <c r="K4143" s="27">
        <v>1.2268518518518518E-3</v>
      </c>
      <c r="L4143" s="27" t="s">
        <v>210</v>
      </c>
      <c r="M4143" s="27" t="s">
        <v>211</v>
      </c>
      <c r="N4143" s="27" t="s">
        <v>215</v>
      </c>
      <c r="O4143" s="27" t="s">
        <v>513</v>
      </c>
      <c r="R4143" s="27">
        <v>0</v>
      </c>
      <c r="U4143" s="27" t="s">
        <v>7646</v>
      </c>
    </row>
    <row r="4144" spans="1:21" x14ac:dyDescent="0.15">
      <c r="A4144" s="27" t="s">
        <v>75</v>
      </c>
      <c r="B4144" s="27" t="s">
        <v>7647</v>
      </c>
      <c r="C4144" s="27" t="s">
        <v>477</v>
      </c>
      <c r="D4144" s="27" t="s">
        <v>512</v>
      </c>
      <c r="I4144" s="28">
        <v>43423.715636574074</v>
      </c>
      <c r="J4144" s="28">
        <v>43423.715775462966</v>
      </c>
      <c r="K4144" s="27">
        <v>1.3888888888888889E-4</v>
      </c>
      <c r="L4144" s="27" t="s">
        <v>210</v>
      </c>
      <c r="M4144" s="27" t="s">
        <v>211</v>
      </c>
      <c r="N4144" s="27" t="s">
        <v>215</v>
      </c>
      <c r="O4144" s="27" t="s">
        <v>513</v>
      </c>
      <c r="R4144" s="27">
        <v>0</v>
      </c>
      <c r="U4144" s="27" t="s">
        <v>7628</v>
      </c>
    </row>
    <row r="4145" spans="1:21" x14ac:dyDescent="0.15">
      <c r="A4145" s="27" t="s">
        <v>75</v>
      </c>
      <c r="B4145" s="27" t="s">
        <v>14191</v>
      </c>
      <c r="C4145" s="27" t="s">
        <v>477</v>
      </c>
      <c r="D4145" s="27" t="s">
        <v>512</v>
      </c>
      <c r="I4145" s="28">
        <v>43423.716886574075</v>
      </c>
      <c r="J4145" s="28">
        <v>43423.716886574075</v>
      </c>
      <c r="K4145" s="27">
        <v>0</v>
      </c>
      <c r="L4145" s="27" t="s">
        <v>211</v>
      </c>
      <c r="M4145" s="27" t="s">
        <v>211</v>
      </c>
      <c r="N4145" s="27" t="s">
        <v>215</v>
      </c>
      <c r="O4145" s="27" t="s">
        <v>513</v>
      </c>
      <c r="R4145" s="27">
        <v>0</v>
      </c>
      <c r="U4145" s="27" t="s">
        <v>14171</v>
      </c>
    </row>
    <row r="4146" spans="1:21" x14ac:dyDescent="0.15">
      <c r="A4146" s="27" t="s">
        <v>75</v>
      </c>
      <c r="B4146" s="27" t="s">
        <v>14192</v>
      </c>
      <c r="C4146" s="27" t="s">
        <v>477</v>
      </c>
      <c r="D4146" s="27" t="s">
        <v>512</v>
      </c>
      <c r="I4146" s="28">
        <v>43423.71770833333</v>
      </c>
      <c r="J4146" s="28">
        <v>43423.71770833333</v>
      </c>
      <c r="K4146" s="27">
        <v>0</v>
      </c>
      <c r="L4146" s="27" t="s">
        <v>211</v>
      </c>
      <c r="M4146" s="27" t="s">
        <v>211</v>
      </c>
      <c r="N4146" s="27" t="s">
        <v>215</v>
      </c>
      <c r="O4146" s="27" t="s">
        <v>513</v>
      </c>
      <c r="R4146" s="27">
        <v>0</v>
      </c>
      <c r="U4146" s="27" t="s">
        <v>14173</v>
      </c>
    </row>
    <row r="4147" spans="1:21" x14ac:dyDescent="0.15">
      <c r="A4147" s="27" t="s">
        <v>75</v>
      </c>
      <c r="B4147" s="27" t="s">
        <v>14193</v>
      </c>
      <c r="C4147" s="27" t="s">
        <v>477</v>
      </c>
      <c r="D4147" s="27" t="s">
        <v>512</v>
      </c>
      <c r="I4147" s="28">
        <v>43423.718101851853</v>
      </c>
      <c r="J4147" s="28">
        <v>43423.718101851853</v>
      </c>
      <c r="K4147" s="27">
        <v>0</v>
      </c>
      <c r="L4147" s="27" t="s">
        <v>211</v>
      </c>
      <c r="M4147" s="27" t="s">
        <v>211</v>
      </c>
      <c r="N4147" s="27" t="s">
        <v>215</v>
      </c>
      <c r="O4147" s="27" t="s">
        <v>513</v>
      </c>
      <c r="R4147" s="27">
        <v>0</v>
      </c>
      <c r="U4147" s="27" t="s">
        <v>14175</v>
      </c>
    </row>
    <row r="4148" spans="1:21" x14ac:dyDescent="0.15">
      <c r="A4148" s="27" t="s">
        <v>75</v>
      </c>
      <c r="B4148" s="27" t="s">
        <v>14194</v>
      </c>
      <c r="C4148" s="27" t="s">
        <v>477</v>
      </c>
      <c r="D4148" s="27" t="s">
        <v>512</v>
      </c>
      <c r="I4148" s="28">
        <v>43423.718807870369</v>
      </c>
      <c r="J4148" s="28">
        <v>43423.718807870369</v>
      </c>
      <c r="K4148" s="27">
        <v>0</v>
      </c>
      <c r="L4148" s="27" t="s">
        <v>211</v>
      </c>
      <c r="M4148" s="27" t="s">
        <v>211</v>
      </c>
      <c r="N4148" s="27" t="s">
        <v>215</v>
      </c>
      <c r="O4148" s="27" t="s">
        <v>513</v>
      </c>
      <c r="R4148" s="27">
        <v>0</v>
      </c>
      <c r="U4148" s="27" t="s">
        <v>14177</v>
      </c>
    </row>
    <row r="4149" spans="1:21" x14ac:dyDescent="0.15">
      <c r="A4149" s="27" t="s">
        <v>75</v>
      </c>
      <c r="B4149" s="27" t="s">
        <v>14195</v>
      </c>
      <c r="C4149" s="27" t="s">
        <v>477</v>
      </c>
      <c r="D4149" s="27" t="s">
        <v>512</v>
      </c>
      <c r="I4149" s="28">
        <v>43423.71947916667</v>
      </c>
      <c r="J4149" s="28">
        <v>43423.71947916667</v>
      </c>
      <c r="K4149" s="27">
        <v>0</v>
      </c>
      <c r="L4149" s="27" t="s">
        <v>211</v>
      </c>
      <c r="M4149" s="27" t="s">
        <v>211</v>
      </c>
      <c r="N4149" s="27" t="s">
        <v>215</v>
      </c>
      <c r="O4149" s="27" t="s">
        <v>513</v>
      </c>
      <c r="R4149" s="27">
        <v>0</v>
      </c>
      <c r="U4149" s="27" t="s">
        <v>14179</v>
      </c>
    </row>
    <row r="4150" spans="1:21" x14ac:dyDescent="0.15">
      <c r="A4150" s="27" t="s">
        <v>75</v>
      </c>
      <c r="B4150" s="27" t="s">
        <v>14196</v>
      </c>
      <c r="C4150" s="27" t="s">
        <v>477</v>
      </c>
      <c r="D4150" s="27" t="s">
        <v>512</v>
      </c>
      <c r="I4150" s="28">
        <v>43423.719872685186</v>
      </c>
      <c r="J4150" s="28">
        <v>43423.719872685186</v>
      </c>
      <c r="K4150" s="27">
        <v>0</v>
      </c>
      <c r="L4150" s="27" t="s">
        <v>211</v>
      </c>
      <c r="M4150" s="27" t="s">
        <v>211</v>
      </c>
      <c r="N4150" s="27" t="s">
        <v>215</v>
      </c>
      <c r="O4150" s="27" t="s">
        <v>513</v>
      </c>
      <c r="R4150" s="27">
        <v>0</v>
      </c>
      <c r="U4150" s="27" t="s">
        <v>14181</v>
      </c>
    </row>
    <row r="4151" spans="1:21" x14ac:dyDescent="0.15">
      <c r="A4151" s="27" t="s">
        <v>75</v>
      </c>
      <c r="B4151" s="27" t="s">
        <v>14197</v>
      </c>
      <c r="C4151" s="27" t="s">
        <v>477</v>
      </c>
      <c r="D4151" s="27" t="s">
        <v>512</v>
      </c>
      <c r="I4151" s="28">
        <v>43423.720694444448</v>
      </c>
      <c r="J4151" s="28">
        <v>43423.720694444448</v>
      </c>
      <c r="K4151" s="27">
        <v>0</v>
      </c>
      <c r="L4151" s="27" t="s">
        <v>211</v>
      </c>
      <c r="M4151" s="27" t="s">
        <v>211</v>
      </c>
      <c r="N4151" s="27" t="s">
        <v>215</v>
      </c>
      <c r="O4151" s="27" t="s">
        <v>513</v>
      </c>
      <c r="R4151" s="27">
        <v>0</v>
      </c>
      <c r="U4151" s="27" t="s">
        <v>14183</v>
      </c>
    </row>
    <row r="4152" spans="1:21" x14ac:dyDescent="0.15">
      <c r="A4152" s="27" t="s">
        <v>75</v>
      </c>
      <c r="B4152" s="27" t="s">
        <v>7648</v>
      </c>
      <c r="C4152" s="27" t="s">
        <v>477</v>
      </c>
      <c r="D4152" s="27" t="s">
        <v>512</v>
      </c>
      <c r="I4152" s="28">
        <v>43423.72283564815</v>
      </c>
      <c r="J4152" s="28">
        <v>43423.722974537035</v>
      </c>
      <c r="K4152" s="27">
        <v>1.3888888888888889E-4</v>
      </c>
      <c r="L4152" s="27" t="s">
        <v>210</v>
      </c>
      <c r="M4152" s="27" t="s">
        <v>211</v>
      </c>
      <c r="N4152" s="27" t="s">
        <v>215</v>
      </c>
      <c r="O4152" s="27" t="s">
        <v>513</v>
      </c>
      <c r="R4152" s="27">
        <v>0</v>
      </c>
      <c r="U4152" s="27" t="s">
        <v>7632</v>
      </c>
    </row>
    <row r="4153" spans="1:21" x14ac:dyDescent="0.15">
      <c r="A4153" s="27" t="s">
        <v>75</v>
      </c>
      <c r="B4153" s="27" t="s">
        <v>7649</v>
      </c>
      <c r="C4153" s="27" t="s">
        <v>477</v>
      </c>
      <c r="D4153" s="27" t="s">
        <v>512</v>
      </c>
      <c r="I4153" s="28">
        <v>43423.723194444443</v>
      </c>
      <c r="J4153" s="28">
        <v>43423.724652777775</v>
      </c>
      <c r="K4153" s="27">
        <v>1.4583333333333334E-3</v>
      </c>
      <c r="L4153" s="27" t="s">
        <v>210</v>
      </c>
      <c r="M4153" s="27" t="s">
        <v>211</v>
      </c>
      <c r="N4153" s="27" t="s">
        <v>215</v>
      </c>
      <c r="O4153" s="27" t="s">
        <v>513</v>
      </c>
      <c r="R4153" s="27">
        <v>0</v>
      </c>
      <c r="U4153" s="27" t="s">
        <v>7650</v>
      </c>
    </row>
    <row r="4154" spans="1:21" x14ac:dyDescent="0.15">
      <c r="A4154" s="27" t="s">
        <v>75</v>
      </c>
      <c r="B4154" s="27" t="s">
        <v>14198</v>
      </c>
      <c r="C4154" s="27" t="s">
        <v>477</v>
      </c>
      <c r="D4154" s="27" t="s">
        <v>512</v>
      </c>
      <c r="I4154" s="28">
        <v>43423.725405092591</v>
      </c>
      <c r="J4154" s="28">
        <v>43423.725405092591</v>
      </c>
      <c r="K4154" s="27">
        <v>0</v>
      </c>
      <c r="L4154" s="27" t="s">
        <v>211</v>
      </c>
      <c r="M4154" s="27" t="s">
        <v>211</v>
      </c>
      <c r="N4154" s="27" t="s">
        <v>215</v>
      </c>
      <c r="O4154" s="27" t="s">
        <v>513</v>
      </c>
      <c r="R4154" s="27">
        <v>0</v>
      </c>
      <c r="U4154" s="27" t="s">
        <v>7638</v>
      </c>
    </row>
    <row r="4155" spans="1:21" x14ac:dyDescent="0.15">
      <c r="A4155" s="27" t="s">
        <v>75</v>
      </c>
      <c r="B4155" s="27" t="s">
        <v>14199</v>
      </c>
      <c r="C4155" s="27" t="s">
        <v>477</v>
      </c>
      <c r="D4155" s="27" t="s">
        <v>512</v>
      </c>
      <c r="I4155" s="28">
        <v>43423.726261574076</v>
      </c>
      <c r="J4155" s="28">
        <v>43423.726261574076</v>
      </c>
      <c r="K4155" s="27">
        <v>0</v>
      </c>
      <c r="L4155" s="27" t="s">
        <v>211</v>
      </c>
      <c r="M4155" s="27" t="s">
        <v>211</v>
      </c>
      <c r="N4155" s="27" t="s">
        <v>215</v>
      </c>
      <c r="O4155" s="27" t="s">
        <v>513</v>
      </c>
      <c r="R4155" s="27">
        <v>0</v>
      </c>
      <c r="U4155" s="27" t="s">
        <v>7632</v>
      </c>
    </row>
    <row r="4156" spans="1:21" x14ac:dyDescent="0.15">
      <c r="A4156" s="27" t="s">
        <v>75</v>
      </c>
      <c r="B4156" s="27" t="s">
        <v>7651</v>
      </c>
      <c r="C4156" s="27" t="s">
        <v>188</v>
      </c>
      <c r="D4156" s="27" t="s">
        <v>728</v>
      </c>
      <c r="I4156" s="28">
        <v>43423.442442129628</v>
      </c>
      <c r="J4156" s="28">
        <v>43423.442615740743</v>
      </c>
      <c r="K4156" s="27">
        <v>1.7361111111111112E-4</v>
      </c>
      <c r="L4156" s="27" t="s">
        <v>210</v>
      </c>
      <c r="M4156" s="27" t="s">
        <v>211</v>
      </c>
      <c r="N4156" s="27" t="s">
        <v>215</v>
      </c>
      <c r="O4156" s="27" t="s">
        <v>729</v>
      </c>
      <c r="R4156" s="27">
        <v>0</v>
      </c>
      <c r="U4156" s="27" t="s">
        <v>7652</v>
      </c>
    </row>
    <row r="4157" spans="1:21" x14ac:dyDescent="0.15">
      <c r="A4157" s="27" t="s">
        <v>75</v>
      </c>
      <c r="B4157" s="27" t="s">
        <v>7653</v>
      </c>
      <c r="C4157" s="27" t="s">
        <v>188</v>
      </c>
      <c r="D4157" s="27" t="s">
        <v>728</v>
      </c>
      <c r="I4157" s="28">
        <v>43423.447511574072</v>
      </c>
      <c r="J4157" s="28">
        <v>43423.452453703707</v>
      </c>
      <c r="K4157" s="27">
        <v>4.9421296296296288E-3</v>
      </c>
      <c r="L4157" s="27" t="s">
        <v>210</v>
      </c>
      <c r="M4157" s="27" t="s">
        <v>210</v>
      </c>
      <c r="N4157" s="27" t="s">
        <v>215</v>
      </c>
      <c r="O4157" s="27" t="s">
        <v>729</v>
      </c>
      <c r="R4157" s="27">
        <v>0</v>
      </c>
      <c r="U4157" s="27" t="s">
        <v>7654</v>
      </c>
    </row>
    <row r="4158" spans="1:21" x14ac:dyDescent="0.15">
      <c r="A4158" s="27" t="s">
        <v>75</v>
      </c>
      <c r="B4158" s="27" t="s">
        <v>14200</v>
      </c>
      <c r="C4158" s="27" t="s">
        <v>188</v>
      </c>
      <c r="D4158" s="27" t="s">
        <v>728</v>
      </c>
      <c r="I4158" s="28">
        <v>43423.454988425925</v>
      </c>
      <c r="J4158" s="28">
        <v>43423.454988425925</v>
      </c>
      <c r="K4158" s="27">
        <v>0</v>
      </c>
      <c r="L4158" s="27" t="s">
        <v>211</v>
      </c>
      <c r="M4158" s="27" t="s">
        <v>211</v>
      </c>
      <c r="N4158" s="27" t="s">
        <v>215</v>
      </c>
      <c r="O4158" s="27" t="s">
        <v>729</v>
      </c>
      <c r="U4158" s="27" t="s">
        <v>10781</v>
      </c>
    </row>
    <row r="4159" spans="1:21" x14ac:dyDescent="0.15">
      <c r="A4159" s="27" t="s">
        <v>75</v>
      </c>
      <c r="B4159" s="27" t="s">
        <v>14201</v>
      </c>
      <c r="C4159" s="27" t="s">
        <v>188</v>
      </c>
      <c r="D4159" s="27" t="s">
        <v>728</v>
      </c>
      <c r="I4159" s="28">
        <v>43423.455879629626</v>
      </c>
      <c r="J4159" s="28">
        <v>43423.455879629626</v>
      </c>
      <c r="K4159" s="27">
        <v>0</v>
      </c>
      <c r="L4159" s="27" t="s">
        <v>211</v>
      </c>
      <c r="M4159" s="27" t="s">
        <v>211</v>
      </c>
      <c r="N4159" s="27" t="s">
        <v>215</v>
      </c>
      <c r="O4159" s="27" t="s">
        <v>729</v>
      </c>
      <c r="U4159" s="27" t="s">
        <v>10783</v>
      </c>
    </row>
    <row r="4160" spans="1:21" x14ac:dyDescent="0.15">
      <c r="A4160" s="27" t="s">
        <v>75</v>
      </c>
      <c r="B4160" s="27" t="s">
        <v>14202</v>
      </c>
      <c r="C4160" s="27" t="s">
        <v>188</v>
      </c>
      <c r="D4160" s="27" t="s">
        <v>728</v>
      </c>
      <c r="I4160" s="28">
        <v>43423.465902777774</v>
      </c>
      <c r="J4160" s="28">
        <v>43423.465902777774</v>
      </c>
      <c r="K4160" s="27">
        <v>0</v>
      </c>
      <c r="L4160" s="27" t="s">
        <v>211</v>
      </c>
      <c r="M4160" s="27" t="s">
        <v>211</v>
      </c>
      <c r="N4160" s="27" t="s">
        <v>215</v>
      </c>
      <c r="O4160" s="27" t="s">
        <v>729</v>
      </c>
      <c r="R4160" s="27">
        <v>0</v>
      </c>
      <c r="U4160" s="27" t="s">
        <v>14203</v>
      </c>
    </row>
    <row r="4161" spans="1:21" x14ac:dyDescent="0.15">
      <c r="A4161" s="27" t="s">
        <v>75</v>
      </c>
      <c r="B4161" s="27" t="s">
        <v>14204</v>
      </c>
      <c r="C4161" s="27" t="s">
        <v>188</v>
      </c>
      <c r="D4161" s="27" t="s">
        <v>728</v>
      </c>
      <c r="I4161" s="28">
        <v>43423.467916666668</v>
      </c>
      <c r="J4161" s="28">
        <v>43423.467916666668</v>
      </c>
      <c r="K4161" s="27">
        <v>0</v>
      </c>
      <c r="L4161" s="27" t="s">
        <v>211</v>
      </c>
      <c r="M4161" s="27" t="s">
        <v>211</v>
      </c>
      <c r="N4161" s="27" t="s">
        <v>215</v>
      </c>
      <c r="O4161" s="27" t="s">
        <v>729</v>
      </c>
      <c r="U4161" s="27" t="s">
        <v>14205</v>
      </c>
    </row>
    <row r="4162" spans="1:21" x14ac:dyDescent="0.15">
      <c r="A4162" s="27" t="s">
        <v>75</v>
      </c>
      <c r="B4162" s="27" t="s">
        <v>7655</v>
      </c>
      <c r="C4162" s="27" t="s">
        <v>188</v>
      </c>
      <c r="D4162" s="27" t="s">
        <v>728</v>
      </c>
      <c r="I4162" s="28">
        <v>43423.46802083333</v>
      </c>
      <c r="J4162" s="28">
        <v>43423.468680555554</v>
      </c>
      <c r="K4162" s="27">
        <v>6.5972222222222213E-4</v>
      </c>
      <c r="L4162" s="27" t="s">
        <v>210</v>
      </c>
      <c r="M4162" s="27" t="s">
        <v>211</v>
      </c>
      <c r="N4162" s="27" t="s">
        <v>215</v>
      </c>
      <c r="O4162" s="27" t="s">
        <v>729</v>
      </c>
      <c r="R4162" s="27">
        <v>0</v>
      </c>
      <c r="U4162" s="27" t="s">
        <v>7656</v>
      </c>
    </row>
    <row r="4163" spans="1:21" x14ac:dyDescent="0.15">
      <c r="A4163" s="27" t="s">
        <v>75</v>
      </c>
      <c r="B4163" s="27" t="s">
        <v>7657</v>
      </c>
      <c r="C4163" s="27" t="s">
        <v>188</v>
      </c>
      <c r="D4163" s="27" t="s">
        <v>728</v>
      </c>
      <c r="I4163" s="28">
        <v>43423.469884259262</v>
      </c>
      <c r="J4163" s="28">
        <v>43423.470636574071</v>
      </c>
      <c r="K4163" s="27">
        <v>7.5231481481481471E-4</v>
      </c>
      <c r="L4163" s="27" t="s">
        <v>210</v>
      </c>
      <c r="M4163" s="27" t="s">
        <v>211</v>
      </c>
      <c r="N4163" s="27" t="s">
        <v>215</v>
      </c>
      <c r="O4163" s="27" t="s">
        <v>729</v>
      </c>
      <c r="R4163" s="27">
        <v>0</v>
      </c>
      <c r="U4163" s="27" t="s">
        <v>7658</v>
      </c>
    </row>
    <row r="4164" spans="1:21" x14ac:dyDescent="0.15">
      <c r="A4164" s="27" t="s">
        <v>75</v>
      </c>
      <c r="B4164" s="27" t="s">
        <v>14206</v>
      </c>
      <c r="C4164" s="27" t="s">
        <v>188</v>
      </c>
      <c r="D4164" s="27" t="s">
        <v>728</v>
      </c>
      <c r="I4164" s="28">
        <v>43423.471620370372</v>
      </c>
      <c r="J4164" s="28">
        <v>43423.471620370372</v>
      </c>
      <c r="K4164" s="27">
        <v>0</v>
      </c>
      <c r="L4164" s="27" t="s">
        <v>211</v>
      </c>
      <c r="M4164" s="27" t="s">
        <v>211</v>
      </c>
      <c r="N4164" s="27" t="s">
        <v>215</v>
      </c>
      <c r="O4164" s="27" t="s">
        <v>729</v>
      </c>
      <c r="R4164" s="27">
        <v>0</v>
      </c>
      <c r="U4164" s="27" t="s">
        <v>14205</v>
      </c>
    </row>
    <row r="4165" spans="1:21" x14ac:dyDescent="0.15">
      <c r="A4165" s="27" t="s">
        <v>75</v>
      </c>
      <c r="B4165" s="27" t="s">
        <v>14207</v>
      </c>
      <c r="C4165" s="27" t="s">
        <v>188</v>
      </c>
      <c r="D4165" s="27" t="s">
        <v>728</v>
      </c>
      <c r="I4165" s="28">
        <v>43423.473634259259</v>
      </c>
      <c r="J4165" s="28">
        <v>43423.473634259259</v>
      </c>
      <c r="K4165" s="27">
        <v>0</v>
      </c>
      <c r="L4165" s="27" t="s">
        <v>211</v>
      </c>
      <c r="M4165" s="27" t="s">
        <v>211</v>
      </c>
      <c r="N4165" s="27" t="s">
        <v>215</v>
      </c>
      <c r="O4165" s="27" t="s">
        <v>729</v>
      </c>
      <c r="R4165" s="27">
        <v>0</v>
      </c>
      <c r="U4165" s="27" t="s">
        <v>14208</v>
      </c>
    </row>
    <row r="4166" spans="1:21" x14ac:dyDescent="0.15">
      <c r="A4166" s="27" t="s">
        <v>75</v>
      </c>
      <c r="B4166" s="27" t="s">
        <v>7659</v>
      </c>
      <c r="C4166" s="27" t="s">
        <v>188</v>
      </c>
      <c r="D4166" s="27" t="s">
        <v>728</v>
      </c>
      <c r="I4166" s="28">
        <v>43423.474791666667</v>
      </c>
      <c r="J4166" s="28">
        <v>43423.475011574075</v>
      </c>
      <c r="K4166" s="27">
        <v>2.199074074074074E-4</v>
      </c>
      <c r="L4166" s="27" t="s">
        <v>210</v>
      </c>
      <c r="M4166" s="27" t="s">
        <v>211</v>
      </c>
      <c r="N4166" s="27" t="s">
        <v>215</v>
      </c>
      <c r="O4166" s="27" t="s">
        <v>729</v>
      </c>
      <c r="R4166" s="27">
        <v>0</v>
      </c>
      <c r="U4166" s="27" t="s">
        <v>7660</v>
      </c>
    </row>
    <row r="4167" spans="1:21" x14ac:dyDescent="0.15">
      <c r="A4167" s="27" t="s">
        <v>75</v>
      </c>
      <c r="B4167" s="27" t="s">
        <v>7661</v>
      </c>
      <c r="C4167" s="27" t="s">
        <v>188</v>
      </c>
      <c r="D4167" s="27" t="s">
        <v>728</v>
      </c>
      <c r="I4167" s="28">
        <v>43423.475636574076</v>
      </c>
      <c r="J4167" s="28">
        <v>43423.475868055553</v>
      </c>
      <c r="K4167" s="27">
        <v>2.3148148148148146E-4</v>
      </c>
      <c r="L4167" s="27" t="s">
        <v>210</v>
      </c>
      <c r="M4167" s="27" t="s">
        <v>211</v>
      </c>
      <c r="N4167" s="27" t="s">
        <v>215</v>
      </c>
      <c r="O4167" s="27" t="s">
        <v>729</v>
      </c>
      <c r="R4167" s="27">
        <v>0</v>
      </c>
      <c r="U4167" s="27" t="s">
        <v>7662</v>
      </c>
    </row>
    <row r="4168" spans="1:21" x14ac:dyDescent="0.15">
      <c r="A4168" s="27" t="s">
        <v>75</v>
      </c>
      <c r="B4168" s="27" t="s">
        <v>14209</v>
      </c>
      <c r="C4168" s="27" t="s">
        <v>188</v>
      </c>
      <c r="D4168" s="27" t="s">
        <v>728</v>
      </c>
      <c r="I4168" s="28">
        <v>43423.47619212963</v>
      </c>
      <c r="J4168" s="28">
        <v>43423.47619212963</v>
      </c>
      <c r="K4168" s="27">
        <v>0</v>
      </c>
      <c r="L4168" s="27" t="s">
        <v>211</v>
      </c>
      <c r="M4168" s="27" t="s">
        <v>211</v>
      </c>
      <c r="N4168" s="27" t="s">
        <v>215</v>
      </c>
      <c r="O4168" s="27" t="s">
        <v>729</v>
      </c>
      <c r="U4168" s="27" t="s">
        <v>10800</v>
      </c>
    </row>
    <row r="4169" spans="1:21" x14ac:dyDescent="0.15">
      <c r="A4169" s="27" t="s">
        <v>75</v>
      </c>
      <c r="B4169" s="27" t="s">
        <v>14210</v>
      </c>
      <c r="C4169" s="27" t="s">
        <v>188</v>
      </c>
      <c r="D4169" s="27" t="s">
        <v>728</v>
      </c>
      <c r="I4169" s="28">
        <v>43423.47855324074</v>
      </c>
      <c r="J4169" s="28">
        <v>43423.47855324074</v>
      </c>
      <c r="K4169" s="27">
        <v>0</v>
      </c>
      <c r="L4169" s="27" t="s">
        <v>211</v>
      </c>
      <c r="M4169" s="27" t="s">
        <v>211</v>
      </c>
      <c r="N4169" s="27" t="s">
        <v>215</v>
      </c>
      <c r="O4169" s="27" t="s">
        <v>729</v>
      </c>
      <c r="R4169" s="27">
        <v>0</v>
      </c>
      <c r="U4169" s="27" t="s">
        <v>14211</v>
      </c>
    </row>
    <row r="4170" spans="1:21" x14ac:dyDescent="0.15">
      <c r="A4170" s="27" t="s">
        <v>75</v>
      </c>
      <c r="B4170" s="27" t="s">
        <v>7663</v>
      </c>
      <c r="C4170" s="27" t="s">
        <v>188</v>
      </c>
      <c r="D4170" s="27" t="s">
        <v>728</v>
      </c>
      <c r="I4170" s="28">
        <v>43423.489895833336</v>
      </c>
      <c r="J4170" s="28">
        <v>43423.490081018521</v>
      </c>
      <c r="K4170" s="27">
        <v>1.8518518518518518E-4</v>
      </c>
      <c r="L4170" s="27" t="s">
        <v>210</v>
      </c>
      <c r="M4170" s="27" t="s">
        <v>211</v>
      </c>
      <c r="N4170" s="27" t="s">
        <v>215</v>
      </c>
      <c r="O4170" s="27" t="s">
        <v>729</v>
      </c>
      <c r="R4170" s="27">
        <v>0</v>
      </c>
      <c r="U4170" s="27" t="s">
        <v>7664</v>
      </c>
    </row>
    <row r="4171" spans="1:21" x14ac:dyDescent="0.15">
      <c r="A4171" s="27" t="s">
        <v>75</v>
      </c>
      <c r="B4171" s="27" t="s">
        <v>14212</v>
      </c>
      <c r="C4171" s="27" t="s">
        <v>188</v>
      </c>
      <c r="D4171" s="27" t="s">
        <v>728</v>
      </c>
      <c r="I4171" s="28">
        <v>43423.492754629631</v>
      </c>
      <c r="J4171" s="28">
        <v>43423.492754629631</v>
      </c>
      <c r="K4171" s="27">
        <v>0</v>
      </c>
      <c r="L4171" s="27" t="s">
        <v>211</v>
      </c>
      <c r="M4171" s="27" t="s">
        <v>211</v>
      </c>
      <c r="N4171" s="27" t="s">
        <v>215</v>
      </c>
      <c r="O4171" s="27" t="s">
        <v>729</v>
      </c>
      <c r="U4171" s="27" t="s">
        <v>10828</v>
      </c>
    </row>
    <row r="4172" spans="1:21" x14ac:dyDescent="0.15">
      <c r="A4172" s="27" t="s">
        <v>75</v>
      </c>
      <c r="B4172" s="27" t="s">
        <v>14213</v>
      </c>
      <c r="C4172" s="27" t="s">
        <v>188</v>
      </c>
      <c r="D4172" s="27" t="s">
        <v>728</v>
      </c>
      <c r="I4172" s="28">
        <v>43423.493611111109</v>
      </c>
      <c r="J4172" s="28">
        <v>43423.493611111109</v>
      </c>
      <c r="K4172" s="27">
        <v>0</v>
      </c>
      <c r="L4172" s="27" t="s">
        <v>211</v>
      </c>
      <c r="M4172" s="27" t="s">
        <v>211</v>
      </c>
      <c r="N4172" s="27" t="s">
        <v>215</v>
      </c>
      <c r="O4172" s="27" t="s">
        <v>729</v>
      </c>
      <c r="R4172" s="27">
        <v>0</v>
      </c>
      <c r="U4172" s="27" t="s">
        <v>14214</v>
      </c>
    </row>
    <row r="4173" spans="1:21" x14ac:dyDescent="0.15">
      <c r="A4173" s="27" t="s">
        <v>75</v>
      </c>
      <c r="B4173" s="27" t="s">
        <v>7665</v>
      </c>
      <c r="C4173" s="27" t="s">
        <v>188</v>
      </c>
      <c r="D4173" s="27" t="s">
        <v>728</v>
      </c>
      <c r="I4173" s="28">
        <v>43423.578750000001</v>
      </c>
      <c r="J4173" s="28">
        <v>43423.579375000001</v>
      </c>
      <c r="K4173" s="27">
        <v>6.2500000000000001E-4</v>
      </c>
      <c r="L4173" s="27" t="s">
        <v>210</v>
      </c>
      <c r="M4173" s="27" t="s">
        <v>211</v>
      </c>
      <c r="N4173" s="27" t="s">
        <v>215</v>
      </c>
      <c r="O4173" s="27" t="s">
        <v>729</v>
      </c>
      <c r="R4173" s="27">
        <v>0</v>
      </c>
      <c r="U4173" s="27" t="s">
        <v>7666</v>
      </c>
    </row>
    <row r="4174" spans="1:21" x14ac:dyDescent="0.15">
      <c r="A4174" s="27" t="s">
        <v>75</v>
      </c>
      <c r="B4174" s="27" t="s">
        <v>14215</v>
      </c>
      <c r="C4174" s="27" t="s">
        <v>188</v>
      </c>
      <c r="D4174" s="27" t="s">
        <v>728</v>
      </c>
      <c r="I4174" s="28">
        <v>43423.580081018517</v>
      </c>
      <c r="J4174" s="28">
        <v>43423.580081018517</v>
      </c>
      <c r="K4174" s="27">
        <v>0</v>
      </c>
      <c r="L4174" s="27" t="s">
        <v>211</v>
      </c>
      <c r="M4174" s="27" t="s">
        <v>211</v>
      </c>
      <c r="N4174" s="27" t="s">
        <v>215</v>
      </c>
      <c r="O4174" s="27" t="s">
        <v>729</v>
      </c>
      <c r="R4174" s="27">
        <v>0</v>
      </c>
      <c r="U4174" s="27" t="s">
        <v>14216</v>
      </c>
    </row>
    <row r="4175" spans="1:21" x14ac:dyDescent="0.15">
      <c r="A4175" s="27" t="s">
        <v>75</v>
      </c>
      <c r="B4175" s="27" t="s">
        <v>14217</v>
      </c>
      <c r="C4175" s="27" t="s">
        <v>188</v>
      </c>
      <c r="D4175" s="27" t="s">
        <v>728</v>
      </c>
      <c r="I4175" s="28">
        <v>43423.580196759256</v>
      </c>
      <c r="J4175" s="28">
        <v>43423.580196759256</v>
      </c>
      <c r="K4175" s="27">
        <v>0</v>
      </c>
      <c r="L4175" s="27" t="s">
        <v>211</v>
      </c>
      <c r="M4175" s="27" t="s">
        <v>211</v>
      </c>
      <c r="N4175" s="27" t="s">
        <v>215</v>
      </c>
      <c r="O4175" s="27" t="s">
        <v>729</v>
      </c>
      <c r="R4175" s="27">
        <v>0</v>
      </c>
      <c r="U4175" s="27" t="s">
        <v>14216</v>
      </c>
    </row>
    <row r="4176" spans="1:21" x14ac:dyDescent="0.15">
      <c r="A4176" s="27" t="s">
        <v>75</v>
      </c>
      <c r="B4176" s="27" t="s">
        <v>14218</v>
      </c>
      <c r="C4176" s="27" t="s">
        <v>188</v>
      </c>
      <c r="D4176" s="27" t="s">
        <v>728</v>
      </c>
      <c r="I4176" s="28">
        <v>43423.597372685188</v>
      </c>
      <c r="J4176" s="28">
        <v>43423.597372685188</v>
      </c>
      <c r="K4176" s="27">
        <v>0</v>
      </c>
      <c r="L4176" s="27" t="s">
        <v>211</v>
      </c>
      <c r="M4176" s="27" t="s">
        <v>211</v>
      </c>
      <c r="N4176" s="27" t="s">
        <v>215</v>
      </c>
      <c r="O4176" s="27" t="s">
        <v>729</v>
      </c>
      <c r="R4176" s="27">
        <v>0</v>
      </c>
      <c r="U4176" s="27" t="s">
        <v>14219</v>
      </c>
    </row>
    <row r="4177" spans="1:21" x14ac:dyDescent="0.15">
      <c r="A4177" s="27" t="s">
        <v>75</v>
      </c>
      <c r="B4177" s="27" t="s">
        <v>14220</v>
      </c>
      <c r="C4177" s="27" t="s">
        <v>188</v>
      </c>
      <c r="D4177" s="27" t="s">
        <v>728</v>
      </c>
      <c r="I4177" s="28">
        <v>43423.59784722222</v>
      </c>
      <c r="J4177" s="28">
        <v>43423.59784722222</v>
      </c>
      <c r="K4177" s="27">
        <v>0</v>
      </c>
      <c r="L4177" s="27" t="s">
        <v>211</v>
      </c>
      <c r="M4177" s="27" t="s">
        <v>211</v>
      </c>
      <c r="N4177" s="27" t="s">
        <v>215</v>
      </c>
      <c r="O4177" s="27" t="s">
        <v>729</v>
      </c>
      <c r="R4177" s="27">
        <v>0</v>
      </c>
      <c r="U4177" s="27" t="s">
        <v>1557</v>
      </c>
    </row>
    <row r="4178" spans="1:21" x14ac:dyDescent="0.15">
      <c r="A4178" s="27" t="s">
        <v>75</v>
      </c>
      <c r="B4178" s="27" t="s">
        <v>14221</v>
      </c>
      <c r="C4178" s="27" t="s">
        <v>188</v>
      </c>
      <c r="D4178" s="27" t="s">
        <v>728</v>
      </c>
      <c r="I4178" s="28">
        <v>43423.598506944443</v>
      </c>
      <c r="J4178" s="28">
        <v>43423.598506944443</v>
      </c>
      <c r="K4178" s="27">
        <v>0</v>
      </c>
      <c r="L4178" s="27" t="s">
        <v>211</v>
      </c>
      <c r="M4178" s="27" t="s">
        <v>211</v>
      </c>
      <c r="N4178" s="27" t="s">
        <v>215</v>
      </c>
      <c r="O4178" s="27" t="s">
        <v>729</v>
      </c>
      <c r="R4178" s="27">
        <v>0</v>
      </c>
      <c r="U4178" s="27" t="s">
        <v>1562</v>
      </c>
    </row>
    <row r="4179" spans="1:21" x14ac:dyDescent="0.15">
      <c r="A4179" s="27" t="s">
        <v>75</v>
      </c>
      <c r="B4179" s="27" t="s">
        <v>14222</v>
      </c>
      <c r="C4179" s="27" t="s">
        <v>188</v>
      </c>
      <c r="D4179" s="27" t="s">
        <v>728</v>
      </c>
      <c r="I4179" s="28">
        <v>43423.59915509259</v>
      </c>
      <c r="J4179" s="28">
        <v>43423.59915509259</v>
      </c>
      <c r="K4179" s="27">
        <v>0</v>
      </c>
      <c r="L4179" s="27" t="s">
        <v>211</v>
      </c>
      <c r="M4179" s="27" t="s">
        <v>211</v>
      </c>
      <c r="N4179" s="27" t="s">
        <v>215</v>
      </c>
      <c r="O4179" s="27" t="s">
        <v>729</v>
      </c>
      <c r="R4179" s="27">
        <v>0</v>
      </c>
      <c r="U4179" s="27" t="s">
        <v>14223</v>
      </c>
    </row>
    <row r="4180" spans="1:21" x14ac:dyDescent="0.15">
      <c r="A4180" s="27" t="s">
        <v>75</v>
      </c>
      <c r="B4180" s="27" t="s">
        <v>7667</v>
      </c>
      <c r="C4180" s="27" t="s">
        <v>188</v>
      </c>
      <c r="D4180" s="27" t="s">
        <v>728</v>
      </c>
      <c r="I4180" s="28">
        <v>43423.599398148152</v>
      </c>
      <c r="J4180" s="28">
        <v>43423.599965277775</v>
      </c>
      <c r="K4180" s="27">
        <v>5.6712962962962956E-4</v>
      </c>
      <c r="L4180" s="27" t="s">
        <v>210</v>
      </c>
      <c r="M4180" s="27" t="s">
        <v>211</v>
      </c>
      <c r="N4180" s="27" t="s">
        <v>215</v>
      </c>
      <c r="O4180" s="27" t="s">
        <v>729</v>
      </c>
      <c r="R4180" s="27">
        <v>0</v>
      </c>
      <c r="U4180" s="27" t="s">
        <v>1554</v>
      </c>
    </row>
    <row r="4181" spans="1:21" x14ac:dyDescent="0.15">
      <c r="A4181" s="27" t="s">
        <v>75</v>
      </c>
      <c r="B4181" s="27" t="s">
        <v>14224</v>
      </c>
      <c r="C4181" s="27" t="s">
        <v>188</v>
      </c>
      <c r="D4181" s="27" t="s">
        <v>728</v>
      </c>
      <c r="I4181" s="28">
        <v>43423.600219907406</v>
      </c>
      <c r="J4181" s="28">
        <v>43423.600219907406</v>
      </c>
      <c r="K4181" s="27">
        <v>0</v>
      </c>
      <c r="L4181" s="27" t="s">
        <v>211</v>
      </c>
      <c r="M4181" s="27" t="s">
        <v>211</v>
      </c>
      <c r="N4181" s="27" t="s">
        <v>215</v>
      </c>
      <c r="O4181" s="27" t="s">
        <v>729</v>
      </c>
      <c r="R4181" s="27">
        <v>0</v>
      </c>
      <c r="U4181" s="27" t="s">
        <v>1555</v>
      </c>
    </row>
    <row r="4182" spans="1:21" x14ac:dyDescent="0.15">
      <c r="A4182" s="27" t="s">
        <v>75</v>
      </c>
      <c r="B4182" s="27" t="s">
        <v>7668</v>
      </c>
      <c r="C4182" s="27" t="s">
        <v>188</v>
      </c>
      <c r="D4182" s="27" t="s">
        <v>728</v>
      </c>
      <c r="I4182" s="28">
        <v>43423.600914351853</v>
      </c>
      <c r="J4182" s="28">
        <v>43423.601076388892</v>
      </c>
      <c r="K4182" s="27">
        <v>1.6203703703703703E-4</v>
      </c>
      <c r="L4182" s="27" t="s">
        <v>210</v>
      </c>
      <c r="M4182" s="27" t="s">
        <v>211</v>
      </c>
      <c r="N4182" s="27" t="s">
        <v>215</v>
      </c>
      <c r="O4182" s="27" t="s">
        <v>729</v>
      </c>
      <c r="R4182" s="27">
        <v>0</v>
      </c>
      <c r="U4182" s="27" t="s">
        <v>1552</v>
      </c>
    </row>
    <row r="4183" spans="1:21" x14ac:dyDescent="0.15">
      <c r="A4183" s="27" t="s">
        <v>75</v>
      </c>
      <c r="B4183" s="27" t="s">
        <v>14225</v>
      </c>
      <c r="C4183" s="27" t="s">
        <v>188</v>
      </c>
      <c r="D4183" s="27" t="s">
        <v>728</v>
      </c>
      <c r="I4183" s="28">
        <v>43423.601909722223</v>
      </c>
      <c r="J4183" s="28">
        <v>43423.601909722223</v>
      </c>
      <c r="K4183" s="27">
        <v>0</v>
      </c>
      <c r="L4183" s="27" t="s">
        <v>211</v>
      </c>
      <c r="M4183" s="27" t="s">
        <v>211</v>
      </c>
      <c r="N4183" s="27" t="s">
        <v>215</v>
      </c>
      <c r="O4183" s="27" t="s">
        <v>729</v>
      </c>
      <c r="R4183" s="27">
        <v>0</v>
      </c>
      <c r="U4183" s="27" t="s">
        <v>14219</v>
      </c>
    </row>
    <row r="4184" spans="1:21" x14ac:dyDescent="0.15">
      <c r="A4184" s="27" t="s">
        <v>75</v>
      </c>
      <c r="B4184" s="27" t="s">
        <v>14226</v>
      </c>
      <c r="C4184" s="27" t="s">
        <v>188</v>
      </c>
      <c r="D4184" s="27" t="s">
        <v>728</v>
      </c>
      <c r="I4184" s="28">
        <v>43423.60229166667</v>
      </c>
      <c r="J4184" s="28">
        <v>43423.60229166667</v>
      </c>
      <c r="K4184" s="27">
        <v>0</v>
      </c>
      <c r="L4184" s="27" t="s">
        <v>211</v>
      </c>
      <c r="M4184" s="27" t="s">
        <v>211</v>
      </c>
      <c r="N4184" s="27" t="s">
        <v>215</v>
      </c>
      <c r="O4184" s="27" t="s">
        <v>729</v>
      </c>
      <c r="R4184" s="27">
        <v>0</v>
      </c>
      <c r="U4184" s="27" t="s">
        <v>1556</v>
      </c>
    </row>
    <row r="4185" spans="1:21" x14ac:dyDescent="0.15">
      <c r="A4185" s="27" t="s">
        <v>75</v>
      </c>
      <c r="B4185" s="27" t="s">
        <v>14227</v>
      </c>
      <c r="C4185" s="27" t="s">
        <v>188</v>
      </c>
      <c r="D4185" s="27" t="s">
        <v>728</v>
      </c>
      <c r="I4185" s="28">
        <v>43423.602719907409</v>
      </c>
      <c r="J4185" s="28">
        <v>43423.602719907409</v>
      </c>
      <c r="K4185" s="27">
        <v>0</v>
      </c>
      <c r="L4185" s="27" t="s">
        <v>211</v>
      </c>
      <c r="M4185" s="27" t="s">
        <v>211</v>
      </c>
      <c r="N4185" s="27" t="s">
        <v>215</v>
      </c>
      <c r="O4185" s="27" t="s">
        <v>729</v>
      </c>
      <c r="R4185" s="27">
        <v>0</v>
      </c>
      <c r="U4185" s="27" t="s">
        <v>14228</v>
      </c>
    </row>
    <row r="4186" spans="1:21" x14ac:dyDescent="0.15">
      <c r="A4186" s="27" t="s">
        <v>75</v>
      </c>
      <c r="B4186" s="27" t="s">
        <v>14229</v>
      </c>
      <c r="C4186" s="27" t="s">
        <v>188</v>
      </c>
      <c r="D4186" s="27" t="s">
        <v>728</v>
      </c>
      <c r="I4186" s="28">
        <v>43423.602870370371</v>
      </c>
      <c r="J4186" s="28">
        <v>43423.602870370371</v>
      </c>
      <c r="K4186" s="27">
        <v>0</v>
      </c>
      <c r="L4186" s="27" t="s">
        <v>211</v>
      </c>
      <c r="M4186" s="27" t="s">
        <v>211</v>
      </c>
      <c r="N4186" s="27" t="s">
        <v>215</v>
      </c>
      <c r="O4186" s="27" t="s">
        <v>729</v>
      </c>
      <c r="R4186" s="27">
        <v>0</v>
      </c>
      <c r="U4186" s="27" t="s">
        <v>14230</v>
      </c>
    </row>
    <row r="4187" spans="1:21" x14ac:dyDescent="0.15">
      <c r="A4187" s="27" t="s">
        <v>75</v>
      </c>
      <c r="B4187" s="27" t="s">
        <v>14231</v>
      </c>
      <c r="C4187" s="27" t="s">
        <v>188</v>
      </c>
      <c r="D4187" s="27" t="s">
        <v>728</v>
      </c>
      <c r="I4187" s="28">
        <v>43423.603252314817</v>
      </c>
      <c r="J4187" s="28">
        <v>43423.603252314817</v>
      </c>
      <c r="K4187" s="27">
        <v>0</v>
      </c>
      <c r="L4187" s="27" t="s">
        <v>211</v>
      </c>
      <c r="M4187" s="27" t="s">
        <v>211</v>
      </c>
      <c r="N4187" s="27" t="s">
        <v>215</v>
      </c>
      <c r="O4187" s="27" t="s">
        <v>729</v>
      </c>
      <c r="R4187" s="27">
        <v>0</v>
      </c>
      <c r="U4187" s="27" t="s">
        <v>1559</v>
      </c>
    </row>
    <row r="4188" spans="1:21" x14ac:dyDescent="0.15">
      <c r="A4188" s="27" t="s">
        <v>75</v>
      </c>
      <c r="B4188" s="27" t="s">
        <v>14232</v>
      </c>
      <c r="C4188" s="27" t="s">
        <v>188</v>
      </c>
      <c r="D4188" s="27" t="s">
        <v>728</v>
      </c>
      <c r="I4188" s="28">
        <v>43423.604016203702</v>
      </c>
      <c r="J4188" s="28">
        <v>43423.604016203702</v>
      </c>
      <c r="K4188" s="27">
        <v>0</v>
      </c>
      <c r="L4188" s="27" t="s">
        <v>211</v>
      </c>
      <c r="M4188" s="27" t="s">
        <v>211</v>
      </c>
      <c r="N4188" s="27" t="s">
        <v>215</v>
      </c>
      <c r="O4188" s="27" t="s">
        <v>729</v>
      </c>
      <c r="R4188" s="27">
        <v>0</v>
      </c>
      <c r="U4188" s="27" t="s">
        <v>1560</v>
      </c>
    </row>
    <row r="4189" spans="1:21" x14ac:dyDescent="0.15">
      <c r="A4189" s="27" t="s">
        <v>75</v>
      </c>
      <c r="B4189" s="27" t="s">
        <v>7669</v>
      </c>
      <c r="C4189" s="27" t="s">
        <v>188</v>
      </c>
      <c r="D4189" s="27" t="s">
        <v>728</v>
      </c>
      <c r="I4189" s="28">
        <v>43423.604270833333</v>
      </c>
      <c r="J4189" s="28">
        <v>43423.604467592595</v>
      </c>
      <c r="K4189" s="27">
        <v>1.9675925925925926E-4</v>
      </c>
      <c r="L4189" s="27" t="s">
        <v>210</v>
      </c>
      <c r="M4189" s="27" t="s">
        <v>211</v>
      </c>
      <c r="N4189" s="27" t="s">
        <v>215</v>
      </c>
      <c r="O4189" s="27" t="s">
        <v>729</v>
      </c>
      <c r="R4189" s="27">
        <v>0</v>
      </c>
      <c r="U4189" s="27" t="s">
        <v>1561</v>
      </c>
    </row>
    <row r="4190" spans="1:21" x14ac:dyDescent="0.15">
      <c r="A4190" s="27" t="s">
        <v>75</v>
      </c>
      <c r="B4190" s="27" t="s">
        <v>14233</v>
      </c>
      <c r="C4190" s="27" t="s">
        <v>188</v>
      </c>
      <c r="D4190" s="27" t="s">
        <v>728</v>
      </c>
      <c r="I4190" s="28">
        <v>43423.604803240742</v>
      </c>
      <c r="J4190" s="28">
        <v>43423.604803240742</v>
      </c>
      <c r="K4190" s="27">
        <v>0</v>
      </c>
      <c r="L4190" s="27" t="s">
        <v>211</v>
      </c>
      <c r="M4190" s="27" t="s">
        <v>211</v>
      </c>
      <c r="N4190" s="27" t="s">
        <v>215</v>
      </c>
      <c r="O4190" s="27" t="s">
        <v>729</v>
      </c>
      <c r="R4190" s="27">
        <v>0</v>
      </c>
      <c r="U4190" s="27" t="s">
        <v>1553</v>
      </c>
    </row>
    <row r="4191" spans="1:21" x14ac:dyDescent="0.15">
      <c r="A4191" s="27" t="s">
        <v>75</v>
      </c>
      <c r="B4191" s="27" t="s">
        <v>14234</v>
      </c>
      <c r="C4191" s="27" t="s">
        <v>188</v>
      </c>
      <c r="D4191" s="27" t="s">
        <v>728</v>
      </c>
      <c r="I4191" s="28">
        <v>43423.605104166665</v>
      </c>
      <c r="J4191" s="28">
        <v>43423.605104166665</v>
      </c>
      <c r="K4191" s="27">
        <v>0</v>
      </c>
      <c r="L4191" s="27" t="s">
        <v>211</v>
      </c>
      <c r="M4191" s="27" t="s">
        <v>211</v>
      </c>
      <c r="N4191" s="27" t="s">
        <v>215</v>
      </c>
      <c r="O4191" s="27" t="s">
        <v>729</v>
      </c>
      <c r="R4191" s="27">
        <v>0</v>
      </c>
      <c r="U4191" s="27" t="s">
        <v>14235</v>
      </c>
    </row>
    <row r="4192" spans="1:21" x14ac:dyDescent="0.15">
      <c r="A4192" s="27" t="s">
        <v>75</v>
      </c>
      <c r="B4192" s="27" t="s">
        <v>7670</v>
      </c>
      <c r="C4192" s="27" t="s">
        <v>188</v>
      </c>
      <c r="D4192" s="27" t="s">
        <v>728</v>
      </c>
      <c r="I4192" s="28">
        <v>43423.605879629627</v>
      </c>
      <c r="J4192" s="28">
        <v>43423.606192129628</v>
      </c>
      <c r="K4192" s="27">
        <v>3.1250000000000001E-4</v>
      </c>
      <c r="L4192" s="27" t="s">
        <v>210</v>
      </c>
      <c r="M4192" s="27" t="s">
        <v>211</v>
      </c>
      <c r="N4192" s="27" t="s">
        <v>215</v>
      </c>
      <c r="O4192" s="27" t="s">
        <v>729</v>
      </c>
      <c r="R4192" s="27">
        <v>0</v>
      </c>
      <c r="U4192" s="27" t="s">
        <v>7671</v>
      </c>
    </row>
    <row r="4193" spans="1:21" x14ac:dyDescent="0.15">
      <c r="A4193" s="27" t="s">
        <v>75</v>
      </c>
      <c r="B4193" s="27" t="s">
        <v>7672</v>
      </c>
      <c r="C4193" s="27" t="s">
        <v>188</v>
      </c>
      <c r="D4193" s="27" t="s">
        <v>728</v>
      </c>
      <c r="I4193" s="28">
        <v>43423.607291666667</v>
      </c>
      <c r="J4193" s="28">
        <v>43423.609270833331</v>
      </c>
      <c r="K4193" s="27">
        <v>1.9791666666666668E-3</v>
      </c>
      <c r="L4193" s="27" t="s">
        <v>210</v>
      </c>
      <c r="M4193" s="27" t="s">
        <v>211</v>
      </c>
      <c r="N4193" s="27" t="s">
        <v>215</v>
      </c>
      <c r="O4193" s="27" t="s">
        <v>729</v>
      </c>
      <c r="R4193" s="27">
        <v>0</v>
      </c>
      <c r="U4193" s="27" t="s">
        <v>7673</v>
      </c>
    </row>
    <row r="4194" spans="1:21" x14ac:dyDescent="0.15">
      <c r="A4194" s="27" t="s">
        <v>75</v>
      </c>
      <c r="B4194" s="27" t="s">
        <v>14236</v>
      </c>
      <c r="C4194" s="27" t="s">
        <v>188</v>
      </c>
      <c r="D4194" s="27" t="s">
        <v>728</v>
      </c>
      <c r="I4194" s="28">
        <v>43423.607592592591</v>
      </c>
      <c r="J4194" s="28">
        <v>43423.607592592591</v>
      </c>
      <c r="K4194" s="27">
        <v>0</v>
      </c>
      <c r="L4194" s="27" t="s">
        <v>211</v>
      </c>
      <c r="M4194" s="27" t="s">
        <v>211</v>
      </c>
      <c r="N4194" s="27" t="s">
        <v>215</v>
      </c>
      <c r="O4194" s="27" t="s">
        <v>729</v>
      </c>
      <c r="R4194" s="27">
        <v>0</v>
      </c>
      <c r="U4194" s="27" t="s">
        <v>1558</v>
      </c>
    </row>
    <row r="4195" spans="1:21" x14ac:dyDescent="0.15">
      <c r="A4195" s="27" t="s">
        <v>75</v>
      </c>
      <c r="B4195" s="27" t="s">
        <v>14237</v>
      </c>
      <c r="C4195" s="27" t="s">
        <v>188</v>
      </c>
      <c r="D4195" s="27" t="s">
        <v>728</v>
      </c>
      <c r="I4195" s="28">
        <v>43423.609270833331</v>
      </c>
      <c r="J4195" s="28">
        <v>43423.609270833331</v>
      </c>
      <c r="K4195" s="27">
        <v>0</v>
      </c>
      <c r="L4195" s="27" t="s">
        <v>211</v>
      </c>
      <c r="M4195" s="27" t="s">
        <v>211</v>
      </c>
      <c r="N4195" s="27" t="s">
        <v>215</v>
      </c>
      <c r="O4195" s="27" t="s">
        <v>729</v>
      </c>
      <c r="R4195" s="27">
        <v>0</v>
      </c>
      <c r="U4195" s="27" t="s">
        <v>14238</v>
      </c>
    </row>
    <row r="4196" spans="1:21" x14ac:dyDescent="0.15">
      <c r="A4196" s="27" t="s">
        <v>75</v>
      </c>
      <c r="B4196" s="27" t="s">
        <v>7674</v>
      </c>
      <c r="C4196" s="27" t="s">
        <v>188</v>
      </c>
      <c r="D4196" s="27" t="s">
        <v>728</v>
      </c>
      <c r="I4196" s="28">
        <v>43423.609467592592</v>
      </c>
      <c r="J4196" s="28">
        <v>43423.609976851854</v>
      </c>
      <c r="K4196" s="27">
        <v>5.0925925925925921E-4</v>
      </c>
      <c r="L4196" s="27" t="s">
        <v>210</v>
      </c>
      <c r="M4196" s="27" t="s">
        <v>211</v>
      </c>
      <c r="N4196" s="27" t="s">
        <v>215</v>
      </c>
      <c r="O4196" s="27" t="s">
        <v>729</v>
      </c>
      <c r="R4196" s="27">
        <v>0</v>
      </c>
      <c r="U4196" s="27" t="s">
        <v>7675</v>
      </c>
    </row>
    <row r="4197" spans="1:21" x14ac:dyDescent="0.15">
      <c r="A4197" s="27" t="s">
        <v>75</v>
      </c>
      <c r="B4197" s="27" t="s">
        <v>7676</v>
      </c>
      <c r="C4197" s="27" t="s">
        <v>188</v>
      </c>
      <c r="D4197" s="27" t="s">
        <v>728</v>
      </c>
      <c r="I4197" s="28">
        <v>43423.61010416667</v>
      </c>
      <c r="J4197" s="28">
        <v>43423.611018518517</v>
      </c>
      <c r="K4197" s="27">
        <v>9.1435185185185185E-4</v>
      </c>
      <c r="L4197" s="27" t="s">
        <v>210</v>
      </c>
      <c r="M4197" s="27" t="s">
        <v>211</v>
      </c>
      <c r="N4197" s="27" t="s">
        <v>215</v>
      </c>
      <c r="O4197" s="27" t="s">
        <v>729</v>
      </c>
      <c r="R4197" s="27">
        <v>0</v>
      </c>
      <c r="U4197" s="27" t="s">
        <v>7677</v>
      </c>
    </row>
    <row r="4198" spans="1:21" x14ac:dyDescent="0.15">
      <c r="A4198" s="27" t="s">
        <v>75</v>
      </c>
      <c r="B4198" s="27" t="s">
        <v>14239</v>
      </c>
      <c r="C4198" s="27" t="s">
        <v>188</v>
      </c>
      <c r="D4198" s="27" t="s">
        <v>728</v>
      </c>
      <c r="I4198" s="28">
        <v>43423.610868055555</v>
      </c>
      <c r="J4198" s="28">
        <v>43423.610868055555</v>
      </c>
      <c r="K4198" s="27">
        <v>0</v>
      </c>
      <c r="L4198" s="27" t="s">
        <v>211</v>
      </c>
      <c r="M4198" s="27" t="s">
        <v>211</v>
      </c>
      <c r="N4198" s="27" t="s">
        <v>215</v>
      </c>
      <c r="O4198" s="27" t="s">
        <v>729</v>
      </c>
      <c r="R4198" s="27">
        <v>0</v>
      </c>
      <c r="U4198" s="27" t="s">
        <v>14240</v>
      </c>
    </row>
    <row r="4199" spans="1:21" x14ac:dyDescent="0.15">
      <c r="A4199" s="27" t="s">
        <v>75</v>
      </c>
      <c r="B4199" s="27" t="s">
        <v>7678</v>
      </c>
      <c r="C4199" s="27" t="s">
        <v>188</v>
      </c>
      <c r="D4199" s="27" t="s">
        <v>728</v>
      </c>
      <c r="I4199" s="28">
        <v>43423.61277777778</v>
      </c>
      <c r="J4199" s="28">
        <v>43423.613321759258</v>
      </c>
      <c r="K4199" s="27">
        <v>5.4398148148148144E-4</v>
      </c>
      <c r="L4199" s="27" t="s">
        <v>210</v>
      </c>
      <c r="M4199" s="27" t="s">
        <v>211</v>
      </c>
      <c r="N4199" s="27" t="s">
        <v>215</v>
      </c>
      <c r="O4199" s="27" t="s">
        <v>729</v>
      </c>
      <c r="R4199" s="27">
        <v>0</v>
      </c>
      <c r="U4199" s="27" t="s">
        <v>7679</v>
      </c>
    </row>
    <row r="4200" spans="1:21" x14ac:dyDescent="0.15">
      <c r="A4200" s="27" t="s">
        <v>75</v>
      </c>
      <c r="B4200" s="27" t="s">
        <v>14241</v>
      </c>
      <c r="C4200" s="27" t="s">
        <v>188</v>
      </c>
      <c r="D4200" s="27" t="s">
        <v>728</v>
      </c>
      <c r="I4200" s="28">
        <v>43423.615104166667</v>
      </c>
      <c r="J4200" s="28">
        <v>43423.615104166667</v>
      </c>
      <c r="K4200" s="27">
        <v>0</v>
      </c>
      <c r="L4200" s="27" t="s">
        <v>211</v>
      </c>
      <c r="M4200" s="27" t="s">
        <v>211</v>
      </c>
      <c r="N4200" s="27" t="s">
        <v>215</v>
      </c>
      <c r="O4200" s="27" t="s">
        <v>729</v>
      </c>
      <c r="R4200" s="27">
        <v>0</v>
      </c>
      <c r="U4200" s="27" t="s">
        <v>14242</v>
      </c>
    </row>
    <row r="4201" spans="1:21" x14ac:dyDescent="0.15">
      <c r="A4201" s="27" t="s">
        <v>75</v>
      </c>
      <c r="B4201" s="27" t="s">
        <v>7680</v>
      </c>
      <c r="C4201" s="27" t="s">
        <v>188</v>
      </c>
      <c r="D4201" s="27" t="s">
        <v>728</v>
      </c>
      <c r="I4201" s="28">
        <v>43423.615532407406</v>
      </c>
      <c r="J4201" s="28">
        <v>43423.616215277776</v>
      </c>
      <c r="K4201" s="27">
        <v>6.8287037037037025E-4</v>
      </c>
      <c r="L4201" s="27" t="s">
        <v>210</v>
      </c>
      <c r="M4201" s="27" t="s">
        <v>211</v>
      </c>
      <c r="N4201" s="27" t="s">
        <v>215</v>
      </c>
      <c r="O4201" s="27" t="s">
        <v>729</v>
      </c>
      <c r="R4201" s="27">
        <v>0</v>
      </c>
      <c r="U4201" s="27" t="s">
        <v>7681</v>
      </c>
    </row>
    <row r="4202" spans="1:21" x14ac:dyDescent="0.15">
      <c r="A4202" s="27" t="s">
        <v>75</v>
      </c>
      <c r="B4202" s="27" t="s">
        <v>7682</v>
      </c>
      <c r="C4202" s="27" t="s">
        <v>188</v>
      </c>
      <c r="D4202" s="27" t="s">
        <v>728</v>
      </c>
      <c r="I4202" s="28">
        <v>43423.616574074076</v>
      </c>
      <c r="J4202" s="28">
        <v>43423.618831018517</v>
      </c>
      <c r="K4202" s="27">
        <v>2.2569444444444447E-3</v>
      </c>
      <c r="L4202" s="27" t="s">
        <v>210</v>
      </c>
      <c r="M4202" s="27" t="s">
        <v>210</v>
      </c>
      <c r="N4202" s="27" t="s">
        <v>215</v>
      </c>
      <c r="O4202" s="27" t="s">
        <v>729</v>
      </c>
      <c r="R4202" s="27">
        <v>0</v>
      </c>
      <c r="U4202" s="27" t="s">
        <v>7683</v>
      </c>
    </row>
    <row r="4203" spans="1:21" x14ac:dyDescent="0.15">
      <c r="A4203" s="27" t="s">
        <v>75</v>
      </c>
      <c r="B4203" s="27" t="s">
        <v>14243</v>
      </c>
      <c r="C4203" s="27" t="s">
        <v>188</v>
      </c>
      <c r="D4203" s="27" t="s">
        <v>728</v>
      </c>
      <c r="I4203" s="28">
        <v>43423.62023148148</v>
      </c>
      <c r="J4203" s="28">
        <v>43423.62023148148</v>
      </c>
      <c r="K4203" s="27">
        <v>0</v>
      </c>
      <c r="L4203" s="27" t="s">
        <v>211</v>
      </c>
      <c r="M4203" s="27" t="s">
        <v>211</v>
      </c>
      <c r="N4203" s="27" t="s">
        <v>215</v>
      </c>
      <c r="O4203" s="27" t="s">
        <v>729</v>
      </c>
      <c r="R4203" s="27">
        <v>0</v>
      </c>
      <c r="U4203" s="27" t="s">
        <v>14244</v>
      </c>
    </row>
    <row r="4204" spans="1:21" x14ac:dyDescent="0.15">
      <c r="A4204" s="27" t="s">
        <v>75</v>
      </c>
      <c r="B4204" s="27" t="s">
        <v>7684</v>
      </c>
      <c r="C4204" s="27" t="s">
        <v>188</v>
      </c>
      <c r="D4204" s="27" t="s">
        <v>728</v>
      </c>
      <c r="I4204" s="28">
        <v>43423.620682870373</v>
      </c>
      <c r="J4204" s="28">
        <v>43423.620937500003</v>
      </c>
      <c r="K4204" s="27">
        <v>2.5462962962962961E-4</v>
      </c>
      <c r="L4204" s="27" t="s">
        <v>210</v>
      </c>
      <c r="M4204" s="27" t="s">
        <v>211</v>
      </c>
      <c r="N4204" s="27" t="s">
        <v>215</v>
      </c>
      <c r="O4204" s="27" t="s">
        <v>729</v>
      </c>
      <c r="R4204" s="27">
        <v>0</v>
      </c>
      <c r="U4204" s="27" t="s">
        <v>7685</v>
      </c>
    </row>
    <row r="4205" spans="1:21" x14ac:dyDescent="0.15">
      <c r="A4205" s="27" t="s">
        <v>75</v>
      </c>
      <c r="B4205" s="27" t="s">
        <v>7686</v>
      </c>
      <c r="C4205" s="27" t="s">
        <v>188</v>
      </c>
      <c r="D4205" s="27" t="s">
        <v>728</v>
      </c>
      <c r="I4205" s="28">
        <v>43423.621898148151</v>
      </c>
      <c r="J4205" s="28">
        <v>43423.623402777775</v>
      </c>
      <c r="K4205" s="27">
        <v>1.5046296296296294E-3</v>
      </c>
      <c r="L4205" s="27" t="s">
        <v>210</v>
      </c>
      <c r="M4205" s="27" t="s">
        <v>211</v>
      </c>
      <c r="N4205" s="27" t="s">
        <v>215</v>
      </c>
      <c r="O4205" s="27" t="s">
        <v>729</v>
      </c>
      <c r="R4205" s="27">
        <v>0</v>
      </c>
      <c r="U4205" s="27" t="s">
        <v>7687</v>
      </c>
    </row>
    <row r="4206" spans="1:21" x14ac:dyDescent="0.15">
      <c r="A4206" s="27" t="s">
        <v>75</v>
      </c>
      <c r="B4206" s="27" t="s">
        <v>7688</v>
      </c>
      <c r="C4206" s="27" t="s">
        <v>188</v>
      </c>
      <c r="D4206" s="27" t="s">
        <v>728</v>
      </c>
      <c r="I4206" s="28">
        <v>43423.624525462961</v>
      </c>
      <c r="J4206" s="28">
        <v>43423.624756944446</v>
      </c>
      <c r="K4206" s="27">
        <v>2.3148148148148146E-4</v>
      </c>
      <c r="L4206" s="27" t="s">
        <v>210</v>
      </c>
      <c r="M4206" s="27" t="s">
        <v>211</v>
      </c>
      <c r="N4206" s="27" t="s">
        <v>215</v>
      </c>
      <c r="O4206" s="27" t="s">
        <v>729</v>
      </c>
      <c r="R4206" s="27">
        <v>0</v>
      </c>
      <c r="U4206" s="27" t="s">
        <v>7689</v>
      </c>
    </row>
    <row r="4207" spans="1:21" x14ac:dyDescent="0.15">
      <c r="A4207" s="27" t="s">
        <v>75</v>
      </c>
      <c r="B4207" s="27" t="s">
        <v>7690</v>
      </c>
      <c r="C4207" s="27" t="s">
        <v>188</v>
      </c>
      <c r="D4207" s="27" t="s">
        <v>728</v>
      </c>
      <c r="I4207" s="28">
        <v>43423.625648148147</v>
      </c>
      <c r="J4207" s="28">
        <v>43423.626736111109</v>
      </c>
      <c r="K4207" s="27">
        <v>1.0879629629629629E-3</v>
      </c>
      <c r="L4207" s="27" t="s">
        <v>210</v>
      </c>
      <c r="M4207" s="27" t="s">
        <v>211</v>
      </c>
      <c r="N4207" s="27" t="s">
        <v>215</v>
      </c>
      <c r="O4207" s="27" t="s">
        <v>729</v>
      </c>
      <c r="R4207" s="27">
        <v>0</v>
      </c>
      <c r="U4207" s="27" t="s">
        <v>7691</v>
      </c>
    </row>
    <row r="4208" spans="1:21" x14ac:dyDescent="0.15">
      <c r="A4208" s="27" t="s">
        <v>75</v>
      </c>
      <c r="B4208" s="27" t="s">
        <v>14245</v>
      </c>
      <c r="C4208" s="27" t="s">
        <v>188</v>
      </c>
      <c r="D4208" s="27" t="s">
        <v>728</v>
      </c>
      <c r="I4208" s="28">
        <v>43423.627384259256</v>
      </c>
      <c r="J4208" s="28">
        <v>43423.627384259256</v>
      </c>
      <c r="K4208" s="27">
        <v>0</v>
      </c>
      <c r="L4208" s="27" t="s">
        <v>211</v>
      </c>
      <c r="M4208" s="27" t="s">
        <v>211</v>
      </c>
      <c r="N4208" s="27" t="s">
        <v>215</v>
      </c>
      <c r="O4208" s="27" t="s">
        <v>729</v>
      </c>
      <c r="R4208" s="27">
        <v>0</v>
      </c>
      <c r="U4208" s="27" t="s">
        <v>14246</v>
      </c>
    </row>
    <row r="4209" spans="1:21" x14ac:dyDescent="0.15">
      <c r="A4209" s="27" t="s">
        <v>75</v>
      </c>
      <c r="B4209" s="27" t="s">
        <v>14247</v>
      </c>
      <c r="C4209" s="27" t="s">
        <v>188</v>
      </c>
      <c r="D4209" s="27" t="s">
        <v>728</v>
      </c>
      <c r="I4209" s="28">
        <v>43423.627962962964</v>
      </c>
      <c r="J4209" s="28">
        <v>43423.627962962964</v>
      </c>
      <c r="K4209" s="27">
        <v>0</v>
      </c>
      <c r="L4209" s="27" t="s">
        <v>211</v>
      </c>
      <c r="M4209" s="27" t="s">
        <v>211</v>
      </c>
      <c r="N4209" s="27" t="s">
        <v>215</v>
      </c>
      <c r="O4209" s="27" t="s">
        <v>729</v>
      </c>
      <c r="R4209" s="27">
        <v>0</v>
      </c>
      <c r="U4209" s="27" t="s">
        <v>14248</v>
      </c>
    </row>
    <row r="4210" spans="1:21" x14ac:dyDescent="0.15">
      <c r="A4210" s="27" t="s">
        <v>75</v>
      </c>
      <c r="B4210" s="27" t="s">
        <v>7692</v>
      </c>
      <c r="C4210" s="27" t="s">
        <v>188</v>
      </c>
      <c r="D4210" s="27" t="s">
        <v>728</v>
      </c>
      <c r="I4210" s="28">
        <v>43423.628518518519</v>
      </c>
      <c r="J4210" s="28">
        <v>43423.628981481481</v>
      </c>
      <c r="K4210" s="27">
        <v>4.6296296296296293E-4</v>
      </c>
      <c r="L4210" s="27" t="s">
        <v>210</v>
      </c>
      <c r="M4210" s="27" t="s">
        <v>211</v>
      </c>
      <c r="N4210" s="27" t="s">
        <v>215</v>
      </c>
      <c r="O4210" s="27" t="s">
        <v>729</v>
      </c>
      <c r="R4210" s="27">
        <v>0</v>
      </c>
      <c r="U4210" s="27" t="s">
        <v>7693</v>
      </c>
    </row>
    <row r="4211" spans="1:21" x14ac:dyDescent="0.15">
      <c r="A4211" s="27" t="s">
        <v>75</v>
      </c>
      <c r="B4211" s="27" t="s">
        <v>14249</v>
      </c>
      <c r="C4211" s="27" t="s">
        <v>188</v>
      </c>
      <c r="D4211" s="27" t="s">
        <v>728</v>
      </c>
      <c r="I4211" s="28">
        <v>43423.629050925927</v>
      </c>
      <c r="J4211" s="28">
        <v>43423.629050925927</v>
      </c>
      <c r="K4211" s="27">
        <v>0</v>
      </c>
      <c r="L4211" s="27" t="s">
        <v>211</v>
      </c>
      <c r="M4211" s="27" t="s">
        <v>211</v>
      </c>
      <c r="N4211" s="27" t="s">
        <v>215</v>
      </c>
      <c r="O4211" s="27" t="s">
        <v>729</v>
      </c>
      <c r="R4211" s="27">
        <v>0</v>
      </c>
      <c r="U4211" s="27" t="s">
        <v>14250</v>
      </c>
    </row>
    <row r="4212" spans="1:21" x14ac:dyDescent="0.15">
      <c r="A4212" s="27" t="s">
        <v>75</v>
      </c>
      <c r="B4212" s="27" t="s">
        <v>14251</v>
      </c>
      <c r="C4212" s="27" t="s">
        <v>188</v>
      </c>
      <c r="D4212" s="27" t="s">
        <v>728</v>
      </c>
      <c r="I4212" s="28">
        <v>43423.630254629628</v>
      </c>
      <c r="J4212" s="28">
        <v>43423.630254629628</v>
      </c>
      <c r="K4212" s="27">
        <v>0</v>
      </c>
      <c r="L4212" s="27" t="s">
        <v>211</v>
      </c>
      <c r="M4212" s="27" t="s">
        <v>211</v>
      </c>
      <c r="N4212" s="27" t="s">
        <v>215</v>
      </c>
      <c r="O4212" s="27" t="s">
        <v>729</v>
      </c>
      <c r="R4212" s="27">
        <v>0</v>
      </c>
      <c r="U4212" s="27" t="s">
        <v>14252</v>
      </c>
    </row>
    <row r="4213" spans="1:21" x14ac:dyDescent="0.15">
      <c r="A4213" s="27" t="s">
        <v>75</v>
      </c>
      <c r="B4213" s="27" t="s">
        <v>7694</v>
      </c>
      <c r="C4213" s="27" t="s">
        <v>188</v>
      </c>
      <c r="D4213" s="27" t="s">
        <v>728</v>
      </c>
      <c r="I4213" s="28">
        <v>43423.630590277775</v>
      </c>
      <c r="J4213" s="28">
        <v>43423.63082175926</v>
      </c>
      <c r="K4213" s="27">
        <v>2.3148148148148146E-4</v>
      </c>
      <c r="L4213" s="27" t="s">
        <v>210</v>
      </c>
      <c r="M4213" s="27" t="s">
        <v>211</v>
      </c>
      <c r="N4213" s="27" t="s">
        <v>215</v>
      </c>
      <c r="O4213" s="27" t="s">
        <v>729</v>
      </c>
      <c r="R4213" s="27">
        <v>0</v>
      </c>
      <c r="U4213" s="27" t="s">
        <v>7695</v>
      </c>
    </row>
    <row r="4214" spans="1:21" x14ac:dyDescent="0.15">
      <c r="A4214" s="27" t="s">
        <v>75</v>
      </c>
      <c r="B4214" s="27" t="s">
        <v>14253</v>
      </c>
      <c r="C4214" s="27" t="s">
        <v>188</v>
      </c>
      <c r="D4214" s="27" t="s">
        <v>728</v>
      </c>
      <c r="I4214" s="28">
        <v>43423.631226851852</v>
      </c>
      <c r="J4214" s="28">
        <v>43423.631226851852</v>
      </c>
      <c r="K4214" s="27">
        <v>0</v>
      </c>
      <c r="L4214" s="27" t="s">
        <v>211</v>
      </c>
      <c r="M4214" s="27" t="s">
        <v>211</v>
      </c>
      <c r="N4214" s="27" t="s">
        <v>215</v>
      </c>
      <c r="O4214" s="27" t="s">
        <v>729</v>
      </c>
      <c r="R4214" s="27">
        <v>0</v>
      </c>
      <c r="U4214" s="27" t="s">
        <v>14254</v>
      </c>
    </row>
    <row r="4215" spans="1:21" x14ac:dyDescent="0.15">
      <c r="A4215" s="27" t="s">
        <v>75</v>
      </c>
      <c r="B4215" s="27" t="s">
        <v>7696</v>
      </c>
      <c r="C4215" s="27" t="s">
        <v>188</v>
      </c>
      <c r="D4215" s="27" t="s">
        <v>728</v>
      </c>
      <c r="I4215" s="28">
        <v>43423.631435185183</v>
      </c>
      <c r="J4215" s="28">
        <v>43423.632199074076</v>
      </c>
      <c r="K4215" s="27">
        <v>7.6388888888888893E-4</v>
      </c>
      <c r="L4215" s="27" t="s">
        <v>210</v>
      </c>
      <c r="M4215" s="27" t="s">
        <v>211</v>
      </c>
      <c r="N4215" s="27" t="s">
        <v>215</v>
      </c>
      <c r="O4215" s="27" t="s">
        <v>729</v>
      </c>
      <c r="R4215" s="27">
        <v>0</v>
      </c>
      <c r="U4215" s="27" t="s">
        <v>7693</v>
      </c>
    </row>
    <row r="4216" spans="1:21" x14ac:dyDescent="0.15">
      <c r="A4216" s="27" t="s">
        <v>75</v>
      </c>
      <c r="B4216" s="27" t="s">
        <v>14255</v>
      </c>
      <c r="C4216" s="27" t="s">
        <v>188</v>
      </c>
      <c r="D4216" s="27" t="s">
        <v>728</v>
      </c>
      <c r="I4216" s="28">
        <v>43423.631493055553</v>
      </c>
      <c r="J4216" s="28">
        <v>43423.631493055553</v>
      </c>
      <c r="K4216" s="27">
        <v>0</v>
      </c>
      <c r="L4216" s="27" t="s">
        <v>211</v>
      </c>
      <c r="M4216" s="27" t="s">
        <v>211</v>
      </c>
      <c r="N4216" s="27" t="s">
        <v>215</v>
      </c>
      <c r="O4216" s="27" t="s">
        <v>729</v>
      </c>
      <c r="R4216" s="27">
        <v>0</v>
      </c>
      <c r="U4216" s="27" t="s">
        <v>14256</v>
      </c>
    </row>
    <row r="4217" spans="1:21" x14ac:dyDescent="0.15">
      <c r="A4217" s="27" t="s">
        <v>75</v>
      </c>
      <c r="B4217" s="27" t="s">
        <v>14257</v>
      </c>
      <c r="C4217" s="27" t="s">
        <v>188</v>
      </c>
      <c r="D4217" s="27" t="s">
        <v>728</v>
      </c>
      <c r="I4217" s="28">
        <v>43423.632291666669</v>
      </c>
      <c r="J4217" s="28">
        <v>43423.632291666669</v>
      </c>
      <c r="K4217" s="27">
        <v>0</v>
      </c>
      <c r="L4217" s="27" t="s">
        <v>211</v>
      </c>
      <c r="M4217" s="27" t="s">
        <v>211</v>
      </c>
      <c r="N4217" s="27" t="s">
        <v>215</v>
      </c>
      <c r="O4217" s="27" t="s">
        <v>729</v>
      </c>
      <c r="R4217" s="27">
        <v>0</v>
      </c>
      <c r="U4217" s="27" t="s">
        <v>14254</v>
      </c>
    </row>
    <row r="4218" spans="1:21" x14ac:dyDescent="0.15">
      <c r="A4218" s="27" t="s">
        <v>75</v>
      </c>
      <c r="B4218" s="27" t="s">
        <v>14258</v>
      </c>
      <c r="C4218" s="27" t="s">
        <v>188</v>
      </c>
      <c r="D4218" s="27" t="s">
        <v>728</v>
      </c>
      <c r="I4218" s="28">
        <v>43423.632523148146</v>
      </c>
      <c r="J4218" s="28">
        <v>43423.632523148146</v>
      </c>
      <c r="K4218" s="27">
        <v>0</v>
      </c>
      <c r="L4218" s="27" t="s">
        <v>211</v>
      </c>
      <c r="M4218" s="27" t="s">
        <v>211</v>
      </c>
      <c r="N4218" s="27" t="s">
        <v>215</v>
      </c>
      <c r="O4218" s="27" t="s">
        <v>729</v>
      </c>
      <c r="R4218" s="27">
        <v>0</v>
      </c>
      <c r="U4218" s="27" t="s">
        <v>14259</v>
      </c>
    </row>
    <row r="4219" spans="1:21" x14ac:dyDescent="0.15">
      <c r="A4219" s="27" t="s">
        <v>75</v>
      </c>
      <c r="B4219" s="27" t="s">
        <v>7697</v>
      </c>
      <c r="C4219" s="27" t="s">
        <v>188</v>
      </c>
      <c r="D4219" s="27" t="s">
        <v>728</v>
      </c>
      <c r="I4219" s="28">
        <v>43423.632604166669</v>
      </c>
      <c r="J4219" s="28">
        <v>43423.632905092592</v>
      </c>
      <c r="K4219" s="27">
        <v>3.0092592592592595E-4</v>
      </c>
      <c r="L4219" s="27" t="s">
        <v>210</v>
      </c>
      <c r="M4219" s="27" t="s">
        <v>211</v>
      </c>
      <c r="N4219" s="27" t="s">
        <v>215</v>
      </c>
      <c r="O4219" s="27" t="s">
        <v>729</v>
      </c>
      <c r="R4219" s="27">
        <v>0</v>
      </c>
      <c r="U4219" s="27" t="s">
        <v>7698</v>
      </c>
    </row>
    <row r="4220" spans="1:21" x14ac:dyDescent="0.15">
      <c r="A4220" s="27" t="s">
        <v>75</v>
      </c>
      <c r="B4220" s="27" t="s">
        <v>14260</v>
      </c>
      <c r="C4220" s="27" t="s">
        <v>188</v>
      </c>
      <c r="D4220" s="27" t="s">
        <v>728</v>
      </c>
      <c r="I4220" s="28">
        <v>43423.632962962962</v>
      </c>
      <c r="J4220" s="28">
        <v>43423.632962962962</v>
      </c>
      <c r="K4220" s="27">
        <v>0</v>
      </c>
      <c r="L4220" s="27" t="s">
        <v>211</v>
      </c>
      <c r="M4220" s="27" t="s">
        <v>211</v>
      </c>
      <c r="N4220" s="27" t="s">
        <v>215</v>
      </c>
      <c r="O4220" s="27" t="s">
        <v>729</v>
      </c>
      <c r="R4220" s="27">
        <v>0</v>
      </c>
      <c r="U4220" s="27" t="s">
        <v>7693</v>
      </c>
    </row>
    <row r="4221" spans="1:21" x14ac:dyDescent="0.15">
      <c r="A4221" s="27" t="s">
        <v>75</v>
      </c>
      <c r="B4221" s="27" t="s">
        <v>14261</v>
      </c>
      <c r="C4221" s="27" t="s">
        <v>188</v>
      </c>
      <c r="D4221" s="27" t="s">
        <v>728</v>
      </c>
      <c r="I4221" s="28">
        <v>43423.632962962962</v>
      </c>
      <c r="J4221" s="28">
        <v>43423.632962962962</v>
      </c>
      <c r="K4221" s="27">
        <v>0</v>
      </c>
      <c r="L4221" s="27" t="s">
        <v>211</v>
      </c>
      <c r="M4221" s="27" t="s">
        <v>211</v>
      </c>
      <c r="N4221" s="27" t="s">
        <v>215</v>
      </c>
      <c r="O4221" s="27" t="s">
        <v>729</v>
      </c>
      <c r="R4221" s="27">
        <v>0</v>
      </c>
      <c r="U4221" s="27" t="s">
        <v>7693</v>
      </c>
    </row>
    <row r="4222" spans="1:21" x14ac:dyDescent="0.15">
      <c r="A4222" s="27" t="s">
        <v>75</v>
      </c>
      <c r="B4222" s="27" t="s">
        <v>14262</v>
      </c>
      <c r="C4222" s="27" t="s">
        <v>188</v>
      </c>
      <c r="D4222" s="27" t="s">
        <v>728</v>
      </c>
      <c r="I4222" s="28">
        <v>43423.633020833331</v>
      </c>
      <c r="J4222" s="28">
        <v>43423.633020833331</v>
      </c>
      <c r="K4222" s="27">
        <v>0</v>
      </c>
      <c r="L4222" s="27" t="s">
        <v>211</v>
      </c>
      <c r="M4222" s="27" t="s">
        <v>211</v>
      </c>
      <c r="N4222" s="27" t="s">
        <v>215</v>
      </c>
      <c r="O4222" s="27" t="s">
        <v>729</v>
      </c>
      <c r="R4222" s="27">
        <v>0</v>
      </c>
      <c r="U4222" s="27" t="s">
        <v>7693</v>
      </c>
    </row>
    <row r="4223" spans="1:21" x14ac:dyDescent="0.15">
      <c r="A4223" s="27" t="s">
        <v>75</v>
      </c>
      <c r="B4223" s="27" t="s">
        <v>14263</v>
      </c>
      <c r="C4223" s="27" t="s">
        <v>188</v>
      </c>
      <c r="D4223" s="27" t="s">
        <v>728</v>
      </c>
      <c r="I4223" s="28">
        <v>43423.633090277777</v>
      </c>
      <c r="J4223" s="28">
        <v>43423.633090277777</v>
      </c>
      <c r="K4223" s="27">
        <v>0</v>
      </c>
      <c r="L4223" s="27" t="s">
        <v>211</v>
      </c>
      <c r="M4223" s="27" t="s">
        <v>211</v>
      </c>
      <c r="N4223" s="27" t="s">
        <v>215</v>
      </c>
      <c r="O4223" s="27" t="s">
        <v>729</v>
      </c>
      <c r="R4223" s="27">
        <v>0</v>
      </c>
      <c r="U4223" s="27" t="s">
        <v>7693</v>
      </c>
    </row>
    <row r="4224" spans="1:21" x14ac:dyDescent="0.15">
      <c r="A4224" s="27" t="s">
        <v>75</v>
      </c>
      <c r="B4224" s="27" t="s">
        <v>7699</v>
      </c>
      <c r="C4224" s="27" t="s">
        <v>188</v>
      </c>
      <c r="D4224" s="27" t="s">
        <v>728</v>
      </c>
      <c r="I4224" s="28">
        <v>43423.633310185185</v>
      </c>
      <c r="J4224" s="28">
        <v>43423.636076388888</v>
      </c>
      <c r="K4224" s="27">
        <v>2.7662037037037034E-3</v>
      </c>
      <c r="L4224" s="27" t="s">
        <v>210</v>
      </c>
      <c r="M4224" s="27" t="s">
        <v>210</v>
      </c>
      <c r="N4224" s="27" t="s">
        <v>215</v>
      </c>
      <c r="O4224" s="27" t="s">
        <v>729</v>
      </c>
      <c r="R4224" s="27">
        <v>0</v>
      </c>
      <c r="U4224" s="27" t="s">
        <v>7700</v>
      </c>
    </row>
    <row r="4225" spans="1:21" x14ac:dyDescent="0.15">
      <c r="A4225" s="27" t="s">
        <v>75</v>
      </c>
      <c r="B4225" s="27" t="s">
        <v>14264</v>
      </c>
      <c r="C4225" s="27" t="s">
        <v>188</v>
      </c>
      <c r="D4225" s="27" t="s">
        <v>728</v>
      </c>
      <c r="I4225" s="28">
        <v>43423.633333333331</v>
      </c>
      <c r="J4225" s="28">
        <v>43423.633333333331</v>
      </c>
      <c r="K4225" s="27">
        <v>0</v>
      </c>
      <c r="L4225" s="27" t="s">
        <v>211</v>
      </c>
      <c r="M4225" s="27" t="s">
        <v>211</v>
      </c>
      <c r="N4225" s="27" t="s">
        <v>215</v>
      </c>
      <c r="O4225" s="27" t="s">
        <v>729</v>
      </c>
      <c r="R4225" s="27">
        <v>0</v>
      </c>
      <c r="U4225" s="27" t="s">
        <v>7693</v>
      </c>
    </row>
    <row r="4226" spans="1:21" x14ac:dyDescent="0.15">
      <c r="A4226" s="27" t="s">
        <v>75</v>
      </c>
      <c r="B4226" s="27" t="s">
        <v>14265</v>
      </c>
      <c r="C4226" s="27" t="s">
        <v>188</v>
      </c>
      <c r="D4226" s="27" t="s">
        <v>728</v>
      </c>
      <c r="I4226" s="28">
        <v>43423.633645833332</v>
      </c>
      <c r="J4226" s="28">
        <v>43423.633645833332</v>
      </c>
      <c r="K4226" s="27">
        <v>0</v>
      </c>
      <c r="L4226" s="27" t="s">
        <v>211</v>
      </c>
      <c r="M4226" s="27" t="s">
        <v>211</v>
      </c>
      <c r="N4226" s="27" t="s">
        <v>215</v>
      </c>
      <c r="O4226" s="27" t="s">
        <v>729</v>
      </c>
      <c r="R4226" s="27">
        <v>0</v>
      </c>
      <c r="U4226" s="27" t="s">
        <v>7693</v>
      </c>
    </row>
    <row r="4227" spans="1:21" x14ac:dyDescent="0.15">
      <c r="A4227" s="27" t="s">
        <v>75</v>
      </c>
      <c r="B4227" s="27" t="s">
        <v>7701</v>
      </c>
      <c r="C4227" s="27" t="s">
        <v>188</v>
      </c>
      <c r="D4227" s="27" t="s">
        <v>728</v>
      </c>
      <c r="I4227" s="28">
        <v>43423.637361111112</v>
      </c>
      <c r="J4227" s="28">
        <v>43423.637604166666</v>
      </c>
      <c r="K4227" s="27">
        <v>2.4305555555555552E-4</v>
      </c>
      <c r="L4227" s="27" t="s">
        <v>210</v>
      </c>
      <c r="M4227" s="27" t="s">
        <v>211</v>
      </c>
      <c r="N4227" s="27" t="s">
        <v>215</v>
      </c>
      <c r="O4227" s="27" t="s">
        <v>729</v>
      </c>
      <c r="R4227" s="27">
        <v>0</v>
      </c>
      <c r="U4227" s="27" t="s">
        <v>7702</v>
      </c>
    </row>
    <row r="4228" spans="1:21" x14ac:dyDescent="0.15">
      <c r="A4228" s="27" t="s">
        <v>75</v>
      </c>
      <c r="B4228" s="27" t="s">
        <v>7703</v>
      </c>
      <c r="C4228" s="27" t="s">
        <v>188</v>
      </c>
      <c r="D4228" s="27" t="s">
        <v>728</v>
      </c>
      <c r="I4228" s="28">
        <v>43423.638090277775</v>
      </c>
      <c r="J4228" s="28">
        <v>43423.647893518515</v>
      </c>
      <c r="K4228" s="27">
        <v>9.8032407407407408E-3</v>
      </c>
      <c r="L4228" s="27" t="s">
        <v>210</v>
      </c>
      <c r="M4228" s="27" t="s">
        <v>210</v>
      </c>
      <c r="N4228" s="27" t="s">
        <v>215</v>
      </c>
      <c r="O4228" s="27" t="s">
        <v>729</v>
      </c>
      <c r="R4228" s="27">
        <v>0</v>
      </c>
      <c r="U4228" s="27" t="s">
        <v>7704</v>
      </c>
    </row>
    <row r="4229" spans="1:21" x14ac:dyDescent="0.15">
      <c r="A4229" s="27" t="s">
        <v>75</v>
      </c>
      <c r="B4229" s="27" t="s">
        <v>7705</v>
      </c>
      <c r="C4229" s="27" t="s">
        <v>188</v>
      </c>
      <c r="D4229" s="27" t="s">
        <v>728</v>
      </c>
      <c r="I4229" s="28">
        <v>43423.648726851854</v>
      </c>
      <c r="J4229" s="28">
        <v>43423.650243055556</v>
      </c>
      <c r="K4229" s="27">
        <v>1.5162037037037036E-3</v>
      </c>
      <c r="L4229" s="27" t="s">
        <v>210</v>
      </c>
      <c r="M4229" s="27" t="s">
        <v>211</v>
      </c>
      <c r="N4229" s="27" t="s">
        <v>215</v>
      </c>
      <c r="O4229" s="27" t="s">
        <v>729</v>
      </c>
      <c r="R4229" s="27">
        <v>0</v>
      </c>
      <c r="U4229" s="27" t="s">
        <v>7706</v>
      </c>
    </row>
    <row r="4230" spans="1:21" x14ac:dyDescent="0.15">
      <c r="A4230" s="27" t="s">
        <v>75</v>
      </c>
      <c r="B4230" s="27" t="s">
        <v>14266</v>
      </c>
      <c r="C4230" s="27" t="s">
        <v>188</v>
      </c>
      <c r="D4230" s="27" t="s">
        <v>728</v>
      </c>
      <c r="I4230" s="28">
        <v>43423.650972222225</v>
      </c>
      <c r="J4230" s="28">
        <v>43423.650972222225</v>
      </c>
      <c r="K4230" s="27">
        <v>0</v>
      </c>
      <c r="L4230" s="27" t="s">
        <v>211</v>
      </c>
      <c r="M4230" s="27" t="s">
        <v>211</v>
      </c>
      <c r="N4230" s="27" t="s">
        <v>215</v>
      </c>
      <c r="O4230" s="27" t="s">
        <v>729</v>
      </c>
      <c r="R4230" s="27">
        <v>0</v>
      </c>
      <c r="U4230" s="27" t="s">
        <v>14267</v>
      </c>
    </row>
    <row r="4231" spans="1:21" x14ac:dyDescent="0.15">
      <c r="A4231" s="27" t="s">
        <v>75</v>
      </c>
      <c r="B4231" s="27" t="s">
        <v>7707</v>
      </c>
      <c r="C4231" s="27" t="s">
        <v>188</v>
      </c>
      <c r="D4231" s="27" t="s">
        <v>728</v>
      </c>
      <c r="I4231" s="28">
        <v>43423.651319444441</v>
      </c>
      <c r="J4231" s="28">
        <v>43423.655706018515</v>
      </c>
      <c r="K4231" s="27">
        <v>4.386574074074074E-3</v>
      </c>
      <c r="L4231" s="27" t="s">
        <v>210</v>
      </c>
      <c r="M4231" s="27" t="s">
        <v>210</v>
      </c>
      <c r="N4231" s="27" t="s">
        <v>215</v>
      </c>
      <c r="O4231" s="27" t="s">
        <v>729</v>
      </c>
      <c r="R4231" s="27">
        <v>0</v>
      </c>
      <c r="U4231" s="27" t="s">
        <v>7708</v>
      </c>
    </row>
    <row r="4232" spans="1:21" x14ac:dyDescent="0.15">
      <c r="A4232" s="27" t="s">
        <v>75</v>
      </c>
      <c r="B4232" s="27" t="s">
        <v>7709</v>
      </c>
      <c r="C4232" s="27" t="s">
        <v>188</v>
      </c>
      <c r="D4232" s="27" t="s">
        <v>728</v>
      </c>
      <c r="I4232" s="28">
        <v>43423.665219907409</v>
      </c>
      <c r="J4232" s="28">
        <v>43423.665532407409</v>
      </c>
      <c r="K4232" s="27">
        <v>3.1250000000000001E-4</v>
      </c>
      <c r="L4232" s="27" t="s">
        <v>210</v>
      </c>
      <c r="M4232" s="27" t="s">
        <v>211</v>
      </c>
      <c r="N4232" s="27" t="s">
        <v>215</v>
      </c>
      <c r="O4232" s="27" t="s">
        <v>729</v>
      </c>
      <c r="R4232" s="27">
        <v>0</v>
      </c>
      <c r="U4232" s="27" t="s">
        <v>7710</v>
      </c>
    </row>
    <row r="4233" spans="1:21" x14ac:dyDescent="0.15">
      <c r="A4233" s="27" t="s">
        <v>75</v>
      </c>
      <c r="B4233" s="27" t="s">
        <v>7711</v>
      </c>
      <c r="C4233" s="27" t="s">
        <v>188</v>
      </c>
      <c r="D4233" s="27" t="s">
        <v>728</v>
      </c>
      <c r="I4233" s="28">
        <v>43423.665636574071</v>
      </c>
      <c r="J4233" s="28">
        <v>43423.666550925926</v>
      </c>
      <c r="K4233" s="27">
        <v>9.1435185185185185E-4</v>
      </c>
      <c r="L4233" s="27" t="s">
        <v>210</v>
      </c>
      <c r="M4233" s="27" t="s">
        <v>211</v>
      </c>
      <c r="N4233" s="27" t="s">
        <v>215</v>
      </c>
      <c r="O4233" s="27" t="s">
        <v>729</v>
      </c>
      <c r="R4233" s="27">
        <v>0</v>
      </c>
      <c r="U4233" s="27" t="s">
        <v>7710</v>
      </c>
    </row>
    <row r="4234" spans="1:21" x14ac:dyDescent="0.15">
      <c r="A4234" s="27" t="s">
        <v>75</v>
      </c>
      <c r="B4234" s="27" t="s">
        <v>14268</v>
      </c>
      <c r="C4234" s="27" t="s">
        <v>188</v>
      </c>
      <c r="D4234" s="27" t="s">
        <v>728</v>
      </c>
      <c r="I4234" s="28">
        <v>43423.667430555557</v>
      </c>
      <c r="J4234" s="28">
        <v>43423.667430555557</v>
      </c>
      <c r="K4234" s="27">
        <v>0</v>
      </c>
      <c r="L4234" s="27" t="s">
        <v>211</v>
      </c>
      <c r="M4234" s="27" t="s">
        <v>211</v>
      </c>
      <c r="N4234" s="27" t="s">
        <v>215</v>
      </c>
      <c r="O4234" s="27" t="s">
        <v>729</v>
      </c>
      <c r="R4234" s="27">
        <v>0</v>
      </c>
      <c r="U4234" s="27" t="s">
        <v>14269</v>
      </c>
    </row>
    <row r="4235" spans="1:21" x14ac:dyDescent="0.15">
      <c r="A4235" s="27" t="s">
        <v>75</v>
      </c>
      <c r="B4235" s="27" t="s">
        <v>7712</v>
      </c>
      <c r="C4235" s="27" t="s">
        <v>188</v>
      </c>
      <c r="D4235" s="27" t="s">
        <v>728</v>
      </c>
      <c r="I4235" s="28">
        <v>43423.66783564815</v>
      </c>
      <c r="J4235" s="28">
        <v>43423.668333333335</v>
      </c>
      <c r="K4235" s="27">
        <v>4.9768518518518521E-4</v>
      </c>
      <c r="L4235" s="27" t="s">
        <v>210</v>
      </c>
      <c r="M4235" s="27" t="s">
        <v>211</v>
      </c>
      <c r="N4235" s="27" t="s">
        <v>215</v>
      </c>
      <c r="O4235" s="27" t="s">
        <v>729</v>
      </c>
      <c r="R4235" s="27">
        <v>0</v>
      </c>
      <c r="U4235" s="27" t="s">
        <v>7713</v>
      </c>
    </row>
    <row r="4236" spans="1:21" x14ac:dyDescent="0.15">
      <c r="A4236" s="27" t="s">
        <v>75</v>
      </c>
      <c r="B4236" s="27" t="s">
        <v>7714</v>
      </c>
      <c r="C4236" s="27" t="s">
        <v>188</v>
      </c>
      <c r="D4236" s="27" t="s">
        <v>728</v>
      </c>
      <c r="I4236" s="28">
        <v>43423.668842592589</v>
      </c>
      <c r="J4236" s="28">
        <v>43423.669293981482</v>
      </c>
      <c r="K4236" s="27">
        <v>4.5138888888888892E-4</v>
      </c>
      <c r="L4236" s="27" t="s">
        <v>210</v>
      </c>
      <c r="M4236" s="27" t="s">
        <v>211</v>
      </c>
      <c r="N4236" s="27" t="s">
        <v>215</v>
      </c>
      <c r="O4236" s="27" t="s">
        <v>729</v>
      </c>
      <c r="R4236" s="27">
        <v>0</v>
      </c>
      <c r="U4236" s="27" t="s">
        <v>7715</v>
      </c>
    </row>
    <row r="4237" spans="1:21" x14ac:dyDescent="0.15">
      <c r="A4237" s="27" t="s">
        <v>75</v>
      </c>
      <c r="B4237" s="27" t="s">
        <v>14270</v>
      </c>
      <c r="C4237" s="27" t="s">
        <v>188</v>
      </c>
      <c r="D4237" s="27" t="s">
        <v>728</v>
      </c>
      <c r="I4237" s="28">
        <v>43423.669548611113</v>
      </c>
      <c r="J4237" s="28">
        <v>43423.669548611113</v>
      </c>
      <c r="K4237" s="27">
        <v>0</v>
      </c>
      <c r="L4237" s="27" t="s">
        <v>211</v>
      </c>
      <c r="M4237" s="27" t="s">
        <v>211</v>
      </c>
      <c r="N4237" s="27" t="s">
        <v>215</v>
      </c>
      <c r="O4237" s="27" t="s">
        <v>729</v>
      </c>
      <c r="R4237" s="27">
        <v>0</v>
      </c>
      <c r="U4237" s="27" t="s">
        <v>14271</v>
      </c>
    </row>
    <row r="4238" spans="1:21" x14ac:dyDescent="0.15">
      <c r="A4238" s="27" t="s">
        <v>75</v>
      </c>
      <c r="B4238" s="27" t="s">
        <v>7716</v>
      </c>
      <c r="C4238" s="27" t="s">
        <v>188</v>
      </c>
      <c r="D4238" s="27" t="s">
        <v>728</v>
      </c>
      <c r="I4238" s="28">
        <v>43423.669861111113</v>
      </c>
      <c r="J4238" s="28">
        <v>43423.672303240739</v>
      </c>
      <c r="K4238" s="27">
        <v>2.4421296296296296E-3</v>
      </c>
      <c r="L4238" s="27" t="s">
        <v>210</v>
      </c>
      <c r="M4238" s="27" t="s">
        <v>210</v>
      </c>
      <c r="N4238" s="27" t="s">
        <v>215</v>
      </c>
      <c r="O4238" s="27" t="s">
        <v>729</v>
      </c>
      <c r="R4238" s="27">
        <v>0</v>
      </c>
      <c r="U4238" s="27" t="s">
        <v>7717</v>
      </c>
    </row>
    <row r="4239" spans="1:21" x14ac:dyDescent="0.15">
      <c r="A4239" s="27" t="s">
        <v>75</v>
      </c>
      <c r="B4239" s="27" t="s">
        <v>14272</v>
      </c>
      <c r="C4239" s="27" t="s">
        <v>188</v>
      </c>
      <c r="D4239" s="27" t="s">
        <v>728</v>
      </c>
      <c r="I4239" s="28">
        <v>43423.670081018521</v>
      </c>
      <c r="J4239" s="28">
        <v>43423.670081018521</v>
      </c>
      <c r="K4239" s="27">
        <v>0</v>
      </c>
      <c r="L4239" s="27" t="s">
        <v>211</v>
      </c>
      <c r="M4239" s="27" t="s">
        <v>211</v>
      </c>
      <c r="N4239" s="27" t="s">
        <v>215</v>
      </c>
      <c r="O4239" s="27" t="s">
        <v>729</v>
      </c>
      <c r="R4239" s="27">
        <v>0</v>
      </c>
      <c r="U4239" s="27" t="s">
        <v>14269</v>
      </c>
    </row>
    <row r="4240" spans="1:21" x14ac:dyDescent="0.15">
      <c r="A4240" s="27" t="s">
        <v>75</v>
      </c>
      <c r="B4240" s="27" t="s">
        <v>7718</v>
      </c>
      <c r="C4240" s="27" t="s">
        <v>188</v>
      </c>
      <c r="D4240" s="27" t="s">
        <v>728</v>
      </c>
      <c r="I4240" s="28">
        <v>43423.673425925925</v>
      </c>
      <c r="J4240" s="28">
        <v>43423.675671296296</v>
      </c>
      <c r="K4240" s="27">
        <v>2.2453703703703702E-3</v>
      </c>
      <c r="L4240" s="27" t="s">
        <v>210</v>
      </c>
      <c r="M4240" s="27" t="s">
        <v>210</v>
      </c>
      <c r="N4240" s="27" t="s">
        <v>215</v>
      </c>
      <c r="O4240" s="27" t="s">
        <v>729</v>
      </c>
      <c r="R4240" s="27">
        <v>0</v>
      </c>
      <c r="U4240" s="27" t="s">
        <v>7719</v>
      </c>
    </row>
    <row r="4241" spans="1:21" x14ac:dyDescent="0.15">
      <c r="A4241" s="27" t="s">
        <v>75</v>
      </c>
      <c r="B4241" s="27" t="s">
        <v>7720</v>
      </c>
      <c r="C4241" s="27" t="s">
        <v>188</v>
      </c>
      <c r="D4241" s="27" t="s">
        <v>728</v>
      </c>
      <c r="I4241" s="28">
        <v>43423.676435185182</v>
      </c>
      <c r="J4241" s="28">
        <v>43423.676944444444</v>
      </c>
      <c r="K4241" s="27">
        <v>5.0925925925925921E-4</v>
      </c>
      <c r="L4241" s="27" t="s">
        <v>210</v>
      </c>
      <c r="M4241" s="27" t="s">
        <v>211</v>
      </c>
      <c r="N4241" s="27" t="s">
        <v>215</v>
      </c>
      <c r="O4241" s="27" t="s">
        <v>729</v>
      </c>
      <c r="R4241" s="27">
        <v>0</v>
      </c>
      <c r="U4241" s="27" t="s">
        <v>7721</v>
      </c>
    </row>
    <row r="4242" spans="1:21" x14ac:dyDescent="0.15">
      <c r="A4242" s="27" t="s">
        <v>75</v>
      </c>
      <c r="B4242" s="27" t="s">
        <v>7722</v>
      </c>
      <c r="C4242" s="27" t="s">
        <v>188</v>
      </c>
      <c r="D4242" s="27" t="s">
        <v>728</v>
      </c>
      <c r="I4242" s="28">
        <v>43423.677025462966</v>
      </c>
      <c r="J4242" s="28">
        <v>43423.677430555559</v>
      </c>
      <c r="K4242" s="27">
        <v>4.0509259259259258E-4</v>
      </c>
      <c r="L4242" s="27" t="s">
        <v>210</v>
      </c>
      <c r="M4242" s="27" t="s">
        <v>211</v>
      </c>
      <c r="N4242" s="27" t="s">
        <v>215</v>
      </c>
      <c r="O4242" s="27" t="s">
        <v>729</v>
      </c>
      <c r="R4242" s="27">
        <v>0</v>
      </c>
      <c r="U4242" s="27" t="s">
        <v>1713</v>
      </c>
    </row>
    <row r="4243" spans="1:21" x14ac:dyDescent="0.15">
      <c r="A4243" s="27" t="s">
        <v>75</v>
      </c>
      <c r="B4243" s="27" t="s">
        <v>7723</v>
      </c>
      <c r="C4243" s="27" t="s">
        <v>188</v>
      </c>
      <c r="D4243" s="27" t="s">
        <v>728</v>
      </c>
      <c r="I4243" s="28">
        <v>43423.677858796298</v>
      </c>
      <c r="J4243" s="28">
        <v>43423.678206018521</v>
      </c>
      <c r="K4243" s="27">
        <v>3.4722222222222224E-4</v>
      </c>
      <c r="L4243" s="27" t="s">
        <v>210</v>
      </c>
      <c r="M4243" s="27" t="s">
        <v>211</v>
      </c>
      <c r="N4243" s="27" t="s">
        <v>215</v>
      </c>
      <c r="O4243" s="27" t="s">
        <v>729</v>
      </c>
      <c r="R4243" s="27">
        <v>0</v>
      </c>
      <c r="U4243" s="27" t="s">
        <v>7724</v>
      </c>
    </row>
    <row r="4244" spans="1:21" x14ac:dyDescent="0.15">
      <c r="A4244" s="27" t="s">
        <v>75</v>
      </c>
      <c r="B4244" s="27" t="s">
        <v>14273</v>
      </c>
      <c r="C4244" s="27" t="s">
        <v>188</v>
      </c>
      <c r="D4244" s="27" t="s">
        <v>728</v>
      </c>
      <c r="I4244" s="28">
        <v>43423.678576388891</v>
      </c>
      <c r="J4244" s="28">
        <v>43423.678576388891</v>
      </c>
      <c r="K4244" s="27">
        <v>0</v>
      </c>
      <c r="L4244" s="27" t="s">
        <v>211</v>
      </c>
      <c r="M4244" s="27" t="s">
        <v>211</v>
      </c>
      <c r="N4244" s="27" t="s">
        <v>215</v>
      </c>
      <c r="O4244" s="27" t="s">
        <v>729</v>
      </c>
      <c r="R4244" s="27">
        <v>0</v>
      </c>
      <c r="U4244" s="27" t="s">
        <v>14274</v>
      </c>
    </row>
    <row r="4245" spans="1:21" x14ac:dyDescent="0.15">
      <c r="A4245" s="27" t="s">
        <v>75</v>
      </c>
      <c r="B4245" s="27" t="s">
        <v>7725</v>
      </c>
      <c r="C4245" s="27" t="s">
        <v>188</v>
      </c>
      <c r="D4245" s="27" t="s">
        <v>728</v>
      </c>
      <c r="I4245" s="28">
        <v>43423.678946759261</v>
      </c>
      <c r="J4245" s="28">
        <v>43423.67931712963</v>
      </c>
      <c r="K4245" s="27">
        <v>3.7037037037037035E-4</v>
      </c>
      <c r="L4245" s="27" t="s">
        <v>210</v>
      </c>
      <c r="M4245" s="27" t="s">
        <v>211</v>
      </c>
      <c r="N4245" s="27" t="s">
        <v>215</v>
      </c>
      <c r="O4245" s="27" t="s">
        <v>729</v>
      </c>
      <c r="R4245" s="27">
        <v>0</v>
      </c>
      <c r="U4245" s="27" t="s">
        <v>7726</v>
      </c>
    </row>
    <row r="4246" spans="1:21" x14ac:dyDescent="0.15">
      <c r="A4246" s="27" t="s">
        <v>75</v>
      </c>
      <c r="B4246" s="27" t="s">
        <v>14275</v>
      </c>
      <c r="C4246" s="27" t="s">
        <v>188</v>
      </c>
      <c r="D4246" s="27" t="s">
        <v>728</v>
      </c>
      <c r="I4246" s="28">
        <v>43423.679548611108</v>
      </c>
      <c r="J4246" s="28">
        <v>43423.679548611108</v>
      </c>
      <c r="K4246" s="27">
        <v>0</v>
      </c>
      <c r="L4246" s="27" t="s">
        <v>211</v>
      </c>
      <c r="M4246" s="27" t="s">
        <v>211</v>
      </c>
      <c r="N4246" s="27" t="s">
        <v>215</v>
      </c>
      <c r="O4246" s="27" t="s">
        <v>729</v>
      </c>
      <c r="R4246" s="27">
        <v>0</v>
      </c>
      <c r="U4246" s="27" t="s">
        <v>14276</v>
      </c>
    </row>
    <row r="4247" spans="1:21" x14ac:dyDescent="0.15">
      <c r="A4247" s="27" t="s">
        <v>75</v>
      </c>
      <c r="B4247" s="27" t="s">
        <v>14277</v>
      </c>
      <c r="C4247" s="27" t="s">
        <v>188</v>
      </c>
      <c r="D4247" s="27" t="s">
        <v>728</v>
      </c>
      <c r="I4247" s="28">
        <v>43423.680405092593</v>
      </c>
      <c r="J4247" s="28">
        <v>43423.680405092593</v>
      </c>
      <c r="K4247" s="27">
        <v>0</v>
      </c>
      <c r="L4247" s="27" t="s">
        <v>211</v>
      </c>
      <c r="M4247" s="27" t="s">
        <v>211</v>
      </c>
      <c r="N4247" s="27" t="s">
        <v>215</v>
      </c>
      <c r="O4247" s="27" t="s">
        <v>729</v>
      </c>
      <c r="R4247" s="27">
        <v>0</v>
      </c>
      <c r="U4247" s="27" t="s">
        <v>14278</v>
      </c>
    </row>
    <row r="4248" spans="1:21" x14ac:dyDescent="0.15">
      <c r="A4248" s="27" t="s">
        <v>75</v>
      </c>
      <c r="B4248" s="27" t="s">
        <v>7727</v>
      </c>
      <c r="C4248" s="27" t="s">
        <v>188</v>
      </c>
      <c r="D4248" s="27" t="s">
        <v>728</v>
      </c>
      <c r="I4248" s="28">
        <v>43423.680879629632</v>
      </c>
      <c r="J4248" s="28">
        <v>43423.681469907409</v>
      </c>
      <c r="K4248" s="27">
        <v>5.9027777777777778E-4</v>
      </c>
      <c r="L4248" s="27" t="s">
        <v>210</v>
      </c>
      <c r="M4248" s="27" t="s">
        <v>211</v>
      </c>
      <c r="N4248" s="27" t="s">
        <v>215</v>
      </c>
      <c r="O4248" s="27" t="s">
        <v>729</v>
      </c>
      <c r="R4248" s="27">
        <v>0</v>
      </c>
      <c r="U4248" s="27" t="s">
        <v>7728</v>
      </c>
    </row>
    <row r="4249" spans="1:21" x14ac:dyDescent="0.15">
      <c r="A4249" s="27" t="s">
        <v>75</v>
      </c>
      <c r="B4249" s="27" t="s">
        <v>14279</v>
      </c>
      <c r="C4249" s="27" t="s">
        <v>188</v>
      </c>
      <c r="D4249" s="27" t="s">
        <v>728</v>
      </c>
      <c r="I4249" s="28">
        <v>43423.682118055556</v>
      </c>
      <c r="J4249" s="28">
        <v>43423.682118055556</v>
      </c>
      <c r="K4249" s="27">
        <v>0</v>
      </c>
      <c r="L4249" s="27" t="s">
        <v>211</v>
      </c>
      <c r="M4249" s="27" t="s">
        <v>211</v>
      </c>
      <c r="N4249" s="27" t="s">
        <v>215</v>
      </c>
      <c r="O4249" s="27" t="s">
        <v>729</v>
      </c>
      <c r="R4249" s="27">
        <v>0</v>
      </c>
      <c r="U4249" s="27" t="s">
        <v>14280</v>
      </c>
    </row>
    <row r="4250" spans="1:21" x14ac:dyDescent="0.15">
      <c r="A4250" s="27" t="s">
        <v>75</v>
      </c>
      <c r="B4250" s="27" t="s">
        <v>14281</v>
      </c>
      <c r="C4250" s="27" t="s">
        <v>188</v>
      </c>
      <c r="D4250" s="27" t="s">
        <v>728</v>
      </c>
      <c r="I4250" s="28">
        <v>43423.683888888889</v>
      </c>
      <c r="J4250" s="28">
        <v>43423.683888888889</v>
      </c>
      <c r="K4250" s="27">
        <v>0</v>
      </c>
      <c r="L4250" s="27" t="s">
        <v>211</v>
      </c>
      <c r="M4250" s="27" t="s">
        <v>211</v>
      </c>
      <c r="N4250" s="27" t="s">
        <v>215</v>
      </c>
      <c r="O4250" s="27" t="s">
        <v>729</v>
      </c>
      <c r="R4250" s="27">
        <v>0</v>
      </c>
      <c r="U4250" s="27" t="s">
        <v>14282</v>
      </c>
    </row>
    <row r="4251" spans="1:21" x14ac:dyDescent="0.15">
      <c r="A4251" s="27" t="s">
        <v>75</v>
      </c>
      <c r="B4251" s="27" t="s">
        <v>7729</v>
      </c>
      <c r="C4251" s="27" t="s">
        <v>188</v>
      </c>
      <c r="D4251" s="27" t="s">
        <v>728</v>
      </c>
      <c r="I4251" s="28">
        <v>43423.697025462963</v>
      </c>
      <c r="J4251" s="28">
        <v>43423.698831018519</v>
      </c>
      <c r="K4251" s="27">
        <v>1.8055555555555557E-3</v>
      </c>
      <c r="L4251" s="27" t="s">
        <v>210</v>
      </c>
      <c r="M4251" s="27" t="s">
        <v>211</v>
      </c>
      <c r="N4251" s="27" t="s">
        <v>215</v>
      </c>
      <c r="O4251" s="27" t="s">
        <v>729</v>
      </c>
      <c r="R4251" s="27">
        <v>0</v>
      </c>
      <c r="U4251" s="27" t="s">
        <v>7710</v>
      </c>
    </row>
    <row r="4252" spans="1:21" x14ac:dyDescent="0.15">
      <c r="A4252" s="27" t="s">
        <v>75</v>
      </c>
      <c r="B4252" s="27" t="s">
        <v>14283</v>
      </c>
      <c r="C4252" s="27" t="s">
        <v>774</v>
      </c>
      <c r="D4252" s="27" t="s">
        <v>471</v>
      </c>
      <c r="I4252" s="28">
        <v>43423.581053240741</v>
      </c>
      <c r="J4252" s="28">
        <v>43423.581053240741</v>
      </c>
      <c r="K4252" s="27">
        <v>0</v>
      </c>
      <c r="L4252" s="27" t="s">
        <v>211</v>
      </c>
      <c r="M4252" s="27" t="s">
        <v>211</v>
      </c>
      <c r="N4252" s="27" t="s">
        <v>215</v>
      </c>
      <c r="O4252" s="27" t="s">
        <v>472</v>
      </c>
      <c r="U4252" s="27" t="s">
        <v>10898</v>
      </c>
    </row>
    <row r="4253" spans="1:21" x14ac:dyDescent="0.15">
      <c r="A4253" s="27" t="s">
        <v>75</v>
      </c>
      <c r="B4253" s="27" t="s">
        <v>14284</v>
      </c>
      <c r="C4253" s="27" t="s">
        <v>774</v>
      </c>
      <c r="D4253" s="27" t="s">
        <v>471</v>
      </c>
      <c r="I4253" s="28">
        <v>43423.586284722223</v>
      </c>
      <c r="J4253" s="28">
        <v>43423.586284722223</v>
      </c>
      <c r="K4253" s="27">
        <v>0</v>
      </c>
      <c r="L4253" s="27" t="s">
        <v>211</v>
      </c>
      <c r="M4253" s="27" t="s">
        <v>211</v>
      </c>
      <c r="N4253" s="27" t="s">
        <v>215</v>
      </c>
      <c r="O4253" s="27" t="s">
        <v>472</v>
      </c>
      <c r="U4253" s="27" t="s">
        <v>10934</v>
      </c>
    </row>
    <row r="4254" spans="1:21" x14ac:dyDescent="0.15">
      <c r="A4254" s="27" t="s">
        <v>75</v>
      </c>
      <c r="B4254" s="27" t="s">
        <v>14285</v>
      </c>
      <c r="C4254" s="27" t="s">
        <v>774</v>
      </c>
      <c r="D4254" s="27" t="s">
        <v>471</v>
      </c>
      <c r="I4254" s="28">
        <v>43423.596620370372</v>
      </c>
      <c r="J4254" s="28">
        <v>43423.596620370372</v>
      </c>
      <c r="K4254" s="27">
        <v>0</v>
      </c>
      <c r="L4254" s="27" t="s">
        <v>211</v>
      </c>
      <c r="M4254" s="27" t="s">
        <v>211</v>
      </c>
      <c r="N4254" s="27" t="s">
        <v>215</v>
      </c>
      <c r="O4254" s="27" t="s">
        <v>472</v>
      </c>
      <c r="U4254" s="27" t="s">
        <v>10950</v>
      </c>
    </row>
    <row r="4255" spans="1:21" x14ac:dyDescent="0.15">
      <c r="A4255" s="27" t="s">
        <v>75</v>
      </c>
      <c r="B4255" s="27" t="s">
        <v>14286</v>
      </c>
      <c r="C4255" s="27" t="s">
        <v>774</v>
      </c>
      <c r="D4255" s="27" t="s">
        <v>471</v>
      </c>
      <c r="I4255" s="28">
        <v>43423.599537037036</v>
      </c>
      <c r="J4255" s="28">
        <v>43423.599537037036</v>
      </c>
      <c r="K4255" s="27">
        <v>0</v>
      </c>
      <c r="L4255" s="27" t="s">
        <v>211</v>
      </c>
      <c r="M4255" s="27" t="s">
        <v>211</v>
      </c>
      <c r="N4255" s="27" t="s">
        <v>215</v>
      </c>
      <c r="O4255" s="27" t="s">
        <v>472</v>
      </c>
      <c r="R4255" s="27">
        <v>0</v>
      </c>
      <c r="U4255" s="27" t="s">
        <v>14287</v>
      </c>
    </row>
    <row r="4256" spans="1:21" x14ac:dyDescent="0.15">
      <c r="A4256" s="27" t="s">
        <v>75</v>
      </c>
      <c r="B4256" s="27" t="s">
        <v>14288</v>
      </c>
      <c r="C4256" s="27" t="s">
        <v>774</v>
      </c>
      <c r="D4256" s="27" t="s">
        <v>471</v>
      </c>
      <c r="I4256" s="28">
        <v>43423.599618055552</v>
      </c>
      <c r="J4256" s="28">
        <v>43423.599618055552</v>
      </c>
      <c r="K4256" s="27">
        <v>0</v>
      </c>
      <c r="L4256" s="27" t="s">
        <v>211</v>
      </c>
      <c r="M4256" s="27" t="s">
        <v>211</v>
      </c>
      <c r="N4256" s="27" t="s">
        <v>215</v>
      </c>
      <c r="O4256" s="27" t="s">
        <v>472</v>
      </c>
      <c r="R4256" s="27">
        <v>0</v>
      </c>
      <c r="U4256" s="27" t="s">
        <v>14289</v>
      </c>
    </row>
    <row r="4257" spans="1:21" x14ac:dyDescent="0.15">
      <c r="A4257" s="27" t="s">
        <v>75</v>
      </c>
      <c r="B4257" s="27" t="s">
        <v>14290</v>
      </c>
      <c r="C4257" s="27" t="s">
        <v>774</v>
      </c>
      <c r="D4257" s="27" t="s">
        <v>471</v>
      </c>
      <c r="I4257" s="28">
        <v>43423.600752314815</v>
      </c>
      <c r="J4257" s="28">
        <v>43423.600752314815</v>
      </c>
      <c r="K4257" s="27">
        <v>0</v>
      </c>
      <c r="L4257" s="27" t="s">
        <v>211</v>
      </c>
      <c r="M4257" s="27" t="s">
        <v>211</v>
      </c>
      <c r="N4257" s="27" t="s">
        <v>215</v>
      </c>
      <c r="O4257" s="27" t="s">
        <v>472</v>
      </c>
      <c r="R4257" s="27">
        <v>0</v>
      </c>
      <c r="U4257" s="27" t="s">
        <v>14291</v>
      </c>
    </row>
    <row r="4258" spans="1:21" x14ac:dyDescent="0.15">
      <c r="A4258" s="27" t="s">
        <v>75</v>
      </c>
      <c r="B4258" s="27" t="s">
        <v>14292</v>
      </c>
      <c r="C4258" s="27" t="s">
        <v>774</v>
      </c>
      <c r="D4258" s="27" t="s">
        <v>471</v>
      </c>
      <c r="I4258" s="28">
        <v>43423.601979166669</v>
      </c>
      <c r="J4258" s="28">
        <v>43423.601979166669</v>
      </c>
      <c r="K4258" s="27">
        <v>0</v>
      </c>
      <c r="L4258" s="27" t="s">
        <v>211</v>
      </c>
      <c r="M4258" s="27" t="s">
        <v>211</v>
      </c>
      <c r="N4258" s="27" t="s">
        <v>215</v>
      </c>
      <c r="O4258" s="27" t="s">
        <v>472</v>
      </c>
      <c r="R4258" s="27">
        <v>0</v>
      </c>
      <c r="U4258" s="27" t="s">
        <v>14293</v>
      </c>
    </row>
    <row r="4259" spans="1:21" x14ac:dyDescent="0.15">
      <c r="A4259" s="27" t="s">
        <v>75</v>
      </c>
      <c r="B4259" s="27" t="s">
        <v>14294</v>
      </c>
      <c r="C4259" s="27" t="s">
        <v>774</v>
      </c>
      <c r="D4259" s="27" t="s">
        <v>471</v>
      </c>
      <c r="I4259" s="28">
        <v>43423.602337962962</v>
      </c>
      <c r="J4259" s="28">
        <v>43423.602337962962</v>
      </c>
      <c r="K4259" s="27">
        <v>0</v>
      </c>
      <c r="L4259" s="27" t="s">
        <v>211</v>
      </c>
      <c r="M4259" s="27" t="s">
        <v>211</v>
      </c>
      <c r="N4259" s="27" t="s">
        <v>215</v>
      </c>
      <c r="O4259" s="27" t="s">
        <v>472</v>
      </c>
      <c r="R4259" s="27">
        <v>0</v>
      </c>
      <c r="U4259" s="27" t="s">
        <v>14295</v>
      </c>
    </row>
    <row r="4260" spans="1:21" x14ac:dyDescent="0.15">
      <c r="A4260" s="27" t="s">
        <v>75</v>
      </c>
      <c r="B4260" s="27" t="s">
        <v>7730</v>
      </c>
      <c r="C4260" s="27" t="s">
        <v>774</v>
      </c>
      <c r="D4260" s="27" t="s">
        <v>471</v>
      </c>
      <c r="I4260" s="28">
        <v>43423.602939814817</v>
      </c>
      <c r="J4260" s="28">
        <v>43423.603854166664</v>
      </c>
      <c r="K4260" s="27">
        <v>9.1435185185185185E-4</v>
      </c>
      <c r="L4260" s="27" t="s">
        <v>210</v>
      </c>
      <c r="M4260" s="27" t="s">
        <v>211</v>
      </c>
      <c r="N4260" s="27" t="s">
        <v>215</v>
      </c>
      <c r="O4260" s="27" t="s">
        <v>472</v>
      </c>
      <c r="R4260" s="27">
        <v>0</v>
      </c>
      <c r="U4260" s="27" t="s">
        <v>7731</v>
      </c>
    </row>
    <row r="4261" spans="1:21" x14ac:dyDescent="0.15">
      <c r="A4261" s="27" t="s">
        <v>75</v>
      </c>
      <c r="B4261" s="27" t="s">
        <v>14296</v>
      </c>
      <c r="C4261" s="27" t="s">
        <v>774</v>
      </c>
      <c r="D4261" s="27" t="s">
        <v>471</v>
      </c>
      <c r="I4261" s="28">
        <v>43423.604467592595</v>
      </c>
      <c r="J4261" s="28">
        <v>43423.604467592595</v>
      </c>
      <c r="K4261" s="27">
        <v>0</v>
      </c>
      <c r="L4261" s="27" t="s">
        <v>211</v>
      </c>
      <c r="M4261" s="27" t="s">
        <v>211</v>
      </c>
      <c r="N4261" s="27" t="s">
        <v>215</v>
      </c>
      <c r="O4261" s="27" t="s">
        <v>472</v>
      </c>
      <c r="R4261" s="27">
        <v>0</v>
      </c>
      <c r="U4261" s="27" t="s">
        <v>14297</v>
      </c>
    </row>
    <row r="4262" spans="1:21" x14ac:dyDescent="0.15">
      <c r="A4262" s="27" t="s">
        <v>75</v>
      </c>
      <c r="B4262" s="27" t="s">
        <v>14298</v>
      </c>
      <c r="C4262" s="27" t="s">
        <v>774</v>
      </c>
      <c r="D4262" s="27" t="s">
        <v>471</v>
      </c>
      <c r="I4262" s="28">
        <v>43423.605879629627</v>
      </c>
      <c r="J4262" s="28">
        <v>43423.605879629627</v>
      </c>
      <c r="K4262" s="27">
        <v>0</v>
      </c>
      <c r="L4262" s="27" t="s">
        <v>211</v>
      </c>
      <c r="M4262" s="27" t="s">
        <v>211</v>
      </c>
      <c r="N4262" s="27" t="s">
        <v>215</v>
      </c>
      <c r="O4262" s="27" t="s">
        <v>472</v>
      </c>
      <c r="R4262" s="27">
        <v>0</v>
      </c>
      <c r="U4262" s="27" t="s">
        <v>14299</v>
      </c>
    </row>
    <row r="4263" spans="1:21" x14ac:dyDescent="0.15">
      <c r="A4263" s="27" t="s">
        <v>75</v>
      </c>
      <c r="B4263" s="27" t="s">
        <v>7732</v>
      </c>
      <c r="C4263" s="27" t="s">
        <v>774</v>
      </c>
      <c r="D4263" s="27" t="s">
        <v>471</v>
      </c>
      <c r="I4263" s="28">
        <v>43423.606840277775</v>
      </c>
      <c r="J4263" s="28">
        <v>43423.609386574077</v>
      </c>
      <c r="K4263" s="27">
        <v>2.5462962962962961E-3</v>
      </c>
      <c r="L4263" s="27" t="s">
        <v>210</v>
      </c>
      <c r="M4263" s="27" t="s">
        <v>210</v>
      </c>
      <c r="N4263" s="27" t="s">
        <v>215</v>
      </c>
      <c r="O4263" s="27" t="s">
        <v>472</v>
      </c>
      <c r="R4263" s="27">
        <v>0</v>
      </c>
      <c r="U4263" s="27" t="s">
        <v>7733</v>
      </c>
    </row>
    <row r="4264" spans="1:21" x14ac:dyDescent="0.15">
      <c r="A4264" s="27" t="s">
        <v>75</v>
      </c>
      <c r="B4264" s="27" t="s">
        <v>7734</v>
      </c>
      <c r="C4264" s="27" t="s">
        <v>774</v>
      </c>
      <c r="D4264" s="27" t="s">
        <v>471</v>
      </c>
      <c r="I4264" s="28">
        <v>43423.610312500001</v>
      </c>
      <c r="J4264" s="28">
        <v>43423.610844907409</v>
      </c>
      <c r="K4264" s="27">
        <v>5.3240740740740744E-4</v>
      </c>
      <c r="L4264" s="27" t="s">
        <v>210</v>
      </c>
      <c r="M4264" s="27" t="s">
        <v>211</v>
      </c>
      <c r="N4264" s="27" t="s">
        <v>215</v>
      </c>
      <c r="O4264" s="27" t="s">
        <v>472</v>
      </c>
      <c r="R4264" s="27">
        <v>0</v>
      </c>
      <c r="U4264" s="27" t="s">
        <v>7735</v>
      </c>
    </row>
    <row r="4265" spans="1:21" x14ac:dyDescent="0.15">
      <c r="A4265" s="27" t="s">
        <v>75</v>
      </c>
      <c r="B4265" s="27" t="s">
        <v>14300</v>
      </c>
      <c r="C4265" s="27" t="s">
        <v>774</v>
      </c>
      <c r="D4265" s="27" t="s">
        <v>471</v>
      </c>
      <c r="I4265" s="28">
        <v>43423.611250000002</v>
      </c>
      <c r="J4265" s="28">
        <v>43423.611250000002</v>
      </c>
      <c r="K4265" s="27">
        <v>0</v>
      </c>
      <c r="L4265" s="27" t="s">
        <v>211</v>
      </c>
      <c r="M4265" s="27" t="s">
        <v>211</v>
      </c>
      <c r="N4265" s="27" t="s">
        <v>215</v>
      </c>
      <c r="O4265" s="27" t="s">
        <v>472</v>
      </c>
      <c r="R4265" s="27">
        <v>0</v>
      </c>
      <c r="U4265" s="27" t="s">
        <v>14301</v>
      </c>
    </row>
    <row r="4266" spans="1:21" x14ac:dyDescent="0.15">
      <c r="A4266" s="27" t="s">
        <v>75</v>
      </c>
      <c r="B4266" s="27" t="s">
        <v>14302</v>
      </c>
      <c r="C4266" s="27" t="s">
        <v>774</v>
      </c>
      <c r="D4266" s="27" t="s">
        <v>471</v>
      </c>
      <c r="I4266" s="28">
        <v>43423.612372685187</v>
      </c>
      <c r="J4266" s="28">
        <v>43423.612372685187</v>
      </c>
      <c r="K4266" s="27">
        <v>0</v>
      </c>
      <c r="L4266" s="27" t="s">
        <v>211</v>
      </c>
      <c r="M4266" s="27" t="s">
        <v>211</v>
      </c>
      <c r="N4266" s="27" t="s">
        <v>215</v>
      </c>
      <c r="O4266" s="27" t="s">
        <v>472</v>
      </c>
      <c r="R4266" s="27">
        <v>0</v>
      </c>
      <c r="U4266" s="27" t="s">
        <v>14303</v>
      </c>
    </row>
    <row r="4267" spans="1:21" x14ac:dyDescent="0.15">
      <c r="A4267" s="27" t="s">
        <v>75</v>
      </c>
      <c r="B4267" s="27" t="s">
        <v>7736</v>
      </c>
      <c r="C4267" s="27" t="s">
        <v>774</v>
      </c>
      <c r="D4267" s="27" t="s">
        <v>471</v>
      </c>
      <c r="I4267" s="28">
        <v>43423.613206018519</v>
      </c>
      <c r="J4267" s="28">
        <v>43423.613657407404</v>
      </c>
      <c r="K4267" s="27">
        <v>4.5138888888888892E-4</v>
      </c>
      <c r="L4267" s="27" t="s">
        <v>210</v>
      </c>
      <c r="M4267" s="27" t="s">
        <v>211</v>
      </c>
      <c r="N4267" s="27" t="s">
        <v>215</v>
      </c>
      <c r="O4267" s="27" t="s">
        <v>472</v>
      </c>
      <c r="R4267" s="27">
        <v>0</v>
      </c>
      <c r="U4267" s="27" t="s">
        <v>7737</v>
      </c>
    </row>
    <row r="4268" spans="1:21" x14ac:dyDescent="0.15">
      <c r="A4268" s="27" t="s">
        <v>75</v>
      </c>
      <c r="B4268" s="27" t="s">
        <v>7738</v>
      </c>
      <c r="C4268" s="27" t="s">
        <v>774</v>
      </c>
      <c r="D4268" s="27" t="s">
        <v>471</v>
      </c>
      <c r="I4268" s="28">
        <v>43423.613958333335</v>
      </c>
      <c r="J4268" s="28">
        <v>43423.616793981484</v>
      </c>
      <c r="K4268" s="27">
        <v>2.8356481481481479E-3</v>
      </c>
      <c r="L4268" s="27" t="s">
        <v>210</v>
      </c>
      <c r="M4268" s="27" t="s">
        <v>210</v>
      </c>
      <c r="N4268" s="27" t="s">
        <v>215</v>
      </c>
      <c r="O4268" s="27" t="s">
        <v>472</v>
      </c>
      <c r="R4268" s="27">
        <v>0</v>
      </c>
      <c r="U4268" s="27" t="s">
        <v>7739</v>
      </c>
    </row>
    <row r="4269" spans="1:21" x14ac:dyDescent="0.15">
      <c r="A4269" s="27" t="s">
        <v>75</v>
      </c>
      <c r="B4269" s="27" t="s">
        <v>14304</v>
      </c>
      <c r="C4269" s="27" t="s">
        <v>774</v>
      </c>
      <c r="D4269" s="27" t="s">
        <v>471</v>
      </c>
      <c r="I4269" s="28">
        <v>43423.617129629631</v>
      </c>
      <c r="J4269" s="28">
        <v>43423.617129629631</v>
      </c>
      <c r="K4269" s="27">
        <v>0</v>
      </c>
      <c r="L4269" s="27" t="s">
        <v>211</v>
      </c>
      <c r="M4269" s="27" t="s">
        <v>211</v>
      </c>
      <c r="N4269" s="27" t="s">
        <v>215</v>
      </c>
      <c r="O4269" s="27" t="s">
        <v>472</v>
      </c>
      <c r="R4269" s="27">
        <v>0</v>
      </c>
      <c r="U4269" s="27" t="s">
        <v>14305</v>
      </c>
    </row>
    <row r="4270" spans="1:21" x14ac:dyDescent="0.15">
      <c r="A4270" s="27" t="s">
        <v>75</v>
      </c>
      <c r="B4270" s="27" t="s">
        <v>14306</v>
      </c>
      <c r="C4270" s="27" t="s">
        <v>774</v>
      </c>
      <c r="D4270" s="27" t="s">
        <v>471</v>
      </c>
      <c r="I4270" s="28">
        <v>43423.617847222224</v>
      </c>
      <c r="J4270" s="28">
        <v>43423.617847222224</v>
      </c>
      <c r="K4270" s="27">
        <v>0</v>
      </c>
      <c r="L4270" s="27" t="s">
        <v>211</v>
      </c>
      <c r="M4270" s="27" t="s">
        <v>211</v>
      </c>
      <c r="N4270" s="27" t="s">
        <v>215</v>
      </c>
      <c r="O4270" s="27" t="s">
        <v>472</v>
      </c>
      <c r="R4270" s="27">
        <v>0</v>
      </c>
      <c r="U4270" s="27" t="s">
        <v>14307</v>
      </c>
    </row>
    <row r="4271" spans="1:21" x14ac:dyDescent="0.15">
      <c r="A4271" s="27" t="s">
        <v>75</v>
      </c>
      <c r="B4271" s="27" t="s">
        <v>14308</v>
      </c>
      <c r="C4271" s="27" t="s">
        <v>774</v>
      </c>
      <c r="D4271" s="27" t="s">
        <v>471</v>
      </c>
      <c r="I4271" s="28">
        <v>43423.618738425925</v>
      </c>
      <c r="J4271" s="28">
        <v>43423.618738425925</v>
      </c>
      <c r="K4271" s="27">
        <v>0</v>
      </c>
      <c r="L4271" s="27" t="s">
        <v>211</v>
      </c>
      <c r="M4271" s="27" t="s">
        <v>211</v>
      </c>
      <c r="N4271" s="27" t="s">
        <v>215</v>
      </c>
      <c r="O4271" s="27" t="s">
        <v>472</v>
      </c>
      <c r="R4271" s="27">
        <v>0</v>
      </c>
      <c r="U4271" s="27" t="s">
        <v>14309</v>
      </c>
    </row>
    <row r="4272" spans="1:21" x14ac:dyDescent="0.15">
      <c r="A4272" s="27" t="s">
        <v>75</v>
      </c>
      <c r="B4272" s="27" t="s">
        <v>14310</v>
      </c>
      <c r="C4272" s="27" t="s">
        <v>774</v>
      </c>
      <c r="D4272" s="27" t="s">
        <v>471</v>
      </c>
      <c r="I4272" s="28">
        <v>43423.619710648149</v>
      </c>
      <c r="J4272" s="28">
        <v>43423.619710648149</v>
      </c>
      <c r="K4272" s="27">
        <v>0</v>
      </c>
      <c r="L4272" s="27" t="s">
        <v>211</v>
      </c>
      <c r="M4272" s="27" t="s">
        <v>211</v>
      </c>
      <c r="N4272" s="27" t="s">
        <v>215</v>
      </c>
      <c r="O4272" s="27" t="s">
        <v>472</v>
      </c>
      <c r="R4272" s="27">
        <v>0</v>
      </c>
      <c r="U4272" s="27" t="s">
        <v>14311</v>
      </c>
    </row>
    <row r="4273" spans="1:21" x14ac:dyDescent="0.15">
      <c r="A4273" s="27" t="s">
        <v>75</v>
      </c>
      <c r="B4273" s="27" t="s">
        <v>14312</v>
      </c>
      <c r="C4273" s="27" t="s">
        <v>774</v>
      </c>
      <c r="D4273" s="27" t="s">
        <v>471</v>
      </c>
      <c r="I4273" s="28">
        <v>43423.620208333334</v>
      </c>
      <c r="J4273" s="28">
        <v>43423.620208333334</v>
      </c>
      <c r="K4273" s="27">
        <v>0</v>
      </c>
      <c r="L4273" s="27" t="s">
        <v>211</v>
      </c>
      <c r="M4273" s="27" t="s">
        <v>211</v>
      </c>
      <c r="N4273" s="27" t="s">
        <v>215</v>
      </c>
      <c r="O4273" s="27" t="s">
        <v>472</v>
      </c>
      <c r="R4273" s="27">
        <v>0</v>
      </c>
      <c r="U4273" s="27" t="s">
        <v>14313</v>
      </c>
    </row>
    <row r="4274" spans="1:21" x14ac:dyDescent="0.15">
      <c r="A4274" s="27" t="s">
        <v>75</v>
      </c>
      <c r="B4274" s="27" t="s">
        <v>7740</v>
      </c>
      <c r="C4274" s="27" t="s">
        <v>774</v>
      </c>
      <c r="D4274" s="27" t="s">
        <v>471</v>
      </c>
      <c r="I4274" s="28">
        <v>43423.622025462966</v>
      </c>
      <c r="J4274" s="28">
        <v>43423.622858796298</v>
      </c>
      <c r="K4274" s="27">
        <v>8.3333333333333339E-4</v>
      </c>
      <c r="L4274" s="27" t="s">
        <v>210</v>
      </c>
      <c r="M4274" s="27" t="s">
        <v>211</v>
      </c>
      <c r="N4274" s="27" t="s">
        <v>215</v>
      </c>
      <c r="O4274" s="27" t="s">
        <v>472</v>
      </c>
      <c r="R4274" s="27">
        <v>0</v>
      </c>
      <c r="U4274" s="27" t="s">
        <v>7741</v>
      </c>
    </row>
    <row r="4275" spans="1:21" x14ac:dyDescent="0.15">
      <c r="A4275" s="27" t="s">
        <v>75</v>
      </c>
      <c r="B4275" s="27" t="s">
        <v>14314</v>
      </c>
      <c r="C4275" s="27" t="s">
        <v>774</v>
      </c>
      <c r="D4275" s="27" t="s">
        <v>471</v>
      </c>
      <c r="I4275" s="28">
        <v>43423.625289351854</v>
      </c>
      <c r="J4275" s="28">
        <v>43423.625289351854</v>
      </c>
      <c r="K4275" s="27">
        <v>0</v>
      </c>
      <c r="L4275" s="27" t="s">
        <v>211</v>
      </c>
      <c r="M4275" s="27" t="s">
        <v>211</v>
      </c>
      <c r="N4275" s="27" t="s">
        <v>215</v>
      </c>
      <c r="O4275" s="27" t="s">
        <v>472</v>
      </c>
      <c r="R4275" s="27">
        <v>0</v>
      </c>
      <c r="U4275" s="27" t="s">
        <v>14315</v>
      </c>
    </row>
    <row r="4276" spans="1:21" x14ac:dyDescent="0.15">
      <c r="A4276" s="27" t="s">
        <v>75</v>
      </c>
      <c r="B4276" s="27" t="s">
        <v>7742</v>
      </c>
      <c r="C4276" s="27" t="s">
        <v>774</v>
      </c>
      <c r="D4276" s="27" t="s">
        <v>471</v>
      </c>
      <c r="I4276" s="28">
        <v>43423.626423611109</v>
      </c>
      <c r="J4276" s="28">
        <v>43423.626539351855</v>
      </c>
      <c r="K4276" s="27">
        <v>1.1574074074074073E-4</v>
      </c>
      <c r="L4276" s="27" t="s">
        <v>210</v>
      </c>
      <c r="M4276" s="27" t="s">
        <v>211</v>
      </c>
      <c r="N4276" s="27" t="s">
        <v>215</v>
      </c>
      <c r="O4276" s="27" t="s">
        <v>472</v>
      </c>
      <c r="R4276" s="27">
        <v>0</v>
      </c>
      <c r="U4276" s="27" t="s">
        <v>7743</v>
      </c>
    </row>
    <row r="4277" spans="1:21" x14ac:dyDescent="0.15">
      <c r="A4277" s="27" t="s">
        <v>75</v>
      </c>
      <c r="B4277" s="27" t="s">
        <v>7744</v>
      </c>
      <c r="C4277" s="27" t="s">
        <v>774</v>
      </c>
      <c r="D4277" s="27" t="s">
        <v>471</v>
      </c>
      <c r="I4277" s="28">
        <v>43423.626979166664</v>
      </c>
      <c r="J4277" s="28">
        <v>43423.628379629627</v>
      </c>
      <c r="K4277" s="27">
        <v>1.4004629629629629E-3</v>
      </c>
      <c r="L4277" s="27" t="s">
        <v>210</v>
      </c>
      <c r="M4277" s="27" t="s">
        <v>211</v>
      </c>
      <c r="N4277" s="27" t="s">
        <v>215</v>
      </c>
      <c r="O4277" s="27" t="s">
        <v>472</v>
      </c>
      <c r="R4277" s="27">
        <v>0</v>
      </c>
      <c r="U4277" s="27" t="s">
        <v>7745</v>
      </c>
    </row>
    <row r="4278" spans="1:21" x14ac:dyDescent="0.15">
      <c r="A4278" s="27" t="s">
        <v>75</v>
      </c>
      <c r="B4278" s="27" t="s">
        <v>7746</v>
      </c>
      <c r="C4278" s="27" t="s">
        <v>774</v>
      </c>
      <c r="D4278" s="27" t="s">
        <v>471</v>
      </c>
      <c r="I4278" s="28">
        <v>43423.628680555557</v>
      </c>
      <c r="J4278" s="28">
        <v>43423.629618055558</v>
      </c>
      <c r="K4278" s="27">
        <v>9.3750000000000007E-4</v>
      </c>
      <c r="L4278" s="27" t="s">
        <v>210</v>
      </c>
      <c r="M4278" s="27" t="s">
        <v>211</v>
      </c>
      <c r="N4278" s="27" t="s">
        <v>215</v>
      </c>
      <c r="O4278" s="27" t="s">
        <v>472</v>
      </c>
      <c r="R4278" s="27">
        <v>0</v>
      </c>
      <c r="U4278" s="27" t="s">
        <v>7747</v>
      </c>
    </row>
    <row r="4279" spans="1:21" x14ac:dyDescent="0.15">
      <c r="A4279" s="27" t="s">
        <v>75</v>
      </c>
      <c r="B4279" s="27" t="s">
        <v>14316</v>
      </c>
      <c r="C4279" s="27" t="s">
        <v>774</v>
      </c>
      <c r="D4279" s="27" t="s">
        <v>471</v>
      </c>
      <c r="I4279" s="28">
        <v>43423.629884259259</v>
      </c>
      <c r="J4279" s="28">
        <v>43423.629884259259</v>
      </c>
      <c r="K4279" s="27">
        <v>0</v>
      </c>
      <c r="L4279" s="27" t="s">
        <v>211</v>
      </c>
      <c r="M4279" s="27" t="s">
        <v>211</v>
      </c>
      <c r="N4279" s="27" t="s">
        <v>215</v>
      </c>
      <c r="O4279" s="27" t="s">
        <v>472</v>
      </c>
      <c r="R4279" s="27">
        <v>0</v>
      </c>
      <c r="U4279" s="27" t="s">
        <v>1790</v>
      </c>
    </row>
    <row r="4280" spans="1:21" x14ac:dyDescent="0.15">
      <c r="A4280" s="27" t="s">
        <v>75</v>
      </c>
      <c r="B4280" s="27" t="s">
        <v>7748</v>
      </c>
      <c r="C4280" s="27" t="s">
        <v>774</v>
      </c>
      <c r="D4280" s="27" t="s">
        <v>471</v>
      </c>
      <c r="I4280" s="28">
        <v>43423.631863425922</v>
      </c>
      <c r="J4280" s="28">
        <v>43423.632222222222</v>
      </c>
      <c r="K4280" s="27">
        <v>3.5879629629629635E-4</v>
      </c>
      <c r="L4280" s="27" t="s">
        <v>210</v>
      </c>
      <c r="M4280" s="27" t="s">
        <v>211</v>
      </c>
      <c r="N4280" s="27" t="s">
        <v>215</v>
      </c>
      <c r="O4280" s="27" t="s">
        <v>472</v>
      </c>
      <c r="R4280" s="27">
        <v>0</v>
      </c>
      <c r="U4280" s="27" t="s">
        <v>7749</v>
      </c>
    </row>
    <row r="4281" spans="1:21" x14ac:dyDescent="0.15">
      <c r="A4281" s="27" t="s">
        <v>75</v>
      </c>
      <c r="B4281" s="27" t="s">
        <v>7750</v>
      </c>
      <c r="C4281" s="27" t="s">
        <v>774</v>
      </c>
      <c r="D4281" s="27" t="s">
        <v>471</v>
      </c>
      <c r="I4281" s="28">
        <v>43423.633055555554</v>
      </c>
      <c r="J4281" s="28">
        <v>43423.633634259262</v>
      </c>
      <c r="K4281" s="27">
        <v>5.7870370370370378E-4</v>
      </c>
      <c r="L4281" s="27" t="s">
        <v>210</v>
      </c>
      <c r="M4281" s="27" t="s">
        <v>211</v>
      </c>
      <c r="N4281" s="27" t="s">
        <v>215</v>
      </c>
      <c r="O4281" s="27" t="s">
        <v>472</v>
      </c>
      <c r="R4281" s="27">
        <v>0</v>
      </c>
      <c r="U4281" s="27" t="s">
        <v>7751</v>
      </c>
    </row>
    <row r="4282" spans="1:21" x14ac:dyDescent="0.15">
      <c r="A4282" s="27" t="s">
        <v>75</v>
      </c>
      <c r="B4282" s="27" t="s">
        <v>14317</v>
      </c>
      <c r="C4282" s="27" t="s">
        <v>774</v>
      </c>
      <c r="D4282" s="27" t="s">
        <v>471</v>
      </c>
      <c r="I4282" s="28">
        <v>43423.634027777778</v>
      </c>
      <c r="J4282" s="28">
        <v>43423.634027777778</v>
      </c>
      <c r="K4282" s="27">
        <v>0</v>
      </c>
      <c r="L4282" s="27" t="s">
        <v>211</v>
      </c>
      <c r="M4282" s="27" t="s">
        <v>211</v>
      </c>
      <c r="N4282" s="27" t="s">
        <v>215</v>
      </c>
      <c r="O4282" s="27" t="s">
        <v>472</v>
      </c>
      <c r="R4282" s="27">
        <v>0</v>
      </c>
      <c r="U4282" s="27" t="s">
        <v>14318</v>
      </c>
    </row>
    <row r="4283" spans="1:21" x14ac:dyDescent="0.15">
      <c r="A4283" s="27" t="s">
        <v>75</v>
      </c>
      <c r="B4283" s="27" t="s">
        <v>14319</v>
      </c>
      <c r="C4283" s="27" t="s">
        <v>774</v>
      </c>
      <c r="D4283" s="27" t="s">
        <v>471</v>
      </c>
      <c r="I4283" s="28">
        <v>43423.634826388887</v>
      </c>
      <c r="J4283" s="28">
        <v>43423.634826388887</v>
      </c>
      <c r="K4283" s="27">
        <v>0</v>
      </c>
      <c r="L4283" s="27" t="s">
        <v>211</v>
      </c>
      <c r="M4283" s="27" t="s">
        <v>211</v>
      </c>
      <c r="N4283" s="27" t="s">
        <v>215</v>
      </c>
      <c r="O4283" s="27" t="s">
        <v>472</v>
      </c>
      <c r="R4283" s="27">
        <v>0</v>
      </c>
      <c r="U4283" s="27" t="s">
        <v>14320</v>
      </c>
    </row>
    <row r="4284" spans="1:21" x14ac:dyDescent="0.15">
      <c r="A4284" s="27" t="s">
        <v>75</v>
      </c>
      <c r="B4284" s="27" t="s">
        <v>14321</v>
      </c>
      <c r="C4284" s="27" t="s">
        <v>774</v>
      </c>
      <c r="D4284" s="27" t="s">
        <v>471</v>
      </c>
      <c r="I4284" s="28">
        <v>43423.635393518518</v>
      </c>
      <c r="J4284" s="28">
        <v>43423.635393518518</v>
      </c>
      <c r="K4284" s="27">
        <v>0</v>
      </c>
      <c r="L4284" s="27" t="s">
        <v>211</v>
      </c>
      <c r="M4284" s="27" t="s">
        <v>211</v>
      </c>
      <c r="N4284" s="27" t="s">
        <v>215</v>
      </c>
      <c r="O4284" s="27" t="s">
        <v>472</v>
      </c>
      <c r="U4284" s="27" t="s">
        <v>14322</v>
      </c>
    </row>
    <row r="4285" spans="1:21" x14ac:dyDescent="0.15">
      <c r="A4285" s="27" t="s">
        <v>75</v>
      </c>
      <c r="B4285" s="27" t="s">
        <v>14323</v>
      </c>
      <c r="C4285" s="27" t="s">
        <v>774</v>
      </c>
      <c r="D4285" s="27" t="s">
        <v>471</v>
      </c>
      <c r="I4285" s="28">
        <v>43423.635717592595</v>
      </c>
      <c r="J4285" s="28">
        <v>43423.635717592595</v>
      </c>
      <c r="K4285" s="27">
        <v>0</v>
      </c>
      <c r="L4285" s="27" t="s">
        <v>211</v>
      </c>
      <c r="M4285" s="27" t="s">
        <v>211</v>
      </c>
      <c r="N4285" s="27" t="s">
        <v>215</v>
      </c>
      <c r="O4285" s="27" t="s">
        <v>472</v>
      </c>
      <c r="R4285" s="27">
        <v>0</v>
      </c>
      <c r="U4285" s="27" t="s">
        <v>14324</v>
      </c>
    </row>
    <row r="4286" spans="1:21" x14ac:dyDescent="0.15">
      <c r="A4286" s="27" t="s">
        <v>75</v>
      </c>
      <c r="B4286" s="27" t="s">
        <v>7752</v>
      </c>
      <c r="C4286" s="27" t="s">
        <v>774</v>
      </c>
      <c r="D4286" s="27" t="s">
        <v>471</v>
      </c>
      <c r="I4286" s="28">
        <v>43423.636550925927</v>
      </c>
      <c r="J4286" s="28">
        <v>43423.639849537038</v>
      </c>
      <c r="K4286" s="27">
        <v>3.2986111111111111E-3</v>
      </c>
      <c r="L4286" s="27" t="s">
        <v>210</v>
      </c>
      <c r="M4286" s="27" t="s">
        <v>210</v>
      </c>
      <c r="N4286" s="27" t="s">
        <v>215</v>
      </c>
      <c r="O4286" s="27" t="s">
        <v>472</v>
      </c>
      <c r="R4286" s="27">
        <v>0</v>
      </c>
      <c r="U4286" s="27" t="s">
        <v>7753</v>
      </c>
    </row>
    <row r="4287" spans="1:21" x14ac:dyDescent="0.15">
      <c r="A4287" s="27" t="s">
        <v>75</v>
      </c>
      <c r="B4287" s="27" t="s">
        <v>7754</v>
      </c>
      <c r="C4287" s="27" t="s">
        <v>774</v>
      </c>
      <c r="D4287" s="27" t="s">
        <v>471</v>
      </c>
      <c r="I4287" s="28">
        <v>43423.640810185185</v>
      </c>
      <c r="J4287" s="28">
        <v>43423.642314814817</v>
      </c>
      <c r="K4287" s="27">
        <v>1.5046296296296294E-3</v>
      </c>
      <c r="L4287" s="27" t="s">
        <v>210</v>
      </c>
      <c r="M4287" s="27" t="s">
        <v>211</v>
      </c>
      <c r="N4287" s="27" t="s">
        <v>215</v>
      </c>
      <c r="O4287" s="27" t="s">
        <v>472</v>
      </c>
      <c r="R4287" s="27">
        <v>0</v>
      </c>
      <c r="U4287" s="27" t="s">
        <v>7755</v>
      </c>
    </row>
    <row r="4288" spans="1:21" x14ac:dyDescent="0.15">
      <c r="A4288" s="27" t="s">
        <v>75</v>
      </c>
      <c r="B4288" s="27" t="s">
        <v>14325</v>
      </c>
      <c r="C4288" s="27" t="s">
        <v>774</v>
      </c>
      <c r="D4288" s="27" t="s">
        <v>471</v>
      </c>
      <c r="I4288" s="28">
        <v>43423.654131944444</v>
      </c>
      <c r="J4288" s="28">
        <v>43423.654131944444</v>
      </c>
      <c r="K4288" s="27">
        <v>0</v>
      </c>
      <c r="L4288" s="27" t="s">
        <v>211</v>
      </c>
      <c r="M4288" s="27" t="s">
        <v>211</v>
      </c>
      <c r="N4288" s="27" t="s">
        <v>215</v>
      </c>
      <c r="O4288" s="27" t="s">
        <v>472</v>
      </c>
      <c r="R4288" s="27">
        <v>0</v>
      </c>
      <c r="U4288" s="27" t="s">
        <v>14326</v>
      </c>
    </row>
    <row r="4289" spans="1:21" x14ac:dyDescent="0.15">
      <c r="A4289" s="27" t="s">
        <v>75</v>
      </c>
      <c r="B4289" s="27" t="s">
        <v>7756</v>
      </c>
      <c r="C4289" s="27" t="s">
        <v>774</v>
      </c>
      <c r="D4289" s="27" t="s">
        <v>471</v>
      </c>
      <c r="I4289" s="28">
        <v>43423.654745370368</v>
      </c>
      <c r="J4289" s="28">
        <v>43423.654756944445</v>
      </c>
      <c r="K4289" s="27">
        <v>1.1574074074074073E-5</v>
      </c>
      <c r="L4289" s="27" t="s">
        <v>210</v>
      </c>
      <c r="M4289" s="27" t="s">
        <v>211</v>
      </c>
      <c r="N4289" s="27" t="s">
        <v>215</v>
      </c>
      <c r="O4289" s="27" t="s">
        <v>472</v>
      </c>
      <c r="R4289" s="27">
        <v>0</v>
      </c>
      <c r="U4289" s="27" t="s">
        <v>7757</v>
      </c>
    </row>
    <row r="4290" spans="1:21" x14ac:dyDescent="0.15">
      <c r="A4290" s="27" t="s">
        <v>75</v>
      </c>
      <c r="B4290" s="27" t="s">
        <v>7758</v>
      </c>
      <c r="C4290" s="27" t="s">
        <v>774</v>
      </c>
      <c r="D4290" s="27" t="s">
        <v>471</v>
      </c>
      <c r="I4290" s="28">
        <v>43423.655844907407</v>
      </c>
      <c r="J4290" s="28">
        <v>43423.6565625</v>
      </c>
      <c r="K4290" s="27">
        <v>7.175925925925927E-4</v>
      </c>
      <c r="L4290" s="27" t="s">
        <v>210</v>
      </c>
      <c r="M4290" s="27" t="s">
        <v>211</v>
      </c>
      <c r="N4290" s="27" t="s">
        <v>215</v>
      </c>
      <c r="O4290" s="27" t="s">
        <v>472</v>
      </c>
      <c r="R4290" s="27">
        <v>0</v>
      </c>
      <c r="U4290" s="27" t="s">
        <v>7759</v>
      </c>
    </row>
    <row r="4291" spans="1:21" x14ac:dyDescent="0.15">
      <c r="A4291" s="27" t="s">
        <v>75</v>
      </c>
      <c r="B4291" s="27" t="s">
        <v>7760</v>
      </c>
      <c r="C4291" s="27" t="s">
        <v>774</v>
      </c>
      <c r="D4291" s="27" t="s">
        <v>471</v>
      </c>
      <c r="I4291" s="28">
        <v>43423.65697916667</v>
      </c>
      <c r="J4291" s="28">
        <v>43423.65965277778</v>
      </c>
      <c r="K4291" s="27">
        <v>2.673611111111111E-3</v>
      </c>
      <c r="L4291" s="27" t="s">
        <v>210</v>
      </c>
      <c r="M4291" s="27" t="s">
        <v>210</v>
      </c>
      <c r="N4291" s="27" t="s">
        <v>215</v>
      </c>
      <c r="O4291" s="27" t="s">
        <v>472</v>
      </c>
      <c r="R4291" s="27">
        <v>0</v>
      </c>
      <c r="U4291" s="27" t="s">
        <v>7761</v>
      </c>
    </row>
    <row r="4292" spans="1:21" x14ac:dyDescent="0.15">
      <c r="A4292" s="27" t="s">
        <v>75</v>
      </c>
      <c r="B4292" s="27" t="s">
        <v>7762</v>
      </c>
      <c r="C4292" s="27" t="s">
        <v>774</v>
      </c>
      <c r="D4292" s="27" t="s">
        <v>471</v>
      </c>
      <c r="I4292" s="28">
        <v>43423.660127314812</v>
      </c>
      <c r="J4292" s="28">
        <v>43423.660821759258</v>
      </c>
      <c r="K4292" s="27">
        <v>6.9444444444444447E-4</v>
      </c>
      <c r="L4292" s="27" t="s">
        <v>210</v>
      </c>
      <c r="M4292" s="27" t="s">
        <v>211</v>
      </c>
      <c r="N4292" s="27" t="s">
        <v>215</v>
      </c>
      <c r="O4292" s="27" t="s">
        <v>472</v>
      </c>
      <c r="R4292" s="27">
        <v>0</v>
      </c>
      <c r="U4292" s="27" t="s">
        <v>7763</v>
      </c>
    </row>
    <row r="4293" spans="1:21" x14ac:dyDescent="0.15">
      <c r="A4293" s="27" t="s">
        <v>75</v>
      </c>
      <c r="B4293" s="27" t="s">
        <v>14327</v>
      </c>
      <c r="C4293" s="27" t="s">
        <v>774</v>
      </c>
      <c r="D4293" s="27" t="s">
        <v>471</v>
      </c>
      <c r="I4293" s="28">
        <v>43423.661053240743</v>
      </c>
      <c r="J4293" s="28">
        <v>43423.661053240743</v>
      </c>
      <c r="K4293" s="27">
        <v>0</v>
      </c>
      <c r="L4293" s="27" t="s">
        <v>211</v>
      </c>
      <c r="M4293" s="27" t="s">
        <v>211</v>
      </c>
      <c r="N4293" s="27" t="s">
        <v>215</v>
      </c>
      <c r="O4293" s="27" t="s">
        <v>472</v>
      </c>
      <c r="R4293" s="27">
        <v>0</v>
      </c>
      <c r="U4293" s="27" t="s">
        <v>1316</v>
      </c>
    </row>
    <row r="4294" spans="1:21" x14ac:dyDescent="0.15">
      <c r="A4294" s="27" t="s">
        <v>75</v>
      </c>
      <c r="B4294" s="27" t="s">
        <v>7764</v>
      </c>
      <c r="C4294" s="27" t="s">
        <v>774</v>
      </c>
      <c r="D4294" s="27" t="s">
        <v>471</v>
      </c>
      <c r="I4294" s="28">
        <v>43423.662199074075</v>
      </c>
      <c r="J4294" s="28">
        <v>43423.662372685183</v>
      </c>
      <c r="K4294" s="27">
        <v>1.7361111111111112E-4</v>
      </c>
      <c r="L4294" s="27" t="s">
        <v>210</v>
      </c>
      <c r="M4294" s="27" t="s">
        <v>211</v>
      </c>
      <c r="N4294" s="27" t="s">
        <v>215</v>
      </c>
      <c r="O4294" s="27" t="s">
        <v>472</v>
      </c>
      <c r="R4294" s="27">
        <v>0</v>
      </c>
      <c r="U4294" s="27" t="s">
        <v>7765</v>
      </c>
    </row>
    <row r="4295" spans="1:21" x14ac:dyDescent="0.15">
      <c r="A4295" s="27" t="s">
        <v>75</v>
      </c>
      <c r="B4295" s="27" t="s">
        <v>14328</v>
      </c>
      <c r="C4295" s="27" t="s">
        <v>774</v>
      </c>
      <c r="D4295" s="27" t="s">
        <v>471</v>
      </c>
      <c r="I4295" s="28">
        <v>43423.662789351853</v>
      </c>
      <c r="J4295" s="28">
        <v>43423.662789351853</v>
      </c>
      <c r="K4295" s="27">
        <v>0</v>
      </c>
      <c r="L4295" s="27" t="s">
        <v>211</v>
      </c>
      <c r="M4295" s="27" t="s">
        <v>211</v>
      </c>
      <c r="N4295" s="27" t="s">
        <v>215</v>
      </c>
      <c r="O4295" s="27" t="s">
        <v>472</v>
      </c>
      <c r="R4295" s="27">
        <v>0</v>
      </c>
      <c r="U4295" s="27" t="s">
        <v>14329</v>
      </c>
    </row>
    <row r="4296" spans="1:21" x14ac:dyDescent="0.15">
      <c r="A4296" s="27" t="s">
        <v>75</v>
      </c>
      <c r="B4296" s="27" t="s">
        <v>7766</v>
      </c>
      <c r="C4296" s="27" t="s">
        <v>774</v>
      </c>
      <c r="D4296" s="27" t="s">
        <v>471</v>
      </c>
      <c r="I4296" s="28">
        <v>43423.663831018515</v>
      </c>
      <c r="J4296" s="28">
        <v>43423.666712962964</v>
      </c>
      <c r="K4296" s="27">
        <v>2.8819444444444444E-3</v>
      </c>
      <c r="L4296" s="27" t="s">
        <v>210</v>
      </c>
      <c r="M4296" s="27" t="s">
        <v>210</v>
      </c>
      <c r="N4296" s="27" t="s">
        <v>215</v>
      </c>
      <c r="O4296" s="27" t="s">
        <v>472</v>
      </c>
      <c r="R4296" s="27">
        <v>0</v>
      </c>
      <c r="U4296" s="27" t="s">
        <v>7767</v>
      </c>
    </row>
    <row r="4297" spans="1:21" x14ac:dyDescent="0.15">
      <c r="A4297" s="27" t="s">
        <v>75</v>
      </c>
      <c r="B4297" s="27" t="s">
        <v>7768</v>
      </c>
      <c r="C4297" s="27" t="s">
        <v>774</v>
      </c>
      <c r="D4297" s="27" t="s">
        <v>471</v>
      </c>
      <c r="I4297" s="28">
        <v>43423.66710648148</v>
      </c>
      <c r="J4297" s="28">
        <v>43423.673854166664</v>
      </c>
      <c r="K4297" s="27">
        <v>6.7476851851851856E-3</v>
      </c>
      <c r="L4297" s="27" t="s">
        <v>210</v>
      </c>
      <c r="M4297" s="27" t="s">
        <v>210</v>
      </c>
      <c r="N4297" s="27" t="s">
        <v>215</v>
      </c>
      <c r="O4297" s="27" t="s">
        <v>472</v>
      </c>
      <c r="R4297" s="27">
        <v>0</v>
      </c>
      <c r="U4297" s="27" t="s">
        <v>7769</v>
      </c>
    </row>
    <row r="4298" spans="1:21" x14ac:dyDescent="0.15">
      <c r="A4298" s="27" t="s">
        <v>75</v>
      </c>
      <c r="B4298" s="27" t="s">
        <v>7770</v>
      </c>
      <c r="C4298" s="27" t="s">
        <v>774</v>
      </c>
      <c r="D4298" s="27" t="s">
        <v>471</v>
      </c>
      <c r="I4298" s="28">
        <v>43423.676064814812</v>
      </c>
      <c r="J4298" s="28">
        <v>43423.676423611112</v>
      </c>
      <c r="K4298" s="27">
        <v>3.5879629629629635E-4</v>
      </c>
      <c r="L4298" s="27" t="s">
        <v>210</v>
      </c>
      <c r="M4298" s="27" t="s">
        <v>211</v>
      </c>
      <c r="N4298" s="27" t="s">
        <v>215</v>
      </c>
      <c r="O4298" s="27" t="s">
        <v>472</v>
      </c>
      <c r="R4298" s="27">
        <v>0</v>
      </c>
      <c r="U4298" s="27" t="s">
        <v>7771</v>
      </c>
    </row>
    <row r="4299" spans="1:21" x14ac:dyDescent="0.15">
      <c r="A4299" s="27" t="s">
        <v>75</v>
      </c>
      <c r="B4299" s="27" t="s">
        <v>7772</v>
      </c>
      <c r="C4299" s="27" t="s">
        <v>774</v>
      </c>
      <c r="D4299" s="27" t="s">
        <v>471</v>
      </c>
      <c r="I4299" s="28">
        <v>43423.678171296298</v>
      </c>
      <c r="J4299" s="28">
        <v>43423.678726851853</v>
      </c>
      <c r="K4299" s="27">
        <v>5.5555555555555556E-4</v>
      </c>
      <c r="L4299" s="27" t="s">
        <v>210</v>
      </c>
      <c r="M4299" s="27" t="s">
        <v>211</v>
      </c>
      <c r="N4299" s="27" t="s">
        <v>215</v>
      </c>
      <c r="O4299" s="27" t="s">
        <v>472</v>
      </c>
      <c r="R4299" s="27">
        <v>0</v>
      </c>
      <c r="U4299" s="27" t="s">
        <v>7769</v>
      </c>
    </row>
    <row r="4300" spans="1:21" x14ac:dyDescent="0.15">
      <c r="A4300" s="27" t="s">
        <v>75</v>
      </c>
      <c r="B4300" s="27" t="s">
        <v>14330</v>
      </c>
      <c r="C4300" s="27" t="s">
        <v>774</v>
      </c>
      <c r="D4300" s="27" t="s">
        <v>471</v>
      </c>
      <c r="I4300" s="28">
        <v>43423.680451388886</v>
      </c>
      <c r="J4300" s="28">
        <v>43423.680451388886</v>
      </c>
      <c r="K4300" s="27">
        <v>0</v>
      </c>
      <c r="L4300" s="27" t="s">
        <v>211</v>
      </c>
      <c r="M4300" s="27" t="s">
        <v>211</v>
      </c>
      <c r="N4300" s="27" t="s">
        <v>215</v>
      </c>
      <c r="O4300" s="27" t="s">
        <v>472</v>
      </c>
      <c r="R4300" s="27">
        <v>0</v>
      </c>
      <c r="U4300" s="27" t="s">
        <v>14329</v>
      </c>
    </row>
    <row r="4301" spans="1:21" x14ac:dyDescent="0.15">
      <c r="A4301" s="27" t="s">
        <v>75</v>
      </c>
      <c r="B4301" s="27" t="s">
        <v>14331</v>
      </c>
      <c r="C4301" s="27" t="s">
        <v>774</v>
      </c>
      <c r="D4301" s="27" t="s">
        <v>471</v>
      </c>
      <c r="I4301" s="28">
        <v>43423.680937500001</v>
      </c>
      <c r="J4301" s="28">
        <v>43423.680937500001</v>
      </c>
      <c r="K4301" s="27">
        <v>0</v>
      </c>
      <c r="L4301" s="27" t="s">
        <v>211</v>
      </c>
      <c r="M4301" s="27" t="s">
        <v>211</v>
      </c>
      <c r="N4301" s="27" t="s">
        <v>215</v>
      </c>
      <c r="O4301" s="27" t="s">
        <v>472</v>
      </c>
      <c r="U4301" s="27" t="s">
        <v>14332</v>
      </c>
    </row>
    <row r="4302" spans="1:21" x14ac:dyDescent="0.15">
      <c r="A4302" s="27" t="s">
        <v>75</v>
      </c>
      <c r="B4302" s="27" t="s">
        <v>14333</v>
      </c>
      <c r="C4302" s="27" t="s">
        <v>774</v>
      </c>
      <c r="D4302" s="27" t="s">
        <v>471</v>
      </c>
      <c r="I4302" s="28">
        <v>43423.682337962964</v>
      </c>
      <c r="J4302" s="28">
        <v>43423.682337962964</v>
      </c>
      <c r="K4302" s="27">
        <v>0</v>
      </c>
      <c r="L4302" s="27" t="s">
        <v>211</v>
      </c>
      <c r="M4302" s="27" t="s">
        <v>211</v>
      </c>
      <c r="N4302" s="27" t="s">
        <v>215</v>
      </c>
      <c r="O4302" s="27" t="s">
        <v>472</v>
      </c>
      <c r="R4302" s="27">
        <v>0</v>
      </c>
      <c r="U4302" s="27" t="s">
        <v>14334</v>
      </c>
    </row>
    <row r="4303" spans="1:21" x14ac:dyDescent="0.15">
      <c r="A4303" s="27" t="s">
        <v>75</v>
      </c>
      <c r="B4303" s="27" t="s">
        <v>7773</v>
      </c>
      <c r="C4303" s="27" t="s">
        <v>774</v>
      </c>
      <c r="D4303" s="27" t="s">
        <v>471</v>
      </c>
      <c r="I4303" s="28">
        <v>43423.68241898148</v>
      </c>
      <c r="J4303" s="28">
        <v>43423.68545138889</v>
      </c>
      <c r="K4303" s="27">
        <v>3.0324074074074073E-3</v>
      </c>
      <c r="L4303" s="27" t="s">
        <v>210</v>
      </c>
      <c r="M4303" s="27" t="s">
        <v>210</v>
      </c>
      <c r="N4303" s="27" t="s">
        <v>215</v>
      </c>
      <c r="O4303" s="27" t="s">
        <v>472</v>
      </c>
      <c r="R4303" s="27">
        <v>0</v>
      </c>
      <c r="U4303" s="27" t="s">
        <v>7774</v>
      </c>
    </row>
    <row r="4304" spans="1:21" x14ac:dyDescent="0.15">
      <c r="A4304" s="27" t="s">
        <v>75</v>
      </c>
      <c r="B4304" s="27" t="s">
        <v>14335</v>
      </c>
      <c r="C4304" s="27" t="s">
        <v>774</v>
      </c>
      <c r="D4304" s="27" t="s">
        <v>471</v>
      </c>
      <c r="I4304" s="28">
        <v>43423.687025462961</v>
      </c>
      <c r="J4304" s="28">
        <v>43423.687025462961</v>
      </c>
      <c r="K4304" s="27">
        <v>0</v>
      </c>
      <c r="L4304" s="27" t="s">
        <v>211</v>
      </c>
      <c r="M4304" s="27" t="s">
        <v>211</v>
      </c>
      <c r="N4304" s="27" t="s">
        <v>215</v>
      </c>
      <c r="O4304" s="27" t="s">
        <v>472</v>
      </c>
      <c r="R4304" s="27">
        <v>0</v>
      </c>
      <c r="U4304" s="27" t="s">
        <v>1791</v>
      </c>
    </row>
    <row r="4305" spans="1:21" x14ac:dyDescent="0.15">
      <c r="A4305" s="27" t="s">
        <v>75</v>
      </c>
      <c r="B4305" s="27" t="s">
        <v>14336</v>
      </c>
      <c r="C4305" s="27" t="s">
        <v>774</v>
      </c>
      <c r="D4305" s="27" t="s">
        <v>471</v>
      </c>
      <c r="I4305" s="28">
        <v>43423.687349537038</v>
      </c>
      <c r="J4305" s="28">
        <v>43423.687349537038</v>
      </c>
      <c r="K4305" s="27">
        <v>0</v>
      </c>
      <c r="L4305" s="27" t="s">
        <v>211</v>
      </c>
      <c r="M4305" s="27" t="s">
        <v>211</v>
      </c>
      <c r="N4305" s="27" t="s">
        <v>215</v>
      </c>
      <c r="O4305" s="27" t="s">
        <v>472</v>
      </c>
      <c r="U4305" s="27" t="s">
        <v>14337</v>
      </c>
    </row>
    <row r="4306" spans="1:21" x14ac:dyDescent="0.15">
      <c r="A4306" s="27" t="s">
        <v>75</v>
      </c>
      <c r="B4306" s="27" t="s">
        <v>14338</v>
      </c>
      <c r="C4306" s="27" t="s">
        <v>774</v>
      </c>
      <c r="D4306" s="27" t="s">
        <v>471</v>
      </c>
      <c r="I4306" s="28">
        <v>43423.689155092594</v>
      </c>
      <c r="J4306" s="28">
        <v>43423.689155092594</v>
      </c>
      <c r="K4306" s="27">
        <v>0</v>
      </c>
      <c r="L4306" s="27" t="s">
        <v>211</v>
      </c>
      <c r="M4306" s="27" t="s">
        <v>211</v>
      </c>
      <c r="N4306" s="27" t="s">
        <v>215</v>
      </c>
      <c r="O4306" s="27" t="s">
        <v>472</v>
      </c>
      <c r="R4306" s="27">
        <v>0</v>
      </c>
      <c r="U4306" s="27" t="s">
        <v>14339</v>
      </c>
    </row>
    <row r="4307" spans="1:21" x14ac:dyDescent="0.15">
      <c r="A4307" s="27" t="s">
        <v>75</v>
      </c>
      <c r="B4307" s="27" t="s">
        <v>7775</v>
      </c>
      <c r="C4307" s="27" t="s">
        <v>774</v>
      </c>
      <c r="D4307" s="27" t="s">
        <v>471</v>
      </c>
      <c r="I4307" s="28">
        <v>43423.690416666665</v>
      </c>
      <c r="J4307" s="28">
        <v>43423.690775462965</v>
      </c>
      <c r="K4307" s="27">
        <v>3.5879629629629635E-4</v>
      </c>
      <c r="L4307" s="27" t="s">
        <v>210</v>
      </c>
      <c r="M4307" s="27" t="s">
        <v>211</v>
      </c>
      <c r="N4307" s="27" t="s">
        <v>215</v>
      </c>
      <c r="O4307" s="27" t="s">
        <v>472</v>
      </c>
      <c r="R4307" s="27">
        <v>0</v>
      </c>
      <c r="U4307" s="27" t="s">
        <v>7776</v>
      </c>
    </row>
    <row r="4308" spans="1:21" x14ac:dyDescent="0.15">
      <c r="A4308" s="27" t="s">
        <v>75</v>
      </c>
      <c r="B4308" s="27" t="s">
        <v>14340</v>
      </c>
      <c r="C4308" s="27" t="s">
        <v>774</v>
      </c>
      <c r="D4308" s="27" t="s">
        <v>471</v>
      </c>
      <c r="I4308" s="28">
        <v>43423.691076388888</v>
      </c>
      <c r="J4308" s="28">
        <v>43423.691076388888</v>
      </c>
      <c r="K4308" s="27">
        <v>0</v>
      </c>
      <c r="L4308" s="27" t="s">
        <v>211</v>
      </c>
      <c r="M4308" s="27" t="s">
        <v>211</v>
      </c>
      <c r="N4308" s="27" t="s">
        <v>215</v>
      </c>
      <c r="O4308" s="27" t="s">
        <v>472</v>
      </c>
      <c r="R4308" s="27">
        <v>0</v>
      </c>
      <c r="U4308" s="27" t="s">
        <v>14341</v>
      </c>
    </row>
    <row r="4309" spans="1:21" x14ac:dyDescent="0.15">
      <c r="A4309" s="27" t="s">
        <v>75</v>
      </c>
      <c r="B4309" s="27" t="s">
        <v>7777</v>
      </c>
      <c r="C4309" s="27" t="s">
        <v>774</v>
      </c>
      <c r="D4309" s="27" t="s">
        <v>471</v>
      </c>
      <c r="I4309" s="28">
        <v>43423.692118055558</v>
      </c>
      <c r="J4309" s="28">
        <v>43423.69259259259</v>
      </c>
      <c r="K4309" s="27">
        <v>4.7453703703703704E-4</v>
      </c>
      <c r="L4309" s="27" t="s">
        <v>210</v>
      </c>
      <c r="M4309" s="27" t="s">
        <v>211</v>
      </c>
      <c r="N4309" s="27" t="s">
        <v>215</v>
      </c>
      <c r="O4309" s="27" t="s">
        <v>472</v>
      </c>
      <c r="R4309" s="27">
        <v>0</v>
      </c>
      <c r="U4309" s="27" t="s">
        <v>7778</v>
      </c>
    </row>
    <row r="4310" spans="1:21" x14ac:dyDescent="0.15">
      <c r="A4310" s="27" t="s">
        <v>75</v>
      </c>
      <c r="B4310" s="27" t="s">
        <v>14342</v>
      </c>
      <c r="C4310" s="27" t="s">
        <v>774</v>
      </c>
      <c r="D4310" s="27" t="s">
        <v>471</v>
      </c>
      <c r="I4310" s="28">
        <v>43423.693252314813</v>
      </c>
      <c r="J4310" s="28">
        <v>43423.693252314813</v>
      </c>
      <c r="K4310" s="27">
        <v>0</v>
      </c>
      <c r="L4310" s="27" t="s">
        <v>211</v>
      </c>
      <c r="M4310" s="27" t="s">
        <v>211</v>
      </c>
      <c r="N4310" s="27" t="s">
        <v>215</v>
      </c>
      <c r="O4310" s="27" t="s">
        <v>472</v>
      </c>
      <c r="R4310" s="27">
        <v>0</v>
      </c>
      <c r="U4310" s="27" t="s">
        <v>14343</v>
      </c>
    </row>
    <row r="4311" spans="1:21" x14ac:dyDescent="0.15">
      <c r="A4311" s="27" t="s">
        <v>75</v>
      </c>
      <c r="B4311" s="27" t="s">
        <v>7779</v>
      </c>
      <c r="C4311" s="27" t="s">
        <v>774</v>
      </c>
      <c r="D4311" s="27" t="s">
        <v>471</v>
      </c>
      <c r="I4311" s="28">
        <v>43423.693726851852</v>
      </c>
      <c r="J4311" s="28">
        <v>43423.693738425929</v>
      </c>
      <c r="K4311" s="27">
        <v>1.1574074074074073E-5</v>
      </c>
      <c r="L4311" s="27" t="s">
        <v>210</v>
      </c>
      <c r="M4311" s="27" t="s">
        <v>211</v>
      </c>
      <c r="N4311" s="27" t="s">
        <v>215</v>
      </c>
      <c r="O4311" s="27" t="s">
        <v>472</v>
      </c>
      <c r="R4311" s="27">
        <v>0</v>
      </c>
      <c r="U4311" s="27" t="s">
        <v>7780</v>
      </c>
    </row>
    <row r="4312" spans="1:21" x14ac:dyDescent="0.15">
      <c r="A4312" s="27" t="s">
        <v>75</v>
      </c>
      <c r="B4312" s="27" t="s">
        <v>7781</v>
      </c>
      <c r="C4312" s="27" t="s">
        <v>774</v>
      </c>
      <c r="D4312" s="27" t="s">
        <v>471</v>
      </c>
      <c r="I4312" s="28">
        <v>43423.694756944446</v>
      </c>
      <c r="J4312" s="28">
        <v>43423.695</v>
      </c>
      <c r="K4312" s="27">
        <v>2.4305555555555552E-4</v>
      </c>
      <c r="L4312" s="27" t="s">
        <v>210</v>
      </c>
      <c r="M4312" s="27" t="s">
        <v>211</v>
      </c>
      <c r="N4312" s="27" t="s">
        <v>215</v>
      </c>
      <c r="O4312" s="27" t="s">
        <v>472</v>
      </c>
      <c r="R4312" s="27">
        <v>0</v>
      </c>
      <c r="U4312" s="27" t="s">
        <v>7782</v>
      </c>
    </row>
    <row r="4313" spans="1:21" x14ac:dyDescent="0.15">
      <c r="A4313" s="27" t="s">
        <v>75</v>
      </c>
      <c r="B4313" s="27" t="s">
        <v>7783</v>
      </c>
      <c r="C4313" s="27" t="s">
        <v>774</v>
      </c>
      <c r="D4313" s="27" t="s">
        <v>471</v>
      </c>
      <c r="I4313" s="28">
        <v>43423.695324074077</v>
      </c>
      <c r="J4313" s="28">
        <v>43423.695486111108</v>
      </c>
      <c r="K4313" s="27">
        <v>1.6203703703703703E-4</v>
      </c>
      <c r="L4313" s="27" t="s">
        <v>210</v>
      </c>
      <c r="M4313" s="27" t="s">
        <v>211</v>
      </c>
      <c r="N4313" s="27" t="s">
        <v>215</v>
      </c>
      <c r="O4313" s="27" t="s">
        <v>472</v>
      </c>
      <c r="R4313" s="27">
        <v>0</v>
      </c>
      <c r="U4313" s="27" t="s">
        <v>7784</v>
      </c>
    </row>
    <row r="4314" spans="1:21" x14ac:dyDescent="0.15">
      <c r="A4314" s="27" t="s">
        <v>75</v>
      </c>
      <c r="B4314" s="27" t="s">
        <v>14344</v>
      </c>
      <c r="C4314" s="27" t="s">
        <v>774</v>
      </c>
      <c r="D4314" s="27" t="s">
        <v>471</v>
      </c>
      <c r="I4314" s="28">
        <v>43423.696469907409</v>
      </c>
      <c r="J4314" s="28">
        <v>43423.696469907409</v>
      </c>
      <c r="K4314" s="27">
        <v>0</v>
      </c>
      <c r="L4314" s="27" t="s">
        <v>211</v>
      </c>
      <c r="M4314" s="27" t="s">
        <v>211</v>
      </c>
      <c r="N4314" s="27" t="s">
        <v>215</v>
      </c>
      <c r="O4314" s="27" t="s">
        <v>472</v>
      </c>
      <c r="U4314" s="27" t="s">
        <v>14345</v>
      </c>
    </row>
    <row r="4315" spans="1:21" x14ac:dyDescent="0.15">
      <c r="A4315" s="27" t="s">
        <v>75</v>
      </c>
      <c r="B4315" s="27" t="s">
        <v>7785</v>
      </c>
      <c r="C4315" s="27" t="s">
        <v>774</v>
      </c>
      <c r="D4315" s="27" t="s">
        <v>471</v>
      </c>
      <c r="I4315" s="28">
        <v>43423.69740740741</v>
      </c>
      <c r="J4315" s="28">
        <v>43423.697581018518</v>
      </c>
      <c r="K4315" s="27">
        <v>1.7361111111111112E-4</v>
      </c>
      <c r="L4315" s="27" t="s">
        <v>210</v>
      </c>
      <c r="M4315" s="27" t="s">
        <v>211</v>
      </c>
      <c r="N4315" s="27" t="s">
        <v>215</v>
      </c>
      <c r="O4315" s="27" t="s">
        <v>472</v>
      </c>
      <c r="R4315" s="27">
        <v>0</v>
      </c>
      <c r="U4315" s="27" t="s">
        <v>7786</v>
      </c>
    </row>
    <row r="4316" spans="1:21" x14ac:dyDescent="0.15">
      <c r="A4316" s="27" t="s">
        <v>75</v>
      </c>
      <c r="B4316" s="27" t="s">
        <v>7787</v>
      </c>
      <c r="C4316" s="27" t="s">
        <v>774</v>
      </c>
      <c r="D4316" s="27" t="s">
        <v>471</v>
      </c>
      <c r="I4316" s="28">
        <v>43423.697905092595</v>
      </c>
      <c r="J4316" s="28">
        <v>43423.70103009259</v>
      </c>
      <c r="K4316" s="27">
        <v>3.1249999999999997E-3</v>
      </c>
      <c r="L4316" s="27" t="s">
        <v>210</v>
      </c>
      <c r="M4316" s="27" t="s">
        <v>210</v>
      </c>
      <c r="N4316" s="27" t="s">
        <v>215</v>
      </c>
      <c r="O4316" s="27" t="s">
        <v>472</v>
      </c>
      <c r="R4316" s="27">
        <v>0</v>
      </c>
      <c r="U4316" s="27" t="s">
        <v>7788</v>
      </c>
    </row>
    <row r="4317" spans="1:21" x14ac:dyDescent="0.15">
      <c r="A4317" s="27" t="s">
        <v>75</v>
      </c>
      <c r="B4317" s="27" t="s">
        <v>7789</v>
      </c>
      <c r="C4317" s="27" t="s">
        <v>774</v>
      </c>
      <c r="D4317" s="27" t="s">
        <v>471</v>
      </c>
      <c r="I4317" s="28">
        <v>43423.702615740738</v>
      </c>
      <c r="J4317" s="28">
        <v>43423.702847222223</v>
      </c>
      <c r="K4317" s="27">
        <v>2.3148148148148146E-4</v>
      </c>
      <c r="L4317" s="27" t="s">
        <v>210</v>
      </c>
      <c r="M4317" s="27" t="s">
        <v>211</v>
      </c>
      <c r="N4317" s="27" t="s">
        <v>215</v>
      </c>
      <c r="O4317" s="27" t="s">
        <v>472</v>
      </c>
      <c r="R4317" s="27">
        <v>0</v>
      </c>
      <c r="U4317" s="27" t="s">
        <v>7790</v>
      </c>
    </row>
    <row r="4318" spans="1:21" x14ac:dyDescent="0.15">
      <c r="A4318" s="27" t="s">
        <v>75</v>
      </c>
      <c r="B4318" s="27" t="s">
        <v>7791</v>
      </c>
      <c r="C4318" s="27" t="s">
        <v>774</v>
      </c>
      <c r="D4318" s="27" t="s">
        <v>471</v>
      </c>
      <c r="I4318" s="28">
        <v>43423.703784722224</v>
      </c>
      <c r="J4318" s="28">
        <v>43423.706018518518</v>
      </c>
      <c r="K4318" s="27">
        <v>2.2337962962962967E-3</v>
      </c>
      <c r="L4318" s="27" t="s">
        <v>210</v>
      </c>
      <c r="M4318" s="27" t="s">
        <v>210</v>
      </c>
      <c r="N4318" s="27" t="s">
        <v>215</v>
      </c>
      <c r="O4318" s="27" t="s">
        <v>472</v>
      </c>
      <c r="R4318" s="27">
        <v>0</v>
      </c>
      <c r="U4318" s="27" t="s">
        <v>7792</v>
      </c>
    </row>
    <row r="4319" spans="1:21" x14ac:dyDescent="0.15">
      <c r="A4319" s="27" t="s">
        <v>75</v>
      </c>
      <c r="B4319" s="27" t="s">
        <v>14346</v>
      </c>
      <c r="C4319" s="27" t="s">
        <v>774</v>
      </c>
      <c r="D4319" s="27" t="s">
        <v>471</v>
      </c>
      <c r="I4319" s="28">
        <v>43423.706585648149</v>
      </c>
      <c r="J4319" s="28">
        <v>43423.706585648149</v>
      </c>
      <c r="K4319" s="27">
        <v>0</v>
      </c>
      <c r="L4319" s="27" t="s">
        <v>211</v>
      </c>
      <c r="M4319" s="27" t="s">
        <v>211</v>
      </c>
      <c r="N4319" s="27" t="s">
        <v>215</v>
      </c>
      <c r="O4319" s="27" t="s">
        <v>472</v>
      </c>
      <c r="R4319" s="27">
        <v>0</v>
      </c>
      <c r="U4319" s="27" t="s">
        <v>14347</v>
      </c>
    </row>
    <row r="4320" spans="1:21" x14ac:dyDescent="0.15">
      <c r="A4320" s="27" t="s">
        <v>75</v>
      </c>
      <c r="B4320" s="27" t="s">
        <v>7793</v>
      </c>
      <c r="C4320" s="27" t="s">
        <v>774</v>
      </c>
      <c r="D4320" s="27" t="s">
        <v>471</v>
      </c>
      <c r="I4320" s="28">
        <v>43423.709108796298</v>
      </c>
      <c r="J4320" s="28">
        <v>43423.71125</v>
      </c>
      <c r="K4320" s="27">
        <v>2.1412037037037038E-3</v>
      </c>
      <c r="L4320" s="27" t="s">
        <v>210</v>
      </c>
      <c r="M4320" s="27" t="s">
        <v>210</v>
      </c>
      <c r="N4320" s="27" t="s">
        <v>215</v>
      </c>
      <c r="O4320" s="27" t="s">
        <v>472</v>
      </c>
      <c r="R4320" s="27">
        <v>0</v>
      </c>
      <c r="U4320" s="27" t="s">
        <v>7763</v>
      </c>
    </row>
    <row r="4321" spans="1:21" x14ac:dyDescent="0.15">
      <c r="A4321" s="27" t="s">
        <v>75</v>
      </c>
      <c r="B4321" s="27" t="s">
        <v>14348</v>
      </c>
      <c r="C4321" s="27" t="s">
        <v>774</v>
      </c>
      <c r="D4321" s="27" t="s">
        <v>471</v>
      </c>
      <c r="I4321" s="28">
        <v>43423.714259259257</v>
      </c>
      <c r="J4321" s="28">
        <v>43423.714259259257</v>
      </c>
      <c r="K4321" s="27">
        <v>0</v>
      </c>
      <c r="L4321" s="27" t="s">
        <v>211</v>
      </c>
      <c r="M4321" s="27" t="s">
        <v>211</v>
      </c>
      <c r="N4321" s="27" t="s">
        <v>215</v>
      </c>
      <c r="O4321" s="27" t="s">
        <v>472</v>
      </c>
      <c r="R4321" s="27">
        <v>0</v>
      </c>
      <c r="U4321" s="27" t="s">
        <v>14347</v>
      </c>
    </row>
    <row r="4322" spans="1:21" x14ac:dyDescent="0.15">
      <c r="A4322" s="27" t="s">
        <v>75</v>
      </c>
      <c r="B4322" s="27" t="s">
        <v>14349</v>
      </c>
      <c r="C4322" s="27" t="s">
        <v>774</v>
      </c>
      <c r="D4322" s="27" t="s">
        <v>471</v>
      </c>
      <c r="I4322" s="28">
        <v>43423.71503472222</v>
      </c>
      <c r="J4322" s="28">
        <v>43423.71503472222</v>
      </c>
      <c r="K4322" s="27">
        <v>0</v>
      </c>
      <c r="L4322" s="27" t="s">
        <v>211</v>
      </c>
      <c r="M4322" s="27" t="s">
        <v>211</v>
      </c>
      <c r="N4322" s="27" t="s">
        <v>215</v>
      </c>
      <c r="O4322" s="27" t="s">
        <v>472</v>
      </c>
      <c r="U4322" s="27" t="s">
        <v>14347</v>
      </c>
    </row>
    <row r="4323" spans="1:21" x14ac:dyDescent="0.15">
      <c r="A4323" s="27" t="s">
        <v>75</v>
      </c>
      <c r="B4323" s="27" t="s">
        <v>7794</v>
      </c>
      <c r="C4323" s="27" t="s">
        <v>774</v>
      </c>
      <c r="D4323" s="27" t="s">
        <v>471</v>
      </c>
      <c r="I4323" s="28">
        <v>43423.715300925927</v>
      </c>
      <c r="J4323" s="28">
        <v>43423.716562499998</v>
      </c>
      <c r="K4323" s="27">
        <v>1.261574074074074E-3</v>
      </c>
      <c r="L4323" s="27" t="s">
        <v>210</v>
      </c>
      <c r="M4323" s="27" t="s">
        <v>211</v>
      </c>
      <c r="N4323" s="27" t="s">
        <v>215</v>
      </c>
      <c r="O4323" s="27" t="s">
        <v>472</v>
      </c>
      <c r="R4323" s="27">
        <v>0</v>
      </c>
      <c r="U4323" s="27" t="s">
        <v>7795</v>
      </c>
    </row>
    <row r="4324" spans="1:21" x14ac:dyDescent="0.15">
      <c r="A4324" s="27" t="s">
        <v>75</v>
      </c>
      <c r="B4324" s="27" t="s">
        <v>14350</v>
      </c>
      <c r="C4324" s="27" t="s">
        <v>774</v>
      </c>
      <c r="D4324" s="27" t="s">
        <v>471</v>
      </c>
      <c r="I4324" s="28">
        <v>43423.717511574076</v>
      </c>
      <c r="J4324" s="28">
        <v>43423.717511574076</v>
      </c>
      <c r="K4324" s="27">
        <v>0</v>
      </c>
      <c r="L4324" s="27" t="s">
        <v>211</v>
      </c>
      <c r="M4324" s="27" t="s">
        <v>211</v>
      </c>
      <c r="N4324" s="27" t="s">
        <v>215</v>
      </c>
      <c r="O4324" s="27" t="s">
        <v>472</v>
      </c>
      <c r="R4324" s="27">
        <v>0</v>
      </c>
      <c r="U4324" s="27" t="s">
        <v>14351</v>
      </c>
    </row>
    <row r="4325" spans="1:21" x14ac:dyDescent="0.15">
      <c r="A4325" s="27" t="s">
        <v>75</v>
      </c>
      <c r="B4325" s="27" t="s">
        <v>14352</v>
      </c>
      <c r="C4325" s="27" t="s">
        <v>774</v>
      </c>
      <c r="D4325" s="27" t="s">
        <v>471</v>
      </c>
      <c r="I4325" s="28">
        <v>43423.718888888892</v>
      </c>
      <c r="J4325" s="28">
        <v>43423.718888888892</v>
      </c>
      <c r="K4325" s="27">
        <v>0</v>
      </c>
      <c r="L4325" s="27" t="s">
        <v>211</v>
      </c>
      <c r="M4325" s="27" t="s">
        <v>211</v>
      </c>
      <c r="N4325" s="27" t="s">
        <v>215</v>
      </c>
      <c r="O4325" s="27" t="s">
        <v>472</v>
      </c>
      <c r="R4325" s="27">
        <v>0</v>
      </c>
      <c r="U4325" s="27" t="s">
        <v>14347</v>
      </c>
    </row>
    <row r="4326" spans="1:21" x14ac:dyDescent="0.15">
      <c r="A4326" s="27" t="s">
        <v>75</v>
      </c>
      <c r="B4326" s="27" t="s">
        <v>7796</v>
      </c>
      <c r="C4326" s="27" t="s">
        <v>774</v>
      </c>
      <c r="D4326" s="27" t="s">
        <v>471</v>
      </c>
      <c r="I4326" s="28">
        <v>43423.729317129626</v>
      </c>
      <c r="J4326" s="28">
        <v>43423.747673611113</v>
      </c>
      <c r="K4326" s="27">
        <v>1.8356481481481481E-2</v>
      </c>
      <c r="L4326" s="27" t="s">
        <v>210</v>
      </c>
      <c r="M4326" s="27" t="s">
        <v>210</v>
      </c>
      <c r="N4326" s="27" t="s">
        <v>215</v>
      </c>
      <c r="O4326" s="27" t="s">
        <v>472</v>
      </c>
      <c r="R4326" s="27">
        <v>0</v>
      </c>
      <c r="U4326" s="27" t="s">
        <v>7769</v>
      </c>
    </row>
    <row r="4327" spans="1:21" x14ac:dyDescent="0.15">
      <c r="A4327" s="27" t="s">
        <v>75</v>
      </c>
      <c r="B4327" s="27" t="s">
        <v>7797</v>
      </c>
      <c r="C4327" s="27" t="s">
        <v>246</v>
      </c>
      <c r="D4327" s="27" t="s">
        <v>473</v>
      </c>
      <c r="I4327" s="28">
        <v>43423.589490740742</v>
      </c>
      <c r="J4327" s="28">
        <v>43423.596875000003</v>
      </c>
      <c r="K4327" s="27">
        <v>7.3842592592592597E-3</v>
      </c>
      <c r="L4327" s="27" t="s">
        <v>210</v>
      </c>
      <c r="M4327" s="27" t="s">
        <v>210</v>
      </c>
      <c r="N4327" s="27" t="s">
        <v>215</v>
      </c>
      <c r="O4327" s="27" t="s">
        <v>474</v>
      </c>
      <c r="R4327" s="27">
        <v>0</v>
      </c>
      <c r="U4327" s="27" t="s">
        <v>1064</v>
      </c>
    </row>
    <row r="4328" spans="1:21" x14ac:dyDescent="0.15">
      <c r="A4328" s="27" t="s">
        <v>75</v>
      </c>
      <c r="B4328" s="27" t="s">
        <v>7798</v>
      </c>
      <c r="C4328" s="27" t="s">
        <v>246</v>
      </c>
      <c r="D4328" s="27" t="s">
        <v>473</v>
      </c>
      <c r="I4328" s="28">
        <v>43423.618414351855</v>
      </c>
      <c r="J4328" s="28">
        <v>43423.629467592589</v>
      </c>
      <c r="K4328" s="27">
        <v>1.105324074074074E-2</v>
      </c>
      <c r="L4328" s="27" t="s">
        <v>210</v>
      </c>
      <c r="M4328" s="27" t="s">
        <v>210</v>
      </c>
      <c r="N4328" s="27" t="s">
        <v>215</v>
      </c>
      <c r="O4328" s="27" t="s">
        <v>474</v>
      </c>
      <c r="R4328" s="27">
        <v>0</v>
      </c>
      <c r="U4328" s="27" t="s">
        <v>7799</v>
      </c>
    </row>
    <row r="4329" spans="1:21" x14ac:dyDescent="0.15">
      <c r="A4329" s="27" t="s">
        <v>75</v>
      </c>
      <c r="B4329" s="27" t="s">
        <v>14353</v>
      </c>
      <c r="C4329" s="27" t="s">
        <v>246</v>
      </c>
      <c r="D4329" s="27" t="s">
        <v>473</v>
      </c>
      <c r="I4329" s="28">
        <v>43423.737638888888</v>
      </c>
      <c r="J4329" s="28">
        <v>43423.737638888888</v>
      </c>
      <c r="K4329" s="27">
        <v>0</v>
      </c>
      <c r="L4329" s="27" t="s">
        <v>211</v>
      </c>
      <c r="M4329" s="27" t="s">
        <v>211</v>
      </c>
      <c r="N4329" s="27" t="s">
        <v>215</v>
      </c>
      <c r="O4329" s="27" t="s">
        <v>474</v>
      </c>
      <c r="R4329" s="27">
        <v>0</v>
      </c>
      <c r="U4329" s="27" t="s">
        <v>14354</v>
      </c>
    </row>
    <row r="4330" spans="1:21" x14ac:dyDescent="0.15">
      <c r="A4330" s="27" t="s">
        <v>75</v>
      </c>
      <c r="B4330" s="27" t="s">
        <v>7800</v>
      </c>
      <c r="C4330" s="27" t="s">
        <v>246</v>
      </c>
      <c r="D4330" s="27" t="s">
        <v>475</v>
      </c>
      <c r="I4330" s="28">
        <v>43423.487175925926</v>
      </c>
      <c r="J4330" s="28">
        <v>43423.490648148145</v>
      </c>
      <c r="K4330" s="27">
        <v>3.472222222222222E-3</v>
      </c>
      <c r="L4330" s="27" t="s">
        <v>210</v>
      </c>
      <c r="M4330" s="27" t="s">
        <v>210</v>
      </c>
      <c r="N4330" s="27" t="s">
        <v>215</v>
      </c>
      <c r="O4330" s="27" t="s">
        <v>476</v>
      </c>
      <c r="R4330" s="27">
        <v>0</v>
      </c>
      <c r="U4330" s="27" t="s">
        <v>7801</v>
      </c>
    </row>
    <row r="4331" spans="1:21" x14ac:dyDescent="0.15">
      <c r="A4331" s="27" t="s">
        <v>75</v>
      </c>
      <c r="B4331" s="27" t="s">
        <v>7802</v>
      </c>
      <c r="C4331" s="27" t="s">
        <v>246</v>
      </c>
      <c r="D4331" s="27" t="s">
        <v>475</v>
      </c>
      <c r="I4331" s="28">
        <v>43423.591423611113</v>
      </c>
      <c r="J4331" s="28">
        <v>43423.592685185184</v>
      </c>
      <c r="K4331" s="27">
        <v>1.261574074074074E-3</v>
      </c>
      <c r="L4331" s="27" t="s">
        <v>210</v>
      </c>
      <c r="M4331" s="27" t="s">
        <v>211</v>
      </c>
      <c r="N4331" s="27" t="s">
        <v>215</v>
      </c>
      <c r="O4331" s="27" t="s">
        <v>476</v>
      </c>
      <c r="R4331" s="27">
        <v>0</v>
      </c>
      <c r="U4331" s="27" t="s">
        <v>7803</v>
      </c>
    </row>
    <row r="4332" spans="1:21" x14ac:dyDescent="0.15">
      <c r="A4332" s="27" t="s">
        <v>75</v>
      </c>
      <c r="B4332" s="27" t="s">
        <v>14355</v>
      </c>
      <c r="C4332" s="27" t="s">
        <v>246</v>
      </c>
      <c r="D4332" s="27" t="s">
        <v>475</v>
      </c>
      <c r="I4332" s="28">
        <v>43423.595879629633</v>
      </c>
      <c r="J4332" s="28">
        <v>43423.595879629633</v>
      </c>
      <c r="K4332" s="27">
        <v>0</v>
      </c>
      <c r="L4332" s="27" t="s">
        <v>211</v>
      </c>
      <c r="M4332" s="27" t="s">
        <v>211</v>
      </c>
      <c r="N4332" s="27" t="s">
        <v>215</v>
      </c>
      <c r="O4332" s="27" t="s">
        <v>476</v>
      </c>
      <c r="U4332" s="27" t="s">
        <v>14356</v>
      </c>
    </row>
    <row r="4333" spans="1:21" x14ac:dyDescent="0.15">
      <c r="A4333" s="27" t="s">
        <v>75</v>
      </c>
      <c r="B4333" s="27" t="s">
        <v>14357</v>
      </c>
      <c r="C4333" s="27" t="s">
        <v>246</v>
      </c>
      <c r="D4333" s="27" t="s">
        <v>475</v>
      </c>
      <c r="I4333" s="28">
        <v>43423.599722222221</v>
      </c>
      <c r="J4333" s="28">
        <v>43423.599722222221</v>
      </c>
      <c r="K4333" s="27">
        <v>0</v>
      </c>
      <c r="L4333" s="27" t="s">
        <v>211</v>
      </c>
      <c r="M4333" s="27" t="s">
        <v>211</v>
      </c>
      <c r="N4333" s="27" t="s">
        <v>215</v>
      </c>
      <c r="O4333" s="27" t="s">
        <v>476</v>
      </c>
      <c r="R4333" s="27">
        <v>0</v>
      </c>
      <c r="U4333" s="27" t="s">
        <v>14356</v>
      </c>
    </row>
    <row r="4334" spans="1:21" x14ac:dyDescent="0.15">
      <c r="A4334" s="27" t="s">
        <v>75</v>
      </c>
      <c r="B4334" s="27" t="s">
        <v>14358</v>
      </c>
      <c r="C4334" s="27" t="s">
        <v>246</v>
      </c>
      <c r="D4334" s="27" t="s">
        <v>475</v>
      </c>
      <c r="I4334" s="28">
        <v>43423.639918981484</v>
      </c>
      <c r="J4334" s="28">
        <v>43423.639918981484</v>
      </c>
      <c r="K4334" s="27">
        <v>0</v>
      </c>
      <c r="L4334" s="27" t="s">
        <v>211</v>
      </c>
      <c r="M4334" s="27" t="s">
        <v>211</v>
      </c>
      <c r="N4334" s="27" t="s">
        <v>215</v>
      </c>
      <c r="O4334" s="27" t="s">
        <v>476</v>
      </c>
      <c r="R4334" s="27">
        <v>0</v>
      </c>
      <c r="U4334" s="27" t="s">
        <v>14359</v>
      </c>
    </row>
    <row r="4335" spans="1:21" x14ac:dyDescent="0.15">
      <c r="A4335" s="27" t="s">
        <v>75</v>
      </c>
      <c r="B4335" s="27" t="s">
        <v>14360</v>
      </c>
      <c r="C4335" s="27" t="s">
        <v>246</v>
      </c>
      <c r="D4335" s="27" t="s">
        <v>475</v>
      </c>
      <c r="I4335" s="28">
        <v>43423.640625</v>
      </c>
      <c r="J4335" s="28">
        <v>43423.640625</v>
      </c>
      <c r="K4335" s="27">
        <v>0</v>
      </c>
      <c r="L4335" s="27" t="s">
        <v>211</v>
      </c>
      <c r="M4335" s="27" t="s">
        <v>211</v>
      </c>
      <c r="N4335" s="27" t="s">
        <v>215</v>
      </c>
      <c r="O4335" s="27" t="s">
        <v>476</v>
      </c>
      <c r="R4335" s="27">
        <v>0</v>
      </c>
      <c r="U4335" s="27" t="s">
        <v>14359</v>
      </c>
    </row>
    <row r="4336" spans="1:21" x14ac:dyDescent="0.15">
      <c r="A4336" s="27" t="s">
        <v>75</v>
      </c>
      <c r="B4336" s="27" t="s">
        <v>14361</v>
      </c>
      <c r="C4336" s="27" t="s">
        <v>246</v>
      </c>
      <c r="D4336" s="27" t="s">
        <v>475</v>
      </c>
      <c r="I4336" s="28">
        <v>43423.651805555557</v>
      </c>
      <c r="J4336" s="28">
        <v>43423.651805555557</v>
      </c>
      <c r="K4336" s="27">
        <v>0</v>
      </c>
      <c r="L4336" s="27" t="s">
        <v>211</v>
      </c>
      <c r="M4336" s="27" t="s">
        <v>211</v>
      </c>
      <c r="N4336" s="27" t="s">
        <v>215</v>
      </c>
      <c r="O4336" s="27" t="s">
        <v>476</v>
      </c>
      <c r="R4336" s="27">
        <v>0</v>
      </c>
      <c r="U4336" s="27" t="s">
        <v>14362</v>
      </c>
    </row>
    <row r="4337" spans="1:21" x14ac:dyDescent="0.15">
      <c r="A4337" s="27" t="s">
        <v>75</v>
      </c>
      <c r="B4337" s="27" t="s">
        <v>14363</v>
      </c>
      <c r="C4337" s="27" t="s">
        <v>246</v>
      </c>
      <c r="D4337" s="27" t="s">
        <v>475</v>
      </c>
      <c r="I4337" s="28">
        <v>43423.651932870373</v>
      </c>
      <c r="J4337" s="28">
        <v>43423.651932870373</v>
      </c>
      <c r="K4337" s="27">
        <v>0</v>
      </c>
      <c r="L4337" s="27" t="s">
        <v>211</v>
      </c>
      <c r="M4337" s="27" t="s">
        <v>211</v>
      </c>
      <c r="N4337" s="27" t="s">
        <v>215</v>
      </c>
      <c r="O4337" s="27" t="s">
        <v>476</v>
      </c>
      <c r="R4337" s="27">
        <v>0</v>
      </c>
      <c r="U4337" s="27" t="s">
        <v>14362</v>
      </c>
    </row>
    <row r="4338" spans="1:21" x14ac:dyDescent="0.15">
      <c r="A4338" s="27" t="s">
        <v>75</v>
      </c>
      <c r="B4338" s="27" t="s">
        <v>14364</v>
      </c>
      <c r="C4338" s="27" t="s">
        <v>246</v>
      </c>
      <c r="D4338" s="27" t="s">
        <v>475</v>
      </c>
      <c r="I4338" s="28">
        <v>43423.656585648147</v>
      </c>
      <c r="J4338" s="28">
        <v>43423.656585648147</v>
      </c>
      <c r="K4338" s="27">
        <v>0</v>
      </c>
      <c r="L4338" s="27" t="s">
        <v>211</v>
      </c>
      <c r="M4338" s="27" t="s">
        <v>211</v>
      </c>
      <c r="N4338" s="27" t="s">
        <v>215</v>
      </c>
      <c r="O4338" s="27" t="s">
        <v>476</v>
      </c>
      <c r="R4338" s="27">
        <v>0</v>
      </c>
      <c r="U4338" s="27" t="s">
        <v>14365</v>
      </c>
    </row>
    <row r="4339" spans="1:21" x14ac:dyDescent="0.15">
      <c r="A4339" s="27" t="s">
        <v>75</v>
      </c>
      <c r="B4339" s="27" t="s">
        <v>14366</v>
      </c>
      <c r="C4339" s="27" t="s">
        <v>246</v>
      </c>
      <c r="D4339" s="27" t="s">
        <v>475</v>
      </c>
      <c r="I4339" s="28">
        <v>43423.657824074071</v>
      </c>
      <c r="J4339" s="28">
        <v>43423.657824074071</v>
      </c>
      <c r="K4339" s="27">
        <v>0</v>
      </c>
      <c r="L4339" s="27" t="s">
        <v>211</v>
      </c>
      <c r="M4339" s="27" t="s">
        <v>211</v>
      </c>
      <c r="N4339" s="27" t="s">
        <v>215</v>
      </c>
      <c r="O4339" s="27" t="s">
        <v>476</v>
      </c>
      <c r="R4339" s="27">
        <v>0</v>
      </c>
      <c r="U4339" s="27" t="s">
        <v>14367</v>
      </c>
    </row>
    <row r="4340" spans="1:21" x14ac:dyDescent="0.15">
      <c r="A4340" s="27" t="s">
        <v>75</v>
      </c>
      <c r="B4340" s="27" t="s">
        <v>14368</v>
      </c>
      <c r="C4340" s="27" t="s">
        <v>246</v>
      </c>
      <c r="D4340" s="27" t="s">
        <v>475</v>
      </c>
      <c r="I4340" s="28">
        <v>43423.675983796296</v>
      </c>
      <c r="J4340" s="28">
        <v>43423.675983796296</v>
      </c>
      <c r="K4340" s="27">
        <v>0</v>
      </c>
      <c r="L4340" s="27" t="s">
        <v>211</v>
      </c>
      <c r="M4340" s="27" t="s">
        <v>211</v>
      </c>
      <c r="N4340" s="27" t="s">
        <v>215</v>
      </c>
      <c r="O4340" s="27" t="s">
        <v>476</v>
      </c>
      <c r="R4340" s="27">
        <v>0</v>
      </c>
      <c r="U4340" s="27" t="s">
        <v>14369</v>
      </c>
    </row>
    <row r="4341" spans="1:21" x14ac:dyDescent="0.15">
      <c r="A4341" s="27" t="s">
        <v>75</v>
      </c>
      <c r="B4341" s="27" t="s">
        <v>7804</v>
      </c>
      <c r="C4341" s="27" t="s">
        <v>246</v>
      </c>
      <c r="D4341" s="27" t="s">
        <v>475</v>
      </c>
      <c r="I4341" s="28">
        <v>43423.676122685189</v>
      </c>
      <c r="J4341" s="28">
        <v>43423.676365740743</v>
      </c>
      <c r="K4341" s="27">
        <v>2.4305555555555552E-4</v>
      </c>
      <c r="L4341" s="27" t="s">
        <v>210</v>
      </c>
      <c r="M4341" s="27" t="s">
        <v>211</v>
      </c>
      <c r="N4341" s="27" t="s">
        <v>215</v>
      </c>
      <c r="O4341" s="27" t="s">
        <v>476</v>
      </c>
      <c r="R4341" s="27">
        <v>0</v>
      </c>
      <c r="U4341" s="27" t="s">
        <v>7805</v>
      </c>
    </row>
    <row r="4342" spans="1:21" x14ac:dyDescent="0.15">
      <c r="A4342" s="27" t="s">
        <v>75</v>
      </c>
      <c r="B4342" s="27" t="s">
        <v>14370</v>
      </c>
      <c r="C4342" s="27" t="s">
        <v>246</v>
      </c>
      <c r="D4342" s="27" t="s">
        <v>475</v>
      </c>
      <c r="I4342" s="28">
        <v>43423.67931712963</v>
      </c>
      <c r="J4342" s="28">
        <v>43423.67931712963</v>
      </c>
      <c r="K4342" s="27">
        <v>0</v>
      </c>
      <c r="L4342" s="27" t="s">
        <v>211</v>
      </c>
      <c r="M4342" s="27" t="s">
        <v>211</v>
      </c>
      <c r="N4342" s="27" t="s">
        <v>215</v>
      </c>
      <c r="O4342" s="27" t="s">
        <v>476</v>
      </c>
      <c r="U4342" s="27" t="s">
        <v>11133</v>
      </c>
    </row>
    <row r="4343" spans="1:21" x14ac:dyDescent="0.15">
      <c r="A4343" s="27" t="s">
        <v>75</v>
      </c>
      <c r="B4343" s="27" t="s">
        <v>7806</v>
      </c>
      <c r="C4343" s="27" t="s">
        <v>246</v>
      </c>
      <c r="D4343" s="27" t="s">
        <v>475</v>
      </c>
      <c r="I4343" s="28">
        <v>43423.695844907408</v>
      </c>
      <c r="J4343" s="28">
        <v>43423.696527777778</v>
      </c>
      <c r="K4343" s="27">
        <v>6.8287037037037025E-4</v>
      </c>
      <c r="L4343" s="27" t="s">
        <v>210</v>
      </c>
      <c r="M4343" s="27" t="s">
        <v>211</v>
      </c>
      <c r="N4343" s="27" t="s">
        <v>215</v>
      </c>
      <c r="O4343" s="27" t="s">
        <v>476</v>
      </c>
      <c r="R4343" s="27">
        <v>0</v>
      </c>
      <c r="U4343" s="27" t="s">
        <v>7807</v>
      </c>
    </row>
    <row r="4344" spans="1:21" x14ac:dyDescent="0.15">
      <c r="A4344" s="27" t="s">
        <v>75</v>
      </c>
      <c r="B4344" s="27" t="s">
        <v>7808</v>
      </c>
      <c r="C4344" s="27" t="s">
        <v>246</v>
      </c>
      <c r="D4344" s="27" t="s">
        <v>475</v>
      </c>
      <c r="I4344" s="28">
        <v>43423.704502314817</v>
      </c>
      <c r="J4344" s="28">
        <v>43423.70590277778</v>
      </c>
      <c r="K4344" s="27">
        <v>1.4004629629629629E-3</v>
      </c>
      <c r="L4344" s="27" t="s">
        <v>210</v>
      </c>
      <c r="M4344" s="27" t="s">
        <v>211</v>
      </c>
      <c r="N4344" s="27" t="s">
        <v>215</v>
      </c>
      <c r="O4344" s="27" t="s">
        <v>476</v>
      </c>
      <c r="R4344" s="27">
        <v>0</v>
      </c>
      <c r="U4344" s="27" t="s">
        <v>7805</v>
      </c>
    </row>
    <row r="4345" spans="1:21" x14ac:dyDescent="0.15">
      <c r="A4345" s="27" t="s">
        <v>75</v>
      </c>
      <c r="B4345" s="27" t="s">
        <v>14371</v>
      </c>
      <c r="C4345" s="27" t="s">
        <v>246</v>
      </c>
      <c r="D4345" s="27" t="s">
        <v>475</v>
      </c>
      <c r="I4345" s="28">
        <v>43423.707175925927</v>
      </c>
      <c r="J4345" s="28">
        <v>43423.707175925927</v>
      </c>
      <c r="K4345" s="27">
        <v>0</v>
      </c>
      <c r="L4345" s="27" t="s">
        <v>211</v>
      </c>
      <c r="M4345" s="27" t="s">
        <v>211</v>
      </c>
      <c r="N4345" s="27" t="s">
        <v>215</v>
      </c>
      <c r="O4345" s="27" t="s">
        <v>476</v>
      </c>
      <c r="R4345" s="27">
        <v>0</v>
      </c>
      <c r="U4345" s="27" t="s">
        <v>1985</v>
      </c>
    </row>
    <row r="4346" spans="1:21" x14ac:dyDescent="0.15">
      <c r="A4346" s="27" t="s">
        <v>75</v>
      </c>
      <c r="B4346" s="27" t="s">
        <v>14372</v>
      </c>
      <c r="C4346" s="27" t="s">
        <v>246</v>
      </c>
      <c r="D4346" s="27" t="s">
        <v>475</v>
      </c>
      <c r="I4346" s="28">
        <v>43423.708333333336</v>
      </c>
      <c r="J4346" s="28">
        <v>43423.708333333336</v>
      </c>
      <c r="K4346" s="27">
        <v>0</v>
      </c>
      <c r="L4346" s="27" t="s">
        <v>211</v>
      </c>
      <c r="M4346" s="27" t="s">
        <v>211</v>
      </c>
      <c r="N4346" s="27" t="s">
        <v>215</v>
      </c>
      <c r="O4346" s="27" t="s">
        <v>476</v>
      </c>
      <c r="R4346" s="27">
        <v>0</v>
      </c>
      <c r="U4346" s="27" t="s">
        <v>14373</v>
      </c>
    </row>
    <row r="4347" spans="1:21" x14ac:dyDescent="0.15">
      <c r="A4347" s="27" t="s">
        <v>75</v>
      </c>
      <c r="B4347" s="27" t="s">
        <v>7809</v>
      </c>
      <c r="C4347" s="27" t="s">
        <v>246</v>
      </c>
      <c r="D4347" s="27" t="s">
        <v>475</v>
      </c>
      <c r="I4347" s="28">
        <v>43423.709861111114</v>
      </c>
      <c r="J4347" s="28">
        <v>43423.710104166668</v>
      </c>
      <c r="K4347" s="27">
        <v>2.4305555555555552E-4</v>
      </c>
      <c r="L4347" s="27" t="s">
        <v>210</v>
      </c>
      <c r="M4347" s="27" t="s">
        <v>211</v>
      </c>
      <c r="N4347" s="27" t="s">
        <v>215</v>
      </c>
      <c r="O4347" s="27" t="s">
        <v>476</v>
      </c>
      <c r="R4347" s="27">
        <v>0</v>
      </c>
      <c r="U4347" s="27" t="s">
        <v>7810</v>
      </c>
    </row>
    <row r="4348" spans="1:21" x14ac:dyDescent="0.15">
      <c r="A4348" s="27" t="s">
        <v>75</v>
      </c>
      <c r="B4348" s="27" t="s">
        <v>7811</v>
      </c>
      <c r="C4348" s="27" t="s">
        <v>246</v>
      </c>
      <c r="D4348" s="27" t="s">
        <v>475</v>
      </c>
      <c r="I4348" s="28">
        <v>43423.722662037035</v>
      </c>
      <c r="J4348" s="28">
        <v>43423.723854166667</v>
      </c>
      <c r="K4348" s="27">
        <v>1.1921296296296296E-3</v>
      </c>
      <c r="L4348" s="27" t="s">
        <v>210</v>
      </c>
      <c r="M4348" s="27" t="s">
        <v>211</v>
      </c>
      <c r="N4348" s="27" t="s">
        <v>215</v>
      </c>
      <c r="O4348" s="27" t="s">
        <v>476</v>
      </c>
      <c r="R4348" s="27">
        <v>0</v>
      </c>
      <c r="U4348" s="27" t="s">
        <v>1984</v>
      </c>
    </row>
    <row r="4349" spans="1:21" x14ac:dyDescent="0.15">
      <c r="A4349" s="27" t="s">
        <v>75</v>
      </c>
      <c r="B4349" s="27" t="s">
        <v>14374</v>
      </c>
      <c r="C4349" s="27" t="s">
        <v>246</v>
      </c>
      <c r="D4349" s="27" t="s">
        <v>475</v>
      </c>
      <c r="I4349" s="28">
        <v>43423.730578703704</v>
      </c>
      <c r="J4349" s="28">
        <v>43423.730578703704</v>
      </c>
      <c r="K4349" s="27">
        <v>0</v>
      </c>
      <c r="L4349" s="27" t="s">
        <v>211</v>
      </c>
      <c r="M4349" s="27" t="s">
        <v>211</v>
      </c>
      <c r="N4349" s="27" t="s">
        <v>215</v>
      </c>
      <c r="O4349" s="27" t="s">
        <v>476</v>
      </c>
      <c r="R4349" s="27">
        <v>0</v>
      </c>
      <c r="U4349" s="27" t="s">
        <v>14375</v>
      </c>
    </row>
    <row r="4350" spans="1:21" x14ac:dyDescent="0.15">
      <c r="A4350" s="27" t="s">
        <v>75</v>
      </c>
      <c r="B4350" s="27" t="s">
        <v>14376</v>
      </c>
      <c r="C4350" s="27" t="s">
        <v>246</v>
      </c>
      <c r="D4350" s="27" t="s">
        <v>475</v>
      </c>
      <c r="I4350" s="28">
        <v>43423.731377314813</v>
      </c>
      <c r="J4350" s="28">
        <v>43423.731377314813</v>
      </c>
      <c r="K4350" s="27">
        <v>0</v>
      </c>
      <c r="L4350" s="27" t="s">
        <v>211</v>
      </c>
      <c r="M4350" s="27" t="s">
        <v>211</v>
      </c>
      <c r="N4350" s="27" t="s">
        <v>215</v>
      </c>
      <c r="O4350" s="27" t="s">
        <v>476</v>
      </c>
      <c r="R4350" s="27">
        <v>0</v>
      </c>
      <c r="U4350" s="27" t="s">
        <v>14377</v>
      </c>
    </row>
    <row r="4351" spans="1:21" x14ac:dyDescent="0.15">
      <c r="A4351" s="27" t="s">
        <v>75</v>
      </c>
      <c r="B4351" s="27" t="s">
        <v>7812</v>
      </c>
      <c r="C4351" s="27" t="s">
        <v>246</v>
      </c>
      <c r="D4351" s="27" t="s">
        <v>475</v>
      </c>
      <c r="I4351" s="28">
        <v>43423.732141203705</v>
      </c>
      <c r="J4351" s="28">
        <v>43423.734733796293</v>
      </c>
      <c r="K4351" s="27">
        <v>2.5925925925925925E-3</v>
      </c>
      <c r="L4351" s="27" t="s">
        <v>210</v>
      </c>
      <c r="M4351" s="27" t="s">
        <v>210</v>
      </c>
      <c r="N4351" s="27" t="s">
        <v>215</v>
      </c>
      <c r="O4351" s="27" t="s">
        <v>476</v>
      </c>
      <c r="R4351" s="27">
        <v>0</v>
      </c>
      <c r="U4351" s="27" t="s">
        <v>7813</v>
      </c>
    </row>
    <row r="4352" spans="1:21" x14ac:dyDescent="0.15">
      <c r="A4352" s="27" t="s">
        <v>75</v>
      </c>
      <c r="B4352" s="27" t="s">
        <v>14378</v>
      </c>
      <c r="C4352" s="27" t="s">
        <v>246</v>
      </c>
      <c r="D4352" s="27" t="s">
        <v>475</v>
      </c>
      <c r="I4352" s="28">
        <v>43423.736388888887</v>
      </c>
      <c r="J4352" s="28">
        <v>43423.736388888887</v>
      </c>
      <c r="K4352" s="27">
        <v>0</v>
      </c>
      <c r="L4352" s="27" t="s">
        <v>211</v>
      </c>
      <c r="M4352" s="27" t="s">
        <v>211</v>
      </c>
      <c r="N4352" s="27" t="s">
        <v>215</v>
      </c>
      <c r="O4352" s="27" t="s">
        <v>476</v>
      </c>
      <c r="R4352" s="27">
        <v>0</v>
      </c>
      <c r="U4352" s="27" t="s">
        <v>14377</v>
      </c>
    </row>
    <row r="4353" spans="1:21" x14ac:dyDescent="0.15">
      <c r="A4353" s="27" t="s">
        <v>75</v>
      </c>
      <c r="B4353" s="27" t="s">
        <v>14379</v>
      </c>
      <c r="C4353" s="27" t="s">
        <v>189</v>
      </c>
      <c r="D4353" s="27" t="s">
        <v>730</v>
      </c>
      <c r="I4353" s="28">
        <v>43423.443645833337</v>
      </c>
      <c r="J4353" s="28">
        <v>43423.443645833337</v>
      </c>
      <c r="K4353" s="27">
        <v>0</v>
      </c>
      <c r="L4353" s="27" t="s">
        <v>211</v>
      </c>
      <c r="M4353" s="27" t="s">
        <v>211</v>
      </c>
      <c r="N4353" s="27" t="s">
        <v>215</v>
      </c>
      <c r="O4353" s="27" t="s">
        <v>731</v>
      </c>
      <c r="R4353" s="27">
        <v>0</v>
      </c>
      <c r="U4353" s="27" t="s">
        <v>14380</v>
      </c>
    </row>
    <row r="4354" spans="1:21" x14ac:dyDescent="0.15">
      <c r="A4354" s="27" t="s">
        <v>75</v>
      </c>
      <c r="B4354" s="27" t="s">
        <v>7814</v>
      </c>
      <c r="C4354" s="27" t="s">
        <v>189</v>
      </c>
      <c r="D4354" s="27" t="s">
        <v>730</v>
      </c>
      <c r="I4354" s="28">
        <v>43423.448761574073</v>
      </c>
      <c r="J4354" s="28">
        <v>43423.448923611111</v>
      </c>
      <c r="K4354" s="27">
        <v>1.6203703703703703E-4</v>
      </c>
      <c r="L4354" s="27" t="s">
        <v>210</v>
      </c>
      <c r="M4354" s="27" t="s">
        <v>211</v>
      </c>
      <c r="N4354" s="27" t="s">
        <v>215</v>
      </c>
      <c r="O4354" s="27" t="s">
        <v>731</v>
      </c>
      <c r="R4354" s="27">
        <v>0</v>
      </c>
      <c r="U4354" s="27" t="s">
        <v>7815</v>
      </c>
    </row>
    <row r="4355" spans="1:21" x14ac:dyDescent="0.15">
      <c r="A4355" s="27" t="s">
        <v>75</v>
      </c>
      <c r="B4355" s="27" t="s">
        <v>7816</v>
      </c>
      <c r="C4355" s="27" t="s">
        <v>189</v>
      </c>
      <c r="D4355" s="27" t="s">
        <v>730</v>
      </c>
      <c r="I4355" s="28">
        <v>43423.449074074073</v>
      </c>
      <c r="J4355" s="28">
        <v>43423.44908564815</v>
      </c>
      <c r="K4355" s="27">
        <v>1.1574074074074073E-5</v>
      </c>
      <c r="L4355" s="27" t="s">
        <v>210</v>
      </c>
      <c r="M4355" s="27" t="s">
        <v>211</v>
      </c>
      <c r="N4355" s="27" t="s">
        <v>215</v>
      </c>
      <c r="O4355" s="27" t="s">
        <v>731</v>
      </c>
      <c r="R4355" s="27">
        <v>0</v>
      </c>
      <c r="U4355" s="27" t="s">
        <v>7815</v>
      </c>
    </row>
    <row r="4356" spans="1:21" x14ac:dyDescent="0.15">
      <c r="A4356" s="27" t="s">
        <v>75</v>
      </c>
      <c r="B4356" s="27" t="s">
        <v>7817</v>
      </c>
      <c r="C4356" s="27" t="s">
        <v>189</v>
      </c>
      <c r="D4356" s="27" t="s">
        <v>730</v>
      </c>
      <c r="I4356" s="28">
        <v>43423.449212962965</v>
      </c>
      <c r="J4356" s="28">
        <v>43423.449386574073</v>
      </c>
      <c r="K4356" s="27">
        <v>1.7361111111111112E-4</v>
      </c>
      <c r="L4356" s="27" t="s">
        <v>210</v>
      </c>
      <c r="M4356" s="27" t="s">
        <v>211</v>
      </c>
      <c r="N4356" s="27" t="s">
        <v>215</v>
      </c>
      <c r="O4356" s="27" t="s">
        <v>731</v>
      </c>
      <c r="R4356" s="27">
        <v>0</v>
      </c>
      <c r="U4356" s="27" t="s">
        <v>7815</v>
      </c>
    </row>
    <row r="4357" spans="1:21" x14ac:dyDescent="0.15">
      <c r="A4357" s="27" t="s">
        <v>75</v>
      </c>
      <c r="B4357" s="27" t="s">
        <v>14381</v>
      </c>
      <c r="C4357" s="27" t="s">
        <v>189</v>
      </c>
      <c r="D4357" s="27" t="s">
        <v>730</v>
      </c>
      <c r="I4357" s="28">
        <v>43423.450057870374</v>
      </c>
      <c r="J4357" s="28">
        <v>43423.450057870374</v>
      </c>
      <c r="K4357" s="27">
        <v>0</v>
      </c>
      <c r="L4357" s="27" t="s">
        <v>211</v>
      </c>
      <c r="M4357" s="27" t="s">
        <v>211</v>
      </c>
      <c r="N4357" s="27" t="s">
        <v>215</v>
      </c>
      <c r="O4357" s="27" t="s">
        <v>731</v>
      </c>
      <c r="R4357" s="27">
        <v>0</v>
      </c>
      <c r="U4357" s="27" t="s">
        <v>7815</v>
      </c>
    </row>
    <row r="4358" spans="1:21" x14ac:dyDescent="0.15">
      <c r="A4358" s="27" t="s">
        <v>75</v>
      </c>
      <c r="B4358" s="27" t="s">
        <v>7818</v>
      </c>
      <c r="C4358" s="27" t="s">
        <v>189</v>
      </c>
      <c r="D4358" s="27" t="s">
        <v>730</v>
      </c>
      <c r="I4358" s="28">
        <v>43423.454027777778</v>
      </c>
      <c r="J4358" s="28">
        <v>43423.455625000002</v>
      </c>
      <c r="K4358" s="27">
        <v>1.5972222222222221E-3</v>
      </c>
      <c r="L4358" s="27" t="s">
        <v>210</v>
      </c>
      <c r="M4358" s="27" t="s">
        <v>211</v>
      </c>
      <c r="N4358" s="27" t="s">
        <v>215</v>
      </c>
      <c r="O4358" s="27" t="s">
        <v>731</v>
      </c>
      <c r="R4358" s="27">
        <v>0</v>
      </c>
      <c r="U4358" s="27" t="s">
        <v>7819</v>
      </c>
    </row>
    <row r="4359" spans="1:21" x14ac:dyDescent="0.15">
      <c r="A4359" s="27" t="s">
        <v>75</v>
      </c>
      <c r="B4359" s="27" t="s">
        <v>14382</v>
      </c>
      <c r="C4359" s="27" t="s">
        <v>189</v>
      </c>
      <c r="D4359" s="27" t="s">
        <v>730</v>
      </c>
      <c r="I4359" s="28">
        <v>43423.465219907404</v>
      </c>
      <c r="J4359" s="28">
        <v>43423.465219907404</v>
      </c>
      <c r="K4359" s="27">
        <v>0</v>
      </c>
      <c r="L4359" s="27" t="s">
        <v>211</v>
      </c>
      <c r="M4359" s="27" t="s">
        <v>211</v>
      </c>
      <c r="N4359" s="27" t="s">
        <v>215</v>
      </c>
      <c r="O4359" s="27" t="s">
        <v>731</v>
      </c>
      <c r="R4359" s="27">
        <v>0</v>
      </c>
      <c r="U4359" s="27" t="s">
        <v>1376</v>
      </c>
    </row>
    <row r="4360" spans="1:21" x14ac:dyDescent="0.15">
      <c r="A4360" s="27" t="s">
        <v>75</v>
      </c>
      <c r="B4360" s="27" t="s">
        <v>14383</v>
      </c>
      <c r="C4360" s="27" t="s">
        <v>189</v>
      </c>
      <c r="D4360" s="27" t="s">
        <v>730</v>
      </c>
      <c r="I4360" s="28">
        <v>43423.466469907406</v>
      </c>
      <c r="J4360" s="28">
        <v>43423.466469907406</v>
      </c>
      <c r="K4360" s="27">
        <v>0</v>
      </c>
      <c r="L4360" s="27" t="s">
        <v>211</v>
      </c>
      <c r="M4360" s="27" t="s">
        <v>211</v>
      </c>
      <c r="N4360" s="27" t="s">
        <v>215</v>
      </c>
      <c r="O4360" s="27" t="s">
        <v>731</v>
      </c>
      <c r="R4360" s="27">
        <v>0</v>
      </c>
      <c r="U4360" s="27" t="s">
        <v>1987</v>
      </c>
    </row>
    <row r="4361" spans="1:21" x14ac:dyDescent="0.15">
      <c r="A4361" s="27" t="s">
        <v>75</v>
      </c>
      <c r="B4361" s="27" t="s">
        <v>14384</v>
      </c>
      <c r="C4361" s="27" t="s">
        <v>189</v>
      </c>
      <c r="D4361" s="27" t="s">
        <v>730</v>
      </c>
      <c r="I4361" s="28">
        <v>43423.46702546296</v>
      </c>
      <c r="J4361" s="28">
        <v>43423.46702546296</v>
      </c>
      <c r="K4361" s="27">
        <v>0</v>
      </c>
      <c r="L4361" s="27" t="s">
        <v>211</v>
      </c>
      <c r="M4361" s="27" t="s">
        <v>211</v>
      </c>
      <c r="N4361" s="27" t="s">
        <v>215</v>
      </c>
      <c r="O4361" s="27" t="s">
        <v>731</v>
      </c>
      <c r="R4361" s="27">
        <v>0</v>
      </c>
      <c r="U4361" s="27" t="s">
        <v>1794</v>
      </c>
    </row>
    <row r="4362" spans="1:21" x14ac:dyDescent="0.15">
      <c r="A4362" s="27" t="s">
        <v>75</v>
      </c>
      <c r="B4362" s="27" t="s">
        <v>14385</v>
      </c>
      <c r="C4362" s="27" t="s">
        <v>189</v>
      </c>
      <c r="D4362" s="27" t="s">
        <v>730</v>
      </c>
      <c r="I4362" s="28">
        <v>43423.468043981484</v>
      </c>
      <c r="J4362" s="28">
        <v>43423.468043981484</v>
      </c>
      <c r="K4362" s="27">
        <v>0</v>
      </c>
      <c r="L4362" s="27" t="s">
        <v>211</v>
      </c>
      <c r="M4362" s="27" t="s">
        <v>211</v>
      </c>
      <c r="N4362" s="27" t="s">
        <v>215</v>
      </c>
      <c r="O4362" s="27" t="s">
        <v>731</v>
      </c>
      <c r="R4362" s="27">
        <v>0</v>
      </c>
      <c r="U4362" s="27" t="s">
        <v>1990</v>
      </c>
    </row>
    <row r="4363" spans="1:21" x14ac:dyDescent="0.15">
      <c r="A4363" s="27" t="s">
        <v>75</v>
      </c>
      <c r="B4363" s="27" t="s">
        <v>14386</v>
      </c>
      <c r="C4363" s="27" t="s">
        <v>189</v>
      </c>
      <c r="D4363" s="27" t="s">
        <v>730</v>
      </c>
      <c r="I4363" s="28">
        <v>43423.469166666669</v>
      </c>
      <c r="J4363" s="28">
        <v>43423.469166666669</v>
      </c>
      <c r="K4363" s="27">
        <v>0</v>
      </c>
      <c r="L4363" s="27" t="s">
        <v>211</v>
      </c>
      <c r="M4363" s="27" t="s">
        <v>211</v>
      </c>
      <c r="N4363" s="27" t="s">
        <v>215</v>
      </c>
      <c r="O4363" s="27" t="s">
        <v>731</v>
      </c>
      <c r="R4363" s="27">
        <v>0</v>
      </c>
      <c r="U4363" s="27" t="s">
        <v>1795</v>
      </c>
    </row>
    <row r="4364" spans="1:21" x14ac:dyDescent="0.15">
      <c r="A4364" s="27" t="s">
        <v>75</v>
      </c>
      <c r="B4364" s="27" t="s">
        <v>7820</v>
      </c>
      <c r="C4364" s="27" t="s">
        <v>189</v>
      </c>
      <c r="D4364" s="27" t="s">
        <v>730</v>
      </c>
      <c r="I4364" s="28">
        <v>43423.47142361111</v>
      </c>
      <c r="J4364" s="28">
        <v>43423.475601851853</v>
      </c>
      <c r="K4364" s="27">
        <v>4.1782407407407402E-3</v>
      </c>
      <c r="L4364" s="27" t="s">
        <v>210</v>
      </c>
      <c r="M4364" s="27" t="s">
        <v>210</v>
      </c>
      <c r="N4364" s="27" t="s">
        <v>215</v>
      </c>
      <c r="O4364" s="27" t="s">
        <v>731</v>
      </c>
      <c r="U4364" s="27" t="s">
        <v>4487</v>
      </c>
    </row>
    <row r="4365" spans="1:21" x14ac:dyDescent="0.15">
      <c r="A4365" s="27" t="s">
        <v>75</v>
      </c>
      <c r="B4365" s="27" t="s">
        <v>7821</v>
      </c>
      <c r="C4365" s="27" t="s">
        <v>189</v>
      </c>
      <c r="D4365" s="27" t="s">
        <v>730</v>
      </c>
      <c r="I4365" s="28">
        <v>43423.478738425925</v>
      </c>
      <c r="J4365" s="28">
        <v>43423.479861111111</v>
      </c>
      <c r="K4365" s="27">
        <v>1.1226851851851851E-3</v>
      </c>
      <c r="L4365" s="27" t="s">
        <v>210</v>
      </c>
      <c r="M4365" s="27" t="s">
        <v>211</v>
      </c>
      <c r="N4365" s="27" t="s">
        <v>215</v>
      </c>
      <c r="O4365" s="27" t="s">
        <v>731</v>
      </c>
      <c r="R4365" s="27">
        <v>0</v>
      </c>
      <c r="U4365" s="27" t="s">
        <v>1723</v>
      </c>
    </row>
    <row r="4366" spans="1:21" x14ac:dyDescent="0.15">
      <c r="A4366" s="27" t="s">
        <v>75</v>
      </c>
      <c r="B4366" s="27" t="s">
        <v>14387</v>
      </c>
      <c r="C4366" s="27" t="s">
        <v>189</v>
      </c>
      <c r="D4366" s="27" t="s">
        <v>730</v>
      </c>
      <c r="I4366" s="28">
        <v>43423.480451388888</v>
      </c>
      <c r="J4366" s="28">
        <v>43423.480451388888</v>
      </c>
      <c r="K4366" s="27">
        <v>0</v>
      </c>
      <c r="L4366" s="27" t="s">
        <v>211</v>
      </c>
      <c r="M4366" s="27" t="s">
        <v>211</v>
      </c>
      <c r="N4366" s="27" t="s">
        <v>215</v>
      </c>
      <c r="O4366" s="27" t="s">
        <v>731</v>
      </c>
      <c r="U4366" s="27" t="s">
        <v>1723</v>
      </c>
    </row>
    <row r="4367" spans="1:21" x14ac:dyDescent="0.15">
      <c r="A4367" s="27" t="s">
        <v>75</v>
      </c>
      <c r="B4367" s="27" t="s">
        <v>14388</v>
      </c>
      <c r="C4367" s="27" t="s">
        <v>189</v>
      </c>
      <c r="D4367" s="27" t="s">
        <v>730</v>
      </c>
      <c r="I4367" s="28">
        <v>43423.484282407408</v>
      </c>
      <c r="J4367" s="28">
        <v>43423.484282407408</v>
      </c>
      <c r="K4367" s="27">
        <v>0</v>
      </c>
      <c r="L4367" s="27" t="s">
        <v>211</v>
      </c>
      <c r="M4367" s="27" t="s">
        <v>211</v>
      </c>
      <c r="N4367" s="27" t="s">
        <v>215</v>
      </c>
      <c r="O4367" s="27" t="s">
        <v>731</v>
      </c>
      <c r="R4367" s="27">
        <v>0</v>
      </c>
      <c r="U4367" s="27" t="s">
        <v>1723</v>
      </c>
    </row>
    <row r="4368" spans="1:21" x14ac:dyDescent="0.15">
      <c r="A4368" s="27" t="s">
        <v>75</v>
      </c>
      <c r="B4368" s="27" t="s">
        <v>14389</v>
      </c>
      <c r="C4368" s="27" t="s">
        <v>189</v>
      </c>
      <c r="D4368" s="27" t="s">
        <v>730</v>
      </c>
      <c r="I4368" s="28">
        <v>43423.484351851854</v>
      </c>
      <c r="J4368" s="28">
        <v>43423.484351851854</v>
      </c>
      <c r="K4368" s="27">
        <v>0</v>
      </c>
      <c r="L4368" s="27" t="s">
        <v>211</v>
      </c>
      <c r="M4368" s="27" t="s">
        <v>211</v>
      </c>
      <c r="N4368" s="27" t="s">
        <v>215</v>
      </c>
      <c r="O4368" s="27" t="s">
        <v>731</v>
      </c>
      <c r="R4368" s="27">
        <v>0</v>
      </c>
      <c r="U4368" s="27" t="s">
        <v>14390</v>
      </c>
    </row>
    <row r="4369" spans="1:21" x14ac:dyDescent="0.15">
      <c r="A4369" s="27" t="s">
        <v>75</v>
      </c>
      <c r="B4369" s="27" t="s">
        <v>14391</v>
      </c>
      <c r="C4369" s="27" t="s">
        <v>189</v>
      </c>
      <c r="D4369" s="27" t="s">
        <v>730</v>
      </c>
      <c r="I4369" s="28">
        <v>43423.490231481483</v>
      </c>
      <c r="J4369" s="28">
        <v>43423.490231481483</v>
      </c>
      <c r="K4369" s="27">
        <v>0</v>
      </c>
      <c r="L4369" s="27" t="s">
        <v>211</v>
      </c>
      <c r="M4369" s="27" t="s">
        <v>211</v>
      </c>
      <c r="N4369" s="27" t="s">
        <v>215</v>
      </c>
      <c r="O4369" s="27" t="s">
        <v>731</v>
      </c>
      <c r="R4369" s="27">
        <v>0</v>
      </c>
      <c r="U4369" s="27" t="s">
        <v>1796</v>
      </c>
    </row>
    <row r="4370" spans="1:21" x14ac:dyDescent="0.15">
      <c r="A4370" s="27" t="s">
        <v>75</v>
      </c>
      <c r="B4370" s="27" t="s">
        <v>14392</v>
      </c>
      <c r="C4370" s="27" t="s">
        <v>189</v>
      </c>
      <c r="D4370" s="27" t="s">
        <v>730</v>
      </c>
      <c r="I4370" s="28">
        <v>43423.610497685186</v>
      </c>
      <c r="J4370" s="28">
        <v>43423.610497685186</v>
      </c>
      <c r="K4370" s="27">
        <v>0</v>
      </c>
      <c r="L4370" s="27" t="s">
        <v>211</v>
      </c>
      <c r="M4370" s="27" t="s">
        <v>211</v>
      </c>
      <c r="N4370" s="27" t="s">
        <v>215</v>
      </c>
      <c r="O4370" s="27" t="s">
        <v>731</v>
      </c>
      <c r="R4370" s="27">
        <v>0</v>
      </c>
      <c r="U4370" s="27" t="s">
        <v>14393</v>
      </c>
    </row>
    <row r="4371" spans="1:21" x14ac:dyDescent="0.15">
      <c r="A4371" s="27" t="s">
        <v>75</v>
      </c>
      <c r="B4371" s="27" t="s">
        <v>14394</v>
      </c>
      <c r="C4371" s="27" t="s">
        <v>189</v>
      </c>
      <c r="D4371" s="27" t="s">
        <v>730</v>
      </c>
      <c r="I4371" s="28">
        <v>43423.61210648148</v>
      </c>
      <c r="J4371" s="28">
        <v>43423.61210648148</v>
      </c>
      <c r="K4371" s="27">
        <v>0</v>
      </c>
      <c r="L4371" s="27" t="s">
        <v>211</v>
      </c>
      <c r="M4371" s="27" t="s">
        <v>211</v>
      </c>
      <c r="N4371" s="27" t="s">
        <v>215</v>
      </c>
      <c r="O4371" s="27" t="s">
        <v>731</v>
      </c>
      <c r="R4371" s="27">
        <v>0</v>
      </c>
      <c r="U4371" s="27" t="s">
        <v>14395</v>
      </c>
    </row>
    <row r="4372" spans="1:21" x14ac:dyDescent="0.15">
      <c r="A4372" s="27" t="s">
        <v>75</v>
      </c>
      <c r="B4372" s="27" t="s">
        <v>14396</v>
      </c>
      <c r="C4372" s="27" t="s">
        <v>189</v>
      </c>
      <c r="D4372" s="27" t="s">
        <v>730</v>
      </c>
      <c r="I4372" s="28">
        <v>43423.613993055558</v>
      </c>
      <c r="J4372" s="28">
        <v>43423.613993055558</v>
      </c>
      <c r="K4372" s="27">
        <v>0</v>
      </c>
      <c r="L4372" s="27" t="s">
        <v>211</v>
      </c>
      <c r="M4372" s="27" t="s">
        <v>211</v>
      </c>
      <c r="N4372" s="27" t="s">
        <v>215</v>
      </c>
      <c r="O4372" s="27" t="s">
        <v>731</v>
      </c>
      <c r="R4372" s="27">
        <v>0</v>
      </c>
      <c r="U4372" s="27" t="s">
        <v>14397</v>
      </c>
    </row>
    <row r="4373" spans="1:21" x14ac:dyDescent="0.15">
      <c r="A4373" s="27" t="s">
        <v>75</v>
      </c>
      <c r="B4373" s="27" t="s">
        <v>7822</v>
      </c>
      <c r="C4373" s="27" t="s">
        <v>189</v>
      </c>
      <c r="D4373" s="27" t="s">
        <v>730</v>
      </c>
      <c r="I4373" s="28">
        <v>43423.616041666668</v>
      </c>
      <c r="J4373" s="28">
        <v>43423.616944444446</v>
      </c>
      <c r="K4373" s="27">
        <v>9.0277777777777784E-4</v>
      </c>
      <c r="L4373" s="27" t="s">
        <v>210</v>
      </c>
      <c r="M4373" s="27" t="s">
        <v>211</v>
      </c>
      <c r="N4373" s="27" t="s">
        <v>215</v>
      </c>
      <c r="O4373" s="27" t="s">
        <v>731</v>
      </c>
      <c r="R4373" s="27">
        <v>0</v>
      </c>
      <c r="U4373" s="27" t="s">
        <v>1683</v>
      </c>
    </row>
    <row r="4374" spans="1:21" x14ac:dyDescent="0.15">
      <c r="A4374" s="27" t="s">
        <v>75</v>
      </c>
      <c r="B4374" s="27" t="s">
        <v>14398</v>
      </c>
      <c r="C4374" s="27" t="s">
        <v>189</v>
      </c>
      <c r="D4374" s="27" t="s">
        <v>730</v>
      </c>
      <c r="I4374" s="28">
        <v>43423.618472222224</v>
      </c>
      <c r="J4374" s="28">
        <v>43423.618472222224</v>
      </c>
      <c r="K4374" s="27">
        <v>0</v>
      </c>
      <c r="L4374" s="27" t="s">
        <v>211</v>
      </c>
      <c r="M4374" s="27" t="s">
        <v>211</v>
      </c>
      <c r="N4374" s="27" t="s">
        <v>215</v>
      </c>
      <c r="O4374" s="27" t="s">
        <v>731</v>
      </c>
      <c r="R4374" s="27">
        <v>0</v>
      </c>
      <c r="U4374" s="27" t="s">
        <v>14399</v>
      </c>
    </row>
    <row r="4375" spans="1:21" x14ac:dyDescent="0.15">
      <c r="A4375" s="27" t="s">
        <v>75</v>
      </c>
      <c r="B4375" s="27" t="s">
        <v>14400</v>
      </c>
      <c r="C4375" s="27" t="s">
        <v>189</v>
      </c>
      <c r="D4375" s="27" t="s">
        <v>730</v>
      </c>
      <c r="I4375" s="28">
        <v>43423.618796296294</v>
      </c>
      <c r="J4375" s="28">
        <v>43423.618796296294</v>
      </c>
      <c r="K4375" s="27">
        <v>0</v>
      </c>
      <c r="L4375" s="27" t="s">
        <v>211</v>
      </c>
      <c r="M4375" s="27" t="s">
        <v>211</v>
      </c>
      <c r="N4375" s="27" t="s">
        <v>215</v>
      </c>
      <c r="O4375" s="27" t="s">
        <v>731</v>
      </c>
      <c r="R4375" s="27">
        <v>0</v>
      </c>
      <c r="U4375" s="27" t="s">
        <v>14399</v>
      </c>
    </row>
    <row r="4376" spans="1:21" x14ac:dyDescent="0.15">
      <c r="A4376" s="27" t="s">
        <v>75</v>
      </c>
      <c r="B4376" s="27" t="s">
        <v>14401</v>
      </c>
      <c r="C4376" s="27" t="s">
        <v>189</v>
      </c>
      <c r="D4376" s="27" t="s">
        <v>730</v>
      </c>
      <c r="I4376" s="28">
        <v>43423.621076388888</v>
      </c>
      <c r="J4376" s="28">
        <v>43423.621076388888</v>
      </c>
      <c r="K4376" s="27">
        <v>0</v>
      </c>
      <c r="L4376" s="27" t="s">
        <v>211</v>
      </c>
      <c r="M4376" s="27" t="s">
        <v>211</v>
      </c>
      <c r="N4376" s="27" t="s">
        <v>215</v>
      </c>
      <c r="O4376" s="27" t="s">
        <v>731</v>
      </c>
      <c r="U4376" s="27" t="s">
        <v>1071</v>
      </c>
    </row>
    <row r="4377" spans="1:21" x14ac:dyDescent="0.15">
      <c r="A4377" s="27" t="s">
        <v>75</v>
      </c>
      <c r="B4377" s="27" t="s">
        <v>14402</v>
      </c>
      <c r="C4377" s="27" t="s">
        <v>189</v>
      </c>
      <c r="D4377" s="27" t="s">
        <v>730</v>
      </c>
      <c r="I4377" s="28">
        <v>43423.622233796297</v>
      </c>
      <c r="J4377" s="28">
        <v>43423.622233796297</v>
      </c>
      <c r="K4377" s="27">
        <v>0</v>
      </c>
      <c r="L4377" s="27" t="s">
        <v>211</v>
      </c>
      <c r="M4377" s="27" t="s">
        <v>211</v>
      </c>
      <c r="N4377" s="27" t="s">
        <v>215</v>
      </c>
      <c r="O4377" s="27" t="s">
        <v>731</v>
      </c>
      <c r="R4377" s="27">
        <v>0</v>
      </c>
      <c r="U4377" s="27" t="s">
        <v>14399</v>
      </c>
    </row>
    <row r="4378" spans="1:21" x14ac:dyDescent="0.15">
      <c r="A4378" s="27" t="s">
        <v>75</v>
      </c>
      <c r="B4378" s="27" t="s">
        <v>14403</v>
      </c>
      <c r="C4378" s="27" t="s">
        <v>189</v>
      </c>
      <c r="D4378" s="27" t="s">
        <v>730</v>
      </c>
      <c r="I4378" s="28">
        <v>43423.623935185184</v>
      </c>
      <c r="J4378" s="28">
        <v>43423.623935185184</v>
      </c>
      <c r="K4378" s="27">
        <v>0</v>
      </c>
      <c r="L4378" s="27" t="s">
        <v>211</v>
      </c>
      <c r="M4378" s="27" t="s">
        <v>211</v>
      </c>
      <c r="N4378" s="27" t="s">
        <v>215</v>
      </c>
      <c r="O4378" s="27" t="s">
        <v>731</v>
      </c>
      <c r="R4378" s="27">
        <v>0</v>
      </c>
      <c r="U4378" s="27" t="s">
        <v>14404</v>
      </c>
    </row>
    <row r="4379" spans="1:21" x14ac:dyDescent="0.15">
      <c r="A4379" s="27" t="s">
        <v>75</v>
      </c>
      <c r="B4379" s="27" t="s">
        <v>7823</v>
      </c>
      <c r="C4379" s="27" t="s">
        <v>189</v>
      </c>
      <c r="D4379" s="27" t="s">
        <v>730</v>
      </c>
      <c r="I4379" s="28">
        <v>43423.624143518522</v>
      </c>
      <c r="J4379" s="28">
        <v>43423.625335648147</v>
      </c>
      <c r="K4379" s="27">
        <v>1.1921296296296296E-3</v>
      </c>
      <c r="L4379" s="27" t="s">
        <v>210</v>
      </c>
      <c r="M4379" s="27" t="s">
        <v>211</v>
      </c>
      <c r="N4379" s="27" t="s">
        <v>215</v>
      </c>
      <c r="O4379" s="27" t="s">
        <v>731</v>
      </c>
      <c r="R4379" s="27">
        <v>0</v>
      </c>
      <c r="U4379" s="27" t="s">
        <v>7824</v>
      </c>
    </row>
    <row r="4380" spans="1:21" x14ac:dyDescent="0.15">
      <c r="A4380" s="27" t="s">
        <v>75</v>
      </c>
      <c r="B4380" s="27" t="s">
        <v>7825</v>
      </c>
      <c r="C4380" s="27" t="s">
        <v>189</v>
      </c>
      <c r="D4380" s="27" t="s">
        <v>730</v>
      </c>
      <c r="I4380" s="28">
        <v>43423.632789351854</v>
      </c>
      <c r="J4380" s="28">
        <v>43423.633750000001</v>
      </c>
      <c r="K4380" s="27">
        <v>9.6064814814814808E-4</v>
      </c>
      <c r="L4380" s="27" t="s">
        <v>210</v>
      </c>
      <c r="M4380" s="27" t="s">
        <v>211</v>
      </c>
      <c r="N4380" s="27" t="s">
        <v>215</v>
      </c>
      <c r="O4380" s="27" t="s">
        <v>731</v>
      </c>
      <c r="R4380" s="27">
        <v>0</v>
      </c>
      <c r="U4380" s="27" t="s">
        <v>7826</v>
      </c>
    </row>
    <row r="4381" spans="1:21" x14ac:dyDescent="0.15">
      <c r="A4381" s="27" t="s">
        <v>75</v>
      </c>
      <c r="B4381" s="27" t="s">
        <v>14405</v>
      </c>
      <c r="C4381" s="27" t="s">
        <v>189</v>
      </c>
      <c r="D4381" s="27" t="s">
        <v>730</v>
      </c>
      <c r="I4381" s="28">
        <v>43423.636944444443</v>
      </c>
      <c r="J4381" s="28">
        <v>43423.636944444443</v>
      </c>
      <c r="K4381" s="27">
        <v>0</v>
      </c>
      <c r="L4381" s="27" t="s">
        <v>211</v>
      </c>
      <c r="M4381" s="27" t="s">
        <v>211</v>
      </c>
      <c r="N4381" s="27" t="s">
        <v>215</v>
      </c>
      <c r="O4381" s="27" t="s">
        <v>731</v>
      </c>
      <c r="R4381" s="27">
        <v>0</v>
      </c>
      <c r="U4381" s="27" t="s">
        <v>1989</v>
      </c>
    </row>
    <row r="4382" spans="1:21" x14ac:dyDescent="0.15">
      <c r="A4382" s="27" t="s">
        <v>75</v>
      </c>
      <c r="B4382" s="27" t="s">
        <v>14406</v>
      </c>
      <c r="C4382" s="27" t="s">
        <v>189</v>
      </c>
      <c r="D4382" s="27" t="s">
        <v>730</v>
      </c>
      <c r="I4382" s="28">
        <v>43423.63795138889</v>
      </c>
      <c r="J4382" s="28">
        <v>43423.63795138889</v>
      </c>
      <c r="K4382" s="27">
        <v>0</v>
      </c>
      <c r="L4382" s="27" t="s">
        <v>211</v>
      </c>
      <c r="M4382" s="27" t="s">
        <v>211</v>
      </c>
      <c r="N4382" s="27" t="s">
        <v>215</v>
      </c>
      <c r="O4382" s="27" t="s">
        <v>731</v>
      </c>
      <c r="R4382" s="27">
        <v>0</v>
      </c>
      <c r="U4382" s="27" t="s">
        <v>14407</v>
      </c>
    </row>
    <row r="4383" spans="1:21" x14ac:dyDescent="0.15">
      <c r="A4383" s="27" t="s">
        <v>75</v>
      </c>
      <c r="B4383" s="27" t="s">
        <v>7827</v>
      </c>
      <c r="C4383" s="27" t="s">
        <v>189</v>
      </c>
      <c r="D4383" s="27" t="s">
        <v>730</v>
      </c>
      <c r="I4383" s="28">
        <v>43423.638437499998</v>
      </c>
      <c r="J4383" s="28">
        <v>43423.639189814814</v>
      </c>
      <c r="K4383" s="27">
        <v>7.5231481481481471E-4</v>
      </c>
      <c r="L4383" s="27" t="s">
        <v>210</v>
      </c>
      <c r="M4383" s="27" t="s">
        <v>211</v>
      </c>
      <c r="N4383" s="27" t="s">
        <v>215</v>
      </c>
      <c r="O4383" s="27" t="s">
        <v>731</v>
      </c>
      <c r="R4383" s="27">
        <v>0</v>
      </c>
      <c r="U4383" s="27" t="s">
        <v>7828</v>
      </c>
    </row>
    <row r="4384" spans="1:21" x14ac:dyDescent="0.15">
      <c r="A4384" s="27" t="s">
        <v>75</v>
      </c>
      <c r="B4384" s="27" t="s">
        <v>14408</v>
      </c>
      <c r="C4384" s="27" t="s">
        <v>189</v>
      </c>
      <c r="D4384" s="27" t="s">
        <v>730</v>
      </c>
      <c r="I4384" s="28">
        <v>43423.640115740738</v>
      </c>
      <c r="J4384" s="28">
        <v>43423.640115740738</v>
      </c>
      <c r="K4384" s="27">
        <v>0</v>
      </c>
      <c r="L4384" s="27" t="s">
        <v>211</v>
      </c>
      <c r="M4384" s="27" t="s">
        <v>211</v>
      </c>
      <c r="N4384" s="27" t="s">
        <v>215</v>
      </c>
      <c r="O4384" s="27" t="s">
        <v>731</v>
      </c>
      <c r="R4384" s="27">
        <v>0</v>
      </c>
      <c r="U4384" s="27" t="s">
        <v>14409</v>
      </c>
    </row>
    <row r="4385" spans="1:21" x14ac:dyDescent="0.15">
      <c r="A4385" s="27" t="s">
        <v>75</v>
      </c>
      <c r="B4385" s="27" t="s">
        <v>7829</v>
      </c>
      <c r="C4385" s="27" t="s">
        <v>189</v>
      </c>
      <c r="D4385" s="27" t="s">
        <v>730</v>
      </c>
      <c r="I4385" s="28">
        <v>43423.640462962961</v>
      </c>
      <c r="J4385" s="28">
        <v>43423.640694444446</v>
      </c>
      <c r="K4385" s="27">
        <v>2.3148148148148146E-4</v>
      </c>
      <c r="L4385" s="27" t="s">
        <v>210</v>
      </c>
      <c r="M4385" s="27" t="s">
        <v>211</v>
      </c>
      <c r="N4385" s="27" t="s">
        <v>215</v>
      </c>
      <c r="O4385" s="27" t="s">
        <v>731</v>
      </c>
      <c r="R4385" s="27">
        <v>0</v>
      </c>
      <c r="U4385" s="27" t="s">
        <v>1793</v>
      </c>
    </row>
    <row r="4386" spans="1:21" x14ac:dyDescent="0.15">
      <c r="A4386" s="27" t="s">
        <v>75</v>
      </c>
      <c r="B4386" s="27" t="s">
        <v>14410</v>
      </c>
      <c r="C4386" s="27" t="s">
        <v>189</v>
      </c>
      <c r="D4386" s="27" t="s">
        <v>730</v>
      </c>
      <c r="I4386" s="28">
        <v>43423.642523148148</v>
      </c>
      <c r="J4386" s="28">
        <v>43423.642523148148</v>
      </c>
      <c r="K4386" s="27">
        <v>0</v>
      </c>
      <c r="L4386" s="27" t="s">
        <v>211</v>
      </c>
      <c r="M4386" s="27" t="s">
        <v>211</v>
      </c>
      <c r="N4386" s="27" t="s">
        <v>215</v>
      </c>
      <c r="O4386" s="27" t="s">
        <v>731</v>
      </c>
      <c r="R4386" s="27">
        <v>0</v>
      </c>
      <c r="U4386" s="27" t="s">
        <v>1986</v>
      </c>
    </row>
    <row r="4387" spans="1:21" x14ac:dyDescent="0.15">
      <c r="A4387" s="27" t="s">
        <v>75</v>
      </c>
      <c r="B4387" s="27" t="s">
        <v>14411</v>
      </c>
      <c r="C4387" s="27" t="s">
        <v>189</v>
      </c>
      <c r="D4387" s="27" t="s">
        <v>730</v>
      </c>
      <c r="I4387" s="28">
        <v>43423.642916666664</v>
      </c>
      <c r="J4387" s="28">
        <v>43423.642916666664</v>
      </c>
      <c r="K4387" s="27">
        <v>0</v>
      </c>
      <c r="L4387" s="27" t="s">
        <v>211</v>
      </c>
      <c r="M4387" s="27" t="s">
        <v>211</v>
      </c>
      <c r="N4387" s="27" t="s">
        <v>215</v>
      </c>
      <c r="O4387" s="27" t="s">
        <v>731</v>
      </c>
      <c r="R4387" s="27">
        <v>0</v>
      </c>
      <c r="U4387" s="27" t="s">
        <v>1986</v>
      </c>
    </row>
    <row r="4388" spans="1:21" x14ac:dyDescent="0.15">
      <c r="A4388" s="27" t="s">
        <v>75</v>
      </c>
      <c r="B4388" s="27" t="s">
        <v>7830</v>
      </c>
      <c r="C4388" s="27" t="s">
        <v>189</v>
      </c>
      <c r="D4388" s="27" t="s">
        <v>730</v>
      </c>
      <c r="I4388" s="28">
        <v>43423.643263888887</v>
      </c>
      <c r="J4388" s="28">
        <v>43423.643275462964</v>
      </c>
      <c r="K4388" s="27">
        <v>1.1574074074074073E-5</v>
      </c>
      <c r="L4388" s="27" t="s">
        <v>210</v>
      </c>
      <c r="M4388" s="27" t="s">
        <v>211</v>
      </c>
      <c r="N4388" s="27" t="s">
        <v>215</v>
      </c>
      <c r="O4388" s="27" t="s">
        <v>731</v>
      </c>
      <c r="R4388" s="27">
        <v>0</v>
      </c>
      <c r="U4388" s="27" t="s">
        <v>1793</v>
      </c>
    </row>
    <row r="4389" spans="1:21" x14ac:dyDescent="0.15">
      <c r="A4389" s="27" t="s">
        <v>75</v>
      </c>
      <c r="B4389" s="27" t="s">
        <v>7831</v>
      </c>
      <c r="C4389" s="27" t="s">
        <v>189</v>
      </c>
      <c r="D4389" s="27" t="s">
        <v>730</v>
      </c>
      <c r="I4389" s="28">
        <v>43423.644618055558</v>
      </c>
      <c r="J4389" s="28">
        <v>43423.645509259259</v>
      </c>
      <c r="K4389" s="27">
        <v>8.9120370370370362E-4</v>
      </c>
      <c r="L4389" s="27" t="s">
        <v>210</v>
      </c>
      <c r="M4389" s="27" t="s">
        <v>211</v>
      </c>
      <c r="N4389" s="27" t="s">
        <v>215</v>
      </c>
      <c r="O4389" s="27" t="s">
        <v>731</v>
      </c>
      <c r="R4389" s="27">
        <v>0</v>
      </c>
      <c r="U4389" s="27" t="s">
        <v>1793</v>
      </c>
    </row>
    <row r="4390" spans="1:21" x14ac:dyDescent="0.15">
      <c r="A4390" s="27" t="s">
        <v>75</v>
      </c>
      <c r="B4390" s="27" t="s">
        <v>7832</v>
      </c>
      <c r="C4390" s="27" t="s">
        <v>189</v>
      </c>
      <c r="D4390" s="27" t="s">
        <v>730</v>
      </c>
      <c r="I4390" s="28">
        <v>43423.647037037037</v>
      </c>
      <c r="J4390" s="28">
        <v>43423.648136574076</v>
      </c>
      <c r="K4390" s="27">
        <v>1.0995370370370371E-3</v>
      </c>
      <c r="L4390" s="27" t="s">
        <v>210</v>
      </c>
      <c r="M4390" s="27" t="s">
        <v>211</v>
      </c>
      <c r="N4390" s="27" t="s">
        <v>215</v>
      </c>
      <c r="O4390" s="27" t="s">
        <v>731</v>
      </c>
      <c r="R4390" s="27">
        <v>0</v>
      </c>
      <c r="U4390" s="27" t="s">
        <v>7833</v>
      </c>
    </row>
    <row r="4391" spans="1:21" x14ac:dyDescent="0.15">
      <c r="A4391" s="27" t="s">
        <v>75</v>
      </c>
      <c r="B4391" s="27" t="s">
        <v>7834</v>
      </c>
      <c r="C4391" s="27" t="s">
        <v>189</v>
      </c>
      <c r="D4391" s="27" t="s">
        <v>730</v>
      </c>
      <c r="I4391" s="28">
        <v>43423.65047453704</v>
      </c>
      <c r="J4391" s="28">
        <v>43423.652141203704</v>
      </c>
      <c r="K4391" s="27">
        <v>1.6666666666666668E-3</v>
      </c>
      <c r="L4391" s="27" t="s">
        <v>210</v>
      </c>
      <c r="M4391" s="27" t="s">
        <v>211</v>
      </c>
      <c r="N4391" s="27" t="s">
        <v>215</v>
      </c>
      <c r="O4391" s="27" t="s">
        <v>731</v>
      </c>
      <c r="R4391" s="27">
        <v>0</v>
      </c>
      <c r="U4391" s="27" t="s">
        <v>7835</v>
      </c>
    </row>
    <row r="4392" spans="1:21" x14ac:dyDescent="0.15">
      <c r="A4392" s="27" t="s">
        <v>75</v>
      </c>
      <c r="B4392" s="27" t="s">
        <v>14412</v>
      </c>
      <c r="C4392" s="27" t="s">
        <v>189</v>
      </c>
      <c r="D4392" s="27" t="s">
        <v>730</v>
      </c>
      <c r="I4392" s="28">
        <v>43423.652905092589</v>
      </c>
      <c r="J4392" s="28">
        <v>43423.652905092589</v>
      </c>
      <c r="K4392" s="27">
        <v>0</v>
      </c>
      <c r="L4392" s="27" t="s">
        <v>211</v>
      </c>
      <c r="M4392" s="27" t="s">
        <v>211</v>
      </c>
      <c r="N4392" s="27" t="s">
        <v>215</v>
      </c>
      <c r="O4392" s="27" t="s">
        <v>731</v>
      </c>
      <c r="R4392" s="27">
        <v>0</v>
      </c>
      <c r="U4392" s="27" t="s">
        <v>1563</v>
      </c>
    </row>
    <row r="4393" spans="1:21" x14ac:dyDescent="0.15">
      <c r="A4393" s="27" t="s">
        <v>75</v>
      </c>
      <c r="B4393" s="27" t="s">
        <v>14413</v>
      </c>
      <c r="C4393" s="27" t="s">
        <v>189</v>
      </c>
      <c r="D4393" s="27" t="s">
        <v>730</v>
      </c>
      <c r="I4393" s="28">
        <v>43423.654004629629</v>
      </c>
      <c r="J4393" s="28">
        <v>43423.654004629629</v>
      </c>
      <c r="K4393" s="27">
        <v>0</v>
      </c>
      <c r="L4393" s="27" t="s">
        <v>211</v>
      </c>
      <c r="M4393" s="27" t="s">
        <v>211</v>
      </c>
      <c r="N4393" s="27" t="s">
        <v>215</v>
      </c>
      <c r="O4393" s="27" t="s">
        <v>731</v>
      </c>
      <c r="R4393" s="27">
        <v>0</v>
      </c>
      <c r="U4393" s="27" t="s">
        <v>14414</v>
      </c>
    </row>
    <row r="4394" spans="1:21" x14ac:dyDescent="0.15">
      <c r="A4394" s="27" t="s">
        <v>75</v>
      </c>
      <c r="B4394" s="27" t="s">
        <v>14415</v>
      </c>
      <c r="C4394" s="27" t="s">
        <v>189</v>
      </c>
      <c r="D4394" s="27" t="s">
        <v>730</v>
      </c>
      <c r="I4394" s="28">
        <v>43423.663148148145</v>
      </c>
      <c r="J4394" s="28">
        <v>43423.663148148145</v>
      </c>
      <c r="K4394" s="27">
        <v>0</v>
      </c>
      <c r="L4394" s="27" t="s">
        <v>211</v>
      </c>
      <c r="M4394" s="27" t="s">
        <v>211</v>
      </c>
      <c r="N4394" s="27" t="s">
        <v>215</v>
      </c>
      <c r="O4394" s="27" t="s">
        <v>731</v>
      </c>
      <c r="R4394" s="27">
        <v>0</v>
      </c>
      <c r="U4394" s="27" t="s">
        <v>14399</v>
      </c>
    </row>
    <row r="4395" spans="1:21" x14ac:dyDescent="0.15">
      <c r="A4395" s="27" t="s">
        <v>75</v>
      </c>
      <c r="B4395" s="27" t="s">
        <v>7836</v>
      </c>
      <c r="C4395" s="27" t="s">
        <v>189</v>
      </c>
      <c r="D4395" s="27" t="s">
        <v>730</v>
      </c>
      <c r="I4395" s="28">
        <v>43423.665497685186</v>
      </c>
      <c r="J4395" s="28">
        <v>43423.665868055556</v>
      </c>
      <c r="K4395" s="27">
        <v>3.7037037037037035E-4</v>
      </c>
      <c r="L4395" s="27" t="s">
        <v>210</v>
      </c>
      <c r="M4395" s="27" t="s">
        <v>211</v>
      </c>
      <c r="N4395" s="27" t="s">
        <v>215</v>
      </c>
      <c r="O4395" s="27" t="s">
        <v>731</v>
      </c>
      <c r="R4395" s="27">
        <v>0</v>
      </c>
      <c r="U4395" s="27" t="s">
        <v>7837</v>
      </c>
    </row>
    <row r="4396" spans="1:21" x14ac:dyDescent="0.15">
      <c r="A4396" s="27" t="s">
        <v>75</v>
      </c>
      <c r="B4396" s="27" t="s">
        <v>14416</v>
      </c>
      <c r="C4396" s="27" t="s">
        <v>189</v>
      </c>
      <c r="D4396" s="27" t="s">
        <v>730</v>
      </c>
      <c r="I4396" s="28">
        <v>43423.671226851853</v>
      </c>
      <c r="J4396" s="28">
        <v>43423.671226851853</v>
      </c>
      <c r="K4396" s="27">
        <v>0</v>
      </c>
      <c r="L4396" s="27" t="s">
        <v>211</v>
      </c>
      <c r="M4396" s="27" t="s">
        <v>211</v>
      </c>
      <c r="N4396" s="27" t="s">
        <v>215</v>
      </c>
      <c r="O4396" s="27" t="s">
        <v>731</v>
      </c>
      <c r="R4396" s="27">
        <v>0</v>
      </c>
      <c r="U4396" s="27" t="s">
        <v>14417</v>
      </c>
    </row>
    <row r="4397" spans="1:21" x14ac:dyDescent="0.15">
      <c r="A4397" s="27" t="s">
        <v>75</v>
      </c>
      <c r="B4397" s="27" t="s">
        <v>7838</v>
      </c>
      <c r="C4397" s="27" t="s">
        <v>189</v>
      </c>
      <c r="D4397" s="27" t="s">
        <v>730</v>
      </c>
      <c r="I4397" s="28">
        <v>43423.674097222225</v>
      </c>
      <c r="J4397" s="28">
        <v>43423.674895833334</v>
      </c>
      <c r="K4397" s="27">
        <v>7.9861111111111105E-4</v>
      </c>
      <c r="L4397" s="27" t="s">
        <v>210</v>
      </c>
      <c r="M4397" s="27" t="s">
        <v>211</v>
      </c>
      <c r="N4397" s="27" t="s">
        <v>215</v>
      </c>
      <c r="O4397" s="27" t="s">
        <v>731</v>
      </c>
      <c r="R4397" s="27">
        <v>0</v>
      </c>
      <c r="U4397" s="27" t="s">
        <v>1318</v>
      </c>
    </row>
    <row r="4398" spans="1:21" x14ac:dyDescent="0.15">
      <c r="A4398" s="27" t="s">
        <v>75</v>
      </c>
      <c r="B4398" s="27" t="s">
        <v>7839</v>
      </c>
      <c r="C4398" s="27" t="s">
        <v>189</v>
      </c>
      <c r="D4398" s="27" t="s">
        <v>730</v>
      </c>
      <c r="I4398" s="28">
        <v>43423.675798611112</v>
      </c>
      <c r="J4398" s="28">
        <v>43423.682488425926</v>
      </c>
      <c r="K4398" s="27">
        <v>6.6898148148148142E-3</v>
      </c>
      <c r="L4398" s="27" t="s">
        <v>210</v>
      </c>
      <c r="M4398" s="27" t="s">
        <v>210</v>
      </c>
      <c r="N4398" s="27" t="s">
        <v>215</v>
      </c>
      <c r="O4398" s="27" t="s">
        <v>731</v>
      </c>
      <c r="R4398" s="27">
        <v>0</v>
      </c>
      <c r="U4398" s="27" t="s">
        <v>7840</v>
      </c>
    </row>
    <row r="4399" spans="1:21" x14ac:dyDescent="0.15">
      <c r="A4399" s="27" t="s">
        <v>75</v>
      </c>
      <c r="B4399" s="27" t="s">
        <v>7841</v>
      </c>
      <c r="C4399" s="27" t="s">
        <v>189</v>
      </c>
      <c r="D4399" s="27" t="s">
        <v>730</v>
      </c>
      <c r="I4399" s="28">
        <v>43423.692499999997</v>
      </c>
      <c r="J4399" s="28">
        <v>43423.693310185183</v>
      </c>
      <c r="K4399" s="27">
        <v>8.1018518518518516E-4</v>
      </c>
      <c r="L4399" s="27" t="s">
        <v>210</v>
      </c>
      <c r="M4399" s="27" t="s">
        <v>211</v>
      </c>
      <c r="N4399" s="27" t="s">
        <v>215</v>
      </c>
      <c r="O4399" s="27" t="s">
        <v>731</v>
      </c>
      <c r="R4399" s="27">
        <v>0</v>
      </c>
      <c r="U4399" s="27" t="s">
        <v>1722</v>
      </c>
    </row>
    <row r="4400" spans="1:21" x14ac:dyDescent="0.15">
      <c r="A4400" s="27" t="s">
        <v>75</v>
      </c>
      <c r="B4400" s="27" t="s">
        <v>14418</v>
      </c>
      <c r="C4400" s="27" t="s">
        <v>189</v>
      </c>
      <c r="D4400" s="27" t="s">
        <v>730</v>
      </c>
      <c r="I4400" s="28">
        <v>43423.69390046296</v>
      </c>
      <c r="J4400" s="28">
        <v>43423.69390046296</v>
      </c>
      <c r="K4400" s="27">
        <v>0</v>
      </c>
      <c r="L4400" s="27" t="s">
        <v>211</v>
      </c>
      <c r="M4400" s="27" t="s">
        <v>211</v>
      </c>
      <c r="N4400" s="27" t="s">
        <v>215</v>
      </c>
      <c r="O4400" s="27" t="s">
        <v>731</v>
      </c>
      <c r="R4400" s="27">
        <v>0</v>
      </c>
      <c r="U4400" s="27" t="s">
        <v>14419</v>
      </c>
    </row>
    <row r="4401" spans="1:21" x14ac:dyDescent="0.15">
      <c r="A4401" s="27" t="s">
        <v>75</v>
      </c>
      <c r="B4401" s="27" t="s">
        <v>7842</v>
      </c>
      <c r="C4401" s="27" t="s">
        <v>189</v>
      </c>
      <c r="D4401" s="27" t="s">
        <v>730</v>
      </c>
      <c r="I4401" s="28">
        <v>43423.698368055557</v>
      </c>
      <c r="J4401" s="28">
        <v>43423.699861111112</v>
      </c>
      <c r="K4401" s="27">
        <v>1.4930555555555556E-3</v>
      </c>
      <c r="L4401" s="27" t="s">
        <v>210</v>
      </c>
      <c r="M4401" s="27" t="s">
        <v>211</v>
      </c>
      <c r="N4401" s="27" t="s">
        <v>215</v>
      </c>
      <c r="O4401" s="27" t="s">
        <v>731</v>
      </c>
      <c r="R4401" s="27">
        <v>0</v>
      </c>
      <c r="U4401" s="27" t="s">
        <v>7843</v>
      </c>
    </row>
    <row r="4402" spans="1:21" x14ac:dyDescent="0.15">
      <c r="A4402" s="27" t="s">
        <v>75</v>
      </c>
      <c r="B4402" s="27" t="s">
        <v>7844</v>
      </c>
      <c r="C4402" s="27" t="s">
        <v>189</v>
      </c>
      <c r="D4402" s="27" t="s">
        <v>730</v>
      </c>
      <c r="I4402" s="28">
        <v>43423.703310185185</v>
      </c>
      <c r="J4402" s="28">
        <v>43423.705567129633</v>
      </c>
      <c r="K4402" s="27">
        <v>2.2569444444444447E-3</v>
      </c>
      <c r="L4402" s="27" t="s">
        <v>210</v>
      </c>
      <c r="M4402" s="27" t="s">
        <v>210</v>
      </c>
      <c r="N4402" s="27" t="s">
        <v>215</v>
      </c>
      <c r="O4402" s="27" t="s">
        <v>731</v>
      </c>
      <c r="R4402" s="27">
        <v>0</v>
      </c>
      <c r="U4402" s="27" t="s">
        <v>7845</v>
      </c>
    </row>
    <row r="4403" spans="1:21" x14ac:dyDescent="0.15">
      <c r="A4403" s="27" t="s">
        <v>75</v>
      </c>
      <c r="B4403" s="27" t="s">
        <v>14420</v>
      </c>
      <c r="C4403" s="27" t="s">
        <v>189</v>
      </c>
      <c r="D4403" s="27" t="s">
        <v>730</v>
      </c>
      <c r="I4403" s="28">
        <v>43423.713761574072</v>
      </c>
      <c r="J4403" s="28">
        <v>43423.713761574072</v>
      </c>
      <c r="K4403" s="27">
        <v>0</v>
      </c>
      <c r="L4403" s="27" t="s">
        <v>211</v>
      </c>
      <c r="M4403" s="27" t="s">
        <v>211</v>
      </c>
      <c r="N4403" s="27" t="s">
        <v>215</v>
      </c>
      <c r="O4403" s="27" t="s">
        <v>731</v>
      </c>
      <c r="R4403" s="27">
        <v>0</v>
      </c>
      <c r="U4403" s="27" t="s">
        <v>14421</v>
      </c>
    </row>
    <row r="4404" spans="1:21" x14ac:dyDescent="0.15">
      <c r="A4404" s="27" t="s">
        <v>75</v>
      </c>
      <c r="B4404" s="27" t="s">
        <v>14422</v>
      </c>
      <c r="C4404" s="27" t="s">
        <v>189</v>
      </c>
      <c r="D4404" s="27" t="s">
        <v>730</v>
      </c>
      <c r="I4404" s="28">
        <v>43423.723124999997</v>
      </c>
      <c r="J4404" s="28">
        <v>43423.723124999997</v>
      </c>
      <c r="K4404" s="27">
        <v>0</v>
      </c>
      <c r="L4404" s="27" t="s">
        <v>211</v>
      </c>
      <c r="M4404" s="27" t="s">
        <v>211</v>
      </c>
      <c r="N4404" s="27" t="s">
        <v>215</v>
      </c>
      <c r="O4404" s="27" t="s">
        <v>731</v>
      </c>
      <c r="R4404" s="27">
        <v>0</v>
      </c>
      <c r="U4404" s="27" t="s">
        <v>1792</v>
      </c>
    </row>
    <row r="4405" spans="1:21" x14ac:dyDescent="0.15">
      <c r="A4405" s="27" t="s">
        <v>75</v>
      </c>
      <c r="B4405" s="27" t="s">
        <v>14423</v>
      </c>
      <c r="C4405" s="27" t="s">
        <v>189</v>
      </c>
      <c r="D4405" s="27" t="s">
        <v>730</v>
      </c>
      <c r="I4405" s="28">
        <v>43423.724479166667</v>
      </c>
      <c r="J4405" s="28">
        <v>43423.724479166667</v>
      </c>
      <c r="K4405" s="27">
        <v>0</v>
      </c>
      <c r="L4405" s="27" t="s">
        <v>211</v>
      </c>
      <c r="M4405" s="27" t="s">
        <v>211</v>
      </c>
      <c r="N4405" s="27" t="s">
        <v>215</v>
      </c>
      <c r="O4405" s="27" t="s">
        <v>731</v>
      </c>
      <c r="R4405" s="27">
        <v>0</v>
      </c>
      <c r="U4405" s="27" t="s">
        <v>1988</v>
      </c>
    </row>
    <row r="4406" spans="1:21" x14ac:dyDescent="0.15">
      <c r="A4406" s="27" t="s">
        <v>75</v>
      </c>
      <c r="B4406" s="27" t="s">
        <v>7846</v>
      </c>
      <c r="C4406" s="27" t="s">
        <v>189</v>
      </c>
      <c r="D4406" s="27" t="s">
        <v>730</v>
      </c>
      <c r="I4406" s="28">
        <v>43423.724907407406</v>
      </c>
      <c r="J4406" s="28">
        <v>43423.725289351853</v>
      </c>
      <c r="K4406" s="27">
        <v>3.8194444444444446E-4</v>
      </c>
      <c r="L4406" s="27" t="s">
        <v>210</v>
      </c>
      <c r="M4406" s="27" t="s">
        <v>211</v>
      </c>
      <c r="N4406" s="27" t="s">
        <v>215</v>
      </c>
      <c r="O4406" s="27" t="s">
        <v>731</v>
      </c>
      <c r="R4406" s="27">
        <v>0</v>
      </c>
      <c r="U4406" s="27" t="s">
        <v>1563</v>
      </c>
    </row>
    <row r="4407" spans="1:21" x14ac:dyDescent="0.15">
      <c r="A4407" s="27" t="s">
        <v>75</v>
      </c>
      <c r="B4407" s="27" t="s">
        <v>7847</v>
      </c>
      <c r="C4407" s="27" t="s">
        <v>189</v>
      </c>
      <c r="D4407" s="27" t="s">
        <v>730</v>
      </c>
      <c r="I4407" s="28">
        <v>43423.729849537034</v>
      </c>
      <c r="J4407" s="28">
        <v>43423.73128472222</v>
      </c>
      <c r="K4407" s="27">
        <v>1.4351851851851854E-3</v>
      </c>
      <c r="L4407" s="27" t="s">
        <v>210</v>
      </c>
      <c r="M4407" s="27" t="s">
        <v>211</v>
      </c>
      <c r="N4407" s="27" t="s">
        <v>215</v>
      </c>
      <c r="O4407" s="27" t="s">
        <v>731</v>
      </c>
      <c r="R4407" s="27">
        <v>0</v>
      </c>
      <c r="U4407" s="27" t="s">
        <v>1988</v>
      </c>
    </row>
    <row r="4408" spans="1:21" x14ac:dyDescent="0.15">
      <c r="A4408" s="27" t="s">
        <v>75</v>
      </c>
      <c r="B4408" s="27" t="s">
        <v>7848</v>
      </c>
      <c r="C4408" s="27" t="s">
        <v>189</v>
      </c>
      <c r="D4408" s="27" t="s">
        <v>730</v>
      </c>
      <c r="I4408" s="28">
        <v>43423.732268518521</v>
      </c>
      <c r="J4408" s="28">
        <v>43423.734965277778</v>
      </c>
      <c r="K4408" s="27">
        <v>2.6967592592592594E-3</v>
      </c>
      <c r="L4408" s="27" t="s">
        <v>210</v>
      </c>
      <c r="M4408" s="27" t="s">
        <v>210</v>
      </c>
      <c r="N4408" s="27" t="s">
        <v>215</v>
      </c>
      <c r="O4408" s="27" t="s">
        <v>731</v>
      </c>
      <c r="R4408" s="27">
        <v>0</v>
      </c>
      <c r="U4408" s="27" t="s">
        <v>1721</v>
      </c>
    </row>
    <row r="4409" spans="1:21" x14ac:dyDescent="0.15">
      <c r="A4409" s="27" t="s">
        <v>75</v>
      </c>
      <c r="B4409" s="27" t="s">
        <v>7849</v>
      </c>
      <c r="C4409" s="27" t="s">
        <v>188</v>
      </c>
      <c r="D4409" s="27" t="s">
        <v>733</v>
      </c>
      <c r="I4409" s="28">
        <v>43423.435324074075</v>
      </c>
      <c r="J4409" s="28">
        <v>43423.436481481483</v>
      </c>
      <c r="K4409" s="27">
        <v>1.1574074074074073E-3</v>
      </c>
      <c r="L4409" s="27" t="s">
        <v>210</v>
      </c>
      <c r="M4409" s="27" t="s">
        <v>211</v>
      </c>
      <c r="N4409" s="27" t="s">
        <v>215</v>
      </c>
      <c r="O4409" s="27" t="s">
        <v>734</v>
      </c>
      <c r="R4409" s="27">
        <v>0</v>
      </c>
      <c r="U4409" s="27" t="s">
        <v>7850</v>
      </c>
    </row>
    <row r="4410" spans="1:21" x14ac:dyDescent="0.15">
      <c r="A4410" s="27" t="s">
        <v>75</v>
      </c>
      <c r="B4410" s="27" t="s">
        <v>7851</v>
      </c>
      <c r="C4410" s="27" t="s">
        <v>188</v>
      </c>
      <c r="D4410" s="27" t="s">
        <v>733</v>
      </c>
      <c r="I4410" s="28">
        <v>43423.436597222222</v>
      </c>
      <c r="J4410" s="28">
        <v>43423.440185185187</v>
      </c>
      <c r="K4410" s="27">
        <v>3.5879629629629629E-3</v>
      </c>
      <c r="L4410" s="27" t="s">
        <v>210</v>
      </c>
      <c r="M4410" s="27" t="s">
        <v>210</v>
      </c>
      <c r="N4410" s="27" t="s">
        <v>215</v>
      </c>
      <c r="O4410" s="27" t="s">
        <v>734</v>
      </c>
      <c r="R4410" s="27">
        <v>0</v>
      </c>
      <c r="U4410" s="27" t="s">
        <v>1991</v>
      </c>
    </row>
    <row r="4411" spans="1:21" x14ac:dyDescent="0.15">
      <c r="A4411" s="27" t="s">
        <v>75</v>
      </c>
      <c r="B4411" s="27" t="s">
        <v>7852</v>
      </c>
      <c r="C4411" s="27" t="s">
        <v>188</v>
      </c>
      <c r="D4411" s="27" t="s">
        <v>733</v>
      </c>
      <c r="I4411" s="28">
        <v>43423.443738425929</v>
      </c>
      <c r="J4411" s="28">
        <v>43423.446087962962</v>
      </c>
      <c r="K4411" s="27">
        <v>2.3495370370370371E-3</v>
      </c>
      <c r="L4411" s="27" t="s">
        <v>210</v>
      </c>
      <c r="M4411" s="27" t="s">
        <v>210</v>
      </c>
      <c r="N4411" s="27" t="s">
        <v>215</v>
      </c>
      <c r="O4411" s="27" t="s">
        <v>734</v>
      </c>
      <c r="R4411" s="27">
        <v>0</v>
      </c>
      <c r="U4411" s="27" t="s">
        <v>7853</v>
      </c>
    </row>
    <row r="4412" spans="1:21" x14ac:dyDescent="0.15">
      <c r="A4412" s="27" t="s">
        <v>75</v>
      </c>
      <c r="B4412" s="27" t="s">
        <v>7854</v>
      </c>
      <c r="C4412" s="27" t="s">
        <v>188</v>
      </c>
      <c r="D4412" s="27" t="s">
        <v>733</v>
      </c>
      <c r="I4412" s="28">
        <v>43423.480231481481</v>
      </c>
      <c r="J4412" s="28">
        <v>43423.480937499997</v>
      </c>
      <c r="K4412" s="27">
        <v>7.0601851851851847E-4</v>
      </c>
      <c r="L4412" s="27" t="s">
        <v>210</v>
      </c>
      <c r="M4412" s="27" t="s">
        <v>211</v>
      </c>
      <c r="N4412" s="27" t="s">
        <v>215</v>
      </c>
      <c r="O4412" s="27" t="s">
        <v>734</v>
      </c>
      <c r="R4412" s="27">
        <v>0</v>
      </c>
      <c r="U4412" s="27" t="s">
        <v>1072</v>
      </c>
    </row>
    <row r="4413" spans="1:21" x14ac:dyDescent="0.15">
      <c r="A4413" s="27" t="s">
        <v>75</v>
      </c>
      <c r="B4413" s="27" t="s">
        <v>7855</v>
      </c>
      <c r="C4413" s="27" t="s">
        <v>188</v>
      </c>
      <c r="D4413" s="27" t="s">
        <v>733</v>
      </c>
      <c r="I4413" s="28">
        <v>43423.481377314813</v>
      </c>
      <c r="J4413" s="28">
        <v>43423.481851851851</v>
      </c>
      <c r="K4413" s="27">
        <v>4.7453703703703704E-4</v>
      </c>
      <c r="L4413" s="27" t="s">
        <v>210</v>
      </c>
      <c r="M4413" s="27" t="s">
        <v>211</v>
      </c>
      <c r="N4413" s="27" t="s">
        <v>215</v>
      </c>
      <c r="O4413" s="27" t="s">
        <v>734</v>
      </c>
      <c r="R4413" s="27">
        <v>0</v>
      </c>
      <c r="U4413" s="27" t="s">
        <v>1073</v>
      </c>
    </row>
    <row r="4414" spans="1:21" x14ac:dyDescent="0.15">
      <c r="A4414" s="27" t="s">
        <v>75</v>
      </c>
      <c r="B4414" s="27" t="s">
        <v>14424</v>
      </c>
      <c r="C4414" s="27" t="s">
        <v>188</v>
      </c>
      <c r="D4414" s="27" t="s">
        <v>733</v>
      </c>
      <c r="I4414" s="28">
        <v>43423.567465277774</v>
      </c>
      <c r="J4414" s="28">
        <v>43423.567465277774</v>
      </c>
      <c r="K4414" s="27">
        <v>0</v>
      </c>
      <c r="L4414" s="27" t="s">
        <v>211</v>
      </c>
      <c r="M4414" s="27" t="s">
        <v>211</v>
      </c>
      <c r="N4414" s="27" t="s">
        <v>215</v>
      </c>
      <c r="O4414" s="27" t="s">
        <v>734</v>
      </c>
      <c r="R4414" s="27">
        <v>0</v>
      </c>
      <c r="U4414" s="27" t="s">
        <v>1319</v>
      </c>
    </row>
    <row r="4415" spans="1:21" x14ac:dyDescent="0.15">
      <c r="A4415" s="27" t="s">
        <v>75</v>
      </c>
      <c r="B4415" s="27" t="s">
        <v>7856</v>
      </c>
      <c r="C4415" s="27" t="s">
        <v>188</v>
      </c>
      <c r="D4415" s="27" t="s">
        <v>733</v>
      </c>
      <c r="I4415" s="28">
        <v>43423.567743055559</v>
      </c>
      <c r="J4415" s="28">
        <v>43423.56790509259</v>
      </c>
      <c r="K4415" s="27">
        <v>1.6203703703703703E-4</v>
      </c>
      <c r="L4415" s="27" t="s">
        <v>210</v>
      </c>
      <c r="M4415" s="27" t="s">
        <v>211</v>
      </c>
      <c r="N4415" s="27" t="s">
        <v>215</v>
      </c>
      <c r="O4415" s="27" t="s">
        <v>734</v>
      </c>
      <c r="R4415" s="27">
        <v>0</v>
      </c>
      <c r="U4415" s="27" t="s">
        <v>1319</v>
      </c>
    </row>
    <row r="4416" spans="1:21" x14ac:dyDescent="0.15">
      <c r="A4416" s="27" t="s">
        <v>75</v>
      </c>
      <c r="B4416" s="27" t="s">
        <v>7857</v>
      </c>
      <c r="C4416" s="27" t="s">
        <v>188</v>
      </c>
      <c r="D4416" s="27" t="s">
        <v>733</v>
      </c>
      <c r="I4416" s="28">
        <v>43423.575532407405</v>
      </c>
      <c r="J4416" s="28">
        <v>43423.5784375</v>
      </c>
      <c r="K4416" s="27">
        <v>2.9050925925925928E-3</v>
      </c>
      <c r="L4416" s="27" t="s">
        <v>210</v>
      </c>
      <c r="M4416" s="27" t="s">
        <v>210</v>
      </c>
      <c r="N4416" s="27" t="s">
        <v>215</v>
      </c>
      <c r="O4416" s="27" t="s">
        <v>734</v>
      </c>
      <c r="R4416" s="27">
        <v>0</v>
      </c>
      <c r="U4416" s="27" t="s">
        <v>1320</v>
      </c>
    </row>
    <row r="4417" spans="1:21" x14ac:dyDescent="0.15">
      <c r="A4417" s="27" t="s">
        <v>75</v>
      </c>
      <c r="B4417" s="27" t="s">
        <v>7858</v>
      </c>
      <c r="C4417" s="27" t="s">
        <v>188</v>
      </c>
      <c r="D4417" s="27" t="s">
        <v>733</v>
      </c>
      <c r="I4417" s="28">
        <v>43423.57949074074</v>
      </c>
      <c r="J4417" s="28">
        <v>43423.580254629633</v>
      </c>
      <c r="K4417" s="27">
        <v>7.6388888888888893E-4</v>
      </c>
      <c r="L4417" s="27" t="s">
        <v>210</v>
      </c>
      <c r="M4417" s="27" t="s">
        <v>211</v>
      </c>
      <c r="N4417" s="27" t="s">
        <v>215</v>
      </c>
      <c r="O4417" s="27" t="s">
        <v>734</v>
      </c>
      <c r="R4417" s="27">
        <v>0</v>
      </c>
      <c r="U4417" s="27" t="s">
        <v>1472</v>
      </c>
    </row>
    <row r="4418" spans="1:21" x14ac:dyDescent="0.15">
      <c r="A4418" s="27" t="s">
        <v>75</v>
      </c>
      <c r="B4418" s="27" t="s">
        <v>7859</v>
      </c>
      <c r="C4418" s="27" t="s">
        <v>188</v>
      </c>
      <c r="D4418" s="27" t="s">
        <v>733</v>
      </c>
      <c r="I4418" s="28">
        <v>43423.585995370369</v>
      </c>
      <c r="J4418" s="28">
        <v>43423.586145833331</v>
      </c>
      <c r="K4418" s="27">
        <v>1.5046296296296297E-4</v>
      </c>
      <c r="L4418" s="27" t="s">
        <v>210</v>
      </c>
      <c r="M4418" s="27" t="s">
        <v>211</v>
      </c>
      <c r="N4418" s="27" t="s">
        <v>215</v>
      </c>
      <c r="O4418" s="27" t="s">
        <v>734</v>
      </c>
      <c r="R4418" s="27">
        <v>0</v>
      </c>
      <c r="U4418" s="27" t="s">
        <v>7860</v>
      </c>
    </row>
    <row r="4419" spans="1:21" x14ac:dyDescent="0.15">
      <c r="A4419" s="27" t="s">
        <v>75</v>
      </c>
      <c r="B4419" s="27" t="s">
        <v>7861</v>
      </c>
      <c r="C4419" s="27" t="s">
        <v>188</v>
      </c>
      <c r="D4419" s="27" t="s">
        <v>733</v>
      </c>
      <c r="I4419" s="28">
        <v>43423.587245370371</v>
      </c>
      <c r="J4419" s="28">
        <v>43423.58766203704</v>
      </c>
      <c r="K4419" s="27">
        <v>4.1666666666666669E-4</v>
      </c>
      <c r="L4419" s="27" t="s">
        <v>210</v>
      </c>
      <c r="M4419" s="27" t="s">
        <v>211</v>
      </c>
      <c r="N4419" s="27" t="s">
        <v>215</v>
      </c>
      <c r="O4419" s="27" t="s">
        <v>734</v>
      </c>
      <c r="R4419" s="27">
        <v>0</v>
      </c>
      <c r="U4419" s="27" t="s">
        <v>1505</v>
      </c>
    </row>
    <row r="4420" spans="1:21" x14ac:dyDescent="0.15">
      <c r="A4420" s="27" t="s">
        <v>75</v>
      </c>
      <c r="B4420" s="27" t="s">
        <v>7862</v>
      </c>
      <c r="C4420" s="27" t="s">
        <v>188</v>
      </c>
      <c r="D4420" s="27" t="s">
        <v>733</v>
      </c>
      <c r="I4420" s="28">
        <v>43423.587916666664</v>
      </c>
      <c r="J4420" s="28">
        <v>43423.589768518519</v>
      </c>
      <c r="K4420" s="27">
        <v>1.8518518518518517E-3</v>
      </c>
      <c r="L4420" s="27" t="s">
        <v>210</v>
      </c>
      <c r="M4420" s="27" t="s">
        <v>211</v>
      </c>
      <c r="N4420" s="27" t="s">
        <v>215</v>
      </c>
      <c r="O4420" s="27" t="s">
        <v>734</v>
      </c>
      <c r="R4420" s="27">
        <v>0</v>
      </c>
      <c r="U4420" s="27" t="s">
        <v>7863</v>
      </c>
    </row>
    <row r="4421" spans="1:21" x14ac:dyDescent="0.15">
      <c r="A4421" s="27" t="s">
        <v>75</v>
      </c>
      <c r="B4421" s="27" t="s">
        <v>14425</v>
      </c>
      <c r="C4421" s="27" t="s">
        <v>188</v>
      </c>
      <c r="D4421" s="27" t="s">
        <v>733</v>
      </c>
      <c r="I4421" s="28">
        <v>43423.590277777781</v>
      </c>
      <c r="J4421" s="28">
        <v>43423.590277777781</v>
      </c>
      <c r="K4421" s="27">
        <v>0</v>
      </c>
      <c r="L4421" s="27" t="s">
        <v>211</v>
      </c>
      <c r="M4421" s="27" t="s">
        <v>211</v>
      </c>
      <c r="N4421" s="27" t="s">
        <v>215</v>
      </c>
      <c r="O4421" s="27" t="s">
        <v>734</v>
      </c>
      <c r="R4421" s="27">
        <v>0</v>
      </c>
      <c r="U4421" s="27" t="s">
        <v>14426</v>
      </c>
    </row>
    <row r="4422" spans="1:21" x14ac:dyDescent="0.15">
      <c r="A4422" s="27" t="s">
        <v>75</v>
      </c>
      <c r="B4422" s="27" t="s">
        <v>14427</v>
      </c>
      <c r="C4422" s="27" t="s">
        <v>188</v>
      </c>
      <c r="D4422" s="27" t="s">
        <v>733</v>
      </c>
      <c r="I4422" s="28">
        <v>43423.590532407405</v>
      </c>
      <c r="J4422" s="28">
        <v>43423.590532407405</v>
      </c>
      <c r="K4422" s="27">
        <v>0</v>
      </c>
      <c r="L4422" s="27" t="s">
        <v>211</v>
      </c>
      <c r="M4422" s="27" t="s">
        <v>211</v>
      </c>
      <c r="N4422" s="27" t="s">
        <v>215</v>
      </c>
      <c r="O4422" s="27" t="s">
        <v>734</v>
      </c>
      <c r="R4422" s="27">
        <v>0</v>
      </c>
      <c r="U4422" s="27" t="s">
        <v>14426</v>
      </c>
    </row>
    <row r="4423" spans="1:21" x14ac:dyDescent="0.15">
      <c r="A4423" s="27" t="s">
        <v>75</v>
      </c>
      <c r="B4423" s="27" t="s">
        <v>14428</v>
      </c>
      <c r="C4423" s="27" t="s">
        <v>188</v>
      </c>
      <c r="D4423" s="27" t="s">
        <v>733</v>
      </c>
      <c r="I4423" s="28">
        <v>43423.590555555558</v>
      </c>
      <c r="J4423" s="28">
        <v>43423.590555555558</v>
      </c>
      <c r="K4423" s="27">
        <v>0</v>
      </c>
      <c r="L4423" s="27" t="s">
        <v>211</v>
      </c>
      <c r="M4423" s="27" t="s">
        <v>211</v>
      </c>
      <c r="N4423" s="27" t="s">
        <v>215</v>
      </c>
      <c r="O4423" s="27" t="s">
        <v>734</v>
      </c>
      <c r="R4423" s="27">
        <v>0</v>
      </c>
      <c r="U4423" s="27" t="s">
        <v>14429</v>
      </c>
    </row>
    <row r="4424" spans="1:21" x14ac:dyDescent="0.15">
      <c r="A4424" s="27" t="s">
        <v>75</v>
      </c>
      <c r="B4424" s="27" t="s">
        <v>14430</v>
      </c>
      <c r="C4424" s="27" t="s">
        <v>188</v>
      </c>
      <c r="D4424" s="27" t="s">
        <v>733</v>
      </c>
      <c r="I4424" s="28">
        <v>43423.590787037036</v>
      </c>
      <c r="J4424" s="28">
        <v>43423.590787037036</v>
      </c>
      <c r="K4424" s="27">
        <v>0</v>
      </c>
      <c r="L4424" s="27" t="s">
        <v>211</v>
      </c>
      <c r="M4424" s="27" t="s">
        <v>211</v>
      </c>
      <c r="N4424" s="27" t="s">
        <v>215</v>
      </c>
      <c r="O4424" s="27" t="s">
        <v>734</v>
      </c>
      <c r="R4424" s="27">
        <v>0</v>
      </c>
      <c r="U4424" s="27" t="s">
        <v>14426</v>
      </c>
    </row>
    <row r="4425" spans="1:21" x14ac:dyDescent="0.15">
      <c r="A4425" s="27" t="s">
        <v>75</v>
      </c>
      <c r="B4425" s="27" t="s">
        <v>14431</v>
      </c>
      <c r="C4425" s="27" t="s">
        <v>188</v>
      </c>
      <c r="D4425" s="27" t="s">
        <v>733</v>
      </c>
      <c r="I4425" s="28">
        <v>43423.590821759259</v>
      </c>
      <c r="J4425" s="28">
        <v>43423.590821759259</v>
      </c>
      <c r="K4425" s="27">
        <v>0</v>
      </c>
      <c r="L4425" s="27" t="s">
        <v>211</v>
      </c>
      <c r="M4425" s="27" t="s">
        <v>211</v>
      </c>
      <c r="N4425" s="27" t="s">
        <v>215</v>
      </c>
      <c r="O4425" s="27" t="s">
        <v>734</v>
      </c>
      <c r="R4425" s="27">
        <v>0</v>
      </c>
      <c r="U4425" s="27" t="s">
        <v>14432</v>
      </c>
    </row>
    <row r="4426" spans="1:21" x14ac:dyDescent="0.15">
      <c r="A4426" s="27" t="s">
        <v>75</v>
      </c>
      <c r="B4426" s="27" t="s">
        <v>14433</v>
      </c>
      <c r="C4426" s="27" t="s">
        <v>188</v>
      </c>
      <c r="D4426" s="27" t="s">
        <v>733</v>
      </c>
      <c r="I4426" s="28">
        <v>43423.592361111114</v>
      </c>
      <c r="J4426" s="28">
        <v>43423.592361111114</v>
      </c>
      <c r="K4426" s="27">
        <v>0</v>
      </c>
      <c r="L4426" s="27" t="s">
        <v>211</v>
      </c>
      <c r="M4426" s="27" t="s">
        <v>211</v>
      </c>
      <c r="N4426" s="27" t="s">
        <v>215</v>
      </c>
      <c r="O4426" s="27" t="s">
        <v>734</v>
      </c>
      <c r="R4426" s="27">
        <v>0</v>
      </c>
      <c r="U4426" s="27" t="s">
        <v>14432</v>
      </c>
    </row>
    <row r="4427" spans="1:21" x14ac:dyDescent="0.15">
      <c r="A4427" s="27" t="s">
        <v>75</v>
      </c>
      <c r="B4427" s="27" t="s">
        <v>7864</v>
      </c>
      <c r="C4427" s="27" t="s">
        <v>188</v>
      </c>
      <c r="D4427" s="27" t="s">
        <v>733</v>
      </c>
      <c r="I4427" s="28">
        <v>43423.593252314815</v>
      </c>
      <c r="J4427" s="28">
        <v>43423.594548611109</v>
      </c>
      <c r="K4427" s="27">
        <v>1.2962962962962963E-3</v>
      </c>
      <c r="L4427" s="27" t="s">
        <v>210</v>
      </c>
      <c r="M4427" s="27" t="s">
        <v>211</v>
      </c>
      <c r="N4427" s="27" t="s">
        <v>215</v>
      </c>
      <c r="O4427" s="27" t="s">
        <v>734</v>
      </c>
      <c r="R4427" s="27">
        <v>0</v>
      </c>
      <c r="U4427" s="27" t="s">
        <v>7865</v>
      </c>
    </row>
    <row r="4428" spans="1:21" x14ac:dyDescent="0.15">
      <c r="A4428" s="27" t="s">
        <v>75</v>
      </c>
      <c r="B4428" s="27" t="s">
        <v>14434</v>
      </c>
      <c r="C4428" s="27" t="s">
        <v>188</v>
      </c>
      <c r="D4428" s="27" t="s">
        <v>733</v>
      </c>
      <c r="I4428" s="28">
        <v>43423.59511574074</v>
      </c>
      <c r="J4428" s="28">
        <v>43423.59511574074</v>
      </c>
      <c r="K4428" s="27">
        <v>0</v>
      </c>
      <c r="L4428" s="27" t="s">
        <v>211</v>
      </c>
      <c r="M4428" s="27" t="s">
        <v>211</v>
      </c>
      <c r="N4428" s="27" t="s">
        <v>215</v>
      </c>
      <c r="O4428" s="27" t="s">
        <v>734</v>
      </c>
      <c r="R4428" s="27">
        <v>0</v>
      </c>
      <c r="U4428" s="27" t="s">
        <v>14435</v>
      </c>
    </row>
    <row r="4429" spans="1:21" x14ac:dyDescent="0.15">
      <c r="A4429" s="27" t="s">
        <v>75</v>
      </c>
      <c r="B4429" s="27" t="s">
        <v>14436</v>
      </c>
      <c r="C4429" s="27" t="s">
        <v>188</v>
      </c>
      <c r="D4429" s="27" t="s">
        <v>733</v>
      </c>
      <c r="I4429" s="28">
        <v>43423.595462962963</v>
      </c>
      <c r="J4429" s="28">
        <v>43423.595462962963</v>
      </c>
      <c r="K4429" s="27">
        <v>0</v>
      </c>
      <c r="L4429" s="27" t="s">
        <v>211</v>
      </c>
      <c r="M4429" s="27" t="s">
        <v>211</v>
      </c>
      <c r="N4429" s="27" t="s">
        <v>215</v>
      </c>
      <c r="O4429" s="27" t="s">
        <v>734</v>
      </c>
      <c r="R4429" s="27">
        <v>0</v>
      </c>
      <c r="U4429" s="27" t="s">
        <v>14437</v>
      </c>
    </row>
    <row r="4430" spans="1:21" x14ac:dyDescent="0.15">
      <c r="A4430" s="27" t="s">
        <v>75</v>
      </c>
      <c r="B4430" s="27" t="s">
        <v>7866</v>
      </c>
      <c r="C4430" s="27" t="s">
        <v>188</v>
      </c>
      <c r="D4430" s="27" t="s">
        <v>733</v>
      </c>
      <c r="I4430" s="28">
        <v>43423.596203703702</v>
      </c>
      <c r="J4430" s="28">
        <v>43423.598263888889</v>
      </c>
      <c r="K4430" s="27">
        <v>2.0601851851851853E-3</v>
      </c>
      <c r="L4430" s="27" t="s">
        <v>210</v>
      </c>
      <c r="M4430" s="27" t="s">
        <v>211</v>
      </c>
      <c r="N4430" s="27" t="s">
        <v>215</v>
      </c>
      <c r="O4430" s="27" t="s">
        <v>734</v>
      </c>
      <c r="R4430" s="27">
        <v>0</v>
      </c>
      <c r="U4430" s="27" t="s">
        <v>1031</v>
      </c>
    </row>
    <row r="4431" spans="1:21" x14ac:dyDescent="0.15">
      <c r="A4431" s="27" t="s">
        <v>75</v>
      </c>
      <c r="B4431" s="27" t="s">
        <v>7867</v>
      </c>
      <c r="C4431" s="27" t="s">
        <v>188</v>
      </c>
      <c r="D4431" s="27" t="s">
        <v>733</v>
      </c>
      <c r="I4431" s="28">
        <v>43423.598449074074</v>
      </c>
      <c r="J4431" s="28">
        <v>43423.598680555559</v>
      </c>
      <c r="K4431" s="27">
        <v>2.3148148148148146E-4</v>
      </c>
      <c r="L4431" s="27" t="s">
        <v>210</v>
      </c>
      <c r="M4431" s="27" t="s">
        <v>211</v>
      </c>
      <c r="N4431" s="27" t="s">
        <v>215</v>
      </c>
      <c r="O4431" s="27" t="s">
        <v>734</v>
      </c>
      <c r="R4431" s="27">
        <v>0</v>
      </c>
      <c r="U4431" s="27" t="s">
        <v>7868</v>
      </c>
    </row>
    <row r="4432" spans="1:21" x14ac:dyDescent="0.15">
      <c r="A4432" s="27" t="s">
        <v>75</v>
      </c>
      <c r="B4432" s="27" t="s">
        <v>14438</v>
      </c>
      <c r="C4432" s="27" t="s">
        <v>188</v>
      </c>
      <c r="D4432" s="27" t="s">
        <v>733</v>
      </c>
      <c r="I4432" s="28">
        <v>43423.599189814813</v>
      </c>
      <c r="J4432" s="28">
        <v>43423.599189814813</v>
      </c>
      <c r="K4432" s="27">
        <v>0</v>
      </c>
      <c r="L4432" s="27" t="s">
        <v>211</v>
      </c>
      <c r="M4432" s="27" t="s">
        <v>211</v>
      </c>
      <c r="N4432" s="27" t="s">
        <v>215</v>
      </c>
      <c r="O4432" s="27" t="s">
        <v>734</v>
      </c>
      <c r="R4432" s="27">
        <v>0</v>
      </c>
      <c r="U4432" s="27" t="s">
        <v>14439</v>
      </c>
    </row>
    <row r="4433" spans="1:21" x14ac:dyDescent="0.15">
      <c r="A4433" s="27" t="s">
        <v>75</v>
      </c>
      <c r="B4433" s="27" t="s">
        <v>7869</v>
      </c>
      <c r="C4433" s="27" t="s">
        <v>188</v>
      </c>
      <c r="D4433" s="27" t="s">
        <v>733</v>
      </c>
      <c r="I4433" s="28">
        <v>43423.59952546296</v>
      </c>
      <c r="J4433" s="28">
        <v>43423.599560185183</v>
      </c>
      <c r="K4433" s="27">
        <v>3.4722222222222222E-5</v>
      </c>
      <c r="L4433" s="27" t="s">
        <v>210</v>
      </c>
      <c r="M4433" s="27" t="s">
        <v>211</v>
      </c>
      <c r="N4433" s="27" t="s">
        <v>215</v>
      </c>
      <c r="O4433" s="27" t="s">
        <v>734</v>
      </c>
      <c r="R4433" s="27">
        <v>0</v>
      </c>
      <c r="U4433" s="27" t="s">
        <v>7870</v>
      </c>
    </row>
    <row r="4434" spans="1:21" x14ac:dyDescent="0.15">
      <c r="A4434" s="27" t="s">
        <v>75</v>
      </c>
      <c r="B4434" s="27" t="s">
        <v>7871</v>
      </c>
      <c r="C4434" s="27" t="s">
        <v>188</v>
      </c>
      <c r="D4434" s="27" t="s">
        <v>733</v>
      </c>
      <c r="I4434" s="28">
        <v>43423.600104166668</v>
      </c>
      <c r="J4434" s="28">
        <v>43423.600740740738</v>
      </c>
      <c r="K4434" s="27">
        <v>6.3657407407407402E-4</v>
      </c>
      <c r="L4434" s="27" t="s">
        <v>210</v>
      </c>
      <c r="M4434" s="27" t="s">
        <v>211</v>
      </c>
      <c r="N4434" s="27" t="s">
        <v>215</v>
      </c>
      <c r="O4434" s="27" t="s">
        <v>734</v>
      </c>
      <c r="R4434" s="27">
        <v>0</v>
      </c>
      <c r="U4434" s="27" t="s">
        <v>7872</v>
      </c>
    </row>
    <row r="4435" spans="1:21" x14ac:dyDescent="0.15">
      <c r="A4435" s="27" t="s">
        <v>75</v>
      </c>
      <c r="B4435" s="27" t="s">
        <v>7873</v>
      </c>
      <c r="C4435" s="27" t="s">
        <v>188</v>
      </c>
      <c r="D4435" s="27" t="s">
        <v>733</v>
      </c>
      <c r="I4435" s="28">
        <v>43423.601076388892</v>
      </c>
      <c r="J4435" s="28">
        <v>43423.60229166667</v>
      </c>
      <c r="K4435" s="27">
        <v>1.2152777777777778E-3</v>
      </c>
      <c r="L4435" s="27" t="s">
        <v>210</v>
      </c>
      <c r="M4435" s="27" t="s">
        <v>211</v>
      </c>
      <c r="N4435" s="27" t="s">
        <v>215</v>
      </c>
      <c r="O4435" s="27" t="s">
        <v>734</v>
      </c>
      <c r="R4435" s="27">
        <v>0</v>
      </c>
      <c r="U4435" s="27" t="s">
        <v>7874</v>
      </c>
    </row>
    <row r="4436" spans="1:21" x14ac:dyDescent="0.15">
      <c r="A4436" s="27" t="s">
        <v>75</v>
      </c>
      <c r="B4436" s="27" t="s">
        <v>7875</v>
      </c>
      <c r="C4436" s="27" t="s">
        <v>188</v>
      </c>
      <c r="D4436" s="27" t="s">
        <v>733</v>
      </c>
      <c r="I4436" s="28">
        <v>43423.602893518517</v>
      </c>
      <c r="J4436" s="28">
        <v>43423.608194444445</v>
      </c>
      <c r="K4436" s="27">
        <v>5.3009259259259251E-3</v>
      </c>
      <c r="L4436" s="27" t="s">
        <v>210</v>
      </c>
      <c r="M4436" s="27" t="s">
        <v>210</v>
      </c>
      <c r="N4436" s="27" t="s">
        <v>215</v>
      </c>
      <c r="O4436" s="27" t="s">
        <v>734</v>
      </c>
      <c r="R4436" s="27">
        <v>0</v>
      </c>
      <c r="U4436" s="27" t="s">
        <v>7876</v>
      </c>
    </row>
    <row r="4437" spans="1:21" x14ac:dyDescent="0.15">
      <c r="A4437" s="27" t="s">
        <v>75</v>
      </c>
      <c r="B4437" s="27" t="s">
        <v>7877</v>
      </c>
      <c r="C4437" s="27" t="s">
        <v>188</v>
      </c>
      <c r="D4437" s="27" t="s">
        <v>733</v>
      </c>
      <c r="I4437" s="28">
        <v>43423.608981481484</v>
      </c>
      <c r="J4437" s="28">
        <v>43423.609259259261</v>
      </c>
      <c r="K4437" s="27">
        <v>2.7777777777777778E-4</v>
      </c>
      <c r="L4437" s="27" t="s">
        <v>210</v>
      </c>
      <c r="M4437" s="27" t="s">
        <v>211</v>
      </c>
      <c r="N4437" s="27" t="s">
        <v>215</v>
      </c>
      <c r="O4437" s="27" t="s">
        <v>734</v>
      </c>
      <c r="R4437" s="27">
        <v>0</v>
      </c>
      <c r="U4437" s="27" t="s">
        <v>7876</v>
      </c>
    </row>
    <row r="4438" spans="1:21" x14ac:dyDescent="0.15">
      <c r="A4438" s="27" t="s">
        <v>75</v>
      </c>
      <c r="B4438" s="27" t="s">
        <v>7878</v>
      </c>
      <c r="C4438" s="27" t="s">
        <v>188</v>
      </c>
      <c r="D4438" s="27" t="s">
        <v>733</v>
      </c>
      <c r="I4438" s="28">
        <v>43423.609456018516</v>
      </c>
      <c r="J4438" s="28">
        <v>43423.611018518517</v>
      </c>
      <c r="K4438" s="27">
        <v>1.5624999999999999E-3</v>
      </c>
      <c r="L4438" s="27" t="s">
        <v>210</v>
      </c>
      <c r="M4438" s="27" t="s">
        <v>211</v>
      </c>
      <c r="N4438" s="27" t="s">
        <v>215</v>
      </c>
      <c r="O4438" s="27" t="s">
        <v>734</v>
      </c>
      <c r="R4438" s="27">
        <v>0</v>
      </c>
      <c r="U4438" s="27" t="s">
        <v>7879</v>
      </c>
    </row>
    <row r="4439" spans="1:21" x14ac:dyDescent="0.15">
      <c r="A4439" s="27" t="s">
        <v>75</v>
      </c>
      <c r="B4439" s="27" t="s">
        <v>14440</v>
      </c>
      <c r="C4439" s="27" t="s">
        <v>188</v>
      </c>
      <c r="D4439" s="27" t="s">
        <v>733</v>
      </c>
      <c r="I4439" s="28">
        <v>43423.611967592595</v>
      </c>
      <c r="J4439" s="28">
        <v>43423.611967592595</v>
      </c>
      <c r="K4439" s="27">
        <v>0</v>
      </c>
      <c r="L4439" s="27" t="s">
        <v>211</v>
      </c>
      <c r="M4439" s="27" t="s">
        <v>211</v>
      </c>
      <c r="N4439" s="27" t="s">
        <v>215</v>
      </c>
      <c r="O4439" s="27" t="s">
        <v>734</v>
      </c>
      <c r="R4439" s="27">
        <v>0</v>
      </c>
      <c r="U4439" s="27" t="s">
        <v>7879</v>
      </c>
    </row>
    <row r="4440" spans="1:21" x14ac:dyDescent="0.15">
      <c r="A4440" s="27" t="s">
        <v>75</v>
      </c>
      <c r="B4440" s="27" t="s">
        <v>14441</v>
      </c>
      <c r="C4440" s="27" t="s">
        <v>188</v>
      </c>
      <c r="D4440" s="27" t="s">
        <v>733</v>
      </c>
      <c r="I4440" s="28">
        <v>43423.612280092595</v>
      </c>
      <c r="J4440" s="28">
        <v>43423.612280092595</v>
      </c>
      <c r="K4440" s="27">
        <v>0</v>
      </c>
      <c r="L4440" s="27" t="s">
        <v>211</v>
      </c>
      <c r="M4440" s="27" t="s">
        <v>211</v>
      </c>
      <c r="N4440" s="27" t="s">
        <v>215</v>
      </c>
      <c r="O4440" s="27" t="s">
        <v>734</v>
      </c>
      <c r="R4440" s="27">
        <v>0</v>
      </c>
      <c r="U4440" s="27" t="s">
        <v>7879</v>
      </c>
    </row>
    <row r="4441" spans="1:21" x14ac:dyDescent="0.15">
      <c r="A4441" s="27" t="s">
        <v>75</v>
      </c>
      <c r="B4441" s="27" t="s">
        <v>7880</v>
      </c>
      <c r="C4441" s="27" t="s">
        <v>188</v>
      </c>
      <c r="D4441" s="27" t="s">
        <v>733</v>
      </c>
      <c r="I4441" s="28">
        <v>43423.6169212963</v>
      </c>
      <c r="J4441" s="28">
        <v>43423.616956018515</v>
      </c>
      <c r="K4441" s="27">
        <v>3.4722222222222222E-5</v>
      </c>
      <c r="L4441" s="27" t="s">
        <v>210</v>
      </c>
      <c r="M4441" s="27" t="s">
        <v>211</v>
      </c>
      <c r="N4441" s="27" t="s">
        <v>215</v>
      </c>
      <c r="O4441" s="27" t="s">
        <v>734</v>
      </c>
      <c r="R4441" s="27">
        <v>0</v>
      </c>
      <c r="U4441" s="27" t="s">
        <v>7881</v>
      </c>
    </row>
    <row r="4442" spans="1:21" x14ac:dyDescent="0.15">
      <c r="A4442" s="27" t="s">
        <v>75</v>
      </c>
      <c r="B4442" s="27" t="s">
        <v>7882</v>
      </c>
      <c r="C4442" s="27" t="s">
        <v>188</v>
      </c>
      <c r="D4442" s="27" t="s">
        <v>733</v>
      </c>
      <c r="I4442" s="28">
        <v>43423.617337962962</v>
      </c>
      <c r="J4442" s="28">
        <v>43423.618067129632</v>
      </c>
      <c r="K4442" s="27">
        <v>7.291666666666667E-4</v>
      </c>
      <c r="L4442" s="27" t="s">
        <v>210</v>
      </c>
      <c r="M4442" s="27" t="s">
        <v>211</v>
      </c>
      <c r="N4442" s="27" t="s">
        <v>215</v>
      </c>
      <c r="O4442" s="27" t="s">
        <v>734</v>
      </c>
      <c r="R4442" s="27">
        <v>0</v>
      </c>
      <c r="U4442" s="27" t="s">
        <v>7883</v>
      </c>
    </row>
    <row r="4443" spans="1:21" x14ac:dyDescent="0.15">
      <c r="A4443" s="27" t="s">
        <v>75</v>
      </c>
      <c r="B4443" s="27" t="s">
        <v>7884</v>
      </c>
      <c r="C4443" s="27" t="s">
        <v>188</v>
      </c>
      <c r="D4443" s="27" t="s">
        <v>733</v>
      </c>
      <c r="I4443" s="28">
        <v>43423.623807870368</v>
      </c>
      <c r="J4443" s="28">
        <v>43423.623900462961</v>
      </c>
      <c r="K4443" s="27">
        <v>9.2592592592592588E-5</v>
      </c>
      <c r="L4443" s="27" t="s">
        <v>210</v>
      </c>
      <c r="M4443" s="27" t="s">
        <v>211</v>
      </c>
      <c r="N4443" s="27" t="s">
        <v>215</v>
      </c>
      <c r="O4443" s="27" t="s">
        <v>734</v>
      </c>
      <c r="R4443" s="27">
        <v>0</v>
      </c>
      <c r="U4443" s="27" t="s">
        <v>7885</v>
      </c>
    </row>
    <row r="4444" spans="1:21" x14ac:dyDescent="0.15">
      <c r="A4444" s="27" t="s">
        <v>75</v>
      </c>
      <c r="B4444" s="27" t="s">
        <v>14442</v>
      </c>
      <c r="C4444" s="27" t="s">
        <v>188</v>
      </c>
      <c r="D4444" s="27" t="s">
        <v>733</v>
      </c>
      <c r="I4444" s="28">
        <v>43423.625393518516</v>
      </c>
      <c r="J4444" s="28">
        <v>43423.625393518516</v>
      </c>
      <c r="K4444" s="27">
        <v>0</v>
      </c>
      <c r="L4444" s="27" t="s">
        <v>211</v>
      </c>
      <c r="M4444" s="27" t="s">
        <v>211</v>
      </c>
      <c r="N4444" s="27" t="s">
        <v>215</v>
      </c>
      <c r="O4444" s="27" t="s">
        <v>734</v>
      </c>
      <c r="R4444" s="27">
        <v>0</v>
      </c>
      <c r="U4444" s="27" t="s">
        <v>14443</v>
      </c>
    </row>
    <row r="4445" spans="1:21" x14ac:dyDescent="0.15">
      <c r="A4445" s="27" t="s">
        <v>75</v>
      </c>
      <c r="B4445" s="27" t="s">
        <v>14444</v>
      </c>
      <c r="C4445" s="27" t="s">
        <v>188</v>
      </c>
      <c r="D4445" s="27" t="s">
        <v>733</v>
      </c>
      <c r="I4445" s="28">
        <v>43423.625740740739</v>
      </c>
      <c r="J4445" s="28">
        <v>43423.625740740739</v>
      </c>
      <c r="K4445" s="27">
        <v>0</v>
      </c>
      <c r="L4445" s="27" t="s">
        <v>211</v>
      </c>
      <c r="M4445" s="27" t="s">
        <v>211</v>
      </c>
      <c r="N4445" s="27" t="s">
        <v>215</v>
      </c>
      <c r="O4445" s="27" t="s">
        <v>734</v>
      </c>
      <c r="R4445" s="27">
        <v>0</v>
      </c>
      <c r="U4445" s="27" t="s">
        <v>14445</v>
      </c>
    </row>
    <row r="4446" spans="1:21" x14ac:dyDescent="0.15">
      <c r="A4446" s="27" t="s">
        <v>75</v>
      </c>
      <c r="B4446" s="27" t="s">
        <v>7886</v>
      </c>
      <c r="C4446" s="27" t="s">
        <v>188</v>
      </c>
      <c r="D4446" s="27" t="s">
        <v>733</v>
      </c>
      <c r="I4446" s="28">
        <v>43423.626666666663</v>
      </c>
      <c r="J4446" s="28">
        <v>43423.627187500002</v>
      </c>
      <c r="K4446" s="27">
        <v>5.2083333333333333E-4</v>
      </c>
      <c r="L4446" s="27" t="s">
        <v>210</v>
      </c>
      <c r="M4446" s="27" t="s">
        <v>211</v>
      </c>
      <c r="N4446" s="27" t="s">
        <v>215</v>
      </c>
      <c r="O4446" s="27" t="s">
        <v>734</v>
      </c>
      <c r="R4446" s="27">
        <v>0</v>
      </c>
      <c r="U4446" s="27" t="s">
        <v>1074</v>
      </c>
    </row>
    <row r="4447" spans="1:21" x14ac:dyDescent="0.15">
      <c r="A4447" s="27" t="s">
        <v>75</v>
      </c>
      <c r="B4447" s="27" t="s">
        <v>14446</v>
      </c>
      <c r="C4447" s="27" t="s">
        <v>188</v>
      </c>
      <c r="D4447" s="27" t="s">
        <v>733</v>
      </c>
      <c r="I4447" s="28">
        <v>43423.63003472222</v>
      </c>
      <c r="J4447" s="28">
        <v>43423.63003472222</v>
      </c>
      <c r="K4447" s="27">
        <v>0</v>
      </c>
      <c r="L4447" s="27" t="s">
        <v>211</v>
      </c>
      <c r="M4447" s="27" t="s">
        <v>211</v>
      </c>
      <c r="N4447" s="27" t="s">
        <v>215</v>
      </c>
      <c r="O4447" s="27" t="s">
        <v>734</v>
      </c>
      <c r="R4447" s="27">
        <v>0</v>
      </c>
      <c r="U4447" s="27" t="s">
        <v>14447</v>
      </c>
    </row>
    <row r="4448" spans="1:21" x14ac:dyDescent="0.15">
      <c r="A4448" s="27" t="s">
        <v>75</v>
      </c>
      <c r="B4448" s="27" t="s">
        <v>7887</v>
      </c>
      <c r="C4448" s="27" t="s">
        <v>188</v>
      </c>
      <c r="D4448" s="27" t="s">
        <v>733</v>
      </c>
      <c r="I4448" s="28">
        <v>43423.630787037036</v>
      </c>
      <c r="J4448" s="28">
        <v>43423.631805555553</v>
      </c>
      <c r="K4448" s="27">
        <v>1.0185185185185186E-3</v>
      </c>
      <c r="L4448" s="27" t="s">
        <v>210</v>
      </c>
      <c r="M4448" s="27" t="s">
        <v>211</v>
      </c>
      <c r="N4448" s="27" t="s">
        <v>215</v>
      </c>
      <c r="O4448" s="27" t="s">
        <v>734</v>
      </c>
      <c r="R4448" s="27">
        <v>0</v>
      </c>
      <c r="U4448" s="27" t="s">
        <v>7888</v>
      </c>
    </row>
    <row r="4449" spans="1:21" x14ac:dyDescent="0.15">
      <c r="A4449" s="27" t="s">
        <v>75</v>
      </c>
      <c r="B4449" s="27" t="s">
        <v>14448</v>
      </c>
      <c r="C4449" s="27" t="s">
        <v>188</v>
      </c>
      <c r="D4449" s="27" t="s">
        <v>733</v>
      </c>
      <c r="I4449" s="28">
        <v>43423.631249999999</v>
      </c>
      <c r="J4449" s="28">
        <v>43423.631249999999</v>
      </c>
      <c r="K4449" s="27">
        <v>0</v>
      </c>
      <c r="L4449" s="27" t="s">
        <v>211</v>
      </c>
      <c r="M4449" s="27" t="s">
        <v>211</v>
      </c>
      <c r="N4449" s="27" t="s">
        <v>215</v>
      </c>
      <c r="O4449" s="27" t="s">
        <v>734</v>
      </c>
      <c r="R4449" s="27">
        <v>0</v>
      </c>
      <c r="U4449" s="27" t="s">
        <v>14449</v>
      </c>
    </row>
    <row r="4450" spans="1:21" x14ac:dyDescent="0.15">
      <c r="A4450" s="27" t="s">
        <v>75</v>
      </c>
      <c r="B4450" s="27" t="s">
        <v>7889</v>
      </c>
      <c r="C4450" s="27" t="s">
        <v>188</v>
      </c>
      <c r="D4450" s="27" t="s">
        <v>733</v>
      </c>
      <c r="I4450" s="28">
        <v>43423.631956018522</v>
      </c>
      <c r="J4450" s="28">
        <v>43423.632928240739</v>
      </c>
      <c r="K4450" s="27">
        <v>9.7222222222222209E-4</v>
      </c>
      <c r="L4450" s="27" t="s">
        <v>210</v>
      </c>
      <c r="M4450" s="27" t="s">
        <v>211</v>
      </c>
      <c r="N4450" s="27" t="s">
        <v>215</v>
      </c>
      <c r="O4450" s="27" t="s">
        <v>734</v>
      </c>
      <c r="R4450" s="27">
        <v>0</v>
      </c>
      <c r="U4450" s="27" t="s">
        <v>7890</v>
      </c>
    </row>
    <row r="4451" spans="1:21" x14ac:dyDescent="0.15">
      <c r="A4451" s="27" t="s">
        <v>75</v>
      </c>
      <c r="B4451" s="27" t="s">
        <v>7891</v>
      </c>
      <c r="C4451" s="27" t="s">
        <v>188</v>
      </c>
      <c r="D4451" s="27" t="s">
        <v>733</v>
      </c>
      <c r="I4451" s="28">
        <v>43423.633275462962</v>
      </c>
      <c r="J4451" s="28">
        <v>43423.633935185186</v>
      </c>
      <c r="K4451" s="27">
        <v>6.5972222222222213E-4</v>
      </c>
      <c r="L4451" s="27" t="s">
        <v>210</v>
      </c>
      <c r="M4451" s="27" t="s">
        <v>211</v>
      </c>
      <c r="N4451" s="27" t="s">
        <v>215</v>
      </c>
      <c r="O4451" s="27" t="s">
        <v>734</v>
      </c>
      <c r="R4451" s="27">
        <v>0</v>
      </c>
      <c r="U4451" s="27" t="s">
        <v>7892</v>
      </c>
    </row>
    <row r="4452" spans="1:21" x14ac:dyDescent="0.15">
      <c r="A4452" s="27" t="s">
        <v>75</v>
      </c>
      <c r="B4452" s="27" t="s">
        <v>7893</v>
      </c>
      <c r="C4452" s="27" t="s">
        <v>188</v>
      </c>
      <c r="D4452" s="27" t="s">
        <v>733</v>
      </c>
      <c r="I4452" s="28">
        <v>43423.634236111109</v>
      </c>
      <c r="J4452" s="28">
        <v>43423.636006944442</v>
      </c>
      <c r="K4452" s="27">
        <v>1.7708333333333332E-3</v>
      </c>
      <c r="L4452" s="27" t="s">
        <v>210</v>
      </c>
      <c r="M4452" s="27" t="s">
        <v>211</v>
      </c>
      <c r="N4452" s="27" t="s">
        <v>215</v>
      </c>
      <c r="O4452" s="27" t="s">
        <v>734</v>
      </c>
      <c r="R4452" s="27">
        <v>0</v>
      </c>
      <c r="U4452" s="27" t="s">
        <v>1537</v>
      </c>
    </row>
    <row r="4453" spans="1:21" x14ac:dyDescent="0.15">
      <c r="A4453" s="27" t="s">
        <v>75</v>
      </c>
      <c r="B4453" s="27" t="s">
        <v>14450</v>
      </c>
      <c r="C4453" s="27" t="s">
        <v>188</v>
      </c>
      <c r="D4453" s="27" t="s">
        <v>733</v>
      </c>
      <c r="I4453" s="28">
        <v>43423.634328703702</v>
      </c>
      <c r="J4453" s="28">
        <v>43423.634328703702</v>
      </c>
      <c r="K4453" s="27">
        <v>0</v>
      </c>
      <c r="L4453" s="27" t="s">
        <v>211</v>
      </c>
      <c r="M4453" s="27" t="s">
        <v>211</v>
      </c>
      <c r="N4453" s="27" t="s">
        <v>215</v>
      </c>
      <c r="O4453" s="27" t="s">
        <v>734</v>
      </c>
      <c r="R4453" s="27">
        <v>0</v>
      </c>
      <c r="U4453" s="27" t="s">
        <v>14449</v>
      </c>
    </row>
    <row r="4454" spans="1:21" x14ac:dyDescent="0.15">
      <c r="A4454" s="27" t="s">
        <v>75</v>
      </c>
      <c r="B4454" s="27" t="s">
        <v>14451</v>
      </c>
      <c r="C4454" s="27" t="s">
        <v>188</v>
      </c>
      <c r="D4454" s="27" t="s">
        <v>733</v>
      </c>
      <c r="I4454" s="28">
        <v>43423.636284722219</v>
      </c>
      <c r="J4454" s="28">
        <v>43423.636284722219</v>
      </c>
      <c r="K4454" s="27">
        <v>0</v>
      </c>
      <c r="L4454" s="27" t="s">
        <v>211</v>
      </c>
      <c r="M4454" s="27" t="s">
        <v>211</v>
      </c>
      <c r="N4454" s="27" t="s">
        <v>215</v>
      </c>
      <c r="O4454" s="27" t="s">
        <v>734</v>
      </c>
      <c r="R4454" s="27">
        <v>0</v>
      </c>
      <c r="U4454" s="27" t="s">
        <v>14452</v>
      </c>
    </row>
    <row r="4455" spans="1:21" x14ac:dyDescent="0.15">
      <c r="A4455" s="27" t="s">
        <v>75</v>
      </c>
      <c r="B4455" s="27" t="s">
        <v>14453</v>
      </c>
      <c r="C4455" s="27" t="s">
        <v>188</v>
      </c>
      <c r="D4455" s="27" t="s">
        <v>733</v>
      </c>
      <c r="I4455" s="28">
        <v>43423.637777777774</v>
      </c>
      <c r="J4455" s="28">
        <v>43423.637777777774</v>
      </c>
      <c r="K4455" s="27">
        <v>0</v>
      </c>
      <c r="L4455" s="27" t="s">
        <v>211</v>
      </c>
      <c r="M4455" s="27" t="s">
        <v>211</v>
      </c>
      <c r="N4455" s="27" t="s">
        <v>215</v>
      </c>
      <c r="O4455" s="27" t="s">
        <v>734</v>
      </c>
      <c r="R4455" s="27">
        <v>0</v>
      </c>
      <c r="U4455" s="27" t="s">
        <v>14452</v>
      </c>
    </row>
    <row r="4456" spans="1:21" x14ac:dyDescent="0.15">
      <c r="A4456" s="27" t="s">
        <v>75</v>
      </c>
      <c r="B4456" s="27" t="s">
        <v>7894</v>
      </c>
      <c r="C4456" s="27" t="s">
        <v>188</v>
      </c>
      <c r="D4456" s="27" t="s">
        <v>733</v>
      </c>
      <c r="I4456" s="28">
        <v>43423.638136574074</v>
      </c>
      <c r="J4456" s="28">
        <v>43423.638275462959</v>
      </c>
      <c r="K4456" s="27">
        <v>1.3888888888888889E-4</v>
      </c>
      <c r="L4456" s="27" t="s">
        <v>210</v>
      </c>
      <c r="M4456" s="27" t="s">
        <v>211</v>
      </c>
      <c r="N4456" s="27" t="s">
        <v>215</v>
      </c>
      <c r="O4456" s="27" t="s">
        <v>734</v>
      </c>
      <c r="R4456" s="27">
        <v>0</v>
      </c>
      <c r="U4456" s="27" t="s">
        <v>7895</v>
      </c>
    </row>
    <row r="4457" spans="1:21" x14ac:dyDescent="0.15">
      <c r="A4457" s="27" t="s">
        <v>75</v>
      </c>
      <c r="B4457" s="27" t="s">
        <v>7896</v>
      </c>
      <c r="C4457" s="27" t="s">
        <v>188</v>
      </c>
      <c r="D4457" s="27" t="s">
        <v>733</v>
      </c>
      <c r="I4457" s="28">
        <v>43423.638402777775</v>
      </c>
      <c r="J4457" s="28">
        <v>43423.638518518521</v>
      </c>
      <c r="K4457" s="27">
        <v>1.1574074074074073E-4</v>
      </c>
      <c r="L4457" s="27" t="s">
        <v>210</v>
      </c>
      <c r="M4457" s="27" t="s">
        <v>211</v>
      </c>
      <c r="N4457" s="27" t="s">
        <v>215</v>
      </c>
      <c r="O4457" s="27" t="s">
        <v>734</v>
      </c>
      <c r="R4457" s="27">
        <v>0</v>
      </c>
      <c r="U4457" s="27" t="s">
        <v>7895</v>
      </c>
    </row>
    <row r="4458" spans="1:21" x14ac:dyDescent="0.15">
      <c r="A4458" s="27" t="s">
        <v>75</v>
      </c>
      <c r="B4458" s="27" t="s">
        <v>14454</v>
      </c>
      <c r="C4458" s="27" t="s">
        <v>188</v>
      </c>
      <c r="D4458" s="27" t="s">
        <v>733</v>
      </c>
      <c r="I4458" s="28">
        <v>43423.642187500001</v>
      </c>
      <c r="J4458" s="28">
        <v>43423.642187500001</v>
      </c>
      <c r="K4458" s="27">
        <v>0</v>
      </c>
      <c r="L4458" s="27" t="s">
        <v>211</v>
      </c>
      <c r="M4458" s="27" t="s">
        <v>211</v>
      </c>
      <c r="N4458" s="27" t="s">
        <v>215</v>
      </c>
      <c r="O4458" s="27" t="s">
        <v>734</v>
      </c>
      <c r="U4458" s="27" t="s">
        <v>14455</v>
      </c>
    </row>
    <row r="4459" spans="1:21" x14ac:dyDescent="0.15">
      <c r="A4459" s="27" t="s">
        <v>75</v>
      </c>
      <c r="B4459" s="27" t="s">
        <v>14456</v>
      </c>
      <c r="C4459" s="27" t="s">
        <v>188</v>
      </c>
      <c r="D4459" s="27" t="s">
        <v>733</v>
      </c>
      <c r="I4459" s="28">
        <v>43423.644293981481</v>
      </c>
      <c r="J4459" s="28">
        <v>43423.644293981481</v>
      </c>
      <c r="K4459" s="27">
        <v>0</v>
      </c>
      <c r="L4459" s="27" t="s">
        <v>211</v>
      </c>
      <c r="M4459" s="27" t="s">
        <v>211</v>
      </c>
      <c r="N4459" s="27" t="s">
        <v>215</v>
      </c>
      <c r="O4459" s="27" t="s">
        <v>734</v>
      </c>
      <c r="R4459" s="27">
        <v>0</v>
      </c>
      <c r="U4459" s="27" t="s">
        <v>14455</v>
      </c>
    </row>
    <row r="4460" spans="1:21" x14ac:dyDescent="0.15">
      <c r="A4460" s="27" t="s">
        <v>75</v>
      </c>
      <c r="B4460" s="27" t="s">
        <v>14457</v>
      </c>
      <c r="C4460" s="27" t="s">
        <v>188</v>
      </c>
      <c r="D4460" s="27" t="s">
        <v>733</v>
      </c>
      <c r="I4460" s="28">
        <v>43423.644872685189</v>
      </c>
      <c r="J4460" s="28">
        <v>43423.644872685189</v>
      </c>
      <c r="K4460" s="27">
        <v>0</v>
      </c>
      <c r="L4460" s="27" t="s">
        <v>211</v>
      </c>
      <c r="M4460" s="27" t="s">
        <v>211</v>
      </c>
      <c r="N4460" s="27" t="s">
        <v>215</v>
      </c>
      <c r="O4460" s="27" t="s">
        <v>734</v>
      </c>
      <c r="R4460" s="27">
        <v>0</v>
      </c>
      <c r="U4460" s="27" t="s">
        <v>14458</v>
      </c>
    </row>
    <row r="4461" spans="1:21" x14ac:dyDescent="0.15">
      <c r="A4461" s="27" t="s">
        <v>75</v>
      </c>
      <c r="B4461" s="27" t="s">
        <v>14459</v>
      </c>
      <c r="C4461" s="27" t="s">
        <v>188</v>
      </c>
      <c r="D4461" s="27" t="s">
        <v>733</v>
      </c>
      <c r="I4461" s="28">
        <v>43423.64534722222</v>
      </c>
      <c r="J4461" s="28">
        <v>43423.64534722222</v>
      </c>
      <c r="K4461" s="27">
        <v>0</v>
      </c>
      <c r="L4461" s="27" t="s">
        <v>211</v>
      </c>
      <c r="M4461" s="27" t="s">
        <v>211</v>
      </c>
      <c r="N4461" s="27" t="s">
        <v>215</v>
      </c>
      <c r="O4461" s="27" t="s">
        <v>734</v>
      </c>
      <c r="R4461" s="27">
        <v>0</v>
      </c>
      <c r="U4461" s="27" t="s">
        <v>14460</v>
      </c>
    </row>
    <row r="4462" spans="1:21" x14ac:dyDescent="0.15">
      <c r="A4462" s="27" t="s">
        <v>75</v>
      </c>
      <c r="B4462" s="27" t="s">
        <v>14461</v>
      </c>
      <c r="C4462" s="27" t="s">
        <v>188</v>
      </c>
      <c r="D4462" s="27" t="s">
        <v>733</v>
      </c>
      <c r="I4462" s="28">
        <v>43423.645856481482</v>
      </c>
      <c r="J4462" s="28">
        <v>43423.645856481482</v>
      </c>
      <c r="K4462" s="27">
        <v>0</v>
      </c>
      <c r="L4462" s="27" t="s">
        <v>211</v>
      </c>
      <c r="M4462" s="27" t="s">
        <v>211</v>
      </c>
      <c r="N4462" s="27" t="s">
        <v>215</v>
      </c>
      <c r="O4462" s="27" t="s">
        <v>734</v>
      </c>
      <c r="R4462" s="27">
        <v>0</v>
      </c>
      <c r="U4462" s="27" t="s">
        <v>14462</v>
      </c>
    </row>
    <row r="4463" spans="1:21" x14ac:dyDescent="0.15">
      <c r="A4463" s="27" t="s">
        <v>75</v>
      </c>
      <c r="B4463" s="27" t="s">
        <v>14463</v>
      </c>
      <c r="C4463" s="27" t="s">
        <v>188</v>
      </c>
      <c r="D4463" s="27" t="s">
        <v>733</v>
      </c>
      <c r="I4463" s="28">
        <v>43423.646249999998</v>
      </c>
      <c r="J4463" s="28">
        <v>43423.646249999998</v>
      </c>
      <c r="K4463" s="27">
        <v>0</v>
      </c>
      <c r="L4463" s="27" t="s">
        <v>211</v>
      </c>
      <c r="M4463" s="27" t="s">
        <v>211</v>
      </c>
      <c r="N4463" s="27" t="s">
        <v>215</v>
      </c>
      <c r="O4463" s="27" t="s">
        <v>734</v>
      </c>
      <c r="R4463" s="27">
        <v>0</v>
      </c>
      <c r="U4463" s="27" t="s">
        <v>14464</v>
      </c>
    </row>
    <row r="4464" spans="1:21" x14ac:dyDescent="0.15">
      <c r="A4464" s="27" t="s">
        <v>75</v>
      </c>
      <c r="B4464" s="27" t="s">
        <v>7897</v>
      </c>
      <c r="C4464" s="27" t="s">
        <v>188</v>
      </c>
      <c r="D4464" s="27" t="s">
        <v>733</v>
      </c>
      <c r="I4464" s="28">
        <v>43423.646874999999</v>
      </c>
      <c r="J4464" s="28">
        <v>43423.648564814815</v>
      </c>
      <c r="K4464" s="27">
        <v>1.689814814814815E-3</v>
      </c>
      <c r="L4464" s="27" t="s">
        <v>210</v>
      </c>
      <c r="M4464" s="27" t="s">
        <v>211</v>
      </c>
      <c r="N4464" s="27" t="s">
        <v>215</v>
      </c>
      <c r="O4464" s="27" t="s">
        <v>734</v>
      </c>
      <c r="R4464" s="27">
        <v>0</v>
      </c>
      <c r="U4464" s="27" t="s">
        <v>7898</v>
      </c>
    </row>
    <row r="4465" spans="1:21" x14ac:dyDescent="0.15">
      <c r="A4465" s="27" t="s">
        <v>75</v>
      </c>
      <c r="B4465" s="27" t="s">
        <v>7899</v>
      </c>
      <c r="C4465" s="27" t="s">
        <v>188</v>
      </c>
      <c r="D4465" s="27" t="s">
        <v>733</v>
      </c>
      <c r="I4465" s="28">
        <v>43423.649236111109</v>
      </c>
      <c r="J4465" s="28">
        <v>43423.649537037039</v>
      </c>
      <c r="K4465" s="27">
        <v>3.0092592592592595E-4</v>
      </c>
      <c r="L4465" s="27" t="s">
        <v>210</v>
      </c>
      <c r="M4465" s="27" t="s">
        <v>211</v>
      </c>
      <c r="N4465" s="27" t="s">
        <v>215</v>
      </c>
      <c r="O4465" s="27" t="s">
        <v>734</v>
      </c>
      <c r="R4465" s="27">
        <v>0</v>
      </c>
      <c r="U4465" s="27" t="s">
        <v>7900</v>
      </c>
    </row>
    <row r="4466" spans="1:21" x14ac:dyDescent="0.15">
      <c r="A4466" s="27" t="s">
        <v>75</v>
      </c>
      <c r="B4466" s="27" t="s">
        <v>7901</v>
      </c>
      <c r="C4466" s="27" t="s">
        <v>188</v>
      </c>
      <c r="D4466" s="27" t="s">
        <v>733</v>
      </c>
      <c r="I4466" s="28">
        <v>43423.650717592594</v>
      </c>
      <c r="J4466" s="28">
        <v>43423.652175925927</v>
      </c>
      <c r="K4466" s="27">
        <v>1.4583333333333334E-3</v>
      </c>
      <c r="L4466" s="27" t="s">
        <v>210</v>
      </c>
      <c r="M4466" s="27" t="s">
        <v>211</v>
      </c>
      <c r="N4466" s="27" t="s">
        <v>215</v>
      </c>
      <c r="O4466" s="27" t="s">
        <v>734</v>
      </c>
      <c r="R4466" s="27">
        <v>0</v>
      </c>
      <c r="U4466" s="27" t="s">
        <v>7900</v>
      </c>
    </row>
    <row r="4467" spans="1:21" x14ac:dyDescent="0.15">
      <c r="A4467" s="27" t="s">
        <v>75</v>
      </c>
      <c r="B4467" s="27" t="s">
        <v>14465</v>
      </c>
      <c r="C4467" s="27" t="s">
        <v>188</v>
      </c>
      <c r="D4467" s="27" t="s">
        <v>733</v>
      </c>
      <c r="I4467" s="28">
        <v>43423.65221064815</v>
      </c>
      <c r="J4467" s="28">
        <v>43423.65221064815</v>
      </c>
      <c r="K4467" s="27">
        <v>0</v>
      </c>
      <c r="L4467" s="27" t="s">
        <v>211</v>
      </c>
      <c r="M4467" s="27" t="s">
        <v>211</v>
      </c>
      <c r="N4467" s="27" t="s">
        <v>215</v>
      </c>
      <c r="O4467" s="27" t="s">
        <v>734</v>
      </c>
      <c r="R4467" s="27">
        <v>0</v>
      </c>
      <c r="U4467" s="27" t="s">
        <v>14466</v>
      </c>
    </row>
    <row r="4468" spans="1:21" x14ac:dyDescent="0.15">
      <c r="A4468" s="27" t="s">
        <v>75</v>
      </c>
      <c r="B4468" s="27" t="s">
        <v>14467</v>
      </c>
      <c r="C4468" s="27" t="s">
        <v>188</v>
      </c>
      <c r="D4468" s="27" t="s">
        <v>733</v>
      </c>
      <c r="I4468" s="28">
        <v>43423.652905092589</v>
      </c>
      <c r="J4468" s="28">
        <v>43423.652905092589</v>
      </c>
      <c r="K4468" s="27">
        <v>0</v>
      </c>
      <c r="L4468" s="27" t="s">
        <v>211</v>
      </c>
      <c r="M4468" s="27" t="s">
        <v>211</v>
      </c>
      <c r="N4468" s="27" t="s">
        <v>215</v>
      </c>
      <c r="O4468" s="27" t="s">
        <v>734</v>
      </c>
      <c r="R4468" s="27">
        <v>0</v>
      </c>
      <c r="U4468" s="27" t="s">
        <v>14468</v>
      </c>
    </row>
    <row r="4469" spans="1:21" x14ac:dyDescent="0.15">
      <c r="A4469" s="27" t="s">
        <v>75</v>
      </c>
      <c r="B4469" s="27" t="s">
        <v>14469</v>
      </c>
      <c r="C4469" s="27" t="s">
        <v>188</v>
      </c>
      <c r="D4469" s="27" t="s">
        <v>733</v>
      </c>
      <c r="I4469" s="28">
        <v>43423.653113425928</v>
      </c>
      <c r="J4469" s="28">
        <v>43423.653113425928</v>
      </c>
      <c r="K4469" s="27">
        <v>0</v>
      </c>
      <c r="L4469" s="27" t="s">
        <v>211</v>
      </c>
      <c r="M4469" s="27" t="s">
        <v>211</v>
      </c>
      <c r="N4469" s="27" t="s">
        <v>215</v>
      </c>
      <c r="O4469" s="27" t="s">
        <v>734</v>
      </c>
      <c r="R4469" s="27">
        <v>0</v>
      </c>
      <c r="U4469" s="27" t="s">
        <v>14470</v>
      </c>
    </row>
    <row r="4470" spans="1:21" x14ac:dyDescent="0.15">
      <c r="A4470" s="27" t="s">
        <v>75</v>
      </c>
      <c r="B4470" s="27" t="s">
        <v>7902</v>
      </c>
      <c r="C4470" s="27" t="s">
        <v>188</v>
      </c>
      <c r="D4470" s="27" t="s">
        <v>733</v>
      </c>
      <c r="I4470" s="28">
        <v>43423.653402777774</v>
      </c>
      <c r="J4470" s="28">
        <v>43423.653726851851</v>
      </c>
      <c r="K4470" s="27">
        <v>3.2407407407407406E-4</v>
      </c>
      <c r="L4470" s="27" t="s">
        <v>210</v>
      </c>
      <c r="M4470" s="27" t="s">
        <v>211</v>
      </c>
      <c r="N4470" s="27" t="s">
        <v>215</v>
      </c>
      <c r="O4470" s="27" t="s">
        <v>734</v>
      </c>
      <c r="R4470" s="27">
        <v>0</v>
      </c>
      <c r="U4470" s="27" t="s">
        <v>7903</v>
      </c>
    </row>
    <row r="4471" spans="1:21" x14ac:dyDescent="0.15">
      <c r="A4471" s="27" t="s">
        <v>75</v>
      </c>
      <c r="B4471" s="27" t="s">
        <v>14471</v>
      </c>
      <c r="C4471" s="27" t="s">
        <v>188</v>
      </c>
      <c r="D4471" s="27" t="s">
        <v>733</v>
      </c>
      <c r="I4471" s="28">
        <v>43423.653773148151</v>
      </c>
      <c r="J4471" s="28">
        <v>43423.653773148151</v>
      </c>
      <c r="K4471" s="27">
        <v>0</v>
      </c>
      <c r="L4471" s="27" t="s">
        <v>211</v>
      </c>
      <c r="M4471" s="27" t="s">
        <v>211</v>
      </c>
      <c r="N4471" s="27" t="s">
        <v>215</v>
      </c>
      <c r="O4471" s="27" t="s">
        <v>734</v>
      </c>
      <c r="R4471" s="27">
        <v>0</v>
      </c>
      <c r="U4471" s="27" t="s">
        <v>14472</v>
      </c>
    </row>
    <row r="4472" spans="1:21" x14ac:dyDescent="0.15">
      <c r="A4472" s="27" t="s">
        <v>75</v>
      </c>
      <c r="B4472" s="27" t="s">
        <v>7904</v>
      </c>
      <c r="C4472" s="27" t="s">
        <v>188</v>
      </c>
      <c r="D4472" s="27" t="s">
        <v>733</v>
      </c>
      <c r="I4472" s="28">
        <v>43423.654247685183</v>
      </c>
      <c r="J4472" s="28">
        <v>43423.654560185183</v>
      </c>
      <c r="K4472" s="27">
        <v>3.1250000000000001E-4</v>
      </c>
      <c r="L4472" s="27" t="s">
        <v>210</v>
      </c>
      <c r="M4472" s="27" t="s">
        <v>211</v>
      </c>
      <c r="N4472" s="27" t="s">
        <v>215</v>
      </c>
      <c r="O4472" s="27" t="s">
        <v>734</v>
      </c>
      <c r="R4472" s="27">
        <v>0</v>
      </c>
      <c r="U4472" s="27" t="s">
        <v>7905</v>
      </c>
    </row>
    <row r="4473" spans="1:21" x14ac:dyDescent="0.15">
      <c r="A4473" s="27" t="s">
        <v>75</v>
      </c>
      <c r="B4473" s="27" t="s">
        <v>7906</v>
      </c>
      <c r="C4473" s="27" t="s">
        <v>188</v>
      </c>
      <c r="D4473" s="27" t="s">
        <v>733</v>
      </c>
      <c r="I4473" s="28">
        <v>43423.654687499999</v>
      </c>
      <c r="J4473" s="28">
        <v>43423.65730324074</v>
      </c>
      <c r="K4473" s="27">
        <v>2.615740740740741E-3</v>
      </c>
      <c r="L4473" s="27" t="s">
        <v>210</v>
      </c>
      <c r="M4473" s="27" t="s">
        <v>210</v>
      </c>
      <c r="N4473" s="27" t="s">
        <v>215</v>
      </c>
      <c r="O4473" s="27" t="s">
        <v>734</v>
      </c>
      <c r="R4473" s="27">
        <v>0</v>
      </c>
      <c r="U4473" s="27" t="s">
        <v>7907</v>
      </c>
    </row>
    <row r="4474" spans="1:21" x14ac:dyDescent="0.15">
      <c r="A4474" s="27" t="s">
        <v>75</v>
      </c>
      <c r="B4474" s="27" t="s">
        <v>14473</v>
      </c>
      <c r="C4474" s="27" t="s">
        <v>188</v>
      </c>
      <c r="D4474" s="27" t="s">
        <v>733</v>
      </c>
      <c r="I4474" s="28">
        <v>43423.658148148148</v>
      </c>
      <c r="J4474" s="28">
        <v>43423.658148148148</v>
      </c>
      <c r="K4474" s="27">
        <v>0</v>
      </c>
      <c r="L4474" s="27" t="s">
        <v>211</v>
      </c>
      <c r="M4474" s="27" t="s">
        <v>211</v>
      </c>
      <c r="N4474" s="27" t="s">
        <v>215</v>
      </c>
      <c r="O4474" s="27" t="s">
        <v>734</v>
      </c>
      <c r="R4474" s="27">
        <v>0</v>
      </c>
      <c r="U4474" s="27" t="s">
        <v>14474</v>
      </c>
    </row>
    <row r="4475" spans="1:21" x14ac:dyDescent="0.15">
      <c r="A4475" s="27" t="s">
        <v>75</v>
      </c>
      <c r="B4475" s="27" t="s">
        <v>7908</v>
      </c>
      <c r="C4475" s="27" t="s">
        <v>188</v>
      </c>
      <c r="D4475" s="27" t="s">
        <v>733</v>
      </c>
      <c r="I4475" s="28">
        <v>43423.658912037034</v>
      </c>
      <c r="J4475" s="28">
        <v>43423.661377314813</v>
      </c>
      <c r="K4475" s="27">
        <v>2.4652777777777776E-3</v>
      </c>
      <c r="L4475" s="27" t="s">
        <v>210</v>
      </c>
      <c r="M4475" s="27" t="s">
        <v>210</v>
      </c>
      <c r="N4475" s="27" t="s">
        <v>215</v>
      </c>
      <c r="O4475" s="27" t="s">
        <v>734</v>
      </c>
      <c r="R4475" s="27">
        <v>0</v>
      </c>
      <c r="U4475" s="27" t="s">
        <v>7909</v>
      </c>
    </row>
    <row r="4476" spans="1:21" x14ac:dyDescent="0.15">
      <c r="A4476" s="27" t="s">
        <v>75</v>
      </c>
      <c r="B4476" s="27" t="s">
        <v>7910</v>
      </c>
      <c r="C4476" s="27" t="s">
        <v>188</v>
      </c>
      <c r="D4476" s="27" t="s">
        <v>733</v>
      </c>
      <c r="I4476" s="28">
        <v>43423.661863425928</v>
      </c>
      <c r="J4476" s="28">
        <v>43423.662511574075</v>
      </c>
      <c r="K4476" s="27">
        <v>6.4814814814814813E-4</v>
      </c>
      <c r="L4476" s="27" t="s">
        <v>210</v>
      </c>
      <c r="M4476" s="27" t="s">
        <v>211</v>
      </c>
      <c r="N4476" s="27" t="s">
        <v>215</v>
      </c>
      <c r="O4476" s="27" t="s">
        <v>734</v>
      </c>
      <c r="R4476" s="27">
        <v>0</v>
      </c>
      <c r="U4476" s="27" t="s">
        <v>7911</v>
      </c>
    </row>
    <row r="4477" spans="1:21" x14ac:dyDescent="0.15">
      <c r="A4477" s="27" t="s">
        <v>75</v>
      </c>
      <c r="B4477" s="27" t="s">
        <v>7912</v>
      </c>
      <c r="C4477" s="27" t="s">
        <v>188</v>
      </c>
      <c r="D4477" s="27" t="s">
        <v>733</v>
      </c>
      <c r="I4477" s="28">
        <v>43423.662604166668</v>
      </c>
      <c r="J4477" s="28">
        <v>43423.662997685184</v>
      </c>
      <c r="K4477" s="27">
        <v>3.9351851851851852E-4</v>
      </c>
      <c r="L4477" s="27" t="s">
        <v>210</v>
      </c>
      <c r="M4477" s="27" t="s">
        <v>211</v>
      </c>
      <c r="N4477" s="27" t="s">
        <v>215</v>
      </c>
      <c r="O4477" s="27" t="s">
        <v>734</v>
      </c>
      <c r="R4477" s="27">
        <v>0</v>
      </c>
      <c r="U4477" s="27" t="s">
        <v>7913</v>
      </c>
    </row>
    <row r="4478" spans="1:21" x14ac:dyDescent="0.15">
      <c r="A4478" s="27" t="s">
        <v>75</v>
      </c>
      <c r="B4478" s="27" t="s">
        <v>14475</v>
      </c>
      <c r="C4478" s="27" t="s">
        <v>188</v>
      </c>
      <c r="D4478" s="27" t="s">
        <v>733</v>
      </c>
      <c r="I4478" s="28">
        <v>43423.663194444445</v>
      </c>
      <c r="J4478" s="28">
        <v>43423.663194444445</v>
      </c>
      <c r="K4478" s="27">
        <v>0</v>
      </c>
      <c r="L4478" s="27" t="s">
        <v>211</v>
      </c>
      <c r="M4478" s="27" t="s">
        <v>211</v>
      </c>
      <c r="N4478" s="27" t="s">
        <v>215</v>
      </c>
      <c r="O4478" s="27" t="s">
        <v>734</v>
      </c>
      <c r="R4478" s="27">
        <v>0</v>
      </c>
      <c r="U4478" s="27" t="s">
        <v>14476</v>
      </c>
    </row>
    <row r="4479" spans="1:21" x14ac:dyDescent="0.15">
      <c r="A4479" s="27" t="s">
        <v>75</v>
      </c>
      <c r="B4479" s="27" t="s">
        <v>7914</v>
      </c>
      <c r="C4479" s="27" t="s">
        <v>188</v>
      </c>
      <c r="D4479" s="27" t="s">
        <v>733</v>
      </c>
      <c r="I4479" s="28">
        <v>43423.663726851853</v>
      </c>
      <c r="J4479" s="28">
        <v>43423.666064814817</v>
      </c>
      <c r="K4479" s="27">
        <v>2.3379629629629631E-3</v>
      </c>
      <c r="L4479" s="27" t="s">
        <v>210</v>
      </c>
      <c r="M4479" s="27" t="s">
        <v>210</v>
      </c>
      <c r="N4479" s="27" t="s">
        <v>215</v>
      </c>
      <c r="O4479" s="27" t="s">
        <v>734</v>
      </c>
      <c r="R4479" s="27">
        <v>0</v>
      </c>
      <c r="U4479" s="27" t="s">
        <v>7915</v>
      </c>
    </row>
    <row r="4480" spans="1:21" x14ac:dyDescent="0.15">
      <c r="A4480" s="27" t="s">
        <v>75</v>
      </c>
      <c r="B4480" s="27" t="s">
        <v>7916</v>
      </c>
      <c r="C4480" s="27" t="s">
        <v>188</v>
      </c>
      <c r="D4480" s="27" t="s">
        <v>733</v>
      </c>
      <c r="I4480" s="28">
        <v>43423.667337962965</v>
      </c>
      <c r="J4480" s="28">
        <v>43423.667696759258</v>
      </c>
      <c r="K4480" s="27">
        <v>3.5879629629629635E-4</v>
      </c>
      <c r="L4480" s="27" t="s">
        <v>210</v>
      </c>
      <c r="M4480" s="27" t="s">
        <v>211</v>
      </c>
      <c r="N4480" s="27" t="s">
        <v>215</v>
      </c>
      <c r="O4480" s="27" t="s">
        <v>734</v>
      </c>
      <c r="R4480" s="27">
        <v>0</v>
      </c>
      <c r="U4480" s="27" t="s">
        <v>7917</v>
      </c>
    </row>
    <row r="4481" spans="1:21" x14ac:dyDescent="0.15">
      <c r="A4481" s="27" t="s">
        <v>75</v>
      </c>
      <c r="B4481" s="27" t="s">
        <v>7918</v>
      </c>
      <c r="C4481" s="27" t="s">
        <v>188</v>
      </c>
      <c r="D4481" s="27" t="s">
        <v>733</v>
      </c>
      <c r="I4481" s="28">
        <v>43423.667893518519</v>
      </c>
      <c r="J4481" s="28">
        <v>43423.668194444443</v>
      </c>
      <c r="K4481" s="27">
        <v>3.0092592592592595E-4</v>
      </c>
      <c r="L4481" s="27" t="s">
        <v>210</v>
      </c>
      <c r="M4481" s="27" t="s">
        <v>211</v>
      </c>
      <c r="N4481" s="27" t="s">
        <v>215</v>
      </c>
      <c r="O4481" s="27" t="s">
        <v>734</v>
      </c>
      <c r="R4481" s="27">
        <v>0</v>
      </c>
      <c r="U4481" s="27" t="s">
        <v>7917</v>
      </c>
    </row>
    <row r="4482" spans="1:21" x14ac:dyDescent="0.15">
      <c r="A4482" s="27" t="s">
        <v>75</v>
      </c>
      <c r="B4482" s="27" t="s">
        <v>7919</v>
      </c>
      <c r="C4482" s="27" t="s">
        <v>188</v>
      </c>
      <c r="D4482" s="27" t="s">
        <v>733</v>
      </c>
      <c r="I4482" s="28">
        <v>43423.668807870374</v>
      </c>
      <c r="J4482" s="28">
        <v>43423.669918981483</v>
      </c>
      <c r="K4482" s="27">
        <v>1.1111111111111111E-3</v>
      </c>
      <c r="L4482" s="27" t="s">
        <v>210</v>
      </c>
      <c r="M4482" s="27" t="s">
        <v>211</v>
      </c>
      <c r="N4482" s="27" t="s">
        <v>215</v>
      </c>
      <c r="O4482" s="27" t="s">
        <v>734</v>
      </c>
      <c r="R4482" s="27">
        <v>0</v>
      </c>
      <c r="U4482" s="27" t="s">
        <v>7920</v>
      </c>
    </row>
    <row r="4483" spans="1:21" x14ac:dyDescent="0.15">
      <c r="A4483" s="27" t="s">
        <v>75</v>
      </c>
      <c r="B4483" s="27" t="s">
        <v>14477</v>
      </c>
      <c r="C4483" s="27" t="s">
        <v>188</v>
      </c>
      <c r="D4483" s="27" t="s">
        <v>733</v>
      </c>
      <c r="I4483" s="28">
        <v>43423.670034722221</v>
      </c>
      <c r="J4483" s="28">
        <v>43423.670034722221</v>
      </c>
      <c r="K4483" s="27">
        <v>0</v>
      </c>
      <c r="L4483" s="27" t="s">
        <v>211</v>
      </c>
      <c r="M4483" s="27" t="s">
        <v>211</v>
      </c>
      <c r="N4483" s="27" t="s">
        <v>215</v>
      </c>
      <c r="O4483" s="27" t="s">
        <v>734</v>
      </c>
      <c r="R4483" s="27">
        <v>0</v>
      </c>
      <c r="U4483" s="27" t="s">
        <v>14478</v>
      </c>
    </row>
    <row r="4484" spans="1:21" x14ac:dyDescent="0.15">
      <c r="A4484" s="27" t="s">
        <v>75</v>
      </c>
      <c r="B4484" s="27" t="s">
        <v>14479</v>
      </c>
      <c r="C4484" s="27" t="s">
        <v>188</v>
      </c>
      <c r="D4484" s="27" t="s">
        <v>733</v>
      </c>
      <c r="I4484" s="28">
        <v>43423.671550925923</v>
      </c>
      <c r="J4484" s="28">
        <v>43423.671550925923</v>
      </c>
      <c r="K4484" s="27">
        <v>0</v>
      </c>
      <c r="L4484" s="27" t="s">
        <v>211</v>
      </c>
      <c r="M4484" s="27" t="s">
        <v>211</v>
      </c>
      <c r="N4484" s="27" t="s">
        <v>215</v>
      </c>
      <c r="O4484" s="27" t="s">
        <v>734</v>
      </c>
      <c r="R4484" s="27">
        <v>0</v>
      </c>
      <c r="U4484" s="27" t="s">
        <v>14480</v>
      </c>
    </row>
    <row r="4485" spans="1:21" x14ac:dyDescent="0.15">
      <c r="A4485" s="27" t="s">
        <v>75</v>
      </c>
      <c r="B4485" s="27" t="s">
        <v>14481</v>
      </c>
      <c r="C4485" s="27" t="s">
        <v>188</v>
      </c>
      <c r="D4485" s="27" t="s">
        <v>733</v>
      </c>
      <c r="I4485" s="28">
        <v>43423.672615740739</v>
      </c>
      <c r="J4485" s="28">
        <v>43423.672615740739</v>
      </c>
      <c r="K4485" s="27">
        <v>0</v>
      </c>
      <c r="L4485" s="27" t="s">
        <v>211</v>
      </c>
      <c r="M4485" s="27" t="s">
        <v>211</v>
      </c>
      <c r="N4485" s="27" t="s">
        <v>215</v>
      </c>
      <c r="O4485" s="27" t="s">
        <v>734</v>
      </c>
      <c r="R4485" s="27">
        <v>0</v>
      </c>
      <c r="U4485" s="27" t="s">
        <v>14482</v>
      </c>
    </row>
    <row r="4486" spans="1:21" x14ac:dyDescent="0.15">
      <c r="A4486" s="27" t="s">
        <v>75</v>
      </c>
      <c r="B4486" s="27" t="s">
        <v>14483</v>
      </c>
      <c r="C4486" s="27" t="s">
        <v>188</v>
      </c>
      <c r="D4486" s="27" t="s">
        <v>733</v>
      </c>
      <c r="I4486" s="28">
        <v>43423.674016203702</v>
      </c>
      <c r="J4486" s="28">
        <v>43423.674016203702</v>
      </c>
      <c r="K4486" s="27">
        <v>0</v>
      </c>
      <c r="L4486" s="27" t="s">
        <v>211</v>
      </c>
      <c r="M4486" s="27" t="s">
        <v>211</v>
      </c>
      <c r="N4486" s="27" t="s">
        <v>215</v>
      </c>
      <c r="O4486" s="27" t="s">
        <v>734</v>
      </c>
      <c r="R4486" s="27">
        <v>0</v>
      </c>
      <c r="U4486" s="27" t="s">
        <v>14484</v>
      </c>
    </row>
    <row r="4487" spans="1:21" x14ac:dyDescent="0.15">
      <c r="A4487" s="27" t="s">
        <v>75</v>
      </c>
      <c r="B4487" s="27" t="s">
        <v>7921</v>
      </c>
      <c r="C4487" s="27" t="s">
        <v>188</v>
      </c>
      <c r="D4487" s="27" t="s">
        <v>733</v>
      </c>
      <c r="I4487" s="28">
        <v>43423.67460648148</v>
      </c>
      <c r="J4487" s="28">
        <v>43423.675312500003</v>
      </c>
      <c r="K4487" s="27">
        <v>7.0601851851851847E-4</v>
      </c>
      <c r="L4487" s="27" t="s">
        <v>210</v>
      </c>
      <c r="M4487" s="27" t="s">
        <v>211</v>
      </c>
      <c r="N4487" s="27" t="s">
        <v>215</v>
      </c>
      <c r="O4487" s="27" t="s">
        <v>734</v>
      </c>
      <c r="R4487" s="27">
        <v>0</v>
      </c>
      <c r="U4487" s="27" t="s">
        <v>7922</v>
      </c>
    </row>
    <row r="4488" spans="1:21" x14ac:dyDescent="0.15">
      <c r="A4488" s="27" t="s">
        <v>75</v>
      </c>
      <c r="B4488" s="27" t="s">
        <v>7923</v>
      </c>
      <c r="C4488" s="27" t="s">
        <v>188</v>
      </c>
      <c r="D4488" s="27" t="s">
        <v>733</v>
      </c>
      <c r="I4488" s="28">
        <v>43423.675613425927</v>
      </c>
      <c r="J4488" s="28">
        <v>43423.678969907407</v>
      </c>
      <c r="K4488" s="27">
        <v>3.3564814814814811E-3</v>
      </c>
      <c r="L4488" s="27" t="s">
        <v>210</v>
      </c>
      <c r="M4488" s="27" t="s">
        <v>210</v>
      </c>
      <c r="N4488" s="27" t="s">
        <v>215</v>
      </c>
      <c r="O4488" s="27" t="s">
        <v>734</v>
      </c>
      <c r="R4488" s="27">
        <v>0</v>
      </c>
      <c r="U4488" s="27" t="s">
        <v>7924</v>
      </c>
    </row>
    <row r="4489" spans="1:21" x14ac:dyDescent="0.15">
      <c r="A4489" s="27" t="s">
        <v>75</v>
      </c>
      <c r="B4489" s="27" t="s">
        <v>14485</v>
      </c>
      <c r="C4489" s="27" t="s">
        <v>188</v>
      </c>
      <c r="D4489" s="27" t="s">
        <v>733</v>
      </c>
      <c r="I4489" s="28">
        <v>43423.679247685184</v>
      </c>
      <c r="J4489" s="28">
        <v>43423.679247685184</v>
      </c>
      <c r="K4489" s="27">
        <v>0</v>
      </c>
      <c r="L4489" s="27" t="s">
        <v>211</v>
      </c>
      <c r="M4489" s="27" t="s">
        <v>211</v>
      </c>
      <c r="N4489" s="27" t="s">
        <v>215</v>
      </c>
      <c r="O4489" s="27" t="s">
        <v>734</v>
      </c>
      <c r="R4489" s="27">
        <v>0</v>
      </c>
      <c r="U4489" s="27" t="s">
        <v>14486</v>
      </c>
    </row>
    <row r="4490" spans="1:21" x14ac:dyDescent="0.15">
      <c r="A4490" s="27" t="s">
        <v>75</v>
      </c>
      <c r="B4490" s="27" t="s">
        <v>7925</v>
      </c>
      <c r="C4490" s="27" t="s">
        <v>188</v>
      </c>
      <c r="D4490" s="27" t="s">
        <v>733</v>
      </c>
      <c r="I4490" s="28">
        <v>43423.680706018517</v>
      </c>
      <c r="J4490" s="28">
        <v>43423.681863425925</v>
      </c>
      <c r="K4490" s="27">
        <v>1.1574074074074073E-3</v>
      </c>
      <c r="L4490" s="27" t="s">
        <v>210</v>
      </c>
      <c r="M4490" s="27" t="s">
        <v>211</v>
      </c>
      <c r="N4490" s="27" t="s">
        <v>215</v>
      </c>
      <c r="O4490" s="27" t="s">
        <v>734</v>
      </c>
      <c r="R4490" s="27">
        <v>0</v>
      </c>
      <c r="U4490" s="27" t="s">
        <v>7926</v>
      </c>
    </row>
    <row r="4491" spans="1:21" x14ac:dyDescent="0.15">
      <c r="A4491" s="27" t="s">
        <v>75</v>
      </c>
      <c r="B4491" s="27" t="s">
        <v>14487</v>
      </c>
      <c r="C4491" s="27" t="s">
        <v>188</v>
      </c>
      <c r="D4491" s="27" t="s">
        <v>733</v>
      </c>
      <c r="I4491" s="28">
        <v>43423.682685185187</v>
      </c>
      <c r="J4491" s="28">
        <v>43423.682685185187</v>
      </c>
      <c r="K4491" s="27">
        <v>0</v>
      </c>
      <c r="L4491" s="27" t="s">
        <v>211</v>
      </c>
      <c r="M4491" s="27" t="s">
        <v>211</v>
      </c>
      <c r="N4491" s="27" t="s">
        <v>215</v>
      </c>
      <c r="O4491" s="27" t="s">
        <v>734</v>
      </c>
      <c r="R4491" s="27">
        <v>0</v>
      </c>
      <c r="U4491" s="27" t="s">
        <v>14488</v>
      </c>
    </row>
    <row r="4492" spans="1:21" x14ac:dyDescent="0.15">
      <c r="A4492" s="27" t="s">
        <v>75</v>
      </c>
      <c r="B4492" s="27" t="s">
        <v>7927</v>
      </c>
      <c r="C4492" s="27" t="s">
        <v>188</v>
      </c>
      <c r="D4492" s="27" t="s">
        <v>733</v>
      </c>
      <c r="I4492" s="28">
        <v>43423.683854166666</v>
      </c>
      <c r="J4492" s="28">
        <v>43423.684039351851</v>
      </c>
      <c r="K4492" s="27">
        <v>1.8518518518518518E-4</v>
      </c>
      <c r="L4492" s="27" t="s">
        <v>210</v>
      </c>
      <c r="M4492" s="27" t="s">
        <v>211</v>
      </c>
      <c r="N4492" s="27" t="s">
        <v>215</v>
      </c>
      <c r="O4492" s="27" t="s">
        <v>734</v>
      </c>
      <c r="R4492" s="27">
        <v>0</v>
      </c>
      <c r="U4492" s="27" t="s">
        <v>1781</v>
      </c>
    </row>
    <row r="4493" spans="1:21" x14ac:dyDescent="0.15">
      <c r="A4493" s="27" t="s">
        <v>75</v>
      </c>
      <c r="B4493" s="27" t="s">
        <v>7928</v>
      </c>
      <c r="C4493" s="27" t="s">
        <v>188</v>
      </c>
      <c r="D4493" s="27" t="s">
        <v>733</v>
      </c>
      <c r="I4493" s="28">
        <v>43423.684340277781</v>
      </c>
      <c r="J4493" s="28">
        <v>43423.685277777775</v>
      </c>
      <c r="K4493" s="27">
        <v>9.3750000000000007E-4</v>
      </c>
      <c r="L4493" s="27" t="s">
        <v>210</v>
      </c>
      <c r="M4493" s="27" t="s">
        <v>211</v>
      </c>
      <c r="N4493" s="27" t="s">
        <v>215</v>
      </c>
      <c r="O4493" s="27" t="s">
        <v>734</v>
      </c>
      <c r="R4493" s="27">
        <v>0</v>
      </c>
      <c r="U4493" s="27" t="s">
        <v>7929</v>
      </c>
    </row>
    <row r="4494" spans="1:21" x14ac:dyDescent="0.15">
      <c r="A4494" s="27" t="s">
        <v>75</v>
      </c>
      <c r="B4494" s="27" t="s">
        <v>7930</v>
      </c>
      <c r="C4494" s="27" t="s">
        <v>188</v>
      </c>
      <c r="D4494" s="27" t="s">
        <v>733</v>
      </c>
      <c r="I4494" s="28">
        <v>43423.686388888891</v>
      </c>
      <c r="J4494" s="28">
        <v>43423.686793981484</v>
      </c>
      <c r="K4494" s="27">
        <v>4.0509259259259258E-4</v>
      </c>
      <c r="L4494" s="27" t="s">
        <v>210</v>
      </c>
      <c r="M4494" s="27" t="s">
        <v>211</v>
      </c>
      <c r="N4494" s="27" t="s">
        <v>215</v>
      </c>
      <c r="O4494" s="27" t="s">
        <v>734</v>
      </c>
      <c r="R4494" s="27">
        <v>0</v>
      </c>
      <c r="U4494" s="27" t="s">
        <v>7931</v>
      </c>
    </row>
    <row r="4495" spans="1:21" x14ac:dyDescent="0.15">
      <c r="A4495" s="27" t="s">
        <v>75</v>
      </c>
      <c r="B4495" s="27" t="s">
        <v>14489</v>
      </c>
      <c r="C4495" s="27" t="s">
        <v>188</v>
      </c>
      <c r="D4495" s="27" t="s">
        <v>733</v>
      </c>
      <c r="I4495" s="28">
        <v>43423.686932870369</v>
      </c>
      <c r="J4495" s="28">
        <v>43423.686932870369</v>
      </c>
      <c r="K4495" s="27">
        <v>0</v>
      </c>
      <c r="L4495" s="27" t="s">
        <v>211</v>
      </c>
      <c r="M4495" s="27" t="s">
        <v>211</v>
      </c>
      <c r="N4495" s="27" t="s">
        <v>215</v>
      </c>
      <c r="O4495" s="27" t="s">
        <v>734</v>
      </c>
      <c r="R4495" s="27">
        <v>0</v>
      </c>
      <c r="U4495" s="27" t="s">
        <v>14490</v>
      </c>
    </row>
    <row r="4496" spans="1:21" x14ac:dyDescent="0.15">
      <c r="A4496" s="27" t="s">
        <v>75</v>
      </c>
      <c r="B4496" s="27" t="s">
        <v>14491</v>
      </c>
      <c r="C4496" s="27" t="s">
        <v>188</v>
      </c>
      <c r="D4496" s="27" t="s">
        <v>733</v>
      </c>
      <c r="I4496" s="28">
        <v>43423.6872337963</v>
      </c>
      <c r="J4496" s="28">
        <v>43423.6872337963</v>
      </c>
      <c r="K4496" s="27">
        <v>0</v>
      </c>
      <c r="L4496" s="27" t="s">
        <v>211</v>
      </c>
      <c r="M4496" s="27" t="s">
        <v>211</v>
      </c>
      <c r="N4496" s="27" t="s">
        <v>215</v>
      </c>
      <c r="O4496" s="27" t="s">
        <v>734</v>
      </c>
      <c r="R4496" s="27">
        <v>0</v>
      </c>
      <c r="U4496" s="27" t="s">
        <v>14492</v>
      </c>
    </row>
    <row r="4497" spans="1:21" x14ac:dyDescent="0.15">
      <c r="A4497" s="27" t="s">
        <v>75</v>
      </c>
      <c r="B4497" s="27" t="s">
        <v>14493</v>
      </c>
      <c r="C4497" s="27" t="s">
        <v>188</v>
      </c>
      <c r="D4497" s="27" t="s">
        <v>733</v>
      </c>
      <c r="I4497" s="28">
        <v>43423.687986111108</v>
      </c>
      <c r="J4497" s="28">
        <v>43423.687986111108</v>
      </c>
      <c r="K4497" s="27">
        <v>0</v>
      </c>
      <c r="L4497" s="27" t="s">
        <v>211</v>
      </c>
      <c r="M4497" s="27" t="s">
        <v>211</v>
      </c>
      <c r="N4497" s="27" t="s">
        <v>215</v>
      </c>
      <c r="O4497" s="27" t="s">
        <v>734</v>
      </c>
      <c r="R4497" s="27">
        <v>0</v>
      </c>
      <c r="U4497" s="27" t="s">
        <v>14494</v>
      </c>
    </row>
    <row r="4498" spans="1:21" x14ac:dyDescent="0.15">
      <c r="A4498" s="27" t="s">
        <v>75</v>
      </c>
      <c r="B4498" s="27" t="s">
        <v>14495</v>
      </c>
      <c r="C4498" s="27" t="s">
        <v>188</v>
      </c>
      <c r="D4498" s="27" t="s">
        <v>733</v>
      </c>
      <c r="I4498" s="28">
        <v>43423.691770833335</v>
      </c>
      <c r="J4498" s="28">
        <v>43423.691770833335</v>
      </c>
      <c r="K4498" s="27">
        <v>0</v>
      </c>
      <c r="L4498" s="27" t="s">
        <v>211</v>
      </c>
      <c r="M4498" s="27" t="s">
        <v>211</v>
      </c>
      <c r="N4498" s="27" t="s">
        <v>215</v>
      </c>
      <c r="O4498" s="27" t="s">
        <v>734</v>
      </c>
      <c r="R4498" s="27">
        <v>0</v>
      </c>
      <c r="U4498" s="27" t="s">
        <v>14494</v>
      </c>
    </row>
    <row r="4499" spans="1:21" x14ac:dyDescent="0.15">
      <c r="A4499" s="27" t="s">
        <v>75</v>
      </c>
      <c r="B4499" s="27" t="s">
        <v>7932</v>
      </c>
      <c r="C4499" s="27" t="s">
        <v>188</v>
      </c>
      <c r="D4499" s="27" t="s">
        <v>733</v>
      </c>
      <c r="I4499" s="28">
        <v>43423.696087962962</v>
      </c>
      <c r="J4499" s="28">
        <v>43423.697418981479</v>
      </c>
      <c r="K4499" s="27">
        <v>1.3310185185185185E-3</v>
      </c>
      <c r="L4499" s="27" t="s">
        <v>210</v>
      </c>
      <c r="M4499" s="27" t="s">
        <v>211</v>
      </c>
      <c r="N4499" s="27" t="s">
        <v>215</v>
      </c>
      <c r="O4499" s="27" t="s">
        <v>734</v>
      </c>
      <c r="R4499" s="27">
        <v>0</v>
      </c>
      <c r="U4499" s="27" t="s">
        <v>7933</v>
      </c>
    </row>
    <row r="4500" spans="1:21" x14ac:dyDescent="0.15">
      <c r="A4500" s="27" t="s">
        <v>75</v>
      </c>
      <c r="B4500" s="27" t="s">
        <v>7934</v>
      </c>
      <c r="C4500" s="27" t="s">
        <v>188</v>
      </c>
      <c r="D4500" s="27" t="s">
        <v>733</v>
      </c>
      <c r="I4500" s="28">
        <v>43423.698067129626</v>
      </c>
      <c r="J4500" s="28">
        <v>43423.700196759259</v>
      </c>
      <c r="K4500" s="27">
        <v>2.1296296296296298E-3</v>
      </c>
      <c r="L4500" s="27" t="s">
        <v>210</v>
      </c>
      <c r="M4500" s="27" t="s">
        <v>210</v>
      </c>
      <c r="N4500" s="27" t="s">
        <v>215</v>
      </c>
      <c r="O4500" s="27" t="s">
        <v>734</v>
      </c>
      <c r="R4500" s="27">
        <v>0</v>
      </c>
      <c r="U4500" s="27" t="s">
        <v>1714</v>
      </c>
    </row>
    <row r="4501" spans="1:21" x14ac:dyDescent="0.15">
      <c r="A4501" s="27" t="s">
        <v>75</v>
      </c>
      <c r="B4501" s="27" t="s">
        <v>7935</v>
      </c>
      <c r="C4501" s="27" t="s">
        <v>188</v>
      </c>
      <c r="D4501" s="27" t="s">
        <v>733</v>
      </c>
      <c r="I4501" s="28">
        <v>43423.70107638889</v>
      </c>
      <c r="J4501" s="28">
        <v>43423.702314814815</v>
      </c>
      <c r="K4501" s="27">
        <v>1.2384259259259258E-3</v>
      </c>
      <c r="L4501" s="27" t="s">
        <v>210</v>
      </c>
      <c r="M4501" s="27" t="s">
        <v>211</v>
      </c>
      <c r="N4501" s="27" t="s">
        <v>215</v>
      </c>
      <c r="O4501" s="27" t="s">
        <v>734</v>
      </c>
      <c r="R4501" s="27">
        <v>0</v>
      </c>
      <c r="U4501" s="27" t="s">
        <v>7936</v>
      </c>
    </row>
    <row r="4502" spans="1:21" x14ac:dyDescent="0.15">
      <c r="A4502" s="27" t="s">
        <v>75</v>
      </c>
      <c r="B4502" s="27" t="s">
        <v>7937</v>
      </c>
      <c r="C4502" s="27" t="s">
        <v>188</v>
      </c>
      <c r="D4502" s="27" t="s">
        <v>733</v>
      </c>
      <c r="I4502" s="28">
        <v>43423.702800925923</v>
      </c>
      <c r="J4502" s="28">
        <v>43423.704340277778</v>
      </c>
      <c r="K4502" s="27">
        <v>1.5393518518518519E-3</v>
      </c>
      <c r="L4502" s="27" t="s">
        <v>210</v>
      </c>
      <c r="M4502" s="27" t="s">
        <v>211</v>
      </c>
      <c r="N4502" s="27" t="s">
        <v>215</v>
      </c>
      <c r="O4502" s="27" t="s">
        <v>734</v>
      </c>
      <c r="R4502" s="27">
        <v>0</v>
      </c>
      <c r="U4502" s="27" t="s">
        <v>7938</v>
      </c>
    </row>
    <row r="4503" spans="1:21" x14ac:dyDescent="0.15">
      <c r="A4503" s="27" t="s">
        <v>75</v>
      </c>
      <c r="B4503" s="27" t="s">
        <v>7939</v>
      </c>
      <c r="C4503" s="27" t="s">
        <v>188</v>
      </c>
      <c r="D4503" s="27" t="s">
        <v>733</v>
      </c>
      <c r="I4503" s="28">
        <v>43423.704756944448</v>
      </c>
      <c r="J4503" s="28">
        <v>43423.705520833333</v>
      </c>
      <c r="K4503" s="27">
        <v>7.6388888888888893E-4</v>
      </c>
      <c r="L4503" s="27" t="s">
        <v>210</v>
      </c>
      <c r="M4503" s="27" t="s">
        <v>211</v>
      </c>
      <c r="N4503" s="27" t="s">
        <v>215</v>
      </c>
      <c r="O4503" s="27" t="s">
        <v>734</v>
      </c>
      <c r="R4503" s="27">
        <v>0</v>
      </c>
      <c r="U4503" s="27" t="s">
        <v>7940</v>
      </c>
    </row>
    <row r="4504" spans="1:21" x14ac:dyDescent="0.15">
      <c r="A4504" s="27" t="s">
        <v>75</v>
      </c>
      <c r="B4504" s="27" t="s">
        <v>7941</v>
      </c>
      <c r="C4504" s="27" t="s">
        <v>188</v>
      </c>
      <c r="D4504" s="27" t="s">
        <v>733</v>
      </c>
      <c r="I4504" s="28">
        <v>43423.705636574072</v>
      </c>
      <c r="J4504" s="28">
        <v>43423.707071759258</v>
      </c>
      <c r="K4504" s="27">
        <v>1.4351851851851854E-3</v>
      </c>
      <c r="L4504" s="27" t="s">
        <v>210</v>
      </c>
      <c r="M4504" s="27" t="s">
        <v>211</v>
      </c>
      <c r="N4504" s="27" t="s">
        <v>215</v>
      </c>
      <c r="O4504" s="27" t="s">
        <v>734</v>
      </c>
      <c r="R4504" s="27">
        <v>0</v>
      </c>
      <c r="U4504" s="27" t="s">
        <v>7942</v>
      </c>
    </row>
    <row r="4505" spans="1:21" x14ac:dyDescent="0.15">
      <c r="A4505" s="27" t="s">
        <v>75</v>
      </c>
      <c r="B4505" s="27" t="s">
        <v>14496</v>
      </c>
      <c r="C4505" s="27" t="s">
        <v>188</v>
      </c>
      <c r="D4505" s="27" t="s">
        <v>733</v>
      </c>
      <c r="I4505" s="28">
        <v>43423.708622685182</v>
      </c>
      <c r="J4505" s="28">
        <v>43423.708622685182</v>
      </c>
      <c r="K4505" s="27">
        <v>0</v>
      </c>
      <c r="L4505" s="27" t="s">
        <v>211</v>
      </c>
      <c r="M4505" s="27" t="s">
        <v>211</v>
      </c>
      <c r="N4505" s="27" t="s">
        <v>215</v>
      </c>
      <c r="O4505" s="27" t="s">
        <v>734</v>
      </c>
      <c r="R4505" s="27">
        <v>0</v>
      </c>
      <c r="U4505" s="27" t="s">
        <v>14497</v>
      </c>
    </row>
    <row r="4506" spans="1:21" x14ac:dyDescent="0.15">
      <c r="A4506" s="27" t="s">
        <v>75</v>
      </c>
      <c r="B4506" s="27" t="s">
        <v>7943</v>
      </c>
      <c r="C4506" s="27" t="s">
        <v>188</v>
      </c>
      <c r="D4506" s="27" t="s">
        <v>733</v>
      </c>
      <c r="I4506" s="28">
        <v>43423.709282407406</v>
      </c>
      <c r="J4506" s="28">
        <v>43423.710324074076</v>
      </c>
      <c r="K4506" s="27">
        <v>1.0416666666666667E-3</v>
      </c>
      <c r="L4506" s="27" t="s">
        <v>210</v>
      </c>
      <c r="M4506" s="27" t="s">
        <v>211</v>
      </c>
      <c r="N4506" s="27" t="s">
        <v>215</v>
      </c>
      <c r="O4506" s="27" t="s">
        <v>734</v>
      </c>
      <c r="R4506" s="27">
        <v>0</v>
      </c>
      <c r="U4506" s="27" t="s">
        <v>1719</v>
      </c>
    </row>
    <row r="4507" spans="1:21" x14ac:dyDescent="0.15">
      <c r="A4507" s="27" t="s">
        <v>75</v>
      </c>
      <c r="B4507" s="27" t="s">
        <v>7944</v>
      </c>
      <c r="C4507" s="27" t="s">
        <v>188</v>
      </c>
      <c r="D4507" s="27" t="s">
        <v>733</v>
      </c>
      <c r="I4507" s="28">
        <v>43423.710810185185</v>
      </c>
      <c r="J4507" s="28">
        <v>43423.711446759262</v>
      </c>
      <c r="K4507" s="27">
        <v>6.3657407407407402E-4</v>
      </c>
      <c r="L4507" s="27" t="s">
        <v>210</v>
      </c>
      <c r="M4507" s="27" t="s">
        <v>211</v>
      </c>
      <c r="N4507" s="27" t="s">
        <v>215</v>
      </c>
      <c r="O4507" s="27" t="s">
        <v>734</v>
      </c>
      <c r="R4507" s="27">
        <v>0</v>
      </c>
      <c r="U4507" s="27" t="s">
        <v>7945</v>
      </c>
    </row>
    <row r="4508" spans="1:21" x14ac:dyDescent="0.15">
      <c r="A4508" s="27" t="s">
        <v>75</v>
      </c>
      <c r="B4508" s="27" t="s">
        <v>7946</v>
      </c>
      <c r="C4508" s="27" t="s">
        <v>188</v>
      </c>
      <c r="D4508" s="27" t="s">
        <v>733</v>
      </c>
      <c r="I4508" s="28">
        <v>43423.71199074074</v>
      </c>
      <c r="J4508" s="28">
        <v>43423.712314814817</v>
      </c>
      <c r="K4508" s="27">
        <v>3.2407407407407406E-4</v>
      </c>
      <c r="L4508" s="27" t="s">
        <v>210</v>
      </c>
      <c r="M4508" s="27" t="s">
        <v>211</v>
      </c>
      <c r="N4508" s="27" t="s">
        <v>215</v>
      </c>
      <c r="O4508" s="27" t="s">
        <v>734</v>
      </c>
      <c r="R4508" s="27">
        <v>0</v>
      </c>
      <c r="U4508" s="27" t="s">
        <v>7892</v>
      </c>
    </row>
    <row r="4509" spans="1:21" x14ac:dyDescent="0.15">
      <c r="A4509" s="27" t="s">
        <v>75</v>
      </c>
      <c r="B4509" s="27" t="s">
        <v>7947</v>
      </c>
      <c r="C4509" s="27" t="s">
        <v>663</v>
      </c>
      <c r="D4509" s="27" t="s">
        <v>869</v>
      </c>
      <c r="I4509" s="28">
        <v>43423.430393518516</v>
      </c>
      <c r="J4509" s="28">
        <v>43423.432395833333</v>
      </c>
      <c r="K4509" s="27">
        <v>2.0023148148148148E-3</v>
      </c>
      <c r="L4509" s="27" t="s">
        <v>210</v>
      </c>
      <c r="M4509" s="27" t="s">
        <v>211</v>
      </c>
      <c r="N4509" s="27" t="s">
        <v>215</v>
      </c>
      <c r="O4509" s="27" t="s">
        <v>868</v>
      </c>
      <c r="R4509" s="27">
        <v>0</v>
      </c>
      <c r="U4509" s="27" t="s">
        <v>1725</v>
      </c>
    </row>
    <row r="4510" spans="1:21" x14ac:dyDescent="0.15">
      <c r="A4510" s="27" t="s">
        <v>75</v>
      </c>
      <c r="B4510" s="27" t="s">
        <v>7948</v>
      </c>
      <c r="C4510" s="27" t="s">
        <v>663</v>
      </c>
      <c r="D4510" s="27" t="s">
        <v>869</v>
      </c>
      <c r="I4510" s="28">
        <v>43423.43341435185</v>
      </c>
      <c r="J4510" s="28">
        <v>43423.435393518521</v>
      </c>
      <c r="K4510" s="27">
        <v>1.9791666666666668E-3</v>
      </c>
      <c r="L4510" s="27" t="s">
        <v>210</v>
      </c>
      <c r="M4510" s="27" t="s">
        <v>211</v>
      </c>
      <c r="N4510" s="27" t="s">
        <v>215</v>
      </c>
      <c r="O4510" s="27" t="s">
        <v>868</v>
      </c>
      <c r="R4510" s="27">
        <v>0</v>
      </c>
      <c r="U4510" s="27" t="s">
        <v>1725</v>
      </c>
    </row>
    <row r="4511" spans="1:21" x14ac:dyDescent="0.15">
      <c r="A4511" s="27" t="s">
        <v>75</v>
      </c>
      <c r="B4511" s="27" t="s">
        <v>14498</v>
      </c>
      <c r="C4511" s="27" t="s">
        <v>663</v>
      </c>
      <c r="D4511" s="27" t="s">
        <v>869</v>
      </c>
      <c r="I4511" s="28">
        <v>43423.450624999998</v>
      </c>
      <c r="J4511" s="28">
        <v>43423.450624999998</v>
      </c>
      <c r="K4511" s="27">
        <v>0</v>
      </c>
      <c r="L4511" s="27" t="s">
        <v>211</v>
      </c>
      <c r="M4511" s="27" t="s">
        <v>211</v>
      </c>
      <c r="N4511" s="27" t="s">
        <v>215</v>
      </c>
      <c r="O4511" s="27" t="s">
        <v>868</v>
      </c>
      <c r="U4511" s="27" t="s">
        <v>4508</v>
      </c>
    </row>
    <row r="4512" spans="1:21" x14ac:dyDescent="0.15">
      <c r="A4512" s="27" t="s">
        <v>75</v>
      </c>
      <c r="B4512" s="27" t="s">
        <v>7949</v>
      </c>
      <c r="C4512" s="27" t="s">
        <v>663</v>
      </c>
      <c r="D4512" s="27" t="s">
        <v>869</v>
      </c>
      <c r="I4512" s="28">
        <v>43423.453969907408</v>
      </c>
      <c r="J4512" s="28">
        <v>43423.456018518518</v>
      </c>
      <c r="K4512" s="27">
        <v>2.0486111111111113E-3</v>
      </c>
      <c r="L4512" s="27" t="s">
        <v>210</v>
      </c>
      <c r="M4512" s="27" t="s">
        <v>211</v>
      </c>
      <c r="N4512" s="27" t="s">
        <v>215</v>
      </c>
      <c r="O4512" s="27" t="s">
        <v>868</v>
      </c>
      <c r="R4512" s="27">
        <v>0</v>
      </c>
      <c r="U4512" s="27" t="s">
        <v>1725</v>
      </c>
    </row>
    <row r="4513" spans="1:21" x14ac:dyDescent="0.15">
      <c r="A4513" s="27" t="s">
        <v>75</v>
      </c>
      <c r="B4513" s="27" t="s">
        <v>7950</v>
      </c>
      <c r="C4513" s="27" t="s">
        <v>663</v>
      </c>
      <c r="D4513" s="27" t="s">
        <v>869</v>
      </c>
      <c r="I4513" s="28">
        <v>43423.461064814815</v>
      </c>
      <c r="J4513" s="28">
        <v>43423.462719907409</v>
      </c>
      <c r="K4513" s="27">
        <v>1.6550925925925926E-3</v>
      </c>
      <c r="L4513" s="27" t="s">
        <v>210</v>
      </c>
      <c r="M4513" s="27" t="s">
        <v>211</v>
      </c>
      <c r="N4513" s="27" t="s">
        <v>215</v>
      </c>
      <c r="O4513" s="27" t="s">
        <v>868</v>
      </c>
      <c r="R4513" s="27">
        <v>0</v>
      </c>
      <c r="U4513" s="27" t="s">
        <v>1725</v>
      </c>
    </row>
    <row r="4514" spans="1:21" x14ac:dyDescent="0.15">
      <c r="A4514" s="27" t="s">
        <v>75</v>
      </c>
      <c r="B4514" s="27" t="s">
        <v>7951</v>
      </c>
      <c r="C4514" s="27" t="s">
        <v>663</v>
      </c>
      <c r="D4514" s="27" t="s">
        <v>869</v>
      </c>
      <c r="I4514" s="28">
        <v>43423.475624999999</v>
      </c>
      <c r="J4514" s="28">
        <v>43423.47761574074</v>
      </c>
      <c r="K4514" s="27">
        <v>1.9907407407407408E-3</v>
      </c>
      <c r="L4514" s="27" t="s">
        <v>210</v>
      </c>
      <c r="M4514" s="27" t="s">
        <v>211</v>
      </c>
      <c r="N4514" s="27" t="s">
        <v>215</v>
      </c>
      <c r="O4514" s="27" t="s">
        <v>868</v>
      </c>
      <c r="R4514" s="27">
        <v>0</v>
      </c>
      <c r="U4514" s="27" t="s">
        <v>1725</v>
      </c>
    </row>
    <row r="4515" spans="1:21" x14ac:dyDescent="0.15">
      <c r="A4515" s="27" t="s">
        <v>75</v>
      </c>
      <c r="B4515" s="27" t="s">
        <v>14499</v>
      </c>
      <c r="C4515" s="27" t="s">
        <v>663</v>
      </c>
      <c r="D4515" s="27" t="s">
        <v>869</v>
      </c>
      <c r="I4515" s="28">
        <v>43423.588321759256</v>
      </c>
      <c r="J4515" s="28">
        <v>43423.588321759256</v>
      </c>
      <c r="K4515" s="27">
        <v>0</v>
      </c>
      <c r="L4515" s="27" t="s">
        <v>211</v>
      </c>
      <c r="M4515" s="27" t="s">
        <v>211</v>
      </c>
      <c r="N4515" s="27" t="s">
        <v>215</v>
      </c>
      <c r="O4515" s="27" t="s">
        <v>868</v>
      </c>
      <c r="R4515" s="27">
        <v>0</v>
      </c>
      <c r="U4515" s="27" t="s">
        <v>14500</v>
      </c>
    </row>
    <row r="4516" spans="1:21" x14ac:dyDescent="0.15">
      <c r="A4516" s="27" t="s">
        <v>75</v>
      </c>
      <c r="B4516" s="27" t="s">
        <v>14501</v>
      </c>
      <c r="C4516" s="27" t="s">
        <v>663</v>
      </c>
      <c r="D4516" s="27" t="s">
        <v>869</v>
      </c>
      <c r="I4516" s="28">
        <v>43423.601099537038</v>
      </c>
      <c r="J4516" s="28">
        <v>43423.601099537038</v>
      </c>
      <c r="K4516" s="27">
        <v>0</v>
      </c>
      <c r="L4516" s="27" t="s">
        <v>211</v>
      </c>
      <c r="M4516" s="27" t="s">
        <v>211</v>
      </c>
      <c r="N4516" s="27" t="s">
        <v>215</v>
      </c>
      <c r="O4516" s="27" t="s">
        <v>868</v>
      </c>
      <c r="R4516" s="27">
        <v>0</v>
      </c>
      <c r="U4516" s="27" t="s">
        <v>14502</v>
      </c>
    </row>
    <row r="4517" spans="1:21" x14ac:dyDescent="0.15">
      <c r="A4517" s="27" t="s">
        <v>75</v>
      </c>
      <c r="B4517" s="27" t="s">
        <v>14503</v>
      </c>
      <c r="C4517" s="27" t="s">
        <v>663</v>
      </c>
      <c r="D4517" s="27" t="s">
        <v>869</v>
      </c>
      <c r="I4517" s="28">
        <v>43423.601446759261</v>
      </c>
      <c r="J4517" s="28">
        <v>43423.601446759261</v>
      </c>
      <c r="K4517" s="27">
        <v>0</v>
      </c>
      <c r="L4517" s="27" t="s">
        <v>211</v>
      </c>
      <c r="M4517" s="27" t="s">
        <v>211</v>
      </c>
      <c r="N4517" s="27" t="s">
        <v>215</v>
      </c>
      <c r="O4517" s="27" t="s">
        <v>868</v>
      </c>
      <c r="R4517" s="27">
        <v>0</v>
      </c>
      <c r="U4517" s="27" t="s">
        <v>14504</v>
      </c>
    </row>
    <row r="4518" spans="1:21" x14ac:dyDescent="0.15">
      <c r="A4518" s="27" t="s">
        <v>75</v>
      </c>
      <c r="B4518" s="27" t="s">
        <v>14505</v>
      </c>
      <c r="C4518" s="27" t="s">
        <v>663</v>
      </c>
      <c r="D4518" s="27" t="s">
        <v>869</v>
      </c>
      <c r="I4518" s="28">
        <v>43423.602465277778</v>
      </c>
      <c r="J4518" s="28">
        <v>43423.602465277778</v>
      </c>
      <c r="K4518" s="27">
        <v>0</v>
      </c>
      <c r="L4518" s="27" t="s">
        <v>211</v>
      </c>
      <c r="M4518" s="27" t="s">
        <v>211</v>
      </c>
      <c r="N4518" s="27" t="s">
        <v>215</v>
      </c>
      <c r="O4518" s="27" t="s">
        <v>868</v>
      </c>
      <c r="R4518" s="27">
        <v>0</v>
      </c>
      <c r="U4518" s="27" t="s">
        <v>14506</v>
      </c>
    </row>
    <row r="4519" spans="1:21" x14ac:dyDescent="0.15">
      <c r="A4519" s="27" t="s">
        <v>75</v>
      </c>
      <c r="B4519" s="27" t="s">
        <v>7952</v>
      </c>
      <c r="C4519" s="27" t="s">
        <v>663</v>
      </c>
      <c r="D4519" s="27" t="s">
        <v>869</v>
      </c>
      <c r="I4519" s="28">
        <v>43423.602986111109</v>
      </c>
      <c r="J4519" s="28">
        <v>43423.603576388887</v>
      </c>
      <c r="K4519" s="27">
        <v>5.9027777777777778E-4</v>
      </c>
      <c r="L4519" s="27" t="s">
        <v>210</v>
      </c>
      <c r="M4519" s="27" t="s">
        <v>211</v>
      </c>
      <c r="N4519" s="27" t="s">
        <v>215</v>
      </c>
      <c r="O4519" s="27" t="s">
        <v>868</v>
      </c>
      <c r="R4519" s="27">
        <v>0</v>
      </c>
      <c r="U4519" s="27" t="s">
        <v>7953</v>
      </c>
    </row>
    <row r="4520" spans="1:21" x14ac:dyDescent="0.15">
      <c r="A4520" s="27" t="s">
        <v>75</v>
      </c>
      <c r="B4520" s="27" t="s">
        <v>14507</v>
      </c>
      <c r="C4520" s="27" t="s">
        <v>663</v>
      </c>
      <c r="D4520" s="27" t="s">
        <v>869</v>
      </c>
      <c r="I4520" s="28">
        <v>43423.62090277778</v>
      </c>
      <c r="J4520" s="28">
        <v>43423.62090277778</v>
      </c>
      <c r="K4520" s="27">
        <v>0</v>
      </c>
      <c r="L4520" s="27" t="s">
        <v>211</v>
      </c>
      <c r="M4520" s="27" t="s">
        <v>211</v>
      </c>
      <c r="N4520" s="27" t="s">
        <v>215</v>
      </c>
      <c r="O4520" s="27" t="s">
        <v>868</v>
      </c>
      <c r="R4520" s="27">
        <v>0</v>
      </c>
      <c r="U4520" s="27" t="s">
        <v>14508</v>
      </c>
    </row>
    <row r="4521" spans="1:21" x14ac:dyDescent="0.15">
      <c r="A4521" s="27" t="s">
        <v>75</v>
      </c>
      <c r="B4521" s="27" t="s">
        <v>14509</v>
      </c>
      <c r="C4521" s="27" t="s">
        <v>663</v>
      </c>
      <c r="D4521" s="27" t="s">
        <v>869</v>
      </c>
      <c r="I4521" s="28">
        <v>43423.624398148146</v>
      </c>
      <c r="J4521" s="28">
        <v>43423.624398148146</v>
      </c>
      <c r="K4521" s="27">
        <v>0</v>
      </c>
      <c r="L4521" s="27" t="s">
        <v>211</v>
      </c>
      <c r="M4521" s="27" t="s">
        <v>211</v>
      </c>
      <c r="N4521" s="27" t="s">
        <v>215</v>
      </c>
      <c r="O4521" s="27" t="s">
        <v>868</v>
      </c>
      <c r="U4521" s="27" t="s">
        <v>14510</v>
      </c>
    </row>
    <row r="4522" spans="1:21" x14ac:dyDescent="0.15">
      <c r="A4522" s="27" t="s">
        <v>75</v>
      </c>
      <c r="B4522" s="27" t="s">
        <v>14511</v>
      </c>
      <c r="C4522" s="27" t="s">
        <v>663</v>
      </c>
      <c r="D4522" s="27" t="s">
        <v>869</v>
      </c>
      <c r="I4522" s="28">
        <v>43423.624525462961</v>
      </c>
      <c r="J4522" s="28">
        <v>43423.624525462961</v>
      </c>
      <c r="K4522" s="27">
        <v>0</v>
      </c>
      <c r="L4522" s="27" t="s">
        <v>211</v>
      </c>
      <c r="M4522" s="27" t="s">
        <v>211</v>
      </c>
      <c r="N4522" s="27" t="s">
        <v>215</v>
      </c>
      <c r="O4522" s="27" t="s">
        <v>868</v>
      </c>
      <c r="U4522" s="27" t="s">
        <v>7955</v>
      </c>
    </row>
    <row r="4523" spans="1:21" x14ac:dyDescent="0.15">
      <c r="A4523" s="27" t="s">
        <v>75</v>
      </c>
      <c r="B4523" s="27" t="s">
        <v>14512</v>
      </c>
      <c r="C4523" s="27" t="s">
        <v>663</v>
      </c>
      <c r="D4523" s="27" t="s">
        <v>869</v>
      </c>
      <c r="I4523" s="28">
        <v>43423.624583333331</v>
      </c>
      <c r="J4523" s="28">
        <v>43423.624583333331</v>
      </c>
      <c r="K4523" s="27">
        <v>0</v>
      </c>
      <c r="L4523" s="27" t="s">
        <v>211</v>
      </c>
      <c r="M4523" s="27" t="s">
        <v>211</v>
      </c>
      <c r="N4523" s="27" t="s">
        <v>215</v>
      </c>
      <c r="O4523" s="27" t="s">
        <v>868</v>
      </c>
      <c r="U4523" s="27" t="s">
        <v>7955</v>
      </c>
    </row>
    <row r="4524" spans="1:21" x14ac:dyDescent="0.15">
      <c r="A4524" s="27" t="s">
        <v>75</v>
      </c>
      <c r="B4524" s="27" t="s">
        <v>7954</v>
      </c>
      <c r="C4524" s="27" t="s">
        <v>663</v>
      </c>
      <c r="D4524" s="27" t="s">
        <v>869</v>
      </c>
      <c r="I4524" s="28">
        <v>43423.624803240738</v>
      </c>
      <c r="J4524" s="28">
        <v>43423.626759259256</v>
      </c>
      <c r="K4524" s="27">
        <v>1.9560185185185184E-3</v>
      </c>
      <c r="L4524" s="27" t="s">
        <v>210</v>
      </c>
      <c r="M4524" s="27" t="s">
        <v>211</v>
      </c>
      <c r="N4524" s="27" t="s">
        <v>215</v>
      </c>
      <c r="O4524" s="27" t="s">
        <v>868</v>
      </c>
      <c r="R4524" s="27">
        <v>0</v>
      </c>
      <c r="U4524" s="27" t="s">
        <v>7955</v>
      </c>
    </row>
    <row r="4525" spans="1:21" x14ac:dyDescent="0.15">
      <c r="A4525" s="27" t="s">
        <v>75</v>
      </c>
      <c r="B4525" s="27" t="s">
        <v>14513</v>
      </c>
      <c r="C4525" s="27" t="s">
        <v>663</v>
      </c>
      <c r="D4525" s="27" t="s">
        <v>869</v>
      </c>
      <c r="I4525" s="28">
        <v>43423.627557870372</v>
      </c>
      <c r="J4525" s="28">
        <v>43423.627557870372</v>
      </c>
      <c r="K4525" s="27">
        <v>0</v>
      </c>
      <c r="L4525" s="27" t="s">
        <v>211</v>
      </c>
      <c r="M4525" s="27" t="s">
        <v>211</v>
      </c>
      <c r="N4525" s="27" t="s">
        <v>215</v>
      </c>
      <c r="O4525" s="27" t="s">
        <v>868</v>
      </c>
      <c r="R4525" s="27">
        <v>0</v>
      </c>
      <c r="U4525" s="27" t="s">
        <v>7955</v>
      </c>
    </row>
    <row r="4526" spans="1:21" x14ac:dyDescent="0.15">
      <c r="A4526" s="27" t="s">
        <v>75</v>
      </c>
      <c r="B4526" s="27" t="s">
        <v>14514</v>
      </c>
      <c r="C4526" s="27" t="s">
        <v>663</v>
      </c>
      <c r="D4526" s="27" t="s">
        <v>869</v>
      </c>
      <c r="I4526" s="28">
        <v>43423.627638888887</v>
      </c>
      <c r="J4526" s="28">
        <v>43423.627638888887</v>
      </c>
      <c r="K4526" s="27">
        <v>0</v>
      </c>
      <c r="L4526" s="27" t="s">
        <v>211</v>
      </c>
      <c r="M4526" s="27" t="s">
        <v>211</v>
      </c>
      <c r="N4526" s="27" t="s">
        <v>215</v>
      </c>
      <c r="O4526" s="27" t="s">
        <v>868</v>
      </c>
      <c r="R4526" s="27">
        <v>0</v>
      </c>
      <c r="U4526" s="27" t="s">
        <v>7955</v>
      </c>
    </row>
    <row r="4527" spans="1:21" x14ac:dyDescent="0.15">
      <c r="A4527" s="27" t="s">
        <v>75</v>
      </c>
      <c r="B4527" s="27" t="s">
        <v>14515</v>
      </c>
      <c r="C4527" s="27" t="s">
        <v>663</v>
      </c>
      <c r="D4527" s="27" t="s">
        <v>869</v>
      </c>
      <c r="I4527" s="28">
        <v>43423.627708333333</v>
      </c>
      <c r="J4527" s="28">
        <v>43423.627708333333</v>
      </c>
      <c r="K4527" s="27">
        <v>0</v>
      </c>
      <c r="L4527" s="27" t="s">
        <v>211</v>
      </c>
      <c r="M4527" s="27" t="s">
        <v>211</v>
      </c>
      <c r="N4527" s="27" t="s">
        <v>215</v>
      </c>
      <c r="O4527" s="27" t="s">
        <v>868</v>
      </c>
      <c r="R4527" s="27">
        <v>0</v>
      </c>
      <c r="U4527" s="27" t="s">
        <v>7955</v>
      </c>
    </row>
    <row r="4528" spans="1:21" x14ac:dyDescent="0.15">
      <c r="A4528" s="27" t="s">
        <v>75</v>
      </c>
      <c r="B4528" s="27" t="s">
        <v>14516</v>
      </c>
      <c r="C4528" s="27" t="s">
        <v>663</v>
      </c>
      <c r="D4528" s="27" t="s">
        <v>869</v>
      </c>
      <c r="I4528" s="28">
        <v>43423.627766203703</v>
      </c>
      <c r="J4528" s="28">
        <v>43423.627766203703</v>
      </c>
      <c r="K4528" s="27">
        <v>0</v>
      </c>
      <c r="L4528" s="27" t="s">
        <v>211</v>
      </c>
      <c r="M4528" s="27" t="s">
        <v>211</v>
      </c>
      <c r="N4528" s="27" t="s">
        <v>215</v>
      </c>
      <c r="O4528" s="27" t="s">
        <v>868</v>
      </c>
      <c r="R4528" s="27">
        <v>0</v>
      </c>
      <c r="U4528" s="27" t="s">
        <v>7955</v>
      </c>
    </row>
    <row r="4529" spans="1:21" x14ac:dyDescent="0.15">
      <c r="A4529" s="27" t="s">
        <v>75</v>
      </c>
      <c r="B4529" s="27" t="s">
        <v>14517</v>
      </c>
      <c r="C4529" s="27" t="s">
        <v>663</v>
      </c>
      <c r="D4529" s="27" t="s">
        <v>869</v>
      </c>
      <c r="I4529" s="28">
        <v>43423.627800925926</v>
      </c>
      <c r="J4529" s="28">
        <v>43423.627800925926</v>
      </c>
      <c r="K4529" s="27">
        <v>0</v>
      </c>
      <c r="L4529" s="27" t="s">
        <v>211</v>
      </c>
      <c r="M4529" s="27" t="s">
        <v>211</v>
      </c>
      <c r="N4529" s="27" t="s">
        <v>215</v>
      </c>
      <c r="O4529" s="27" t="s">
        <v>868</v>
      </c>
      <c r="R4529" s="27">
        <v>0</v>
      </c>
      <c r="U4529" s="27" t="s">
        <v>7955</v>
      </c>
    </row>
    <row r="4530" spans="1:21" x14ac:dyDescent="0.15">
      <c r="A4530" s="27" t="s">
        <v>75</v>
      </c>
      <c r="B4530" s="27" t="s">
        <v>14518</v>
      </c>
      <c r="C4530" s="27" t="s">
        <v>663</v>
      </c>
      <c r="D4530" s="27" t="s">
        <v>869</v>
      </c>
      <c r="I4530" s="28">
        <v>43423.627951388888</v>
      </c>
      <c r="J4530" s="28">
        <v>43423.627951388888</v>
      </c>
      <c r="K4530" s="27">
        <v>0</v>
      </c>
      <c r="L4530" s="27" t="s">
        <v>211</v>
      </c>
      <c r="M4530" s="27" t="s">
        <v>211</v>
      </c>
      <c r="N4530" s="27" t="s">
        <v>215</v>
      </c>
      <c r="O4530" s="27" t="s">
        <v>868</v>
      </c>
      <c r="R4530" s="27">
        <v>0</v>
      </c>
      <c r="U4530" s="27" t="s">
        <v>7955</v>
      </c>
    </row>
    <row r="4531" spans="1:21" x14ac:dyDescent="0.15">
      <c r="A4531" s="27" t="s">
        <v>75</v>
      </c>
      <c r="B4531" s="27" t="s">
        <v>14519</v>
      </c>
      <c r="C4531" s="27" t="s">
        <v>663</v>
      </c>
      <c r="D4531" s="27" t="s">
        <v>869</v>
      </c>
      <c r="I4531" s="28">
        <v>43423.627962962964</v>
      </c>
      <c r="J4531" s="28">
        <v>43423.627962962964</v>
      </c>
      <c r="K4531" s="27">
        <v>0</v>
      </c>
      <c r="L4531" s="27" t="s">
        <v>211</v>
      </c>
      <c r="M4531" s="27" t="s">
        <v>211</v>
      </c>
      <c r="N4531" s="27" t="s">
        <v>215</v>
      </c>
      <c r="O4531" s="27" t="s">
        <v>868</v>
      </c>
      <c r="R4531" s="27">
        <v>0</v>
      </c>
      <c r="U4531" s="27" t="s">
        <v>7955</v>
      </c>
    </row>
    <row r="4532" spans="1:21" x14ac:dyDescent="0.15">
      <c r="A4532" s="27" t="s">
        <v>75</v>
      </c>
      <c r="B4532" s="27" t="s">
        <v>14520</v>
      </c>
      <c r="C4532" s="27" t="s">
        <v>663</v>
      </c>
      <c r="D4532" s="27" t="s">
        <v>869</v>
      </c>
      <c r="I4532" s="28">
        <v>43423.628055555557</v>
      </c>
      <c r="J4532" s="28">
        <v>43423.628055555557</v>
      </c>
      <c r="K4532" s="27">
        <v>0</v>
      </c>
      <c r="L4532" s="27" t="s">
        <v>211</v>
      </c>
      <c r="M4532" s="27" t="s">
        <v>211</v>
      </c>
      <c r="N4532" s="27" t="s">
        <v>215</v>
      </c>
      <c r="O4532" s="27" t="s">
        <v>868</v>
      </c>
      <c r="R4532" s="27">
        <v>0</v>
      </c>
      <c r="U4532" s="27" t="s">
        <v>7955</v>
      </c>
    </row>
    <row r="4533" spans="1:21" x14ac:dyDescent="0.15">
      <c r="A4533" s="27" t="s">
        <v>75</v>
      </c>
      <c r="B4533" s="27" t="s">
        <v>14521</v>
      </c>
      <c r="C4533" s="27" t="s">
        <v>663</v>
      </c>
      <c r="D4533" s="27" t="s">
        <v>869</v>
      </c>
      <c r="I4533" s="28">
        <v>43423.628113425926</v>
      </c>
      <c r="J4533" s="28">
        <v>43423.628113425926</v>
      </c>
      <c r="K4533" s="27">
        <v>0</v>
      </c>
      <c r="L4533" s="27" t="s">
        <v>211</v>
      </c>
      <c r="M4533" s="27" t="s">
        <v>211</v>
      </c>
      <c r="N4533" s="27" t="s">
        <v>215</v>
      </c>
      <c r="O4533" s="27" t="s">
        <v>868</v>
      </c>
      <c r="R4533" s="27">
        <v>0</v>
      </c>
      <c r="U4533" s="27" t="s">
        <v>7955</v>
      </c>
    </row>
    <row r="4534" spans="1:21" x14ac:dyDescent="0.15">
      <c r="A4534" s="27" t="s">
        <v>75</v>
      </c>
      <c r="B4534" s="27" t="s">
        <v>14522</v>
      </c>
      <c r="C4534" s="27" t="s">
        <v>663</v>
      </c>
      <c r="D4534" s="27" t="s">
        <v>869</v>
      </c>
      <c r="I4534" s="28">
        <v>43423.628229166665</v>
      </c>
      <c r="J4534" s="28">
        <v>43423.628229166665</v>
      </c>
      <c r="K4534" s="27">
        <v>0</v>
      </c>
      <c r="L4534" s="27" t="s">
        <v>211</v>
      </c>
      <c r="M4534" s="27" t="s">
        <v>211</v>
      </c>
      <c r="N4534" s="27" t="s">
        <v>215</v>
      </c>
      <c r="O4534" s="27" t="s">
        <v>868</v>
      </c>
      <c r="R4534" s="27">
        <v>0</v>
      </c>
      <c r="U4534" s="27" t="s">
        <v>14510</v>
      </c>
    </row>
    <row r="4535" spans="1:21" x14ac:dyDescent="0.15">
      <c r="A4535" s="27" t="s">
        <v>75</v>
      </c>
      <c r="B4535" s="27" t="s">
        <v>14523</v>
      </c>
      <c r="C4535" s="27" t="s">
        <v>663</v>
      </c>
      <c r="D4535" s="27" t="s">
        <v>869</v>
      </c>
      <c r="I4535" s="28">
        <v>43423.628437500003</v>
      </c>
      <c r="J4535" s="28">
        <v>43423.628437500003</v>
      </c>
      <c r="K4535" s="27">
        <v>0</v>
      </c>
      <c r="L4535" s="27" t="s">
        <v>211</v>
      </c>
      <c r="M4535" s="27" t="s">
        <v>211</v>
      </c>
      <c r="N4535" s="27" t="s">
        <v>215</v>
      </c>
      <c r="O4535" s="27" t="s">
        <v>868</v>
      </c>
      <c r="R4535" s="27">
        <v>0</v>
      </c>
      <c r="U4535" s="27" t="s">
        <v>7955</v>
      </c>
    </row>
    <row r="4536" spans="1:21" x14ac:dyDescent="0.15">
      <c r="A4536" s="27" t="s">
        <v>75</v>
      </c>
      <c r="B4536" s="27" t="s">
        <v>14524</v>
      </c>
      <c r="C4536" s="27" t="s">
        <v>663</v>
      </c>
      <c r="D4536" s="27" t="s">
        <v>869</v>
      </c>
      <c r="I4536" s="28">
        <v>43423.628530092596</v>
      </c>
      <c r="J4536" s="28">
        <v>43423.628530092596</v>
      </c>
      <c r="K4536" s="27">
        <v>0</v>
      </c>
      <c r="L4536" s="27" t="s">
        <v>211</v>
      </c>
      <c r="M4536" s="27" t="s">
        <v>211</v>
      </c>
      <c r="N4536" s="27" t="s">
        <v>215</v>
      </c>
      <c r="O4536" s="27" t="s">
        <v>868</v>
      </c>
      <c r="R4536" s="27">
        <v>0</v>
      </c>
      <c r="U4536" s="27" t="s">
        <v>7955</v>
      </c>
    </row>
    <row r="4537" spans="1:21" x14ac:dyDescent="0.15">
      <c r="A4537" s="27" t="s">
        <v>75</v>
      </c>
      <c r="B4537" s="27" t="s">
        <v>14525</v>
      </c>
      <c r="C4537" s="27" t="s">
        <v>663</v>
      </c>
      <c r="D4537" s="27" t="s">
        <v>869</v>
      </c>
      <c r="I4537" s="28">
        <v>43423.634456018517</v>
      </c>
      <c r="J4537" s="28">
        <v>43423.634456018517</v>
      </c>
      <c r="K4537" s="27">
        <v>0</v>
      </c>
      <c r="L4537" s="27" t="s">
        <v>211</v>
      </c>
      <c r="M4537" s="27" t="s">
        <v>211</v>
      </c>
      <c r="N4537" s="27" t="s">
        <v>215</v>
      </c>
      <c r="O4537" s="27" t="s">
        <v>868</v>
      </c>
      <c r="U4537" s="27" t="s">
        <v>1564</v>
      </c>
    </row>
    <row r="4538" spans="1:21" x14ac:dyDescent="0.15">
      <c r="A4538" s="27" t="s">
        <v>75</v>
      </c>
      <c r="B4538" s="27" t="s">
        <v>14526</v>
      </c>
      <c r="C4538" s="27" t="s">
        <v>663</v>
      </c>
      <c r="D4538" s="27" t="s">
        <v>869</v>
      </c>
      <c r="I4538" s="28">
        <v>43423.634548611109</v>
      </c>
      <c r="J4538" s="28">
        <v>43423.634548611109</v>
      </c>
      <c r="K4538" s="27">
        <v>0</v>
      </c>
      <c r="L4538" s="27" t="s">
        <v>211</v>
      </c>
      <c r="M4538" s="27" t="s">
        <v>211</v>
      </c>
      <c r="N4538" s="27" t="s">
        <v>215</v>
      </c>
      <c r="O4538" s="27" t="s">
        <v>868</v>
      </c>
      <c r="R4538" s="27">
        <v>0</v>
      </c>
      <c r="U4538" s="27" t="s">
        <v>1565</v>
      </c>
    </row>
    <row r="4539" spans="1:21" x14ac:dyDescent="0.15">
      <c r="A4539" s="27" t="s">
        <v>75</v>
      </c>
      <c r="B4539" s="27" t="s">
        <v>7956</v>
      </c>
      <c r="C4539" s="27" t="s">
        <v>663</v>
      </c>
      <c r="D4539" s="27" t="s">
        <v>869</v>
      </c>
      <c r="I4539" s="28">
        <v>43423.635717592595</v>
      </c>
      <c r="J4539" s="28">
        <v>43423.637372685182</v>
      </c>
      <c r="K4539" s="27">
        <v>1.6550925925925926E-3</v>
      </c>
      <c r="L4539" s="27" t="s">
        <v>210</v>
      </c>
      <c r="M4539" s="27" t="s">
        <v>211</v>
      </c>
      <c r="N4539" s="27" t="s">
        <v>215</v>
      </c>
      <c r="O4539" s="27" t="s">
        <v>868</v>
      </c>
      <c r="R4539" s="27">
        <v>0</v>
      </c>
      <c r="U4539" s="27" t="s">
        <v>1725</v>
      </c>
    </row>
    <row r="4540" spans="1:21" x14ac:dyDescent="0.15">
      <c r="A4540" s="27" t="s">
        <v>75</v>
      </c>
      <c r="B4540" s="27" t="s">
        <v>7957</v>
      </c>
      <c r="C4540" s="27" t="s">
        <v>663</v>
      </c>
      <c r="D4540" s="27" t="s">
        <v>869</v>
      </c>
      <c r="I4540" s="28">
        <v>43423.643067129633</v>
      </c>
      <c r="J4540" s="28">
        <v>43423.645092592589</v>
      </c>
      <c r="K4540" s="27">
        <v>2.0254629629629629E-3</v>
      </c>
      <c r="L4540" s="27" t="s">
        <v>210</v>
      </c>
      <c r="M4540" s="27" t="s">
        <v>211</v>
      </c>
      <c r="N4540" s="27" t="s">
        <v>215</v>
      </c>
      <c r="O4540" s="27" t="s">
        <v>868</v>
      </c>
      <c r="R4540" s="27">
        <v>0</v>
      </c>
      <c r="U4540" s="27" t="s">
        <v>7958</v>
      </c>
    </row>
    <row r="4541" spans="1:21" x14ac:dyDescent="0.15">
      <c r="A4541" s="27" t="s">
        <v>75</v>
      </c>
      <c r="B4541" s="27" t="s">
        <v>14527</v>
      </c>
      <c r="C4541" s="27" t="s">
        <v>663</v>
      </c>
      <c r="D4541" s="27" t="s">
        <v>869</v>
      </c>
      <c r="I4541" s="28">
        <v>43423.649189814816</v>
      </c>
      <c r="J4541" s="28">
        <v>43423.649189814816</v>
      </c>
      <c r="K4541" s="27">
        <v>0</v>
      </c>
      <c r="L4541" s="27" t="s">
        <v>211</v>
      </c>
      <c r="M4541" s="27" t="s">
        <v>211</v>
      </c>
      <c r="N4541" s="27" t="s">
        <v>215</v>
      </c>
      <c r="O4541" s="27" t="s">
        <v>868</v>
      </c>
      <c r="U4541" s="27" t="s">
        <v>11272</v>
      </c>
    </row>
    <row r="4542" spans="1:21" x14ac:dyDescent="0.15">
      <c r="A4542" s="27" t="s">
        <v>75</v>
      </c>
      <c r="B4542" s="27" t="s">
        <v>14528</v>
      </c>
      <c r="C4542" s="27" t="s">
        <v>663</v>
      </c>
      <c r="D4542" s="27" t="s">
        <v>869</v>
      </c>
      <c r="I4542" s="28">
        <v>43423.649409722224</v>
      </c>
      <c r="J4542" s="28">
        <v>43423.649409722224</v>
      </c>
      <c r="K4542" s="27">
        <v>0</v>
      </c>
      <c r="L4542" s="27" t="s">
        <v>211</v>
      </c>
      <c r="M4542" s="27" t="s">
        <v>211</v>
      </c>
      <c r="N4542" s="27" t="s">
        <v>215</v>
      </c>
      <c r="O4542" s="27" t="s">
        <v>868</v>
      </c>
      <c r="U4542" s="27" t="s">
        <v>11272</v>
      </c>
    </row>
    <row r="4543" spans="1:21" x14ac:dyDescent="0.15">
      <c r="A4543" s="27" t="s">
        <v>75</v>
      </c>
      <c r="B4543" s="27" t="s">
        <v>14529</v>
      </c>
      <c r="C4543" s="27" t="s">
        <v>663</v>
      </c>
      <c r="D4543" s="27" t="s">
        <v>869</v>
      </c>
      <c r="I4543" s="28">
        <v>43423.64947916667</v>
      </c>
      <c r="J4543" s="28">
        <v>43423.64947916667</v>
      </c>
      <c r="K4543" s="27">
        <v>0</v>
      </c>
      <c r="L4543" s="27" t="s">
        <v>211</v>
      </c>
      <c r="M4543" s="27" t="s">
        <v>211</v>
      </c>
      <c r="N4543" s="27" t="s">
        <v>215</v>
      </c>
      <c r="O4543" s="27" t="s">
        <v>868</v>
      </c>
      <c r="U4543" s="27" t="s">
        <v>11272</v>
      </c>
    </row>
    <row r="4544" spans="1:21" x14ac:dyDescent="0.15">
      <c r="A4544" s="27" t="s">
        <v>75</v>
      </c>
      <c r="B4544" s="27" t="s">
        <v>7959</v>
      </c>
      <c r="C4544" s="27" t="s">
        <v>663</v>
      </c>
      <c r="D4544" s="27" t="s">
        <v>869</v>
      </c>
      <c r="I4544" s="28">
        <v>43423.649618055555</v>
      </c>
      <c r="J4544" s="28">
        <v>43423.650104166663</v>
      </c>
      <c r="K4544" s="27">
        <v>4.8611111111111104E-4</v>
      </c>
      <c r="L4544" s="27" t="s">
        <v>210</v>
      </c>
      <c r="M4544" s="27" t="s">
        <v>211</v>
      </c>
      <c r="N4544" s="27" t="s">
        <v>215</v>
      </c>
      <c r="O4544" s="27" t="s">
        <v>868</v>
      </c>
      <c r="R4544" s="27">
        <v>0</v>
      </c>
      <c r="U4544" s="27" t="s">
        <v>7960</v>
      </c>
    </row>
    <row r="4545" spans="1:21" x14ac:dyDescent="0.15">
      <c r="A4545" s="27" t="s">
        <v>75</v>
      </c>
      <c r="B4545" s="27" t="s">
        <v>14530</v>
      </c>
      <c r="C4545" s="27" t="s">
        <v>663</v>
      </c>
      <c r="D4545" s="27" t="s">
        <v>869</v>
      </c>
      <c r="I4545" s="28">
        <v>43423.651122685187</v>
      </c>
      <c r="J4545" s="28">
        <v>43423.651122685187</v>
      </c>
      <c r="K4545" s="27">
        <v>0</v>
      </c>
      <c r="L4545" s="27" t="s">
        <v>211</v>
      </c>
      <c r="M4545" s="27" t="s">
        <v>211</v>
      </c>
      <c r="N4545" s="27" t="s">
        <v>215</v>
      </c>
      <c r="O4545" s="27" t="s">
        <v>868</v>
      </c>
      <c r="U4545" s="27" t="s">
        <v>11272</v>
      </c>
    </row>
    <row r="4546" spans="1:21" x14ac:dyDescent="0.15">
      <c r="A4546" s="27" t="s">
        <v>75</v>
      </c>
      <c r="B4546" s="27" t="s">
        <v>14531</v>
      </c>
      <c r="C4546" s="27" t="s">
        <v>663</v>
      </c>
      <c r="D4546" s="27" t="s">
        <v>869</v>
      </c>
      <c r="I4546" s="28">
        <v>43423.654930555553</v>
      </c>
      <c r="J4546" s="28">
        <v>43423.654930555553</v>
      </c>
      <c r="K4546" s="27">
        <v>0</v>
      </c>
      <c r="L4546" s="27" t="s">
        <v>211</v>
      </c>
      <c r="M4546" s="27" t="s">
        <v>211</v>
      </c>
      <c r="N4546" s="27" t="s">
        <v>215</v>
      </c>
      <c r="O4546" s="27" t="s">
        <v>868</v>
      </c>
      <c r="R4546" s="27">
        <v>0</v>
      </c>
      <c r="U4546" s="27" t="s">
        <v>14532</v>
      </c>
    </row>
    <row r="4547" spans="1:21" x14ac:dyDescent="0.15">
      <c r="A4547" s="27" t="s">
        <v>75</v>
      </c>
      <c r="B4547" s="27" t="s">
        <v>14533</v>
      </c>
      <c r="C4547" s="27" t="s">
        <v>663</v>
      </c>
      <c r="D4547" s="27" t="s">
        <v>869</v>
      </c>
      <c r="I4547" s="28">
        <v>43423.661053240743</v>
      </c>
      <c r="J4547" s="28">
        <v>43423.661053240743</v>
      </c>
      <c r="K4547" s="27">
        <v>0</v>
      </c>
      <c r="L4547" s="27" t="s">
        <v>211</v>
      </c>
      <c r="M4547" s="27" t="s">
        <v>211</v>
      </c>
      <c r="N4547" s="27" t="s">
        <v>215</v>
      </c>
      <c r="O4547" s="27" t="s">
        <v>868</v>
      </c>
      <c r="R4547" s="27">
        <v>0</v>
      </c>
      <c r="U4547" s="27" t="s">
        <v>14534</v>
      </c>
    </row>
    <row r="4548" spans="1:21" x14ac:dyDescent="0.15">
      <c r="A4548" s="27" t="s">
        <v>75</v>
      </c>
      <c r="B4548" s="27" t="s">
        <v>7961</v>
      </c>
      <c r="C4548" s="27" t="s">
        <v>663</v>
      </c>
      <c r="D4548" s="27" t="s">
        <v>869</v>
      </c>
      <c r="I4548" s="28">
        <v>43423.664375</v>
      </c>
      <c r="J4548" s="28">
        <v>43423.664988425924</v>
      </c>
      <c r="K4548" s="27">
        <v>6.134259259259259E-4</v>
      </c>
      <c r="L4548" s="27" t="s">
        <v>210</v>
      </c>
      <c r="M4548" s="27" t="s">
        <v>211</v>
      </c>
      <c r="N4548" s="27" t="s">
        <v>215</v>
      </c>
      <c r="O4548" s="27" t="s">
        <v>868</v>
      </c>
      <c r="R4548" s="27">
        <v>0</v>
      </c>
      <c r="U4548" s="27" t="s">
        <v>7962</v>
      </c>
    </row>
    <row r="4549" spans="1:21" x14ac:dyDescent="0.15">
      <c r="A4549" s="27" t="s">
        <v>75</v>
      </c>
      <c r="B4549" s="27" t="s">
        <v>7963</v>
      </c>
      <c r="C4549" s="27" t="s">
        <v>663</v>
      </c>
      <c r="D4549" s="27" t="s">
        <v>869</v>
      </c>
      <c r="I4549" s="28">
        <v>43423.70380787037</v>
      </c>
      <c r="J4549" s="28">
        <v>43423.705659722225</v>
      </c>
      <c r="K4549" s="27">
        <v>1.8518518518518517E-3</v>
      </c>
      <c r="L4549" s="27" t="s">
        <v>210</v>
      </c>
      <c r="M4549" s="27" t="s">
        <v>211</v>
      </c>
      <c r="N4549" s="27" t="s">
        <v>215</v>
      </c>
      <c r="O4549" s="27" t="s">
        <v>868</v>
      </c>
      <c r="R4549" s="27">
        <v>0</v>
      </c>
      <c r="U4549" s="27" t="s">
        <v>7958</v>
      </c>
    </row>
    <row r="4550" spans="1:21" x14ac:dyDescent="0.15">
      <c r="A4550" s="27" t="s">
        <v>75</v>
      </c>
      <c r="B4550" s="27" t="s">
        <v>7964</v>
      </c>
      <c r="C4550" s="27" t="s">
        <v>663</v>
      </c>
      <c r="D4550" s="27" t="s">
        <v>869</v>
      </c>
      <c r="I4550" s="28">
        <v>43423.709062499998</v>
      </c>
      <c r="J4550" s="28">
        <v>43423.711006944446</v>
      </c>
      <c r="K4550" s="27">
        <v>1.9444444444444442E-3</v>
      </c>
      <c r="L4550" s="27" t="s">
        <v>210</v>
      </c>
      <c r="M4550" s="27" t="s">
        <v>211</v>
      </c>
      <c r="N4550" s="27" t="s">
        <v>215</v>
      </c>
      <c r="O4550" s="27" t="s">
        <v>868</v>
      </c>
      <c r="R4550" s="27">
        <v>0</v>
      </c>
      <c r="U4550" s="27" t="s">
        <v>7958</v>
      </c>
    </row>
    <row r="4551" spans="1:21" x14ac:dyDescent="0.15">
      <c r="A4551" s="27" t="s">
        <v>75</v>
      </c>
      <c r="B4551" s="27" t="s">
        <v>14535</v>
      </c>
      <c r="C4551" s="27" t="s">
        <v>663</v>
      </c>
      <c r="D4551" s="27" t="s">
        <v>869</v>
      </c>
      <c r="I4551" s="28">
        <v>43423.712199074071</v>
      </c>
      <c r="J4551" s="28">
        <v>43423.712199074071</v>
      </c>
      <c r="K4551" s="27">
        <v>0</v>
      </c>
      <c r="L4551" s="27" t="s">
        <v>211</v>
      </c>
      <c r="M4551" s="27" t="s">
        <v>211</v>
      </c>
      <c r="N4551" s="27" t="s">
        <v>215</v>
      </c>
      <c r="O4551" s="27" t="s">
        <v>868</v>
      </c>
      <c r="R4551" s="27">
        <v>0</v>
      </c>
      <c r="U4551" s="27" t="s">
        <v>14536</v>
      </c>
    </row>
    <row r="4552" spans="1:21" x14ac:dyDescent="0.15">
      <c r="A4552" s="27" t="s">
        <v>75</v>
      </c>
      <c r="B4552" s="27" t="s">
        <v>14537</v>
      </c>
      <c r="C4552" s="27" t="s">
        <v>663</v>
      </c>
      <c r="D4552" s="27" t="s">
        <v>869</v>
      </c>
      <c r="I4552" s="28">
        <v>43423.715497685182</v>
      </c>
      <c r="J4552" s="28">
        <v>43423.715497685182</v>
      </c>
      <c r="K4552" s="27">
        <v>0</v>
      </c>
      <c r="L4552" s="27" t="s">
        <v>211</v>
      </c>
      <c r="M4552" s="27" t="s">
        <v>211</v>
      </c>
      <c r="N4552" s="27" t="s">
        <v>215</v>
      </c>
      <c r="O4552" s="27" t="s">
        <v>868</v>
      </c>
      <c r="R4552" s="27">
        <v>0</v>
      </c>
      <c r="U4552" s="27" t="s">
        <v>14536</v>
      </c>
    </row>
    <row r="4553" spans="1:21" x14ac:dyDescent="0.15">
      <c r="A4553" s="27" t="s">
        <v>75</v>
      </c>
      <c r="B4553" s="27" t="s">
        <v>7965</v>
      </c>
      <c r="C4553" s="27" t="s">
        <v>663</v>
      </c>
      <c r="D4553" s="27" t="s">
        <v>869</v>
      </c>
      <c r="I4553" s="28">
        <v>43423.717824074076</v>
      </c>
      <c r="J4553" s="28">
        <v>43423.718298611115</v>
      </c>
      <c r="K4553" s="27">
        <v>4.7453703703703704E-4</v>
      </c>
      <c r="L4553" s="27" t="s">
        <v>210</v>
      </c>
      <c r="M4553" s="27" t="s">
        <v>211</v>
      </c>
      <c r="N4553" s="27" t="s">
        <v>215</v>
      </c>
      <c r="O4553" s="27" t="s">
        <v>868</v>
      </c>
      <c r="R4553" s="27">
        <v>0</v>
      </c>
      <c r="U4553" s="27" t="s">
        <v>7966</v>
      </c>
    </row>
    <row r="4554" spans="1:21" x14ac:dyDescent="0.15">
      <c r="A4554" s="27" t="s">
        <v>75</v>
      </c>
      <c r="B4554" s="27" t="s">
        <v>7967</v>
      </c>
      <c r="C4554" s="27" t="s">
        <v>188</v>
      </c>
      <c r="D4554" s="27" t="s">
        <v>565</v>
      </c>
      <c r="I4554" s="28">
        <v>43423.471932870372</v>
      </c>
      <c r="J4554" s="28">
        <v>43423.472233796296</v>
      </c>
      <c r="K4554" s="27">
        <v>3.0092592592592595E-4</v>
      </c>
      <c r="L4554" s="27" t="s">
        <v>210</v>
      </c>
      <c r="M4554" s="27" t="s">
        <v>211</v>
      </c>
      <c r="N4554" s="27" t="s">
        <v>215</v>
      </c>
      <c r="O4554" s="27" t="s">
        <v>566</v>
      </c>
      <c r="R4554" s="27">
        <v>0</v>
      </c>
      <c r="U4554" s="27" t="s">
        <v>7968</v>
      </c>
    </row>
    <row r="4555" spans="1:21" x14ac:dyDescent="0.15">
      <c r="A4555" s="27" t="s">
        <v>75</v>
      </c>
      <c r="B4555" s="27" t="s">
        <v>7969</v>
      </c>
      <c r="C4555" s="27" t="s">
        <v>188</v>
      </c>
      <c r="D4555" s="27" t="s">
        <v>565</v>
      </c>
      <c r="I4555" s="28">
        <v>43423.476423611108</v>
      </c>
      <c r="J4555" s="28">
        <v>43423.477106481485</v>
      </c>
      <c r="K4555" s="27">
        <v>6.8287037037037025E-4</v>
      </c>
      <c r="L4555" s="27" t="s">
        <v>210</v>
      </c>
      <c r="M4555" s="27" t="s">
        <v>211</v>
      </c>
      <c r="N4555" s="27" t="s">
        <v>215</v>
      </c>
      <c r="O4555" s="27" t="s">
        <v>566</v>
      </c>
      <c r="R4555" s="27">
        <v>0</v>
      </c>
      <c r="U4555" s="27" t="s">
        <v>7940</v>
      </c>
    </row>
    <row r="4556" spans="1:21" x14ac:dyDescent="0.15">
      <c r="A4556" s="27" t="s">
        <v>75</v>
      </c>
      <c r="B4556" s="27" t="s">
        <v>14538</v>
      </c>
      <c r="C4556" s="27" t="s">
        <v>188</v>
      </c>
      <c r="D4556" s="27" t="s">
        <v>565</v>
      </c>
      <c r="I4556" s="28">
        <v>43423.480775462966</v>
      </c>
      <c r="J4556" s="28">
        <v>43423.480775462966</v>
      </c>
      <c r="K4556" s="27">
        <v>0</v>
      </c>
      <c r="L4556" s="27" t="s">
        <v>211</v>
      </c>
      <c r="M4556" s="27" t="s">
        <v>211</v>
      </c>
      <c r="N4556" s="27" t="s">
        <v>215</v>
      </c>
      <c r="O4556" s="27" t="s">
        <v>566</v>
      </c>
      <c r="R4556" s="27">
        <v>0</v>
      </c>
      <c r="U4556" s="27" t="s">
        <v>1786</v>
      </c>
    </row>
    <row r="4557" spans="1:21" x14ac:dyDescent="0.15">
      <c r="A4557" s="27" t="s">
        <v>75</v>
      </c>
      <c r="B4557" s="27" t="s">
        <v>14539</v>
      </c>
      <c r="C4557" s="27" t="s">
        <v>188</v>
      </c>
      <c r="D4557" s="27" t="s">
        <v>565</v>
      </c>
      <c r="I4557" s="28">
        <v>43423.481666666667</v>
      </c>
      <c r="J4557" s="28">
        <v>43423.481666666667</v>
      </c>
      <c r="K4557" s="27">
        <v>0</v>
      </c>
      <c r="L4557" s="27" t="s">
        <v>211</v>
      </c>
      <c r="M4557" s="27" t="s">
        <v>211</v>
      </c>
      <c r="N4557" s="27" t="s">
        <v>215</v>
      </c>
      <c r="O4557" s="27" t="s">
        <v>566</v>
      </c>
      <c r="R4557" s="27">
        <v>0</v>
      </c>
      <c r="U4557" s="27" t="s">
        <v>1024</v>
      </c>
    </row>
    <row r="4558" spans="1:21" x14ac:dyDescent="0.15">
      <c r="A4558" s="27" t="s">
        <v>75</v>
      </c>
      <c r="B4558" s="27" t="s">
        <v>14540</v>
      </c>
      <c r="C4558" s="27" t="s">
        <v>188</v>
      </c>
      <c r="D4558" s="27" t="s">
        <v>565</v>
      </c>
      <c r="I4558" s="28">
        <v>43423.481840277775</v>
      </c>
      <c r="J4558" s="28">
        <v>43423.481840277775</v>
      </c>
      <c r="K4558" s="27">
        <v>0</v>
      </c>
      <c r="L4558" s="27" t="s">
        <v>211</v>
      </c>
      <c r="M4558" s="27" t="s">
        <v>211</v>
      </c>
      <c r="N4558" s="27" t="s">
        <v>215</v>
      </c>
      <c r="O4558" s="27" t="s">
        <v>566</v>
      </c>
      <c r="R4558" s="27">
        <v>0</v>
      </c>
      <c r="U4558" s="27" t="s">
        <v>1024</v>
      </c>
    </row>
    <row r="4559" spans="1:21" x14ac:dyDescent="0.15">
      <c r="A4559" s="27" t="s">
        <v>75</v>
      </c>
      <c r="B4559" s="27" t="s">
        <v>7970</v>
      </c>
      <c r="C4559" s="27" t="s">
        <v>188</v>
      </c>
      <c r="D4559" s="27" t="s">
        <v>565</v>
      </c>
      <c r="I4559" s="28">
        <v>43423.482754629629</v>
      </c>
      <c r="J4559" s="28">
        <v>43423.482905092591</v>
      </c>
      <c r="K4559" s="27">
        <v>1.5046296296296297E-4</v>
      </c>
      <c r="L4559" s="27" t="s">
        <v>210</v>
      </c>
      <c r="M4559" s="27" t="s">
        <v>211</v>
      </c>
      <c r="N4559" s="27" t="s">
        <v>215</v>
      </c>
      <c r="O4559" s="27" t="s">
        <v>566</v>
      </c>
      <c r="R4559" s="27">
        <v>0</v>
      </c>
      <c r="U4559" s="27" t="s">
        <v>7971</v>
      </c>
    </row>
    <row r="4560" spans="1:21" x14ac:dyDescent="0.15">
      <c r="A4560" s="27" t="s">
        <v>75</v>
      </c>
      <c r="B4560" s="27" t="s">
        <v>14541</v>
      </c>
      <c r="C4560" s="27" t="s">
        <v>188</v>
      </c>
      <c r="D4560" s="27" t="s">
        <v>565</v>
      </c>
      <c r="I4560" s="28">
        <v>43423.483414351853</v>
      </c>
      <c r="J4560" s="28">
        <v>43423.483414351853</v>
      </c>
      <c r="K4560" s="27">
        <v>0</v>
      </c>
      <c r="L4560" s="27" t="s">
        <v>211</v>
      </c>
      <c r="M4560" s="27" t="s">
        <v>211</v>
      </c>
      <c r="N4560" s="27" t="s">
        <v>215</v>
      </c>
      <c r="O4560" s="27" t="s">
        <v>566</v>
      </c>
      <c r="R4560" s="27">
        <v>0</v>
      </c>
      <c r="U4560" s="27" t="s">
        <v>14542</v>
      </c>
    </row>
    <row r="4561" spans="1:21" x14ac:dyDescent="0.15">
      <c r="A4561" s="27" t="s">
        <v>75</v>
      </c>
      <c r="B4561" s="27" t="s">
        <v>7972</v>
      </c>
      <c r="C4561" s="27" t="s">
        <v>188</v>
      </c>
      <c r="D4561" s="27" t="s">
        <v>565</v>
      </c>
      <c r="I4561" s="28">
        <v>43423.487453703703</v>
      </c>
      <c r="J4561" s="28">
        <v>43423.488344907404</v>
      </c>
      <c r="K4561" s="27">
        <v>8.9120370370370362E-4</v>
      </c>
      <c r="L4561" s="27" t="s">
        <v>210</v>
      </c>
      <c r="M4561" s="27" t="s">
        <v>211</v>
      </c>
      <c r="N4561" s="27" t="s">
        <v>215</v>
      </c>
      <c r="O4561" s="27" t="s">
        <v>566</v>
      </c>
      <c r="R4561" s="27">
        <v>0</v>
      </c>
      <c r="U4561" s="27" t="s">
        <v>7973</v>
      </c>
    </row>
    <row r="4562" spans="1:21" x14ac:dyDescent="0.15">
      <c r="A4562" s="27" t="s">
        <v>75</v>
      </c>
      <c r="B4562" s="27" t="s">
        <v>7974</v>
      </c>
      <c r="C4562" s="27" t="s">
        <v>188</v>
      </c>
      <c r="D4562" s="27" t="s">
        <v>565</v>
      </c>
      <c r="I4562" s="28">
        <v>43423.489293981482</v>
      </c>
      <c r="J4562" s="28">
        <v>43423.490289351852</v>
      </c>
      <c r="K4562" s="27">
        <v>9.9537037037037042E-4</v>
      </c>
      <c r="L4562" s="27" t="s">
        <v>210</v>
      </c>
      <c r="M4562" s="27" t="s">
        <v>211</v>
      </c>
      <c r="N4562" s="27" t="s">
        <v>215</v>
      </c>
      <c r="O4562" s="27" t="s">
        <v>566</v>
      </c>
      <c r="R4562" s="27">
        <v>0</v>
      </c>
      <c r="U4562" s="27" t="s">
        <v>7975</v>
      </c>
    </row>
    <row r="4563" spans="1:21" x14ac:dyDescent="0.15">
      <c r="A4563" s="27" t="s">
        <v>75</v>
      </c>
      <c r="B4563" s="27" t="s">
        <v>14543</v>
      </c>
      <c r="C4563" s="27" t="s">
        <v>188</v>
      </c>
      <c r="D4563" s="27" t="s">
        <v>565</v>
      </c>
      <c r="I4563" s="28">
        <v>43423.629293981481</v>
      </c>
      <c r="J4563" s="28">
        <v>43423.629293981481</v>
      </c>
      <c r="K4563" s="27">
        <v>0</v>
      </c>
      <c r="L4563" s="27" t="s">
        <v>211</v>
      </c>
      <c r="M4563" s="27" t="s">
        <v>211</v>
      </c>
      <c r="N4563" s="27" t="s">
        <v>215</v>
      </c>
      <c r="O4563" s="27" t="s">
        <v>566</v>
      </c>
      <c r="R4563" s="27">
        <v>0</v>
      </c>
      <c r="U4563" s="27" t="s">
        <v>14544</v>
      </c>
    </row>
    <row r="4564" spans="1:21" x14ac:dyDescent="0.15">
      <c r="A4564" s="27" t="s">
        <v>75</v>
      </c>
      <c r="B4564" s="27" t="s">
        <v>14545</v>
      </c>
      <c r="C4564" s="27" t="s">
        <v>188</v>
      </c>
      <c r="D4564" s="27" t="s">
        <v>565</v>
      </c>
      <c r="I4564" s="28">
        <v>43423.63013888889</v>
      </c>
      <c r="J4564" s="28">
        <v>43423.63013888889</v>
      </c>
      <c r="K4564" s="27">
        <v>0</v>
      </c>
      <c r="L4564" s="27" t="s">
        <v>211</v>
      </c>
      <c r="M4564" s="27" t="s">
        <v>211</v>
      </c>
      <c r="N4564" s="27" t="s">
        <v>215</v>
      </c>
      <c r="O4564" s="27" t="s">
        <v>566</v>
      </c>
      <c r="U4564" s="27" t="s">
        <v>14546</v>
      </c>
    </row>
    <row r="4565" spans="1:21" x14ac:dyDescent="0.15">
      <c r="A4565" s="27" t="s">
        <v>75</v>
      </c>
      <c r="B4565" s="27" t="s">
        <v>7976</v>
      </c>
      <c r="C4565" s="27" t="s">
        <v>188</v>
      </c>
      <c r="D4565" s="27" t="s">
        <v>565</v>
      </c>
      <c r="I4565" s="28">
        <v>43423.630740740744</v>
      </c>
      <c r="J4565" s="28">
        <v>43423.631793981483</v>
      </c>
      <c r="K4565" s="27">
        <v>1.0532407407407407E-3</v>
      </c>
      <c r="L4565" s="27" t="s">
        <v>210</v>
      </c>
      <c r="M4565" s="27" t="s">
        <v>211</v>
      </c>
      <c r="N4565" s="27" t="s">
        <v>215</v>
      </c>
      <c r="O4565" s="27" t="s">
        <v>566</v>
      </c>
      <c r="R4565" s="27">
        <v>0</v>
      </c>
      <c r="U4565" s="27" t="s">
        <v>7977</v>
      </c>
    </row>
    <row r="4566" spans="1:21" x14ac:dyDescent="0.15">
      <c r="A4566" s="27" t="s">
        <v>75</v>
      </c>
      <c r="B4566" s="27" t="s">
        <v>7978</v>
      </c>
      <c r="C4566" s="27" t="s">
        <v>188</v>
      </c>
      <c r="D4566" s="27" t="s">
        <v>565</v>
      </c>
      <c r="I4566" s="28">
        <v>43423.632974537039</v>
      </c>
      <c r="J4566" s="28">
        <v>43423.633379629631</v>
      </c>
      <c r="K4566" s="27">
        <v>4.0509259259259258E-4</v>
      </c>
      <c r="L4566" s="27" t="s">
        <v>210</v>
      </c>
      <c r="M4566" s="27" t="s">
        <v>211</v>
      </c>
      <c r="N4566" s="27" t="s">
        <v>215</v>
      </c>
      <c r="O4566" s="27" t="s">
        <v>566</v>
      </c>
      <c r="R4566" s="27">
        <v>0</v>
      </c>
      <c r="U4566" s="27" t="s">
        <v>7977</v>
      </c>
    </row>
    <row r="4567" spans="1:21" x14ac:dyDescent="0.15">
      <c r="A4567" s="27" t="s">
        <v>75</v>
      </c>
      <c r="B4567" s="27" t="s">
        <v>7979</v>
      </c>
      <c r="C4567" s="27" t="s">
        <v>188</v>
      </c>
      <c r="D4567" s="27" t="s">
        <v>565</v>
      </c>
      <c r="I4567" s="28">
        <v>43423.634282407409</v>
      </c>
      <c r="J4567" s="28">
        <v>43423.635648148149</v>
      </c>
      <c r="K4567" s="27">
        <v>1.3657407407407409E-3</v>
      </c>
      <c r="L4567" s="27" t="s">
        <v>210</v>
      </c>
      <c r="M4567" s="27" t="s">
        <v>211</v>
      </c>
      <c r="N4567" s="27" t="s">
        <v>215</v>
      </c>
      <c r="O4567" s="27" t="s">
        <v>566</v>
      </c>
      <c r="R4567" s="27">
        <v>0</v>
      </c>
      <c r="U4567" s="27" t="s">
        <v>7980</v>
      </c>
    </row>
    <row r="4568" spans="1:21" x14ac:dyDescent="0.15">
      <c r="A4568" s="27" t="s">
        <v>75</v>
      </c>
      <c r="B4568" s="27" t="s">
        <v>7981</v>
      </c>
      <c r="C4568" s="27" t="s">
        <v>188</v>
      </c>
      <c r="D4568" s="27" t="s">
        <v>565</v>
      </c>
      <c r="I4568" s="28">
        <v>43423.635995370372</v>
      </c>
      <c r="J4568" s="28">
        <v>43423.636307870373</v>
      </c>
      <c r="K4568" s="27">
        <v>3.1250000000000001E-4</v>
      </c>
      <c r="L4568" s="27" t="s">
        <v>210</v>
      </c>
      <c r="M4568" s="27" t="s">
        <v>211</v>
      </c>
      <c r="N4568" s="27" t="s">
        <v>215</v>
      </c>
      <c r="O4568" s="27" t="s">
        <v>566</v>
      </c>
      <c r="R4568" s="27">
        <v>0</v>
      </c>
      <c r="U4568" s="27" t="s">
        <v>7980</v>
      </c>
    </row>
    <row r="4569" spans="1:21" x14ac:dyDescent="0.15">
      <c r="A4569" s="27" t="s">
        <v>75</v>
      </c>
      <c r="B4569" s="27" t="s">
        <v>7982</v>
      </c>
      <c r="C4569" s="27" t="s">
        <v>188</v>
      </c>
      <c r="D4569" s="27" t="s">
        <v>565</v>
      </c>
      <c r="I4569" s="28">
        <v>43423.638622685183</v>
      </c>
      <c r="J4569" s="28">
        <v>43423.638761574075</v>
      </c>
      <c r="K4569" s="27">
        <v>1.3888888888888889E-4</v>
      </c>
      <c r="L4569" s="27" t="s">
        <v>210</v>
      </c>
      <c r="M4569" s="27" t="s">
        <v>211</v>
      </c>
      <c r="N4569" s="27" t="s">
        <v>215</v>
      </c>
      <c r="O4569" s="27" t="s">
        <v>566</v>
      </c>
      <c r="R4569" s="27">
        <v>0</v>
      </c>
      <c r="U4569" s="27" t="s">
        <v>7892</v>
      </c>
    </row>
    <row r="4570" spans="1:21" x14ac:dyDescent="0.15">
      <c r="A4570" s="27" t="s">
        <v>75</v>
      </c>
      <c r="B4570" s="27" t="s">
        <v>7983</v>
      </c>
      <c r="C4570" s="27" t="s">
        <v>188</v>
      </c>
      <c r="D4570" s="27" t="s">
        <v>565</v>
      </c>
      <c r="I4570" s="28">
        <v>43423.639398148145</v>
      </c>
      <c r="J4570" s="28">
        <v>43423.639687499999</v>
      </c>
      <c r="K4570" s="27">
        <v>2.8935185185185189E-4</v>
      </c>
      <c r="L4570" s="27" t="s">
        <v>210</v>
      </c>
      <c r="M4570" s="27" t="s">
        <v>211</v>
      </c>
      <c r="N4570" s="27" t="s">
        <v>215</v>
      </c>
      <c r="O4570" s="27" t="s">
        <v>566</v>
      </c>
      <c r="R4570" s="27">
        <v>0</v>
      </c>
      <c r="U4570" s="27" t="s">
        <v>7892</v>
      </c>
    </row>
    <row r="4571" spans="1:21" x14ac:dyDescent="0.15">
      <c r="A4571" s="27" t="s">
        <v>75</v>
      </c>
      <c r="B4571" s="27" t="s">
        <v>14547</v>
      </c>
      <c r="C4571" s="27" t="s">
        <v>188</v>
      </c>
      <c r="D4571" s="27" t="s">
        <v>565</v>
      </c>
      <c r="I4571" s="28">
        <v>43423.639849537038</v>
      </c>
      <c r="J4571" s="28">
        <v>43423.639849537038</v>
      </c>
      <c r="K4571" s="27">
        <v>0</v>
      </c>
      <c r="L4571" s="27" t="s">
        <v>211</v>
      </c>
      <c r="M4571" s="27" t="s">
        <v>211</v>
      </c>
      <c r="N4571" s="27" t="s">
        <v>215</v>
      </c>
      <c r="O4571" s="27" t="s">
        <v>566</v>
      </c>
      <c r="R4571" s="27">
        <v>0</v>
      </c>
      <c r="U4571" s="27" t="s">
        <v>14548</v>
      </c>
    </row>
    <row r="4572" spans="1:21" x14ac:dyDescent="0.15">
      <c r="A4572" s="27" t="s">
        <v>75</v>
      </c>
      <c r="B4572" s="27" t="s">
        <v>14549</v>
      </c>
      <c r="C4572" s="27" t="s">
        <v>188</v>
      </c>
      <c r="D4572" s="27" t="s">
        <v>565</v>
      </c>
      <c r="I4572" s="28">
        <v>43423.641157407408</v>
      </c>
      <c r="J4572" s="28">
        <v>43423.641157407408</v>
      </c>
      <c r="K4572" s="27">
        <v>0</v>
      </c>
      <c r="L4572" s="27" t="s">
        <v>211</v>
      </c>
      <c r="M4572" s="27" t="s">
        <v>211</v>
      </c>
      <c r="N4572" s="27" t="s">
        <v>215</v>
      </c>
      <c r="O4572" s="27" t="s">
        <v>566</v>
      </c>
      <c r="R4572" s="27">
        <v>0</v>
      </c>
      <c r="U4572" s="27" t="s">
        <v>7892</v>
      </c>
    </row>
    <row r="4573" spans="1:21" x14ac:dyDescent="0.15">
      <c r="A4573" s="27" t="s">
        <v>75</v>
      </c>
      <c r="B4573" s="27" t="s">
        <v>7984</v>
      </c>
      <c r="C4573" s="27" t="s">
        <v>188</v>
      </c>
      <c r="D4573" s="27" t="s">
        <v>565</v>
      </c>
      <c r="I4573" s="28">
        <v>43423.641979166663</v>
      </c>
      <c r="J4573" s="28">
        <v>43423.642106481479</v>
      </c>
      <c r="K4573" s="27">
        <v>1.273148148148148E-4</v>
      </c>
      <c r="L4573" s="27" t="s">
        <v>210</v>
      </c>
      <c r="M4573" s="27" t="s">
        <v>211</v>
      </c>
      <c r="N4573" s="27" t="s">
        <v>215</v>
      </c>
      <c r="O4573" s="27" t="s">
        <v>566</v>
      </c>
      <c r="R4573" s="27">
        <v>0</v>
      </c>
      <c r="U4573" s="27" t="s">
        <v>1717</v>
      </c>
    </row>
    <row r="4574" spans="1:21" x14ac:dyDescent="0.15">
      <c r="A4574" s="27" t="s">
        <v>75</v>
      </c>
      <c r="B4574" s="27" t="s">
        <v>14550</v>
      </c>
      <c r="C4574" s="27" t="s">
        <v>188</v>
      </c>
      <c r="D4574" s="27" t="s">
        <v>565</v>
      </c>
      <c r="I4574" s="28">
        <v>43423.642245370371</v>
      </c>
      <c r="J4574" s="28">
        <v>43423.642245370371</v>
      </c>
      <c r="K4574" s="27">
        <v>0</v>
      </c>
      <c r="L4574" s="27" t="s">
        <v>211</v>
      </c>
      <c r="M4574" s="27" t="s">
        <v>211</v>
      </c>
      <c r="N4574" s="27" t="s">
        <v>215</v>
      </c>
      <c r="O4574" s="27" t="s">
        <v>566</v>
      </c>
      <c r="R4574" s="27">
        <v>0</v>
      </c>
      <c r="U4574" s="27" t="s">
        <v>1717</v>
      </c>
    </row>
    <row r="4575" spans="1:21" x14ac:dyDescent="0.15">
      <c r="A4575" s="27" t="s">
        <v>75</v>
      </c>
      <c r="B4575" s="27" t="s">
        <v>7985</v>
      </c>
      <c r="C4575" s="27" t="s">
        <v>188</v>
      </c>
      <c r="D4575" s="27" t="s">
        <v>565</v>
      </c>
      <c r="I4575" s="28">
        <v>43423.642847222225</v>
      </c>
      <c r="J4575" s="28">
        <v>43423.643483796295</v>
      </c>
      <c r="K4575" s="27">
        <v>6.3657407407407402E-4</v>
      </c>
      <c r="L4575" s="27" t="s">
        <v>210</v>
      </c>
      <c r="M4575" s="27" t="s">
        <v>211</v>
      </c>
      <c r="N4575" s="27" t="s">
        <v>215</v>
      </c>
      <c r="O4575" s="27" t="s">
        <v>566</v>
      </c>
      <c r="R4575" s="27">
        <v>0</v>
      </c>
      <c r="U4575" s="27" t="s">
        <v>1717</v>
      </c>
    </row>
    <row r="4576" spans="1:21" x14ac:dyDescent="0.15">
      <c r="A4576" s="27" t="s">
        <v>75</v>
      </c>
      <c r="B4576" s="27" t="s">
        <v>14551</v>
      </c>
      <c r="C4576" s="27" t="s">
        <v>188</v>
      </c>
      <c r="D4576" s="27" t="s">
        <v>565</v>
      </c>
      <c r="I4576" s="28">
        <v>43423.646585648145</v>
      </c>
      <c r="J4576" s="28">
        <v>43423.646585648145</v>
      </c>
      <c r="K4576" s="27">
        <v>0</v>
      </c>
      <c r="L4576" s="27" t="s">
        <v>211</v>
      </c>
      <c r="M4576" s="27" t="s">
        <v>211</v>
      </c>
      <c r="N4576" s="27" t="s">
        <v>215</v>
      </c>
      <c r="O4576" s="27" t="s">
        <v>566</v>
      </c>
      <c r="R4576" s="27">
        <v>0</v>
      </c>
      <c r="U4576" s="27" t="s">
        <v>14552</v>
      </c>
    </row>
    <row r="4577" spans="1:21" x14ac:dyDescent="0.15">
      <c r="A4577" s="27" t="s">
        <v>75</v>
      </c>
      <c r="B4577" s="27" t="s">
        <v>7986</v>
      </c>
      <c r="C4577" s="27" t="s">
        <v>188</v>
      </c>
      <c r="D4577" s="27" t="s">
        <v>565</v>
      </c>
      <c r="I4577" s="28">
        <v>43423.647152777776</v>
      </c>
      <c r="J4577" s="28">
        <v>43423.648831018516</v>
      </c>
      <c r="K4577" s="27">
        <v>1.6782407407407406E-3</v>
      </c>
      <c r="L4577" s="27" t="s">
        <v>210</v>
      </c>
      <c r="M4577" s="27" t="s">
        <v>211</v>
      </c>
      <c r="N4577" s="27" t="s">
        <v>215</v>
      </c>
      <c r="O4577" s="27" t="s">
        <v>566</v>
      </c>
      <c r="R4577" s="27">
        <v>0</v>
      </c>
      <c r="U4577" s="27" t="s">
        <v>7987</v>
      </c>
    </row>
    <row r="4578" spans="1:21" x14ac:dyDescent="0.15">
      <c r="A4578" s="27" t="s">
        <v>75</v>
      </c>
      <c r="B4578" s="27" t="s">
        <v>14553</v>
      </c>
      <c r="C4578" s="27" t="s">
        <v>188</v>
      </c>
      <c r="D4578" s="27" t="s">
        <v>565</v>
      </c>
      <c r="I4578" s="28">
        <v>43423.651539351849</v>
      </c>
      <c r="J4578" s="28">
        <v>43423.651539351849</v>
      </c>
      <c r="K4578" s="27">
        <v>0</v>
      </c>
      <c r="L4578" s="27" t="s">
        <v>211</v>
      </c>
      <c r="M4578" s="27" t="s">
        <v>211</v>
      </c>
      <c r="N4578" s="27" t="s">
        <v>215</v>
      </c>
      <c r="O4578" s="27" t="s">
        <v>566</v>
      </c>
      <c r="R4578" s="27">
        <v>0</v>
      </c>
      <c r="U4578" s="27" t="s">
        <v>14554</v>
      </c>
    </row>
    <row r="4579" spans="1:21" x14ac:dyDescent="0.15">
      <c r="A4579" s="27" t="s">
        <v>75</v>
      </c>
      <c r="B4579" s="27" t="s">
        <v>7988</v>
      </c>
      <c r="C4579" s="27" t="s">
        <v>188</v>
      </c>
      <c r="D4579" s="27" t="s">
        <v>565</v>
      </c>
      <c r="I4579" s="28">
        <v>43423.653344907405</v>
      </c>
      <c r="J4579" s="28">
        <v>43423.653935185182</v>
      </c>
      <c r="K4579" s="27">
        <v>5.9027777777777778E-4</v>
      </c>
      <c r="L4579" s="27" t="s">
        <v>210</v>
      </c>
      <c r="M4579" s="27" t="s">
        <v>211</v>
      </c>
      <c r="N4579" s="27" t="s">
        <v>215</v>
      </c>
      <c r="O4579" s="27" t="s">
        <v>566</v>
      </c>
      <c r="R4579" s="27">
        <v>0</v>
      </c>
      <c r="U4579" s="27" t="s">
        <v>1711</v>
      </c>
    </row>
    <row r="4580" spans="1:21" x14ac:dyDescent="0.15">
      <c r="A4580" s="27" t="s">
        <v>75</v>
      </c>
      <c r="B4580" s="27" t="s">
        <v>7989</v>
      </c>
      <c r="C4580" s="27" t="s">
        <v>188</v>
      </c>
      <c r="D4580" s="27" t="s">
        <v>565</v>
      </c>
      <c r="I4580" s="28">
        <v>43423.656435185185</v>
      </c>
      <c r="J4580" s="28">
        <v>43423.658668981479</v>
      </c>
      <c r="K4580" s="27">
        <v>2.2337962962962967E-3</v>
      </c>
      <c r="L4580" s="27" t="s">
        <v>210</v>
      </c>
      <c r="M4580" s="27" t="s">
        <v>210</v>
      </c>
      <c r="N4580" s="27" t="s">
        <v>215</v>
      </c>
      <c r="O4580" s="27" t="s">
        <v>566</v>
      </c>
      <c r="R4580" s="27">
        <v>0</v>
      </c>
      <c r="U4580" s="27" t="s">
        <v>1716</v>
      </c>
    </row>
    <row r="4581" spans="1:21" x14ac:dyDescent="0.15">
      <c r="A4581" s="27" t="s">
        <v>75</v>
      </c>
      <c r="B4581" s="27" t="s">
        <v>14555</v>
      </c>
      <c r="C4581" s="27" t="s">
        <v>188</v>
      </c>
      <c r="D4581" s="27" t="s">
        <v>565</v>
      </c>
      <c r="I4581" s="28">
        <v>43423.662719907406</v>
      </c>
      <c r="J4581" s="28">
        <v>43423.662719907406</v>
      </c>
      <c r="K4581" s="27">
        <v>0</v>
      </c>
      <c r="L4581" s="27" t="s">
        <v>211</v>
      </c>
      <c r="M4581" s="27" t="s">
        <v>211</v>
      </c>
      <c r="N4581" s="27" t="s">
        <v>215</v>
      </c>
      <c r="O4581" s="27" t="s">
        <v>566</v>
      </c>
      <c r="R4581" s="27">
        <v>0</v>
      </c>
      <c r="U4581" s="27" t="s">
        <v>14432</v>
      </c>
    </row>
    <row r="4582" spans="1:21" x14ac:dyDescent="0.15">
      <c r="A4582" s="27" t="s">
        <v>75</v>
      </c>
      <c r="B4582" s="27" t="s">
        <v>14556</v>
      </c>
      <c r="C4582" s="27" t="s">
        <v>188</v>
      </c>
      <c r="D4582" s="27" t="s">
        <v>565</v>
      </c>
      <c r="I4582" s="28">
        <v>43423.663043981483</v>
      </c>
      <c r="J4582" s="28">
        <v>43423.663043981483</v>
      </c>
      <c r="K4582" s="27">
        <v>0</v>
      </c>
      <c r="L4582" s="27" t="s">
        <v>211</v>
      </c>
      <c r="M4582" s="27" t="s">
        <v>211</v>
      </c>
      <c r="N4582" s="27" t="s">
        <v>215</v>
      </c>
      <c r="O4582" s="27" t="s">
        <v>566</v>
      </c>
      <c r="R4582" s="27">
        <v>0</v>
      </c>
      <c r="U4582" s="27" t="s">
        <v>14557</v>
      </c>
    </row>
    <row r="4583" spans="1:21" x14ac:dyDescent="0.15">
      <c r="A4583" s="27" t="s">
        <v>75</v>
      </c>
      <c r="B4583" s="27" t="s">
        <v>7990</v>
      </c>
      <c r="C4583" s="27" t="s">
        <v>188</v>
      </c>
      <c r="D4583" s="27" t="s">
        <v>565</v>
      </c>
      <c r="I4583" s="28">
        <v>43423.663495370369</v>
      </c>
      <c r="J4583" s="28">
        <v>43423.663576388892</v>
      </c>
      <c r="K4583" s="27">
        <v>8.1018518518518516E-5</v>
      </c>
      <c r="L4583" s="27" t="s">
        <v>210</v>
      </c>
      <c r="M4583" s="27" t="s">
        <v>211</v>
      </c>
      <c r="N4583" s="27" t="s">
        <v>215</v>
      </c>
      <c r="O4583" s="27" t="s">
        <v>566</v>
      </c>
      <c r="R4583" s="27">
        <v>0</v>
      </c>
      <c r="U4583" s="27" t="s">
        <v>7991</v>
      </c>
    </row>
    <row r="4584" spans="1:21" x14ac:dyDescent="0.15">
      <c r="A4584" s="27" t="s">
        <v>75</v>
      </c>
      <c r="B4584" s="27" t="s">
        <v>7992</v>
      </c>
      <c r="C4584" s="27" t="s">
        <v>188</v>
      </c>
      <c r="D4584" s="27" t="s">
        <v>565</v>
      </c>
      <c r="I4584" s="28">
        <v>43423.663773148146</v>
      </c>
      <c r="J4584" s="28">
        <v>43423.664375</v>
      </c>
      <c r="K4584" s="27">
        <v>6.018518518518519E-4</v>
      </c>
      <c r="L4584" s="27" t="s">
        <v>210</v>
      </c>
      <c r="M4584" s="27" t="s">
        <v>211</v>
      </c>
      <c r="N4584" s="27" t="s">
        <v>215</v>
      </c>
      <c r="O4584" s="27" t="s">
        <v>566</v>
      </c>
      <c r="U4584" s="27" t="s">
        <v>7991</v>
      </c>
    </row>
    <row r="4585" spans="1:21" x14ac:dyDescent="0.15">
      <c r="A4585" s="27" t="s">
        <v>75</v>
      </c>
      <c r="B4585" s="27" t="s">
        <v>14558</v>
      </c>
      <c r="C4585" s="27" t="s">
        <v>188</v>
      </c>
      <c r="D4585" s="27" t="s">
        <v>565</v>
      </c>
      <c r="I4585" s="28">
        <v>43423.666620370372</v>
      </c>
      <c r="J4585" s="28">
        <v>43423.666620370372</v>
      </c>
      <c r="K4585" s="27">
        <v>0</v>
      </c>
      <c r="L4585" s="27" t="s">
        <v>211</v>
      </c>
      <c r="M4585" s="27" t="s">
        <v>211</v>
      </c>
      <c r="N4585" s="27" t="s">
        <v>215</v>
      </c>
      <c r="O4585" s="27" t="s">
        <v>566</v>
      </c>
      <c r="R4585" s="27">
        <v>0</v>
      </c>
      <c r="U4585" s="27" t="s">
        <v>14559</v>
      </c>
    </row>
    <row r="4586" spans="1:21" x14ac:dyDescent="0.15">
      <c r="A4586" s="27" t="s">
        <v>75</v>
      </c>
      <c r="B4586" s="27" t="s">
        <v>14560</v>
      </c>
      <c r="C4586" s="27" t="s">
        <v>188</v>
      </c>
      <c r="D4586" s="27" t="s">
        <v>565</v>
      </c>
      <c r="I4586" s="28">
        <v>43423.667372685188</v>
      </c>
      <c r="J4586" s="28">
        <v>43423.667372685188</v>
      </c>
      <c r="K4586" s="27">
        <v>0</v>
      </c>
      <c r="L4586" s="27" t="s">
        <v>211</v>
      </c>
      <c r="M4586" s="27" t="s">
        <v>211</v>
      </c>
      <c r="N4586" s="27" t="s">
        <v>215</v>
      </c>
      <c r="O4586" s="27" t="s">
        <v>566</v>
      </c>
      <c r="R4586" s="27">
        <v>0</v>
      </c>
      <c r="U4586" s="27" t="s">
        <v>14561</v>
      </c>
    </row>
    <row r="4587" spans="1:21" x14ac:dyDescent="0.15">
      <c r="A4587" s="27" t="s">
        <v>75</v>
      </c>
      <c r="B4587" s="27" t="s">
        <v>7993</v>
      </c>
      <c r="C4587" s="27" t="s">
        <v>188</v>
      </c>
      <c r="D4587" s="27" t="s">
        <v>565</v>
      </c>
      <c r="I4587" s="28">
        <v>43423.668240740742</v>
      </c>
      <c r="J4587" s="28">
        <v>43423.670555555553</v>
      </c>
      <c r="K4587" s="27">
        <v>2.3148148148148151E-3</v>
      </c>
      <c r="L4587" s="27" t="s">
        <v>210</v>
      </c>
      <c r="M4587" s="27" t="s">
        <v>210</v>
      </c>
      <c r="N4587" s="27" t="s">
        <v>215</v>
      </c>
      <c r="O4587" s="27" t="s">
        <v>566</v>
      </c>
      <c r="R4587" s="27">
        <v>0</v>
      </c>
      <c r="U4587" s="27" t="s">
        <v>7994</v>
      </c>
    </row>
    <row r="4588" spans="1:21" x14ac:dyDescent="0.15">
      <c r="A4588" s="27" t="s">
        <v>75</v>
      </c>
      <c r="B4588" s="27" t="s">
        <v>14562</v>
      </c>
      <c r="C4588" s="27" t="s">
        <v>188</v>
      </c>
      <c r="D4588" s="27" t="s">
        <v>565</v>
      </c>
      <c r="I4588" s="28">
        <v>43423.671979166669</v>
      </c>
      <c r="J4588" s="28">
        <v>43423.671979166669</v>
      </c>
      <c r="K4588" s="27">
        <v>0</v>
      </c>
      <c r="L4588" s="27" t="s">
        <v>211</v>
      </c>
      <c r="M4588" s="27" t="s">
        <v>211</v>
      </c>
      <c r="N4588" s="27" t="s">
        <v>215</v>
      </c>
      <c r="O4588" s="27" t="s">
        <v>566</v>
      </c>
      <c r="R4588" s="27">
        <v>0</v>
      </c>
      <c r="U4588" s="27" t="s">
        <v>14563</v>
      </c>
    </row>
    <row r="4589" spans="1:21" x14ac:dyDescent="0.15">
      <c r="A4589" s="27" t="s">
        <v>75</v>
      </c>
      <c r="B4589" s="27" t="s">
        <v>7995</v>
      </c>
      <c r="C4589" s="27" t="s">
        <v>188</v>
      </c>
      <c r="D4589" s="27" t="s">
        <v>565</v>
      </c>
      <c r="I4589" s="28">
        <v>43423.672222222223</v>
      </c>
      <c r="J4589" s="28">
        <v>43423.677905092591</v>
      </c>
      <c r="K4589" s="27">
        <v>5.6828703703703702E-3</v>
      </c>
      <c r="L4589" s="27" t="s">
        <v>210</v>
      </c>
      <c r="M4589" s="27" t="s">
        <v>210</v>
      </c>
      <c r="N4589" s="27" t="s">
        <v>215</v>
      </c>
      <c r="O4589" s="27" t="s">
        <v>566</v>
      </c>
      <c r="R4589" s="27">
        <v>0</v>
      </c>
      <c r="U4589" s="27" t="s">
        <v>7996</v>
      </c>
    </row>
    <row r="4590" spans="1:21" x14ac:dyDescent="0.15">
      <c r="A4590" s="27" t="s">
        <v>75</v>
      </c>
      <c r="B4590" s="27" t="s">
        <v>14564</v>
      </c>
      <c r="C4590" s="27" t="s">
        <v>188</v>
      </c>
      <c r="D4590" s="27" t="s">
        <v>565</v>
      </c>
      <c r="I4590" s="28">
        <v>43423.675243055557</v>
      </c>
      <c r="J4590" s="28">
        <v>43423.675243055557</v>
      </c>
      <c r="K4590" s="27">
        <v>0</v>
      </c>
      <c r="L4590" s="27" t="s">
        <v>211</v>
      </c>
      <c r="M4590" s="27" t="s">
        <v>211</v>
      </c>
      <c r="N4590" s="27" t="s">
        <v>215</v>
      </c>
      <c r="O4590" s="27" t="s">
        <v>566</v>
      </c>
      <c r="R4590" s="27">
        <v>0</v>
      </c>
      <c r="U4590" s="27" t="s">
        <v>1566</v>
      </c>
    </row>
    <row r="4591" spans="1:21" x14ac:dyDescent="0.15">
      <c r="A4591" s="27" t="s">
        <v>75</v>
      </c>
      <c r="B4591" s="27" t="s">
        <v>14565</v>
      </c>
      <c r="C4591" s="27" t="s">
        <v>188</v>
      </c>
      <c r="D4591" s="27" t="s">
        <v>565</v>
      </c>
      <c r="I4591" s="28">
        <v>43423.675405092596</v>
      </c>
      <c r="J4591" s="28">
        <v>43423.675405092596</v>
      </c>
      <c r="K4591" s="27">
        <v>0</v>
      </c>
      <c r="L4591" s="27" t="s">
        <v>211</v>
      </c>
      <c r="M4591" s="27" t="s">
        <v>211</v>
      </c>
      <c r="N4591" s="27" t="s">
        <v>215</v>
      </c>
      <c r="O4591" s="27" t="s">
        <v>566</v>
      </c>
      <c r="R4591" s="27">
        <v>0</v>
      </c>
      <c r="U4591" s="27" t="s">
        <v>1566</v>
      </c>
    </row>
    <row r="4592" spans="1:21" x14ac:dyDescent="0.15">
      <c r="A4592" s="27" t="s">
        <v>75</v>
      </c>
      <c r="B4592" s="27" t="s">
        <v>14566</v>
      </c>
      <c r="C4592" s="27" t="s">
        <v>188</v>
      </c>
      <c r="D4592" s="27" t="s">
        <v>565</v>
      </c>
      <c r="I4592" s="28">
        <v>43423.681018518517</v>
      </c>
      <c r="J4592" s="28">
        <v>43423.681018518517</v>
      </c>
      <c r="K4592" s="27">
        <v>0</v>
      </c>
      <c r="L4592" s="27" t="s">
        <v>211</v>
      </c>
      <c r="M4592" s="27" t="s">
        <v>211</v>
      </c>
      <c r="N4592" s="27" t="s">
        <v>215</v>
      </c>
      <c r="O4592" s="27" t="s">
        <v>566</v>
      </c>
      <c r="R4592" s="27">
        <v>0</v>
      </c>
      <c r="U4592" s="27" t="s">
        <v>14567</v>
      </c>
    </row>
    <row r="4593" spans="1:21" x14ac:dyDescent="0.15">
      <c r="A4593" s="27" t="s">
        <v>75</v>
      </c>
      <c r="B4593" s="27" t="s">
        <v>14568</v>
      </c>
      <c r="C4593" s="27" t="s">
        <v>188</v>
      </c>
      <c r="D4593" s="27" t="s">
        <v>565</v>
      </c>
      <c r="I4593" s="28">
        <v>43423.681550925925</v>
      </c>
      <c r="J4593" s="28">
        <v>43423.681550925925</v>
      </c>
      <c r="K4593" s="27">
        <v>0</v>
      </c>
      <c r="L4593" s="27" t="s">
        <v>211</v>
      </c>
      <c r="M4593" s="27" t="s">
        <v>211</v>
      </c>
      <c r="N4593" s="27" t="s">
        <v>215</v>
      </c>
      <c r="O4593" s="27" t="s">
        <v>566</v>
      </c>
      <c r="R4593" s="27">
        <v>0</v>
      </c>
      <c r="U4593" s="27" t="s">
        <v>1789</v>
      </c>
    </row>
    <row r="4594" spans="1:21" x14ac:dyDescent="0.15">
      <c r="A4594" s="27" t="s">
        <v>75</v>
      </c>
      <c r="B4594" s="27" t="s">
        <v>7997</v>
      </c>
      <c r="C4594" s="27" t="s">
        <v>188</v>
      </c>
      <c r="D4594" s="27" t="s">
        <v>565</v>
      </c>
      <c r="I4594" s="28">
        <v>43423.681840277779</v>
      </c>
      <c r="J4594" s="28">
        <v>43423.682337962964</v>
      </c>
      <c r="K4594" s="27">
        <v>4.9768518518518521E-4</v>
      </c>
      <c r="L4594" s="27" t="s">
        <v>210</v>
      </c>
      <c r="M4594" s="27" t="s">
        <v>211</v>
      </c>
      <c r="N4594" s="27" t="s">
        <v>215</v>
      </c>
      <c r="O4594" s="27" t="s">
        <v>566</v>
      </c>
      <c r="R4594" s="27">
        <v>0</v>
      </c>
      <c r="U4594" s="27" t="s">
        <v>1712</v>
      </c>
    </row>
    <row r="4595" spans="1:21" x14ac:dyDescent="0.15">
      <c r="A4595" s="27" t="s">
        <v>75</v>
      </c>
      <c r="B4595" s="27" t="s">
        <v>14569</v>
      </c>
      <c r="C4595" s="27" t="s">
        <v>188</v>
      </c>
      <c r="D4595" s="27" t="s">
        <v>565</v>
      </c>
      <c r="I4595" s="28">
        <v>43423.683067129627</v>
      </c>
      <c r="J4595" s="28">
        <v>43423.683067129627</v>
      </c>
      <c r="K4595" s="27">
        <v>0</v>
      </c>
      <c r="L4595" s="27" t="s">
        <v>211</v>
      </c>
      <c r="M4595" s="27" t="s">
        <v>211</v>
      </c>
      <c r="N4595" s="27" t="s">
        <v>215</v>
      </c>
      <c r="O4595" s="27" t="s">
        <v>566</v>
      </c>
      <c r="R4595" s="27">
        <v>0</v>
      </c>
      <c r="U4595" s="27" t="s">
        <v>14570</v>
      </c>
    </row>
    <row r="4596" spans="1:21" x14ac:dyDescent="0.15">
      <c r="A4596" s="27" t="s">
        <v>75</v>
      </c>
      <c r="B4596" s="27" t="s">
        <v>14571</v>
      </c>
      <c r="C4596" s="27" t="s">
        <v>188</v>
      </c>
      <c r="D4596" s="27" t="s">
        <v>565</v>
      </c>
      <c r="I4596" s="28">
        <v>43423.683321759258</v>
      </c>
      <c r="J4596" s="28">
        <v>43423.683321759258</v>
      </c>
      <c r="K4596" s="27">
        <v>0</v>
      </c>
      <c r="L4596" s="27" t="s">
        <v>211</v>
      </c>
      <c r="M4596" s="27" t="s">
        <v>211</v>
      </c>
      <c r="N4596" s="27" t="s">
        <v>215</v>
      </c>
      <c r="O4596" s="27" t="s">
        <v>566</v>
      </c>
      <c r="R4596" s="27">
        <v>0</v>
      </c>
      <c r="U4596" s="27" t="s">
        <v>14572</v>
      </c>
    </row>
    <row r="4597" spans="1:21" x14ac:dyDescent="0.15">
      <c r="A4597" s="27" t="s">
        <v>75</v>
      </c>
      <c r="B4597" s="27" t="s">
        <v>14573</v>
      </c>
      <c r="C4597" s="27" t="s">
        <v>188</v>
      </c>
      <c r="D4597" s="27" t="s">
        <v>565</v>
      </c>
      <c r="I4597" s="28">
        <v>43423.685335648152</v>
      </c>
      <c r="J4597" s="28">
        <v>43423.685335648152</v>
      </c>
      <c r="K4597" s="27">
        <v>0</v>
      </c>
      <c r="L4597" s="27" t="s">
        <v>211</v>
      </c>
      <c r="M4597" s="27" t="s">
        <v>211</v>
      </c>
      <c r="N4597" s="27" t="s">
        <v>215</v>
      </c>
      <c r="O4597" s="27" t="s">
        <v>566</v>
      </c>
      <c r="R4597" s="27">
        <v>0</v>
      </c>
      <c r="U4597" s="27" t="s">
        <v>1787</v>
      </c>
    </row>
    <row r="4598" spans="1:21" x14ac:dyDescent="0.15">
      <c r="A4598" s="27" t="s">
        <v>75</v>
      </c>
      <c r="B4598" s="27" t="s">
        <v>14574</v>
      </c>
      <c r="C4598" s="27" t="s">
        <v>188</v>
      </c>
      <c r="D4598" s="27" t="s">
        <v>565</v>
      </c>
      <c r="I4598" s="28">
        <v>43423.68645833333</v>
      </c>
      <c r="J4598" s="28">
        <v>43423.68645833333</v>
      </c>
      <c r="K4598" s="27">
        <v>0</v>
      </c>
      <c r="L4598" s="27" t="s">
        <v>211</v>
      </c>
      <c r="M4598" s="27" t="s">
        <v>211</v>
      </c>
      <c r="N4598" s="27" t="s">
        <v>215</v>
      </c>
      <c r="O4598" s="27" t="s">
        <v>566</v>
      </c>
      <c r="R4598" s="27">
        <v>0</v>
      </c>
      <c r="U4598" s="27" t="s">
        <v>14575</v>
      </c>
    </row>
    <row r="4599" spans="1:21" x14ac:dyDescent="0.15">
      <c r="A4599" s="27" t="s">
        <v>75</v>
      </c>
      <c r="B4599" s="27" t="s">
        <v>7998</v>
      </c>
      <c r="C4599" s="27" t="s">
        <v>188</v>
      </c>
      <c r="D4599" s="27" t="s">
        <v>565</v>
      </c>
      <c r="I4599" s="28">
        <v>43423.687465277777</v>
      </c>
      <c r="J4599" s="28">
        <v>43423.687581018516</v>
      </c>
      <c r="K4599" s="27">
        <v>1.1574074074074073E-4</v>
      </c>
      <c r="L4599" s="27" t="s">
        <v>210</v>
      </c>
      <c r="M4599" s="27" t="s">
        <v>211</v>
      </c>
      <c r="N4599" s="27" t="s">
        <v>215</v>
      </c>
      <c r="O4599" s="27" t="s">
        <v>566</v>
      </c>
      <c r="R4599" s="27">
        <v>0</v>
      </c>
      <c r="U4599" s="27" t="s">
        <v>1715</v>
      </c>
    </row>
    <row r="4600" spans="1:21" x14ac:dyDescent="0.15">
      <c r="A4600" s="27" t="s">
        <v>75</v>
      </c>
      <c r="B4600" s="27" t="s">
        <v>7999</v>
      </c>
      <c r="C4600" s="27" t="s">
        <v>188</v>
      </c>
      <c r="D4600" s="27" t="s">
        <v>565</v>
      </c>
      <c r="I4600" s="28">
        <v>43423.687997685185</v>
      </c>
      <c r="J4600" s="28">
        <v>43423.688877314817</v>
      </c>
      <c r="K4600" s="27">
        <v>8.7962962962962962E-4</v>
      </c>
      <c r="L4600" s="27" t="s">
        <v>210</v>
      </c>
      <c r="M4600" s="27" t="s">
        <v>211</v>
      </c>
      <c r="N4600" s="27" t="s">
        <v>215</v>
      </c>
      <c r="O4600" s="27" t="s">
        <v>566</v>
      </c>
      <c r="R4600" s="27">
        <v>0</v>
      </c>
      <c r="U4600" s="27" t="s">
        <v>8000</v>
      </c>
    </row>
    <row r="4601" spans="1:21" x14ac:dyDescent="0.15">
      <c r="A4601" s="27" t="s">
        <v>75</v>
      </c>
      <c r="B4601" s="27" t="s">
        <v>14576</v>
      </c>
      <c r="C4601" s="27" t="s">
        <v>188</v>
      </c>
      <c r="D4601" s="27" t="s">
        <v>565</v>
      </c>
      <c r="I4601" s="28">
        <v>43423.689027777778</v>
      </c>
      <c r="J4601" s="28">
        <v>43423.689027777778</v>
      </c>
      <c r="K4601" s="27">
        <v>0</v>
      </c>
      <c r="L4601" s="27" t="s">
        <v>211</v>
      </c>
      <c r="M4601" s="27" t="s">
        <v>211</v>
      </c>
      <c r="N4601" s="27" t="s">
        <v>215</v>
      </c>
      <c r="O4601" s="27" t="s">
        <v>566</v>
      </c>
      <c r="R4601" s="27">
        <v>0</v>
      </c>
      <c r="U4601" s="27" t="s">
        <v>14577</v>
      </c>
    </row>
    <row r="4602" spans="1:21" x14ac:dyDescent="0.15">
      <c r="A4602" s="27" t="s">
        <v>75</v>
      </c>
      <c r="B4602" s="27" t="s">
        <v>8001</v>
      </c>
      <c r="C4602" s="27" t="s">
        <v>188</v>
      </c>
      <c r="D4602" s="27" t="s">
        <v>565</v>
      </c>
      <c r="I4602" s="28">
        <v>43423.689409722225</v>
      </c>
      <c r="J4602" s="28">
        <v>43423.691053240742</v>
      </c>
      <c r="K4602" s="27">
        <v>1.6435185185185183E-3</v>
      </c>
      <c r="L4602" s="27" t="s">
        <v>210</v>
      </c>
      <c r="M4602" s="27" t="s">
        <v>211</v>
      </c>
      <c r="N4602" s="27" t="s">
        <v>215</v>
      </c>
      <c r="O4602" s="27" t="s">
        <v>566</v>
      </c>
      <c r="R4602" s="27">
        <v>0</v>
      </c>
      <c r="U4602" s="27" t="s">
        <v>8002</v>
      </c>
    </row>
    <row r="4603" spans="1:21" x14ac:dyDescent="0.15">
      <c r="A4603" s="27" t="s">
        <v>75</v>
      </c>
      <c r="B4603" s="27" t="s">
        <v>14578</v>
      </c>
      <c r="C4603" s="27" t="s">
        <v>188</v>
      </c>
      <c r="D4603" s="27" t="s">
        <v>565</v>
      </c>
      <c r="I4603" s="28">
        <v>43423.69017361111</v>
      </c>
      <c r="J4603" s="28">
        <v>43423.69017361111</v>
      </c>
      <c r="K4603" s="27">
        <v>0</v>
      </c>
      <c r="L4603" s="27" t="s">
        <v>211</v>
      </c>
      <c r="M4603" s="27" t="s">
        <v>211</v>
      </c>
      <c r="N4603" s="27" t="s">
        <v>215</v>
      </c>
      <c r="O4603" s="27" t="s">
        <v>566</v>
      </c>
      <c r="R4603" s="27">
        <v>0</v>
      </c>
      <c r="U4603" s="27" t="s">
        <v>1788</v>
      </c>
    </row>
    <row r="4604" spans="1:21" x14ac:dyDescent="0.15">
      <c r="A4604" s="27" t="s">
        <v>75</v>
      </c>
      <c r="B4604" s="27" t="s">
        <v>14579</v>
      </c>
      <c r="C4604" s="27" t="s">
        <v>188</v>
      </c>
      <c r="D4604" s="27" t="s">
        <v>565</v>
      </c>
      <c r="I4604" s="28">
        <v>43423.690972222219</v>
      </c>
      <c r="J4604" s="28">
        <v>43423.690972222219</v>
      </c>
      <c r="K4604" s="27">
        <v>0</v>
      </c>
      <c r="L4604" s="27" t="s">
        <v>211</v>
      </c>
      <c r="M4604" s="27" t="s">
        <v>211</v>
      </c>
      <c r="N4604" s="27" t="s">
        <v>215</v>
      </c>
      <c r="O4604" s="27" t="s">
        <v>566</v>
      </c>
      <c r="R4604" s="27">
        <v>0</v>
      </c>
      <c r="U4604" s="27" t="s">
        <v>1788</v>
      </c>
    </row>
    <row r="4605" spans="1:21" x14ac:dyDescent="0.15">
      <c r="A4605" s="27" t="s">
        <v>75</v>
      </c>
      <c r="B4605" s="27" t="s">
        <v>8003</v>
      </c>
      <c r="C4605" s="27" t="s">
        <v>188</v>
      </c>
      <c r="D4605" s="27" t="s">
        <v>565</v>
      </c>
      <c r="I4605" s="28">
        <v>43423.691331018519</v>
      </c>
      <c r="J4605" s="28">
        <v>43423.692291666666</v>
      </c>
      <c r="K4605" s="27">
        <v>9.6064814814814808E-4</v>
      </c>
      <c r="L4605" s="27" t="s">
        <v>210</v>
      </c>
      <c r="M4605" s="27" t="s">
        <v>211</v>
      </c>
      <c r="N4605" s="27" t="s">
        <v>215</v>
      </c>
      <c r="O4605" s="27" t="s">
        <v>566</v>
      </c>
      <c r="R4605" s="27">
        <v>0</v>
      </c>
      <c r="U4605" s="27" t="s">
        <v>8002</v>
      </c>
    </row>
    <row r="4606" spans="1:21" x14ac:dyDescent="0.15">
      <c r="A4606" s="27" t="s">
        <v>75</v>
      </c>
      <c r="B4606" s="27" t="s">
        <v>8004</v>
      </c>
      <c r="C4606" s="27" t="s">
        <v>188</v>
      </c>
      <c r="D4606" s="27" t="s">
        <v>565</v>
      </c>
      <c r="I4606" s="28">
        <v>43423.694085648145</v>
      </c>
      <c r="J4606" s="28">
        <v>43423.695196759261</v>
      </c>
      <c r="K4606" s="27">
        <v>1.1111111111111111E-3</v>
      </c>
      <c r="L4606" s="27" t="s">
        <v>210</v>
      </c>
      <c r="M4606" s="27" t="s">
        <v>211</v>
      </c>
      <c r="N4606" s="27" t="s">
        <v>215</v>
      </c>
      <c r="O4606" s="27" t="s">
        <v>566</v>
      </c>
      <c r="R4606" s="27">
        <v>0</v>
      </c>
      <c r="U4606" s="27" t="s">
        <v>1718</v>
      </c>
    </row>
    <row r="4607" spans="1:21" x14ac:dyDescent="0.15">
      <c r="A4607" s="27" t="s">
        <v>75</v>
      </c>
      <c r="B4607" s="27" t="s">
        <v>8005</v>
      </c>
      <c r="C4607" s="27" t="s">
        <v>188</v>
      </c>
      <c r="D4607" s="27" t="s">
        <v>565</v>
      </c>
      <c r="I4607" s="28">
        <v>43423.695810185185</v>
      </c>
      <c r="J4607" s="28">
        <v>43423.69771990741</v>
      </c>
      <c r="K4607" s="27">
        <v>1.9097222222222222E-3</v>
      </c>
      <c r="L4607" s="27" t="s">
        <v>210</v>
      </c>
      <c r="M4607" s="27" t="s">
        <v>211</v>
      </c>
      <c r="N4607" s="27" t="s">
        <v>215</v>
      </c>
      <c r="O4607" s="27" t="s">
        <v>566</v>
      </c>
      <c r="R4607" s="27">
        <v>0</v>
      </c>
      <c r="U4607" s="27" t="s">
        <v>8006</v>
      </c>
    </row>
    <row r="4608" spans="1:21" x14ac:dyDescent="0.15">
      <c r="A4608" s="27" t="s">
        <v>75</v>
      </c>
      <c r="B4608" s="27" t="s">
        <v>8007</v>
      </c>
      <c r="C4608" s="27" t="s">
        <v>188</v>
      </c>
      <c r="D4608" s="27" t="s">
        <v>565</v>
      </c>
      <c r="I4608" s="28">
        <v>43423.698530092595</v>
      </c>
      <c r="J4608" s="28">
        <v>43423.699456018519</v>
      </c>
      <c r="K4608" s="27">
        <v>9.2592592592592585E-4</v>
      </c>
      <c r="L4608" s="27" t="s">
        <v>210</v>
      </c>
      <c r="M4608" s="27" t="s">
        <v>211</v>
      </c>
      <c r="N4608" s="27" t="s">
        <v>215</v>
      </c>
      <c r="O4608" s="27" t="s">
        <v>566</v>
      </c>
      <c r="R4608" s="27">
        <v>0</v>
      </c>
      <c r="U4608" s="27" t="s">
        <v>8008</v>
      </c>
    </row>
    <row r="4609" spans="1:21" x14ac:dyDescent="0.15">
      <c r="A4609" s="27" t="s">
        <v>75</v>
      </c>
      <c r="B4609" s="27" t="s">
        <v>14580</v>
      </c>
      <c r="C4609" s="27" t="s">
        <v>188</v>
      </c>
      <c r="D4609" s="27" t="s">
        <v>565</v>
      </c>
      <c r="I4609" s="28">
        <v>43423.701296296298</v>
      </c>
      <c r="J4609" s="28">
        <v>43423.701296296298</v>
      </c>
      <c r="K4609" s="27">
        <v>0</v>
      </c>
      <c r="L4609" s="27" t="s">
        <v>211</v>
      </c>
      <c r="M4609" s="27" t="s">
        <v>211</v>
      </c>
      <c r="N4609" s="27" t="s">
        <v>215</v>
      </c>
      <c r="O4609" s="27" t="s">
        <v>566</v>
      </c>
      <c r="R4609" s="27">
        <v>0</v>
      </c>
      <c r="U4609" s="27" t="s">
        <v>14581</v>
      </c>
    </row>
    <row r="4610" spans="1:21" x14ac:dyDescent="0.15">
      <c r="A4610" s="27" t="s">
        <v>75</v>
      </c>
      <c r="B4610" s="27" t="s">
        <v>14582</v>
      </c>
      <c r="C4610" s="27" t="s">
        <v>188</v>
      </c>
      <c r="D4610" s="27" t="s">
        <v>565</v>
      </c>
      <c r="I4610" s="28">
        <v>43423.701574074075</v>
      </c>
      <c r="J4610" s="28">
        <v>43423.701574074075</v>
      </c>
      <c r="K4610" s="27">
        <v>0</v>
      </c>
      <c r="L4610" s="27" t="s">
        <v>211</v>
      </c>
      <c r="M4610" s="27" t="s">
        <v>211</v>
      </c>
      <c r="N4610" s="27" t="s">
        <v>215</v>
      </c>
      <c r="O4610" s="27" t="s">
        <v>566</v>
      </c>
      <c r="R4610" s="27">
        <v>0</v>
      </c>
      <c r="U4610" s="27" t="s">
        <v>14583</v>
      </c>
    </row>
    <row r="4611" spans="1:21" x14ac:dyDescent="0.15">
      <c r="A4611" s="27" t="s">
        <v>75</v>
      </c>
      <c r="B4611" s="27" t="s">
        <v>8009</v>
      </c>
      <c r="C4611" s="27" t="s">
        <v>188</v>
      </c>
      <c r="D4611" s="27" t="s">
        <v>565</v>
      </c>
      <c r="I4611" s="28">
        <v>43423.702696759261</v>
      </c>
      <c r="J4611" s="28">
        <v>43423.703206018516</v>
      </c>
      <c r="K4611" s="27">
        <v>5.0925925925925921E-4</v>
      </c>
      <c r="L4611" s="27" t="s">
        <v>210</v>
      </c>
      <c r="M4611" s="27" t="s">
        <v>211</v>
      </c>
      <c r="N4611" s="27" t="s">
        <v>215</v>
      </c>
      <c r="O4611" s="27" t="s">
        <v>566</v>
      </c>
      <c r="R4611" s="27">
        <v>0</v>
      </c>
      <c r="U4611" s="27" t="s">
        <v>8010</v>
      </c>
    </row>
    <row r="4612" spans="1:21" x14ac:dyDescent="0.15">
      <c r="A4612" s="27" t="s">
        <v>75</v>
      </c>
      <c r="B4612" s="27" t="s">
        <v>8011</v>
      </c>
      <c r="C4612" s="27" t="s">
        <v>188</v>
      </c>
      <c r="D4612" s="27" t="s">
        <v>565</v>
      </c>
      <c r="I4612" s="28">
        <v>43423.710543981484</v>
      </c>
      <c r="J4612" s="28">
        <v>43423.710810185185</v>
      </c>
      <c r="K4612" s="27">
        <v>2.6620370370370372E-4</v>
      </c>
      <c r="L4612" s="27" t="s">
        <v>210</v>
      </c>
      <c r="M4612" s="27" t="s">
        <v>211</v>
      </c>
      <c r="N4612" s="27" t="s">
        <v>215</v>
      </c>
      <c r="O4612" s="27" t="s">
        <v>566</v>
      </c>
      <c r="R4612" s="27">
        <v>0</v>
      </c>
      <c r="U4612" s="27" t="s">
        <v>8012</v>
      </c>
    </row>
    <row r="4613" spans="1:21" x14ac:dyDescent="0.15">
      <c r="A4613" s="27" t="s">
        <v>75</v>
      </c>
      <c r="B4613" s="27" t="s">
        <v>8013</v>
      </c>
      <c r="C4613" s="27" t="s">
        <v>188</v>
      </c>
      <c r="D4613" s="27" t="s">
        <v>565</v>
      </c>
      <c r="I4613" s="28">
        <v>43423.714548611111</v>
      </c>
      <c r="J4613" s="28">
        <v>43423.714826388888</v>
      </c>
      <c r="K4613" s="27">
        <v>2.7777777777777778E-4</v>
      </c>
      <c r="L4613" s="27" t="s">
        <v>210</v>
      </c>
      <c r="M4613" s="27" t="s">
        <v>211</v>
      </c>
      <c r="N4613" s="27" t="s">
        <v>215</v>
      </c>
      <c r="O4613" s="27" t="s">
        <v>566</v>
      </c>
      <c r="R4613" s="27">
        <v>0</v>
      </c>
      <c r="U4613" s="27" t="s">
        <v>8014</v>
      </c>
    </row>
    <row r="4614" spans="1:21" x14ac:dyDescent="0.15">
      <c r="A4614" s="27" t="s">
        <v>75</v>
      </c>
      <c r="B4614" s="27" t="s">
        <v>8015</v>
      </c>
      <c r="C4614" s="27" t="s">
        <v>188</v>
      </c>
      <c r="D4614" s="27" t="s">
        <v>565</v>
      </c>
      <c r="I4614" s="28">
        <v>43423.714918981481</v>
      </c>
      <c r="J4614" s="28">
        <v>43423.715370370373</v>
      </c>
      <c r="K4614" s="27">
        <v>4.5138888888888892E-4</v>
      </c>
      <c r="L4614" s="27" t="s">
        <v>210</v>
      </c>
      <c r="M4614" s="27" t="s">
        <v>211</v>
      </c>
      <c r="N4614" s="27" t="s">
        <v>215</v>
      </c>
      <c r="O4614" s="27" t="s">
        <v>566</v>
      </c>
      <c r="R4614" s="27">
        <v>0</v>
      </c>
      <c r="U4614" s="27" t="s">
        <v>8016</v>
      </c>
    </row>
    <row r="4615" spans="1:21" x14ac:dyDescent="0.15">
      <c r="A4615" s="27" t="s">
        <v>75</v>
      </c>
      <c r="B4615" s="27" t="s">
        <v>8017</v>
      </c>
      <c r="C4615" s="27" t="s">
        <v>188</v>
      </c>
      <c r="D4615" s="27" t="s">
        <v>565</v>
      </c>
      <c r="I4615" s="28">
        <v>43423.715543981481</v>
      </c>
      <c r="J4615" s="28">
        <v>43423.719884259262</v>
      </c>
      <c r="K4615" s="27">
        <v>4.340277777777778E-3</v>
      </c>
      <c r="L4615" s="27" t="s">
        <v>210</v>
      </c>
      <c r="M4615" s="27" t="s">
        <v>210</v>
      </c>
      <c r="N4615" s="27" t="s">
        <v>215</v>
      </c>
      <c r="O4615" s="27" t="s">
        <v>566</v>
      </c>
      <c r="R4615" s="27">
        <v>0</v>
      </c>
      <c r="U4615" s="27" t="s">
        <v>8016</v>
      </c>
    </row>
    <row r="4616" spans="1:21" x14ac:dyDescent="0.15">
      <c r="A4616" s="27" t="s">
        <v>75</v>
      </c>
      <c r="B4616" s="27" t="s">
        <v>14584</v>
      </c>
      <c r="C4616" s="27" t="s">
        <v>188</v>
      </c>
      <c r="D4616" s="27" t="s">
        <v>565</v>
      </c>
      <c r="I4616" s="28">
        <v>43423.717766203707</v>
      </c>
      <c r="J4616" s="28">
        <v>43423.717766203707</v>
      </c>
      <c r="K4616" s="27">
        <v>0</v>
      </c>
      <c r="L4616" s="27" t="s">
        <v>211</v>
      </c>
      <c r="M4616" s="27" t="s">
        <v>211</v>
      </c>
      <c r="N4616" s="27" t="s">
        <v>215</v>
      </c>
      <c r="O4616" s="27" t="s">
        <v>566</v>
      </c>
      <c r="R4616" s="27">
        <v>0</v>
      </c>
      <c r="U4616" s="27" t="s">
        <v>14585</v>
      </c>
    </row>
    <row r="4617" spans="1:21" x14ac:dyDescent="0.15">
      <c r="A4617" s="27" t="s">
        <v>75</v>
      </c>
      <c r="B4617" s="27" t="s">
        <v>8018</v>
      </c>
      <c r="C4617" s="27" t="s">
        <v>188</v>
      </c>
      <c r="D4617" s="27" t="s">
        <v>565</v>
      </c>
      <c r="I4617" s="28">
        <v>43423.720833333333</v>
      </c>
      <c r="J4617" s="28">
        <v>43423.720972222225</v>
      </c>
      <c r="K4617" s="27">
        <v>1.3888888888888889E-4</v>
      </c>
      <c r="L4617" s="27" t="s">
        <v>210</v>
      </c>
      <c r="M4617" s="27" t="s">
        <v>211</v>
      </c>
      <c r="N4617" s="27" t="s">
        <v>215</v>
      </c>
      <c r="O4617" s="27" t="s">
        <v>566</v>
      </c>
      <c r="R4617" s="27">
        <v>0</v>
      </c>
      <c r="U4617" s="27" t="s">
        <v>8019</v>
      </c>
    </row>
    <row r="4618" spans="1:21" x14ac:dyDescent="0.15">
      <c r="A4618" s="27" t="s">
        <v>75</v>
      </c>
      <c r="B4618" s="27" t="s">
        <v>8020</v>
      </c>
      <c r="C4618" s="27" t="s">
        <v>188</v>
      </c>
      <c r="D4618" s="27" t="s">
        <v>565</v>
      </c>
      <c r="I4618" s="28">
        <v>43423.721122685187</v>
      </c>
      <c r="J4618" s="28">
        <v>43423.721724537034</v>
      </c>
      <c r="K4618" s="27">
        <v>6.018518518518519E-4</v>
      </c>
      <c r="L4618" s="27" t="s">
        <v>210</v>
      </c>
      <c r="M4618" s="27" t="s">
        <v>211</v>
      </c>
      <c r="N4618" s="27" t="s">
        <v>215</v>
      </c>
      <c r="O4618" s="27" t="s">
        <v>566</v>
      </c>
      <c r="R4618" s="27">
        <v>0</v>
      </c>
      <c r="U4618" s="27" t="s">
        <v>8019</v>
      </c>
    </row>
    <row r="4619" spans="1:21" x14ac:dyDescent="0.15">
      <c r="A4619" s="27" t="s">
        <v>75</v>
      </c>
      <c r="B4619" s="27" t="s">
        <v>14586</v>
      </c>
      <c r="C4619" s="27" t="s">
        <v>188</v>
      </c>
      <c r="D4619" s="27" t="s">
        <v>565</v>
      </c>
      <c r="I4619" s="28">
        <v>43423.726041666669</v>
      </c>
      <c r="J4619" s="28">
        <v>43423.726041666669</v>
      </c>
      <c r="K4619" s="27">
        <v>0</v>
      </c>
      <c r="L4619" s="27" t="s">
        <v>211</v>
      </c>
      <c r="M4619" s="27" t="s">
        <v>211</v>
      </c>
      <c r="N4619" s="27" t="s">
        <v>215</v>
      </c>
      <c r="O4619" s="27" t="s">
        <v>566</v>
      </c>
      <c r="R4619" s="27">
        <v>0</v>
      </c>
      <c r="U4619" s="27" t="s">
        <v>1321</v>
      </c>
    </row>
    <row r="4620" spans="1:21" x14ac:dyDescent="0.15">
      <c r="A4620" s="27" t="s">
        <v>75</v>
      </c>
      <c r="B4620" s="27" t="s">
        <v>14587</v>
      </c>
      <c r="C4620" s="27" t="s">
        <v>188</v>
      </c>
      <c r="D4620" s="27" t="s">
        <v>565</v>
      </c>
      <c r="I4620" s="28">
        <v>43423.726365740738</v>
      </c>
      <c r="J4620" s="28">
        <v>43423.726365740738</v>
      </c>
      <c r="K4620" s="27">
        <v>0</v>
      </c>
      <c r="L4620" s="27" t="s">
        <v>211</v>
      </c>
      <c r="M4620" s="27" t="s">
        <v>211</v>
      </c>
      <c r="N4620" s="27" t="s">
        <v>215</v>
      </c>
      <c r="O4620" s="27" t="s">
        <v>566</v>
      </c>
      <c r="R4620" s="27">
        <v>0</v>
      </c>
      <c r="U4620" s="27" t="s">
        <v>14588</v>
      </c>
    </row>
    <row r="4621" spans="1:21" x14ac:dyDescent="0.15">
      <c r="A4621" s="27" t="s">
        <v>75</v>
      </c>
      <c r="B4621" s="27" t="s">
        <v>8021</v>
      </c>
      <c r="C4621" s="27" t="s">
        <v>188</v>
      </c>
      <c r="D4621" s="27" t="s">
        <v>565</v>
      </c>
      <c r="I4621" s="28">
        <v>43423.728368055556</v>
      </c>
      <c r="J4621" s="28">
        <v>43423.730763888889</v>
      </c>
      <c r="K4621" s="27">
        <v>2.3958333333333336E-3</v>
      </c>
      <c r="L4621" s="27" t="s">
        <v>210</v>
      </c>
      <c r="M4621" s="27" t="s">
        <v>210</v>
      </c>
      <c r="N4621" s="27" t="s">
        <v>215</v>
      </c>
      <c r="O4621" s="27" t="s">
        <v>566</v>
      </c>
      <c r="R4621" s="27">
        <v>0</v>
      </c>
      <c r="U4621" s="27" t="s">
        <v>1075</v>
      </c>
    </row>
    <row r="4622" spans="1:21" x14ac:dyDescent="0.15">
      <c r="A4622" s="27" t="s">
        <v>75</v>
      </c>
      <c r="B4622" s="27" t="s">
        <v>8022</v>
      </c>
      <c r="C4622" s="27" t="s">
        <v>663</v>
      </c>
      <c r="D4622" s="27" t="s">
        <v>820</v>
      </c>
      <c r="I4622" s="28">
        <v>43423.44059027778</v>
      </c>
      <c r="J4622" s="28">
        <v>43423.440960648149</v>
      </c>
      <c r="K4622" s="27">
        <v>3.7037037037037035E-4</v>
      </c>
      <c r="L4622" s="27" t="s">
        <v>210</v>
      </c>
      <c r="M4622" s="27" t="s">
        <v>211</v>
      </c>
      <c r="N4622" s="27" t="s">
        <v>215</v>
      </c>
      <c r="O4622" s="27" t="s">
        <v>821</v>
      </c>
      <c r="R4622" s="27">
        <v>0</v>
      </c>
      <c r="U4622" s="27" t="s">
        <v>8023</v>
      </c>
    </row>
    <row r="4623" spans="1:21" x14ac:dyDescent="0.15">
      <c r="A4623" s="27" t="s">
        <v>75</v>
      </c>
      <c r="B4623" s="27" t="s">
        <v>8024</v>
      </c>
      <c r="C4623" s="27" t="s">
        <v>663</v>
      </c>
      <c r="D4623" s="27" t="s">
        <v>820</v>
      </c>
      <c r="I4623" s="28">
        <v>43423.441944444443</v>
      </c>
      <c r="J4623" s="28">
        <v>43423.442187499997</v>
      </c>
      <c r="K4623" s="27">
        <v>2.4305555555555552E-4</v>
      </c>
      <c r="L4623" s="27" t="s">
        <v>210</v>
      </c>
      <c r="M4623" s="27" t="s">
        <v>211</v>
      </c>
      <c r="N4623" s="27" t="s">
        <v>215</v>
      </c>
      <c r="O4623" s="27" t="s">
        <v>821</v>
      </c>
      <c r="R4623" s="27">
        <v>0</v>
      </c>
      <c r="U4623" s="27" t="s">
        <v>8025</v>
      </c>
    </row>
    <row r="4624" spans="1:21" x14ac:dyDescent="0.15">
      <c r="A4624" s="27" t="s">
        <v>75</v>
      </c>
      <c r="B4624" s="27" t="s">
        <v>14589</v>
      </c>
      <c r="C4624" s="27" t="s">
        <v>663</v>
      </c>
      <c r="D4624" s="27" t="s">
        <v>820</v>
      </c>
      <c r="I4624" s="28">
        <v>43423.474398148152</v>
      </c>
      <c r="J4624" s="28">
        <v>43423.474398148152</v>
      </c>
      <c r="K4624" s="27">
        <v>0</v>
      </c>
      <c r="L4624" s="27" t="s">
        <v>211</v>
      </c>
      <c r="M4624" s="27" t="s">
        <v>211</v>
      </c>
      <c r="N4624" s="27" t="s">
        <v>215</v>
      </c>
      <c r="O4624" s="27" t="s">
        <v>821</v>
      </c>
      <c r="R4624" s="27">
        <v>0</v>
      </c>
      <c r="U4624" s="27" t="s">
        <v>14590</v>
      </c>
    </row>
    <row r="4625" spans="1:21" x14ac:dyDescent="0.15">
      <c r="A4625" s="27" t="s">
        <v>75</v>
      </c>
      <c r="B4625" s="27" t="s">
        <v>14591</v>
      </c>
      <c r="C4625" s="27" t="s">
        <v>663</v>
      </c>
      <c r="D4625" s="27" t="s">
        <v>820</v>
      </c>
      <c r="I4625" s="28">
        <v>43423.475173611114</v>
      </c>
      <c r="J4625" s="28">
        <v>43423.475173611114</v>
      </c>
      <c r="K4625" s="27">
        <v>0</v>
      </c>
      <c r="L4625" s="27" t="s">
        <v>211</v>
      </c>
      <c r="M4625" s="27" t="s">
        <v>211</v>
      </c>
      <c r="N4625" s="27" t="s">
        <v>215</v>
      </c>
      <c r="O4625" s="27" t="s">
        <v>821</v>
      </c>
      <c r="R4625" s="27">
        <v>0</v>
      </c>
      <c r="U4625" s="27" t="s">
        <v>11335</v>
      </c>
    </row>
    <row r="4626" spans="1:21" x14ac:dyDescent="0.15">
      <c r="A4626" s="27" t="s">
        <v>75</v>
      </c>
      <c r="B4626" s="27" t="s">
        <v>8026</v>
      </c>
      <c r="C4626" s="27" t="s">
        <v>663</v>
      </c>
      <c r="D4626" s="27" t="s">
        <v>820</v>
      </c>
      <c r="I4626" s="28">
        <v>43423.482673611114</v>
      </c>
      <c r="J4626" s="28">
        <v>43423.488622685189</v>
      </c>
      <c r="K4626" s="27">
        <v>5.9490740740740745E-3</v>
      </c>
      <c r="L4626" s="27" t="s">
        <v>210</v>
      </c>
      <c r="M4626" s="27" t="s">
        <v>210</v>
      </c>
      <c r="N4626" s="27" t="s">
        <v>215</v>
      </c>
      <c r="O4626" s="27" t="s">
        <v>821</v>
      </c>
      <c r="R4626" s="27">
        <v>0</v>
      </c>
      <c r="U4626" s="27" t="s">
        <v>8027</v>
      </c>
    </row>
    <row r="4627" spans="1:21" x14ac:dyDescent="0.15">
      <c r="A4627" s="27" t="s">
        <v>75</v>
      </c>
      <c r="B4627" s="27" t="s">
        <v>8028</v>
      </c>
      <c r="C4627" s="27" t="s">
        <v>663</v>
      </c>
      <c r="D4627" s="27" t="s">
        <v>820</v>
      </c>
      <c r="I4627" s="28">
        <v>43423.493113425924</v>
      </c>
      <c r="J4627" s="28">
        <v>43423.493321759262</v>
      </c>
      <c r="K4627" s="27">
        <v>2.0833333333333335E-4</v>
      </c>
      <c r="L4627" s="27" t="s">
        <v>210</v>
      </c>
      <c r="M4627" s="27" t="s">
        <v>211</v>
      </c>
      <c r="N4627" s="27" t="s">
        <v>215</v>
      </c>
      <c r="O4627" s="27" t="s">
        <v>821</v>
      </c>
      <c r="R4627" s="27">
        <v>0</v>
      </c>
      <c r="U4627" s="27" t="s">
        <v>8029</v>
      </c>
    </row>
    <row r="4628" spans="1:21" x14ac:dyDescent="0.15">
      <c r="A4628" s="27" t="s">
        <v>75</v>
      </c>
      <c r="B4628" s="27" t="s">
        <v>14592</v>
      </c>
      <c r="C4628" s="27" t="s">
        <v>663</v>
      </c>
      <c r="D4628" s="27" t="s">
        <v>820</v>
      </c>
      <c r="I4628" s="28">
        <v>43423.49355324074</v>
      </c>
      <c r="J4628" s="28">
        <v>43423.49355324074</v>
      </c>
      <c r="K4628" s="27">
        <v>0</v>
      </c>
      <c r="L4628" s="27" t="s">
        <v>211</v>
      </c>
      <c r="M4628" s="27" t="s">
        <v>211</v>
      </c>
      <c r="N4628" s="27" t="s">
        <v>215</v>
      </c>
      <c r="O4628" s="27" t="s">
        <v>821</v>
      </c>
      <c r="R4628" s="27">
        <v>0</v>
      </c>
      <c r="U4628" s="27" t="s">
        <v>8029</v>
      </c>
    </row>
    <row r="4629" spans="1:21" x14ac:dyDescent="0.15">
      <c r="A4629" s="27" t="s">
        <v>75</v>
      </c>
      <c r="B4629" s="27" t="s">
        <v>14593</v>
      </c>
      <c r="C4629" s="27" t="s">
        <v>663</v>
      </c>
      <c r="D4629" s="27" t="s">
        <v>820</v>
      </c>
      <c r="I4629" s="28">
        <v>43423.493888888886</v>
      </c>
      <c r="J4629" s="28">
        <v>43423.493888888886</v>
      </c>
      <c r="K4629" s="27">
        <v>0</v>
      </c>
      <c r="L4629" s="27" t="s">
        <v>211</v>
      </c>
      <c r="M4629" s="27" t="s">
        <v>211</v>
      </c>
      <c r="N4629" s="27" t="s">
        <v>215</v>
      </c>
      <c r="O4629" s="27" t="s">
        <v>821</v>
      </c>
      <c r="U4629" s="27" t="s">
        <v>8029</v>
      </c>
    </row>
    <row r="4630" spans="1:21" x14ac:dyDescent="0.15">
      <c r="A4630" s="27" t="s">
        <v>75</v>
      </c>
      <c r="B4630" s="27" t="s">
        <v>14594</v>
      </c>
      <c r="C4630" s="27" t="s">
        <v>663</v>
      </c>
      <c r="D4630" s="27" t="s">
        <v>820</v>
      </c>
      <c r="I4630" s="28">
        <v>43423.494768518518</v>
      </c>
      <c r="J4630" s="28">
        <v>43423.494768518518</v>
      </c>
      <c r="K4630" s="27">
        <v>0</v>
      </c>
      <c r="L4630" s="27" t="s">
        <v>211</v>
      </c>
      <c r="M4630" s="27" t="s">
        <v>211</v>
      </c>
      <c r="N4630" s="27" t="s">
        <v>215</v>
      </c>
      <c r="O4630" s="27" t="s">
        <v>821</v>
      </c>
      <c r="U4630" s="27" t="s">
        <v>11341</v>
      </c>
    </row>
    <row r="4631" spans="1:21" x14ac:dyDescent="0.15">
      <c r="A4631" s="27" t="s">
        <v>75</v>
      </c>
      <c r="B4631" s="27" t="s">
        <v>14595</v>
      </c>
      <c r="C4631" s="27" t="s">
        <v>663</v>
      </c>
      <c r="D4631" s="27" t="s">
        <v>820</v>
      </c>
      <c r="I4631" s="28">
        <v>43423.498599537037</v>
      </c>
      <c r="J4631" s="28">
        <v>43423.498599537037</v>
      </c>
      <c r="K4631" s="27">
        <v>0</v>
      </c>
      <c r="L4631" s="27" t="s">
        <v>211</v>
      </c>
      <c r="M4631" s="27" t="s">
        <v>211</v>
      </c>
      <c r="N4631" s="27" t="s">
        <v>215</v>
      </c>
      <c r="O4631" s="27" t="s">
        <v>821</v>
      </c>
      <c r="R4631" s="27">
        <v>0</v>
      </c>
      <c r="U4631" s="27" t="s">
        <v>11341</v>
      </c>
    </row>
    <row r="4632" spans="1:21" x14ac:dyDescent="0.15">
      <c r="A4632" s="27" t="s">
        <v>75</v>
      </c>
      <c r="B4632" s="27" t="s">
        <v>8030</v>
      </c>
      <c r="C4632" s="27" t="s">
        <v>663</v>
      </c>
      <c r="D4632" s="27" t="s">
        <v>820</v>
      </c>
      <c r="I4632" s="28">
        <v>43423.59270833333</v>
      </c>
      <c r="J4632" s="28">
        <v>43423.593124999999</v>
      </c>
      <c r="K4632" s="27">
        <v>4.1666666666666669E-4</v>
      </c>
      <c r="L4632" s="27" t="s">
        <v>210</v>
      </c>
      <c r="M4632" s="27" t="s">
        <v>211</v>
      </c>
      <c r="N4632" s="27" t="s">
        <v>215</v>
      </c>
      <c r="O4632" s="27" t="s">
        <v>821</v>
      </c>
      <c r="R4632" s="27">
        <v>0</v>
      </c>
      <c r="U4632" s="27" t="s">
        <v>8031</v>
      </c>
    </row>
    <row r="4633" spans="1:21" x14ac:dyDescent="0.15">
      <c r="A4633" s="27" t="s">
        <v>75</v>
      </c>
      <c r="B4633" s="27" t="s">
        <v>14596</v>
      </c>
      <c r="C4633" s="27" t="s">
        <v>663</v>
      </c>
      <c r="D4633" s="27" t="s">
        <v>820</v>
      </c>
      <c r="I4633" s="28">
        <v>43423.595381944448</v>
      </c>
      <c r="J4633" s="28">
        <v>43423.595381944448</v>
      </c>
      <c r="K4633" s="27">
        <v>0</v>
      </c>
      <c r="L4633" s="27" t="s">
        <v>211</v>
      </c>
      <c r="M4633" s="27" t="s">
        <v>211</v>
      </c>
      <c r="N4633" s="27" t="s">
        <v>215</v>
      </c>
      <c r="O4633" s="27" t="s">
        <v>821</v>
      </c>
      <c r="R4633" s="27">
        <v>0</v>
      </c>
      <c r="U4633" s="27" t="s">
        <v>14597</v>
      </c>
    </row>
    <row r="4634" spans="1:21" x14ac:dyDescent="0.15">
      <c r="A4634" s="27" t="s">
        <v>75</v>
      </c>
      <c r="B4634" s="27" t="s">
        <v>14598</v>
      </c>
      <c r="C4634" s="27" t="s">
        <v>663</v>
      </c>
      <c r="D4634" s="27" t="s">
        <v>820</v>
      </c>
      <c r="I4634" s="28">
        <v>43423.59957175926</v>
      </c>
      <c r="J4634" s="28">
        <v>43423.59957175926</v>
      </c>
      <c r="K4634" s="27">
        <v>0</v>
      </c>
      <c r="L4634" s="27" t="s">
        <v>211</v>
      </c>
      <c r="M4634" s="27" t="s">
        <v>211</v>
      </c>
      <c r="N4634" s="27" t="s">
        <v>215</v>
      </c>
      <c r="O4634" s="27" t="s">
        <v>821</v>
      </c>
      <c r="R4634" s="27">
        <v>0</v>
      </c>
      <c r="U4634" s="27" t="s">
        <v>14599</v>
      </c>
    </row>
    <row r="4635" spans="1:21" x14ac:dyDescent="0.15">
      <c r="A4635" s="27" t="s">
        <v>75</v>
      </c>
      <c r="B4635" s="27" t="s">
        <v>14600</v>
      </c>
      <c r="C4635" s="27" t="s">
        <v>663</v>
      </c>
      <c r="D4635" s="27" t="s">
        <v>820</v>
      </c>
      <c r="I4635" s="28">
        <v>43423.601435185185</v>
      </c>
      <c r="J4635" s="28">
        <v>43423.601435185185</v>
      </c>
      <c r="K4635" s="27">
        <v>0</v>
      </c>
      <c r="L4635" s="27" t="s">
        <v>211</v>
      </c>
      <c r="M4635" s="27" t="s">
        <v>211</v>
      </c>
      <c r="N4635" s="27" t="s">
        <v>215</v>
      </c>
      <c r="O4635" s="27" t="s">
        <v>821</v>
      </c>
      <c r="R4635" s="27">
        <v>0</v>
      </c>
      <c r="U4635" s="27" t="s">
        <v>14601</v>
      </c>
    </row>
    <row r="4636" spans="1:21" x14ac:dyDescent="0.15">
      <c r="A4636" s="27" t="s">
        <v>75</v>
      </c>
      <c r="B4636" s="27" t="s">
        <v>8032</v>
      </c>
      <c r="C4636" s="27" t="s">
        <v>663</v>
      </c>
      <c r="D4636" s="27" t="s">
        <v>820</v>
      </c>
      <c r="I4636" s="28">
        <v>43423.651250000003</v>
      </c>
      <c r="J4636" s="28">
        <v>43423.652372685188</v>
      </c>
      <c r="K4636" s="27">
        <v>1.1226851851851851E-3</v>
      </c>
      <c r="L4636" s="27" t="s">
        <v>210</v>
      </c>
      <c r="M4636" s="27" t="s">
        <v>211</v>
      </c>
      <c r="N4636" s="27" t="s">
        <v>215</v>
      </c>
      <c r="O4636" s="27" t="s">
        <v>821</v>
      </c>
      <c r="R4636" s="27">
        <v>0</v>
      </c>
      <c r="U4636" s="27" t="s">
        <v>6137</v>
      </c>
    </row>
    <row r="4637" spans="1:21" x14ac:dyDescent="0.15">
      <c r="A4637" s="27" t="s">
        <v>75</v>
      </c>
      <c r="B4637" s="27" t="s">
        <v>8033</v>
      </c>
      <c r="C4637" s="27" t="s">
        <v>663</v>
      </c>
      <c r="D4637" s="27" t="s">
        <v>820</v>
      </c>
      <c r="I4637" s="28">
        <v>43423.662280092591</v>
      </c>
      <c r="J4637" s="28">
        <v>43423.6640162037</v>
      </c>
      <c r="K4637" s="27">
        <v>1.736111111111111E-3</v>
      </c>
      <c r="L4637" s="27" t="s">
        <v>210</v>
      </c>
      <c r="M4637" s="27" t="s">
        <v>211</v>
      </c>
      <c r="N4637" s="27" t="s">
        <v>215</v>
      </c>
      <c r="O4637" s="27" t="s">
        <v>821</v>
      </c>
      <c r="R4637" s="27">
        <v>0</v>
      </c>
      <c r="U4637" s="27" t="s">
        <v>1272</v>
      </c>
    </row>
    <row r="4638" spans="1:21" x14ac:dyDescent="0.15">
      <c r="A4638" s="27" t="s">
        <v>75</v>
      </c>
      <c r="B4638" s="27" t="s">
        <v>8034</v>
      </c>
      <c r="C4638" s="27" t="s">
        <v>663</v>
      </c>
      <c r="D4638" s="27" t="s">
        <v>820</v>
      </c>
      <c r="I4638" s="28">
        <v>43423.670798611114</v>
      </c>
      <c r="J4638" s="28">
        <v>43423.671469907407</v>
      </c>
      <c r="K4638" s="27">
        <v>6.7129629629629625E-4</v>
      </c>
      <c r="L4638" s="27" t="s">
        <v>210</v>
      </c>
      <c r="M4638" s="27" t="s">
        <v>211</v>
      </c>
      <c r="N4638" s="27" t="s">
        <v>215</v>
      </c>
      <c r="O4638" s="27" t="s">
        <v>821</v>
      </c>
      <c r="R4638" s="27">
        <v>0</v>
      </c>
      <c r="U4638" s="27" t="s">
        <v>1944</v>
      </c>
    </row>
    <row r="4639" spans="1:21" x14ac:dyDescent="0.15">
      <c r="A4639" s="27" t="s">
        <v>75</v>
      </c>
      <c r="B4639" s="27" t="s">
        <v>8035</v>
      </c>
      <c r="C4639" s="27" t="s">
        <v>663</v>
      </c>
      <c r="D4639" s="27" t="s">
        <v>820</v>
      </c>
      <c r="I4639" s="28">
        <v>43423.672083333331</v>
      </c>
      <c r="J4639" s="28">
        <v>43423.673206018517</v>
      </c>
      <c r="K4639" s="27">
        <v>1.1226851851851851E-3</v>
      </c>
      <c r="L4639" s="27" t="s">
        <v>210</v>
      </c>
      <c r="M4639" s="27" t="s">
        <v>211</v>
      </c>
      <c r="N4639" s="27" t="s">
        <v>215</v>
      </c>
      <c r="O4639" s="27" t="s">
        <v>821</v>
      </c>
      <c r="R4639" s="27">
        <v>0</v>
      </c>
      <c r="U4639" s="27" t="s">
        <v>1944</v>
      </c>
    </row>
    <row r="4640" spans="1:21" x14ac:dyDescent="0.15">
      <c r="A4640" s="27" t="s">
        <v>75</v>
      </c>
      <c r="B4640" s="27" t="s">
        <v>14602</v>
      </c>
      <c r="C4640" s="27" t="s">
        <v>663</v>
      </c>
      <c r="D4640" s="27" t="s">
        <v>820</v>
      </c>
      <c r="I4640" s="28">
        <v>43423.700046296297</v>
      </c>
      <c r="J4640" s="28">
        <v>43423.700046296297</v>
      </c>
      <c r="K4640" s="27">
        <v>0</v>
      </c>
      <c r="L4640" s="27" t="s">
        <v>211</v>
      </c>
      <c r="M4640" s="27" t="s">
        <v>211</v>
      </c>
      <c r="N4640" s="27" t="s">
        <v>215</v>
      </c>
      <c r="O4640" s="27" t="s">
        <v>821</v>
      </c>
      <c r="U4640" s="27" t="s">
        <v>14603</v>
      </c>
    </row>
    <row r="4641" spans="1:21" x14ac:dyDescent="0.15">
      <c r="A4641" s="27" t="s">
        <v>75</v>
      </c>
      <c r="B4641" s="27" t="s">
        <v>14604</v>
      </c>
      <c r="C4641" s="27" t="s">
        <v>663</v>
      </c>
      <c r="D4641" s="27" t="s">
        <v>820</v>
      </c>
      <c r="I4641" s="28">
        <v>43423.738703703704</v>
      </c>
      <c r="J4641" s="28">
        <v>43423.738703703704</v>
      </c>
      <c r="K4641" s="27">
        <v>0</v>
      </c>
      <c r="L4641" s="27" t="s">
        <v>211</v>
      </c>
      <c r="M4641" s="27" t="s">
        <v>211</v>
      </c>
      <c r="N4641" s="27" t="s">
        <v>215</v>
      </c>
      <c r="O4641" s="27" t="s">
        <v>821</v>
      </c>
      <c r="R4641" s="27">
        <v>0</v>
      </c>
      <c r="U4641" s="27" t="s">
        <v>14605</v>
      </c>
    </row>
    <row r="4642" spans="1:21" x14ac:dyDescent="0.15">
      <c r="A4642" s="27" t="s">
        <v>75</v>
      </c>
      <c r="B4642" s="27" t="s">
        <v>14606</v>
      </c>
      <c r="C4642" s="27" t="s">
        <v>663</v>
      </c>
      <c r="D4642" s="27" t="s">
        <v>820</v>
      </c>
      <c r="I4642" s="28">
        <v>43423.761203703703</v>
      </c>
      <c r="J4642" s="28">
        <v>43423.761203703703</v>
      </c>
      <c r="K4642" s="27">
        <v>0</v>
      </c>
      <c r="L4642" s="27" t="s">
        <v>211</v>
      </c>
      <c r="M4642" s="27" t="s">
        <v>211</v>
      </c>
      <c r="N4642" s="27" t="s">
        <v>215</v>
      </c>
      <c r="O4642" s="27" t="s">
        <v>821</v>
      </c>
      <c r="R4642" s="27">
        <v>0</v>
      </c>
      <c r="U4642" s="27" t="s">
        <v>14607</v>
      </c>
    </row>
    <row r="4643" spans="1:21" x14ac:dyDescent="0.15">
      <c r="A4643" s="27" t="s">
        <v>75</v>
      </c>
      <c r="B4643" s="27" t="s">
        <v>14608</v>
      </c>
      <c r="C4643" s="27" t="s">
        <v>663</v>
      </c>
      <c r="D4643" s="27" t="s">
        <v>820</v>
      </c>
      <c r="I4643" s="28">
        <v>43423.761840277781</v>
      </c>
      <c r="J4643" s="28">
        <v>43423.761840277781</v>
      </c>
      <c r="K4643" s="27">
        <v>0</v>
      </c>
      <c r="L4643" s="27" t="s">
        <v>211</v>
      </c>
      <c r="M4643" s="27" t="s">
        <v>211</v>
      </c>
      <c r="N4643" s="27" t="s">
        <v>215</v>
      </c>
      <c r="O4643" s="27" t="s">
        <v>821</v>
      </c>
      <c r="R4643" s="27">
        <v>0</v>
      </c>
      <c r="U4643" s="27" t="s">
        <v>14609</v>
      </c>
    </row>
    <row r="4644" spans="1:21" x14ac:dyDescent="0.15">
      <c r="A4644" s="27" t="s">
        <v>75</v>
      </c>
      <c r="B4644" s="27" t="s">
        <v>8036</v>
      </c>
      <c r="C4644" s="27" t="s">
        <v>663</v>
      </c>
      <c r="D4644" s="27" t="s">
        <v>820</v>
      </c>
      <c r="I4644" s="28">
        <v>43423.762094907404</v>
      </c>
      <c r="J4644" s="28">
        <v>43423.765115740738</v>
      </c>
      <c r="K4644" s="27">
        <v>3.0208333333333333E-3</v>
      </c>
      <c r="L4644" s="27" t="s">
        <v>210</v>
      </c>
      <c r="M4644" s="27" t="s">
        <v>210</v>
      </c>
      <c r="N4644" s="27" t="s">
        <v>215</v>
      </c>
      <c r="O4644" s="27" t="s">
        <v>821</v>
      </c>
      <c r="R4644" s="27">
        <v>0</v>
      </c>
      <c r="U4644" s="27" t="s">
        <v>8037</v>
      </c>
    </row>
    <row r="4645" spans="1:21" x14ac:dyDescent="0.15">
      <c r="A4645" s="27" t="s">
        <v>75</v>
      </c>
      <c r="B4645" s="27" t="s">
        <v>8038</v>
      </c>
      <c r="C4645" s="27" t="s">
        <v>188</v>
      </c>
      <c r="D4645" s="27" t="s">
        <v>822</v>
      </c>
      <c r="I4645" s="28">
        <v>43423.436296296299</v>
      </c>
      <c r="J4645" s="28">
        <v>43423.436527777776</v>
      </c>
      <c r="K4645" s="27">
        <v>2.3148148148148146E-4</v>
      </c>
      <c r="L4645" s="27" t="s">
        <v>210</v>
      </c>
      <c r="M4645" s="27" t="s">
        <v>211</v>
      </c>
      <c r="N4645" s="27" t="s">
        <v>215</v>
      </c>
      <c r="O4645" s="27" t="s">
        <v>823</v>
      </c>
      <c r="R4645" s="27">
        <v>0</v>
      </c>
      <c r="U4645" s="27" t="s">
        <v>8039</v>
      </c>
    </row>
    <row r="4646" spans="1:21" x14ac:dyDescent="0.15">
      <c r="A4646" s="27" t="s">
        <v>75</v>
      </c>
      <c r="B4646" s="27" t="s">
        <v>8040</v>
      </c>
      <c r="C4646" s="27" t="s">
        <v>188</v>
      </c>
      <c r="D4646" s="27" t="s">
        <v>822</v>
      </c>
      <c r="I4646" s="28">
        <v>43423.437152777777</v>
      </c>
      <c r="J4646" s="28">
        <v>43423.437395833331</v>
      </c>
      <c r="K4646" s="27">
        <v>2.4305555555555552E-4</v>
      </c>
      <c r="L4646" s="27" t="s">
        <v>210</v>
      </c>
      <c r="M4646" s="27" t="s">
        <v>211</v>
      </c>
      <c r="N4646" s="27" t="s">
        <v>215</v>
      </c>
      <c r="O4646" s="27" t="s">
        <v>823</v>
      </c>
      <c r="R4646" s="27">
        <v>0</v>
      </c>
      <c r="U4646" s="27" t="s">
        <v>8039</v>
      </c>
    </row>
    <row r="4647" spans="1:21" x14ac:dyDescent="0.15">
      <c r="A4647" s="27" t="s">
        <v>75</v>
      </c>
      <c r="B4647" s="27" t="s">
        <v>8041</v>
      </c>
      <c r="C4647" s="27" t="s">
        <v>188</v>
      </c>
      <c r="D4647" s="27" t="s">
        <v>822</v>
      </c>
      <c r="I4647" s="28">
        <v>43423.437604166669</v>
      </c>
      <c r="J4647" s="28">
        <v>43423.437835648147</v>
      </c>
      <c r="K4647" s="27">
        <v>2.3148148148148146E-4</v>
      </c>
      <c r="L4647" s="27" t="s">
        <v>210</v>
      </c>
      <c r="M4647" s="27" t="s">
        <v>211</v>
      </c>
      <c r="N4647" s="27" t="s">
        <v>215</v>
      </c>
      <c r="O4647" s="27" t="s">
        <v>823</v>
      </c>
      <c r="R4647" s="27">
        <v>0</v>
      </c>
      <c r="U4647" s="27" t="s">
        <v>8039</v>
      </c>
    </row>
    <row r="4648" spans="1:21" x14ac:dyDescent="0.15">
      <c r="A4648" s="27" t="s">
        <v>75</v>
      </c>
      <c r="B4648" s="27" t="s">
        <v>8042</v>
      </c>
      <c r="C4648" s="27" t="s">
        <v>188</v>
      </c>
      <c r="D4648" s="27" t="s">
        <v>822</v>
      </c>
      <c r="I4648" s="28">
        <v>43423.438043981485</v>
      </c>
      <c r="J4648" s="28">
        <v>43423.438287037039</v>
      </c>
      <c r="K4648" s="27">
        <v>2.4305555555555552E-4</v>
      </c>
      <c r="L4648" s="27" t="s">
        <v>210</v>
      </c>
      <c r="M4648" s="27" t="s">
        <v>211</v>
      </c>
      <c r="N4648" s="27" t="s">
        <v>215</v>
      </c>
      <c r="O4648" s="27" t="s">
        <v>823</v>
      </c>
      <c r="R4648" s="27">
        <v>0</v>
      </c>
      <c r="U4648" s="27" t="s">
        <v>8039</v>
      </c>
    </row>
    <row r="4649" spans="1:21" x14ac:dyDescent="0.15">
      <c r="A4649" s="27" t="s">
        <v>75</v>
      </c>
      <c r="B4649" s="27" t="s">
        <v>8043</v>
      </c>
      <c r="C4649" s="27" t="s">
        <v>188</v>
      </c>
      <c r="D4649" s="27" t="s">
        <v>822</v>
      </c>
      <c r="I4649" s="28">
        <v>43423.438460648147</v>
      </c>
      <c r="J4649" s="28">
        <v>43423.438692129632</v>
      </c>
      <c r="K4649" s="27">
        <v>2.3148148148148146E-4</v>
      </c>
      <c r="L4649" s="27" t="s">
        <v>210</v>
      </c>
      <c r="M4649" s="27" t="s">
        <v>211</v>
      </c>
      <c r="N4649" s="27" t="s">
        <v>215</v>
      </c>
      <c r="O4649" s="27" t="s">
        <v>823</v>
      </c>
      <c r="R4649" s="27">
        <v>0</v>
      </c>
      <c r="U4649" s="27" t="s">
        <v>8039</v>
      </c>
    </row>
    <row r="4650" spans="1:21" x14ac:dyDescent="0.15">
      <c r="A4650" s="27" t="s">
        <v>75</v>
      </c>
      <c r="B4650" s="27" t="s">
        <v>8044</v>
      </c>
      <c r="C4650" s="27" t="s">
        <v>188</v>
      </c>
      <c r="D4650" s="27" t="s">
        <v>822</v>
      </c>
      <c r="I4650" s="28">
        <v>43423.43949074074</v>
      </c>
      <c r="J4650" s="28">
        <v>43423.439942129633</v>
      </c>
      <c r="K4650" s="27">
        <v>4.5138888888888892E-4</v>
      </c>
      <c r="L4650" s="27" t="s">
        <v>210</v>
      </c>
      <c r="M4650" s="27" t="s">
        <v>211</v>
      </c>
      <c r="N4650" s="27" t="s">
        <v>215</v>
      </c>
      <c r="O4650" s="27" t="s">
        <v>823</v>
      </c>
      <c r="R4650" s="27">
        <v>0</v>
      </c>
      <c r="U4650" s="27" t="s">
        <v>8039</v>
      </c>
    </row>
    <row r="4651" spans="1:21" x14ac:dyDescent="0.15">
      <c r="A4651" s="27" t="s">
        <v>75</v>
      </c>
      <c r="B4651" s="27" t="s">
        <v>8045</v>
      </c>
      <c r="C4651" s="27" t="s">
        <v>188</v>
      </c>
      <c r="D4651" s="27" t="s">
        <v>822</v>
      </c>
      <c r="I4651" s="28">
        <v>43423.441331018519</v>
      </c>
      <c r="J4651" s="28">
        <v>43423.441481481481</v>
      </c>
      <c r="K4651" s="27">
        <v>1.5046296296296297E-4</v>
      </c>
      <c r="L4651" s="27" t="s">
        <v>210</v>
      </c>
      <c r="M4651" s="27" t="s">
        <v>211</v>
      </c>
      <c r="N4651" s="27" t="s">
        <v>215</v>
      </c>
      <c r="O4651" s="27" t="s">
        <v>823</v>
      </c>
      <c r="R4651" s="27">
        <v>0</v>
      </c>
      <c r="U4651" s="27" t="s">
        <v>8046</v>
      </c>
    </row>
    <row r="4652" spans="1:21" x14ac:dyDescent="0.15">
      <c r="A4652" s="27" t="s">
        <v>75</v>
      </c>
      <c r="B4652" s="27" t="s">
        <v>8047</v>
      </c>
      <c r="C4652" s="27" t="s">
        <v>188</v>
      </c>
      <c r="D4652" s="27" t="s">
        <v>822</v>
      </c>
      <c r="I4652" s="28">
        <v>43423.445300925923</v>
      </c>
      <c r="J4652" s="28">
        <v>43423.445833333331</v>
      </c>
      <c r="K4652" s="27">
        <v>5.3240740740740744E-4</v>
      </c>
      <c r="L4652" s="27" t="s">
        <v>210</v>
      </c>
      <c r="M4652" s="27" t="s">
        <v>211</v>
      </c>
      <c r="N4652" s="27" t="s">
        <v>215</v>
      </c>
      <c r="O4652" s="27" t="s">
        <v>823</v>
      </c>
      <c r="R4652" s="27">
        <v>0</v>
      </c>
      <c r="U4652" s="27" t="s">
        <v>8048</v>
      </c>
    </row>
    <row r="4653" spans="1:21" x14ac:dyDescent="0.15">
      <c r="A4653" s="27" t="s">
        <v>75</v>
      </c>
      <c r="B4653" s="27" t="s">
        <v>8049</v>
      </c>
      <c r="C4653" s="27" t="s">
        <v>188</v>
      </c>
      <c r="D4653" s="27" t="s">
        <v>822</v>
      </c>
      <c r="I4653" s="28">
        <v>43423.44599537037</v>
      </c>
      <c r="J4653" s="28">
        <v>43423.446527777778</v>
      </c>
      <c r="K4653" s="27">
        <v>5.3240740740740744E-4</v>
      </c>
      <c r="L4653" s="27" t="s">
        <v>210</v>
      </c>
      <c r="M4653" s="27" t="s">
        <v>211</v>
      </c>
      <c r="N4653" s="27" t="s">
        <v>215</v>
      </c>
      <c r="O4653" s="27" t="s">
        <v>823</v>
      </c>
      <c r="R4653" s="27">
        <v>0</v>
      </c>
      <c r="U4653" s="27" t="s">
        <v>8048</v>
      </c>
    </row>
    <row r="4654" spans="1:21" x14ac:dyDescent="0.15">
      <c r="A4654" s="27" t="s">
        <v>75</v>
      </c>
      <c r="B4654" s="27" t="s">
        <v>8050</v>
      </c>
      <c r="C4654" s="27" t="s">
        <v>188</v>
      </c>
      <c r="D4654" s="27" t="s">
        <v>822</v>
      </c>
      <c r="I4654" s="28">
        <v>43423.44667824074</v>
      </c>
      <c r="J4654" s="28">
        <v>43423.447210648148</v>
      </c>
      <c r="K4654" s="27">
        <v>5.3240740740740744E-4</v>
      </c>
      <c r="L4654" s="27" t="s">
        <v>210</v>
      </c>
      <c r="M4654" s="27" t="s">
        <v>211</v>
      </c>
      <c r="N4654" s="27" t="s">
        <v>215</v>
      </c>
      <c r="O4654" s="27" t="s">
        <v>823</v>
      </c>
      <c r="R4654" s="27">
        <v>0</v>
      </c>
      <c r="U4654" s="27" t="s">
        <v>8048</v>
      </c>
    </row>
    <row r="4655" spans="1:21" x14ac:dyDescent="0.15">
      <c r="A4655" s="27" t="s">
        <v>75</v>
      </c>
      <c r="B4655" s="27" t="s">
        <v>8051</v>
      </c>
      <c r="C4655" s="27" t="s">
        <v>188</v>
      </c>
      <c r="D4655" s="27" t="s">
        <v>822</v>
      </c>
      <c r="I4655" s="28">
        <v>43423.447418981479</v>
      </c>
      <c r="J4655" s="28">
        <v>43423.447951388887</v>
      </c>
      <c r="K4655" s="27">
        <v>5.3240740740740744E-4</v>
      </c>
      <c r="L4655" s="27" t="s">
        <v>210</v>
      </c>
      <c r="M4655" s="27" t="s">
        <v>211</v>
      </c>
      <c r="N4655" s="27" t="s">
        <v>215</v>
      </c>
      <c r="O4655" s="27" t="s">
        <v>823</v>
      </c>
      <c r="R4655" s="27">
        <v>0</v>
      </c>
      <c r="U4655" s="27" t="s">
        <v>8048</v>
      </c>
    </row>
    <row r="4656" spans="1:21" x14ac:dyDescent="0.15">
      <c r="A4656" s="27" t="s">
        <v>75</v>
      </c>
      <c r="B4656" s="27" t="s">
        <v>8052</v>
      </c>
      <c r="C4656" s="27" t="s">
        <v>188</v>
      </c>
      <c r="D4656" s="27" t="s">
        <v>822</v>
      </c>
      <c r="I4656" s="28">
        <v>43423.448159722226</v>
      </c>
      <c r="J4656" s="28">
        <v>43423.449004629627</v>
      </c>
      <c r="K4656" s="27">
        <v>8.449074074074075E-4</v>
      </c>
      <c r="L4656" s="27" t="s">
        <v>210</v>
      </c>
      <c r="M4656" s="27" t="s">
        <v>211</v>
      </c>
      <c r="N4656" s="27" t="s">
        <v>215</v>
      </c>
      <c r="O4656" s="27" t="s">
        <v>823</v>
      </c>
      <c r="R4656" s="27">
        <v>0</v>
      </c>
      <c r="U4656" s="27" t="s">
        <v>8048</v>
      </c>
    </row>
    <row r="4657" spans="1:21" x14ac:dyDescent="0.15">
      <c r="A4657" s="27" t="s">
        <v>75</v>
      </c>
      <c r="B4657" s="27" t="s">
        <v>8053</v>
      </c>
      <c r="C4657" s="27" t="s">
        <v>188</v>
      </c>
      <c r="D4657" s="27" t="s">
        <v>822</v>
      </c>
      <c r="I4657" s="28">
        <v>43423.451678240737</v>
      </c>
      <c r="J4657" s="28">
        <v>43423.451898148145</v>
      </c>
      <c r="K4657" s="27">
        <v>2.199074074074074E-4</v>
      </c>
      <c r="L4657" s="27" t="s">
        <v>210</v>
      </c>
      <c r="M4657" s="27" t="s">
        <v>211</v>
      </c>
      <c r="N4657" s="27" t="s">
        <v>215</v>
      </c>
      <c r="O4657" s="27" t="s">
        <v>823</v>
      </c>
      <c r="R4657" s="27">
        <v>0</v>
      </c>
      <c r="U4657" s="27" t="s">
        <v>8054</v>
      </c>
    </row>
    <row r="4658" spans="1:21" x14ac:dyDescent="0.15">
      <c r="A4658" s="27" t="s">
        <v>75</v>
      </c>
      <c r="B4658" s="27" t="s">
        <v>8055</v>
      </c>
      <c r="C4658" s="27" t="s">
        <v>188</v>
      </c>
      <c r="D4658" s="27" t="s">
        <v>822</v>
      </c>
      <c r="I4658" s="28">
        <v>43423.452372685184</v>
      </c>
      <c r="J4658" s="28">
        <v>43423.452615740738</v>
      </c>
      <c r="K4658" s="27">
        <v>2.4305555555555552E-4</v>
      </c>
      <c r="L4658" s="27" t="s">
        <v>210</v>
      </c>
      <c r="M4658" s="27" t="s">
        <v>211</v>
      </c>
      <c r="N4658" s="27" t="s">
        <v>215</v>
      </c>
      <c r="O4658" s="27" t="s">
        <v>823</v>
      </c>
      <c r="R4658" s="27">
        <v>0</v>
      </c>
      <c r="U4658" s="27" t="s">
        <v>8054</v>
      </c>
    </row>
    <row r="4659" spans="1:21" x14ac:dyDescent="0.15">
      <c r="A4659" s="27" t="s">
        <v>75</v>
      </c>
      <c r="B4659" s="27" t="s">
        <v>8056</v>
      </c>
      <c r="C4659" s="27" t="s">
        <v>188</v>
      </c>
      <c r="D4659" s="27" t="s">
        <v>822</v>
      </c>
      <c r="I4659" s="28">
        <v>43423.452766203707</v>
      </c>
      <c r="J4659" s="28">
        <v>43423.453009259261</v>
      </c>
      <c r="K4659" s="27">
        <v>2.4305555555555552E-4</v>
      </c>
      <c r="L4659" s="27" t="s">
        <v>210</v>
      </c>
      <c r="M4659" s="27" t="s">
        <v>211</v>
      </c>
      <c r="N4659" s="27" t="s">
        <v>215</v>
      </c>
      <c r="O4659" s="27" t="s">
        <v>823</v>
      </c>
      <c r="R4659" s="27">
        <v>0</v>
      </c>
      <c r="U4659" s="27" t="s">
        <v>8054</v>
      </c>
    </row>
    <row r="4660" spans="1:21" x14ac:dyDescent="0.15">
      <c r="A4660" s="27" t="s">
        <v>75</v>
      </c>
      <c r="B4660" s="27" t="s">
        <v>8057</v>
      </c>
      <c r="C4660" s="27" t="s">
        <v>188</v>
      </c>
      <c r="D4660" s="27" t="s">
        <v>822</v>
      </c>
      <c r="I4660" s="28">
        <v>43423.453275462962</v>
      </c>
      <c r="J4660" s="28">
        <v>43423.453518518516</v>
      </c>
      <c r="K4660" s="27">
        <v>2.4305555555555552E-4</v>
      </c>
      <c r="L4660" s="27" t="s">
        <v>210</v>
      </c>
      <c r="M4660" s="27" t="s">
        <v>211</v>
      </c>
      <c r="N4660" s="27" t="s">
        <v>215</v>
      </c>
      <c r="O4660" s="27" t="s">
        <v>823</v>
      </c>
      <c r="R4660" s="27">
        <v>0</v>
      </c>
      <c r="U4660" s="27" t="s">
        <v>8054</v>
      </c>
    </row>
    <row r="4661" spans="1:21" x14ac:dyDescent="0.15">
      <c r="A4661" s="27" t="s">
        <v>75</v>
      </c>
      <c r="B4661" s="27" t="s">
        <v>8058</v>
      </c>
      <c r="C4661" s="27" t="s">
        <v>188</v>
      </c>
      <c r="D4661" s="27" t="s">
        <v>822</v>
      </c>
      <c r="I4661" s="28">
        <v>43423.453958333332</v>
      </c>
      <c r="J4661" s="28">
        <v>43423.454513888886</v>
      </c>
      <c r="K4661" s="27">
        <v>5.5555555555555556E-4</v>
      </c>
      <c r="L4661" s="27" t="s">
        <v>210</v>
      </c>
      <c r="M4661" s="27" t="s">
        <v>211</v>
      </c>
      <c r="N4661" s="27" t="s">
        <v>215</v>
      </c>
      <c r="O4661" s="27" t="s">
        <v>823</v>
      </c>
      <c r="R4661" s="27">
        <v>0</v>
      </c>
      <c r="U4661" s="27" t="s">
        <v>8054</v>
      </c>
    </row>
    <row r="4662" spans="1:21" x14ac:dyDescent="0.15">
      <c r="A4662" s="27" t="s">
        <v>75</v>
      </c>
      <c r="B4662" s="27" t="s">
        <v>8059</v>
      </c>
      <c r="C4662" s="27" t="s">
        <v>188</v>
      </c>
      <c r="D4662" s="27" t="s">
        <v>822</v>
      </c>
      <c r="I4662" s="28">
        <v>43423.455520833333</v>
      </c>
      <c r="J4662" s="28">
        <v>43423.456365740742</v>
      </c>
      <c r="K4662" s="27">
        <v>8.449074074074075E-4</v>
      </c>
      <c r="L4662" s="27" t="s">
        <v>210</v>
      </c>
      <c r="M4662" s="27" t="s">
        <v>211</v>
      </c>
      <c r="N4662" s="27" t="s">
        <v>215</v>
      </c>
      <c r="O4662" s="27" t="s">
        <v>823</v>
      </c>
      <c r="R4662" s="27">
        <v>0</v>
      </c>
      <c r="U4662" s="27" t="s">
        <v>8060</v>
      </c>
    </row>
    <row r="4663" spans="1:21" x14ac:dyDescent="0.15">
      <c r="A4663" s="27" t="s">
        <v>75</v>
      </c>
      <c r="B4663" s="27" t="s">
        <v>8061</v>
      </c>
      <c r="C4663" s="27" t="s">
        <v>188</v>
      </c>
      <c r="D4663" s="27" t="s">
        <v>822</v>
      </c>
      <c r="I4663" s="28">
        <v>43423.457824074074</v>
      </c>
      <c r="J4663" s="28">
        <v>43423.459305555552</v>
      </c>
      <c r="K4663" s="27">
        <v>1.4814814814814814E-3</v>
      </c>
      <c r="L4663" s="27" t="s">
        <v>210</v>
      </c>
      <c r="M4663" s="27" t="s">
        <v>211</v>
      </c>
      <c r="N4663" s="27" t="s">
        <v>215</v>
      </c>
      <c r="O4663" s="27" t="s">
        <v>823</v>
      </c>
      <c r="R4663" s="27">
        <v>0</v>
      </c>
      <c r="U4663" s="27" t="s">
        <v>8062</v>
      </c>
    </row>
    <row r="4664" spans="1:21" x14ac:dyDescent="0.15">
      <c r="A4664" s="27" t="s">
        <v>75</v>
      </c>
      <c r="B4664" s="27" t="s">
        <v>8063</v>
      </c>
      <c r="C4664" s="27" t="s">
        <v>188</v>
      </c>
      <c r="D4664" s="27" t="s">
        <v>822</v>
      </c>
      <c r="I4664" s="28">
        <v>43423.460138888891</v>
      </c>
      <c r="J4664" s="28">
        <v>43423.460555555554</v>
      </c>
      <c r="K4664" s="27">
        <v>4.1666666666666669E-4</v>
      </c>
      <c r="L4664" s="27" t="s">
        <v>210</v>
      </c>
      <c r="M4664" s="27" t="s">
        <v>211</v>
      </c>
      <c r="N4664" s="27" t="s">
        <v>215</v>
      </c>
      <c r="O4664" s="27" t="s">
        <v>823</v>
      </c>
      <c r="R4664" s="27">
        <v>0</v>
      </c>
      <c r="U4664" s="27" t="s">
        <v>8064</v>
      </c>
    </row>
    <row r="4665" spans="1:21" x14ac:dyDescent="0.15">
      <c r="A4665" s="27" t="s">
        <v>75</v>
      </c>
      <c r="B4665" s="27" t="s">
        <v>8065</v>
      </c>
      <c r="C4665" s="27" t="s">
        <v>188</v>
      </c>
      <c r="D4665" s="27" t="s">
        <v>822</v>
      </c>
      <c r="I4665" s="28">
        <v>43423.460856481484</v>
      </c>
      <c r="J4665" s="28">
        <v>43423.461284722223</v>
      </c>
      <c r="K4665" s="27">
        <v>4.2824074074074075E-4</v>
      </c>
      <c r="L4665" s="27" t="s">
        <v>210</v>
      </c>
      <c r="M4665" s="27" t="s">
        <v>211</v>
      </c>
      <c r="N4665" s="27" t="s">
        <v>215</v>
      </c>
      <c r="O4665" s="27" t="s">
        <v>823</v>
      </c>
      <c r="R4665" s="27">
        <v>0</v>
      </c>
      <c r="U4665" s="27" t="s">
        <v>8064</v>
      </c>
    </row>
    <row r="4666" spans="1:21" x14ac:dyDescent="0.15">
      <c r="A4666" s="27" t="s">
        <v>75</v>
      </c>
      <c r="B4666" s="27" t="s">
        <v>8066</v>
      </c>
      <c r="C4666" s="27" t="s">
        <v>188</v>
      </c>
      <c r="D4666" s="27" t="s">
        <v>822</v>
      </c>
      <c r="I4666" s="28">
        <v>43423.461527777778</v>
      </c>
      <c r="J4666" s="28">
        <v>43423.461967592593</v>
      </c>
      <c r="K4666" s="27">
        <v>4.3981481481481481E-4</v>
      </c>
      <c r="L4666" s="27" t="s">
        <v>210</v>
      </c>
      <c r="M4666" s="27" t="s">
        <v>211</v>
      </c>
      <c r="N4666" s="27" t="s">
        <v>215</v>
      </c>
      <c r="O4666" s="27" t="s">
        <v>823</v>
      </c>
      <c r="R4666" s="27">
        <v>0</v>
      </c>
      <c r="U4666" s="27" t="s">
        <v>8064</v>
      </c>
    </row>
    <row r="4667" spans="1:21" x14ac:dyDescent="0.15">
      <c r="A4667" s="27" t="s">
        <v>75</v>
      </c>
      <c r="B4667" s="27" t="s">
        <v>8067</v>
      </c>
      <c r="C4667" s="27" t="s">
        <v>188</v>
      </c>
      <c r="D4667" s="27" t="s">
        <v>822</v>
      </c>
      <c r="I4667" s="28">
        <v>43423.462465277778</v>
      </c>
      <c r="J4667" s="28">
        <v>43423.462673611109</v>
      </c>
      <c r="K4667" s="27">
        <v>2.0833333333333335E-4</v>
      </c>
      <c r="L4667" s="27" t="s">
        <v>210</v>
      </c>
      <c r="M4667" s="27" t="s">
        <v>211</v>
      </c>
      <c r="N4667" s="27" t="s">
        <v>215</v>
      </c>
      <c r="O4667" s="27" t="s">
        <v>823</v>
      </c>
      <c r="R4667" s="27">
        <v>0</v>
      </c>
      <c r="U4667" s="27" t="s">
        <v>8064</v>
      </c>
    </row>
    <row r="4668" spans="1:21" x14ac:dyDescent="0.15">
      <c r="A4668" s="27" t="s">
        <v>75</v>
      </c>
      <c r="B4668" s="27" t="s">
        <v>8068</v>
      </c>
      <c r="C4668" s="27" t="s">
        <v>188</v>
      </c>
      <c r="D4668" s="27" t="s">
        <v>822</v>
      </c>
      <c r="I4668" s="28">
        <v>43423.462905092594</v>
      </c>
      <c r="J4668" s="28">
        <v>43423.463506944441</v>
      </c>
      <c r="K4668" s="27">
        <v>6.018518518518519E-4</v>
      </c>
      <c r="L4668" s="27" t="s">
        <v>210</v>
      </c>
      <c r="M4668" s="27" t="s">
        <v>211</v>
      </c>
      <c r="N4668" s="27" t="s">
        <v>215</v>
      </c>
      <c r="O4668" s="27" t="s">
        <v>823</v>
      </c>
      <c r="R4668" s="27">
        <v>0</v>
      </c>
      <c r="U4668" s="27" t="s">
        <v>8064</v>
      </c>
    </row>
    <row r="4669" spans="1:21" x14ac:dyDescent="0.15">
      <c r="A4669" s="27" t="s">
        <v>75</v>
      </c>
      <c r="B4669" s="27" t="s">
        <v>14610</v>
      </c>
      <c r="C4669" s="27" t="s">
        <v>188</v>
      </c>
      <c r="D4669" s="27" t="s">
        <v>822</v>
      </c>
      <c r="I4669" s="28">
        <v>43423.464097222219</v>
      </c>
      <c r="J4669" s="28">
        <v>43423.464097222219</v>
      </c>
      <c r="K4669" s="27">
        <v>0</v>
      </c>
      <c r="L4669" s="27" t="s">
        <v>211</v>
      </c>
      <c r="M4669" s="27" t="s">
        <v>211</v>
      </c>
      <c r="N4669" s="27" t="s">
        <v>215</v>
      </c>
      <c r="O4669" s="27" t="s">
        <v>823</v>
      </c>
      <c r="R4669" s="27">
        <v>0</v>
      </c>
      <c r="U4669" s="27" t="s">
        <v>14611</v>
      </c>
    </row>
    <row r="4670" spans="1:21" x14ac:dyDescent="0.15">
      <c r="A4670" s="27" t="s">
        <v>75</v>
      </c>
      <c r="B4670" s="27" t="s">
        <v>8069</v>
      </c>
      <c r="C4670" s="27" t="s">
        <v>188</v>
      </c>
      <c r="D4670" s="27" t="s">
        <v>822</v>
      </c>
      <c r="I4670" s="28">
        <v>43423.467430555553</v>
      </c>
      <c r="J4670" s="28">
        <v>43423.467673611114</v>
      </c>
      <c r="K4670" s="27">
        <v>2.4305555555555552E-4</v>
      </c>
      <c r="L4670" s="27" t="s">
        <v>210</v>
      </c>
      <c r="M4670" s="27" t="s">
        <v>211</v>
      </c>
      <c r="N4670" s="27" t="s">
        <v>215</v>
      </c>
      <c r="O4670" s="27" t="s">
        <v>823</v>
      </c>
      <c r="R4670" s="27">
        <v>0</v>
      </c>
      <c r="U4670" s="27" t="s">
        <v>8070</v>
      </c>
    </row>
    <row r="4671" spans="1:21" x14ac:dyDescent="0.15">
      <c r="A4671" s="27" t="s">
        <v>75</v>
      </c>
      <c r="B4671" s="27" t="s">
        <v>14612</v>
      </c>
      <c r="C4671" s="27" t="s">
        <v>188</v>
      </c>
      <c r="D4671" s="27" t="s">
        <v>822</v>
      </c>
      <c r="I4671" s="28">
        <v>43423.468518518515</v>
      </c>
      <c r="J4671" s="28">
        <v>43423.468518518515</v>
      </c>
      <c r="K4671" s="27">
        <v>0</v>
      </c>
      <c r="L4671" s="27" t="s">
        <v>211</v>
      </c>
      <c r="M4671" s="27" t="s">
        <v>211</v>
      </c>
      <c r="N4671" s="27" t="s">
        <v>215</v>
      </c>
      <c r="O4671" s="27" t="s">
        <v>823</v>
      </c>
      <c r="R4671" s="27">
        <v>0</v>
      </c>
      <c r="U4671" s="27" t="s">
        <v>14611</v>
      </c>
    </row>
    <row r="4672" spans="1:21" x14ac:dyDescent="0.15">
      <c r="A4672" s="27" t="s">
        <v>75</v>
      </c>
      <c r="B4672" s="27" t="s">
        <v>8071</v>
      </c>
      <c r="C4672" s="27" t="s">
        <v>188</v>
      </c>
      <c r="D4672" s="27" t="s">
        <v>822</v>
      </c>
      <c r="I4672" s="28">
        <v>43423.468912037039</v>
      </c>
      <c r="J4672" s="28">
        <v>43423.469074074077</v>
      </c>
      <c r="K4672" s="27">
        <v>1.6203703703703703E-4</v>
      </c>
      <c r="L4672" s="27" t="s">
        <v>210</v>
      </c>
      <c r="M4672" s="27" t="s">
        <v>211</v>
      </c>
      <c r="N4672" s="27" t="s">
        <v>215</v>
      </c>
      <c r="O4672" s="27" t="s">
        <v>823</v>
      </c>
      <c r="R4672" s="27">
        <v>0</v>
      </c>
      <c r="U4672" s="27" t="s">
        <v>8072</v>
      </c>
    </row>
    <row r="4673" spans="1:21" x14ac:dyDescent="0.15">
      <c r="A4673" s="27" t="s">
        <v>75</v>
      </c>
      <c r="B4673" s="27" t="s">
        <v>8073</v>
      </c>
      <c r="C4673" s="27" t="s">
        <v>188</v>
      </c>
      <c r="D4673" s="27" t="s">
        <v>822</v>
      </c>
      <c r="I4673" s="28">
        <v>43423.469571759262</v>
      </c>
      <c r="J4673" s="28">
        <v>43423.469733796293</v>
      </c>
      <c r="K4673" s="27">
        <v>1.6203703703703703E-4</v>
      </c>
      <c r="L4673" s="27" t="s">
        <v>210</v>
      </c>
      <c r="M4673" s="27" t="s">
        <v>211</v>
      </c>
      <c r="N4673" s="27" t="s">
        <v>215</v>
      </c>
      <c r="O4673" s="27" t="s">
        <v>823</v>
      </c>
      <c r="R4673" s="27">
        <v>0</v>
      </c>
      <c r="U4673" s="27" t="s">
        <v>8072</v>
      </c>
    </row>
    <row r="4674" spans="1:21" x14ac:dyDescent="0.15">
      <c r="A4674" s="27" t="s">
        <v>75</v>
      </c>
      <c r="B4674" s="27" t="s">
        <v>8074</v>
      </c>
      <c r="C4674" s="27" t="s">
        <v>188</v>
      </c>
      <c r="D4674" s="27" t="s">
        <v>822</v>
      </c>
      <c r="I4674" s="28">
        <v>43423.469988425924</v>
      </c>
      <c r="J4674" s="28">
        <v>43423.470173611109</v>
      </c>
      <c r="K4674" s="27">
        <v>1.8518518518518518E-4</v>
      </c>
      <c r="L4674" s="27" t="s">
        <v>210</v>
      </c>
      <c r="M4674" s="27" t="s">
        <v>211</v>
      </c>
      <c r="N4674" s="27" t="s">
        <v>215</v>
      </c>
      <c r="O4674" s="27" t="s">
        <v>823</v>
      </c>
      <c r="R4674" s="27">
        <v>0</v>
      </c>
      <c r="U4674" s="27" t="s">
        <v>8072</v>
      </c>
    </row>
    <row r="4675" spans="1:21" x14ac:dyDescent="0.15">
      <c r="A4675" s="27" t="s">
        <v>75</v>
      </c>
      <c r="B4675" s="27" t="s">
        <v>8075</v>
      </c>
      <c r="C4675" s="27" t="s">
        <v>188</v>
      </c>
      <c r="D4675" s="27" t="s">
        <v>822</v>
      </c>
      <c r="I4675" s="28">
        <v>43423.470312500001</v>
      </c>
      <c r="J4675" s="28">
        <v>43423.47146990741</v>
      </c>
      <c r="K4675" s="27">
        <v>1.1574074074074073E-3</v>
      </c>
      <c r="L4675" s="27" t="s">
        <v>210</v>
      </c>
      <c r="M4675" s="27" t="s">
        <v>211</v>
      </c>
      <c r="N4675" s="27" t="s">
        <v>215</v>
      </c>
      <c r="O4675" s="27" t="s">
        <v>823</v>
      </c>
      <c r="R4675" s="27">
        <v>0</v>
      </c>
      <c r="U4675" s="27" t="s">
        <v>8072</v>
      </c>
    </row>
    <row r="4676" spans="1:21" x14ac:dyDescent="0.15">
      <c r="A4676" s="27" t="s">
        <v>75</v>
      </c>
      <c r="B4676" s="27" t="s">
        <v>8076</v>
      </c>
      <c r="C4676" s="27" t="s">
        <v>188</v>
      </c>
      <c r="D4676" s="27" t="s">
        <v>822</v>
      </c>
      <c r="I4676" s="28">
        <v>43423.472743055558</v>
      </c>
      <c r="J4676" s="28">
        <v>43423.473055555558</v>
      </c>
      <c r="K4676" s="27">
        <v>3.1250000000000001E-4</v>
      </c>
      <c r="L4676" s="27" t="s">
        <v>210</v>
      </c>
      <c r="M4676" s="27" t="s">
        <v>211</v>
      </c>
      <c r="N4676" s="27" t="s">
        <v>215</v>
      </c>
      <c r="O4676" s="27" t="s">
        <v>823</v>
      </c>
      <c r="R4676" s="27">
        <v>0</v>
      </c>
      <c r="U4676" s="27" t="s">
        <v>8077</v>
      </c>
    </row>
    <row r="4677" spans="1:21" x14ac:dyDescent="0.15">
      <c r="A4677" s="27" t="s">
        <v>75</v>
      </c>
      <c r="B4677" s="27" t="s">
        <v>8078</v>
      </c>
      <c r="C4677" s="27" t="s">
        <v>188</v>
      </c>
      <c r="D4677" s="27" t="s">
        <v>822</v>
      </c>
      <c r="I4677" s="28">
        <v>43423.474062499998</v>
      </c>
      <c r="J4677" s="28">
        <v>43423.47452546296</v>
      </c>
      <c r="K4677" s="27">
        <v>4.6296296296296293E-4</v>
      </c>
      <c r="L4677" s="27" t="s">
        <v>210</v>
      </c>
      <c r="M4677" s="27" t="s">
        <v>211</v>
      </c>
      <c r="N4677" s="27" t="s">
        <v>215</v>
      </c>
      <c r="O4677" s="27" t="s">
        <v>823</v>
      </c>
      <c r="R4677" s="27">
        <v>0</v>
      </c>
      <c r="U4677" s="27" t="s">
        <v>8079</v>
      </c>
    </row>
    <row r="4678" spans="1:21" x14ac:dyDescent="0.15">
      <c r="A4678" s="27" t="s">
        <v>75</v>
      </c>
      <c r="B4678" s="27" t="s">
        <v>8080</v>
      </c>
      <c r="C4678" s="27" t="s">
        <v>188</v>
      </c>
      <c r="D4678" s="27" t="s">
        <v>822</v>
      </c>
      <c r="I4678" s="28">
        <v>43423.475173611114</v>
      </c>
      <c r="J4678" s="28">
        <v>43423.475648148145</v>
      </c>
      <c r="K4678" s="27">
        <v>4.7453703703703704E-4</v>
      </c>
      <c r="L4678" s="27" t="s">
        <v>210</v>
      </c>
      <c r="M4678" s="27" t="s">
        <v>211</v>
      </c>
      <c r="N4678" s="27" t="s">
        <v>215</v>
      </c>
      <c r="O4678" s="27" t="s">
        <v>823</v>
      </c>
      <c r="R4678" s="27">
        <v>0</v>
      </c>
      <c r="U4678" s="27" t="s">
        <v>8079</v>
      </c>
    </row>
    <row r="4679" spans="1:21" x14ac:dyDescent="0.15">
      <c r="A4679" s="27" t="s">
        <v>75</v>
      </c>
      <c r="B4679" s="27" t="s">
        <v>8081</v>
      </c>
      <c r="C4679" s="27" t="s">
        <v>188</v>
      </c>
      <c r="D4679" s="27" t="s">
        <v>822</v>
      </c>
      <c r="I4679" s="28">
        <v>43423.475763888891</v>
      </c>
      <c r="J4679" s="28">
        <v>43423.476226851853</v>
      </c>
      <c r="K4679" s="27">
        <v>4.6296296296296293E-4</v>
      </c>
      <c r="L4679" s="27" t="s">
        <v>210</v>
      </c>
      <c r="M4679" s="27" t="s">
        <v>211</v>
      </c>
      <c r="N4679" s="27" t="s">
        <v>215</v>
      </c>
      <c r="O4679" s="27" t="s">
        <v>823</v>
      </c>
      <c r="R4679" s="27">
        <v>0</v>
      </c>
      <c r="U4679" s="27" t="s">
        <v>8079</v>
      </c>
    </row>
    <row r="4680" spans="1:21" x14ac:dyDescent="0.15">
      <c r="A4680" s="27" t="s">
        <v>75</v>
      </c>
      <c r="B4680" s="27" t="s">
        <v>8082</v>
      </c>
      <c r="C4680" s="27" t="s">
        <v>188</v>
      </c>
      <c r="D4680" s="27" t="s">
        <v>822</v>
      </c>
      <c r="I4680" s="28">
        <v>43423.476435185185</v>
      </c>
      <c r="J4680" s="28">
        <v>43423.476921296293</v>
      </c>
      <c r="K4680" s="27">
        <v>4.8611111111111104E-4</v>
      </c>
      <c r="L4680" s="27" t="s">
        <v>210</v>
      </c>
      <c r="M4680" s="27" t="s">
        <v>211</v>
      </c>
      <c r="N4680" s="27" t="s">
        <v>215</v>
      </c>
      <c r="O4680" s="27" t="s">
        <v>823</v>
      </c>
      <c r="R4680" s="27">
        <v>0</v>
      </c>
      <c r="U4680" s="27" t="s">
        <v>8079</v>
      </c>
    </row>
    <row r="4681" spans="1:21" x14ac:dyDescent="0.15">
      <c r="A4681" s="27" t="s">
        <v>75</v>
      </c>
      <c r="B4681" s="27" t="s">
        <v>14613</v>
      </c>
      <c r="C4681" s="27" t="s">
        <v>188</v>
      </c>
      <c r="D4681" s="27" t="s">
        <v>822</v>
      </c>
      <c r="I4681" s="28">
        <v>43423.478703703702</v>
      </c>
      <c r="J4681" s="28">
        <v>43423.478703703702</v>
      </c>
      <c r="K4681" s="27">
        <v>0</v>
      </c>
      <c r="L4681" s="27" t="s">
        <v>211</v>
      </c>
      <c r="M4681" s="27" t="s">
        <v>211</v>
      </c>
      <c r="N4681" s="27" t="s">
        <v>215</v>
      </c>
      <c r="O4681" s="27" t="s">
        <v>823</v>
      </c>
      <c r="R4681" s="27">
        <v>0</v>
      </c>
      <c r="U4681" s="27" t="s">
        <v>14614</v>
      </c>
    </row>
    <row r="4682" spans="1:21" x14ac:dyDescent="0.15">
      <c r="A4682" s="27" t="s">
        <v>75</v>
      </c>
      <c r="B4682" s="27" t="s">
        <v>14615</v>
      </c>
      <c r="C4682" s="27" t="s">
        <v>188</v>
      </c>
      <c r="D4682" s="27" t="s">
        <v>822</v>
      </c>
      <c r="I4682" s="28">
        <v>43423.481736111113</v>
      </c>
      <c r="J4682" s="28">
        <v>43423.481736111113</v>
      </c>
      <c r="K4682" s="27">
        <v>0</v>
      </c>
      <c r="L4682" s="27" t="s">
        <v>211</v>
      </c>
      <c r="M4682" s="27" t="s">
        <v>211</v>
      </c>
      <c r="N4682" s="27" t="s">
        <v>215</v>
      </c>
      <c r="O4682" s="27" t="s">
        <v>823</v>
      </c>
      <c r="R4682" s="27">
        <v>0</v>
      </c>
      <c r="U4682" s="27" t="s">
        <v>14616</v>
      </c>
    </row>
    <row r="4683" spans="1:21" x14ac:dyDescent="0.15">
      <c r="A4683" s="27" t="s">
        <v>75</v>
      </c>
      <c r="B4683" s="27" t="s">
        <v>8083</v>
      </c>
      <c r="C4683" s="27" t="s">
        <v>188</v>
      </c>
      <c r="D4683" s="27" t="s">
        <v>822</v>
      </c>
      <c r="I4683" s="28">
        <v>43423.482141203705</v>
      </c>
      <c r="J4683" s="28">
        <v>43423.483032407406</v>
      </c>
      <c r="K4683" s="27">
        <v>8.9120370370370362E-4</v>
      </c>
      <c r="L4683" s="27" t="s">
        <v>210</v>
      </c>
      <c r="M4683" s="27" t="s">
        <v>211</v>
      </c>
      <c r="N4683" s="27" t="s">
        <v>215</v>
      </c>
      <c r="O4683" s="27" t="s">
        <v>823</v>
      </c>
      <c r="R4683" s="27">
        <v>0</v>
      </c>
      <c r="U4683" s="27" t="s">
        <v>8084</v>
      </c>
    </row>
    <row r="4684" spans="1:21" x14ac:dyDescent="0.15">
      <c r="A4684" s="27" t="s">
        <v>75</v>
      </c>
      <c r="B4684" s="27" t="s">
        <v>8085</v>
      </c>
      <c r="C4684" s="27" t="s">
        <v>188</v>
      </c>
      <c r="D4684" s="27" t="s">
        <v>822</v>
      </c>
      <c r="I4684" s="28">
        <v>43423.491828703707</v>
      </c>
      <c r="J4684" s="28">
        <v>43423.492037037038</v>
      </c>
      <c r="K4684" s="27">
        <v>2.0833333333333335E-4</v>
      </c>
      <c r="L4684" s="27" t="s">
        <v>210</v>
      </c>
      <c r="M4684" s="27" t="s">
        <v>211</v>
      </c>
      <c r="N4684" s="27" t="s">
        <v>215</v>
      </c>
      <c r="O4684" s="27" t="s">
        <v>823</v>
      </c>
      <c r="R4684" s="27">
        <v>0</v>
      </c>
      <c r="U4684" s="27" t="s">
        <v>8086</v>
      </c>
    </row>
    <row r="4685" spans="1:21" x14ac:dyDescent="0.15">
      <c r="A4685" s="27" t="s">
        <v>75</v>
      </c>
      <c r="B4685" s="27" t="s">
        <v>8087</v>
      </c>
      <c r="C4685" s="27" t="s">
        <v>188</v>
      </c>
      <c r="D4685" s="27" t="s">
        <v>822</v>
      </c>
      <c r="I4685" s="28">
        <v>43423.492152777777</v>
      </c>
      <c r="J4685" s="28">
        <v>43423.492337962962</v>
      </c>
      <c r="K4685" s="27">
        <v>1.8518518518518518E-4</v>
      </c>
      <c r="L4685" s="27" t="s">
        <v>210</v>
      </c>
      <c r="M4685" s="27" t="s">
        <v>211</v>
      </c>
      <c r="N4685" s="27" t="s">
        <v>215</v>
      </c>
      <c r="O4685" s="27" t="s">
        <v>823</v>
      </c>
      <c r="R4685" s="27">
        <v>0</v>
      </c>
      <c r="U4685" s="27" t="s">
        <v>8086</v>
      </c>
    </row>
    <row r="4686" spans="1:21" x14ac:dyDescent="0.15">
      <c r="A4686" s="27" t="s">
        <v>75</v>
      </c>
      <c r="B4686" s="27" t="s">
        <v>8088</v>
      </c>
      <c r="C4686" s="27" t="s">
        <v>188</v>
      </c>
      <c r="D4686" s="27" t="s">
        <v>822</v>
      </c>
      <c r="I4686" s="28">
        <v>43423.4924537037</v>
      </c>
      <c r="J4686" s="28">
        <v>43423.492638888885</v>
      </c>
      <c r="K4686" s="27">
        <v>1.8518518518518518E-4</v>
      </c>
      <c r="L4686" s="27" t="s">
        <v>210</v>
      </c>
      <c r="M4686" s="27" t="s">
        <v>211</v>
      </c>
      <c r="N4686" s="27" t="s">
        <v>215</v>
      </c>
      <c r="O4686" s="27" t="s">
        <v>823</v>
      </c>
      <c r="R4686" s="27">
        <v>0</v>
      </c>
      <c r="U4686" s="27" t="s">
        <v>8086</v>
      </c>
    </row>
    <row r="4687" spans="1:21" x14ac:dyDescent="0.15">
      <c r="A4687" s="27" t="s">
        <v>75</v>
      </c>
      <c r="B4687" s="27" t="s">
        <v>8089</v>
      </c>
      <c r="C4687" s="27" t="s">
        <v>188</v>
      </c>
      <c r="D4687" s="27" t="s">
        <v>822</v>
      </c>
      <c r="I4687" s="28">
        <v>43423.492719907408</v>
      </c>
      <c r="J4687" s="28">
        <v>43423.49291666667</v>
      </c>
      <c r="K4687" s="27">
        <v>1.9675925925925926E-4</v>
      </c>
      <c r="L4687" s="27" t="s">
        <v>210</v>
      </c>
      <c r="M4687" s="27" t="s">
        <v>211</v>
      </c>
      <c r="N4687" s="27" t="s">
        <v>215</v>
      </c>
      <c r="O4687" s="27" t="s">
        <v>823</v>
      </c>
      <c r="R4687" s="27">
        <v>0</v>
      </c>
      <c r="U4687" s="27" t="s">
        <v>8086</v>
      </c>
    </row>
    <row r="4688" spans="1:21" x14ac:dyDescent="0.15">
      <c r="A4688" s="27" t="s">
        <v>75</v>
      </c>
      <c r="B4688" s="27" t="s">
        <v>8090</v>
      </c>
      <c r="C4688" s="27" t="s">
        <v>188</v>
      </c>
      <c r="D4688" s="27" t="s">
        <v>822</v>
      </c>
      <c r="I4688" s="28">
        <v>43423.493125000001</v>
      </c>
      <c r="J4688" s="28">
        <v>43423.493310185186</v>
      </c>
      <c r="K4688" s="27">
        <v>1.8518518518518518E-4</v>
      </c>
      <c r="L4688" s="27" t="s">
        <v>210</v>
      </c>
      <c r="M4688" s="27" t="s">
        <v>211</v>
      </c>
      <c r="N4688" s="27" t="s">
        <v>215</v>
      </c>
      <c r="O4688" s="27" t="s">
        <v>823</v>
      </c>
      <c r="R4688" s="27">
        <v>0</v>
      </c>
      <c r="U4688" s="27" t="s">
        <v>8086</v>
      </c>
    </row>
    <row r="4689" spans="1:21" x14ac:dyDescent="0.15">
      <c r="A4689" s="27" t="s">
        <v>75</v>
      </c>
      <c r="B4689" s="27" t="s">
        <v>8091</v>
      </c>
      <c r="C4689" s="27" t="s">
        <v>188</v>
      </c>
      <c r="D4689" s="27" t="s">
        <v>822</v>
      </c>
      <c r="I4689" s="28">
        <v>43423.570115740738</v>
      </c>
      <c r="J4689" s="28">
        <v>43423.570520833331</v>
      </c>
      <c r="K4689" s="27">
        <v>4.0509259259259258E-4</v>
      </c>
      <c r="L4689" s="27" t="s">
        <v>210</v>
      </c>
      <c r="M4689" s="27" t="s">
        <v>211</v>
      </c>
      <c r="N4689" s="27" t="s">
        <v>215</v>
      </c>
      <c r="O4689" s="27" t="s">
        <v>823</v>
      </c>
      <c r="R4689" s="27">
        <v>0</v>
      </c>
      <c r="U4689" s="27" t="s">
        <v>8092</v>
      </c>
    </row>
    <row r="4690" spans="1:21" x14ac:dyDescent="0.15">
      <c r="A4690" s="27" t="s">
        <v>75</v>
      </c>
      <c r="B4690" s="27" t="s">
        <v>8093</v>
      </c>
      <c r="C4690" s="27" t="s">
        <v>188</v>
      </c>
      <c r="D4690" s="27" t="s">
        <v>822</v>
      </c>
      <c r="I4690" s="28">
        <v>43423.570740740739</v>
      </c>
      <c r="J4690" s="28">
        <v>43423.571145833332</v>
      </c>
      <c r="K4690" s="27">
        <v>4.0509259259259258E-4</v>
      </c>
      <c r="L4690" s="27" t="s">
        <v>210</v>
      </c>
      <c r="M4690" s="27" t="s">
        <v>211</v>
      </c>
      <c r="N4690" s="27" t="s">
        <v>215</v>
      </c>
      <c r="O4690" s="27" t="s">
        <v>823</v>
      </c>
      <c r="R4690" s="27">
        <v>0</v>
      </c>
      <c r="U4690" s="27" t="s">
        <v>8092</v>
      </c>
    </row>
    <row r="4691" spans="1:21" x14ac:dyDescent="0.15">
      <c r="A4691" s="27" t="s">
        <v>75</v>
      </c>
      <c r="B4691" s="27" t="s">
        <v>8094</v>
      </c>
      <c r="C4691" s="27" t="s">
        <v>188</v>
      </c>
      <c r="D4691" s="27" t="s">
        <v>822</v>
      </c>
      <c r="I4691" s="28">
        <v>43423.571423611109</v>
      </c>
      <c r="J4691" s="28">
        <v>43423.571828703702</v>
      </c>
      <c r="K4691" s="27">
        <v>4.0509259259259258E-4</v>
      </c>
      <c r="L4691" s="27" t="s">
        <v>210</v>
      </c>
      <c r="M4691" s="27" t="s">
        <v>211</v>
      </c>
      <c r="N4691" s="27" t="s">
        <v>215</v>
      </c>
      <c r="O4691" s="27" t="s">
        <v>823</v>
      </c>
      <c r="R4691" s="27">
        <v>0</v>
      </c>
      <c r="U4691" s="27" t="s">
        <v>8092</v>
      </c>
    </row>
    <row r="4692" spans="1:21" x14ac:dyDescent="0.15">
      <c r="A4692" s="27" t="s">
        <v>75</v>
      </c>
      <c r="B4692" s="27" t="s">
        <v>8095</v>
      </c>
      <c r="C4692" s="27" t="s">
        <v>188</v>
      </c>
      <c r="D4692" s="27" t="s">
        <v>822</v>
      </c>
      <c r="I4692" s="28">
        <v>43423.57472222222</v>
      </c>
      <c r="J4692" s="28">
        <v>43423.575219907405</v>
      </c>
      <c r="K4692" s="27">
        <v>4.9768518518518521E-4</v>
      </c>
      <c r="L4692" s="27" t="s">
        <v>210</v>
      </c>
      <c r="M4692" s="27" t="s">
        <v>211</v>
      </c>
      <c r="N4692" s="27" t="s">
        <v>215</v>
      </c>
      <c r="O4692" s="27" t="s">
        <v>823</v>
      </c>
      <c r="R4692" s="27">
        <v>0</v>
      </c>
      <c r="U4692" s="27" t="s">
        <v>8092</v>
      </c>
    </row>
    <row r="4693" spans="1:21" x14ac:dyDescent="0.15">
      <c r="A4693" s="27" t="s">
        <v>75</v>
      </c>
      <c r="B4693" s="27" t="s">
        <v>8096</v>
      </c>
      <c r="C4693" s="27" t="s">
        <v>188</v>
      </c>
      <c r="D4693" s="27" t="s">
        <v>822</v>
      </c>
      <c r="I4693" s="28">
        <v>43423.577141203707</v>
      </c>
      <c r="J4693" s="28">
        <v>43423.577592592592</v>
      </c>
      <c r="K4693" s="27">
        <v>4.5138888888888892E-4</v>
      </c>
      <c r="L4693" s="27" t="s">
        <v>210</v>
      </c>
      <c r="M4693" s="27" t="s">
        <v>211</v>
      </c>
      <c r="N4693" s="27" t="s">
        <v>215</v>
      </c>
      <c r="O4693" s="27" t="s">
        <v>823</v>
      </c>
      <c r="R4693" s="27">
        <v>0</v>
      </c>
      <c r="U4693" s="27" t="s">
        <v>8092</v>
      </c>
    </row>
    <row r="4694" spans="1:21" x14ac:dyDescent="0.15">
      <c r="A4694" s="27" t="s">
        <v>75</v>
      </c>
      <c r="B4694" s="27" t="s">
        <v>8097</v>
      </c>
      <c r="C4694" s="27" t="s">
        <v>188</v>
      </c>
      <c r="D4694" s="27" t="s">
        <v>822</v>
      </c>
      <c r="I4694" s="28">
        <v>43423.579687500001</v>
      </c>
      <c r="J4694" s="28">
        <v>43423.580613425926</v>
      </c>
      <c r="K4694" s="27">
        <v>9.2592592592592585E-4</v>
      </c>
      <c r="L4694" s="27" t="s">
        <v>210</v>
      </c>
      <c r="M4694" s="27" t="s">
        <v>211</v>
      </c>
      <c r="N4694" s="27" t="s">
        <v>215</v>
      </c>
      <c r="O4694" s="27" t="s">
        <v>823</v>
      </c>
      <c r="R4694" s="27">
        <v>0</v>
      </c>
      <c r="U4694" s="27" t="s">
        <v>8098</v>
      </c>
    </row>
    <row r="4695" spans="1:21" x14ac:dyDescent="0.15">
      <c r="A4695" s="27" t="s">
        <v>75</v>
      </c>
      <c r="B4695" s="27" t="s">
        <v>14617</v>
      </c>
      <c r="C4695" s="27" t="s">
        <v>188</v>
      </c>
      <c r="D4695" s="27" t="s">
        <v>822</v>
      </c>
      <c r="I4695" s="28">
        <v>43423.581562500003</v>
      </c>
      <c r="J4695" s="28">
        <v>43423.581562500003</v>
      </c>
      <c r="K4695" s="27">
        <v>0</v>
      </c>
      <c r="L4695" s="27" t="s">
        <v>211</v>
      </c>
      <c r="M4695" s="27" t="s">
        <v>211</v>
      </c>
      <c r="N4695" s="27" t="s">
        <v>215</v>
      </c>
      <c r="O4695" s="27" t="s">
        <v>823</v>
      </c>
      <c r="R4695" s="27">
        <v>0</v>
      </c>
      <c r="U4695" s="27" t="s">
        <v>14618</v>
      </c>
    </row>
    <row r="4696" spans="1:21" x14ac:dyDescent="0.15">
      <c r="A4696" s="27" t="s">
        <v>75</v>
      </c>
      <c r="B4696" s="27" t="s">
        <v>8099</v>
      </c>
      <c r="C4696" s="27" t="s">
        <v>188</v>
      </c>
      <c r="D4696" s="27" t="s">
        <v>822</v>
      </c>
      <c r="I4696" s="28">
        <v>43423.581932870373</v>
      </c>
      <c r="J4696" s="28">
        <v>43423.582013888888</v>
      </c>
      <c r="K4696" s="27">
        <v>8.1018518518518516E-5</v>
      </c>
      <c r="L4696" s="27" t="s">
        <v>210</v>
      </c>
      <c r="M4696" s="27" t="s">
        <v>211</v>
      </c>
      <c r="N4696" s="27" t="s">
        <v>215</v>
      </c>
      <c r="O4696" s="27" t="s">
        <v>823</v>
      </c>
      <c r="R4696" s="27">
        <v>0</v>
      </c>
      <c r="U4696" s="27" t="s">
        <v>8100</v>
      </c>
    </row>
    <row r="4697" spans="1:21" x14ac:dyDescent="0.15">
      <c r="A4697" s="27" t="s">
        <v>75</v>
      </c>
      <c r="B4697" s="27" t="s">
        <v>14619</v>
      </c>
      <c r="C4697" s="27" t="s">
        <v>188</v>
      </c>
      <c r="D4697" s="27" t="s">
        <v>822</v>
      </c>
      <c r="I4697" s="28">
        <v>43423.582071759258</v>
      </c>
      <c r="J4697" s="28">
        <v>43423.582071759258</v>
      </c>
      <c r="K4697" s="27">
        <v>0</v>
      </c>
      <c r="L4697" s="27" t="s">
        <v>211</v>
      </c>
      <c r="M4697" s="27" t="s">
        <v>211</v>
      </c>
      <c r="N4697" s="27" t="s">
        <v>215</v>
      </c>
      <c r="O4697" s="27" t="s">
        <v>823</v>
      </c>
      <c r="R4697" s="27">
        <v>0</v>
      </c>
      <c r="U4697" s="27" t="s">
        <v>14618</v>
      </c>
    </row>
    <row r="4698" spans="1:21" x14ac:dyDescent="0.15">
      <c r="A4698" s="27" t="s">
        <v>75</v>
      </c>
      <c r="B4698" s="27" t="s">
        <v>8101</v>
      </c>
      <c r="C4698" s="27" t="s">
        <v>188</v>
      </c>
      <c r="D4698" s="27" t="s">
        <v>822</v>
      </c>
      <c r="I4698" s="28">
        <v>43423.585405092592</v>
      </c>
      <c r="J4698" s="28">
        <v>43423.585613425923</v>
      </c>
      <c r="K4698" s="27">
        <v>2.0833333333333335E-4</v>
      </c>
      <c r="L4698" s="27" t="s">
        <v>210</v>
      </c>
      <c r="M4698" s="27" t="s">
        <v>211</v>
      </c>
      <c r="N4698" s="27" t="s">
        <v>215</v>
      </c>
      <c r="O4698" s="27" t="s">
        <v>823</v>
      </c>
      <c r="R4698" s="27">
        <v>0</v>
      </c>
      <c r="U4698" s="27" t="s">
        <v>8102</v>
      </c>
    </row>
    <row r="4699" spans="1:21" x14ac:dyDescent="0.15">
      <c r="A4699" s="27" t="s">
        <v>75</v>
      </c>
      <c r="B4699" s="27" t="s">
        <v>8103</v>
      </c>
      <c r="C4699" s="27" t="s">
        <v>188</v>
      </c>
      <c r="D4699" s="27" t="s">
        <v>822</v>
      </c>
      <c r="I4699" s="28">
        <v>43423.585752314815</v>
      </c>
      <c r="J4699" s="28">
        <v>43423.585960648146</v>
      </c>
      <c r="K4699" s="27">
        <v>2.0833333333333335E-4</v>
      </c>
      <c r="L4699" s="27" t="s">
        <v>210</v>
      </c>
      <c r="M4699" s="27" t="s">
        <v>211</v>
      </c>
      <c r="N4699" s="27" t="s">
        <v>215</v>
      </c>
      <c r="O4699" s="27" t="s">
        <v>823</v>
      </c>
      <c r="R4699" s="27">
        <v>0</v>
      </c>
      <c r="U4699" s="27" t="s">
        <v>8102</v>
      </c>
    </row>
    <row r="4700" spans="1:21" x14ac:dyDescent="0.15">
      <c r="A4700" s="27" t="s">
        <v>75</v>
      </c>
      <c r="B4700" s="27" t="s">
        <v>8104</v>
      </c>
      <c r="C4700" s="27" t="s">
        <v>188</v>
      </c>
      <c r="D4700" s="27" t="s">
        <v>822</v>
      </c>
      <c r="I4700" s="28">
        <v>43423.586064814815</v>
      </c>
      <c r="J4700" s="28">
        <v>43423.586273148147</v>
      </c>
      <c r="K4700" s="27">
        <v>2.0833333333333335E-4</v>
      </c>
      <c r="L4700" s="27" t="s">
        <v>210</v>
      </c>
      <c r="M4700" s="27" t="s">
        <v>211</v>
      </c>
      <c r="N4700" s="27" t="s">
        <v>215</v>
      </c>
      <c r="O4700" s="27" t="s">
        <v>823</v>
      </c>
      <c r="R4700" s="27">
        <v>0</v>
      </c>
      <c r="U4700" s="27" t="s">
        <v>8102</v>
      </c>
    </row>
    <row r="4701" spans="1:21" x14ac:dyDescent="0.15">
      <c r="A4701" s="27" t="s">
        <v>75</v>
      </c>
      <c r="B4701" s="27" t="s">
        <v>8105</v>
      </c>
      <c r="C4701" s="27" t="s">
        <v>188</v>
      </c>
      <c r="D4701" s="27" t="s">
        <v>822</v>
      </c>
      <c r="I4701" s="28">
        <v>43423.586435185185</v>
      </c>
      <c r="J4701" s="28">
        <v>43423.586481481485</v>
      </c>
      <c r="K4701" s="27">
        <v>4.6296296296296294E-5</v>
      </c>
      <c r="L4701" s="27" t="s">
        <v>210</v>
      </c>
      <c r="M4701" s="27" t="s">
        <v>211</v>
      </c>
      <c r="N4701" s="27" t="s">
        <v>215</v>
      </c>
      <c r="O4701" s="27" t="s">
        <v>823</v>
      </c>
      <c r="R4701" s="27">
        <v>0</v>
      </c>
      <c r="U4701" s="27" t="s">
        <v>8102</v>
      </c>
    </row>
    <row r="4702" spans="1:21" x14ac:dyDescent="0.15">
      <c r="A4702" s="27" t="s">
        <v>75</v>
      </c>
      <c r="B4702" s="27" t="s">
        <v>8106</v>
      </c>
      <c r="C4702" s="27" t="s">
        <v>188</v>
      </c>
      <c r="D4702" s="27" t="s">
        <v>822</v>
      </c>
      <c r="I4702" s="28">
        <v>43423.587141203701</v>
      </c>
      <c r="J4702" s="28">
        <v>43423.587326388886</v>
      </c>
      <c r="K4702" s="27">
        <v>1.8518518518518518E-4</v>
      </c>
      <c r="L4702" s="27" t="s">
        <v>210</v>
      </c>
      <c r="M4702" s="27" t="s">
        <v>211</v>
      </c>
      <c r="N4702" s="27" t="s">
        <v>215</v>
      </c>
      <c r="O4702" s="27" t="s">
        <v>823</v>
      </c>
      <c r="R4702" s="27">
        <v>0</v>
      </c>
      <c r="U4702" s="27" t="s">
        <v>8107</v>
      </c>
    </row>
    <row r="4703" spans="1:21" x14ac:dyDescent="0.15">
      <c r="A4703" s="27" t="s">
        <v>75</v>
      </c>
      <c r="B4703" s="27" t="s">
        <v>8108</v>
      </c>
      <c r="C4703" s="27" t="s">
        <v>188</v>
      </c>
      <c r="D4703" s="27" t="s">
        <v>822</v>
      </c>
      <c r="I4703" s="28">
        <v>43423.587500000001</v>
      </c>
      <c r="J4703" s="28">
        <v>43423.587685185186</v>
      </c>
      <c r="K4703" s="27">
        <v>1.8518518518518518E-4</v>
      </c>
      <c r="L4703" s="27" t="s">
        <v>210</v>
      </c>
      <c r="M4703" s="27" t="s">
        <v>211</v>
      </c>
      <c r="N4703" s="27" t="s">
        <v>215</v>
      </c>
      <c r="O4703" s="27" t="s">
        <v>823</v>
      </c>
      <c r="R4703" s="27">
        <v>0</v>
      </c>
      <c r="U4703" s="27" t="s">
        <v>8107</v>
      </c>
    </row>
    <row r="4704" spans="1:21" x14ac:dyDescent="0.15">
      <c r="A4704" s="27" t="s">
        <v>75</v>
      </c>
      <c r="B4704" s="27" t="s">
        <v>8109</v>
      </c>
      <c r="C4704" s="27" t="s">
        <v>188</v>
      </c>
      <c r="D4704" s="27" t="s">
        <v>822</v>
      </c>
      <c r="I4704" s="28">
        <v>43423.587812500002</v>
      </c>
      <c r="J4704" s="28">
        <v>43423.587997685187</v>
      </c>
      <c r="K4704" s="27">
        <v>1.8518518518518518E-4</v>
      </c>
      <c r="L4704" s="27" t="s">
        <v>210</v>
      </c>
      <c r="M4704" s="27" t="s">
        <v>211</v>
      </c>
      <c r="N4704" s="27" t="s">
        <v>215</v>
      </c>
      <c r="O4704" s="27" t="s">
        <v>823</v>
      </c>
      <c r="U4704" s="27" t="s">
        <v>8107</v>
      </c>
    </row>
    <row r="4705" spans="1:21" x14ac:dyDescent="0.15">
      <c r="A4705" s="27" t="s">
        <v>75</v>
      </c>
      <c r="B4705" s="27" t="s">
        <v>8110</v>
      </c>
      <c r="C4705" s="27" t="s">
        <v>188</v>
      </c>
      <c r="D4705" s="27" t="s">
        <v>822</v>
      </c>
      <c r="I4705" s="28">
        <v>43423.588125000002</v>
      </c>
      <c r="J4705" s="28">
        <v>43423.588310185187</v>
      </c>
      <c r="K4705" s="27">
        <v>1.8518518518518518E-4</v>
      </c>
      <c r="L4705" s="27" t="s">
        <v>210</v>
      </c>
      <c r="M4705" s="27" t="s">
        <v>211</v>
      </c>
      <c r="N4705" s="27" t="s">
        <v>215</v>
      </c>
      <c r="O4705" s="27" t="s">
        <v>823</v>
      </c>
      <c r="R4705" s="27">
        <v>0</v>
      </c>
      <c r="U4705" s="27" t="s">
        <v>8107</v>
      </c>
    </row>
    <row r="4706" spans="1:21" x14ac:dyDescent="0.15">
      <c r="A4706" s="27" t="s">
        <v>75</v>
      </c>
      <c r="B4706" s="27" t="s">
        <v>8111</v>
      </c>
      <c r="C4706" s="27" t="s">
        <v>188</v>
      </c>
      <c r="D4706" s="27" t="s">
        <v>822</v>
      </c>
      <c r="I4706" s="28">
        <v>43423.588414351849</v>
      </c>
      <c r="J4706" s="28">
        <v>43423.588750000003</v>
      </c>
      <c r="K4706" s="27">
        <v>3.3564814814814812E-4</v>
      </c>
      <c r="L4706" s="27" t="s">
        <v>210</v>
      </c>
      <c r="M4706" s="27" t="s">
        <v>211</v>
      </c>
      <c r="N4706" s="27" t="s">
        <v>215</v>
      </c>
      <c r="O4706" s="27" t="s">
        <v>823</v>
      </c>
      <c r="R4706" s="27">
        <v>0</v>
      </c>
      <c r="U4706" s="27" t="s">
        <v>8112</v>
      </c>
    </row>
    <row r="4707" spans="1:21" x14ac:dyDescent="0.15">
      <c r="A4707" s="27" t="s">
        <v>75</v>
      </c>
      <c r="B4707" s="27" t="s">
        <v>8113</v>
      </c>
      <c r="C4707" s="27" t="s">
        <v>188</v>
      </c>
      <c r="D4707" s="27" t="s">
        <v>822</v>
      </c>
      <c r="I4707" s="28">
        <v>43423.58902777778</v>
      </c>
      <c r="J4707" s="28">
        <v>43423.590543981481</v>
      </c>
      <c r="K4707" s="27">
        <v>1.5162037037037036E-3</v>
      </c>
      <c r="L4707" s="27" t="s">
        <v>210</v>
      </c>
      <c r="M4707" s="27" t="s">
        <v>211</v>
      </c>
      <c r="N4707" s="27" t="s">
        <v>215</v>
      </c>
      <c r="O4707" s="27" t="s">
        <v>823</v>
      </c>
      <c r="R4707" s="27">
        <v>0</v>
      </c>
      <c r="U4707" s="27" t="s">
        <v>8107</v>
      </c>
    </row>
    <row r="4708" spans="1:21" x14ac:dyDescent="0.15">
      <c r="A4708" s="27" t="s">
        <v>75</v>
      </c>
      <c r="B4708" s="27" t="s">
        <v>8114</v>
      </c>
      <c r="C4708" s="27" t="s">
        <v>188</v>
      </c>
      <c r="D4708" s="27" t="s">
        <v>822</v>
      </c>
      <c r="I4708" s="28">
        <v>43423.592233796298</v>
      </c>
      <c r="J4708" s="28">
        <v>43423.592569444445</v>
      </c>
      <c r="K4708" s="27">
        <v>3.3564814814814812E-4</v>
      </c>
      <c r="L4708" s="27" t="s">
        <v>210</v>
      </c>
      <c r="M4708" s="27" t="s">
        <v>211</v>
      </c>
      <c r="N4708" s="27" t="s">
        <v>215</v>
      </c>
      <c r="O4708" s="27" t="s">
        <v>823</v>
      </c>
      <c r="R4708" s="27">
        <v>0</v>
      </c>
      <c r="U4708" s="27" t="s">
        <v>1916</v>
      </c>
    </row>
    <row r="4709" spans="1:21" x14ac:dyDescent="0.15">
      <c r="A4709" s="27" t="s">
        <v>75</v>
      </c>
      <c r="B4709" s="27" t="s">
        <v>8115</v>
      </c>
      <c r="C4709" s="27" t="s">
        <v>188</v>
      </c>
      <c r="D4709" s="27" t="s">
        <v>822</v>
      </c>
      <c r="I4709" s="28">
        <v>43423.592719907407</v>
      </c>
      <c r="J4709" s="28">
        <v>43423.594166666669</v>
      </c>
      <c r="K4709" s="27">
        <v>1.4467592592592594E-3</v>
      </c>
      <c r="L4709" s="27" t="s">
        <v>210</v>
      </c>
      <c r="M4709" s="27" t="s">
        <v>211</v>
      </c>
      <c r="N4709" s="27" t="s">
        <v>215</v>
      </c>
      <c r="O4709" s="27" t="s">
        <v>823</v>
      </c>
      <c r="R4709" s="27">
        <v>0</v>
      </c>
      <c r="U4709" s="27" t="s">
        <v>1916</v>
      </c>
    </row>
    <row r="4710" spans="1:21" x14ac:dyDescent="0.15">
      <c r="A4710" s="27" t="s">
        <v>75</v>
      </c>
      <c r="B4710" s="27" t="s">
        <v>14620</v>
      </c>
      <c r="C4710" s="27" t="s">
        <v>188</v>
      </c>
      <c r="D4710" s="27" t="s">
        <v>822</v>
      </c>
      <c r="I4710" s="28">
        <v>43423.595497685186</v>
      </c>
      <c r="J4710" s="28">
        <v>43423.595497685186</v>
      </c>
      <c r="K4710" s="27">
        <v>0</v>
      </c>
      <c r="L4710" s="27" t="s">
        <v>211</v>
      </c>
      <c r="M4710" s="27" t="s">
        <v>211</v>
      </c>
      <c r="N4710" s="27" t="s">
        <v>215</v>
      </c>
      <c r="O4710" s="27" t="s">
        <v>823</v>
      </c>
      <c r="R4710" s="27">
        <v>0</v>
      </c>
      <c r="U4710" s="27" t="s">
        <v>1994</v>
      </c>
    </row>
    <row r="4711" spans="1:21" x14ac:dyDescent="0.15">
      <c r="A4711" s="27" t="s">
        <v>75</v>
      </c>
      <c r="B4711" s="27" t="s">
        <v>8116</v>
      </c>
      <c r="C4711" s="27" t="s">
        <v>188</v>
      </c>
      <c r="D4711" s="27" t="s">
        <v>822</v>
      </c>
      <c r="I4711" s="28">
        <v>43423.59652777778</v>
      </c>
      <c r="J4711" s="28">
        <v>43423.596851851849</v>
      </c>
      <c r="K4711" s="27">
        <v>3.2407407407407406E-4</v>
      </c>
      <c r="L4711" s="27" t="s">
        <v>210</v>
      </c>
      <c r="M4711" s="27" t="s">
        <v>211</v>
      </c>
      <c r="N4711" s="27" t="s">
        <v>215</v>
      </c>
      <c r="O4711" s="27" t="s">
        <v>823</v>
      </c>
      <c r="R4711" s="27">
        <v>0</v>
      </c>
      <c r="U4711" s="27" t="s">
        <v>8117</v>
      </c>
    </row>
    <row r="4712" spans="1:21" x14ac:dyDescent="0.15">
      <c r="A4712" s="27" t="s">
        <v>75</v>
      </c>
      <c r="B4712" s="27" t="s">
        <v>8118</v>
      </c>
      <c r="C4712" s="27" t="s">
        <v>188</v>
      </c>
      <c r="D4712" s="27" t="s">
        <v>822</v>
      </c>
      <c r="I4712" s="28">
        <v>43423.599374999998</v>
      </c>
      <c r="J4712" s="28">
        <v>43423.599849537037</v>
      </c>
      <c r="K4712" s="27">
        <v>4.7453703703703704E-4</v>
      </c>
      <c r="L4712" s="27" t="s">
        <v>210</v>
      </c>
      <c r="M4712" s="27" t="s">
        <v>211</v>
      </c>
      <c r="N4712" s="27" t="s">
        <v>215</v>
      </c>
      <c r="O4712" s="27" t="s">
        <v>823</v>
      </c>
      <c r="R4712" s="27">
        <v>0</v>
      </c>
      <c r="U4712" s="27" t="s">
        <v>1994</v>
      </c>
    </row>
    <row r="4713" spans="1:21" x14ac:dyDescent="0.15">
      <c r="A4713" s="27" t="s">
        <v>75</v>
      </c>
      <c r="B4713" s="27" t="s">
        <v>8119</v>
      </c>
      <c r="C4713" s="27" t="s">
        <v>188</v>
      </c>
      <c r="D4713" s="27" t="s">
        <v>822</v>
      </c>
      <c r="I4713" s="28">
        <v>43423.620810185188</v>
      </c>
      <c r="J4713" s="28">
        <v>43423.621261574073</v>
      </c>
      <c r="K4713" s="27">
        <v>4.5138888888888892E-4</v>
      </c>
      <c r="L4713" s="27" t="s">
        <v>210</v>
      </c>
      <c r="M4713" s="27" t="s">
        <v>211</v>
      </c>
      <c r="N4713" s="27" t="s">
        <v>215</v>
      </c>
      <c r="O4713" s="27" t="s">
        <v>823</v>
      </c>
      <c r="R4713" s="27">
        <v>0</v>
      </c>
      <c r="U4713" s="27" t="s">
        <v>1916</v>
      </c>
    </row>
    <row r="4714" spans="1:21" x14ac:dyDescent="0.15">
      <c r="A4714" s="27" t="s">
        <v>75</v>
      </c>
      <c r="B4714" s="27" t="s">
        <v>8120</v>
      </c>
      <c r="C4714" s="27" t="s">
        <v>188</v>
      </c>
      <c r="D4714" s="27" t="s">
        <v>822</v>
      </c>
      <c r="I4714" s="28">
        <v>43423.633935185186</v>
      </c>
      <c r="J4714" s="28">
        <v>43423.634363425925</v>
      </c>
      <c r="K4714" s="27">
        <v>4.2824074074074075E-4</v>
      </c>
      <c r="L4714" s="27" t="s">
        <v>210</v>
      </c>
      <c r="M4714" s="27" t="s">
        <v>211</v>
      </c>
      <c r="N4714" s="27" t="s">
        <v>215</v>
      </c>
      <c r="O4714" s="27" t="s">
        <v>823</v>
      </c>
      <c r="R4714" s="27">
        <v>0</v>
      </c>
      <c r="U4714" s="27" t="s">
        <v>1916</v>
      </c>
    </row>
    <row r="4715" spans="1:21" x14ac:dyDescent="0.15">
      <c r="A4715" s="27" t="s">
        <v>75</v>
      </c>
      <c r="B4715" s="27" t="s">
        <v>14621</v>
      </c>
      <c r="C4715" s="27" t="s">
        <v>188</v>
      </c>
      <c r="D4715" s="27" t="s">
        <v>822</v>
      </c>
      <c r="I4715" s="28">
        <v>43423.635335648149</v>
      </c>
      <c r="J4715" s="28">
        <v>43423.635335648149</v>
      </c>
      <c r="K4715" s="27">
        <v>0</v>
      </c>
      <c r="L4715" s="27" t="s">
        <v>211</v>
      </c>
      <c r="M4715" s="27" t="s">
        <v>211</v>
      </c>
      <c r="N4715" s="27" t="s">
        <v>215</v>
      </c>
      <c r="O4715" s="27" t="s">
        <v>823</v>
      </c>
      <c r="R4715" s="27">
        <v>0</v>
      </c>
      <c r="U4715" s="27" t="s">
        <v>14622</v>
      </c>
    </row>
    <row r="4716" spans="1:21" x14ac:dyDescent="0.15">
      <c r="A4716" s="27" t="s">
        <v>75</v>
      </c>
      <c r="B4716" s="27" t="s">
        <v>8121</v>
      </c>
      <c r="C4716" s="27" t="s">
        <v>188</v>
      </c>
      <c r="D4716" s="27" t="s">
        <v>822</v>
      </c>
      <c r="I4716" s="28">
        <v>43423.638333333336</v>
      </c>
      <c r="J4716" s="28">
        <v>43423.63863425926</v>
      </c>
      <c r="K4716" s="27">
        <v>3.0092592592592595E-4</v>
      </c>
      <c r="L4716" s="27" t="s">
        <v>210</v>
      </c>
      <c r="M4716" s="27" t="s">
        <v>211</v>
      </c>
      <c r="N4716" s="27" t="s">
        <v>215</v>
      </c>
      <c r="O4716" s="27" t="s">
        <v>823</v>
      </c>
      <c r="R4716" s="27">
        <v>0</v>
      </c>
      <c r="U4716" s="27" t="s">
        <v>8122</v>
      </c>
    </row>
    <row r="4717" spans="1:21" x14ac:dyDescent="0.15">
      <c r="A4717" s="27" t="s">
        <v>75</v>
      </c>
      <c r="B4717" s="27" t="s">
        <v>8123</v>
      </c>
      <c r="C4717" s="27" t="s">
        <v>188</v>
      </c>
      <c r="D4717" s="27" t="s">
        <v>822</v>
      </c>
      <c r="I4717" s="28">
        <v>43423.640902777777</v>
      </c>
      <c r="J4717" s="28">
        <v>43423.641053240739</v>
      </c>
      <c r="K4717" s="27">
        <v>1.5046296296296297E-4</v>
      </c>
      <c r="L4717" s="27" t="s">
        <v>210</v>
      </c>
      <c r="M4717" s="27" t="s">
        <v>211</v>
      </c>
      <c r="N4717" s="27" t="s">
        <v>215</v>
      </c>
      <c r="O4717" s="27" t="s">
        <v>823</v>
      </c>
      <c r="R4717" s="27">
        <v>0</v>
      </c>
      <c r="U4717" s="27" t="s">
        <v>8046</v>
      </c>
    </row>
    <row r="4718" spans="1:21" x14ac:dyDescent="0.15">
      <c r="A4718" s="27" t="s">
        <v>75</v>
      </c>
      <c r="B4718" s="27" t="s">
        <v>8124</v>
      </c>
      <c r="C4718" s="27" t="s">
        <v>188</v>
      </c>
      <c r="D4718" s="27" t="s">
        <v>822</v>
      </c>
      <c r="I4718" s="28">
        <v>43423.643414351849</v>
      </c>
      <c r="J4718" s="28">
        <v>43423.643564814818</v>
      </c>
      <c r="K4718" s="27">
        <v>1.5046296296296297E-4</v>
      </c>
      <c r="L4718" s="27" t="s">
        <v>210</v>
      </c>
      <c r="M4718" s="27" t="s">
        <v>211</v>
      </c>
      <c r="N4718" s="27" t="s">
        <v>215</v>
      </c>
      <c r="O4718" s="27" t="s">
        <v>823</v>
      </c>
      <c r="R4718" s="27">
        <v>0</v>
      </c>
      <c r="U4718" s="27" t="s">
        <v>8046</v>
      </c>
    </row>
    <row r="4719" spans="1:21" x14ac:dyDescent="0.15">
      <c r="A4719" s="27" t="s">
        <v>75</v>
      </c>
      <c r="B4719" s="27" t="s">
        <v>8125</v>
      </c>
      <c r="C4719" s="27" t="s">
        <v>188</v>
      </c>
      <c r="D4719" s="27" t="s">
        <v>822</v>
      </c>
      <c r="I4719" s="28">
        <v>43423.644803240742</v>
      </c>
      <c r="J4719" s="28">
        <v>43423.645335648151</v>
      </c>
      <c r="K4719" s="27">
        <v>5.3240740740740744E-4</v>
      </c>
      <c r="L4719" s="27" t="s">
        <v>210</v>
      </c>
      <c r="M4719" s="27" t="s">
        <v>211</v>
      </c>
      <c r="N4719" s="27" t="s">
        <v>215</v>
      </c>
      <c r="O4719" s="27" t="s">
        <v>823</v>
      </c>
      <c r="R4719" s="27">
        <v>0</v>
      </c>
      <c r="U4719" s="27" t="s">
        <v>8126</v>
      </c>
    </row>
    <row r="4720" spans="1:21" x14ac:dyDescent="0.15">
      <c r="A4720" s="27" t="s">
        <v>75</v>
      </c>
      <c r="B4720" s="27" t="s">
        <v>8127</v>
      </c>
      <c r="C4720" s="27" t="s">
        <v>188</v>
      </c>
      <c r="D4720" s="27" t="s">
        <v>822</v>
      </c>
      <c r="I4720" s="28">
        <v>43423.645810185182</v>
      </c>
      <c r="J4720" s="28">
        <v>43423.64634259259</v>
      </c>
      <c r="K4720" s="27">
        <v>5.3240740740740744E-4</v>
      </c>
      <c r="L4720" s="27" t="s">
        <v>210</v>
      </c>
      <c r="M4720" s="27" t="s">
        <v>211</v>
      </c>
      <c r="N4720" s="27" t="s">
        <v>215</v>
      </c>
      <c r="O4720" s="27" t="s">
        <v>823</v>
      </c>
      <c r="R4720" s="27">
        <v>0</v>
      </c>
      <c r="U4720" s="27" t="s">
        <v>8126</v>
      </c>
    </row>
    <row r="4721" spans="1:21" x14ac:dyDescent="0.15">
      <c r="A4721" s="27" t="s">
        <v>75</v>
      </c>
      <c r="B4721" s="27" t="s">
        <v>8128</v>
      </c>
      <c r="C4721" s="27" t="s">
        <v>188</v>
      </c>
      <c r="D4721" s="27" t="s">
        <v>822</v>
      </c>
      <c r="I4721" s="28">
        <v>43423.647037037037</v>
      </c>
      <c r="J4721" s="28">
        <v>43423.647569444445</v>
      </c>
      <c r="K4721" s="27">
        <v>5.3240740740740744E-4</v>
      </c>
      <c r="L4721" s="27" t="s">
        <v>210</v>
      </c>
      <c r="M4721" s="27" t="s">
        <v>211</v>
      </c>
      <c r="N4721" s="27" t="s">
        <v>215</v>
      </c>
      <c r="O4721" s="27" t="s">
        <v>823</v>
      </c>
      <c r="R4721" s="27">
        <v>0</v>
      </c>
      <c r="U4721" s="27" t="s">
        <v>8126</v>
      </c>
    </row>
    <row r="4722" spans="1:21" x14ac:dyDescent="0.15">
      <c r="A4722" s="27" t="s">
        <v>75</v>
      </c>
      <c r="B4722" s="27" t="s">
        <v>8129</v>
      </c>
      <c r="C4722" s="27" t="s">
        <v>188</v>
      </c>
      <c r="D4722" s="27" t="s">
        <v>822</v>
      </c>
      <c r="I4722" s="28">
        <v>43423.648888888885</v>
      </c>
      <c r="J4722" s="28">
        <v>43423.649421296293</v>
      </c>
      <c r="K4722" s="27">
        <v>5.3240740740740744E-4</v>
      </c>
      <c r="L4722" s="27" t="s">
        <v>210</v>
      </c>
      <c r="M4722" s="27" t="s">
        <v>211</v>
      </c>
      <c r="N4722" s="27" t="s">
        <v>215</v>
      </c>
      <c r="O4722" s="27" t="s">
        <v>823</v>
      </c>
      <c r="R4722" s="27">
        <v>0</v>
      </c>
      <c r="U4722" s="27" t="s">
        <v>8126</v>
      </c>
    </row>
    <row r="4723" spans="1:21" x14ac:dyDescent="0.15">
      <c r="A4723" s="27" t="s">
        <v>75</v>
      </c>
      <c r="B4723" s="27" t="s">
        <v>14623</v>
      </c>
      <c r="C4723" s="27" t="s">
        <v>188</v>
      </c>
      <c r="D4723" s="27" t="s">
        <v>822</v>
      </c>
      <c r="I4723" s="28">
        <v>43423.654606481483</v>
      </c>
      <c r="J4723" s="28">
        <v>43423.654606481483</v>
      </c>
      <c r="K4723" s="27">
        <v>0</v>
      </c>
      <c r="L4723" s="27" t="s">
        <v>211</v>
      </c>
      <c r="M4723" s="27" t="s">
        <v>211</v>
      </c>
      <c r="N4723" s="27" t="s">
        <v>215</v>
      </c>
      <c r="O4723" s="27" t="s">
        <v>823</v>
      </c>
      <c r="U4723" s="27" t="s">
        <v>4778</v>
      </c>
    </row>
    <row r="4724" spans="1:21" x14ac:dyDescent="0.15">
      <c r="A4724" s="27" t="s">
        <v>75</v>
      </c>
      <c r="B4724" s="27" t="s">
        <v>14624</v>
      </c>
      <c r="C4724" s="27" t="s">
        <v>188</v>
      </c>
      <c r="D4724" s="27" t="s">
        <v>822</v>
      </c>
      <c r="I4724" s="28">
        <v>43423.654675925929</v>
      </c>
      <c r="J4724" s="28">
        <v>43423.654675925929</v>
      </c>
      <c r="K4724" s="27">
        <v>0</v>
      </c>
      <c r="L4724" s="27" t="s">
        <v>211</v>
      </c>
      <c r="M4724" s="27" t="s">
        <v>211</v>
      </c>
      <c r="N4724" s="27" t="s">
        <v>215</v>
      </c>
      <c r="O4724" s="27" t="s">
        <v>823</v>
      </c>
      <c r="U4724" s="27" t="s">
        <v>4778</v>
      </c>
    </row>
    <row r="4725" spans="1:21" x14ac:dyDescent="0.15">
      <c r="A4725" s="27" t="s">
        <v>75</v>
      </c>
      <c r="B4725" s="27" t="s">
        <v>8130</v>
      </c>
      <c r="C4725" s="27" t="s">
        <v>188</v>
      </c>
      <c r="D4725" s="27" t="s">
        <v>822</v>
      </c>
      <c r="I4725" s="28">
        <v>43423.668599537035</v>
      </c>
      <c r="J4725" s="28">
        <v>43423.669062499997</v>
      </c>
      <c r="K4725" s="27">
        <v>4.6296296296296293E-4</v>
      </c>
      <c r="L4725" s="27" t="s">
        <v>210</v>
      </c>
      <c r="M4725" s="27" t="s">
        <v>211</v>
      </c>
      <c r="N4725" s="27" t="s">
        <v>215</v>
      </c>
      <c r="O4725" s="27" t="s">
        <v>823</v>
      </c>
      <c r="R4725" s="27">
        <v>0</v>
      </c>
      <c r="U4725" s="27" t="s">
        <v>1916</v>
      </c>
    </row>
    <row r="4726" spans="1:21" x14ac:dyDescent="0.15">
      <c r="A4726" s="27" t="s">
        <v>75</v>
      </c>
      <c r="B4726" s="27" t="s">
        <v>8131</v>
      </c>
      <c r="C4726" s="27" t="s">
        <v>188</v>
      </c>
      <c r="D4726" s="27" t="s">
        <v>822</v>
      </c>
      <c r="I4726" s="28">
        <v>43423.670162037037</v>
      </c>
      <c r="J4726" s="28">
        <v>43423.670937499999</v>
      </c>
      <c r="K4726" s="27">
        <v>7.7546296296296304E-4</v>
      </c>
      <c r="L4726" s="27" t="s">
        <v>210</v>
      </c>
      <c r="M4726" s="27" t="s">
        <v>211</v>
      </c>
      <c r="N4726" s="27" t="s">
        <v>215</v>
      </c>
      <c r="O4726" s="27" t="s">
        <v>823</v>
      </c>
      <c r="R4726" s="27">
        <v>0</v>
      </c>
      <c r="U4726" s="27" t="s">
        <v>8132</v>
      </c>
    </row>
    <row r="4727" spans="1:21" x14ac:dyDescent="0.15">
      <c r="A4727" s="27" t="s">
        <v>75</v>
      </c>
      <c r="B4727" s="27" t="s">
        <v>8133</v>
      </c>
      <c r="C4727" s="27" t="s">
        <v>188</v>
      </c>
      <c r="D4727" s="27" t="s">
        <v>822</v>
      </c>
      <c r="I4727" s="28">
        <v>43423.676504629628</v>
      </c>
      <c r="J4727" s="28">
        <v>43423.67696759259</v>
      </c>
      <c r="K4727" s="27">
        <v>4.6296296296296293E-4</v>
      </c>
      <c r="L4727" s="27" t="s">
        <v>210</v>
      </c>
      <c r="M4727" s="27" t="s">
        <v>211</v>
      </c>
      <c r="N4727" s="27" t="s">
        <v>215</v>
      </c>
      <c r="O4727" s="27" t="s">
        <v>823</v>
      </c>
      <c r="R4727" s="27">
        <v>0</v>
      </c>
      <c r="U4727" s="27" t="s">
        <v>1916</v>
      </c>
    </row>
    <row r="4728" spans="1:21" x14ac:dyDescent="0.15">
      <c r="A4728" s="27" t="s">
        <v>75</v>
      </c>
      <c r="B4728" s="27" t="s">
        <v>8134</v>
      </c>
      <c r="C4728" s="27" t="s">
        <v>188</v>
      </c>
      <c r="D4728" s="27" t="s">
        <v>822</v>
      </c>
      <c r="I4728" s="28">
        <v>43423.696574074071</v>
      </c>
      <c r="J4728" s="28">
        <v>43423.69703703704</v>
      </c>
      <c r="K4728" s="27">
        <v>4.6296296296296293E-4</v>
      </c>
      <c r="L4728" s="27" t="s">
        <v>210</v>
      </c>
      <c r="M4728" s="27" t="s">
        <v>211</v>
      </c>
      <c r="N4728" s="27" t="s">
        <v>215</v>
      </c>
      <c r="O4728" s="27" t="s">
        <v>823</v>
      </c>
      <c r="R4728" s="27">
        <v>0</v>
      </c>
      <c r="U4728" s="27" t="s">
        <v>8135</v>
      </c>
    </row>
    <row r="4729" spans="1:21" x14ac:dyDescent="0.15">
      <c r="A4729" s="27" t="s">
        <v>75</v>
      </c>
      <c r="B4729" s="27" t="s">
        <v>8136</v>
      </c>
      <c r="C4729" s="27" t="s">
        <v>188</v>
      </c>
      <c r="D4729" s="27" t="s">
        <v>822</v>
      </c>
      <c r="I4729" s="28">
        <v>43423.711585648147</v>
      </c>
      <c r="J4729" s="28">
        <v>43423.712187500001</v>
      </c>
      <c r="K4729" s="27">
        <v>6.018518518518519E-4</v>
      </c>
      <c r="L4729" s="27" t="s">
        <v>210</v>
      </c>
      <c r="M4729" s="27" t="s">
        <v>211</v>
      </c>
      <c r="N4729" s="27" t="s">
        <v>215</v>
      </c>
      <c r="O4729" s="27" t="s">
        <v>823</v>
      </c>
      <c r="R4729" s="27">
        <v>0</v>
      </c>
      <c r="U4729" s="27" t="s">
        <v>8137</v>
      </c>
    </row>
    <row r="4730" spans="1:21" x14ac:dyDescent="0.15">
      <c r="A4730" s="27" t="s">
        <v>75</v>
      </c>
      <c r="B4730" s="27" t="s">
        <v>14625</v>
      </c>
      <c r="C4730" s="27" t="s">
        <v>188</v>
      </c>
      <c r="D4730" s="27" t="s">
        <v>822</v>
      </c>
      <c r="I4730" s="28">
        <v>43423.714953703704</v>
      </c>
      <c r="J4730" s="28">
        <v>43423.714953703704</v>
      </c>
      <c r="K4730" s="27">
        <v>0</v>
      </c>
      <c r="L4730" s="27" t="s">
        <v>211</v>
      </c>
      <c r="M4730" s="27" t="s">
        <v>211</v>
      </c>
      <c r="N4730" s="27" t="s">
        <v>215</v>
      </c>
      <c r="O4730" s="27" t="s">
        <v>823</v>
      </c>
      <c r="R4730" s="27">
        <v>0</v>
      </c>
      <c r="U4730" s="27" t="s">
        <v>14626</v>
      </c>
    </row>
    <row r="4731" spans="1:21" x14ac:dyDescent="0.15">
      <c r="A4731" s="27" t="s">
        <v>75</v>
      </c>
      <c r="B4731" s="27" t="s">
        <v>14627</v>
      </c>
      <c r="C4731" s="27" t="s">
        <v>188</v>
      </c>
      <c r="D4731" s="27" t="s">
        <v>822</v>
      </c>
      <c r="I4731" s="28">
        <v>43423.715092592596</v>
      </c>
      <c r="J4731" s="28">
        <v>43423.715092592596</v>
      </c>
      <c r="K4731" s="27">
        <v>0</v>
      </c>
      <c r="L4731" s="27" t="s">
        <v>211</v>
      </c>
      <c r="M4731" s="27" t="s">
        <v>211</v>
      </c>
      <c r="N4731" s="27" t="s">
        <v>215</v>
      </c>
      <c r="O4731" s="27" t="s">
        <v>823</v>
      </c>
      <c r="R4731" s="27">
        <v>0</v>
      </c>
      <c r="U4731" s="27" t="s">
        <v>14626</v>
      </c>
    </row>
    <row r="4732" spans="1:21" x14ac:dyDescent="0.15">
      <c r="A4732" s="27" t="s">
        <v>75</v>
      </c>
      <c r="B4732" s="27" t="s">
        <v>8138</v>
      </c>
      <c r="C4732" s="27" t="s">
        <v>569</v>
      </c>
      <c r="D4732" s="27" t="s">
        <v>735</v>
      </c>
      <c r="I4732" s="28">
        <v>43423.436898148146</v>
      </c>
      <c r="J4732" s="28">
        <v>43423.442210648151</v>
      </c>
      <c r="K4732" s="27">
        <v>5.3125000000000004E-3</v>
      </c>
      <c r="L4732" s="27" t="s">
        <v>210</v>
      </c>
      <c r="M4732" s="27" t="s">
        <v>210</v>
      </c>
      <c r="N4732" s="27" t="s">
        <v>215</v>
      </c>
      <c r="O4732" s="27" t="s">
        <v>736</v>
      </c>
      <c r="R4732" s="27">
        <v>0</v>
      </c>
      <c r="U4732" s="27" t="s">
        <v>8139</v>
      </c>
    </row>
    <row r="4733" spans="1:21" x14ac:dyDescent="0.15">
      <c r="A4733" s="27" t="s">
        <v>75</v>
      </c>
      <c r="B4733" s="27" t="s">
        <v>14628</v>
      </c>
      <c r="C4733" s="27" t="s">
        <v>569</v>
      </c>
      <c r="D4733" s="27" t="s">
        <v>735</v>
      </c>
      <c r="I4733" s="28">
        <v>43423.447650462964</v>
      </c>
      <c r="J4733" s="28">
        <v>43423.447650462964</v>
      </c>
      <c r="K4733" s="27">
        <v>0</v>
      </c>
      <c r="L4733" s="27" t="s">
        <v>211</v>
      </c>
      <c r="M4733" s="27" t="s">
        <v>211</v>
      </c>
      <c r="N4733" s="27" t="s">
        <v>215</v>
      </c>
      <c r="O4733" s="27" t="s">
        <v>736</v>
      </c>
      <c r="R4733" s="27">
        <v>0</v>
      </c>
      <c r="U4733" s="27" t="s">
        <v>1995</v>
      </c>
    </row>
    <row r="4734" spans="1:21" x14ac:dyDescent="0.15">
      <c r="A4734" s="27" t="s">
        <v>75</v>
      </c>
      <c r="B4734" s="27" t="s">
        <v>8140</v>
      </c>
      <c r="C4734" s="27" t="s">
        <v>569</v>
      </c>
      <c r="D4734" s="27" t="s">
        <v>735</v>
      </c>
      <c r="I4734" s="28">
        <v>43423.464629629627</v>
      </c>
      <c r="J4734" s="28">
        <v>43423.465115740742</v>
      </c>
      <c r="K4734" s="27">
        <v>4.8611111111111104E-4</v>
      </c>
      <c r="L4734" s="27" t="s">
        <v>210</v>
      </c>
      <c r="M4734" s="27" t="s">
        <v>211</v>
      </c>
      <c r="N4734" s="27" t="s">
        <v>215</v>
      </c>
      <c r="O4734" s="27" t="s">
        <v>736</v>
      </c>
      <c r="R4734" s="27">
        <v>0</v>
      </c>
      <c r="U4734" s="27" t="s">
        <v>8141</v>
      </c>
    </row>
    <row r="4735" spans="1:21" x14ac:dyDescent="0.15">
      <c r="A4735" s="27" t="s">
        <v>75</v>
      </c>
      <c r="B4735" s="27" t="s">
        <v>8142</v>
      </c>
      <c r="C4735" s="27" t="s">
        <v>569</v>
      </c>
      <c r="D4735" s="27" t="s">
        <v>735</v>
      </c>
      <c r="I4735" s="28">
        <v>43423.465300925927</v>
      </c>
      <c r="J4735" s="28">
        <v>43423.467523148145</v>
      </c>
      <c r="K4735" s="27">
        <v>2.2222222222222222E-3</v>
      </c>
      <c r="L4735" s="27" t="s">
        <v>210</v>
      </c>
      <c r="M4735" s="27" t="s">
        <v>210</v>
      </c>
      <c r="N4735" s="27" t="s">
        <v>215</v>
      </c>
      <c r="O4735" s="27" t="s">
        <v>736</v>
      </c>
      <c r="R4735" s="27">
        <v>0</v>
      </c>
      <c r="U4735" s="27" t="s">
        <v>8143</v>
      </c>
    </row>
    <row r="4736" spans="1:21" x14ac:dyDescent="0.15">
      <c r="A4736" s="27" t="s">
        <v>75</v>
      </c>
      <c r="B4736" s="27" t="s">
        <v>14629</v>
      </c>
      <c r="C4736" s="27" t="s">
        <v>569</v>
      </c>
      <c r="D4736" s="27" t="s">
        <v>735</v>
      </c>
      <c r="I4736" s="28">
        <v>43423.482048611113</v>
      </c>
      <c r="J4736" s="28">
        <v>43423.482048611113</v>
      </c>
      <c r="K4736" s="27">
        <v>0</v>
      </c>
      <c r="L4736" s="27" t="s">
        <v>211</v>
      </c>
      <c r="M4736" s="27" t="s">
        <v>211</v>
      </c>
      <c r="N4736" s="27" t="s">
        <v>215</v>
      </c>
      <c r="O4736" s="27" t="s">
        <v>736</v>
      </c>
      <c r="R4736" s="27">
        <v>0</v>
      </c>
      <c r="U4736" s="27" t="s">
        <v>14630</v>
      </c>
    </row>
    <row r="4737" spans="1:21" x14ac:dyDescent="0.15">
      <c r="A4737" s="27" t="s">
        <v>75</v>
      </c>
      <c r="B4737" s="27" t="s">
        <v>8144</v>
      </c>
      <c r="C4737" s="27" t="s">
        <v>569</v>
      </c>
      <c r="D4737" s="27" t="s">
        <v>735</v>
      </c>
      <c r="I4737" s="28">
        <v>43423.483032407406</v>
      </c>
      <c r="J4737" s="28">
        <v>43423.483495370368</v>
      </c>
      <c r="K4737" s="27">
        <v>4.6296296296296293E-4</v>
      </c>
      <c r="L4737" s="27" t="s">
        <v>210</v>
      </c>
      <c r="M4737" s="27" t="s">
        <v>211</v>
      </c>
      <c r="N4737" s="27" t="s">
        <v>215</v>
      </c>
      <c r="O4737" s="27" t="s">
        <v>736</v>
      </c>
      <c r="R4737" s="27">
        <v>0</v>
      </c>
      <c r="U4737" s="27" t="s">
        <v>8145</v>
      </c>
    </row>
    <row r="4738" spans="1:21" x14ac:dyDescent="0.15">
      <c r="A4738" s="27" t="s">
        <v>75</v>
      </c>
      <c r="B4738" s="27" t="s">
        <v>8146</v>
      </c>
      <c r="C4738" s="27" t="s">
        <v>569</v>
      </c>
      <c r="D4738" s="27" t="s">
        <v>735</v>
      </c>
      <c r="I4738" s="28">
        <v>43423.574942129628</v>
      </c>
      <c r="J4738" s="28">
        <v>43423.575532407405</v>
      </c>
      <c r="K4738" s="27">
        <v>5.9027777777777778E-4</v>
      </c>
      <c r="L4738" s="27" t="s">
        <v>210</v>
      </c>
      <c r="M4738" s="27" t="s">
        <v>211</v>
      </c>
      <c r="N4738" s="27" t="s">
        <v>215</v>
      </c>
      <c r="O4738" s="27" t="s">
        <v>736</v>
      </c>
      <c r="R4738" s="27">
        <v>0</v>
      </c>
      <c r="U4738" s="27" t="s">
        <v>8147</v>
      </c>
    </row>
    <row r="4739" spans="1:21" x14ac:dyDescent="0.15">
      <c r="A4739" s="27" t="s">
        <v>75</v>
      </c>
      <c r="B4739" s="27" t="s">
        <v>8148</v>
      </c>
      <c r="C4739" s="27" t="s">
        <v>569</v>
      </c>
      <c r="D4739" s="27" t="s">
        <v>735</v>
      </c>
      <c r="I4739" s="28">
        <v>43423.579224537039</v>
      </c>
      <c r="J4739" s="28">
        <v>43423.581585648149</v>
      </c>
      <c r="K4739" s="27">
        <v>2.3611111111111111E-3</v>
      </c>
      <c r="L4739" s="27" t="s">
        <v>210</v>
      </c>
      <c r="M4739" s="27" t="s">
        <v>210</v>
      </c>
      <c r="N4739" s="27" t="s">
        <v>215</v>
      </c>
      <c r="O4739" s="27" t="s">
        <v>736</v>
      </c>
      <c r="R4739" s="27">
        <v>0</v>
      </c>
      <c r="U4739" s="27" t="s">
        <v>8149</v>
      </c>
    </row>
    <row r="4740" spans="1:21" x14ac:dyDescent="0.15">
      <c r="A4740" s="27" t="s">
        <v>75</v>
      </c>
      <c r="B4740" s="27" t="s">
        <v>8150</v>
      </c>
      <c r="C4740" s="27" t="s">
        <v>569</v>
      </c>
      <c r="D4740" s="27" t="s">
        <v>735</v>
      </c>
      <c r="I4740" s="28">
        <v>43423.583541666667</v>
      </c>
      <c r="J4740" s="28">
        <v>43423.584513888891</v>
      </c>
      <c r="K4740" s="27">
        <v>9.7222222222222209E-4</v>
      </c>
      <c r="L4740" s="27" t="s">
        <v>210</v>
      </c>
      <c r="M4740" s="27" t="s">
        <v>211</v>
      </c>
      <c r="N4740" s="27" t="s">
        <v>215</v>
      </c>
      <c r="O4740" s="27" t="s">
        <v>736</v>
      </c>
      <c r="R4740" s="27">
        <v>0</v>
      </c>
      <c r="U4740" s="27" t="s">
        <v>8151</v>
      </c>
    </row>
    <row r="4741" spans="1:21" x14ac:dyDescent="0.15">
      <c r="A4741" s="27" t="s">
        <v>75</v>
      </c>
      <c r="B4741" s="27" t="s">
        <v>8152</v>
      </c>
      <c r="C4741" s="27" t="s">
        <v>569</v>
      </c>
      <c r="D4741" s="27" t="s">
        <v>735</v>
      </c>
      <c r="I4741" s="28">
        <v>43423.588738425926</v>
      </c>
      <c r="J4741" s="28">
        <v>43423.595219907409</v>
      </c>
      <c r="K4741" s="27">
        <v>6.4814814814814813E-3</v>
      </c>
      <c r="L4741" s="27" t="s">
        <v>210</v>
      </c>
      <c r="M4741" s="27" t="s">
        <v>210</v>
      </c>
      <c r="N4741" s="27" t="s">
        <v>215</v>
      </c>
      <c r="O4741" s="27" t="s">
        <v>736</v>
      </c>
      <c r="R4741" s="27">
        <v>0</v>
      </c>
      <c r="U4741" s="27" t="s">
        <v>8153</v>
      </c>
    </row>
    <row r="4742" spans="1:21" x14ac:dyDescent="0.15">
      <c r="A4742" s="27" t="s">
        <v>75</v>
      </c>
      <c r="B4742" s="27" t="s">
        <v>14631</v>
      </c>
      <c r="C4742" s="27" t="s">
        <v>569</v>
      </c>
      <c r="D4742" s="27" t="s">
        <v>735</v>
      </c>
      <c r="I4742" s="28">
        <v>43423.596388888887</v>
      </c>
      <c r="J4742" s="28">
        <v>43423.596388888887</v>
      </c>
      <c r="K4742" s="27">
        <v>0</v>
      </c>
      <c r="L4742" s="27" t="s">
        <v>211</v>
      </c>
      <c r="M4742" s="27" t="s">
        <v>211</v>
      </c>
      <c r="N4742" s="27" t="s">
        <v>215</v>
      </c>
      <c r="O4742" s="27" t="s">
        <v>736</v>
      </c>
      <c r="R4742" s="27">
        <v>0</v>
      </c>
      <c r="U4742" s="27" t="s">
        <v>14632</v>
      </c>
    </row>
    <row r="4743" spans="1:21" x14ac:dyDescent="0.15">
      <c r="A4743" s="27" t="s">
        <v>75</v>
      </c>
      <c r="B4743" s="27" t="s">
        <v>14633</v>
      </c>
      <c r="C4743" s="27" t="s">
        <v>569</v>
      </c>
      <c r="D4743" s="27" t="s">
        <v>735</v>
      </c>
      <c r="I4743" s="28">
        <v>43423.60050925926</v>
      </c>
      <c r="J4743" s="28">
        <v>43423.60050925926</v>
      </c>
      <c r="K4743" s="27">
        <v>0</v>
      </c>
      <c r="L4743" s="27" t="s">
        <v>211</v>
      </c>
      <c r="M4743" s="27" t="s">
        <v>211</v>
      </c>
      <c r="N4743" s="27" t="s">
        <v>215</v>
      </c>
      <c r="O4743" s="27" t="s">
        <v>736</v>
      </c>
      <c r="R4743" s="27">
        <v>0</v>
      </c>
      <c r="U4743" s="27" t="s">
        <v>14634</v>
      </c>
    </row>
    <row r="4744" spans="1:21" x14ac:dyDescent="0.15">
      <c r="A4744" s="27" t="s">
        <v>75</v>
      </c>
      <c r="B4744" s="27" t="s">
        <v>8154</v>
      </c>
      <c r="C4744" s="27" t="s">
        <v>569</v>
      </c>
      <c r="D4744" s="27" t="s">
        <v>735</v>
      </c>
      <c r="I4744" s="28">
        <v>43423.600648148145</v>
      </c>
      <c r="J4744" s="28">
        <v>43423.601539351854</v>
      </c>
      <c r="K4744" s="27">
        <v>8.9120370370370362E-4</v>
      </c>
      <c r="L4744" s="27" t="s">
        <v>210</v>
      </c>
      <c r="M4744" s="27" t="s">
        <v>211</v>
      </c>
      <c r="N4744" s="27" t="s">
        <v>215</v>
      </c>
      <c r="O4744" s="27" t="s">
        <v>736</v>
      </c>
      <c r="R4744" s="27">
        <v>0</v>
      </c>
      <c r="U4744" s="27" t="s">
        <v>8155</v>
      </c>
    </row>
    <row r="4745" spans="1:21" x14ac:dyDescent="0.15">
      <c r="A4745" s="27" t="s">
        <v>75</v>
      </c>
      <c r="B4745" s="27" t="s">
        <v>8156</v>
      </c>
      <c r="C4745" s="27" t="s">
        <v>569</v>
      </c>
      <c r="D4745" s="27" t="s">
        <v>735</v>
      </c>
      <c r="I4745" s="28">
        <v>43423.604548611111</v>
      </c>
      <c r="J4745" s="28">
        <v>43423.605995370373</v>
      </c>
      <c r="K4745" s="27">
        <v>1.4467592592592594E-3</v>
      </c>
      <c r="L4745" s="27" t="s">
        <v>210</v>
      </c>
      <c r="M4745" s="27" t="s">
        <v>211</v>
      </c>
      <c r="N4745" s="27" t="s">
        <v>215</v>
      </c>
      <c r="O4745" s="27" t="s">
        <v>736</v>
      </c>
      <c r="R4745" s="27">
        <v>0</v>
      </c>
      <c r="U4745" s="27" t="s">
        <v>8157</v>
      </c>
    </row>
    <row r="4746" spans="1:21" x14ac:dyDescent="0.15">
      <c r="A4746" s="27" t="s">
        <v>75</v>
      </c>
      <c r="B4746" s="27" t="s">
        <v>14635</v>
      </c>
      <c r="C4746" s="27" t="s">
        <v>569</v>
      </c>
      <c r="D4746" s="27" t="s">
        <v>735</v>
      </c>
      <c r="I4746" s="28">
        <v>43423.618067129632</v>
      </c>
      <c r="J4746" s="28">
        <v>43423.618067129632</v>
      </c>
      <c r="K4746" s="27">
        <v>0</v>
      </c>
      <c r="L4746" s="27" t="s">
        <v>211</v>
      </c>
      <c r="M4746" s="27" t="s">
        <v>211</v>
      </c>
      <c r="N4746" s="27" t="s">
        <v>215</v>
      </c>
      <c r="O4746" s="27" t="s">
        <v>736</v>
      </c>
      <c r="R4746" s="27">
        <v>0</v>
      </c>
      <c r="U4746" s="27" t="s">
        <v>14636</v>
      </c>
    </row>
    <row r="4747" spans="1:21" x14ac:dyDescent="0.15">
      <c r="A4747" s="27" t="s">
        <v>75</v>
      </c>
      <c r="B4747" s="27" t="s">
        <v>14637</v>
      </c>
      <c r="C4747" s="27" t="s">
        <v>569</v>
      </c>
      <c r="D4747" s="27" t="s">
        <v>735</v>
      </c>
      <c r="I4747" s="28">
        <v>43423.621817129628</v>
      </c>
      <c r="J4747" s="28">
        <v>43423.621817129628</v>
      </c>
      <c r="K4747" s="27">
        <v>0</v>
      </c>
      <c r="L4747" s="27" t="s">
        <v>211</v>
      </c>
      <c r="M4747" s="27" t="s">
        <v>211</v>
      </c>
      <c r="N4747" s="27" t="s">
        <v>215</v>
      </c>
      <c r="O4747" s="27" t="s">
        <v>736</v>
      </c>
      <c r="R4747" s="27">
        <v>0</v>
      </c>
      <c r="U4747" s="27" t="s">
        <v>14638</v>
      </c>
    </row>
    <row r="4748" spans="1:21" x14ac:dyDescent="0.15">
      <c r="A4748" s="27" t="s">
        <v>75</v>
      </c>
      <c r="B4748" s="27" t="s">
        <v>8158</v>
      </c>
      <c r="C4748" s="27" t="s">
        <v>569</v>
      </c>
      <c r="D4748" s="27" t="s">
        <v>735</v>
      </c>
      <c r="I4748" s="28">
        <v>43423.623888888891</v>
      </c>
      <c r="J4748" s="28">
        <v>43423.629004629627</v>
      </c>
      <c r="K4748" s="27">
        <v>5.115740740740741E-3</v>
      </c>
      <c r="L4748" s="27" t="s">
        <v>210</v>
      </c>
      <c r="M4748" s="27" t="s">
        <v>210</v>
      </c>
      <c r="N4748" s="27" t="s">
        <v>215</v>
      </c>
      <c r="O4748" s="27" t="s">
        <v>736</v>
      </c>
      <c r="R4748" s="27">
        <v>0</v>
      </c>
      <c r="U4748" s="27" t="s">
        <v>8159</v>
      </c>
    </row>
    <row r="4749" spans="1:21" x14ac:dyDescent="0.15">
      <c r="A4749" s="27" t="s">
        <v>75</v>
      </c>
      <c r="B4749" s="27" t="s">
        <v>8160</v>
      </c>
      <c r="C4749" s="27" t="s">
        <v>569</v>
      </c>
      <c r="D4749" s="27" t="s">
        <v>735</v>
      </c>
      <c r="I4749" s="28">
        <v>43423.63453703704</v>
      </c>
      <c r="J4749" s="28">
        <v>43423.636203703703</v>
      </c>
      <c r="K4749" s="27">
        <v>1.6666666666666668E-3</v>
      </c>
      <c r="L4749" s="27" t="s">
        <v>210</v>
      </c>
      <c r="M4749" s="27" t="s">
        <v>211</v>
      </c>
      <c r="N4749" s="27" t="s">
        <v>215</v>
      </c>
      <c r="O4749" s="27" t="s">
        <v>736</v>
      </c>
      <c r="R4749" s="27">
        <v>0</v>
      </c>
      <c r="U4749" s="27" t="s">
        <v>8161</v>
      </c>
    </row>
    <row r="4750" spans="1:21" x14ac:dyDescent="0.15">
      <c r="A4750" s="27" t="s">
        <v>75</v>
      </c>
      <c r="B4750" s="27" t="s">
        <v>8162</v>
      </c>
      <c r="C4750" s="27" t="s">
        <v>569</v>
      </c>
      <c r="D4750" s="27" t="s">
        <v>735</v>
      </c>
      <c r="I4750" s="28">
        <v>43423.63689814815</v>
      </c>
      <c r="J4750" s="28">
        <v>43423.637083333335</v>
      </c>
      <c r="K4750" s="27">
        <v>1.8518518518518518E-4</v>
      </c>
      <c r="L4750" s="27" t="s">
        <v>210</v>
      </c>
      <c r="M4750" s="27" t="s">
        <v>211</v>
      </c>
      <c r="N4750" s="27" t="s">
        <v>215</v>
      </c>
      <c r="O4750" s="27" t="s">
        <v>736</v>
      </c>
      <c r="R4750" s="27">
        <v>0</v>
      </c>
      <c r="U4750" s="27" t="s">
        <v>583</v>
      </c>
    </row>
    <row r="4751" spans="1:21" x14ac:dyDescent="0.15">
      <c r="A4751" s="27" t="s">
        <v>75</v>
      </c>
      <c r="B4751" s="27" t="s">
        <v>14639</v>
      </c>
      <c r="C4751" s="27" t="s">
        <v>569</v>
      </c>
      <c r="D4751" s="27" t="s">
        <v>735</v>
      </c>
      <c r="I4751" s="28">
        <v>43423.63690972222</v>
      </c>
      <c r="J4751" s="28">
        <v>43423.63690972222</v>
      </c>
      <c r="K4751" s="27">
        <v>0</v>
      </c>
      <c r="L4751" s="27" t="s">
        <v>211</v>
      </c>
      <c r="M4751" s="27" t="s">
        <v>211</v>
      </c>
      <c r="N4751" s="27" t="s">
        <v>215</v>
      </c>
      <c r="O4751" s="27" t="s">
        <v>736</v>
      </c>
      <c r="R4751" s="27">
        <v>0</v>
      </c>
      <c r="U4751" s="27" t="s">
        <v>11467</v>
      </c>
    </row>
    <row r="4752" spans="1:21" x14ac:dyDescent="0.15">
      <c r="A4752" s="27" t="s">
        <v>75</v>
      </c>
      <c r="B4752" s="27" t="s">
        <v>8163</v>
      </c>
      <c r="C4752" s="27" t="s">
        <v>569</v>
      </c>
      <c r="D4752" s="27" t="s">
        <v>735</v>
      </c>
      <c r="I4752" s="28">
        <v>43423.641250000001</v>
      </c>
      <c r="J4752" s="28">
        <v>43423.642094907409</v>
      </c>
      <c r="K4752" s="27">
        <v>8.449074074074075E-4</v>
      </c>
      <c r="L4752" s="27" t="s">
        <v>210</v>
      </c>
      <c r="M4752" s="27" t="s">
        <v>211</v>
      </c>
      <c r="N4752" s="27" t="s">
        <v>215</v>
      </c>
      <c r="O4752" s="27" t="s">
        <v>736</v>
      </c>
      <c r="R4752" s="27">
        <v>0</v>
      </c>
      <c r="U4752" s="27" t="s">
        <v>8164</v>
      </c>
    </row>
    <row r="4753" spans="1:21" x14ac:dyDescent="0.15">
      <c r="A4753" s="27" t="s">
        <v>75</v>
      </c>
      <c r="B4753" s="27" t="s">
        <v>8165</v>
      </c>
      <c r="C4753" s="27" t="s">
        <v>569</v>
      </c>
      <c r="D4753" s="27" t="s">
        <v>735</v>
      </c>
      <c r="I4753" s="28">
        <v>43423.644074074073</v>
      </c>
      <c r="J4753" s="28">
        <v>43423.649502314816</v>
      </c>
      <c r="K4753" s="27">
        <v>5.4282407407407404E-3</v>
      </c>
      <c r="L4753" s="27" t="s">
        <v>210</v>
      </c>
      <c r="M4753" s="27" t="s">
        <v>210</v>
      </c>
      <c r="N4753" s="27" t="s">
        <v>215</v>
      </c>
      <c r="O4753" s="27" t="s">
        <v>736</v>
      </c>
      <c r="R4753" s="27">
        <v>0</v>
      </c>
      <c r="U4753" s="27" t="s">
        <v>8166</v>
      </c>
    </row>
    <row r="4754" spans="1:21" x14ac:dyDescent="0.15">
      <c r="A4754" s="27" t="s">
        <v>75</v>
      </c>
      <c r="B4754" s="27" t="s">
        <v>14640</v>
      </c>
      <c r="C4754" s="27" t="s">
        <v>569</v>
      </c>
      <c r="D4754" s="27" t="s">
        <v>735</v>
      </c>
      <c r="I4754" s="28">
        <v>43423.65519675926</v>
      </c>
      <c r="J4754" s="28">
        <v>43423.65519675926</v>
      </c>
      <c r="K4754" s="27">
        <v>0</v>
      </c>
      <c r="L4754" s="27" t="s">
        <v>211</v>
      </c>
      <c r="M4754" s="27" t="s">
        <v>211</v>
      </c>
      <c r="N4754" s="27" t="s">
        <v>215</v>
      </c>
      <c r="O4754" s="27" t="s">
        <v>736</v>
      </c>
      <c r="R4754" s="27">
        <v>0</v>
      </c>
      <c r="U4754" s="27" t="s">
        <v>14641</v>
      </c>
    </row>
    <row r="4755" spans="1:21" x14ac:dyDescent="0.15">
      <c r="A4755" s="27" t="s">
        <v>75</v>
      </c>
      <c r="B4755" s="27" t="s">
        <v>8167</v>
      </c>
      <c r="C4755" s="27" t="s">
        <v>569</v>
      </c>
      <c r="D4755" s="27" t="s">
        <v>735</v>
      </c>
      <c r="I4755" s="28">
        <v>43423.656064814815</v>
      </c>
      <c r="J4755" s="28">
        <v>43423.659513888888</v>
      </c>
      <c r="K4755" s="27">
        <v>3.4490740740740745E-3</v>
      </c>
      <c r="L4755" s="27" t="s">
        <v>210</v>
      </c>
      <c r="M4755" s="27" t="s">
        <v>210</v>
      </c>
      <c r="N4755" s="27" t="s">
        <v>215</v>
      </c>
      <c r="O4755" s="27" t="s">
        <v>736</v>
      </c>
      <c r="R4755" s="27">
        <v>0</v>
      </c>
      <c r="U4755" s="27" t="s">
        <v>8168</v>
      </c>
    </row>
    <row r="4756" spans="1:21" x14ac:dyDescent="0.15">
      <c r="A4756" s="27" t="s">
        <v>75</v>
      </c>
      <c r="B4756" s="27" t="s">
        <v>8169</v>
      </c>
      <c r="C4756" s="27" t="s">
        <v>569</v>
      </c>
      <c r="D4756" s="27" t="s">
        <v>735</v>
      </c>
      <c r="I4756" s="28">
        <v>43423.6640625</v>
      </c>
      <c r="J4756" s="28">
        <v>43423.665995370371</v>
      </c>
      <c r="K4756" s="27">
        <v>1.9328703703703704E-3</v>
      </c>
      <c r="L4756" s="27" t="s">
        <v>210</v>
      </c>
      <c r="M4756" s="27" t="s">
        <v>211</v>
      </c>
      <c r="N4756" s="27" t="s">
        <v>215</v>
      </c>
      <c r="O4756" s="27" t="s">
        <v>736</v>
      </c>
      <c r="R4756" s="27">
        <v>0</v>
      </c>
      <c r="U4756" s="27" t="s">
        <v>8170</v>
      </c>
    </row>
    <row r="4757" spans="1:21" x14ac:dyDescent="0.15">
      <c r="A4757" s="27" t="s">
        <v>75</v>
      </c>
      <c r="B4757" s="27" t="s">
        <v>14642</v>
      </c>
      <c r="C4757" s="27" t="s">
        <v>569</v>
      </c>
      <c r="D4757" s="27" t="s">
        <v>735</v>
      </c>
      <c r="I4757" s="28">
        <v>43423.670925925922</v>
      </c>
      <c r="J4757" s="28">
        <v>43423.670925925922</v>
      </c>
      <c r="K4757" s="27">
        <v>0</v>
      </c>
      <c r="L4757" s="27" t="s">
        <v>211</v>
      </c>
      <c r="M4757" s="27" t="s">
        <v>211</v>
      </c>
      <c r="N4757" s="27" t="s">
        <v>215</v>
      </c>
      <c r="O4757" s="27" t="s">
        <v>736</v>
      </c>
      <c r="U4757" s="27" t="s">
        <v>14643</v>
      </c>
    </row>
    <row r="4758" spans="1:21" x14ac:dyDescent="0.15">
      <c r="A4758" s="27" t="s">
        <v>75</v>
      </c>
      <c r="B4758" s="27" t="s">
        <v>8171</v>
      </c>
      <c r="C4758" s="27" t="s">
        <v>569</v>
      </c>
      <c r="D4758" s="27" t="s">
        <v>735</v>
      </c>
      <c r="I4758" s="28">
        <v>43423.671076388891</v>
      </c>
      <c r="J4758" s="28">
        <v>43423.671446759261</v>
      </c>
      <c r="K4758" s="27">
        <v>3.7037037037037035E-4</v>
      </c>
      <c r="L4758" s="27" t="s">
        <v>210</v>
      </c>
      <c r="M4758" s="27" t="s">
        <v>211</v>
      </c>
      <c r="N4758" s="27" t="s">
        <v>215</v>
      </c>
      <c r="O4758" s="27" t="s">
        <v>736</v>
      </c>
      <c r="R4758" s="27">
        <v>0</v>
      </c>
      <c r="U4758" s="27" t="s">
        <v>8172</v>
      </c>
    </row>
    <row r="4759" spans="1:21" x14ac:dyDescent="0.15">
      <c r="A4759" s="27" t="s">
        <v>75</v>
      </c>
      <c r="B4759" s="27" t="s">
        <v>8173</v>
      </c>
      <c r="C4759" s="27" t="s">
        <v>569</v>
      </c>
      <c r="D4759" s="27" t="s">
        <v>735</v>
      </c>
      <c r="I4759" s="28">
        <v>43423.676226851851</v>
      </c>
      <c r="J4759" s="28">
        <v>43423.676585648151</v>
      </c>
      <c r="K4759" s="27">
        <v>3.5879629629629635E-4</v>
      </c>
      <c r="L4759" s="27" t="s">
        <v>210</v>
      </c>
      <c r="M4759" s="27" t="s">
        <v>211</v>
      </c>
      <c r="N4759" s="27" t="s">
        <v>215</v>
      </c>
      <c r="O4759" s="27" t="s">
        <v>736</v>
      </c>
      <c r="R4759" s="27">
        <v>0</v>
      </c>
      <c r="U4759" s="27" t="s">
        <v>8174</v>
      </c>
    </row>
    <row r="4760" spans="1:21" x14ac:dyDescent="0.15">
      <c r="A4760" s="27" t="s">
        <v>75</v>
      </c>
      <c r="B4760" s="27" t="s">
        <v>8175</v>
      </c>
      <c r="C4760" s="27" t="s">
        <v>569</v>
      </c>
      <c r="D4760" s="27" t="s">
        <v>735</v>
      </c>
      <c r="I4760" s="28">
        <v>43423.677210648151</v>
      </c>
      <c r="J4760" s="28">
        <v>43423.678206018521</v>
      </c>
      <c r="K4760" s="27">
        <v>9.9537037037037042E-4</v>
      </c>
      <c r="L4760" s="27" t="s">
        <v>210</v>
      </c>
      <c r="M4760" s="27" t="s">
        <v>211</v>
      </c>
      <c r="N4760" s="27" t="s">
        <v>215</v>
      </c>
      <c r="O4760" s="27" t="s">
        <v>736</v>
      </c>
      <c r="R4760" s="27">
        <v>0</v>
      </c>
      <c r="U4760" s="27" t="s">
        <v>8176</v>
      </c>
    </row>
    <row r="4761" spans="1:21" x14ac:dyDescent="0.15">
      <c r="A4761" s="27" t="s">
        <v>75</v>
      </c>
      <c r="B4761" s="27" t="s">
        <v>14644</v>
      </c>
      <c r="C4761" s="27" t="s">
        <v>569</v>
      </c>
      <c r="D4761" s="27" t="s">
        <v>735</v>
      </c>
      <c r="I4761" s="28">
        <v>43423.689247685186</v>
      </c>
      <c r="J4761" s="28">
        <v>43423.689247685186</v>
      </c>
      <c r="K4761" s="27">
        <v>0</v>
      </c>
      <c r="L4761" s="27" t="s">
        <v>211</v>
      </c>
      <c r="M4761" s="27" t="s">
        <v>211</v>
      </c>
      <c r="N4761" s="27" t="s">
        <v>215</v>
      </c>
      <c r="O4761" s="27" t="s">
        <v>736</v>
      </c>
      <c r="R4761" s="27">
        <v>0</v>
      </c>
      <c r="U4761" s="27" t="s">
        <v>14645</v>
      </c>
    </row>
    <row r="4762" spans="1:21" x14ac:dyDescent="0.15">
      <c r="A4762" s="27" t="s">
        <v>75</v>
      </c>
      <c r="B4762" s="27" t="s">
        <v>14646</v>
      </c>
      <c r="C4762" s="27" t="s">
        <v>569</v>
      </c>
      <c r="D4762" s="27" t="s">
        <v>735</v>
      </c>
      <c r="I4762" s="28">
        <v>43423.690046296295</v>
      </c>
      <c r="J4762" s="28">
        <v>43423.690046296295</v>
      </c>
      <c r="K4762" s="27">
        <v>0</v>
      </c>
      <c r="L4762" s="27" t="s">
        <v>211</v>
      </c>
      <c r="M4762" s="27" t="s">
        <v>211</v>
      </c>
      <c r="N4762" s="27" t="s">
        <v>215</v>
      </c>
      <c r="O4762" s="27" t="s">
        <v>736</v>
      </c>
      <c r="R4762" s="27">
        <v>0</v>
      </c>
      <c r="U4762" s="27" t="s">
        <v>14647</v>
      </c>
    </row>
    <row r="4763" spans="1:21" x14ac:dyDescent="0.15">
      <c r="A4763" s="27" t="s">
        <v>75</v>
      </c>
      <c r="B4763" s="27" t="s">
        <v>14648</v>
      </c>
      <c r="C4763" s="27" t="s">
        <v>569</v>
      </c>
      <c r="D4763" s="27" t="s">
        <v>735</v>
      </c>
      <c r="I4763" s="28">
        <v>43423.690752314818</v>
      </c>
      <c r="J4763" s="28">
        <v>43423.690752314818</v>
      </c>
      <c r="K4763" s="27">
        <v>0</v>
      </c>
      <c r="L4763" s="27" t="s">
        <v>211</v>
      </c>
      <c r="M4763" s="27" t="s">
        <v>211</v>
      </c>
      <c r="N4763" s="27" t="s">
        <v>215</v>
      </c>
      <c r="O4763" s="27" t="s">
        <v>736</v>
      </c>
      <c r="R4763" s="27">
        <v>0</v>
      </c>
      <c r="U4763" s="27" t="s">
        <v>14649</v>
      </c>
    </row>
    <row r="4764" spans="1:21" x14ac:dyDescent="0.15">
      <c r="A4764" s="27" t="s">
        <v>75</v>
      </c>
      <c r="B4764" s="27" t="s">
        <v>14650</v>
      </c>
      <c r="C4764" s="27" t="s">
        <v>569</v>
      </c>
      <c r="D4764" s="27" t="s">
        <v>735</v>
      </c>
      <c r="I4764" s="28">
        <v>43423.691851851851</v>
      </c>
      <c r="J4764" s="28">
        <v>43423.691851851851</v>
      </c>
      <c r="K4764" s="27">
        <v>0</v>
      </c>
      <c r="L4764" s="27" t="s">
        <v>211</v>
      </c>
      <c r="M4764" s="27" t="s">
        <v>211</v>
      </c>
      <c r="N4764" s="27" t="s">
        <v>215</v>
      </c>
      <c r="O4764" s="27" t="s">
        <v>736</v>
      </c>
      <c r="R4764" s="27">
        <v>0</v>
      </c>
      <c r="U4764" s="27" t="s">
        <v>14651</v>
      </c>
    </row>
    <row r="4765" spans="1:21" x14ac:dyDescent="0.15">
      <c r="A4765" s="27" t="s">
        <v>75</v>
      </c>
      <c r="B4765" s="27" t="s">
        <v>14652</v>
      </c>
      <c r="C4765" s="27" t="s">
        <v>569</v>
      </c>
      <c r="D4765" s="27" t="s">
        <v>735</v>
      </c>
      <c r="I4765" s="28">
        <v>43423.692141203705</v>
      </c>
      <c r="J4765" s="28">
        <v>43423.692141203705</v>
      </c>
      <c r="K4765" s="27">
        <v>0</v>
      </c>
      <c r="L4765" s="27" t="s">
        <v>211</v>
      </c>
      <c r="M4765" s="27" t="s">
        <v>211</v>
      </c>
      <c r="N4765" s="27" t="s">
        <v>215</v>
      </c>
      <c r="O4765" s="27" t="s">
        <v>736</v>
      </c>
      <c r="R4765" s="27">
        <v>0</v>
      </c>
      <c r="U4765" s="27" t="s">
        <v>14653</v>
      </c>
    </row>
    <row r="4766" spans="1:21" x14ac:dyDescent="0.15">
      <c r="A4766" s="27" t="s">
        <v>75</v>
      </c>
      <c r="B4766" s="27" t="s">
        <v>14654</v>
      </c>
      <c r="C4766" s="27" t="s">
        <v>569</v>
      </c>
      <c r="D4766" s="27" t="s">
        <v>735</v>
      </c>
      <c r="I4766" s="28">
        <v>43423.694097222222</v>
      </c>
      <c r="J4766" s="28">
        <v>43423.694097222222</v>
      </c>
      <c r="K4766" s="27">
        <v>0</v>
      </c>
      <c r="L4766" s="27" t="s">
        <v>211</v>
      </c>
      <c r="M4766" s="27" t="s">
        <v>211</v>
      </c>
      <c r="N4766" s="27" t="s">
        <v>215</v>
      </c>
      <c r="O4766" s="27" t="s">
        <v>736</v>
      </c>
      <c r="R4766" s="27">
        <v>0</v>
      </c>
      <c r="U4766" s="27" t="s">
        <v>14655</v>
      </c>
    </row>
    <row r="4767" spans="1:21" x14ac:dyDescent="0.15">
      <c r="A4767" s="27" t="s">
        <v>75</v>
      </c>
      <c r="B4767" s="27" t="s">
        <v>14656</v>
      </c>
      <c r="C4767" s="27" t="s">
        <v>569</v>
      </c>
      <c r="D4767" s="27" t="s">
        <v>735</v>
      </c>
      <c r="I4767" s="28">
        <v>43423.694456018522</v>
      </c>
      <c r="J4767" s="28">
        <v>43423.694456018522</v>
      </c>
      <c r="K4767" s="27">
        <v>0</v>
      </c>
      <c r="L4767" s="27" t="s">
        <v>211</v>
      </c>
      <c r="M4767" s="27" t="s">
        <v>211</v>
      </c>
      <c r="N4767" s="27" t="s">
        <v>215</v>
      </c>
      <c r="O4767" s="27" t="s">
        <v>736</v>
      </c>
      <c r="R4767" s="27">
        <v>0</v>
      </c>
      <c r="U4767" s="27" t="s">
        <v>14657</v>
      </c>
    </row>
    <row r="4768" spans="1:21" x14ac:dyDescent="0.15">
      <c r="A4768" s="27" t="s">
        <v>75</v>
      </c>
      <c r="B4768" s="27" t="s">
        <v>8177</v>
      </c>
      <c r="C4768" s="27" t="s">
        <v>569</v>
      </c>
      <c r="D4768" s="27" t="s">
        <v>735</v>
      </c>
      <c r="I4768" s="28">
        <v>43423.694791666669</v>
      </c>
      <c r="J4768" s="28">
        <v>43423.69494212963</v>
      </c>
      <c r="K4768" s="27">
        <v>1.5046296296296297E-4</v>
      </c>
      <c r="L4768" s="27" t="s">
        <v>210</v>
      </c>
      <c r="M4768" s="27" t="s">
        <v>211</v>
      </c>
      <c r="N4768" s="27" t="s">
        <v>215</v>
      </c>
      <c r="O4768" s="27" t="s">
        <v>736</v>
      </c>
      <c r="R4768" s="27">
        <v>0</v>
      </c>
      <c r="U4768" s="27" t="s">
        <v>8178</v>
      </c>
    </row>
    <row r="4769" spans="1:21" x14ac:dyDescent="0.15">
      <c r="A4769" s="27" t="s">
        <v>75</v>
      </c>
      <c r="B4769" s="27" t="s">
        <v>14658</v>
      </c>
      <c r="C4769" s="27" t="s">
        <v>569</v>
      </c>
      <c r="D4769" s="27" t="s">
        <v>735</v>
      </c>
      <c r="I4769" s="28">
        <v>43423.695347222223</v>
      </c>
      <c r="J4769" s="28">
        <v>43423.695347222223</v>
      </c>
      <c r="K4769" s="27">
        <v>0</v>
      </c>
      <c r="L4769" s="27" t="s">
        <v>211</v>
      </c>
      <c r="M4769" s="27" t="s">
        <v>211</v>
      </c>
      <c r="N4769" s="27" t="s">
        <v>215</v>
      </c>
      <c r="O4769" s="27" t="s">
        <v>736</v>
      </c>
      <c r="R4769" s="27">
        <v>0</v>
      </c>
      <c r="U4769" s="27" t="s">
        <v>14659</v>
      </c>
    </row>
    <row r="4770" spans="1:21" x14ac:dyDescent="0.15">
      <c r="A4770" s="27" t="s">
        <v>75</v>
      </c>
      <c r="B4770" s="27" t="s">
        <v>8179</v>
      </c>
      <c r="C4770" s="27" t="s">
        <v>569</v>
      </c>
      <c r="D4770" s="27" t="s">
        <v>735</v>
      </c>
      <c r="I4770" s="28">
        <v>43423.696527777778</v>
      </c>
      <c r="J4770" s="28">
        <v>43423.697337962964</v>
      </c>
      <c r="K4770" s="27">
        <v>8.1018518518518516E-4</v>
      </c>
      <c r="L4770" s="27" t="s">
        <v>210</v>
      </c>
      <c r="M4770" s="27" t="s">
        <v>211</v>
      </c>
      <c r="N4770" s="27" t="s">
        <v>215</v>
      </c>
      <c r="O4770" s="27" t="s">
        <v>736</v>
      </c>
      <c r="R4770" s="27">
        <v>0</v>
      </c>
      <c r="U4770" s="27" t="s">
        <v>8180</v>
      </c>
    </row>
    <row r="4771" spans="1:21" x14ac:dyDescent="0.15">
      <c r="A4771" s="27" t="s">
        <v>75</v>
      </c>
      <c r="B4771" s="27" t="s">
        <v>14660</v>
      </c>
      <c r="C4771" s="27" t="s">
        <v>569</v>
      </c>
      <c r="D4771" s="27" t="s">
        <v>735</v>
      </c>
      <c r="I4771" s="28">
        <v>43423.700173611112</v>
      </c>
      <c r="J4771" s="28">
        <v>43423.700173611112</v>
      </c>
      <c r="K4771" s="27">
        <v>0</v>
      </c>
      <c r="L4771" s="27" t="s">
        <v>211</v>
      </c>
      <c r="M4771" s="27" t="s">
        <v>211</v>
      </c>
      <c r="N4771" s="27" t="s">
        <v>215</v>
      </c>
      <c r="O4771" s="27" t="s">
        <v>736</v>
      </c>
      <c r="R4771" s="27">
        <v>0</v>
      </c>
      <c r="U4771" s="27" t="s">
        <v>14661</v>
      </c>
    </row>
    <row r="4772" spans="1:21" x14ac:dyDescent="0.15">
      <c r="A4772" s="27" t="s">
        <v>75</v>
      </c>
      <c r="B4772" s="27" t="s">
        <v>14662</v>
      </c>
      <c r="C4772" s="27" t="s">
        <v>569</v>
      </c>
      <c r="D4772" s="27" t="s">
        <v>735</v>
      </c>
      <c r="I4772" s="28">
        <v>43423.703634259262</v>
      </c>
      <c r="J4772" s="28">
        <v>43423.703634259262</v>
      </c>
      <c r="K4772" s="27">
        <v>0</v>
      </c>
      <c r="L4772" s="27" t="s">
        <v>211</v>
      </c>
      <c r="M4772" s="27" t="s">
        <v>211</v>
      </c>
      <c r="N4772" s="27" t="s">
        <v>215</v>
      </c>
      <c r="O4772" s="27" t="s">
        <v>736</v>
      </c>
      <c r="R4772" s="27">
        <v>0</v>
      </c>
      <c r="U4772" s="27" t="s">
        <v>14663</v>
      </c>
    </row>
    <row r="4773" spans="1:21" x14ac:dyDescent="0.15">
      <c r="A4773" s="27" t="s">
        <v>75</v>
      </c>
      <c r="B4773" s="27" t="s">
        <v>8181</v>
      </c>
      <c r="C4773" s="27" t="s">
        <v>569</v>
      </c>
      <c r="D4773" s="27" t="s">
        <v>735</v>
      </c>
      <c r="I4773" s="28">
        <v>43423.70417824074</v>
      </c>
      <c r="J4773" s="28">
        <v>43423.70480324074</v>
      </c>
      <c r="K4773" s="27">
        <v>6.2500000000000001E-4</v>
      </c>
      <c r="L4773" s="27" t="s">
        <v>210</v>
      </c>
      <c r="M4773" s="27" t="s">
        <v>211</v>
      </c>
      <c r="N4773" s="27" t="s">
        <v>215</v>
      </c>
      <c r="O4773" s="27" t="s">
        <v>736</v>
      </c>
      <c r="R4773" s="27">
        <v>0</v>
      </c>
      <c r="U4773" s="27" t="s">
        <v>8182</v>
      </c>
    </row>
    <row r="4774" spans="1:21" x14ac:dyDescent="0.15">
      <c r="A4774" s="27" t="s">
        <v>75</v>
      </c>
      <c r="B4774" s="27" t="s">
        <v>14664</v>
      </c>
      <c r="C4774" s="27" t="s">
        <v>569</v>
      </c>
      <c r="D4774" s="27" t="s">
        <v>735</v>
      </c>
      <c r="I4774" s="28">
        <v>43423.705150462964</v>
      </c>
      <c r="J4774" s="28">
        <v>43423.705150462964</v>
      </c>
      <c r="K4774" s="27">
        <v>0</v>
      </c>
      <c r="L4774" s="27" t="s">
        <v>211</v>
      </c>
      <c r="M4774" s="27" t="s">
        <v>211</v>
      </c>
      <c r="N4774" s="27" t="s">
        <v>215</v>
      </c>
      <c r="O4774" s="27" t="s">
        <v>736</v>
      </c>
      <c r="R4774" s="27">
        <v>0</v>
      </c>
      <c r="U4774" s="27" t="s">
        <v>14665</v>
      </c>
    </row>
    <row r="4775" spans="1:21" x14ac:dyDescent="0.15">
      <c r="A4775" s="27" t="s">
        <v>75</v>
      </c>
      <c r="B4775" s="27" t="s">
        <v>8183</v>
      </c>
      <c r="C4775" s="27" t="s">
        <v>569</v>
      </c>
      <c r="D4775" s="27" t="s">
        <v>735</v>
      </c>
      <c r="I4775" s="28">
        <v>43423.706747685188</v>
      </c>
      <c r="J4775" s="28">
        <v>43423.707766203705</v>
      </c>
      <c r="K4775" s="27">
        <v>1.0185185185185186E-3</v>
      </c>
      <c r="L4775" s="27" t="s">
        <v>210</v>
      </c>
      <c r="M4775" s="27" t="s">
        <v>211</v>
      </c>
      <c r="N4775" s="27" t="s">
        <v>215</v>
      </c>
      <c r="O4775" s="27" t="s">
        <v>736</v>
      </c>
      <c r="R4775" s="27">
        <v>0</v>
      </c>
      <c r="U4775" s="27" t="s">
        <v>8184</v>
      </c>
    </row>
    <row r="4776" spans="1:21" x14ac:dyDescent="0.15">
      <c r="A4776" s="27" t="s">
        <v>75</v>
      </c>
      <c r="B4776" s="27" t="s">
        <v>8185</v>
      </c>
      <c r="C4776" s="27" t="s">
        <v>569</v>
      </c>
      <c r="D4776" s="27" t="s">
        <v>735</v>
      </c>
      <c r="I4776" s="28">
        <v>43423.7109837963</v>
      </c>
      <c r="J4776" s="28">
        <v>43423.711284722223</v>
      </c>
      <c r="K4776" s="27">
        <v>3.0092592592592595E-4</v>
      </c>
      <c r="L4776" s="27" t="s">
        <v>210</v>
      </c>
      <c r="M4776" s="27" t="s">
        <v>211</v>
      </c>
      <c r="N4776" s="27" t="s">
        <v>215</v>
      </c>
      <c r="O4776" s="27" t="s">
        <v>736</v>
      </c>
      <c r="R4776" s="27">
        <v>0</v>
      </c>
      <c r="U4776" s="27" t="s">
        <v>8186</v>
      </c>
    </row>
    <row r="4777" spans="1:21" x14ac:dyDescent="0.15">
      <c r="A4777" s="27" t="s">
        <v>75</v>
      </c>
      <c r="B4777" s="27" t="s">
        <v>14666</v>
      </c>
      <c r="C4777" s="27" t="s">
        <v>569</v>
      </c>
      <c r="D4777" s="27" t="s">
        <v>735</v>
      </c>
      <c r="I4777" s="28">
        <v>43423.712870370371</v>
      </c>
      <c r="J4777" s="28">
        <v>43423.712870370371</v>
      </c>
      <c r="K4777" s="27">
        <v>0</v>
      </c>
      <c r="L4777" s="27" t="s">
        <v>211</v>
      </c>
      <c r="M4777" s="27" t="s">
        <v>211</v>
      </c>
      <c r="N4777" s="27" t="s">
        <v>215</v>
      </c>
      <c r="O4777" s="27" t="s">
        <v>736</v>
      </c>
      <c r="R4777" s="27">
        <v>0</v>
      </c>
      <c r="U4777" s="27" t="s">
        <v>14667</v>
      </c>
    </row>
    <row r="4778" spans="1:21" x14ac:dyDescent="0.15">
      <c r="A4778" s="27" t="s">
        <v>75</v>
      </c>
      <c r="B4778" s="27" t="s">
        <v>8187</v>
      </c>
      <c r="C4778" s="27" t="s">
        <v>569</v>
      </c>
      <c r="D4778" s="27" t="s">
        <v>735</v>
      </c>
      <c r="I4778" s="28">
        <v>43423.71303240741</v>
      </c>
      <c r="J4778" s="28">
        <v>43423.713993055557</v>
      </c>
      <c r="K4778" s="27">
        <v>9.6064814814814808E-4</v>
      </c>
      <c r="L4778" s="27" t="s">
        <v>210</v>
      </c>
      <c r="M4778" s="27" t="s">
        <v>211</v>
      </c>
      <c r="N4778" s="27" t="s">
        <v>215</v>
      </c>
      <c r="O4778" s="27" t="s">
        <v>736</v>
      </c>
      <c r="R4778" s="27">
        <v>0</v>
      </c>
      <c r="U4778" s="27" t="s">
        <v>8188</v>
      </c>
    </row>
    <row r="4779" spans="1:21" x14ac:dyDescent="0.15">
      <c r="A4779" s="27" t="s">
        <v>75</v>
      </c>
      <c r="B4779" s="27" t="s">
        <v>14668</v>
      </c>
      <c r="C4779" s="27" t="s">
        <v>569</v>
      </c>
      <c r="D4779" s="27" t="s">
        <v>735</v>
      </c>
      <c r="I4779" s="28">
        <v>43423.714502314811</v>
      </c>
      <c r="J4779" s="28">
        <v>43423.714502314811</v>
      </c>
      <c r="K4779" s="27">
        <v>0</v>
      </c>
      <c r="L4779" s="27" t="s">
        <v>211</v>
      </c>
      <c r="M4779" s="27" t="s">
        <v>211</v>
      </c>
      <c r="N4779" s="27" t="s">
        <v>215</v>
      </c>
      <c r="O4779" s="27" t="s">
        <v>736</v>
      </c>
      <c r="R4779" s="27">
        <v>0</v>
      </c>
      <c r="U4779" s="27" t="s">
        <v>14667</v>
      </c>
    </row>
    <row r="4780" spans="1:21" x14ac:dyDescent="0.15">
      <c r="A4780" s="27" t="s">
        <v>75</v>
      </c>
      <c r="B4780" s="27" t="s">
        <v>14669</v>
      </c>
      <c r="C4780" s="27" t="s">
        <v>569</v>
      </c>
      <c r="D4780" s="27" t="s">
        <v>735</v>
      </c>
      <c r="I4780" s="28">
        <v>43423.716226851851</v>
      </c>
      <c r="J4780" s="28">
        <v>43423.716226851851</v>
      </c>
      <c r="K4780" s="27">
        <v>0</v>
      </c>
      <c r="L4780" s="27" t="s">
        <v>211</v>
      </c>
      <c r="M4780" s="27" t="s">
        <v>211</v>
      </c>
      <c r="N4780" s="27" t="s">
        <v>215</v>
      </c>
      <c r="O4780" s="27" t="s">
        <v>736</v>
      </c>
      <c r="R4780" s="27">
        <v>0</v>
      </c>
      <c r="U4780" s="27" t="s">
        <v>14670</v>
      </c>
    </row>
    <row r="4781" spans="1:21" x14ac:dyDescent="0.15">
      <c r="A4781" s="27" t="s">
        <v>75</v>
      </c>
      <c r="B4781" s="27" t="s">
        <v>8189</v>
      </c>
      <c r="C4781" s="27" t="s">
        <v>569</v>
      </c>
      <c r="D4781" s="27" t="s">
        <v>735</v>
      </c>
      <c r="I4781" s="28">
        <v>43423.716377314813</v>
      </c>
      <c r="J4781" s="28">
        <v>43423.716458333336</v>
      </c>
      <c r="K4781" s="27">
        <v>8.1018518518518516E-5</v>
      </c>
      <c r="L4781" s="27" t="s">
        <v>210</v>
      </c>
      <c r="M4781" s="27" t="s">
        <v>211</v>
      </c>
      <c r="N4781" s="27" t="s">
        <v>215</v>
      </c>
      <c r="O4781" s="27" t="s">
        <v>736</v>
      </c>
      <c r="R4781" s="27">
        <v>0</v>
      </c>
      <c r="U4781" s="27" t="s">
        <v>8190</v>
      </c>
    </row>
    <row r="4782" spans="1:21" x14ac:dyDescent="0.15">
      <c r="A4782" s="27" t="s">
        <v>75</v>
      </c>
      <c r="B4782" s="27" t="s">
        <v>14671</v>
      </c>
      <c r="C4782" s="27" t="s">
        <v>569</v>
      </c>
      <c r="D4782" s="27" t="s">
        <v>735</v>
      </c>
      <c r="I4782" s="28">
        <v>43423.716805555552</v>
      </c>
      <c r="J4782" s="28">
        <v>43423.716805555552</v>
      </c>
      <c r="K4782" s="27">
        <v>0</v>
      </c>
      <c r="L4782" s="27" t="s">
        <v>211</v>
      </c>
      <c r="M4782" s="27" t="s">
        <v>211</v>
      </c>
      <c r="N4782" s="27" t="s">
        <v>215</v>
      </c>
      <c r="O4782" s="27" t="s">
        <v>736</v>
      </c>
      <c r="U4782" s="27" t="s">
        <v>14672</v>
      </c>
    </row>
    <row r="4783" spans="1:21" x14ac:dyDescent="0.15">
      <c r="A4783" s="27" t="s">
        <v>75</v>
      </c>
      <c r="B4783" s="27" t="s">
        <v>14673</v>
      </c>
      <c r="C4783" s="27" t="s">
        <v>569</v>
      </c>
      <c r="D4783" s="27" t="s">
        <v>735</v>
      </c>
      <c r="I4783" s="28">
        <v>43423.719918981478</v>
      </c>
      <c r="J4783" s="28">
        <v>43423.719918981478</v>
      </c>
      <c r="K4783" s="27">
        <v>0</v>
      </c>
      <c r="L4783" s="27" t="s">
        <v>211</v>
      </c>
      <c r="M4783" s="27" t="s">
        <v>211</v>
      </c>
      <c r="N4783" s="27" t="s">
        <v>215</v>
      </c>
      <c r="O4783" s="27" t="s">
        <v>736</v>
      </c>
      <c r="R4783" s="27">
        <v>0</v>
      </c>
      <c r="U4783" s="27" t="s">
        <v>14672</v>
      </c>
    </row>
    <row r="4784" spans="1:21" x14ac:dyDescent="0.15">
      <c r="A4784" s="27" t="s">
        <v>75</v>
      </c>
      <c r="B4784" s="27" t="s">
        <v>14674</v>
      </c>
      <c r="C4784" s="27" t="s">
        <v>569</v>
      </c>
      <c r="D4784" s="27" t="s">
        <v>735</v>
      </c>
      <c r="I4784" s="28">
        <v>43423.721701388888</v>
      </c>
      <c r="J4784" s="28">
        <v>43423.721701388888</v>
      </c>
      <c r="K4784" s="27">
        <v>0</v>
      </c>
      <c r="L4784" s="27" t="s">
        <v>211</v>
      </c>
      <c r="M4784" s="27" t="s">
        <v>211</v>
      </c>
      <c r="N4784" s="27" t="s">
        <v>215</v>
      </c>
      <c r="O4784" s="27" t="s">
        <v>736</v>
      </c>
      <c r="R4784" s="27">
        <v>0</v>
      </c>
      <c r="U4784" s="27" t="s">
        <v>8192</v>
      </c>
    </row>
    <row r="4785" spans="1:21" x14ac:dyDescent="0.15">
      <c r="A4785" s="27" t="s">
        <v>75</v>
      </c>
      <c r="B4785" s="27" t="s">
        <v>8191</v>
      </c>
      <c r="C4785" s="27" t="s">
        <v>569</v>
      </c>
      <c r="D4785" s="27" t="s">
        <v>735</v>
      </c>
      <c r="I4785" s="28">
        <v>43423.722314814811</v>
      </c>
      <c r="J4785" s="28">
        <v>43423.722604166665</v>
      </c>
      <c r="K4785" s="27">
        <v>2.8935185185185189E-4</v>
      </c>
      <c r="L4785" s="27" t="s">
        <v>210</v>
      </c>
      <c r="M4785" s="27" t="s">
        <v>211</v>
      </c>
      <c r="N4785" s="27" t="s">
        <v>216</v>
      </c>
      <c r="O4785" s="27" t="s">
        <v>736</v>
      </c>
      <c r="R4785" s="27">
        <v>0</v>
      </c>
      <c r="U4785" s="27" t="s">
        <v>8192</v>
      </c>
    </row>
    <row r="4786" spans="1:21" x14ac:dyDescent="0.15">
      <c r="A4786" s="27" t="s">
        <v>75</v>
      </c>
      <c r="B4786" s="27" t="s">
        <v>14675</v>
      </c>
      <c r="C4786" s="27" t="s">
        <v>569</v>
      </c>
      <c r="D4786" s="27" t="s">
        <v>735</v>
      </c>
      <c r="I4786" s="28">
        <v>43423.72347222222</v>
      </c>
      <c r="J4786" s="28">
        <v>43423.72347222222</v>
      </c>
      <c r="K4786" s="27">
        <v>0</v>
      </c>
      <c r="L4786" s="27" t="s">
        <v>211</v>
      </c>
      <c r="M4786" s="27" t="s">
        <v>211</v>
      </c>
      <c r="N4786" s="27" t="s">
        <v>215</v>
      </c>
      <c r="O4786" s="27" t="s">
        <v>736</v>
      </c>
      <c r="R4786" s="27">
        <v>0</v>
      </c>
      <c r="U4786" s="27" t="s">
        <v>14643</v>
      </c>
    </row>
    <row r="4787" spans="1:21" x14ac:dyDescent="0.15">
      <c r="A4787" s="27" t="s">
        <v>75</v>
      </c>
      <c r="B4787" s="27" t="s">
        <v>8193</v>
      </c>
      <c r="C4787" s="27" t="s">
        <v>569</v>
      </c>
      <c r="D4787" s="27" t="s">
        <v>735</v>
      </c>
      <c r="I4787" s="28">
        <v>43423.723611111112</v>
      </c>
      <c r="J4787" s="28">
        <v>43423.725254629629</v>
      </c>
      <c r="K4787" s="27">
        <v>1.6435185185185183E-3</v>
      </c>
      <c r="L4787" s="27" t="s">
        <v>210</v>
      </c>
      <c r="M4787" s="27" t="s">
        <v>211</v>
      </c>
      <c r="N4787" s="27" t="s">
        <v>215</v>
      </c>
      <c r="O4787" s="27" t="s">
        <v>736</v>
      </c>
      <c r="R4787" s="27">
        <v>0</v>
      </c>
      <c r="U4787" s="27" t="s">
        <v>8172</v>
      </c>
    </row>
    <row r="4788" spans="1:21" x14ac:dyDescent="0.15">
      <c r="A4788" s="27" t="s">
        <v>75</v>
      </c>
      <c r="B4788" s="27" t="s">
        <v>8194</v>
      </c>
      <c r="C4788" s="27" t="s">
        <v>569</v>
      </c>
      <c r="D4788" s="27" t="s">
        <v>735</v>
      </c>
      <c r="I4788" s="28">
        <v>43423.72928240741</v>
      </c>
      <c r="J4788" s="28">
        <v>43423.734861111108</v>
      </c>
      <c r="K4788" s="27">
        <v>5.5787037037037038E-3</v>
      </c>
      <c r="L4788" s="27" t="s">
        <v>210</v>
      </c>
      <c r="M4788" s="27" t="s">
        <v>210</v>
      </c>
      <c r="N4788" s="27" t="s">
        <v>215</v>
      </c>
      <c r="O4788" s="27" t="s">
        <v>736</v>
      </c>
      <c r="R4788" s="27">
        <v>0</v>
      </c>
      <c r="U4788" s="27" t="s">
        <v>8195</v>
      </c>
    </row>
    <row r="4789" spans="1:21" x14ac:dyDescent="0.15">
      <c r="A4789" s="27" t="s">
        <v>75</v>
      </c>
      <c r="B4789" s="27" t="s">
        <v>8196</v>
      </c>
      <c r="C4789" s="27" t="s">
        <v>194</v>
      </c>
      <c r="D4789" s="27" t="s">
        <v>827</v>
      </c>
      <c r="I4789" s="28">
        <v>43423.436168981483</v>
      </c>
      <c r="J4789" s="28">
        <v>43423.438506944447</v>
      </c>
      <c r="K4789" s="27">
        <v>2.3379629629629631E-3</v>
      </c>
      <c r="L4789" s="27" t="s">
        <v>210</v>
      </c>
      <c r="M4789" s="27" t="s">
        <v>210</v>
      </c>
      <c r="N4789" s="27" t="s">
        <v>215</v>
      </c>
      <c r="O4789" s="27" t="s">
        <v>828</v>
      </c>
      <c r="R4789" s="27">
        <v>0</v>
      </c>
      <c r="U4789" s="27" t="s">
        <v>1997</v>
      </c>
    </row>
    <row r="4790" spans="1:21" x14ac:dyDescent="0.15">
      <c r="A4790" s="27" t="s">
        <v>75</v>
      </c>
      <c r="B4790" s="27" t="s">
        <v>8197</v>
      </c>
      <c r="C4790" s="27" t="s">
        <v>194</v>
      </c>
      <c r="D4790" s="27" t="s">
        <v>827</v>
      </c>
      <c r="I4790" s="28">
        <v>43423.442939814813</v>
      </c>
      <c r="J4790" s="28">
        <v>43423.443599537037</v>
      </c>
      <c r="K4790" s="27">
        <v>6.5972222222222213E-4</v>
      </c>
      <c r="L4790" s="27" t="s">
        <v>210</v>
      </c>
      <c r="M4790" s="27" t="s">
        <v>211</v>
      </c>
      <c r="N4790" s="27" t="s">
        <v>215</v>
      </c>
      <c r="O4790" s="27" t="s">
        <v>828</v>
      </c>
      <c r="R4790" s="27">
        <v>0</v>
      </c>
      <c r="U4790" s="27" t="s">
        <v>1998</v>
      </c>
    </row>
    <row r="4791" spans="1:21" x14ac:dyDescent="0.15">
      <c r="A4791" s="27" t="s">
        <v>75</v>
      </c>
      <c r="B4791" s="27" t="s">
        <v>14676</v>
      </c>
      <c r="C4791" s="27" t="s">
        <v>194</v>
      </c>
      <c r="D4791" s="27" t="s">
        <v>827</v>
      </c>
      <c r="I4791" s="28">
        <v>43423.48165509259</v>
      </c>
      <c r="J4791" s="28">
        <v>43423.48165509259</v>
      </c>
      <c r="K4791" s="27">
        <v>0</v>
      </c>
      <c r="L4791" s="27" t="s">
        <v>211</v>
      </c>
      <c r="M4791" s="27" t="s">
        <v>211</v>
      </c>
      <c r="N4791" s="27" t="s">
        <v>215</v>
      </c>
      <c r="O4791" s="27" t="s">
        <v>828</v>
      </c>
      <c r="R4791" s="27">
        <v>0</v>
      </c>
      <c r="U4791" s="27" t="s">
        <v>8199</v>
      </c>
    </row>
    <row r="4792" spans="1:21" x14ac:dyDescent="0.15">
      <c r="A4792" s="27" t="s">
        <v>75</v>
      </c>
      <c r="B4792" s="27" t="s">
        <v>8198</v>
      </c>
      <c r="C4792" s="27" t="s">
        <v>194</v>
      </c>
      <c r="D4792" s="27" t="s">
        <v>827</v>
      </c>
      <c r="I4792" s="28">
        <v>43423.483518518522</v>
      </c>
      <c r="J4792" s="28">
        <v>43423.484131944446</v>
      </c>
      <c r="K4792" s="27">
        <v>6.134259259259259E-4</v>
      </c>
      <c r="L4792" s="27" t="s">
        <v>210</v>
      </c>
      <c r="M4792" s="27" t="s">
        <v>211</v>
      </c>
      <c r="N4792" s="27" t="s">
        <v>215</v>
      </c>
      <c r="O4792" s="27" t="s">
        <v>828</v>
      </c>
      <c r="R4792" s="27">
        <v>0</v>
      </c>
      <c r="U4792" s="27" t="s">
        <v>8199</v>
      </c>
    </row>
    <row r="4793" spans="1:21" x14ac:dyDescent="0.15">
      <c r="A4793" s="27" t="s">
        <v>75</v>
      </c>
      <c r="B4793" s="27" t="s">
        <v>14677</v>
      </c>
      <c r="C4793" s="27" t="s">
        <v>219</v>
      </c>
      <c r="D4793" s="27" t="s">
        <v>739</v>
      </c>
      <c r="I4793" s="28">
        <v>43423.443576388891</v>
      </c>
      <c r="J4793" s="28">
        <v>43423.443576388891</v>
      </c>
      <c r="K4793" s="27">
        <v>0</v>
      </c>
      <c r="L4793" s="27" t="s">
        <v>211</v>
      </c>
      <c r="M4793" s="27" t="s">
        <v>211</v>
      </c>
      <c r="N4793" s="27" t="s">
        <v>215</v>
      </c>
      <c r="O4793" s="27" t="s">
        <v>740</v>
      </c>
      <c r="R4793" s="27">
        <v>0</v>
      </c>
      <c r="U4793" s="27" t="s">
        <v>1084</v>
      </c>
    </row>
    <row r="4794" spans="1:21" x14ac:dyDescent="0.15">
      <c r="A4794" s="27" t="s">
        <v>75</v>
      </c>
      <c r="B4794" s="27" t="s">
        <v>8200</v>
      </c>
      <c r="C4794" s="27" t="s">
        <v>219</v>
      </c>
      <c r="D4794" s="27" t="s">
        <v>739</v>
      </c>
      <c r="I4794" s="28">
        <v>43423.449965277781</v>
      </c>
      <c r="J4794" s="28">
        <v>43423.450219907405</v>
      </c>
      <c r="K4794" s="27">
        <v>2.5462962962962961E-4</v>
      </c>
      <c r="L4794" s="27" t="s">
        <v>210</v>
      </c>
      <c r="M4794" s="27" t="s">
        <v>211</v>
      </c>
      <c r="N4794" s="27" t="s">
        <v>215</v>
      </c>
      <c r="O4794" s="27" t="s">
        <v>740</v>
      </c>
      <c r="R4794" s="27">
        <v>0</v>
      </c>
      <c r="U4794" s="27" t="s">
        <v>1076</v>
      </c>
    </row>
    <row r="4795" spans="1:21" x14ac:dyDescent="0.15">
      <c r="A4795" s="27" t="s">
        <v>75</v>
      </c>
      <c r="B4795" s="27" t="s">
        <v>14678</v>
      </c>
      <c r="C4795" s="27" t="s">
        <v>219</v>
      </c>
      <c r="D4795" s="27" t="s">
        <v>739</v>
      </c>
      <c r="I4795" s="28">
        <v>43423.450983796298</v>
      </c>
      <c r="J4795" s="28">
        <v>43423.450983796298</v>
      </c>
      <c r="K4795" s="27">
        <v>0</v>
      </c>
      <c r="L4795" s="27" t="s">
        <v>211</v>
      </c>
      <c r="M4795" s="27" t="s">
        <v>211</v>
      </c>
      <c r="N4795" s="27" t="s">
        <v>215</v>
      </c>
      <c r="O4795" s="27" t="s">
        <v>740</v>
      </c>
      <c r="R4795" s="27">
        <v>0</v>
      </c>
      <c r="U4795" s="27" t="s">
        <v>1081</v>
      </c>
    </row>
    <row r="4796" spans="1:21" x14ac:dyDescent="0.15">
      <c r="A4796" s="27" t="s">
        <v>75</v>
      </c>
      <c r="B4796" s="27" t="s">
        <v>8201</v>
      </c>
      <c r="C4796" s="27" t="s">
        <v>219</v>
      </c>
      <c r="D4796" s="27" t="s">
        <v>739</v>
      </c>
      <c r="I4796" s="28">
        <v>43423.463101851848</v>
      </c>
      <c r="J4796" s="28">
        <v>43423.464097222219</v>
      </c>
      <c r="K4796" s="27">
        <v>9.9537037037037042E-4</v>
      </c>
      <c r="L4796" s="27" t="s">
        <v>210</v>
      </c>
      <c r="M4796" s="27" t="s">
        <v>211</v>
      </c>
      <c r="N4796" s="27" t="s">
        <v>215</v>
      </c>
      <c r="O4796" s="27" t="s">
        <v>740</v>
      </c>
      <c r="R4796" s="27">
        <v>0</v>
      </c>
      <c r="U4796" s="27" t="s">
        <v>1999</v>
      </c>
    </row>
    <row r="4797" spans="1:21" x14ac:dyDescent="0.15">
      <c r="A4797" s="27" t="s">
        <v>75</v>
      </c>
      <c r="B4797" s="27" t="s">
        <v>8202</v>
      </c>
      <c r="C4797" s="27" t="s">
        <v>219</v>
      </c>
      <c r="D4797" s="27" t="s">
        <v>739</v>
      </c>
      <c r="I4797" s="28">
        <v>43423.477743055555</v>
      </c>
      <c r="J4797" s="28">
        <v>43423.47797453704</v>
      </c>
      <c r="K4797" s="27">
        <v>2.3148148148148146E-4</v>
      </c>
      <c r="L4797" s="27" t="s">
        <v>210</v>
      </c>
      <c r="M4797" s="27" t="s">
        <v>211</v>
      </c>
      <c r="N4797" s="27" t="s">
        <v>215</v>
      </c>
      <c r="O4797" s="27" t="s">
        <v>740</v>
      </c>
      <c r="R4797" s="27">
        <v>0</v>
      </c>
      <c r="U4797" s="27" t="s">
        <v>1079</v>
      </c>
    </row>
    <row r="4798" spans="1:21" x14ac:dyDescent="0.15">
      <c r="A4798" s="27" t="s">
        <v>75</v>
      </c>
      <c r="B4798" s="27" t="s">
        <v>8203</v>
      </c>
      <c r="C4798" s="27" t="s">
        <v>219</v>
      </c>
      <c r="D4798" s="27" t="s">
        <v>739</v>
      </c>
      <c r="I4798" s="28">
        <v>43423.479456018518</v>
      </c>
      <c r="J4798" s="28">
        <v>43423.480370370373</v>
      </c>
      <c r="K4798" s="27">
        <v>9.1435185185185185E-4</v>
      </c>
      <c r="L4798" s="27" t="s">
        <v>210</v>
      </c>
      <c r="M4798" s="27" t="s">
        <v>211</v>
      </c>
      <c r="N4798" s="27" t="s">
        <v>215</v>
      </c>
      <c r="O4798" s="27" t="s">
        <v>740</v>
      </c>
      <c r="R4798" s="27">
        <v>0</v>
      </c>
      <c r="U4798" s="27" t="s">
        <v>4946</v>
      </c>
    </row>
    <row r="4799" spans="1:21" x14ac:dyDescent="0.15">
      <c r="A4799" s="27" t="s">
        <v>75</v>
      </c>
      <c r="B4799" s="27" t="s">
        <v>14679</v>
      </c>
      <c r="C4799" s="27" t="s">
        <v>219</v>
      </c>
      <c r="D4799" s="27" t="s">
        <v>739</v>
      </c>
      <c r="I4799" s="28">
        <v>43423.479722222219</v>
      </c>
      <c r="J4799" s="28">
        <v>43423.479722222219</v>
      </c>
      <c r="K4799" s="27">
        <v>0</v>
      </c>
      <c r="L4799" s="27" t="s">
        <v>211</v>
      </c>
      <c r="M4799" s="27" t="s">
        <v>211</v>
      </c>
      <c r="N4799" s="27" t="s">
        <v>215</v>
      </c>
      <c r="O4799" s="27" t="s">
        <v>740</v>
      </c>
      <c r="R4799" s="27">
        <v>0</v>
      </c>
      <c r="U4799" s="27" t="s">
        <v>1999</v>
      </c>
    </row>
    <row r="4800" spans="1:21" x14ac:dyDescent="0.15">
      <c r="A4800" s="27" t="s">
        <v>75</v>
      </c>
      <c r="B4800" s="27" t="s">
        <v>8204</v>
      </c>
      <c r="C4800" s="27" t="s">
        <v>219</v>
      </c>
      <c r="D4800" s="27" t="s">
        <v>739</v>
      </c>
      <c r="I4800" s="28">
        <v>43423.481747685182</v>
      </c>
      <c r="J4800" s="28">
        <v>43423.482187499998</v>
      </c>
      <c r="K4800" s="27">
        <v>4.3981481481481481E-4</v>
      </c>
      <c r="L4800" s="27" t="s">
        <v>210</v>
      </c>
      <c r="M4800" s="27" t="s">
        <v>211</v>
      </c>
      <c r="N4800" s="27" t="s">
        <v>215</v>
      </c>
      <c r="O4800" s="27" t="s">
        <v>740</v>
      </c>
      <c r="R4800" s="27">
        <v>0</v>
      </c>
      <c r="U4800" s="27" t="s">
        <v>8205</v>
      </c>
    </row>
    <row r="4801" spans="1:21" x14ac:dyDescent="0.15">
      <c r="A4801" s="27" t="s">
        <v>75</v>
      </c>
      <c r="B4801" s="27" t="s">
        <v>8206</v>
      </c>
      <c r="C4801" s="27" t="s">
        <v>219</v>
      </c>
      <c r="D4801" s="27" t="s">
        <v>739</v>
      </c>
      <c r="I4801" s="28">
        <v>43423.487488425926</v>
      </c>
      <c r="J4801" s="28">
        <v>43423.487939814811</v>
      </c>
      <c r="K4801" s="27">
        <v>4.5138888888888892E-4</v>
      </c>
      <c r="L4801" s="27" t="s">
        <v>210</v>
      </c>
      <c r="M4801" s="27" t="s">
        <v>211</v>
      </c>
      <c r="N4801" s="27" t="s">
        <v>215</v>
      </c>
      <c r="O4801" s="27" t="s">
        <v>740</v>
      </c>
      <c r="R4801" s="27">
        <v>0</v>
      </c>
      <c r="U4801" s="27" t="s">
        <v>2000</v>
      </c>
    </row>
    <row r="4802" spans="1:21" x14ac:dyDescent="0.15">
      <c r="A4802" s="27" t="s">
        <v>75</v>
      </c>
      <c r="B4802" s="27" t="s">
        <v>14680</v>
      </c>
      <c r="C4802" s="27" t="s">
        <v>219</v>
      </c>
      <c r="D4802" s="27" t="s">
        <v>739</v>
      </c>
      <c r="I4802" s="28">
        <v>43423.489791666667</v>
      </c>
      <c r="J4802" s="28">
        <v>43423.489791666667</v>
      </c>
      <c r="K4802" s="27">
        <v>0</v>
      </c>
      <c r="L4802" s="27" t="s">
        <v>211</v>
      </c>
      <c r="M4802" s="27" t="s">
        <v>211</v>
      </c>
      <c r="N4802" s="27" t="s">
        <v>215</v>
      </c>
      <c r="O4802" s="27" t="s">
        <v>740</v>
      </c>
      <c r="R4802" s="27">
        <v>0</v>
      </c>
      <c r="U4802" s="27" t="s">
        <v>14681</v>
      </c>
    </row>
    <row r="4803" spans="1:21" x14ac:dyDescent="0.15">
      <c r="A4803" s="27" t="s">
        <v>75</v>
      </c>
      <c r="B4803" s="27" t="s">
        <v>8207</v>
      </c>
      <c r="C4803" s="27" t="s">
        <v>219</v>
      </c>
      <c r="D4803" s="27" t="s">
        <v>739</v>
      </c>
      <c r="I4803" s="28">
        <v>43423.490069444444</v>
      </c>
      <c r="J4803" s="28">
        <v>43423.490393518521</v>
      </c>
      <c r="K4803" s="27">
        <v>3.2407407407407406E-4</v>
      </c>
      <c r="L4803" s="27" t="s">
        <v>210</v>
      </c>
      <c r="M4803" s="27" t="s">
        <v>211</v>
      </c>
      <c r="N4803" s="27" t="s">
        <v>215</v>
      </c>
      <c r="O4803" s="27" t="s">
        <v>740</v>
      </c>
      <c r="R4803" s="27">
        <v>0</v>
      </c>
      <c r="U4803" s="27" t="s">
        <v>1088</v>
      </c>
    </row>
    <row r="4804" spans="1:21" x14ac:dyDescent="0.15">
      <c r="A4804" s="27" t="s">
        <v>75</v>
      </c>
      <c r="B4804" s="27" t="s">
        <v>14682</v>
      </c>
      <c r="C4804" s="27" t="s">
        <v>219</v>
      </c>
      <c r="D4804" s="27" t="s">
        <v>739</v>
      </c>
      <c r="I4804" s="28">
        <v>43423.605254629627</v>
      </c>
      <c r="J4804" s="28">
        <v>43423.605254629627</v>
      </c>
      <c r="K4804" s="27">
        <v>0</v>
      </c>
      <c r="L4804" s="27" t="s">
        <v>211</v>
      </c>
      <c r="M4804" s="27" t="s">
        <v>211</v>
      </c>
      <c r="N4804" s="27" t="s">
        <v>215</v>
      </c>
      <c r="O4804" s="27" t="s">
        <v>740</v>
      </c>
      <c r="U4804" s="27" t="s">
        <v>1087</v>
      </c>
    </row>
    <row r="4805" spans="1:21" x14ac:dyDescent="0.15">
      <c r="A4805" s="27" t="s">
        <v>75</v>
      </c>
      <c r="B4805" s="27" t="s">
        <v>14683</v>
      </c>
      <c r="C4805" s="27" t="s">
        <v>219</v>
      </c>
      <c r="D4805" s="27" t="s">
        <v>739</v>
      </c>
      <c r="I4805" s="28">
        <v>43423.609097222223</v>
      </c>
      <c r="J4805" s="28">
        <v>43423.609097222223</v>
      </c>
      <c r="K4805" s="27">
        <v>0</v>
      </c>
      <c r="L4805" s="27" t="s">
        <v>211</v>
      </c>
      <c r="M4805" s="27" t="s">
        <v>211</v>
      </c>
      <c r="N4805" s="27" t="s">
        <v>215</v>
      </c>
      <c r="O4805" s="27" t="s">
        <v>740</v>
      </c>
      <c r="R4805" s="27">
        <v>0</v>
      </c>
      <c r="U4805" s="27" t="s">
        <v>1087</v>
      </c>
    </row>
    <row r="4806" spans="1:21" x14ac:dyDescent="0.15">
      <c r="A4806" s="27" t="s">
        <v>75</v>
      </c>
      <c r="B4806" s="27" t="s">
        <v>14684</v>
      </c>
      <c r="C4806" s="27" t="s">
        <v>219</v>
      </c>
      <c r="D4806" s="27" t="s">
        <v>739</v>
      </c>
      <c r="I4806" s="28">
        <v>43423.618078703701</v>
      </c>
      <c r="J4806" s="28">
        <v>43423.618078703701</v>
      </c>
      <c r="K4806" s="27">
        <v>0</v>
      </c>
      <c r="L4806" s="27" t="s">
        <v>211</v>
      </c>
      <c r="M4806" s="27" t="s">
        <v>211</v>
      </c>
      <c r="N4806" s="27" t="s">
        <v>215</v>
      </c>
      <c r="O4806" s="27" t="s">
        <v>740</v>
      </c>
      <c r="U4806" s="27" t="s">
        <v>11594</v>
      </c>
    </row>
    <row r="4807" spans="1:21" x14ac:dyDescent="0.15">
      <c r="A4807" s="27" t="s">
        <v>75</v>
      </c>
      <c r="B4807" s="27" t="s">
        <v>14685</v>
      </c>
      <c r="C4807" s="27" t="s">
        <v>219</v>
      </c>
      <c r="D4807" s="27" t="s">
        <v>739</v>
      </c>
      <c r="I4807" s="28">
        <v>43423.62190972222</v>
      </c>
      <c r="J4807" s="28">
        <v>43423.62190972222</v>
      </c>
      <c r="K4807" s="27">
        <v>0</v>
      </c>
      <c r="L4807" s="27" t="s">
        <v>211</v>
      </c>
      <c r="M4807" s="27" t="s">
        <v>211</v>
      </c>
      <c r="N4807" s="27" t="s">
        <v>215</v>
      </c>
      <c r="O4807" s="27" t="s">
        <v>740</v>
      </c>
      <c r="R4807" s="27">
        <v>0</v>
      </c>
      <c r="U4807" s="27" t="s">
        <v>11594</v>
      </c>
    </row>
    <row r="4808" spans="1:21" x14ac:dyDescent="0.15">
      <c r="A4808" s="27" t="s">
        <v>75</v>
      </c>
      <c r="B4808" s="27" t="s">
        <v>14686</v>
      </c>
      <c r="C4808" s="27" t="s">
        <v>219</v>
      </c>
      <c r="D4808" s="27" t="s">
        <v>739</v>
      </c>
      <c r="I4808" s="28">
        <v>43423.623101851852</v>
      </c>
      <c r="J4808" s="28">
        <v>43423.623101851852</v>
      </c>
      <c r="K4808" s="27">
        <v>0</v>
      </c>
      <c r="L4808" s="27" t="s">
        <v>211</v>
      </c>
      <c r="M4808" s="27" t="s">
        <v>211</v>
      </c>
      <c r="N4808" s="27" t="s">
        <v>215</v>
      </c>
      <c r="O4808" s="27" t="s">
        <v>740</v>
      </c>
      <c r="R4808" s="27">
        <v>0</v>
      </c>
      <c r="U4808" s="27" t="s">
        <v>2001</v>
      </c>
    </row>
    <row r="4809" spans="1:21" x14ac:dyDescent="0.15">
      <c r="A4809" s="27" t="s">
        <v>75</v>
      </c>
      <c r="B4809" s="27" t="s">
        <v>8208</v>
      </c>
      <c r="C4809" s="27" t="s">
        <v>219</v>
      </c>
      <c r="D4809" s="27" t="s">
        <v>739</v>
      </c>
      <c r="I4809" s="28">
        <v>43423.623564814814</v>
      </c>
      <c r="J4809" s="28">
        <v>43423.624016203707</v>
      </c>
      <c r="K4809" s="27">
        <v>4.5138888888888892E-4</v>
      </c>
      <c r="L4809" s="27" t="s">
        <v>210</v>
      </c>
      <c r="M4809" s="27" t="s">
        <v>211</v>
      </c>
      <c r="N4809" s="27" t="s">
        <v>215</v>
      </c>
      <c r="O4809" s="27" t="s">
        <v>740</v>
      </c>
      <c r="R4809" s="27">
        <v>0</v>
      </c>
      <c r="U4809" s="27" t="s">
        <v>2002</v>
      </c>
    </row>
    <row r="4810" spans="1:21" x14ac:dyDescent="0.15">
      <c r="A4810" s="27" t="s">
        <v>75</v>
      </c>
      <c r="B4810" s="27" t="s">
        <v>8209</v>
      </c>
      <c r="C4810" s="27" t="s">
        <v>219</v>
      </c>
      <c r="D4810" s="27" t="s">
        <v>739</v>
      </c>
      <c r="I4810" s="28">
        <v>43423.674305555556</v>
      </c>
      <c r="J4810" s="28">
        <v>43423.675543981481</v>
      </c>
      <c r="K4810" s="27">
        <v>1.2384259259259258E-3</v>
      </c>
      <c r="L4810" s="27" t="s">
        <v>210</v>
      </c>
      <c r="M4810" s="27" t="s">
        <v>211</v>
      </c>
      <c r="N4810" s="27" t="s">
        <v>215</v>
      </c>
      <c r="O4810" s="27" t="s">
        <v>740</v>
      </c>
      <c r="R4810" s="27">
        <v>0</v>
      </c>
      <c r="U4810" s="27" t="s">
        <v>8210</v>
      </c>
    </row>
    <row r="4811" spans="1:21" x14ac:dyDescent="0.15">
      <c r="A4811" s="27" t="s">
        <v>75</v>
      </c>
      <c r="B4811" s="27" t="s">
        <v>8211</v>
      </c>
      <c r="C4811" s="27" t="s">
        <v>219</v>
      </c>
      <c r="D4811" s="27" t="s">
        <v>739</v>
      </c>
      <c r="I4811" s="28">
        <v>43423.677708333336</v>
      </c>
      <c r="J4811" s="28">
        <v>43423.677986111114</v>
      </c>
      <c r="K4811" s="27">
        <v>2.7777777777777778E-4</v>
      </c>
      <c r="L4811" s="27" t="s">
        <v>210</v>
      </c>
      <c r="M4811" s="27" t="s">
        <v>211</v>
      </c>
      <c r="N4811" s="27" t="s">
        <v>215</v>
      </c>
      <c r="O4811" s="27" t="s">
        <v>740</v>
      </c>
      <c r="R4811" s="27">
        <v>0</v>
      </c>
      <c r="U4811" s="27" t="s">
        <v>2003</v>
      </c>
    </row>
    <row r="4812" spans="1:21" x14ac:dyDescent="0.15">
      <c r="A4812" s="27" t="s">
        <v>75</v>
      </c>
      <c r="B4812" s="27" t="s">
        <v>14687</v>
      </c>
      <c r="C4812" s="27" t="s">
        <v>219</v>
      </c>
      <c r="D4812" s="27" t="s">
        <v>739</v>
      </c>
      <c r="I4812" s="28">
        <v>43423.683379629627</v>
      </c>
      <c r="J4812" s="28">
        <v>43423.683379629627</v>
      </c>
      <c r="K4812" s="27">
        <v>0</v>
      </c>
      <c r="L4812" s="27" t="s">
        <v>211</v>
      </c>
      <c r="M4812" s="27" t="s">
        <v>211</v>
      </c>
      <c r="N4812" s="27" t="s">
        <v>215</v>
      </c>
      <c r="O4812" s="27" t="s">
        <v>740</v>
      </c>
      <c r="U4812" s="27" t="s">
        <v>5044</v>
      </c>
    </row>
    <row r="4813" spans="1:21" x14ac:dyDescent="0.15">
      <c r="A4813" s="27" t="s">
        <v>75</v>
      </c>
      <c r="B4813" s="27" t="s">
        <v>14688</v>
      </c>
      <c r="C4813" s="27" t="s">
        <v>219</v>
      </c>
      <c r="D4813" s="27" t="s">
        <v>739</v>
      </c>
      <c r="I4813" s="28">
        <v>43423.683506944442</v>
      </c>
      <c r="J4813" s="28">
        <v>43423.683506944442</v>
      </c>
      <c r="K4813" s="27">
        <v>0</v>
      </c>
      <c r="L4813" s="27" t="s">
        <v>211</v>
      </c>
      <c r="M4813" s="27" t="s">
        <v>211</v>
      </c>
      <c r="N4813" s="27" t="s">
        <v>215</v>
      </c>
      <c r="O4813" s="27" t="s">
        <v>740</v>
      </c>
      <c r="U4813" s="27" t="s">
        <v>14689</v>
      </c>
    </row>
    <row r="4814" spans="1:21" x14ac:dyDescent="0.15">
      <c r="A4814" s="27" t="s">
        <v>75</v>
      </c>
      <c r="B4814" s="27" t="s">
        <v>14690</v>
      </c>
      <c r="C4814" s="27" t="s">
        <v>219</v>
      </c>
      <c r="D4814" s="27" t="s">
        <v>739</v>
      </c>
      <c r="I4814" s="28">
        <v>43423.694756944446</v>
      </c>
      <c r="J4814" s="28">
        <v>43423.694756944446</v>
      </c>
      <c r="K4814" s="27">
        <v>0</v>
      </c>
      <c r="L4814" s="27" t="s">
        <v>211</v>
      </c>
      <c r="M4814" s="27" t="s">
        <v>211</v>
      </c>
      <c r="N4814" s="27" t="s">
        <v>215</v>
      </c>
      <c r="O4814" s="27" t="s">
        <v>740</v>
      </c>
      <c r="R4814" s="27">
        <v>0</v>
      </c>
      <c r="U4814" s="27" t="s">
        <v>14691</v>
      </c>
    </row>
    <row r="4815" spans="1:21" x14ac:dyDescent="0.15">
      <c r="A4815" s="27" t="s">
        <v>75</v>
      </c>
      <c r="B4815" s="27" t="s">
        <v>14692</v>
      </c>
      <c r="C4815" s="27" t="s">
        <v>219</v>
      </c>
      <c r="D4815" s="27" t="s">
        <v>739</v>
      </c>
      <c r="I4815" s="28">
        <v>43423.694895833331</v>
      </c>
      <c r="J4815" s="28">
        <v>43423.694895833331</v>
      </c>
      <c r="K4815" s="27">
        <v>0</v>
      </c>
      <c r="L4815" s="27" t="s">
        <v>211</v>
      </c>
      <c r="M4815" s="27" t="s">
        <v>211</v>
      </c>
      <c r="N4815" s="27" t="s">
        <v>215</v>
      </c>
      <c r="O4815" s="27" t="s">
        <v>740</v>
      </c>
      <c r="R4815" s="27">
        <v>0</v>
      </c>
      <c r="U4815" s="27" t="s">
        <v>14693</v>
      </c>
    </row>
    <row r="4816" spans="1:21" x14ac:dyDescent="0.15">
      <c r="A4816" s="27" t="s">
        <v>75</v>
      </c>
      <c r="B4816" s="27" t="s">
        <v>14694</v>
      </c>
      <c r="C4816" s="27" t="s">
        <v>219</v>
      </c>
      <c r="D4816" s="27" t="s">
        <v>739</v>
      </c>
      <c r="I4816" s="28">
        <v>43423.699699074074</v>
      </c>
      <c r="J4816" s="28">
        <v>43423.699699074074</v>
      </c>
      <c r="K4816" s="27">
        <v>0</v>
      </c>
      <c r="L4816" s="27" t="s">
        <v>211</v>
      </c>
      <c r="M4816" s="27" t="s">
        <v>211</v>
      </c>
      <c r="N4816" s="27" t="s">
        <v>215</v>
      </c>
      <c r="O4816" s="27" t="s">
        <v>740</v>
      </c>
      <c r="R4816" s="27">
        <v>0</v>
      </c>
      <c r="U4816" s="27" t="s">
        <v>14695</v>
      </c>
    </row>
    <row r="4817" spans="1:21" x14ac:dyDescent="0.15">
      <c r="A4817" s="27" t="s">
        <v>75</v>
      </c>
      <c r="B4817" s="27" t="s">
        <v>14696</v>
      </c>
      <c r="C4817" s="27" t="s">
        <v>219</v>
      </c>
      <c r="D4817" s="27" t="s">
        <v>739</v>
      </c>
      <c r="I4817" s="28">
        <v>43423.700092592589</v>
      </c>
      <c r="J4817" s="28">
        <v>43423.700092592589</v>
      </c>
      <c r="K4817" s="27">
        <v>0</v>
      </c>
      <c r="L4817" s="27" t="s">
        <v>211</v>
      </c>
      <c r="M4817" s="27" t="s">
        <v>211</v>
      </c>
      <c r="N4817" s="27" t="s">
        <v>215</v>
      </c>
      <c r="O4817" s="27" t="s">
        <v>740</v>
      </c>
      <c r="R4817" s="27">
        <v>0</v>
      </c>
      <c r="U4817" s="27" t="s">
        <v>14697</v>
      </c>
    </row>
    <row r="4818" spans="1:21" x14ac:dyDescent="0.15">
      <c r="A4818" s="27" t="s">
        <v>75</v>
      </c>
      <c r="B4818" s="27" t="s">
        <v>14698</v>
      </c>
      <c r="C4818" s="27" t="s">
        <v>219</v>
      </c>
      <c r="D4818" s="27" t="s">
        <v>739</v>
      </c>
      <c r="I4818" s="28">
        <v>43423.700509259259</v>
      </c>
      <c r="J4818" s="28">
        <v>43423.700509259259</v>
      </c>
      <c r="K4818" s="27">
        <v>0</v>
      </c>
      <c r="L4818" s="27" t="s">
        <v>211</v>
      </c>
      <c r="M4818" s="27" t="s">
        <v>211</v>
      </c>
      <c r="N4818" s="27" t="s">
        <v>215</v>
      </c>
      <c r="O4818" s="27" t="s">
        <v>740</v>
      </c>
      <c r="R4818" s="27">
        <v>0</v>
      </c>
      <c r="U4818" s="27" t="s">
        <v>14699</v>
      </c>
    </row>
    <row r="4819" spans="1:21" x14ac:dyDescent="0.15">
      <c r="A4819" s="27" t="s">
        <v>75</v>
      </c>
      <c r="B4819" s="27" t="s">
        <v>14700</v>
      </c>
      <c r="C4819" s="27" t="s">
        <v>219</v>
      </c>
      <c r="D4819" s="27" t="s">
        <v>739</v>
      </c>
      <c r="I4819" s="28">
        <v>43423.710821759261</v>
      </c>
      <c r="J4819" s="28">
        <v>43423.710821759261</v>
      </c>
      <c r="K4819" s="27">
        <v>0</v>
      </c>
      <c r="L4819" s="27" t="s">
        <v>211</v>
      </c>
      <c r="M4819" s="27" t="s">
        <v>211</v>
      </c>
      <c r="N4819" s="27" t="s">
        <v>215</v>
      </c>
      <c r="O4819" s="27" t="s">
        <v>740</v>
      </c>
      <c r="R4819" s="27">
        <v>0</v>
      </c>
      <c r="U4819" s="27" t="s">
        <v>14701</v>
      </c>
    </row>
    <row r="4820" spans="1:21" x14ac:dyDescent="0.15">
      <c r="A4820" s="27" t="s">
        <v>75</v>
      </c>
      <c r="B4820" s="27" t="s">
        <v>8212</v>
      </c>
      <c r="C4820" s="27" t="s">
        <v>219</v>
      </c>
      <c r="D4820" s="27" t="s">
        <v>739</v>
      </c>
      <c r="I4820" s="28">
        <v>43423.745127314818</v>
      </c>
      <c r="J4820" s="28">
        <v>43423.745324074072</v>
      </c>
      <c r="K4820" s="27">
        <v>1.9675925925925926E-4</v>
      </c>
      <c r="L4820" s="27" t="s">
        <v>210</v>
      </c>
      <c r="M4820" s="27" t="s">
        <v>211</v>
      </c>
      <c r="N4820" s="27" t="s">
        <v>215</v>
      </c>
      <c r="O4820" s="27" t="s">
        <v>740</v>
      </c>
      <c r="R4820" s="27">
        <v>0</v>
      </c>
      <c r="U4820" s="27" t="s">
        <v>8213</v>
      </c>
    </row>
    <row r="4821" spans="1:21" x14ac:dyDescent="0.15">
      <c r="A4821" s="27" t="s">
        <v>75</v>
      </c>
      <c r="B4821" s="27" t="s">
        <v>14702</v>
      </c>
      <c r="C4821" s="27" t="s">
        <v>219</v>
      </c>
      <c r="D4821" s="27" t="s">
        <v>739</v>
      </c>
      <c r="I4821" s="28">
        <v>43423.748530092591</v>
      </c>
      <c r="J4821" s="28">
        <v>43423.748530092591</v>
      </c>
      <c r="K4821" s="27">
        <v>0</v>
      </c>
      <c r="L4821" s="27" t="s">
        <v>211</v>
      </c>
      <c r="M4821" s="27" t="s">
        <v>211</v>
      </c>
      <c r="N4821" s="27" t="s">
        <v>215</v>
      </c>
      <c r="O4821" s="27" t="s">
        <v>740</v>
      </c>
      <c r="U4821" s="27" t="s">
        <v>14703</v>
      </c>
    </row>
    <row r="4822" spans="1:21" x14ac:dyDescent="0.15">
      <c r="A4822" s="27" t="s">
        <v>75</v>
      </c>
      <c r="B4822" s="27" t="s">
        <v>14704</v>
      </c>
      <c r="C4822" s="27" t="s">
        <v>219</v>
      </c>
      <c r="D4822" s="27" t="s">
        <v>739</v>
      </c>
      <c r="I4822" s="28">
        <v>43423.748657407406</v>
      </c>
      <c r="J4822" s="28">
        <v>43423.748657407406</v>
      </c>
      <c r="K4822" s="27">
        <v>0</v>
      </c>
      <c r="L4822" s="27" t="s">
        <v>211</v>
      </c>
      <c r="M4822" s="27" t="s">
        <v>211</v>
      </c>
      <c r="N4822" s="27" t="s">
        <v>215</v>
      </c>
      <c r="O4822" s="27" t="s">
        <v>740</v>
      </c>
      <c r="R4822" s="27">
        <v>0</v>
      </c>
      <c r="U4822" s="27" t="s">
        <v>14705</v>
      </c>
    </row>
    <row r="4823" spans="1:21" x14ac:dyDescent="0.15">
      <c r="A4823" s="27" t="s">
        <v>75</v>
      </c>
      <c r="B4823" s="27" t="s">
        <v>14706</v>
      </c>
      <c r="C4823" s="27" t="s">
        <v>219</v>
      </c>
      <c r="D4823" s="27" t="s">
        <v>739</v>
      </c>
      <c r="I4823" s="28">
        <v>43423.752384259256</v>
      </c>
      <c r="J4823" s="28">
        <v>43423.752384259256</v>
      </c>
      <c r="K4823" s="27">
        <v>0</v>
      </c>
      <c r="L4823" s="27" t="s">
        <v>211</v>
      </c>
      <c r="M4823" s="27" t="s">
        <v>211</v>
      </c>
      <c r="N4823" s="27" t="s">
        <v>215</v>
      </c>
      <c r="O4823" s="27" t="s">
        <v>740</v>
      </c>
      <c r="R4823" s="27">
        <v>0</v>
      </c>
      <c r="U4823" s="27" t="s">
        <v>14703</v>
      </c>
    </row>
    <row r="4824" spans="1:21" x14ac:dyDescent="0.15">
      <c r="A4824" s="27" t="s">
        <v>75</v>
      </c>
      <c r="B4824" s="27" t="s">
        <v>8214</v>
      </c>
      <c r="C4824" s="27" t="s">
        <v>219</v>
      </c>
      <c r="D4824" s="27" t="s">
        <v>741</v>
      </c>
      <c r="I4824" s="28">
        <v>43423.446053240739</v>
      </c>
      <c r="J4824" s="28">
        <v>43423.447395833333</v>
      </c>
      <c r="K4824" s="27">
        <v>1.3425925925925925E-3</v>
      </c>
      <c r="L4824" s="27" t="s">
        <v>210</v>
      </c>
      <c r="M4824" s="27" t="s">
        <v>211</v>
      </c>
      <c r="N4824" s="27" t="s">
        <v>215</v>
      </c>
      <c r="O4824" s="27" t="s">
        <v>742</v>
      </c>
      <c r="R4824" s="27">
        <v>0</v>
      </c>
      <c r="U4824" s="27" t="s">
        <v>8215</v>
      </c>
    </row>
    <row r="4825" spans="1:21" x14ac:dyDescent="0.15">
      <c r="A4825" s="27" t="s">
        <v>75</v>
      </c>
      <c r="B4825" s="27" t="s">
        <v>14707</v>
      </c>
      <c r="C4825" s="27" t="s">
        <v>219</v>
      </c>
      <c r="D4825" s="27" t="s">
        <v>741</v>
      </c>
      <c r="I4825" s="28">
        <v>43423.455011574071</v>
      </c>
      <c r="J4825" s="28">
        <v>43423.455011574071</v>
      </c>
      <c r="K4825" s="27">
        <v>0</v>
      </c>
      <c r="L4825" s="27" t="s">
        <v>211</v>
      </c>
      <c r="M4825" s="27" t="s">
        <v>211</v>
      </c>
      <c r="N4825" s="27" t="s">
        <v>215</v>
      </c>
      <c r="O4825" s="27" t="s">
        <v>742</v>
      </c>
      <c r="U4825" s="27" t="s">
        <v>11694</v>
      </c>
    </row>
    <row r="4826" spans="1:21" x14ac:dyDescent="0.15">
      <c r="A4826" s="27" t="s">
        <v>75</v>
      </c>
      <c r="B4826" s="27" t="s">
        <v>14708</v>
      </c>
      <c r="C4826" s="27" t="s">
        <v>219</v>
      </c>
      <c r="D4826" s="27" t="s">
        <v>741</v>
      </c>
      <c r="I4826" s="28">
        <v>43423.455462962964</v>
      </c>
      <c r="J4826" s="28">
        <v>43423.455462962964</v>
      </c>
      <c r="K4826" s="27">
        <v>0</v>
      </c>
      <c r="L4826" s="27" t="s">
        <v>211</v>
      </c>
      <c r="M4826" s="27" t="s">
        <v>211</v>
      </c>
      <c r="N4826" s="27" t="s">
        <v>215</v>
      </c>
      <c r="O4826" s="27" t="s">
        <v>742</v>
      </c>
      <c r="U4826" s="27" t="s">
        <v>11696</v>
      </c>
    </row>
    <row r="4827" spans="1:21" x14ac:dyDescent="0.15">
      <c r="A4827" s="27" t="s">
        <v>75</v>
      </c>
      <c r="B4827" s="27" t="s">
        <v>14709</v>
      </c>
      <c r="C4827" s="27" t="s">
        <v>219</v>
      </c>
      <c r="D4827" s="27" t="s">
        <v>741</v>
      </c>
      <c r="I4827" s="28">
        <v>43423.456284722219</v>
      </c>
      <c r="J4827" s="28">
        <v>43423.456284722219</v>
      </c>
      <c r="K4827" s="27">
        <v>0</v>
      </c>
      <c r="L4827" s="27" t="s">
        <v>211</v>
      </c>
      <c r="M4827" s="27" t="s">
        <v>211</v>
      </c>
      <c r="N4827" s="27" t="s">
        <v>215</v>
      </c>
      <c r="O4827" s="27" t="s">
        <v>742</v>
      </c>
      <c r="U4827" s="27" t="s">
        <v>11701</v>
      </c>
    </row>
    <row r="4828" spans="1:21" x14ac:dyDescent="0.15">
      <c r="A4828" s="27" t="s">
        <v>75</v>
      </c>
      <c r="B4828" s="27" t="s">
        <v>14710</v>
      </c>
      <c r="C4828" s="27" t="s">
        <v>219</v>
      </c>
      <c r="D4828" s="27" t="s">
        <v>741</v>
      </c>
      <c r="I4828" s="28">
        <v>43423.456388888888</v>
      </c>
      <c r="J4828" s="28">
        <v>43423.456388888888</v>
      </c>
      <c r="K4828" s="27">
        <v>0</v>
      </c>
      <c r="L4828" s="27" t="s">
        <v>211</v>
      </c>
      <c r="M4828" s="27" t="s">
        <v>211</v>
      </c>
      <c r="N4828" s="27" t="s">
        <v>215</v>
      </c>
      <c r="O4828" s="27" t="s">
        <v>742</v>
      </c>
      <c r="U4828" s="27" t="s">
        <v>14711</v>
      </c>
    </row>
    <row r="4829" spans="1:21" x14ac:dyDescent="0.15">
      <c r="A4829" s="27" t="s">
        <v>75</v>
      </c>
      <c r="B4829" s="27" t="s">
        <v>14712</v>
      </c>
      <c r="C4829" s="27" t="s">
        <v>219</v>
      </c>
      <c r="D4829" s="27" t="s">
        <v>741</v>
      </c>
      <c r="I4829" s="28">
        <v>43423.456782407404</v>
      </c>
      <c r="J4829" s="28">
        <v>43423.456782407404</v>
      </c>
      <c r="K4829" s="27">
        <v>0</v>
      </c>
      <c r="L4829" s="27" t="s">
        <v>211</v>
      </c>
      <c r="M4829" s="27" t="s">
        <v>211</v>
      </c>
      <c r="N4829" s="27" t="s">
        <v>215</v>
      </c>
      <c r="O4829" s="27" t="s">
        <v>742</v>
      </c>
      <c r="U4829" s="27" t="s">
        <v>11703</v>
      </c>
    </row>
    <row r="4830" spans="1:21" x14ac:dyDescent="0.15">
      <c r="A4830" s="27" t="s">
        <v>75</v>
      </c>
      <c r="B4830" s="27" t="s">
        <v>14713</v>
      </c>
      <c r="C4830" s="27" t="s">
        <v>219</v>
      </c>
      <c r="D4830" s="27" t="s">
        <v>741</v>
      </c>
      <c r="I4830" s="28">
        <v>43423.46434027778</v>
      </c>
      <c r="J4830" s="28">
        <v>43423.46434027778</v>
      </c>
      <c r="K4830" s="27">
        <v>0</v>
      </c>
      <c r="L4830" s="27" t="s">
        <v>211</v>
      </c>
      <c r="M4830" s="27" t="s">
        <v>211</v>
      </c>
      <c r="N4830" s="27" t="s">
        <v>215</v>
      </c>
      <c r="O4830" s="27" t="s">
        <v>742</v>
      </c>
      <c r="U4830" s="27" t="s">
        <v>11715</v>
      </c>
    </row>
    <row r="4831" spans="1:21" x14ac:dyDescent="0.15">
      <c r="A4831" s="27" t="s">
        <v>75</v>
      </c>
      <c r="B4831" s="27" t="s">
        <v>14714</v>
      </c>
      <c r="C4831" s="27" t="s">
        <v>219</v>
      </c>
      <c r="D4831" s="27" t="s">
        <v>741</v>
      </c>
      <c r="I4831" s="28">
        <v>43423.466192129628</v>
      </c>
      <c r="J4831" s="28">
        <v>43423.466192129628</v>
      </c>
      <c r="K4831" s="27">
        <v>0</v>
      </c>
      <c r="L4831" s="27" t="s">
        <v>211</v>
      </c>
      <c r="M4831" s="27" t="s">
        <v>211</v>
      </c>
      <c r="N4831" s="27" t="s">
        <v>215</v>
      </c>
      <c r="O4831" s="27" t="s">
        <v>742</v>
      </c>
      <c r="U4831" s="27" t="s">
        <v>11717</v>
      </c>
    </row>
    <row r="4832" spans="1:21" x14ac:dyDescent="0.15">
      <c r="A4832" s="27" t="s">
        <v>75</v>
      </c>
      <c r="B4832" s="27" t="s">
        <v>14715</v>
      </c>
      <c r="C4832" s="27" t="s">
        <v>219</v>
      </c>
      <c r="D4832" s="27" t="s">
        <v>741</v>
      </c>
      <c r="I4832" s="28">
        <v>43423.466770833336</v>
      </c>
      <c r="J4832" s="28">
        <v>43423.466770833336</v>
      </c>
      <c r="K4832" s="27">
        <v>0</v>
      </c>
      <c r="L4832" s="27" t="s">
        <v>211</v>
      </c>
      <c r="M4832" s="27" t="s">
        <v>211</v>
      </c>
      <c r="N4832" s="27" t="s">
        <v>215</v>
      </c>
      <c r="O4832" s="27" t="s">
        <v>742</v>
      </c>
      <c r="U4832" s="27" t="s">
        <v>11724</v>
      </c>
    </row>
    <row r="4833" spans="1:21" x14ac:dyDescent="0.15">
      <c r="A4833" s="27" t="s">
        <v>75</v>
      </c>
      <c r="B4833" s="27" t="s">
        <v>14716</v>
      </c>
      <c r="C4833" s="27" t="s">
        <v>219</v>
      </c>
      <c r="D4833" s="27" t="s">
        <v>741</v>
      </c>
      <c r="I4833" s="28">
        <v>43423.47152777778</v>
      </c>
      <c r="J4833" s="28">
        <v>43423.47152777778</v>
      </c>
      <c r="K4833" s="27">
        <v>0</v>
      </c>
      <c r="L4833" s="27" t="s">
        <v>211</v>
      </c>
      <c r="M4833" s="27" t="s">
        <v>211</v>
      </c>
      <c r="N4833" s="27" t="s">
        <v>215</v>
      </c>
      <c r="O4833" s="27" t="s">
        <v>742</v>
      </c>
      <c r="U4833" s="27" t="s">
        <v>14717</v>
      </c>
    </row>
    <row r="4834" spans="1:21" x14ac:dyDescent="0.15">
      <c r="A4834" s="27" t="s">
        <v>75</v>
      </c>
      <c r="B4834" s="27" t="s">
        <v>14718</v>
      </c>
      <c r="C4834" s="27" t="s">
        <v>219</v>
      </c>
      <c r="D4834" s="27" t="s">
        <v>741</v>
      </c>
      <c r="I4834" s="28">
        <v>43423.47284722222</v>
      </c>
      <c r="J4834" s="28">
        <v>43423.47284722222</v>
      </c>
      <c r="K4834" s="27">
        <v>0</v>
      </c>
      <c r="L4834" s="27" t="s">
        <v>211</v>
      </c>
      <c r="M4834" s="27" t="s">
        <v>211</v>
      </c>
      <c r="N4834" s="27" t="s">
        <v>215</v>
      </c>
      <c r="O4834" s="27" t="s">
        <v>742</v>
      </c>
      <c r="U4834" s="27" t="s">
        <v>14719</v>
      </c>
    </row>
    <row r="4835" spans="1:21" x14ac:dyDescent="0.15">
      <c r="A4835" s="27" t="s">
        <v>75</v>
      </c>
      <c r="B4835" s="27" t="s">
        <v>14720</v>
      </c>
      <c r="C4835" s="27" t="s">
        <v>219</v>
      </c>
      <c r="D4835" s="27" t="s">
        <v>741</v>
      </c>
      <c r="I4835" s="28">
        <v>43423.476678240739</v>
      </c>
      <c r="J4835" s="28">
        <v>43423.476678240739</v>
      </c>
      <c r="K4835" s="27">
        <v>0</v>
      </c>
      <c r="L4835" s="27" t="s">
        <v>211</v>
      </c>
      <c r="M4835" s="27" t="s">
        <v>211</v>
      </c>
      <c r="N4835" s="27" t="s">
        <v>215</v>
      </c>
      <c r="O4835" s="27" t="s">
        <v>742</v>
      </c>
      <c r="R4835" s="27">
        <v>0</v>
      </c>
      <c r="U4835" s="27" t="s">
        <v>14719</v>
      </c>
    </row>
    <row r="4836" spans="1:21" x14ac:dyDescent="0.15">
      <c r="A4836" s="27" t="s">
        <v>75</v>
      </c>
      <c r="B4836" s="27" t="s">
        <v>14721</v>
      </c>
      <c r="C4836" s="27" t="s">
        <v>219</v>
      </c>
      <c r="D4836" s="27" t="s">
        <v>741</v>
      </c>
      <c r="I4836" s="28">
        <v>43423.481076388889</v>
      </c>
      <c r="J4836" s="28">
        <v>43423.481076388889</v>
      </c>
      <c r="K4836" s="27">
        <v>0</v>
      </c>
      <c r="L4836" s="27" t="s">
        <v>211</v>
      </c>
      <c r="M4836" s="27" t="s">
        <v>211</v>
      </c>
      <c r="N4836" s="27" t="s">
        <v>215</v>
      </c>
      <c r="O4836" s="27" t="s">
        <v>742</v>
      </c>
      <c r="U4836" s="27" t="s">
        <v>11768</v>
      </c>
    </row>
    <row r="4837" spans="1:21" x14ac:dyDescent="0.15">
      <c r="A4837" s="27" t="s">
        <v>75</v>
      </c>
      <c r="B4837" s="27" t="s">
        <v>8216</v>
      </c>
      <c r="C4837" s="27" t="s">
        <v>219</v>
      </c>
      <c r="D4837" s="27" t="s">
        <v>741</v>
      </c>
      <c r="I4837" s="28">
        <v>43423.601111111115</v>
      </c>
      <c r="J4837" s="28">
        <v>43423.60260416667</v>
      </c>
      <c r="K4837" s="27">
        <v>1.4930555555555556E-3</v>
      </c>
      <c r="L4837" s="27" t="s">
        <v>210</v>
      </c>
      <c r="M4837" s="27" t="s">
        <v>211</v>
      </c>
      <c r="N4837" s="27" t="s">
        <v>215</v>
      </c>
      <c r="O4837" s="27" t="s">
        <v>742</v>
      </c>
      <c r="R4837" s="27">
        <v>0</v>
      </c>
      <c r="U4837" s="27" t="s">
        <v>8217</v>
      </c>
    </row>
    <row r="4838" spans="1:21" x14ac:dyDescent="0.15">
      <c r="A4838" s="27" t="s">
        <v>75</v>
      </c>
      <c r="B4838" s="27" t="s">
        <v>14722</v>
      </c>
      <c r="C4838" s="27" t="s">
        <v>219</v>
      </c>
      <c r="D4838" s="27" t="s">
        <v>741</v>
      </c>
      <c r="I4838" s="28">
        <v>43423.603113425925</v>
      </c>
      <c r="J4838" s="28">
        <v>43423.603113425925</v>
      </c>
      <c r="K4838" s="27">
        <v>0</v>
      </c>
      <c r="L4838" s="27" t="s">
        <v>211</v>
      </c>
      <c r="M4838" s="27" t="s">
        <v>211</v>
      </c>
      <c r="N4838" s="27" t="s">
        <v>215</v>
      </c>
      <c r="O4838" s="27" t="s">
        <v>742</v>
      </c>
      <c r="U4838" s="27" t="s">
        <v>11776</v>
      </c>
    </row>
    <row r="4839" spans="1:21" x14ac:dyDescent="0.15">
      <c r="A4839" s="27" t="s">
        <v>75</v>
      </c>
      <c r="B4839" s="27" t="s">
        <v>14723</v>
      </c>
      <c r="C4839" s="27" t="s">
        <v>219</v>
      </c>
      <c r="D4839" s="27" t="s">
        <v>741</v>
      </c>
      <c r="I4839" s="28">
        <v>43423.606747685182</v>
      </c>
      <c r="J4839" s="28">
        <v>43423.606747685182</v>
      </c>
      <c r="K4839" s="27">
        <v>0</v>
      </c>
      <c r="L4839" s="27" t="s">
        <v>211</v>
      </c>
      <c r="M4839" s="27" t="s">
        <v>211</v>
      </c>
      <c r="N4839" s="27" t="s">
        <v>215</v>
      </c>
      <c r="O4839" s="27" t="s">
        <v>742</v>
      </c>
      <c r="R4839" s="27">
        <v>0</v>
      </c>
      <c r="U4839" s="27" t="s">
        <v>14724</v>
      </c>
    </row>
    <row r="4840" spans="1:21" x14ac:dyDescent="0.15">
      <c r="A4840" s="27" t="s">
        <v>75</v>
      </c>
      <c r="B4840" s="27" t="s">
        <v>8218</v>
      </c>
      <c r="C4840" s="27" t="s">
        <v>219</v>
      </c>
      <c r="D4840" s="27" t="s">
        <v>741</v>
      </c>
      <c r="I4840" s="28">
        <v>43423.612222222226</v>
      </c>
      <c r="J4840" s="28">
        <v>43423.612453703703</v>
      </c>
      <c r="K4840" s="27">
        <v>2.3148148148148146E-4</v>
      </c>
      <c r="L4840" s="27" t="s">
        <v>210</v>
      </c>
      <c r="M4840" s="27" t="s">
        <v>211</v>
      </c>
      <c r="N4840" s="27" t="s">
        <v>215</v>
      </c>
      <c r="O4840" s="27" t="s">
        <v>742</v>
      </c>
      <c r="R4840" s="27">
        <v>0</v>
      </c>
      <c r="U4840" s="27" t="s">
        <v>2005</v>
      </c>
    </row>
    <row r="4841" spans="1:21" x14ac:dyDescent="0.15">
      <c r="A4841" s="27" t="s">
        <v>75</v>
      </c>
      <c r="B4841" s="27" t="s">
        <v>14725</v>
      </c>
      <c r="C4841" s="27" t="s">
        <v>219</v>
      </c>
      <c r="D4841" s="27" t="s">
        <v>741</v>
      </c>
      <c r="I4841" s="28">
        <v>43423.612870370373</v>
      </c>
      <c r="J4841" s="28">
        <v>43423.612870370373</v>
      </c>
      <c r="K4841" s="27">
        <v>0</v>
      </c>
      <c r="L4841" s="27" t="s">
        <v>211</v>
      </c>
      <c r="M4841" s="27" t="s">
        <v>211</v>
      </c>
      <c r="N4841" s="27" t="s">
        <v>215</v>
      </c>
      <c r="O4841" s="27" t="s">
        <v>742</v>
      </c>
      <c r="R4841" s="27">
        <v>0</v>
      </c>
      <c r="U4841" s="27" t="s">
        <v>2006</v>
      </c>
    </row>
    <row r="4842" spans="1:21" x14ac:dyDescent="0.15">
      <c r="A4842" s="27" t="s">
        <v>75</v>
      </c>
      <c r="B4842" s="27" t="s">
        <v>14726</v>
      </c>
      <c r="C4842" s="27" t="s">
        <v>219</v>
      </c>
      <c r="D4842" s="27" t="s">
        <v>741</v>
      </c>
      <c r="I4842" s="28">
        <v>43423.619756944441</v>
      </c>
      <c r="J4842" s="28">
        <v>43423.619756944441</v>
      </c>
      <c r="K4842" s="27">
        <v>0</v>
      </c>
      <c r="L4842" s="27" t="s">
        <v>211</v>
      </c>
      <c r="M4842" s="27" t="s">
        <v>211</v>
      </c>
      <c r="N4842" s="27" t="s">
        <v>215</v>
      </c>
      <c r="O4842" s="27" t="s">
        <v>742</v>
      </c>
      <c r="U4842" s="27" t="s">
        <v>11838</v>
      </c>
    </row>
    <row r="4843" spans="1:21" x14ac:dyDescent="0.15">
      <c r="A4843" s="27" t="s">
        <v>75</v>
      </c>
      <c r="B4843" s="27" t="s">
        <v>14727</v>
      </c>
      <c r="C4843" s="27" t="s">
        <v>219</v>
      </c>
      <c r="D4843" s="27" t="s">
        <v>741</v>
      </c>
      <c r="I4843" s="28">
        <v>43423.620358796295</v>
      </c>
      <c r="J4843" s="28">
        <v>43423.620358796295</v>
      </c>
      <c r="K4843" s="27">
        <v>0</v>
      </c>
      <c r="L4843" s="27" t="s">
        <v>211</v>
      </c>
      <c r="M4843" s="27" t="s">
        <v>211</v>
      </c>
      <c r="N4843" s="27" t="s">
        <v>215</v>
      </c>
      <c r="O4843" s="27" t="s">
        <v>742</v>
      </c>
      <c r="R4843" s="27">
        <v>0</v>
      </c>
      <c r="U4843" s="27" t="s">
        <v>8224</v>
      </c>
    </row>
    <row r="4844" spans="1:21" x14ac:dyDescent="0.15">
      <c r="A4844" s="27" t="s">
        <v>75</v>
      </c>
      <c r="B4844" s="27" t="s">
        <v>8219</v>
      </c>
      <c r="C4844" s="27" t="s">
        <v>219</v>
      </c>
      <c r="D4844" s="27" t="s">
        <v>741</v>
      </c>
      <c r="I4844" s="28">
        <v>43423.62128472222</v>
      </c>
      <c r="J4844" s="28">
        <v>43423.621481481481</v>
      </c>
      <c r="K4844" s="27">
        <v>1.9675925925925926E-4</v>
      </c>
      <c r="L4844" s="27" t="s">
        <v>210</v>
      </c>
      <c r="M4844" s="27" t="s">
        <v>211</v>
      </c>
      <c r="N4844" s="27" t="s">
        <v>215</v>
      </c>
      <c r="O4844" s="27" t="s">
        <v>742</v>
      </c>
      <c r="R4844" s="27">
        <v>0</v>
      </c>
      <c r="U4844" s="27" t="s">
        <v>8220</v>
      </c>
    </row>
    <row r="4845" spans="1:21" x14ac:dyDescent="0.15">
      <c r="A4845" s="27" t="s">
        <v>75</v>
      </c>
      <c r="B4845" s="27" t="s">
        <v>14728</v>
      </c>
      <c r="C4845" s="27" t="s">
        <v>219</v>
      </c>
      <c r="D4845" s="27" t="s">
        <v>741</v>
      </c>
      <c r="I4845" s="28">
        <v>43423.621932870374</v>
      </c>
      <c r="J4845" s="28">
        <v>43423.621932870374</v>
      </c>
      <c r="K4845" s="27">
        <v>0</v>
      </c>
      <c r="L4845" s="27" t="s">
        <v>211</v>
      </c>
      <c r="M4845" s="27" t="s">
        <v>211</v>
      </c>
      <c r="N4845" s="27" t="s">
        <v>215</v>
      </c>
      <c r="O4845" s="27" t="s">
        <v>742</v>
      </c>
      <c r="U4845" s="27" t="s">
        <v>11859</v>
      </c>
    </row>
    <row r="4846" spans="1:21" x14ac:dyDescent="0.15">
      <c r="A4846" s="27" t="s">
        <v>75</v>
      </c>
      <c r="B4846" s="27" t="s">
        <v>14729</v>
      </c>
      <c r="C4846" s="27" t="s">
        <v>219</v>
      </c>
      <c r="D4846" s="27" t="s">
        <v>741</v>
      </c>
      <c r="I4846" s="28">
        <v>43423.621990740743</v>
      </c>
      <c r="J4846" s="28">
        <v>43423.621990740743</v>
      </c>
      <c r="K4846" s="27">
        <v>0</v>
      </c>
      <c r="L4846" s="27" t="s">
        <v>211</v>
      </c>
      <c r="M4846" s="27" t="s">
        <v>211</v>
      </c>
      <c r="N4846" s="27" t="s">
        <v>215</v>
      </c>
      <c r="O4846" s="27" t="s">
        <v>742</v>
      </c>
      <c r="U4846" s="27" t="s">
        <v>11832</v>
      </c>
    </row>
    <row r="4847" spans="1:21" x14ac:dyDescent="0.15">
      <c r="A4847" s="27" t="s">
        <v>75</v>
      </c>
      <c r="B4847" s="27" t="s">
        <v>14730</v>
      </c>
      <c r="C4847" s="27" t="s">
        <v>219</v>
      </c>
      <c r="D4847" s="27" t="s">
        <v>741</v>
      </c>
      <c r="I4847" s="28">
        <v>43423.623379629629</v>
      </c>
      <c r="J4847" s="28">
        <v>43423.623379629629</v>
      </c>
      <c r="K4847" s="27">
        <v>0</v>
      </c>
      <c r="L4847" s="27" t="s">
        <v>211</v>
      </c>
      <c r="M4847" s="27" t="s">
        <v>211</v>
      </c>
      <c r="N4847" s="27" t="s">
        <v>215</v>
      </c>
      <c r="O4847" s="27" t="s">
        <v>742</v>
      </c>
      <c r="U4847" s="27" t="s">
        <v>11877</v>
      </c>
    </row>
    <row r="4848" spans="1:21" x14ac:dyDescent="0.15">
      <c r="A4848" s="27" t="s">
        <v>75</v>
      </c>
      <c r="B4848" s="27" t="s">
        <v>14731</v>
      </c>
      <c r="C4848" s="27" t="s">
        <v>219</v>
      </c>
      <c r="D4848" s="27" t="s">
        <v>741</v>
      </c>
      <c r="I4848" s="28">
        <v>43423.624710648146</v>
      </c>
      <c r="J4848" s="28">
        <v>43423.624710648146</v>
      </c>
      <c r="K4848" s="27">
        <v>0</v>
      </c>
      <c r="L4848" s="27" t="s">
        <v>211</v>
      </c>
      <c r="M4848" s="27" t="s">
        <v>211</v>
      </c>
      <c r="N4848" s="27" t="s">
        <v>215</v>
      </c>
      <c r="O4848" s="27" t="s">
        <v>742</v>
      </c>
      <c r="U4848" s="27" t="s">
        <v>11881</v>
      </c>
    </row>
    <row r="4849" spans="1:21" x14ac:dyDescent="0.15">
      <c r="A4849" s="27" t="s">
        <v>75</v>
      </c>
      <c r="B4849" s="27" t="s">
        <v>14732</v>
      </c>
      <c r="C4849" s="27" t="s">
        <v>219</v>
      </c>
      <c r="D4849" s="27" t="s">
        <v>741</v>
      </c>
      <c r="I4849" s="28">
        <v>43423.626909722225</v>
      </c>
      <c r="J4849" s="28">
        <v>43423.626909722225</v>
      </c>
      <c r="K4849" s="27">
        <v>0</v>
      </c>
      <c r="L4849" s="27" t="s">
        <v>211</v>
      </c>
      <c r="M4849" s="27" t="s">
        <v>211</v>
      </c>
      <c r="N4849" s="27" t="s">
        <v>215</v>
      </c>
      <c r="O4849" s="27" t="s">
        <v>742</v>
      </c>
      <c r="U4849" s="27" t="s">
        <v>11899</v>
      </c>
    </row>
    <row r="4850" spans="1:21" x14ac:dyDescent="0.15">
      <c r="A4850" s="27" t="s">
        <v>75</v>
      </c>
      <c r="B4850" s="27" t="s">
        <v>14733</v>
      </c>
      <c r="C4850" s="27" t="s">
        <v>219</v>
      </c>
      <c r="D4850" s="27" t="s">
        <v>741</v>
      </c>
      <c r="I4850" s="28">
        <v>43423.629016203704</v>
      </c>
      <c r="J4850" s="28">
        <v>43423.629016203704</v>
      </c>
      <c r="K4850" s="27">
        <v>0</v>
      </c>
      <c r="L4850" s="27" t="s">
        <v>211</v>
      </c>
      <c r="M4850" s="27" t="s">
        <v>211</v>
      </c>
      <c r="N4850" s="27" t="s">
        <v>215</v>
      </c>
      <c r="O4850" s="27" t="s">
        <v>742</v>
      </c>
      <c r="U4850" s="27" t="s">
        <v>11904</v>
      </c>
    </row>
    <row r="4851" spans="1:21" x14ac:dyDescent="0.15">
      <c r="A4851" s="27" t="s">
        <v>75</v>
      </c>
      <c r="B4851" s="27" t="s">
        <v>14734</v>
      </c>
      <c r="C4851" s="27" t="s">
        <v>219</v>
      </c>
      <c r="D4851" s="27" t="s">
        <v>741</v>
      </c>
      <c r="I4851" s="28">
        <v>43423.630011574074</v>
      </c>
      <c r="J4851" s="28">
        <v>43423.630011574074</v>
      </c>
      <c r="K4851" s="27">
        <v>0</v>
      </c>
      <c r="L4851" s="27" t="s">
        <v>211</v>
      </c>
      <c r="M4851" s="27" t="s">
        <v>211</v>
      </c>
      <c r="N4851" s="27" t="s">
        <v>215</v>
      </c>
      <c r="O4851" s="27" t="s">
        <v>742</v>
      </c>
      <c r="U4851" s="27" t="s">
        <v>11911</v>
      </c>
    </row>
    <row r="4852" spans="1:21" x14ac:dyDescent="0.15">
      <c r="A4852" s="27" t="s">
        <v>75</v>
      </c>
      <c r="B4852" s="27" t="s">
        <v>14735</v>
      </c>
      <c r="C4852" s="27" t="s">
        <v>219</v>
      </c>
      <c r="D4852" s="27" t="s">
        <v>741</v>
      </c>
      <c r="I4852" s="28">
        <v>43423.632071759261</v>
      </c>
      <c r="J4852" s="28">
        <v>43423.632071759261</v>
      </c>
      <c r="K4852" s="27">
        <v>0</v>
      </c>
      <c r="L4852" s="27" t="s">
        <v>211</v>
      </c>
      <c r="M4852" s="27" t="s">
        <v>211</v>
      </c>
      <c r="N4852" s="27" t="s">
        <v>215</v>
      </c>
      <c r="O4852" s="27" t="s">
        <v>742</v>
      </c>
      <c r="R4852" s="27">
        <v>0</v>
      </c>
      <c r="U4852" s="27" t="s">
        <v>14736</v>
      </c>
    </row>
    <row r="4853" spans="1:21" x14ac:dyDescent="0.15">
      <c r="A4853" s="27" t="s">
        <v>75</v>
      </c>
      <c r="B4853" s="27" t="s">
        <v>14737</v>
      </c>
      <c r="C4853" s="27" t="s">
        <v>219</v>
      </c>
      <c r="D4853" s="27" t="s">
        <v>741</v>
      </c>
      <c r="I4853" s="28">
        <v>43423.632407407407</v>
      </c>
      <c r="J4853" s="28">
        <v>43423.632407407407</v>
      </c>
      <c r="K4853" s="27">
        <v>0</v>
      </c>
      <c r="L4853" s="27" t="s">
        <v>211</v>
      </c>
      <c r="M4853" s="27" t="s">
        <v>211</v>
      </c>
      <c r="N4853" s="27" t="s">
        <v>215</v>
      </c>
      <c r="O4853" s="27" t="s">
        <v>742</v>
      </c>
      <c r="U4853" s="27" t="s">
        <v>14738</v>
      </c>
    </row>
    <row r="4854" spans="1:21" x14ac:dyDescent="0.15">
      <c r="A4854" s="27" t="s">
        <v>75</v>
      </c>
      <c r="B4854" s="27" t="s">
        <v>14739</v>
      </c>
      <c r="C4854" s="27" t="s">
        <v>219</v>
      </c>
      <c r="D4854" s="27" t="s">
        <v>741</v>
      </c>
      <c r="I4854" s="28">
        <v>43423.632465277777</v>
      </c>
      <c r="J4854" s="28">
        <v>43423.632465277777</v>
      </c>
      <c r="K4854" s="27">
        <v>0</v>
      </c>
      <c r="L4854" s="27" t="s">
        <v>211</v>
      </c>
      <c r="M4854" s="27" t="s">
        <v>211</v>
      </c>
      <c r="N4854" s="27" t="s">
        <v>215</v>
      </c>
      <c r="O4854" s="27" t="s">
        <v>742</v>
      </c>
      <c r="R4854" s="27">
        <v>0</v>
      </c>
      <c r="U4854" s="27" t="s">
        <v>14736</v>
      </c>
    </row>
    <row r="4855" spans="1:21" x14ac:dyDescent="0.15">
      <c r="A4855" s="27" t="s">
        <v>75</v>
      </c>
      <c r="B4855" s="27" t="s">
        <v>14740</v>
      </c>
      <c r="C4855" s="27" t="s">
        <v>219</v>
      </c>
      <c r="D4855" s="27" t="s">
        <v>741</v>
      </c>
      <c r="I4855" s="28">
        <v>43423.635844907411</v>
      </c>
      <c r="J4855" s="28">
        <v>43423.635844907411</v>
      </c>
      <c r="K4855" s="27">
        <v>0</v>
      </c>
      <c r="L4855" s="27" t="s">
        <v>211</v>
      </c>
      <c r="M4855" s="27" t="s">
        <v>211</v>
      </c>
      <c r="N4855" s="27" t="s">
        <v>215</v>
      </c>
      <c r="O4855" s="27" t="s">
        <v>742</v>
      </c>
      <c r="R4855" s="27">
        <v>0</v>
      </c>
      <c r="U4855" s="27" t="s">
        <v>14738</v>
      </c>
    </row>
    <row r="4856" spans="1:21" x14ac:dyDescent="0.15">
      <c r="A4856" s="27" t="s">
        <v>75</v>
      </c>
      <c r="B4856" s="27" t="s">
        <v>14741</v>
      </c>
      <c r="C4856" s="27" t="s">
        <v>219</v>
      </c>
      <c r="D4856" s="27" t="s">
        <v>741</v>
      </c>
      <c r="I4856" s="28">
        <v>43423.636250000003</v>
      </c>
      <c r="J4856" s="28">
        <v>43423.636250000003</v>
      </c>
      <c r="K4856" s="27">
        <v>0</v>
      </c>
      <c r="L4856" s="27" t="s">
        <v>211</v>
      </c>
      <c r="M4856" s="27" t="s">
        <v>211</v>
      </c>
      <c r="N4856" s="27" t="s">
        <v>215</v>
      </c>
      <c r="O4856" s="27" t="s">
        <v>742</v>
      </c>
      <c r="R4856" s="27">
        <v>0</v>
      </c>
      <c r="U4856" s="27" t="s">
        <v>14738</v>
      </c>
    </row>
    <row r="4857" spans="1:21" x14ac:dyDescent="0.15">
      <c r="A4857" s="27" t="s">
        <v>75</v>
      </c>
      <c r="B4857" s="27" t="s">
        <v>14742</v>
      </c>
      <c r="C4857" s="27" t="s">
        <v>219</v>
      </c>
      <c r="D4857" s="27" t="s">
        <v>741</v>
      </c>
      <c r="I4857" s="28">
        <v>43423.637708333335</v>
      </c>
      <c r="J4857" s="28">
        <v>43423.637708333335</v>
      </c>
      <c r="K4857" s="27">
        <v>0</v>
      </c>
      <c r="L4857" s="27" t="s">
        <v>211</v>
      </c>
      <c r="M4857" s="27" t="s">
        <v>211</v>
      </c>
      <c r="N4857" s="27" t="s">
        <v>215</v>
      </c>
      <c r="O4857" s="27" t="s">
        <v>742</v>
      </c>
      <c r="U4857" s="27" t="s">
        <v>11931</v>
      </c>
    </row>
    <row r="4858" spans="1:21" x14ac:dyDescent="0.15">
      <c r="A4858" s="27" t="s">
        <v>75</v>
      </c>
      <c r="B4858" s="27" t="s">
        <v>8221</v>
      </c>
      <c r="C4858" s="27" t="s">
        <v>219</v>
      </c>
      <c r="D4858" s="27" t="s">
        <v>741</v>
      </c>
      <c r="I4858" s="28">
        <v>43423.64</v>
      </c>
      <c r="J4858" s="28">
        <v>43423.640243055554</v>
      </c>
      <c r="K4858" s="27">
        <v>2.4305555555555552E-4</v>
      </c>
      <c r="L4858" s="27" t="s">
        <v>210</v>
      </c>
      <c r="M4858" s="27" t="s">
        <v>211</v>
      </c>
      <c r="N4858" s="27" t="s">
        <v>215</v>
      </c>
      <c r="O4858" s="27" t="s">
        <v>742</v>
      </c>
      <c r="R4858" s="27">
        <v>0</v>
      </c>
      <c r="U4858" s="27" t="s">
        <v>8222</v>
      </c>
    </row>
    <row r="4859" spans="1:21" x14ac:dyDescent="0.15">
      <c r="A4859" s="27" t="s">
        <v>75</v>
      </c>
      <c r="B4859" s="27" t="s">
        <v>14743</v>
      </c>
      <c r="C4859" s="27" t="s">
        <v>219</v>
      </c>
      <c r="D4859" s="27" t="s">
        <v>741</v>
      </c>
      <c r="I4859" s="28">
        <v>43423.642905092594</v>
      </c>
      <c r="J4859" s="28">
        <v>43423.642905092594</v>
      </c>
      <c r="K4859" s="27">
        <v>0</v>
      </c>
      <c r="L4859" s="27" t="s">
        <v>211</v>
      </c>
      <c r="M4859" s="27" t="s">
        <v>211</v>
      </c>
      <c r="N4859" s="27" t="s">
        <v>215</v>
      </c>
      <c r="O4859" s="27" t="s">
        <v>742</v>
      </c>
      <c r="R4859" s="27">
        <v>0</v>
      </c>
      <c r="U4859" s="27" t="s">
        <v>11948</v>
      </c>
    </row>
    <row r="4860" spans="1:21" x14ac:dyDescent="0.15">
      <c r="A4860" s="27" t="s">
        <v>75</v>
      </c>
      <c r="B4860" s="27" t="s">
        <v>14744</v>
      </c>
      <c r="C4860" s="27" t="s">
        <v>219</v>
      </c>
      <c r="D4860" s="27" t="s">
        <v>741</v>
      </c>
      <c r="I4860" s="28">
        <v>43423.644699074073</v>
      </c>
      <c r="J4860" s="28">
        <v>43423.644699074073</v>
      </c>
      <c r="K4860" s="27">
        <v>0</v>
      </c>
      <c r="L4860" s="27" t="s">
        <v>211</v>
      </c>
      <c r="M4860" s="27" t="s">
        <v>211</v>
      </c>
      <c r="N4860" s="27" t="s">
        <v>215</v>
      </c>
      <c r="O4860" s="27" t="s">
        <v>742</v>
      </c>
      <c r="R4860" s="27">
        <v>0</v>
      </c>
      <c r="U4860" s="27" t="s">
        <v>14745</v>
      </c>
    </row>
    <row r="4861" spans="1:21" x14ac:dyDescent="0.15">
      <c r="A4861" s="27" t="s">
        <v>75</v>
      </c>
      <c r="B4861" s="27" t="s">
        <v>14746</v>
      </c>
      <c r="C4861" s="27" t="s">
        <v>219</v>
      </c>
      <c r="D4861" s="27" t="s">
        <v>741</v>
      </c>
      <c r="I4861" s="28">
        <v>43423.646354166667</v>
      </c>
      <c r="J4861" s="28">
        <v>43423.646354166667</v>
      </c>
      <c r="K4861" s="27">
        <v>0</v>
      </c>
      <c r="L4861" s="27" t="s">
        <v>211</v>
      </c>
      <c r="M4861" s="27" t="s">
        <v>211</v>
      </c>
      <c r="N4861" s="27" t="s">
        <v>215</v>
      </c>
      <c r="O4861" s="27" t="s">
        <v>742</v>
      </c>
      <c r="U4861" s="27" t="s">
        <v>11967</v>
      </c>
    </row>
    <row r="4862" spans="1:21" x14ac:dyDescent="0.15">
      <c r="A4862" s="27" t="s">
        <v>75</v>
      </c>
      <c r="B4862" s="27" t="s">
        <v>14747</v>
      </c>
      <c r="C4862" s="27" t="s">
        <v>219</v>
      </c>
      <c r="D4862" s="27" t="s">
        <v>741</v>
      </c>
      <c r="I4862" s="28">
        <v>43423.658692129633</v>
      </c>
      <c r="J4862" s="28">
        <v>43423.658692129633</v>
      </c>
      <c r="K4862" s="27">
        <v>0</v>
      </c>
      <c r="L4862" s="27" t="s">
        <v>211</v>
      </c>
      <c r="M4862" s="27" t="s">
        <v>211</v>
      </c>
      <c r="N4862" s="27" t="s">
        <v>215</v>
      </c>
      <c r="O4862" s="27" t="s">
        <v>742</v>
      </c>
      <c r="U4862" s="27" t="s">
        <v>11990</v>
      </c>
    </row>
    <row r="4863" spans="1:21" x14ac:dyDescent="0.15">
      <c r="A4863" s="27" t="s">
        <v>75</v>
      </c>
      <c r="B4863" s="27" t="s">
        <v>14748</v>
      </c>
      <c r="C4863" s="27" t="s">
        <v>219</v>
      </c>
      <c r="D4863" s="27" t="s">
        <v>741</v>
      </c>
      <c r="I4863" s="28">
        <v>43423.66615740741</v>
      </c>
      <c r="J4863" s="28">
        <v>43423.66615740741</v>
      </c>
      <c r="K4863" s="27">
        <v>0</v>
      </c>
      <c r="L4863" s="27" t="s">
        <v>211</v>
      </c>
      <c r="M4863" s="27" t="s">
        <v>211</v>
      </c>
      <c r="N4863" s="27" t="s">
        <v>215</v>
      </c>
      <c r="O4863" s="27" t="s">
        <v>742</v>
      </c>
      <c r="R4863" s="27">
        <v>0</v>
      </c>
      <c r="U4863" s="27" t="s">
        <v>14749</v>
      </c>
    </row>
    <row r="4864" spans="1:21" x14ac:dyDescent="0.15">
      <c r="A4864" s="27" t="s">
        <v>75</v>
      </c>
      <c r="B4864" s="27" t="s">
        <v>14750</v>
      </c>
      <c r="C4864" s="27" t="s">
        <v>219</v>
      </c>
      <c r="D4864" s="27" t="s">
        <v>741</v>
      </c>
      <c r="I4864" s="28">
        <v>43423.667488425926</v>
      </c>
      <c r="J4864" s="28">
        <v>43423.667488425926</v>
      </c>
      <c r="K4864" s="27">
        <v>0</v>
      </c>
      <c r="L4864" s="27" t="s">
        <v>211</v>
      </c>
      <c r="M4864" s="27" t="s">
        <v>211</v>
      </c>
      <c r="N4864" s="27" t="s">
        <v>215</v>
      </c>
      <c r="O4864" s="27" t="s">
        <v>742</v>
      </c>
      <c r="U4864" s="27" t="s">
        <v>12006</v>
      </c>
    </row>
    <row r="4865" spans="1:21" x14ac:dyDescent="0.15">
      <c r="A4865" s="27" t="s">
        <v>75</v>
      </c>
      <c r="B4865" s="27" t="s">
        <v>14751</v>
      </c>
      <c r="C4865" s="27" t="s">
        <v>219</v>
      </c>
      <c r="D4865" s="27" t="s">
        <v>741</v>
      </c>
      <c r="I4865" s="28">
        <v>43423.668043981481</v>
      </c>
      <c r="J4865" s="28">
        <v>43423.668043981481</v>
      </c>
      <c r="K4865" s="27">
        <v>0</v>
      </c>
      <c r="L4865" s="27" t="s">
        <v>211</v>
      </c>
      <c r="M4865" s="27" t="s">
        <v>211</v>
      </c>
      <c r="N4865" s="27" t="s">
        <v>215</v>
      </c>
      <c r="O4865" s="27" t="s">
        <v>742</v>
      </c>
      <c r="U4865" s="27" t="s">
        <v>12008</v>
      </c>
    </row>
    <row r="4866" spans="1:21" x14ac:dyDescent="0.15">
      <c r="A4866" s="27" t="s">
        <v>75</v>
      </c>
      <c r="B4866" s="27" t="s">
        <v>14752</v>
      </c>
      <c r="C4866" s="27" t="s">
        <v>219</v>
      </c>
      <c r="D4866" s="27" t="s">
        <v>741</v>
      </c>
      <c r="I4866" s="28">
        <v>43423.680405092593</v>
      </c>
      <c r="J4866" s="28">
        <v>43423.680405092593</v>
      </c>
      <c r="K4866" s="27">
        <v>0</v>
      </c>
      <c r="L4866" s="27" t="s">
        <v>211</v>
      </c>
      <c r="M4866" s="27" t="s">
        <v>211</v>
      </c>
      <c r="N4866" s="27" t="s">
        <v>215</v>
      </c>
      <c r="O4866" s="27" t="s">
        <v>742</v>
      </c>
      <c r="R4866" s="27">
        <v>0</v>
      </c>
      <c r="U4866" s="27" t="s">
        <v>14753</v>
      </c>
    </row>
    <row r="4867" spans="1:21" x14ac:dyDescent="0.15">
      <c r="A4867" s="27" t="s">
        <v>75</v>
      </c>
      <c r="B4867" s="27" t="s">
        <v>14754</v>
      </c>
      <c r="C4867" s="27" t="s">
        <v>219</v>
      </c>
      <c r="D4867" s="27" t="s">
        <v>741</v>
      </c>
      <c r="I4867" s="28">
        <v>43423.688703703701</v>
      </c>
      <c r="J4867" s="28">
        <v>43423.688703703701</v>
      </c>
      <c r="K4867" s="27">
        <v>0</v>
      </c>
      <c r="L4867" s="27" t="s">
        <v>211</v>
      </c>
      <c r="M4867" s="27" t="s">
        <v>211</v>
      </c>
      <c r="N4867" s="27" t="s">
        <v>215</v>
      </c>
      <c r="O4867" s="27" t="s">
        <v>742</v>
      </c>
      <c r="U4867" s="27" t="s">
        <v>12025</v>
      </c>
    </row>
    <row r="4868" spans="1:21" x14ac:dyDescent="0.15">
      <c r="A4868" s="27" t="s">
        <v>75</v>
      </c>
      <c r="B4868" s="27" t="s">
        <v>14755</v>
      </c>
      <c r="C4868" s="27" t="s">
        <v>219</v>
      </c>
      <c r="D4868" s="27" t="s">
        <v>741</v>
      </c>
      <c r="I4868" s="28">
        <v>43423.698680555557</v>
      </c>
      <c r="J4868" s="28">
        <v>43423.698680555557</v>
      </c>
      <c r="K4868" s="27">
        <v>0</v>
      </c>
      <c r="L4868" s="27" t="s">
        <v>211</v>
      </c>
      <c r="M4868" s="27" t="s">
        <v>211</v>
      </c>
      <c r="N4868" s="27" t="s">
        <v>215</v>
      </c>
      <c r="O4868" s="27" t="s">
        <v>742</v>
      </c>
      <c r="U4868" s="27" t="s">
        <v>12042</v>
      </c>
    </row>
    <row r="4869" spans="1:21" x14ac:dyDescent="0.15">
      <c r="A4869" s="27" t="s">
        <v>75</v>
      </c>
      <c r="B4869" s="27" t="s">
        <v>14756</v>
      </c>
      <c r="C4869" s="27" t="s">
        <v>219</v>
      </c>
      <c r="D4869" s="27" t="s">
        <v>741</v>
      </c>
      <c r="I4869" s="28">
        <v>43423.702719907407</v>
      </c>
      <c r="J4869" s="28">
        <v>43423.702719907407</v>
      </c>
      <c r="K4869" s="27">
        <v>0</v>
      </c>
      <c r="L4869" s="27" t="s">
        <v>211</v>
      </c>
      <c r="M4869" s="27" t="s">
        <v>211</v>
      </c>
      <c r="N4869" s="27" t="s">
        <v>215</v>
      </c>
      <c r="O4869" s="27" t="s">
        <v>742</v>
      </c>
      <c r="U4869" s="27" t="s">
        <v>12063</v>
      </c>
    </row>
    <row r="4870" spans="1:21" x14ac:dyDescent="0.15">
      <c r="A4870" s="27" t="s">
        <v>75</v>
      </c>
      <c r="B4870" s="27" t="s">
        <v>14757</v>
      </c>
      <c r="C4870" s="27" t="s">
        <v>219</v>
      </c>
      <c r="D4870" s="27" t="s">
        <v>741</v>
      </c>
      <c r="I4870" s="28">
        <v>43423.704155092593</v>
      </c>
      <c r="J4870" s="28">
        <v>43423.704155092593</v>
      </c>
      <c r="K4870" s="27">
        <v>0</v>
      </c>
      <c r="L4870" s="27" t="s">
        <v>211</v>
      </c>
      <c r="M4870" s="27" t="s">
        <v>211</v>
      </c>
      <c r="N4870" s="27" t="s">
        <v>215</v>
      </c>
      <c r="O4870" s="27" t="s">
        <v>742</v>
      </c>
      <c r="U4870" s="27" t="s">
        <v>12070</v>
      </c>
    </row>
    <row r="4871" spans="1:21" x14ac:dyDescent="0.15">
      <c r="A4871" s="27" t="s">
        <v>75</v>
      </c>
      <c r="B4871" s="27" t="s">
        <v>14758</v>
      </c>
      <c r="C4871" s="27" t="s">
        <v>219</v>
      </c>
      <c r="D4871" s="27" t="s">
        <v>741</v>
      </c>
      <c r="I4871" s="28">
        <v>43423.707743055558</v>
      </c>
      <c r="J4871" s="28">
        <v>43423.707743055558</v>
      </c>
      <c r="K4871" s="27">
        <v>0</v>
      </c>
      <c r="L4871" s="27" t="s">
        <v>211</v>
      </c>
      <c r="M4871" s="27" t="s">
        <v>211</v>
      </c>
      <c r="N4871" s="27" t="s">
        <v>215</v>
      </c>
      <c r="O4871" s="27" t="s">
        <v>742</v>
      </c>
      <c r="R4871" s="27">
        <v>0</v>
      </c>
      <c r="U4871" s="27" t="s">
        <v>14759</v>
      </c>
    </row>
    <row r="4872" spans="1:21" x14ac:dyDescent="0.15">
      <c r="A4872" s="27" t="s">
        <v>75</v>
      </c>
      <c r="B4872" s="27" t="s">
        <v>14760</v>
      </c>
      <c r="C4872" s="27" t="s">
        <v>219</v>
      </c>
      <c r="D4872" s="27" t="s">
        <v>741</v>
      </c>
      <c r="I4872" s="28">
        <v>43423.708761574075</v>
      </c>
      <c r="J4872" s="28">
        <v>43423.708761574075</v>
      </c>
      <c r="K4872" s="27">
        <v>0</v>
      </c>
      <c r="L4872" s="27" t="s">
        <v>211</v>
      </c>
      <c r="M4872" s="27" t="s">
        <v>211</v>
      </c>
      <c r="N4872" s="27" t="s">
        <v>215</v>
      </c>
      <c r="O4872" s="27" t="s">
        <v>742</v>
      </c>
      <c r="U4872" s="27" t="s">
        <v>12110</v>
      </c>
    </row>
    <row r="4873" spans="1:21" x14ac:dyDescent="0.15">
      <c r="A4873" s="27" t="s">
        <v>75</v>
      </c>
      <c r="B4873" s="27" t="s">
        <v>14761</v>
      </c>
      <c r="C4873" s="27" t="s">
        <v>219</v>
      </c>
      <c r="D4873" s="27" t="s">
        <v>741</v>
      </c>
      <c r="I4873" s="28">
        <v>43423.711527777778</v>
      </c>
      <c r="J4873" s="28">
        <v>43423.711527777778</v>
      </c>
      <c r="K4873" s="27">
        <v>0</v>
      </c>
      <c r="L4873" s="27" t="s">
        <v>211</v>
      </c>
      <c r="M4873" s="27" t="s">
        <v>211</v>
      </c>
      <c r="N4873" s="27" t="s">
        <v>215</v>
      </c>
      <c r="O4873" s="27" t="s">
        <v>742</v>
      </c>
      <c r="R4873" s="27">
        <v>0</v>
      </c>
      <c r="U4873" s="27" t="s">
        <v>14762</v>
      </c>
    </row>
    <row r="4874" spans="1:21" x14ac:dyDescent="0.15">
      <c r="A4874" s="27" t="s">
        <v>75</v>
      </c>
      <c r="B4874" s="27" t="s">
        <v>14763</v>
      </c>
      <c r="C4874" s="27" t="s">
        <v>219</v>
      </c>
      <c r="D4874" s="27" t="s">
        <v>741</v>
      </c>
      <c r="I4874" s="28">
        <v>43423.712835648148</v>
      </c>
      <c r="J4874" s="28">
        <v>43423.712835648148</v>
      </c>
      <c r="K4874" s="27">
        <v>0</v>
      </c>
      <c r="L4874" s="27" t="s">
        <v>211</v>
      </c>
      <c r="M4874" s="27" t="s">
        <v>211</v>
      </c>
      <c r="N4874" s="27" t="s">
        <v>215</v>
      </c>
      <c r="O4874" s="27" t="s">
        <v>742</v>
      </c>
      <c r="U4874" s="27" t="s">
        <v>12122</v>
      </c>
    </row>
    <row r="4875" spans="1:21" x14ac:dyDescent="0.15">
      <c r="A4875" s="27" t="s">
        <v>75</v>
      </c>
      <c r="B4875" s="27" t="s">
        <v>14764</v>
      </c>
      <c r="C4875" s="27" t="s">
        <v>219</v>
      </c>
      <c r="D4875" s="27" t="s">
        <v>741</v>
      </c>
      <c r="I4875" s="28">
        <v>43423.717557870368</v>
      </c>
      <c r="J4875" s="28">
        <v>43423.717557870368</v>
      </c>
      <c r="K4875" s="27">
        <v>0</v>
      </c>
      <c r="L4875" s="27" t="s">
        <v>211</v>
      </c>
      <c r="M4875" s="27" t="s">
        <v>211</v>
      </c>
      <c r="N4875" s="27" t="s">
        <v>215</v>
      </c>
      <c r="O4875" s="27" t="s">
        <v>742</v>
      </c>
      <c r="U4875" s="27" t="s">
        <v>12135</v>
      </c>
    </row>
    <row r="4876" spans="1:21" x14ac:dyDescent="0.15">
      <c r="A4876" s="27" t="s">
        <v>75</v>
      </c>
      <c r="B4876" s="27" t="s">
        <v>14765</v>
      </c>
      <c r="C4876" s="27" t="s">
        <v>219</v>
      </c>
      <c r="D4876" s="27" t="s">
        <v>741</v>
      </c>
      <c r="I4876" s="28">
        <v>43423.725243055553</v>
      </c>
      <c r="J4876" s="28">
        <v>43423.725243055553</v>
      </c>
      <c r="K4876" s="27">
        <v>0</v>
      </c>
      <c r="L4876" s="27" t="s">
        <v>211</v>
      </c>
      <c r="M4876" s="27" t="s">
        <v>211</v>
      </c>
      <c r="N4876" s="27" t="s">
        <v>215</v>
      </c>
      <c r="O4876" s="27" t="s">
        <v>742</v>
      </c>
      <c r="U4876" s="27" t="s">
        <v>12154</v>
      </c>
    </row>
    <row r="4877" spans="1:21" x14ac:dyDescent="0.15">
      <c r="A4877" s="27" t="s">
        <v>75</v>
      </c>
      <c r="B4877" s="27" t="s">
        <v>14766</v>
      </c>
      <c r="C4877" s="27" t="s">
        <v>219</v>
      </c>
      <c r="D4877" s="27" t="s">
        <v>741</v>
      </c>
      <c r="I4877" s="28">
        <v>43423.725370370368</v>
      </c>
      <c r="J4877" s="28">
        <v>43423.725370370368</v>
      </c>
      <c r="K4877" s="27">
        <v>0</v>
      </c>
      <c r="L4877" s="27" t="s">
        <v>211</v>
      </c>
      <c r="M4877" s="27" t="s">
        <v>211</v>
      </c>
      <c r="N4877" s="27" t="s">
        <v>215</v>
      </c>
      <c r="O4877" s="27" t="s">
        <v>742</v>
      </c>
      <c r="U4877" s="27" t="s">
        <v>12154</v>
      </c>
    </row>
    <row r="4878" spans="1:21" x14ac:dyDescent="0.15">
      <c r="A4878" s="27" t="s">
        <v>75</v>
      </c>
      <c r="B4878" s="27" t="s">
        <v>14767</v>
      </c>
      <c r="C4878" s="27" t="s">
        <v>219</v>
      </c>
      <c r="D4878" s="27" t="s">
        <v>741</v>
      </c>
      <c r="I4878" s="28">
        <v>43423.725856481484</v>
      </c>
      <c r="J4878" s="28">
        <v>43423.725856481484</v>
      </c>
      <c r="K4878" s="27">
        <v>0</v>
      </c>
      <c r="L4878" s="27" t="s">
        <v>211</v>
      </c>
      <c r="M4878" s="27" t="s">
        <v>211</v>
      </c>
      <c r="N4878" s="27" t="s">
        <v>215</v>
      </c>
      <c r="O4878" s="27" t="s">
        <v>742</v>
      </c>
      <c r="R4878" s="27">
        <v>0</v>
      </c>
      <c r="U4878" s="27" t="s">
        <v>14768</v>
      </c>
    </row>
    <row r="4879" spans="1:21" x14ac:dyDescent="0.15">
      <c r="A4879" s="27" t="s">
        <v>75</v>
      </c>
      <c r="B4879" s="27" t="s">
        <v>14769</v>
      </c>
      <c r="C4879" s="27" t="s">
        <v>219</v>
      </c>
      <c r="D4879" s="27" t="s">
        <v>741</v>
      </c>
      <c r="I4879" s="28">
        <v>43423.728460648148</v>
      </c>
      <c r="J4879" s="28">
        <v>43423.728460648148</v>
      </c>
      <c r="K4879" s="27">
        <v>0</v>
      </c>
      <c r="L4879" s="27" t="s">
        <v>211</v>
      </c>
      <c r="M4879" s="27" t="s">
        <v>211</v>
      </c>
      <c r="N4879" s="27" t="s">
        <v>215</v>
      </c>
      <c r="O4879" s="27" t="s">
        <v>742</v>
      </c>
      <c r="R4879" s="27">
        <v>0</v>
      </c>
      <c r="U4879" s="27" t="s">
        <v>12154</v>
      </c>
    </row>
    <row r="4880" spans="1:21" x14ac:dyDescent="0.15">
      <c r="A4880" s="27" t="s">
        <v>75</v>
      </c>
      <c r="B4880" s="27" t="s">
        <v>14770</v>
      </c>
      <c r="C4880" s="27" t="s">
        <v>219</v>
      </c>
      <c r="D4880" s="27" t="s">
        <v>741</v>
      </c>
      <c r="I4880" s="28">
        <v>43423.729085648149</v>
      </c>
      <c r="J4880" s="28">
        <v>43423.729085648149</v>
      </c>
      <c r="K4880" s="27">
        <v>0</v>
      </c>
      <c r="L4880" s="27" t="s">
        <v>211</v>
      </c>
      <c r="M4880" s="27" t="s">
        <v>211</v>
      </c>
      <c r="N4880" s="27" t="s">
        <v>215</v>
      </c>
      <c r="O4880" s="27" t="s">
        <v>742</v>
      </c>
      <c r="R4880" s="27">
        <v>0</v>
      </c>
      <c r="U4880" s="27" t="s">
        <v>12154</v>
      </c>
    </row>
    <row r="4881" spans="1:21" x14ac:dyDescent="0.15">
      <c r="A4881" s="27" t="s">
        <v>75</v>
      </c>
      <c r="B4881" s="27" t="s">
        <v>8223</v>
      </c>
      <c r="C4881" s="27" t="s">
        <v>219</v>
      </c>
      <c r="D4881" s="27" t="s">
        <v>741</v>
      </c>
      <c r="I4881" s="28">
        <v>43423.732638888891</v>
      </c>
      <c r="J4881" s="28">
        <v>43423.733518518522</v>
      </c>
      <c r="K4881" s="27">
        <v>8.7962962962962962E-4</v>
      </c>
      <c r="L4881" s="27" t="s">
        <v>210</v>
      </c>
      <c r="M4881" s="27" t="s">
        <v>211</v>
      </c>
      <c r="N4881" s="27" t="s">
        <v>215</v>
      </c>
      <c r="O4881" s="27" t="s">
        <v>742</v>
      </c>
      <c r="R4881" s="27">
        <v>0</v>
      </c>
      <c r="U4881" s="27" t="s">
        <v>8224</v>
      </c>
    </row>
    <row r="4882" spans="1:21" x14ac:dyDescent="0.15">
      <c r="A4882" s="27" t="s">
        <v>75</v>
      </c>
      <c r="B4882" s="27" t="s">
        <v>8225</v>
      </c>
      <c r="C4882" s="27" t="s">
        <v>190</v>
      </c>
      <c r="D4882" s="27" t="s">
        <v>853</v>
      </c>
      <c r="I4882" s="28">
        <v>43423.434803240743</v>
      </c>
      <c r="J4882" s="28">
        <v>43423.436180555553</v>
      </c>
      <c r="K4882" s="27">
        <v>1.3773148148148147E-3</v>
      </c>
      <c r="L4882" s="27" t="s">
        <v>210</v>
      </c>
      <c r="M4882" s="27" t="s">
        <v>211</v>
      </c>
      <c r="N4882" s="27" t="s">
        <v>215</v>
      </c>
      <c r="O4882" s="27" t="s">
        <v>854</v>
      </c>
      <c r="R4882" s="27">
        <v>0</v>
      </c>
      <c r="U4882" s="27" t="s">
        <v>8226</v>
      </c>
    </row>
    <row r="4883" spans="1:21" x14ac:dyDescent="0.15">
      <c r="A4883" s="27" t="s">
        <v>75</v>
      </c>
      <c r="B4883" s="27" t="s">
        <v>8227</v>
      </c>
      <c r="C4883" s="27" t="s">
        <v>190</v>
      </c>
      <c r="D4883" s="27" t="s">
        <v>853</v>
      </c>
      <c r="I4883" s="28">
        <v>43423.436296296299</v>
      </c>
      <c r="J4883" s="28">
        <v>43423.436967592592</v>
      </c>
      <c r="K4883" s="27">
        <v>6.7129629629629625E-4</v>
      </c>
      <c r="L4883" s="27" t="s">
        <v>210</v>
      </c>
      <c r="M4883" s="27" t="s">
        <v>211</v>
      </c>
      <c r="N4883" s="27" t="s">
        <v>215</v>
      </c>
      <c r="O4883" s="27" t="s">
        <v>854</v>
      </c>
      <c r="R4883" s="27">
        <v>0</v>
      </c>
      <c r="U4883" s="27" t="s">
        <v>8226</v>
      </c>
    </row>
    <row r="4884" spans="1:21" x14ac:dyDescent="0.15">
      <c r="A4884" s="27" t="s">
        <v>75</v>
      </c>
      <c r="B4884" s="27" t="s">
        <v>8228</v>
      </c>
      <c r="C4884" s="27" t="s">
        <v>190</v>
      </c>
      <c r="D4884" s="27" t="s">
        <v>853</v>
      </c>
      <c r="I4884" s="28">
        <v>43423.43787037037</v>
      </c>
      <c r="J4884" s="28">
        <v>43423.442430555559</v>
      </c>
      <c r="K4884" s="27">
        <v>4.5601851851851853E-3</v>
      </c>
      <c r="L4884" s="27" t="s">
        <v>210</v>
      </c>
      <c r="M4884" s="27" t="s">
        <v>210</v>
      </c>
      <c r="N4884" s="27" t="s">
        <v>215</v>
      </c>
      <c r="O4884" s="27" t="s">
        <v>854</v>
      </c>
      <c r="R4884" s="27">
        <v>0</v>
      </c>
      <c r="U4884" s="27" t="s">
        <v>8229</v>
      </c>
    </row>
    <row r="4885" spans="1:21" x14ac:dyDescent="0.15">
      <c r="A4885" s="27" t="s">
        <v>75</v>
      </c>
      <c r="B4885" s="27" t="s">
        <v>8230</v>
      </c>
      <c r="C4885" s="27" t="s">
        <v>190</v>
      </c>
      <c r="D4885" s="27" t="s">
        <v>853</v>
      </c>
      <c r="I4885" s="28">
        <v>43423.44803240741</v>
      </c>
      <c r="J4885" s="28">
        <v>43423.449502314812</v>
      </c>
      <c r="K4885" s="27">
        <v>1.4699074074074074E-3</v>
      </c>
      <c r="L4885" s="27" t="s">
        <v>210</v>
      </c>
      <c r="M4885" s="27" t="s">
        <v>211</v>
      </c>
      <c r="N4885" s="27" t="s">
        <v>215</v>
      </c>
      <c r="O4885" s="27" t="s">
        <v>854</v>
      </c>
      <c r="R4885" s="27">
        <v>0</v>
      </c>
      <c r="U4885" s="27" t="s">
        <v>8231</v>
      </c>
    </row>
    <row r="4886" spans="1:21" x14ac:dyDescent="0.15">
      <c r="A4886" s="27" t="s">
        <v>75</v>
      </c>
      <c r="B4886" s="27" t="s">
        <v>14771</v>
      </c>
      <c r="C4886" s="27" t="s">
        <v>190</v>
      </c>
      <c r="D4886" s="27" t="s">
        <v>853</v>
      </c>
      <c r="I4886" s="28">
        <v>43423.579259259262</v>
      </c>
      <c r="J4886" s="28">
        <v>43423.579259259262</v>
      </c>
      <c r="K4886" s="27">
        <v>0</v>
      </c>
      <c r="L4886" s="27" t="s">
        <v>211</v>
      </c>
      <c r="M4886" s="27" t="s">
        <v>211</v>
      </c>
      <c r="N4886" s="27" t="s">
        <v>215</v>
      </c>
      <c r="O4886" s="27" t="s">
        <v>854</v>
      </c>
      <c r="R4886" s="27">
        <v>0</v>
      </c>
      <c r="U4886" s="27" t="s">
        <v>1571</v>
      </c>
    </row>
    <row r="4887" spans="1:21" x14ac:dyDescent="0.15">
      <c r="A4887" s="27" t="s">
        <v>75</v>
      </c>
      <c r="B4887" s="27" t="s">
        <v>8232</v>
      </c>
      <c r="C4887" s="27" t="s">
        <v>190</v>
      </c>
      <c r="D4887" s="27" t="s">
        <v>853</v>
      </c>
      <c r="I4887" s="28">
        <v>43423.579907407409</v>
      </c>
      <c r="J4887" s="28">
        <v>43423.581122685187</v>
      </c>
      <c r="K4887" s="27">
        <v>1.2152777777777778E-3</v>
      </c>
      <c r="L4887" s="27" t="s">
        <v>210</v>
      </c>
      <c r="M4887" s="27" t="s">
        <v>211</v>
      </c>
      <c r="N4887" s="27" t="s">
        <v>215</v>
      </c>
      <c r="O4887" s="27" t="s">
        <v>854</v>
      </c>
      <c r="R4887" s="27">
        <v>0</v>
      </c>
      <c r="U4887" s="27" t="s">
        <v>8233</v>
      </c>
    </row>
    <row r="4888" spans="1:21" x14ac:dyDescent="0.15">
      <c r="A4888" s="27" t="s">
        <v>75</v>
      </c>
      <c r="B4888" s="27" t="s">
        <v>8234</v>
      </c>
      <c r="C4888" s="27" t="s">
        <v>190</v>
      </c>
      <c r="D4888" s="27" t="s">
        <v>853</v>
      </c>
      <c r="I4888" s="28">
        <v>43423.582719907405</v>
      </c>
      <c r="J4888" s="28">
        <v>43423.58452546296</v>
      </c>
      <c r="K4888" s="27">
        <v>1.8055555555555557E-3</v>
      </c>
      <c r="L4888" s="27" t="s">
        <v>210</v>
      </c>
      <c r="M4888" s="27" t="s">
        <v>211</v>
      </c>
      <c r="N4888" s="27" t="s">
        <v>215</v>
      </c>
      <c r="O4888" s="27" t="s">
        <v>854</v>
      </c>
      <c r="R4888" s="27">
        <v>0</v>
      </c>
      <c r="U4888" s="27" t="s">
        <v>8235</v>
      </c>
    </row>
    <row r="4889" spans="1:21" x14ac:dyDescent="0.15">
      <c r="A4889" s="27" t="s">
        <v>75</v>
      </c>
      <c r="B4889" s="27" t="s">
        <v>14772</v>
      </c>
      <c r="C4889" s="27" t="s">
        <v>190</v>
      </c>
      <c r="D4889" s="27" t="s">
        <v>853</v>
      </c>
      <c r="I4889" s="28">
        <v>43423.595995370371</v>
      </c>
      <c r="J4889" s="28">
        <v>43423.595995370371</v>
      </c>
      <c r="K4889" s="27">
        <v>0</v>
      </c>
      <c r="L4889" s="27" t="s">
        <v>211</v>
      </c>
      <c r="M4889" s="27" t="s">
        <v>211</v>
      </c>
      <c r="N4889" s="27" t="s">
        <v>215</v>
      </c>
      <c r="O4889" s="27" t="s">
        <v>854</v>
      </c>
      <c r="R4889" s="27">
        <v>0</v>
      </c>
      <c r="U4889" s="27" t="s">
        <v>1572</v>
      </c>
    </row>
    <row r="4890" spans="1:21" x14ac:dyDescent="0.15">
      <c r="A4890" s="27" t="s">
        <v>75</v>
      </c>
      <c r="B4890" s="27" t="s">
        <v>14773</v>
      </c>
      <c r="C4890" s="27" t="s">
        <v>190</v>
      </c>
      <c r="D4890" s="27" t="s">
        <v>853</v>
      </c>
      <c r="I4890" s="28">
        <v>43423.597384259258</v>
      </c>
      <c r="J4890" s="28">
        <v>43423.597384259258</v>
      </c>
      <c r="K4890" s="27">
        <v>0</v>
      </c>
      <c r="L4890" s="27" t="s">
        <v>211</v>
      </c>
      <c r="M4890" s="27" t="s">
        <v>211</v>
      </c>
      <c r="N4890" s="27" t="s">
        <v>215</v>
      </c>
      <c r="O4890" s="27" t="s">
        <v>854</v>
      </c>
      <c r="R4890" s="27">
        <v>0</v>
      </c>
      <c r="U4890" s="27" t="s">
        <v>1482</v>
      </c>
    </row>
    <row r="4891" spans="1:21" x14ac:dyDescent="0.15">
      <c r="A4891" s="27" t="s">
        <v>75</v>
      </c>
      <c r="B4891" s="27" t="s">
        <v>14774</v>
      </c>
      <c r="C4891" s="27" t="s">
        <v>190</v>
      </c>
      <c r="D4891" s="27" t="s">
        <v>853</v>
      </c>
      <c r="I4891" s="28">
        <v>43423.597534722219</v>
      </c>
      <c r="J4891" s="28">
        <v>43423.597534722219</v>
      </c>
      <c r="K4891" s="27">
        <v>0</v>
      </c>
      <c r="L4891" s="27" t="s">
        <v>211</v>
      </c>
      <c r="M4891" s="27" t="s">
        <v>211</v>
      </c>
      <c r="N4891" s="27" t="s">
        <v>215</v>
      </c>
      <c r="O4891" s="27" t="s">
        <v>854</v>
      </c>
      <c r="R4891" s="27">
        <v>0</v>
      </c>
      <c r="U4891" s="27" t="s">
        <v>14775</v>
      </c>
    </row>
    <row r="4892" spans="1:21" x14ac:dyDescent="0.15">
      <c r="A4892" s="27" t="s">
        <v>75</v>
      </c>
      <c r="B4892" s="27" t="s">
        <v>14776</v>
      </c>
      <c r="C4892" s="27" t="s">
        <v>190</v>
      </c>
      <c r="D4892" s="27" t="s">
        <v>853</v>
      </c>
      <c r="I4892" s="28">
        <v>43423.598391203705</v>
      </c>
      <c r="J4892" s="28">
        <v>43423.598391203705</v>
      </c>
      <c r="K4892" s="27">
        <v>0</v>
      </c>
      <c r="L4892" s="27" t="s">
        <v>211</v>
      </c>
      <c r="M4892" s="27" t="s">
        <v>211</v>
      </c>
      <c r="N4892" s="27" t="s">
        <v>215</v>
      </c>
      <c r="O4892" s="27" t="s">
        <v>854</v>
      </c>
      <c r="R4892" s="27">
        <v>0</v>
      </c>
      <c r="U4892" s="27" t="s">
        <v>14777</v>
      </c>
    </row>
    <row r="4893" spans="1:21" x14ac:dyDescent="0.15">
      <c r="A4893" s="27" t="s">
        <v>75</v>
      </c>
      <c r="B4893" s="27" t="s">
        <v>8236</v>
      </c>
      <c r="C4893" s="27" t="s">
        <v>190</v>
      </c>
      <c r="D4893" s="27" t="s">
        <v>853</v>
      </c>
      <c r="I4893" s="28">
        <v>43423.598749999997</v>
      </c>
      <c r="J4893" s="28">
        <v>43423.59920138889</v>
      </c>
      <c r="K4893" s="27">
        <v>4.5138888888888892E-4</v>
      </c>
      <c r="L4893" s="27" t="s">
        <v>210</v>
      </c>
      <c r="M4893" s="27" t="s">
        <v>211</v>
      </c>
      <c r="N4893" s="27" t="s">
        <v>215</v>
      </c>
      <c r="O4893" s="27" t="s">
        <v>854</v>
      </c>
      <c r="R4893" s="27">
        <v>0</v>
      </c>
      <c r="U4893" s="27" t="s">
        <v>8237</v>
      </c>
    </row>
    <row r="4894" spans="1:21" x14ac:dyDescent="0.15">
      <c r="A4894" s="27" t="s">
        <v>75</v>
      </c>
      <c r="B4894" s="27" t="s">
        <v>8238</v>
      </c>
      <c r="C4894" s="27" t="s">
        <v>190</v>
      </c>
      <c r="D4894" s="27" t="s">
        <v>853</v>
      </c>
      <c r="I4894" s="28">
        <v>43423.602025462962</v>
      </c>
      <c r="J4894" s="28">
        <v>43423.602881944447</v>
      </c>
      <c r="K4894" s="27">
        <v>8.564814814814815E-4</v>
      </c>
      <c r="L4894" s="27" t="s">
        <v>210</v>
      </c>
      <c r="M4894" s="27" t="s">
        <v>211</v>
      </c>
      <c r="N4894" s="27" t="s">
        <v>215</v>
      </c>
      <c r="O4894" s="27" t="s">
        <v>854</v>
      </c>
      <c r="R4894" s="27">
        <v>0</v>
      </c>
      <c r="U4894" s="27" t="s">
        <v>8239</v>
      </c>
    </row>
    <row r="4895" spans="1:21" x14ac:dyDescent="0.15">
      <c r="A4895" s="27" t="s">
        <v>75</v>
      </c>
      <c r="B4895" s="27" t="s">
        <v>14778</v>
      </c>
      <c r="C4895" s="27" t="s">
        <v>190</v>
      </c>
      <c r="D4895" s="27" t="s">
        <v>853</v>
      </c>
      <c r="I4895" s="28">
        <v>43423.603020833332</v>
      </c>
      <c r="J4895" s="28">
        <v>43423.603020833332</v>
      </c>
      <c r="K4895" s="27">
        <v>0</v>
      </c>
      <c r="L4895" s="27" t="s">
        <v>211</v>
      </c>
      <c r="M4895" s="27" t="s">
        <v>211</v>
      </c>
      <c r="N4895" s="27" t="s">
        <v>215</v>
      </c>
      <c r="O4895" s="27" t="s">
        <v>854</v>
      </c>
      <c r="R4895" s="27">
        <v>0</v>
      </c>
      <c r="U4895" s="27" t="s">
        <v>1573</v>
      </c>
    </row>
    <row r="4896" spans="1:21" x14ac:dyDescent="0.15">
      <c r="A4896" s="27" t="s">
        <v>75</v>
      </c>
      <c r="B4896" s="27" t="s">
        <v>14779</v>
      </c>
      <c r="C4896" s="27" t="s">
        <v>190</v>
      </c>
      <c r="D4896" s="27" t="s">
        <v>853</v>
      </c>
      <c r="I4896" s="28">
        <v>43423.604027777779</v>
      </c>
      <c r="J4896" s="28">
        <v>43423.604027777779</v>
      </c>
      <c r="K4896" s="27">
        <v>0</v>
      </c>
      <c r="L4896" s="27" t="s">
        <v>211</v>
      </c>
      <c r="M4896" s="27" t="s">
        <v>211</v>
      </c>
      <c r="N4896" s="27" t="s">
        <v>215</v>
      </c>
      <c r="O4896" s="27" t="s">
        <v>854</v>
      </c>
      <c r="R4896" s="27">
        <v>0</v>
      </c>
      <c r="U4896" s="27" t="s">
        <v>14780</v>
      </c>
    </row>
    <row r="4897" spans="1:21" x14ac:dyDescent="0.15">
      <c r="A4897" s="27" t="s">
        <v>75</v>
      </c>
      <c r="B4897" s="27" t="s">
        <v>14781</v>
      </c>
      <c r="C4897" s="27" t="s">
        <v>190</v>
      </c>
      <c r="D4897" s="27" t="s">
        <v>853</v>
      </c>
      <c r="I4897" s="28">
        <v>43423.605266203704</v>
      </c>
      <c r="J4897" s="28">
        <v>43423.605266203704</v>
      </c>
      <c r="K4897" s="27">
        <v>0</v>
      </c>
      <c r="L4897" s="27" t="s">
        <v>211</v>
      </c>
      <c r="M4897" s="27" t="s">
        <v>211</v>
      </c>
      <c r="N4897" s="27" t="s">
        <v>215</v>
      </c>
      <c r="O4897" s="27" t="s">
        <v>854</v>
      </c>
      <c r="R4897" s="27">
        <v>0</v>
      </c>
      <c r="U4897" s="27" t="s">
        <v>14782</v>
      </c>
    </row>
    <row r="4898" spans="1:21" x14ac:dyDescent="0.15">
      <c r="A4898" s="27" t="s">
        <v>75</v>
      </c>
      <c r="B4898" s="27" t="s">
        <v>14783</v>
      </c>
      <c r="C4898" s="27" t="s">
        <v>190</v>
      </c>
      <c r="D4898" s="27" t="s">
        <v>853</v>
      </c>
      <c r="I4898" s="28">
        <v>43423.606099537035</v>
      </c>
      <c r="J4898" s="28">
        <v>43423.606099537035</v>
      </c>
      <c r="K4898" s="27">
        <v>0</v>
      </c>
      <c r="L4898" s="27" t="s">
        <v>211</v>
      </c>
      <c r="M4898" s="27" t="s">
        <v>211</v>
      </c>
      <c r="N4898" s="27" t="s">
        <v>215</v>
      </c>
      <c r="O4898" s="27" t="s">
        <v>854</v>
      </c>
      <c r="R4898" s="27">
        <v>0</v>
      </c>
      <c r="U4898" s="27" t="s">
        <v>14784</v>
      </c>
    </row>
    <row r="4899" spans="1:21" x14ac:dyDescent="0.15">
      <c r="A4899" s="27" t="s">
        <v>75</v>
      </c>
      <c r="B4899" s="27" t="s">
        <v>8240</v>
      </c>
      <c r="C4899" s="27" t="s">
        <v>190</v>
      </c>
      <c r="D4899" s="27" t="s">
        <v>853</v>
      </c>
      <c r="I4899" s="28">
        <v>43423.606319444443</v>
      </c>
      <c r="J4899" s="28">
        <v>43423.608124999999</v>
      </c>
      <c r="K4899" s="27">
        <v>1.8055555555555557E-3</v>
      </c>
      <c r="L4899" s="27" t="s">
        <v>210</v>
      </c>
      <c r="M4899" s="27" t="s">
        <v>211</v>
      </c>
      <c r="N4899" s="27" t="s">
        <v>215</v>
      </c>
      <c r="O4899" s="27" t="s">
        <v>854</v>
      </c>
      <c r="R4899" s="27">
        <v>0</v>
      </c>
      <c r="U4899" s="27" t="s">
        <v>8241</v>
      </c>
    </row>
    <row r="4900" spans="1:21" x14ac:dyDescent="0.15">
      <c r="A4900" s="27" t="s">
        <v>75</v>
      </c>
      <c r="B4900" s="27" t="s">
        <v>14785</v>
      </c>
      <c r="C4900" s="27" t="s">
        <v>190</v>
      </c>
      <c r="D4900" s="27" t="s">
        <v>853</v>
      </c>
      <c r="I4900" s="28">
        <v>43423.609872685185</v>
      </c>
      <c r="J4900" s="28">
        <v>43423.609872685185</v>
      </c>
      <c r="K4900" s="27">
        <v>0</v>
      </c>
      <c r="L4900" s="27" t="s">
        <v>211</v>
      </c>
      <c r="M4900" s="27" t="s">
        <v>211</v>
      </c>
      <c r="N4900" s="27" t="s">
        <v>215</v>
      </c>
      <c r="O4900" s="27" t="s">
        <v>854</v>
      </c>
      <c r="R4900" s="27">
        <v>0</v>
      </c>
      <c r="U4900" s="27" t="s">
        <v>14786</v>
      </c>
    </row>
    <row r="4901" spans="1:21" x14ac:dyDescent="0.15">
      <c r="A4901" s="27" t="s">
        <v>75</v>
      </c>
      <c r="B4901" s="27" t="s">
        <v>8242</v>
      </c>
      <c r="C4901" s="27" t="s">
        <v>190</v>
      </c>
      <c r="D4901" s="27" t="s">
        <v>853</v>
      </c>
      <c r="I4901" s="28">
        <v>43423.612268518518</v>
      </c>
      <c r="J4901" s="28">
        <v>43423.614768518521</v>
      </c>
      <c r="K4901" s="27">
        <v>2.5000000000000001E-3</v>
      </c>
      <c r="L4901" s="27" t="s">
        <v>210</v>
      </c>
      <c r="M4901" s="27" t="s">
        <v>210</v>
      </c>
      <c r="N4901" s="27" t="s">
        <v>215</v>
      </c>
      <c r="O4901" s="27" t="s">
        <v>854</v>
      </c>
      <c r="R4901" s="27">
        <v>0</v>
      </c>
      <c r="U4901" s="27" t="s">
        <v>1728</v>
      </c>
    </row>
    <row r="4902" spans="1:21" x14ac:dyDescent="0.15">
      <c r="A4902" s="27" t="s">
        <v>75</v>
      </c>
      <c r="B4902" s="27" t="s">
        <v>14787</v>
      </c>
      <c r="C4902" s="27" t="s">
        <v>190</v>
      </c>
      <c r="D4902" s="27" t="s">
        <v>853</v>
      </c>
      <c r="I4902" s="28">
        <v>43423.617314814815</v>
      </c>
      <c r="J4902" s="28">
        <v>43423.617314814815</v>
      </c>
      <c r="K4902" s="27">
        <v>0</v>
      </c>
      <c r="L4902" s="27" t="s">
        <v>211</v>
      </c>
      <c r="M4902" s="27" t="s">
        <v>211</v>
      </c>
      <c r="N4902" s="27" t="s">
        <v>215</v>
      </c>
      <c r="O4902" s="27" t="s">
        <v>854</v>
      </c>
      <c r="U4902" s="27" t="s">
        <v>1574</v>
      </c>
    </row>
    <row r="4903" spans="1:21" x14ac:dyDescent="0.15">
      <c r="A4903" s="27" t="s">
        <v>75</v>
      </c>
      <c r="B4903" s="27" t="s">
        <v>8243</v>
      </c>
      <c r="C4903" s="27" t="s">
        <v>190</v>
      </c>
      <c r="D4903" s="27" t="s">
        <v>853</v>
      </c>
      <c r="I4903" s="28">
        <v>43423.617638888885</v>
      </c>
      <c r="J4903" s="28">
        <v>43423.618807870371</v>
      </c>
      <c r="K4903" s="27">
        <v>1.1689814814814816E-3</v>
      </c>
      <c r="L4903" s="27" t="s">
        <v>210</v>
      </c>
      <c r="M4903" s="27" t="s">
        <v>211</v>
      </c>
      <c r="N4903" s="27" t="s">
        <v>215</v>
      </c>
      <c r="O4903" s="27" t="s">
        <v>854</v>
      </c>
      <c r="R4903" s="27">
        <v>0</v>
      </c>
      <c r="U4903" s="27" t="s">
        <v>8244</v>
      </c>
    </row>
    <row r="4904" spans="1:21" x14ac:dyDescent="0.15">
      <c r="A4904" s="27" t="s">
        <v>75</v>
      </c>
      <c r="B4904" s="27" t="s">
        <v>8245</v>
      </c>
      <c r="C4904" s="27" t="s">
        <v>190</v>
      </c>
      <c r="D4904" s="27" t="s">
        <v>853</v>
      </c>
      <c r="I4904" s="28">
        <v>43423.620555555557</v>
      </c>
      <c r="J4904" s="28">
        <v>43423.620752314811</v>
      </c>
      <c r="K4904" s="27">
        <v>1.9675925925925926E-4</v>
      </c>
      <c r="L4904" s="27" t="s">
        <v>210</v>
      </c>
      <c r="M4904" s="27" t="s">
        <v>211</v>
      </c>
      <c r="N4904" s="27" t="s">
        <v>215</v>
      </c>
      <c r="O4904" s="27" t="s">
        <v>854</v>
      </c>
      <c r="R4904" s="27">
        <v>0</v>
      </c>
      <c r="U4904" s="27" t="s">
        <v>1575</v>
      </c>
    </row>
    <row r="4905" spans="1:21" x14ac:dyDescent="0.15">
      <c r="A4905" s="27" t="s">
        <v>75</v>
      </c>
      <c r="B4905" s="27" t="s">
        <v>14788</v>
      </c>
      <c r="C4905" s="27" t="s">
        <v>190</v>
      </c>
      <c r="D4905" s="27" t="s">
        <v>853</v>
      </c>
      <c r="I4905" s="28">
        <v>43423.621030092596</v>
      </c>
      <c r="J4905" s="28">
        <v>43423.621030092596</v>
      </c>
      <c r="K4905" s="27">
        <v>0</v>
      </c>
      <c r="L4905" s="27" t="s">
        <v>211</v>
      </c>
      <c r="M4905" s="27" t="s">
        <v>211</v>
      </c>
      <c r="N4905" s="27" t="s">
        <v>215</v>
      </c>
      <c r="O4905" s="27" t="s">
        <v>854</v>
      </c>
      <c r="R4905" s="27">
        <v>0</v>
      </c>
      <c r="U4905" s="27" t="s">
        <v>14789</v>
      </c>
    </row>
    <row r="4906" spans="1:21" x14ac:dyDescent="0.15">
      <c r="A4906" s="27" t="s">
        <v>75</v>
      </c>
      <c r="B4906" s="27" t="s">
        <v>14790</v>
      </c>
      <c r="C4906" s="27" t="s">
        <v>190</v>
      </c>
      <c r="D4906" s="27" t="s">
        <v>853</v>
      </c>
      <c r="I4906" s="28">
        <v>43423.621168981481</v>
      </c>
      <c r="J4906" s="28">
        <v>43423.621168981481</v>
      </c>
      <c r="K4906" s="27">
        <v>0</v>
      </c>
      <c r="L4906" s="27" t="s">
        <v>211</v>
      </c>
      <c r="M4906" s="27" t="s">
        <v>211</v>
      </c>
      <c r="N4906" s="27" t="s">
        <v>215</v>
      </c>
      <c r="O4906" s="27" t="s">
        <v>854</v>
      </c>
      <c r="R4906" s="27">
        <v>0</v>
      </c>
      <c r="U4906" s="27" t="s">
        <v>1574</v>
      </c>
    </row>
    <row r="4907" spans="1:21" x14ac:dyDescent="0.15">
      <c r="A4907" s="27" t="s">
        <v>75</v>
      </c>
      <c r="B4907" s="27" t="s">
        <v>8246</v>
      </c>
      <c r="C4907" s="27" t="s">
        <v>190</v>
      </c>
      <c r="D4907" s="27" t="s">
        <v>853</v>
      </c>
      <c r="I4907" s="28">
        <v>43423.624722222223</v>
      </c>
      <c r="J4907" s="28">
        <v>43423.625011574077</v>
      </c>
      <c r="K4907" s="27">
        <v>2.8935185185185189E-4</v>
      </c>
      <c r="L4907" s="27" t="s">
        <v>210</v>
      </c>
      <c r="M4907" s="27" t="s">
        <v>211</v>
      </c>
      <c r="N4907" s="27" t="s">
        <v>215</v>
      </c>
      <c r="O4907" s="27" t="s">
        <v>854</v>
      </c>
      <c r="R4907" s="27">
        <v>0</v>
      </c>
      <c r="U4907" s="27" t="s">
        <v>2007</v>
      </c>
    </row>
    <row r="4908" spans="1:21" x14ac:dyDescent="0.15">
      <c r="A4908" s="27" t="s">
        <v>75</v>
      </c>
      <c r="B4908" s="27" t="s">
        <v>8247</v>
      </c>
      <c r="C4908" s="27" t="s">
        <v>190</v>
      </c>
      <c r="D4908" s="27" t="s">
        <v>853</v>
      </c>
      <c r="I4908" s="28">
        <v>43423.627546296295</v>
      </c>
      <c r="J4908" s="28">
        <v>43423.62767361111</v>
      </c>
      <c r="K4908" s="27">
        <v>1.273148148148148E-4</v>
      </c>
      <c r="L4908" s="27" t="s">
        <v>210</v>
      </c>
      <c r="M4908" s="27" t="s">
        <v>211</v>
      </c>
      <c r="N4908" s="27" t="s">
        <v>215</v>
      </c>
      <c r="O4908" s="27" t="s">
        <v>854</v>
      </c>
      <c r="R4908" s="27">
        <v>0</v>
      </c>
      <c r="U4908" s="27" t="s">
        <v>1576</v>
      </c>
    </row>
    <row r="4909" spans="1:21" x14ac:dyDescent="0.15">
      <c r="A4909" s="27" t="s">
        <v>75</v>
      </c>
      <c r="B4909" s="27" t="s">
        <v>14791</v>
      </c>
      <c r="C4909" s="27" t="s">
        <v>190</v>
      </c>
      <c r="D4909" s="27" t="s">
        <v>853</v>
      </c>
      <c r="I4909" s="28">
        <v>43423.628113425926</v>
      </c>
      <c r="J4909" s="28">
        <v>43423.628113425926</v>
      </c>
      <c r="K4909" s="27">
        <v>0</v>
      </c>
      <c r="L4909" s="27" t="s">
        <v>211</v>
      </c>
      <c r="M4909" s="27" t="s">
        <v>211</v>
      </c>
      <c r="N4909" s="27" t="s">
        <v>215</v>
      </c>
      <c r="O4909" s="27" t="s">
        <v>854</v>
      </c>
      <c r="R4909" s="27">
        <v>0</v>
      </c>
      <c r="U4909" s="27" t="s">
        <v>1576</v>
      </c>
    </row>
    <row r="4910" spans="1:21" x14ac:dyDescent="0.15">
      <c r="A4910" s="27" t="s">
        <v>75</v>
      </c>
      <c r="B4910" s="27" t="s">
        <v>8248</v>
      </c>
      <c r="C4910" s="27" t="s">
        <v>190</v>
      </c>
      <c r="D4910" s="27" t="s">
        <v>853</v>
      </c>
      <c r="I4910" s="28">
        <v>43423.628564814811</v>
      </c>
      <c r="J4910" s="28">
        <v>43423.628807870373</v>
      </c>
      <c r="K4910" s="27">
        <v>2.4305555555555552E-4</v>
      </c>
      <c r="L4910" s="27" t="s">
        <v>210</v>
      </c>
      <c r="M4910" s="27" t="s">
        <v>211</v>
      </c>
      <c r="N4910" s="27" t="s">
        <v>215</v>
      </c>
      <c r="O4910" s="27" t="s">
        <v>854</v>
      </c>
      <c r="R4910" s="27">
        <v>0</v>
      </c>
      <c r="U4910" s="27" t="s">
        <v>1577</v>
      </c>
    </row>
    <row r="4911" spans="1:21" x14ac:dyDescent="0.15">
      <c r="A4911" s="27" t="s">
        <v>75</v>
      </c>
      <c r="B4911" s="27" t="s">
        <v>8249</v>
      </c>
      <c r="C4911" s="27" t="s">
        <v>190</v>
      </c>
      <c r="D4911" s="27" t="s">
        <v>853</v>
      </c>
      <c r="I4911" s="28">
        <v>43423.629907407405</v>
      </c>
      <c r="J4911" s="28">
        <v>43423.630254629628</v>
      </c>
      <c r="K4911" s="27">
        <v>3.4722222222222224E-4</v>
      </c>
      <c r="L4911" s="27" t="s">
        <v>210</v>
      </c>
      <c r="M4911" s="27" t="s">
        <v>211</v>
      </c>
      <c r="N4911" s="27" t="s">
        <v>215</v>
      </c>
      <c r="O4911" s="27" t="s">
        <v>854</v>
      </c>
      <c r="R4911" s="27">
        <v>0</v>
      </c>
      <c r="U4911" s="27" t="s">
        <v>1578</v>
      </c>
    </row>
    <row r="4912" spans="1:21" x14ac:dyDescent="0.15">
      <c r="A4912" s="27" t="s">
        <v>75</v>
      </c>
      <c r="B4912" s="27" t="s">
        <v>8250</v>
      </c>
      <c r="C4912" s="27" t="s">
        <v>190</v>
      </c>
      <c r="D4912" s="27" t="s">
        <v>853</v>
      </c>
      <c r="I4912" s="28">
        <v>43423.638668981483</v>
      </c>
      <c r="J4912" s="28">
        <v>43423.638923611114</v>
      </c>
      <c r="K4912" s="27">
        <v>2.5462962962962961E-4</v>
      </c>
      <c r="L4912" s="27" t="s">
        <v>210</v>
      </c>
      <c r="M4912" s="27" t="s">
        <v>211</v>
      </c>
      <c r="N4912" s="27" t="s">
        <v>215</v>
      </c>
      <c r="O4912" s="27" t="s">
        <v>854</v>
      </c>
      <c r="R4912" s="27">
        <v>0</v>
      </c>
      <c r="U4912" s="27" t="s">
        <v>8251</v>
      </c>
    </row>
    <row r="4913" spans="1:21" x14ac:dyDescent="0.15">
      <c r="A4913" s="27" t="s">
        <v>75</v>
      </c>
      <c r="B4913" s="27" t="s">
        <v>14792</v>
      </c>
      <c r="C4913" s="27" t="s">
        <v>190</v>
      </c>
      <c r="D4913" s="27" t="s">
        <v>853</v>
      </c>
      <c r="I4913" s="28">
        <v>43423.64466435185</v>
      </c>
      <c r="J4913" s="28">
        <v>43423.64466435185</v>
      </c>
      <c r="K4913" s="27">
        <v>0</v>
      </c>
      <c r="L4913" s="27" t="s">
        <v>211</v>
      </c>
      <c r="M4913" s="27" t="s">
        <v>211</v>
      </c>
      <c r="N4913" s="27" t="s">
        <v>215</v>
      </c>
      <c r="O4913" s="27" t="s">
        <v>854</v>
      </c>
      <c r="R4913" s="27">
        <v>0</v>
      </c>
      <c r="U4913" s="27" t="s">
        <v>1090</v>
      </c>
    </row>
    <row r="4914" spans="1:21" x14ac:dyDescent="0.15">
      <c r="A4914" s="27" t="s">
        <v>75</v>
      </c>
      <c r="B4914" s="27" t="s">
        <v>8252</v>
      </c>
      <c r="C4914" s="27" t="s">
        <v>190</v>
      </c>
      <c r="D4914" s="27" t="s">
        <v>853</v>
      </c>
      <c r="I4914" s="28">
        <v>43423.645416666666</v>
      </c>
      <c r="J4914" s="28">
        <v>43423.645428240743</v>
      </c>
      <c r="K4914" s="27">
        <v>1.1574074074074073E-5</v>
      </c>
      <c r="L4914" s="27" t="s">
        <v>210</v>
      </c>
      <c r="M4914" s="27" t="s">
        <v>211</v>
      </c>
      <c r="N4914" s="27" t="s">
        <v>215</v>
      </c>
      <c r="O4914" s="27" t="s">
        <v>854</v>
      </c>
      <c r="R4914" s="27">
        <v>0</v>
      </c>
      <c r="U4914" s="27" t="s">
        <v>1089</v>
      </c>
    </row>
    <row r="4915" spans="1:21" x14ac:dyDescent="0.15">
      <c r="A4915" s="27" t="s">
        <v>75</v>
      </c>
      <c r="B4915" s="27" t="s">
        <v>14793</v>
      </c>
      <c r="C4915" s="27" t="s">
        <v>190</v>
      </c>
      <c r="D4915" s="27" t="s">
        <v>853</v>
      </c>
      <c r="I4915" s="28">
        <v>43423.666018518517</v>
      </c>
      <c r="J4915" s="28">
        <v>43423.666018518517</v>
      </c>
      <c r="K4915" s="27">
        <v>0</v>
      </c>
      <c r="L4915" s="27" t="s">
        <v>211</v>
      </c>
      <c r="M4915" s="27" t="s">
        <v>211</v>
      </c>
      <c r="N4915" s="27" t="s">
        <v>215</v>
      </c>
      <c r="O4915" s="27" t="s">
        <v>854</v>
      </c>
      <c r="R4915" s="27">
        <v>0</v>
      </c>
      <c r="U4915" s="27" t="s">
        <v>14794</v>
      </c>
    </row>
    <row r="4916" spans="1:21" x14ac:dyDescent="0.15">
      <c r="A4916" s="27" t="s">
        <v>75</v>
      </c>
      <c r="B4916" s="27" t="s">
        <v>8253</v>
      </c>
      <c r="C4916" s="27" t="s">
        <v>190</v>
      </c>
      <c r="D4916" s="27" t="s">
        <v>853</v>
      </c>
      <c r="I4916" s="28">
        <v>43423.666365740741</v>
      </c>
      <c r="J4916" s="28">
        <v>43423.673229166663</v>
      </c>
      <c r="K4916" s="27">
        <v>6.8634259259259256E-3</v>
      </c>
      <c r="L4916" s="27" t="s">
        <v>210</v>
      </c>
      <c r="M4916" s="27" t="s">
        <v>210</v>
      </c>
      <c r="N4916" s="27" t="s">
        <v>215</v>
      </c>
      <c r="O4916" s="27" t="s">
        <v>854</v>
      </c>
      <c r="R4916" s="27">
        <v>0</v>
      </c>
      <c r="U4916" s="27" t="s">
        <v>1671</v>
      </c>
    </row>
    <row r="4917" spans="1:21" x14ac:dyDescent="0.15">
      <c r="A4917" s="27" t="s">
        <v>75</v>
      </c>
      <c r="B4917" s="27" t="s">
        <v>8254</v>
      </c>
      <c r="C4917" s="27" t="s">
        <v>190</v>
      </c>
      <c r="D4917" s="27" t="s">
        <v>853</v>
      </c>
      <c r="I4917" s="28">
        <v>43423.683969907404</v>
      </c>
      <c r="J4917" s="28">
        <v>43423.689421296294</v>
      </c>
      <c r="K4917" s="27">
        <v>5.4513888888888884E-3</v>
      </c>
      <c r="L4917" s="27" t="s">
        <v>210</v>
      </c>
      <c r="M4917" s="27" t="s">
        <v>210</v>
      </c>
      <c r="N4917" s="27" t="s">
        <v>215</v>
      </c>
      <c r="O4917" s="27" t="s">
        <v>854</v>
      </c>
      <c r="R4917" s="27">
        <v>0</v>
      </c>
      <c r="U4917" s="27" t="s">
        <v>2007</v>
      </c>
    </row>
    <row r="4918" spans="1:21" x14ac:dyDescent="0.15">
      <c r="A4918" s="27" t="s">
        <v>75</v>
      </c>
      <c r="B4918" s="27" t="s">
        <v>14795</v>
      </c>
      <c r="C4918" s="27" t="s">
        <v>190</v>
      </c>
      <c r="D4918" s="27" t="s">
        <v>853</v>
      </c>
      <c r="I4918" s="28">
        <v>43423.69263888889</v>
      </c>
      <c r="J4918" s="28">
        <v>43423.69263888889</v>
      </c>
      <c r="K4918" s="27">
        <v>0</v>
      </c>
      <c r="L4918" s="27" t="s">
        <v>211</v>
      </c>
      <c r="M4918" s="27" t="s">
        <v>211</v>
      </c>
      <c r="N4918" s="27" t="s">
        <v>215</v>
      </c>
      <c r="O4918" s="27" t="s">
        <v>854</v>
      </c>
      <c r="R4918" s="27">
        <v>0</v>
      </c>
      <c r="U4918" s="27" t="s">
        <v>1583</v>
      </c>
    </row>
    <row r="4919" spans="1:21" x14ac:dyDescent="0.15">
      <c r="A4919" s="27" t="s">
        <v>75</v>
      </c>
      <c r="B4919" s="27" t="s">
        <v>8255</v>
      </c>
      <c r="C4919" s="27" t="s">
        <v>190</v>
      </c>
      <c r="D4919" s="27" t="s">
        <v>853</v>
      </c>
      <c r="I4919" s="28">
        <v>43423.695208333331</v>
      </c>
      <c r="J4919" s="28">
        <v>43423.695300925923</v>
      </c>
      <c r="K4919" s="27">
        <v>9.2592592592592588E-5</v>
      </c>
      <c r="L4919" s="27" t="s">
        <v>210</v>
      </c>
      <c r="M4919" s="27" t="s">
        <v>211</v>
      </c>
      <c r="N4919" s="27" t="s">
        <v>215</v>
      </c>
      <c r="O4919" s="27" t="s">
        <v>854</v>
      </c>
      <c r="R4919" s="27">
        <v>0</v>
      </c>
      <c r="U4919" s="27" t="s">
        <v>8256</v>
      </c>
    </row>
    <row r="4920" spans="1:21" x14ac:dyDescent="0.15">
      <c r="A4920" s="27" t="s">
        <v>75</v>
      </c>
      <c r="B4920" s="27" t="s">
        <v>14796</v>
      </c>
      <c r="C4920" s="27" t="s">
        <v>190</v>
      </c>
      <c r="D4920" s="27" t="s">
        <v>853</v>
      </c>
      <c r="I4920" s="28">
        <v>43423.696898148148</v>
      </c>
      <c r="J4920" s="28">
        <v>43423.696898148148</v>
      </c>
      <c r="K4920" s="27">
        <v>0</v>
      </c>
      <c r="L4920" s="27" t="s">
        <v>211</v>
      </c>
      <c r="M4920" s="27" t="s">
        <v>211</v>
      </c>
      <c r="N4920" s="27" t="s">
        <v>215</v>
      </c>
      <c r="O4920" s="27" t="s">
        <v>854</v>
      </c>
      <c r="R4920" s="27">
        <v>0</v>
      </c>
      <c r="U4920" s="27" t="s">
        <v>14797</v>
      </c>
    </row>
    <row r="4921" spans="1:21" x14ac:dyDescent="0.15">
      <c r="A4921" s="27" t="s">
        <v>75</v>
      </c>
      <c r="B4921" s="27" t="s">
        <v>8257</v>
      </c>
      <c r="C4921" s="27" t="s">
        <v>190</v>
      </c>
      <c r="D4921" s="27" t="s">
        <v>853</v>
      </c>
      <c r="I4921" s="28">
        <v>43423.703518518516</v>
      </c>
      <c r="J4921" s="28">
        <v>43423.705347222225</v>
      </c>
      <c r="K4921" s="27">
        <v>1.8287037037037037E-3</v>
      </c>
      <c r="L4921" s="27" t="s">
        <v>210</v>
      </c>
      <c r="M4921" s="27" t="s">
        <v>211</v>
      </c>
      <c r="N4921" s="27" t="s">
        <v>215</v>
      </c>
      <c r="O4921" s="27" t="s">
        <v>854</v>
      </c>
      <c r="R4921" s="27">
        <v>0</v>
      </c>
      <c r="U4921" s="27" t="s">
        <v>8258</v>
      </c>
    </row>
    <row r="4922" spans="1:21" x14ac:dyDescent="0.15">
      <c r="A4922" s="27" t="s">
        <v>75</v>
      </c>
      <c r="B4922" s="27" t="s">
        <v>14798</v>
      </c>
      <c r="C4922" s="27" t="s">
        <v>190</v>
      </c>
      <c r="D4922" s="27" t="s">
        <v>743</v>
      </c>
      <c r="I4922" s="28">
        <v>43423.428865740738</v>
      </c>
      <c r="J4922" s="28">
        <v>43423.428865740738</v>
      </c>
      <c r="K4922" s="27">
        <v>0</v>
      </c>
      <c r="L4922" s="27" t="s">
        <v>211</v>
      </c>
      <c r="M4922" s="27" t="s">
        <v>211</v>
      </c>
      <c r="N4922" s="27" t="s">
        <v>215</v>
      </c>
      <c r="O4922" s="27" t="s">
        <v>744</v>
      </c>
      <c r="U4922" s="27" t="s">
        <v>12183</v>
      </c>
    </row>
    <row r="4923" spans="1:21" x14ac:dyDescent="0.15">
      <c r="A4923" s="27" t="s">
        <v>75</v>
      </c>
      <c r="B4923" s="27" t="s">
        <v>14799</v>
      </c>
      <c r="C4923" s="27" t="s">
        <v>190</v>
      </c>
      <c r="D4923" s="27" t="s">
        <v>743</v>
      </c>
      <c r="I4923" s="28">
        <v>43423.430891203701</v>
      </c>
      <c r="J4923" s="28">
        <v>43423.430891203701</v>
      </c>
      <c r="K4923" s="27">
        <v>0</v>
      </c>
      <c r="L4923" s="27" t="s">
        <v>211</v>
      </c>
      <c r="M4923" s="27" t="s">
        <v>211</v>
      </c>
      <c r="N4923" s="27" t="s">
        <v>215</v>
      </c>
      <c r="O4923" s="27" t="s">
        <v>744</v>
      </c>
      <c r="U4923" s="27" t="s">
        <v>1581</v>
      </c>
    </row>
    <row r="4924" spans="1:21" x14ac:dyDescent="0.15">
      <c r="A4924" s="27" t="s">
        <v>75</v>
      </c>
      <c r="B4924" s="27" t="s">
        <v>14800</v>
      </c>
      <c r="C4924" s="27" t="s">
        <v>190</v>
      </c>
      <c r="D4924" s="27" t="s">
        <v>743</v>
      </c>
      <c r="I4924" s="28">
        <v>43423.431006944447</v>
      </c>
      <c r="J4924" s="28">
        <v>43423.431006944447</v>
      </c>
      <c r="K4924" s="27">
        <v>0</v>
      </c>
      <c r="L4924" s="27" t="s">
        <v>211</v>
      </c>
      <c r="M4924" s="27" t="s">
        <v>211</v>
      </c>
      <c r="N4924" s="27" t="s">
        <v>215</v>
      </c>
      <c r="O4924" s="27" t="s">
        <v>744</v>
      </c>
      <c r="R4924" s="27">
        <v>0</v>
      </c>
      <c r="U4924" s="27" t="s">
        <v>1580</v>
      </c>
    </row>
    <row r="4925" spans="1:21" x14ac:dyDescent="0.15">
      <c r="A4925" s="27" t="s">
        <v>75</v>
      </c>
      <c r="B4925" s="27" t="s">
        <v>8259</v>
      </c>
      <c r="C4925" s="27" t="s">
        <v>190</v>
      </c>
      <c r="D4925" s="27" t="s">
        <v>743</v>
      </c>
      <c r="I4925" s="28">
        <v>43423.433240740742</v>
      </c>
      <c r="J4925" s="28">
        <v>43423.433425925927</v>
      </c>
      <c r="K4925" s="27">
        <v>1.8518518518518518E-4</v>
      </c>
      <c r="L4925" s="27" t="s">
        <v>210</v>
      </c>
      <c r="M4925" s="27" t="s">
        <v>211</v>
      </c>
      <c r="N4925" s="27" t="s">
        <v>215</v>
      </c>
      <c r="O4925" s="27" t="s">
        <v>744</v>
      </c>
      <c r="R4925" s="27">
        <v>0</v>
      </c>
      <c r="U4925" s="27" t="s">
        <v>1325</v>
      </c>
    </row>
    <row r="4926" spans="1:21" x14ac:dyDescent="0.15">
      <c r="A4926" s="27" t="s">
        <v>75</v>
      </c>
      <c r="B4926" s="27" t="s">
        <v>14801</v>
      </c>
      <c r="C4926" s="27" t="s">
        <v>190</v>
      </c>
      <c r="D4926" s="27" t="s">
        <v>743</v>
      </c>
      <c r="I4926" s="28">
        <v>43423.433958333335</v>
      </c>
      <c r="J4926" s="28">
        <v>43423.433958333335</v>
      </c>
      <c r="K4926" s="27">
        <v>0</v>
      </c>
      <c r="L4926" s="27" t="s">
        <v>211</v>
      </c>
      <c r="M4926" s="27" t="s">
        <v>211</v>
      </c>
      <c r="N4926" s="27" t="s">
        <v>215</v>
      </c>
      <c r="O4926" s="27" t="s">
        <v>744</v>
      </c>
      <c r="U4926" s="27" t="s">
        <v>12189</v>
      </c>
    </row>
    <row r="4927" spans="1:21" x14ac:dyDescent="0.15">
      <c r="A4927" s="27" t="s">
        <v>75</v>
      </c>
      <c r="B4927" s="27" t="s">
        <v>14802</v>
      </c>
      <c r="C4927" s="27" t="s">
        <v>190</v>
      </c>
      <c r="D4927" s="27" t="s">
        <v>743</v>
      </c>
      <c r="I4927" s="28">
        <v>43423.434733796297</v>
      </c>
      <c r="J4927" s="28">
        <v>43423.434733796297</v>
      </c>
      <c r="K4927" s="27">
        <v>0</v>
      </c>
      <c r="L4927" s="27" t="s">
        <v>211</v>
      </c>
      <c r="M4927" s="27" t="s">
        <v>211</v>
      </c>
      <c r="N4927" s="27" t="s">
        <v>215</v>
      </c>
      <c r="O4927" s="27" t="s">
        <v>744</v>
      </c>
      <c r="R4927" s="27">
        <v>0</v>
      </c>
      <c r="U4927" s="27" t="s">
        <v>1581</v>
      </c>
    </row>
    <row r="4928" spans="1:21" x14ac:dyDescent="0.15">
      <c r="A4928" s="27" t="s">
        <v>75</v>
      </c>
      <c r="B4928" s="27" t="s">
        <v>14803</v>
      </c>
      <c r="C4928" s="27" t="s">
        <v>190</v>
      </c>
      <c r="D4928" s="27" t="s">
        <v>743</v>
      </c>
      <c r="I4928" s="28">
        <v>43423.439143518517</v>
      </c>
      <c r="J4928" s="28">
        <v>43423.439143518517</v>
      </c>
      <c r="K4928" s="27">
        <v>0</v>
      </c>
      <c r="L4928" s="27" t="s">
        <v>211</v>
      </c>
      <c r="M4928" s="27" t="s">
        <v>211</v>
      </c>
      <c r="N4928" s="27" t="s">
        <v>215</v>
      </c>
      <c r="O4928" s="27" t="s">
        <v>744</v>
      </c>
      <c r="R4928" s="27">
        <v>0</v>
      </c>
      <c r="U4928" s="27" t="s">
        <v>1380</v>
      </c>
    </row>
    <row r="4929" spans="1:21" x14ac:dyDescent="0.15">
      <c r="A4929" s="27" t="s">
        <v>75</v>
      </c>
      <c r="B4929" s="27" t="s">
        <v>14804</v>
      </c>
      <c r="C4929" s="27" t="s">
        <v>190</v>
      </c>
      <c r="D4929" s="27" t="s">
        <v>743</v>
      </c>
      <c r="I4929" s="28">
        <v>43423.440324074072</v>
      </c>
      <c r="J4929" s="28">
        <v>43423.440324074072</v>
      </c>
      <c r="K4929" s="27">
        <v>0</v>
      </c>
      <c r="L4929" s="27" t="s">
        <v>211</v>
      </c>
      <c r="M4929" s="27" t="s">
        <v>211</v>
      </c>
      <c r="N4929" s="27" t="s">
        <v>215</v>
      </c>
      <c r="O4929" s="27" t="s">
        <v>744</v>
      </c>
      <c r="R4929" s="27">
        <v>0</v>
      </c>
      <c r="U4929" s="27" t="s">
        <v>14805</v>
      </c>
    </row>
    <row r="4930" spans="1:21" x14ac:dyDescent="0.15">
      <c r="A4930" s="27" t="s">
        <v>75</v>
      </c>
      <c r="B4930" s="27" t="s">
        <v>14806</v>
      </c>
      <c r="C4930" s="27" t="s">
        <v>190</v>
      </c>
      <c r="D4930" s="27" t="s">
        <v>743</v>
      </c>
      <c r="I4930" s="28">
        <v>43423.447847222225</v>
      </c>
      <c r="J4930" s="28">
        <v>43423.447847222225</v>
      </c>
      <c r="K4930" s="27">
        <v>0</v>
      </c>
      <c r="L4930" s="27" t="s">
        <v>211</v>
      </c>
      <c r="M4930" s="27" t="s">
        <v>211</v>
      </c>
      <c r="N4930" s="27" t="s">
        <v>215</v>
      </c>
      <c r="O4930" s="27" t="s">
        <v>744</v>
      </c>
      <c r="R4930" s="27">
        <v>0</v>
      </c>
      <c r="U4930" s="27" t="s">
        <v>1579</v>
      </c>
    </row>
    <row r="4931" spans="1:21" x14ac:dyDescent="0.15">
      <c r="A4931" s="27" t="s">
        <v>75</v>
      </c>
      <c r="B4931" s="27" t="s">
        <v>8260</v>
      </c>
      <c r="C4931" s="27" t="s">
        <v>190</v>
      </c>
      <c r="D4931" s="27" t="s">
        <v>743</v>
      </c>
      <c r="I4931" s="28">
        <v>43423.449282407404</v>
      </c>
      <c r="J4931" s="28">
        <v>43423.450173611112</v>
      </c>
      <c r="K4931" s="27">
        <v>8.9120370370370362E-4</v>
      </c>
      <c r="L4931" s="27" t="s">
        <v>210</v>
      </c>
      <c r="M4931" s="27" t="s">
        <v>211</v>
      </c>
      <c r="N4931" s="27" t="s">
        <v>215</v>
      </c>
      <c r="O4931" s="27" t="s">
        <v>744</v>
      </c>
      <c r="R4931" s="27">
        <v>0</v>
      </c>
      <c r="U4931" s="27" t="s">
        <v>8261</v>
      </c>
    </row>
    <row r="4932" spans="1:21" x14ac:dyDescent="0.15">
      <c r="A4932" s="27" t="s">
        <v>75</v>
      </c>
      <c r="B4932" s="27" t="s">
        <v>8262</v>
      </c>
      <c r="C4932" s="27" t="s">
        <v>190</v>
      </c>
      <c r="D4932" s="27" t="s">
        <v>743</v>
      </c>
      <c r="I4932" s="28">
        <v>43423.456388888888</v>
      </c>
      <c r="J4932" s="28">
        <v>43423.457407407404</v>
      </c>
      <c r="K4932" s="27">
        <v>1.0185185185185186E-3</v>
      </c>
      <c r="L4932" s="27" t="s">
        <v>210</v>
      </c>
      <c r="M4932" s="27" t="s">
        <v>211</v>
      </c>
      <c r="N4932" s="27" t="s">
        <v>215</v>
      </c>
      <c r="O4932" s="27" t="s">
        <v>744</v>
      </c>
      <c r="R4932" s="27">
        <v>0</v>
      </c>
      <c r="U4932" s="27" t="s">
        <v>1091</v>
      </c>
    </row>
    <row r="4933" spans="1:21" x14ac:dyDescent="0.15">
      <c r="A4933" s="27" t="s">
        <v>75</v>
      </c>
      <c r="B4933" s="27" t="s">
        <v>14807</v>
      </c>
      <c r="C4933" s="27" t="s">
        <v>190</v>
      </c>
      <c r="D4933" s="27" t="s">
        <v>743</v>
      </c>
      <c r="I4933" s="28">
        <v>43423.473865740743</v>
      </c>
      <c r="J4933" s="28">
        <v>43423.473865740743</v>
      </c>
      <c r="K4933" s="27">
        <v>0</v>
      </c>
      <c r="L4933" s="27" t="s">
        <v>211</v>
      </c>
      <c r="M4933" s="27" t="s">
        <v>211</v>
      </c>
      <c r="N4933" s="27" t="s">
        <v>215</v>
      </c>
      <c r="O4933" s="27" t="s">
        <v>744</v>
      </c>
      <c r="U4933" s="27" t="s">
        <v>5429</v>
      </c>
    </row>
    <row r="4934" spans="1:21" x14ac:dyDescent="0.15">
      <c r="A4934" s="27" t="s">
        <v>75</v>
      </c>
      <c r="B4934" s="27" t="s">
        <v>14808</v>
      </c>
      <c r="C4934" s="27" t="s">
        <v>190</v>
      </c>
      <c r="D4934" s="27" t="s">
        <v>743</v>
      </c>
      <c r="I4934" s="28">
        <v>43423.473923611113</v>
      </c>
      <c r="J4934" s="28">
        <v>43423.473923611113</v>
      </c>
      <c r="K4934" s="27">
        <v>0</v>
      </c>
      <c r="L4934" s="27" t="s">
        <v>211</v>
      </c>
      <c r="M4934" s="27" t="s">
        <v>211</v>
      </c>
      <c r="N4934" s="27" t="s">
        <v>215</v>
      </c>
      <c r="O4934" s="27" t="s">
        <v>744</v>
      </c>
      <c r="R4934" s="27">
        <v>0</v>
      </c>
      <c r="U4934" s="27" t="s">
        <v>1579</v>
      </c>
    </row>
    <row r="4935" spans="1:21" x14ac:dyDescent="0.15">
      <c r="A4935" s="27" t="s">
        <v>75</v>
      </c>
      <c r="B4935" s="27" t="s">
        <v>14809</v>
      </c>
      <c r="C4935" s="27" t="s">
        <v>190</v>
      </c>
      <c r="D4935" s="27" t="s">
        <v>743</v>
      </c>
      <c r="I4935" s="28">
        <v>43423.481736111113</v>
      </c>
      <c r="J4935" s="28">
        <v>43423.481736111113</v>
      </c>
      <c r="K4935" s="27">
        <v>0</v>
      </c>
      <c r="L4935" s="27" t="s">
        <v>211</v>
      </c>
      <c r="M4935" s="27" t="s">
        <v>211</v>
      </c>
      <c r="N4935" s="27" t="s">
        <v>215</v>
      </c>
      <c r="O4935" s="27" t="s">
        <v>744</v>
      </c>
      <c r="R4935" s="27">
        <v>0</v>
      </c>
      <c r="U4935" s="27" t="s">
        <v>1579</v>
      </c>
    </row>
    <row r="4936" spans="1:21" x14ac:dyDescent="0.15">
      <c r="A4936" s="27" t="s">
        <v>75</v>
      </c>
      <c r="B4936" s="27" t="s">
        <v>14810</v>
      </c>
      <c r="C4936" s="27" t="s">
        <v>190</v>
      </c>
      <c r="D4936" s="27" t="s">
        <v>743</v>
      </c>
      <c r="I4936" s="28">
        <v>43423.485000000001</v>
      </c>
      <c r="J4936" s="28">
        <v>43423.485000000001</v>
      </c>
      <c r="K4936" s="27">
        <v>0</v>
      </c>
      <c r="L4936" s="27" t="s">
        <v>211</v>
      </c>
      <c r="M4936" s="27" t="s">
        <v>211</v>
      </c>
      <c r="N4936" s="27" t="s">
        <v>215</v>
      </c>
      <c r="O4936" s="27" t="s">
        <v>744</v>
      </c>
      <c r="R4936" s="27">
        <v>0</v>
      </c>
      <c r="U4936" s="27" t="s">
        <v>14811</v>
      </c>
    </row>
    <row r="4937" spans="1:21" x14ac:dyDescent="0.15">
      <c r="A4937" s="27" t="s">
        <v>75</v>
      </c>
      <c r="B4937" s="27" t="s">
        <v>14812</v>
      </c>
      <c r="C4937" s="27" t="s">
        <v>190</v>
      </c>
      <c r="D4937" s="27" t="s">
        <v>743</v>
      </c>
      <c r="I4937" s="28">
        <v>43423.485520833332</v>
      </c>
      <c r="J4937" s="28">
        <v>43423.485520833332</v>
      </c>
      <c r="K4937" s="27">
        <v>0</v>
      </c>
      <c r="L4937" s="27" t="s">
        <v>211</v>
      </c>
      <c r="M4937" s="27" t="s">
        <v>211</v>
      </c>
      <c r="N4937" s="27" t="s">
        <v>215</v>
      </c>
      <c r="O4937" s="27" t="s">
        <v>744</v>
      </c>
      <c r="R4937" s="27">
        <v>0</v>
      </c>
      <c r="U4937" s="27" t="s">
        <v>14813</v>
      </c>
    </row>
    <row r="4938" spans="1:21" x14ac:dyDescent="0.15">
      <c r="A4938" s="27" t="s">
        <v>75</v>
      </c>
      <c r="B4938" s="27" t="s">
        <v>8263</v>
      </c>
      <c r="C4938" s="27" t="s">
        <v>190</v>
      </c>
      <c r="D4938" s="27" t="s">
        <v>743</v>
      </c>
      <c r="I4938" s="28">
        <v>43423.488321759258</v>
      </c>
      <c r="J4938" s="28">
        <v>43423.488958333335</v>
      </c>
      <c r="K4938" s="27">
        <v>6.3657407407407402E-4</v>
      </c>
      <c r="L4938" s="27" t="s">
        <v>210</v>
      </c>
      <c r="M4938" s="27" t="s">
        <v>211</v>
      </c>
      <c r="N4938" s="27" t="s">
        <v>215</v>
      </c>
      <c r="O4938" s="27" t="s">
        <v>744</v>
      </c>
      <c r="R4938" s="27">
        <v>0</v>
      </c>
      <c r="U4938" s="27" t="s">
        <v>8264</v>
      </c>
    </row>
    <row r="4939" spans="1:21" x14ac:dyDescent="0.15">
      <c r="A4939" s="27" t="s">
        <v>75</v>
      </c>
      <c r="B4939" s="27" t="s">
        <v>8265</v>
      </c>
      <c r="C4939" s="27" t="s">
        <v>190</v>
      </c>
      <c r="D4939" s="27" t="s">
        <v>743</v>
      </c>
      <c r="I4939" s="28">
        <v>43423.490636574075</v>
      </c>
      <c r="J4939" s="28">
        <v>43423.493483796294</v>
      </c>
      <c r="K4939" s="27">
        <v>2.8472222222222219E-3</v>
      </c>
      <c r="L4939" s="27" t="s">
        <v>210</v>
      </c>
      <c r="M4939" s="27" t="s">
        <v>210</v>
      </c>
      <c r="N4939" s="27" t="s">
        <v>215</v>
      </c>
      <c r="O4939" s="27" t="s">
        <v>744</v>
      </c>
      <c r="R4939" s="27">
        <v>0</v>
      </c>
      <c r="U4939" s="27" t="s">
        <v>8266</v>
      </c>
    </row>
    <row r="4940" spans="1:21" x14ac:dyDescent="0.15">
      <c r="A4940" s="27" t="s">
        <v>75</v>
      </c>
      <c r="B4940" s="27" t="s">
        <v>14814</v>
      </c>
      <c r="C4940" s="27" t="s">
        <v>190</v>
      </c>
      <c r="D4940" s="27" t="s">
        <v>743</v>
      </c>
      <c r="I4940" s="28">
        <v>43423.494259259256</v>
      </c>
      <c r="J4940" s="28">
        <v>43423.494259259256</v>
      </c>
      <c r="K4940" s="27">
        <v>0</v>
      </c>
      <c r="L4940" s="27" t="s">
        <v>211</v>
      </c>
      <c r="M4940" s="27" t="s">
        <v>211</v>
      </c>
      <c r="N4940" s="27" t="s">
        <v>215</v>
      </c>
      <c r="O4940" s="27" t="s">
        <v>744</v>
      </c>
      <c r="R4940" s="27">
        <v>0</v>
      </c>
      <c r="U4940" s="27" t="s">
        <v>8266</v>
      </c>
    </row>
    <row r="4941" spans="1:21" x14ac:dyDescent="0.15">
      <c r="A4941" s="27" t="s">
        <v>75</v>
      </c>
      <c r="B4941" s="27" t="s">
        <v>14815</v>
      </c>
      <c r="C4941" s="27" t="s">
        <v>190</v>
      </c>
      <c r="D4941" s="27" t="s">
        <v>743</v>
      </c>
      <c r="I4941" s="28">
        <v>43423.565150462964</v>
      </c>
      <c r="J4941" s="28">
        <v>43423.565150462964</v>
      </c>
      <c r="K4941" s="27">
        <v>0</v>
      </c>
      <c r="L4941" s="27" t="s">
        <v>211</v>
      </c>
      <c r="M4941" s="27" t="s">
        <v>211</v>
      </c>
      <c r="N4941" s="27" t="s">
        <v>215</v>
      </c>
      <c r="O4941" s="27" t="s">
        <v>744</v>
      </c>
      <c r="R4941" s="27">
        <v>0</v>
      </c>
      <c r="U4941" s="27" t="s">
        <v>14811</v>
      </c>
    </row>
    <row r="4942" spans="1:21" x14ac:dyDescent="0.15">
      <c r="A4942" s="27" t="s">
        <v>75</v>
      </c>
      <c r="B4942" s="27" t="s">
        <v>14816</v>
      </c>
      <c r="C4942" s="27" t="s">
        <v>190</v>
      </c>
      <c r="D4942" s="27" t="s">
        <v>743</v>
      </c>
      <c r="I4942" s="28">
        <v>43423.565925925926</v>
      </c>
      <c r="J4942" s="28">
        <v>43423.565925925926</v>
      </c>
      <c r="K4942" s="27">
        <v>0</v>
      </c>
      <c r="L4942" s="27" t="s">
        <v>211</v>
      </c>
      <c r="M4942" s="27" t="s">
        <v>211</v>
      </c>
      <c r="N4942" s="27" t="s">
        <v>215</v>
      </c>
      <c r="O4942" s="27" t="s">
        <v>744</v>
      </c>
      <c r="R4942" s="27">
        <v>0</v>
      </c>
      <c r="U4942" s="27" t="s">
        <v>14813</v>
      </c>
    </row>
    <row r="4943" spans="1:21" x14ac:dyDescent="0.15">
      <c r="A4943" s="27" t="s">
        <v>75</v>
      </c>
      <c r="B4943" s="27" t="s">
        <v>8267</v>
      </c>
      <c r="C4943" s="27" t="s">
        <v>190</v>
      </c>
      <c r="D4943" s="27" t="s">
        <v>743</v>
      </c>
      <c r="I4943" s="28">
        <v>43423.566481481481</v>
      </c>
      <c r="J4943" s="28">
        <v>43423.568599537037</v>
      </c>
      <c r="K4943" s="27">
        <v>2.1180555555555553E-3</v>
      </c>
      <c r="L4943" s="27" t="s">
        <v>210</v>
      </c>
      <c r="M4943" s="27" t="s">
        <v>210</v>
      </c>
      <c r="N4943" s="27" t="s">
        <v>215</v>
      </c>
      <c r="O4943" s="27" t="s">
        <v>744</v>
      </c>
      <c r="R4943" s="27">
        <v>0</v>
      </c>
      <c r="U4943" s="27" t="s">
        <v>8268</v>
      </c>
    </row>
    <row r="4944" spans="1:21" x14ac:dyDescent="0.15">
      <c r="A4944" s="27" t="s">
        <v>75</v>
      </c>
      <c r="B4944" s="27" t="s">
        <v>14817</v>
      </c>
      <c r="C4944" s="27" t="s">
        <v>190</v>
      </c>
      <c r="D4944" s="27" t="s">
        <v>743</v>
      </c>
      <c r="I4944" s="28">
        <v>43423.575069444443</v>
      </c>
      <c r="J4944" s="28">
        <v>43423.575069444443</v>
      </c>
      <c r="K4944" s="27">
        <v>0</v>
      </c>
      <c r="L4944" s="27" t="s">
        <v>211</v>
      </c>
      <c r="M4944" s="27" t="s">
        <v>211</v>
      </c>
      <c r="N4944" s="27" t="s">
        <v>215</v>
      </c>
      <c r="O4944" s="27" t="s">
        <v>744</v>
      </c>
      <c r="R4944" s="27">
        <v>0</v>
      </c>
      <c r="U4944" s="27" t="s">
        <v>14818</v>
      </c>
    </row>
    <row r="4945" spans="1:21" x14ac:dyDescent="0.15">
      <c r="A4945" s="27" t="s">
        <v>75</v>
      </c>
      <c r="B4945" s="27" t="s">
        <v>14819</v>
      </c>
      <c r="C4945" s="27" t="s">
        <v>190</v>
      </c>
      <c r="D4945" s="27" t="s">
        <v>743</v>
      </c>
      <c r="I4945" s="28">
        <v>43423.575324074074</v>
      </c>
      <c r="J4945" s="28">
        <v>43423.575324074074</v>
      </c>
      <c r="K4945" s="27">
        <v>0</v>
      </c>
      <c r="L4945" s="27" t="s">
        <v>211</v>
      </c>
      <c r="M4945" s="27" t="s">
        <v>211</v>
      </c>
      <c r="N4945" s="27" t="s">
        <v>215</v>
      </c>
      <c r="O4945" s="27" t="s">
        <v>744</v>
      </c>
      <c r="R4945" s="27">
        <v>0</v>
      </c>
      <c r="U4945" s="27" t="s">
        <v>14818</v>
      </c>
    </row>
    <row r="4946" spans="1:21" x14ac:dyDescent="0.15">
      <c r="A4946" s="27" t="s">
        <v>75</v>
      </c>
      <c r="B4946" s="27" t="s">
        <v>14820</v>
      </c>
      <c r="C4946" s="27" t="s">
        <v>190</v>
      </c>
      <c r="D4946" s="27" t="s">
        <v>743</v>
      </c>
      <c r="I4946" s="28">
        <v>43423.575995370367</v>
      </c>
      <c r="J4946" s="28">
        <v>43423.575995370367</v>
      </c>
      <c r="K4946" s="27">
        <v>0</v>
      </c>
      <c r="L4946" s="27" t="s">
        <v>211</v>
      </c>
      <c r="M4946" s="27" t="s">
        <v>211</v>
      </c>
      <c r="N4946" s="27" t="s">
        <v>215</v>
      </c>
      <c r="O4946" s="27" t="s">
        <v>744</v>
      </c>
      <c r="R4946" s="27">
        <v>0</v>
      </c>
      <c r="U4946" s="27" t="s">
        <v>14818</v>
      </c>
    </row>
    <row r="4947" spans="1:21" x14ac:dyDescent="0.15">
      <c r="A4947" s="27" t="s">
        <v>75</v>
      </c>
      <c r="B4947" s="27" t="s">
        <v>14821</v>
      </c>
      <c r="C4947" s="27" t="s">
        <v>190</v>
      </c>
      <c r="D4947" s="27" t="s">
        <v>743</v>
      </c>
      <c r="I4947" s="28">
        <v>43423.576585648145</v>
      </c>
      <c r="J4947" s="28">
        <v>43423.576585648145</v>
      </c>
      <c r="K4947" s="27">
        <v>0</v>
      </c>
      <c r="L4947" s="27" t="s">
        <v>211</v>
      </c>
      <c r="M4947" s="27" t="s">
        <v>211</v>
      </c>
      <c r="N4947" s="27" t="s">
        <v>215</v>
      </c>
      <c r="O4947" s="27" t="s">
        <v>744</v>
      </c>
      <c r="R4947" s="27">
        <v>0</v>
      </c>
      <c r="U4947" s="27" t="s">
        <v>14822</v>
      </c>
    </row>
    <row r="4948" spans="1:21" x14ac:dyDescent="0.15">
      <c r="A4948" s="27" t="s">
        <v>75</v>
      </c>
      <c r="B4948" s="27" t="s">
        <v>14823</v>
      </c>
      <c r="C4948" s="27" t="s">
        <v>190</v>
      </c>
      <c r="D4948" s="27" t="s">
        <v>743</v>
      </c>
      <c r="I4948" s="28">
        <v>43423.577349537038</v>
      </c>
      <c r="J4948" s="28">
        <v>43423.577349537038</v>
      </c>
      <c r="K4948" s="27">
        <v>0</v>
      </c>
      <c r="L4948" s="27" t="s">
        <v>211</v>
      </c>
      <c r="M4948" s="27" t="s">
        <v>211</v>
      </c>
      <c r="N4948" s="27" t="s">
        <v>215</v>
      </c>
      <c r="O4948" s="27" t="s">
        <v>744</v>
      </c>
      <c r="R4948" s="27">
        <v>0</v>
      </c>
      <c r="U4948" s="27" t="s">
        <v>14822</v>
      </c>
    </row>
    <row r="4949" spans="1:21" x14ac:dyDescent="0.15">
      <c r="A4949" s="27" t="s">
        <v>75</v>
      </c>
      <c r="B4949" s="27" t="s">
        <v>8269</v>
      </c>
      <c r="C4949" s="27" t="s">
        <v>190</v>
      </c>
      <c r="D4949" s="27" t="s">
        <v>743</v>
      </c>
      <c r="I4949" s="28">
        <v>43423.578252314815</v>
      </c>
      <c r="J4949" s="28">
        <v>43423.578379629631</v>
      </c>
      <c r="K4949" s="27">
        <v>1.273148148148148E-4</v>
      </c>
      <c r="L4949" s="27" t="s">
        <v>210</v>
      </c>
      <c r="M4949" s="27" t="s">
        <v>211</v>
      </c>
      <c r="N4949" s="27" t="s">
        <v>215</v>
      </c>
      <c r="O4949" s="27" t="s">
        <v>744</v>
      </c>
      <c r="R4949" s="27">
        <v>0</v>
      </c>
      <c r="U4949" s="27" t="s">
        <v>8270</v>
      </c>
    </row>
    <row r="4950" spans="1:21" x14ac:dyDescent="0.15">
      <c r="A4950" s="27" t="s">
        <v>75</v>
      </c>
      <c r="B4950" s="27" t="s">
        <v>14824</v>
      </c>
      <c r="C4950" s="27" t="s">
        <v>190</v>
      </c>
      <c r="D4950" s="27" t="s">
        <v>743</v>
      </c>
      <c r="I4950" s="28">
        <v>43423.579363425924</v>
      </c>
      <c r="J4950" s="28">
        <v>43423.579363425924</v>
      </c>
      <c r="K4950" s="27">
        <v>0</v>
      </c>
      <c r="L4950" s="27" t="s">
        <v>211</v>
      </c>
      <c r="M4950" s="27" t="s">
        <v>211</v>
      </c>
      <c r="N4950" s="27" t="s">
        <v>215</v>
      </c>
      <c r="O4950" s="27" t="s">
        <v>744</v>
      </c>
      <c r="R4950" s="27">
        <v>0</v>
      </c>
      <c r="U4950" s="27" t="s">
        <v>1068</v>
      </c>
    </row>
    <row r="4951" spans="1:21" x14ac:dyDescent="0.15">
      <c r="A4951" s="27" t="s">
        <v>75</v>
      </c>
      <c r="B4951" s="27" t="s">
        <v>14825</v>
      </c>
      <c r="C4951" s="27" t="s">
        <v>190</v>
      </c>
      <c r="D4951" s="27" t="s">
        <v>743</v>
      </c>
      <c r="I4951" s="28">
        <v>43423.58016203704</v>
      </c>
      <c r="J4951" s="28">
        <v>43423.58016203704</v>
      </c>
      <c r="K4951" s="27">
        <v>0</v>
      </c>
      <c r="L4951" s="27" t="s">
        <v>211</v>
      </c>
      <c r="M4951" s="27" t="s">
        <v>211</v>
      </c>
      <c r="N4951" s="27" t="s">
        <v>215</v>
      </c>
      <c r="O4951" s="27" t="s">
        <v>744</v>
      </c>
      <c r="R4951" s="27">
        <v>0</v>
      </c>
      <c r="U4951" s="27" t="s">
        <v>14826</v>
      </c>
    </row>
    <row r="4952" spans="1:21" x14ac:dyDescent="0.15">
      <c r="A4952" s="27" t="s">
        <v>75</v>
      </c>
      <c r="B4952" s="27" t="s">
        <v>8271</v>
      </c>
      <c r="C4952" s="27" t="s">
        <v>190</v>
      </c>
      <c r="D4952" s="27" t="s">
        <v>743</v>
      </c>
      <c r="I4952" s="28">
        <v>43423.580578703702</v>
      </c>
      <c r="J4952" s="28">
        <v>43423.593171296299</v>
      </c>
      <c r="K4952" s="27">
        <v>1.2592592592592593E-2</v>
      </c>
      <c r="L4952" s="27" t="s">
        <v>210</v>
      </c>
      <c r="M4952" s="27" t="s">
        <v>210</v>
      </c>
      <c r="N4952" s="27" t="s">
        <v>215</v>
      </c>
      <c r="O4952" s="27" t="s">
        <v>744</v>
      </c>
      <c r="R4952" s="27">
        <v>0</v>
      </c>
      <c r="U4952" s="27" t="s">
        <v>1067</v>
      </c>
    </row>
    <row r="4953" spans="1:21" x14ac:dyDescent="0.15">
      <c r="A4953" s="27" t="s">
        <v>75</v>
      </c>
      <c r="B4953" s="27" t="s">
        <v>14827</v>
      </c>
      <c r="C4953" s="27" t="s">
        <v>190</v>
      </c>
      <c r="D4953" s="27" t="s">
        <v>743</v>
      </c>
      <c r="I4953" s="28">
        <v>43423.595682870371</v>
      </c>
      <c r="J4953" s="28">
        <v>43423.595682870371</v>
      </c>
      <c r="K4953" s="27">
        <v>0</v>
      </c>
      <c r="L4953" s="27" t="s">
        <v>211</v>
      </c>
      <c r="M4953" s="27" t="s">
        <v>211</v>
      </c>
      <c r="N4953" s="27" t="s">
        <v>215</v>
      </c>
      <c r="O4953" s="27" t="s">
        <v>744</v>
      </c>
      <c r="R4953" s="27">
        <v>0</v>
      </c>
      <c r="U4953" s="27" t="s">
        <v>12194</v>
      </c>
    </row>
    <row r="4954" spans="1:21" x14ac:dyDescent="0.15">
      <c r="A4954" s="27" t="s">
        <v>75</v>
      </c>
      <c r="B4954" s="27" t="s">
        <v>14828</v>
      </c>
      <c r="C4954" s="27" t="s">
        <v>190</v>
      </c>
      <c r="D4954" s="27" t="s">
        <v>743</v>
      </c>
      <c r="I4954" s="28">
        <v>43423.596168981479</v>
      </c>
      <c r="J4954" s="28">
        <v>43423.596168981479</v>
      </c>
      <c r="K4954" s="27">
        <v>0</v>
      </c>
      <c r="L4954" s="27" t="s">
        <v>211</v>
      </c>
      <c r="M4954" s="27" t="s">
        <v>211</v>
      </c>
      <c r="N4954" s="27" t="s">
        <v>215</v>
      </c>
      <c r="O4954" s="27" t="s">
        <v>744</v>
      </c>
      <c r="U4954" s="27" t="s">
        <v>12194</v>
      </c>
    </row>
    <row r="4955" spans="1:21" x14ac:dyDescent="0.15">
      <c r="A4955" s="27" t="s">
        <v>75</v>
      </c>
      <c r="B4955" s="27" t="s">
        <v>14829</v>
      </c>
      <c r="C4955" s="27" t="s">
        <v>190</v>
      </c>
      <c r="D4955" s="27" t="s">
        <v>743</v>
      </c>
      <c r="I4955" s="28">
        <v>43423.599340277775</v>
      </c>
      <c r="J4955" s="28">
        <v>43423.599340277775</v>
      </c>
      <c r="K4955" s="27">
        <v>0</v>
      </c>
      <c r="L4955" s="27" t="s">
        <v>211</v>
      </c>
      <c r="M4955" s="27" t="s">
        <v>211</v>
      </c>
      <c r="N4955" s="27" t="s">
        <v>215</v>
      </c>
      <c r="O4955" s="27" t="s">
        <v>744</v>
      </c>
      <c r="R4955" s="27">
        <v>0</v>
      </c>
      <c r="U4955" s="27" t="s">
        <v>14826</v>
      </c>
    </row>
    <row r="4956" spans="1:21" x14ac:dyDescent="0.15">
      <c r="A4956" s="27" t="s">
        <v>75</v>
      </c>
      <c r="B4956" s="27" t="s">
        <v>14830</v>
      </c>
      <c r="C4956" s="27" t="s">
        <v>190</v>
      </c>
      <c r="D4956" s="27" t="s">
        <v>743</v>
      </c>
      <c r="I4956" s="28">
        <v>43423.599895833337</v>
      </c>
      <c r="J4956" s="28">
        <v>43423.599895833337</v>
      </c>
      <c r="K4956" s="27">
        <v>0</v>
      </c>
      <c r="L4956" s="27" t="s">
        <v>211</v>
      </c>
      <c r="M4956" s="27" t="s">
        <v>211</v>
      </c>
      <c r="N4956" s="27" t="s">
        <v>215</v>
      </c>
      <c r="O4956" s="27" t="s">
        <v>744</v>
      </c>
      <c r="R4956" s="27">
        <v>0</v>
      </c>
      <c r="U4956" s="27" t="s">
        <v>1068</v>
      </c>
    </row>
    <row r="4957" spans="1:21" x14ac:dyDescent="0.15">
      <c r="A4957" s="27" t="s">
        <v>75</v>
      </c>
      <c r="B4957" s="27" t="s">
        <v>8272</v>
      </c>
      <c r="C4957" s="27" t="s">
        <v>190</v>
      </c>
      <c r="D4957" s="27" t="s">
        <v>743</v>
      </c>
      <c r="I4957" s="28">
        <v>43423.600960648146</v>
      </c>
      <c r="J4957" s="28">
        <v>43423.601886574077</v>
      </c>
      <c r="K4957" s="27">
        <v>9.2592592592592585E-4</v>
      </c>
      <c r="L4957" s="27" t="s">
        <v>210</v>
      </c>
      <c r="M4957" s="27" t="s">
        <v>211</v>
      </c>
      <c r="N4957" s="27" t="s">
        <v>215</v>
      </c>
      <c r="O4957" s="27" t="s">
        <v>744</v>
      </c>
      <c r="R4957" s="27">
        <v>0</v>
      </c>
      <c r="U4957" s="27" t="s">
        <v>1069</v>
      </c>
    </row>
    <row r="4958" spans="1:21" x14ac:dyDescent="0.15">
      <c r="A4958" s="27" t="s">
        <v>75</v>
      </c>
      <c r="B4958" s="27" t="s">
        <v>14831</v>
      </c>
      <c r="C4958" s="27" t="s">
        <v>190</v>
      </c>
      <c r="D4958" s="27" t="s">
        <v>743</v>
      </c>
      <c r="I4958" s="28">
        <v>43423.610601851855</v>
      </c>
      <c r="J4958" s="28">
        <v>43423.610601851855</v>
      </c>
      <c r="K4958" s="27">
        <v>0</v>
      </c>
      <c r="L4958" s="27" t="s">
        <v>211</v>
      </c>
      <c r="M4958" s="27" t="s">
        <v>211</v>
      </c>
      <c r="N4958" s="27" t="s">
        <v>215</v>
      </c>
      <c r="O4958" s="27" t="s">
        <v>744</v>
      </c>
      <c r="U4958" s="27" t="s">
        <v>5416</v>
      </c>
    </row>
    <row r="4959" spans="1:21" x14ac:dyDescent="0.15">
      <c r="A4959" s="27" t="s">
        <v>75</v>
      </c>
      <c r="B4959" s="27" t="s">
        <v>14832</v>
      </c>
      <c r="C4959" s="27" t="s">
        <v>190</v>
      </c>
      <c r="D4959" s="27" t="s">
        <v>743</v>
      </c>
      <c r="I4959" s="28">
        <v>43423.611712962964</v>
      </c>
      <c r="J4959" s="28">
        <v>43423.611712962964</v>
      </c>
      <c r="K4959" s="27">
        <v>0</v>
      </c>
      <c r="L4959" s="27" t="s">
        <v>211</v>
      </c>
      <c r="M4959" s="27" t="s">
        <v>211</v>
      </c>
      <c r="N4959" s="27" t="s">
        <v>215</v>
      </c>
      <c r="O4959" s="27" t="s">
        <v>744</v>
      </c>
      <c r="R4959" s="27">
        <v>0</v>
      </c>
      <c r="U4959" s="27" t="s">
        <v>1579</v>
      </c>
    </row>
    <row r="4960" spans="1:21" x14ac:dyDescent="0.15">
      <c r="A4960" s="27" t="s">
        <v>75</v>
      </c>
      <c r="B4960" s="27" t="s">
        <v>14833</v>
      </c>
      <c r="C4960" s="27" t="s">
        <v>190</v>
      </c>
      <c r="D4960" s="27" t="s">
        <v>743</v>
      </c>
      <c r="I4960" s="28">
        <v>43423.612951388888</v>
      </c>
      <c r="J4960" s="28">
        <v>43423.612951388888</v>
      </c>
      <c r="K4960" s="27">
        <v>0</v>
      </c>
      <c r="L4960" s="27" t="s">
        <v>211</v>
      </c>
      <c r="M4960" s="27" t="s">
        <v>211</v>
      </c>
      <c r="N4960" s="27" t="s">
        <v>215</v>
      </c>
      <c r="O4960" s="27" t="s">
        <v>744</v>
      </c>
      <c r="R4960" s="27">
        <v>0</v>
      </c>
      <c r="U4960" s="27" t="s">
        <v>1069</v>
      </c>
    </row>
    <row r="4961" spans="1:21" x14ac:dyDescent="0.15">
      <c r="A4961" s="27" t="s">
        <v>75</v>
      </c>
      <c r="B4961" s="27" t="s">
        <v>14834</v>
      </c>
      <c r="C4961" s="27" t="s">
        <v>190</v>
      </c>
      <c r="D4961" s="27" t="s">
        <v>743</v>
      </c>
      <c r="I4961" s="28">
        <v>43423.614525462966</v>
      </c>
      <c r="J4961" s="28">
        <v>43423.614525462966</v>
      </c>
      <c r="K4961" s="27">
        <v>0</v>
      </c>
      <c r="L4961" s="27" t="s">
        <v>211</v>
      </c>
      <c r="M4961" s="27" t="s">
        <v>211</v>
      </c>
      <c r="N4961" s="27" t="s">
        <v>215</v>
      </c>
      <c r="O4961" s="27" t="s">
        <v>744</v>
      </c>
      <c r="R4961" s="27">
        <v>0</v>
      </c>
      <c r="U4961" s="27" t="s">
        <v>14835</v>
      </c>
    </row>
    <row r="4962" spans="1:21" x14ac:dyDescent="0.15">
      <c r="A4962" s="27" t="s">
        <v>75</v>
      </c>
      <c r="B4962" s="27" t="s">
        <v>8273</v>
      </c>
      <c r="C4962" s="27" t="s">
        <v>190</v>
      </c>
      <c r="D4962" s="27" t="s">
        <v>743</v>
      </c>
      <c r="I4962" s="28">
        <v>43423.615983796299</v>
      </c>
      <c r="J4962" s="28">
        <v>43423.61818287037</v>
      </c>
      <c r="K4962" s="27">
        <v>2.1990740740740742E-3</v>
      </c>
      <c r="L4962" s="27" t="s">
        <v>210</v>
      </c>
      <c r="M4962" s="27" t="s">
        <v>210</v>
      </c>
      <c r="N4962" s="27" t="s">
        <v>215</v>
      </c>
      <c r="O4962" s="27" t="s">
        <v>744</v>
      </c>
      <c r="R4962" s="27">
        <v>0</v>
      </c>
      <c r="U4962" s="27" t="s">
        <v>1313</v>
      </c>
    </row>
    <row r="4963" spans="1:21" x14ac:dyDescent="0.15">
      <c r="A4963" s="27" t="s">
        <v>75</v>
      </c>
      <c r="B4963" s="27" t="s">
        <v>14836</v>
      </c>
      <c r="C4963" s="27" t="s">
        <v>190</v>
      </c>
      <c r="D4963" s="27" t="s">
        <v>743</v>
      </c>
      <c r="I4963" s="28">
        <v>43423.620393518519</v>
      </c>
      <c r="J4963" s="28">
        <v>43423.620393518519</v>
      </c>
      <c r="K4963" s="27">
        <v>0</v>
      </c>
      <c r="L4963" s="27" t="s">
        <v>211</v>
      </c>
      <c r="M4963" s="27" t="s">
        <v>211</v>
      </c>
      <c r="N4963" s="27" t="s">
        <v>215</v>
      </c>
      <c r="O4963" s="27" t="s">
        <v>744</v>
      </c>
      <c r="R4963" s="27">
        <v>0</v>
      </c>
      <c r="U4963" s="27" t="s">
        <v>14837</v>
      </c>
    </row>
    <row r="4964" spans="1:21" x14ac:dyDescent="0.15">
      <c r="A4964" s="27" t="s">
        <v>75</v>
      </c>
      <c r="B4964" s="27" t="s">
        <v>14838</v>
      </c>
      <c r="C4964" s="27" t="s">
        <v>190</v>
      </c>
      <c r="D4964" s="27" t="s">
        <v>743</v>
      </c>
      <c r="I4964" s="28">
        <v>43423.620509259257</v>
      </c>
      <c r="J4964" s="28">
        <v>43423.620509259257</v>
      </c>
      <c r="K4964" s="27">
        <v>0</v>
      </c>
      <c r="L4964" s="27" t="s">
        <v>211</v>
      </c>
      <c r="M4964" s="27" t="s">
        <v>211</v>
      </c>
      <c r="N4964" s="27" t="s">
        <v>215</v>
      </c>
      <c r="O4964" s="27" t="s">
        <v>744</v>
      </c>
      <c r="R4964" s="27">
        <v>0</v>
      </c>
      <c r="U4964" s="27" t="s">
        <v>1373</v>
      </c>
    </row>
    <row r="4965" spans="1:21" x14ac:dyDescent="0.15">
      <c r="A4965" s="27" t="s">
        <v>75</v>
      </c>
      <c r="B4965" s="27" t="s">
        <v>8274</v>
      </c>
      <c r="C4965" s="27" t="s">
        <v>190</v>
      </c>
      <c r="D4965" s="27" t="s">
        <v>743</v>
      </c>
      <c r="I4965" s="28">
        <v>43423.621388888889</v>
      </c>
      <c r="J4965" s="28">
        <v>43423.622025462966</v>
      </c>
      <c r="K4965" s="27">
        <v>6.3657407407407402E-4</v>
      </c>
      <c r="L4965" s="27" t="s">
        <v>210</v>
      </c>
      <c r="M4965" s="27" t="s">
        <v>211</v>
      </c>
      <c r="N4965" s="27" t="s">
        <v>215</v>
      </c>
      <c r="O4965" s="27" t="s">
        <v>744</v>
      </c>
      <c r="R4965" s="27">
        <v>0</v>
      </c>
      <c r="U4965" s="27" t="s">
        <v>8275</v>
      </c>
    </row>
    <row r="4966" spans="1:21" x14ac:dyDescent="0.15">
      <c r="A4966" s="27" t="s">
        <v>75</v>
      </c>
      <c r="B4966" s="27" t="s">
        <v>14839</v>
      </c>
      <c r="C4966" s="27" t="s">
        <v>190</v>
      </c>
      <c r="D4966" s="27" t="s">
        <v>743</v>
      </c>
      <c r="I4966" s="28">
        <v>43423.622291666667</v>
      </c>
      <c r="J4966" s="28">
        <v>43423.622291666667</v>
      </c>
      <c r="K4966" s="27">
        <v>0</v>
      </c>
      <c r="L4966" s="27" t="s">
        <v>211</v>
      </c>
      <c r="M4966" s="27" t="s">
        <v>211</v>
      </c>
      <c r="N4966" s="27" t="s">
        <v>215</v>
      </c>
      <c r="O4966" s="27" t="s">
        <v>744</v>
      </c>
      <c r="R4966" s="27">
        <v>0</v>
      </c>
      <c r="U4966" s="27" t="s">
        <v>1373</v>
      </c>
    </row>
    <row r="4967" spans="1:21" x14ac:dyDescent="0.15">
      <c r="A4967" s="27" t="s">
        <v>75</v>
      </c>
      <c r="B4967" s="27" t="s">
        <v>8276</v>
      </c>
      <c r="C4967" s="27" t="s">
        <v>190</v>
      </c>
      <c r="D4967" s="27" t="s">
        <v>743</v>
      </c>
      <c r="I4967" s="28">
        <v>43423.623078703706</v>
      </c>
      <c r="J4967" s="28">
        <v>43423.623159722221</v>
      </c>
      <c r="K4967" s="27">
        <v>8.1018518518518516E-5</v>
      </c>
      <c r="L4967" s="27" t="s">
        <v>210</v>
      </c>
      <c r="M4967" s="27" t="s">
        <v>211</v>
      </c>
      <c r="N4967" s="27" t="s">
        <v>215</v>
      </c>
      <c r="O4967" s="27" t="s">
        <v>744</v>
      </c>
      <c r="R4967" s="27">
        <v>0</v>
      </c>
      <c r="U4967" s="27" t="s">
        <v>1314</v>
      </c>
    </row>
    <row r="4968" spans="1:21" x14ac:dyDescent="0.15">
      <c r="A4968" s="27" t="s">
        <v>75</v>
      </c>
      <c r="B4968" s="27" t="s">
        <v>14840</v>
      </c>
      <c r="C4968" s="27" t="s">
        <v>190</v>
      </c>
      <c r="D4968" s="27" t="s">
        <v>743</v>
      </c>
      <c r="I4968" s="28">
        <v>43423.623368055552</v>
      </c>
      <c r="J4968" s="28">
        <v>43423.623368055552</v>
      </c>
      <c r="K4968" s="27">
        <v>0</v>
      </c>
      <c r="L4968" s="27" t="s">
        <v>211</v>
      </c>
      <c r="M4968" s="27" t="s">
        <v>211</v>
      </c>
      <c r="N4968" s="27" t="s">
        <v>215</v>
      </c>
      <c r="O4968" s="27" t="s">
        <v>744</v>
      </c>
      <c r="R4968" s="27">
        <v>0</v>
      </c>
      <c r="U4968" s="27" t="s">
        <v>14841</v>
      </c>
    </row>
    <row r="4969" spans="1:21" x14ac:dyDescent="0.15">
      <c r="A4969" s="27" t="s">
        <v>75</v>
      </c>
      <c r="B4969" s="27" t="s">
        <v>14842</v>
      </c>
      <c r="C4969" s="27" t="s">
        <v>190</v>
      </c>
      <c r="D4969" s="27" t="s">
        <v>743</v>
      </c>
      <c r="I4969" s="28">
        <v>43423.623564814814</v>
      </c>
      <c r="J4969" s="28">
        <v>43423.623564814814</v>
      </c>
      <c r="K4969" s="27">
        <v>0</v>
      </c>
      <c r="L4969" s="27" t="s">
        <v>211</v>
      </c>
      <c r="M4969" s="27" t="s">
        <v>211</v>
      </c>
      <c r="N4969" s="27" t="s">
        <v>215</v>
      </c>
      <c r="O4969" s="27" t="s">
        <v>744</v>
      </c>
      <c r="R4969" s="27">
        <v>0</v>
      </c>
      <c r="U4969" s="27" t="s">
        <v>14841</v>
      </c>
    </row>
    <row r="4970" spans="1:21" x14ac:dyDescent="0.15">
      <c r="A4970" s="27" t="s">
        <v>75</v>
      </c>
      <c r="B4970" s="27" t="s">
        <v>8277</v>
      </c>
      <c r="C4970" s="27" t="s">
        <v>190</v>
      </c>
      <c r="D4970" s="27" t="s">
        <v>743</v>
      </c>
      <c r="I4970" s="28">
        <v>43423.624039351853</v>
      </c>
      <c r="J4970" s="28">
        <v>43423.624247685184</v>
      </c>
      <c r="K4970" s="27">
        <v>2.0833333333333335E-4</v>
      </c>
      <c r="L4970" s="27" t="s">
        <v>210</v>
      </c>
      <c r="M4970" s="27" t="s">
        <v>211</v>
      </c>
      <c r="N4970" s="27" t="s">
        <v>215</v>
      </c>
      <c r="O4970" s="27" t="s">
        <v>744</v>
      </c>
      <c r="R4970" s="27">
        <v>0</v>
      </c>
      <c r="U4970" s="27" t="s">
        <v>8278</v>
      </c>
    </row>
    <row r="4971" spans="1:21" x14ac:dyDescent="0.15">
      <c r="A4971" s="27" t="s">
        <v>75</v>
      </c>
      <c r="B4971" s="27" t="s">
        <v>8279</v>
      </c>
      <c r="C4971" s="27" t="s">
        <v>190</v>
      </c>
      <c r="D4971" s="27" t="s">
        <v>743</v>
      </c>
      <c r="I4971" s="28">
        <v>43423.625092592592</v>
      </c>
      <c r="J4971" s="28">
        <v>43423.625231481485</v>
      </c>
      <c r="K4971" s="27">
        <v>1.3888888888888889E-4</v>
      </c>
      <c r="L4971" s="27" t="s">
        <v>210</v>
      </c>
      <c r="M4971" s="27" t="s">
        <v>211</v>
      </c>
      <c r="N4971" s="27" t="s">
        <v>215</v>
      </c>
      <c r="O4971" s="27" t="s">
        <v>744</v>
      </c>
      <c r="R4971" s="27">
        <v>0</v>
      </c>
      <c r="U4971" s="27" t="s">
        <v>8280</v>
      </c>
    </row>
    <row r="4972" spans="1:21" x14ac:dyDescent="0.15">
      <c r="A4972" s="27" t="s">
        <v>75</v>
      </c>
      <c r="B4972" s="27" t="s">
        <v>8281</v>
      </c>
      <c r="C4972" s="27" t="s">
        <v>190</v>
      </c>
      <c r="D4972" s="27" t="s">
        <v>743</v>
      </c>
      <c r="I4972" s="28">
        <v>43423.625486111108</v>
      </c>
      <c r="J4972" s="28">
        <v>43423.626493055555</v>
      </c>
      <c r="K4972" s="27">
        <v>1.0069444444444444E-3</v>
      </c>
      <c r="L4972" s="27" t="s">
        <v>210</v>
      </c>
      <c r="M4972" s="27" t="s">
        <v>211</v>
      </c>
      <c r="N4972" s="27" t="s">
        <v>215</v>
      </c>
      <c r="O4972" s="27" t="s">
        <v>744</v>
      </c>
      <c r="R4972" s="27">
        <v>0</v>
      </c>
      <c r="U4972" s="27" t="s">
        <v>8280</v>
      </c>
    </row>
    <row r="4973" spans="1:21" x14ac:dyDescent="0.15">
      <c r="A4973" s="27" t="s">
        <v>75</v>
      </c>
      <c r="B4973" s="27" t="s">
        <v>8282</v>
      </c>
      <c r="C4973" s="27" t="s">
        <v>190</v>
      </c>
      <c r="D4973" s="27" t="s">
        <v>743</v>
      </c>
      <c r="I4973" s="28">
        <v>43423.627986111111</v>
      </c>
      <c r="J4973" s="28">
        <v>43423.628495370373</v>
      </c>
      <c r="K4973" s="27">
        <v>5.0925925925925921E-4</v>
      </c>
      <c r="L4973" s="27" t="s">
        <v>210</v>
      </c>
      <c r="M4973" s="27" t="s">
        <v>211</v>
      </c>
      <c r="N4973" s="27" t="s">
        <v>215</v>
      </c>
      <c r="O4973" s="27" t="s">
        <v>744</v>
      </c>
      <c r="R4973" s="27">
        <v>0</v>
      </c>
      <c r="U4973" s="27" t="s">
        <v>8283</v>
      </c>
    </row>
    <row r="4974" spans="1:21" x14ac:dyDescent="0.15">
      <c r="A4974" s="27" t="s">
        <v>75</v>
      </c>
      <c r="B4974" s="27" t="s">
        <v>14843</v>
      </c>
      <c r="C4974" s="27" t="s">
        <v>190</v>
      </c>
      <c r="D4974" s="27" t="s">
        <v>743</v>
      </c>
      <c r="I4974" s="28">
        <v>43423.63690972222</v>
      </c>
      <c r="J4974" s="28">
        <v>43423.63690972222</v>
      </c>
      <c r="K4974" s="27">
        <v>0</v>
      </c>
      <c r="L4974" s="27" t="s">
        <v>211</v>
      </c>
      <c r="M4974" s="27" t="s">
        <v>211</v>
      </c>
      <c r="N4974" s="27" t="s">
        <v>215</v>
      </c>
      <c r="O4974" s="27" t="s">
        <v>744</v>
      </c>
      <c r="R4974" s="27">
        <v>0</v>
      </c>
      <c r="U4974" s="27" t="s">
        <v>1091</v>
      </c>
    </row>
    <row r="4975" spans="1:21" x14ac:dyDescent="0.15">
      <c r="A4975" s="27" t="s">
        <v>75</v>
      </c>
      <c r="B4975" s="27" t="s">
        <v>14844</v>
      </c>
      <c r="C4975" s="27" t="s">
        <v>190</v>
      </c>
      <c r="D4975" s="27" t="s">
        <v>743</v>
      </c>
      <c r="I4975" s="28">
        <v>43423.638090277775</v>
      </c>
      <c r="J4975" s="28">
        <v>43423.638090277775</v>
      </c>
      <c r="K4975" s="27">
        <v>0</v>
      </c>
      <c r="L4975" s="27" t="s">
        <v>211</v>
      </c>
      <c r="M4975" s="27" t="s">
        <v>211</v>
      </c>
      <c r="N4975" s="27" t="s">
        <v>215</v>
      </c>
      <c r="O4975" s="27" t="s">
        <v>744</v>
      </c>
      <c r="R4975" s="27">
        <v>0</v>
      </c>
      <c r="U4975" s="27" t="s">
        <v>14845</v>
      </c>
    </row>
    <row r="4976" spans="1:21" x14ac:dyDescent="0.15">
      <c r="A4976" s="27" t="s">
        <v>75</v>
      </c>
      <c r="B4976" s="27" t="s">
        <v>14846</v>
      </c>
      <c r="C4976" s="27" t="s">
        <v>190</v>
      </c>
      <c r="D4976" s="27" t="s">
        <v>743</v>
      </c>
      <c r="I4976" s="28">
        <v>43423.640462962961</v>
      </c>
      <c r="J4976" s="28">
        <v>43423.640462962961</v>
      </c>
      <c r="K4976" s="27">
        <v>0</v>
      </c>
      <c r="L4976" s="27" t="s">
        <v>211</v>
      </c>
      <c r="M4976" s="27" t="s">
        <v>211</v>
      </c>
      <c r="N4976" s="27" t="s">
        <v>215</v>
      </c>
      <c r="O4976" s="27" t="s">
        <v>744</v>
      </c>
      <c r="R4976" s="27">
        <v>0</v>
      </c>
      <c r="U4976" s="27" t="s">
        <v>14847</v>
      </c>
    </row>
    <row r="4977" spans="1:21" x14ac:dyDescent="0.15">
      <c r="A4977" s="27" t="s">
        <v>75</v>
      </c>
      <c r="B4977" s="27" t="s">
        <v>14848</v>
      </c>
      <c r="C4977" s="27" t="s">
        <v>190</v>
      </c>
      <c r="D4977" s="27" t="s">
        <v>743</v>
      </c>
      <c r="I4977" s="28">
        <v>43423.641111111108</v>
      </c>
      <c r="J4977" s="28">
        <v>43423.641111111108</v>
      </c>
      <c r="K4977" s="27">
        <v>0</v>
      </c>
      <c r="L4977" s="27" t="s">
        <v>211</v>
      </c>
      <c r="M4977" s="27" t="s">
        <v>211</v>
      </c>
      <c r="N4977" s="27" t="s">
        <v>215</v>
      </c>
      <c r="O4977" s="27" t="s">
        <v>744</v>
      </c>
      <c r="R4977" s="27">
        <v>0</v>
      </c>
      <c r="U4977" s="27" t="s">
        <v>14847</v>
      </c>
    </row>
    <row r="4978" spans="1:21" x14ac:dyDescent="0.15">
      <c r="A4978" s="27" t="s">
        <v>75</v>
      </c>
      <c r="B4978" s="27" t="s">
        <v>8284</v>
      </c>
      <c r="C4978" s="27" t="s">
        <v>190</v>
      </c>
      <c r="D4978" s="27" t="s">
        <v>743</v>
      </c>
      <c r="I4978" s="28">
        <v>43423.688923611109</v>
      </c>
      <c r="J4978" s="28">
        <v>43423.69059027778</v>
      </c>
      <c r="K4978" s="27">
        <v>1.6666666666666668E-3</v>
      </c>
      <c r="L4978" s="27" t="s">
        <v>210</v>
      </c>
      <c r="M4978" s="27" t="s">
        <v>211</v>
      </c>
      <c r="N4978" s="27" t="s">
        <v>215</v>
      </c>
      <c r="O4978" s="27" t="s">
        <v>744</v>
      </c>
      <c r="R4978" s="27">
        <v>0</v>
      </c>
      <c r="U4978" s="27" t="s">
        <v>1091</v>
      </c>
    </row>
    <row r="4979" spans="1:21" x14ac:dyDescent="0.15">
      <c r="A4979" s="27" t="s">
        <v>75</v>
      </c>
      <c r="B4979" s="27" t="s">
        <v>14849</v>
      </c>
      <c r="C4979" s="27" t="s">
        <v>190</v>
      </c>
      <c r="D4979" s="27" t="s">
        <v>743</v>
      </c>
      <c r="I4979" s="28">
        <v>43423.699687499997</v>
      </c>
      <c r="J4979" s="28">
        <v>43423.699687499997</v>
      </c>
      <c r="K4979" s="27">
        <v>0</v>
      </c>
      <c r="L4979" s="27" t="s">
        <v>211</v>
      </c>
      <c r="M4979" s="27" t="s">
        <v>211</v>
      </c>
      <c r="N4979" s="27" t="s">
        <v>215</v>
      </c>
      <c r="O4979" s="27" t="s">
        <v>744</v>
      </c>
      <c r="R4979" s="27">
        <v>0</v>
      </c>
      <c r="U4979" s="27" t="s">
        <v>14847</v>
      </c>
    </row>
    <row r="4980" spans="1:21" x14ac:dyDescent="0.15">
      <c r="A4980" s="27" t="s">
        <v>75</v>
      </c>
      <c r="B4980" s="27" t="s">
        <v>8285</v>
      </c>
      <c r="C4980" s="27" t="s">
        <v>190</v>
      </c>
      <c r="D4980" s="27" t="s">
        <v>743</v>
      </c>
      <c r="I4980" s="28">
        <v>43423.700138888889</v>
      </c>
      <c r="J4980" s="28">
        <v>43423.702534722222</v>
      </c>
      <c r="K4980" s="27">
        <v>2.3958333333333336E-3</v>
      </c>
      <c r="L4980" s="27" t="s">
        <v>210</v>
      </c>
      <c r="M4980" s="27" t="s">
        <v>210</v>
      </c>
      <c r="N4980" s="27" t="s">
        <v>215</v>
      </c>
      <c r="O4980" s="27" t="s">
        <v>744</v>
      </c>
      <c r="R4980" s="27">
        <v>0</v>
      </c>
      <c r="U4980" s="27" t="s">
        <v>8286</v>
      </c>
    </row>
    <row r="4981" spans="1:21" x14ac:dyDescent="0.15">
      <c r="A4981" s="27" t="s">
        <v>75</v>
      </c>
      <c r="B4981" s="27" t="s">
        <v>14850</v>
      </c>
      <c r="C4981" s="27" t="s">
        <v>190</v>
      </c>
      <c r="D4981" s="27" t="s">
        <v>743</v>
      </c>
      <c r="I4981" s="28">
        <v>43423.707187499997</v>
      </c>
      <c r="J4981" s="28">
        <v>43423.707187499997</v>
      </c>
      <c r="K4981" s="27">
        <v>0</v>
      </c>
      <c r="L4981" s="27" t="s">
        <v>211</v>
      </c>
      <c r="M4981" s="27" t="s">
        <v>211</v>
      </c>
      <c r="N4981" s="27" t="s">
        <v>215</v>
      </c>
      <c r="O4981" s="27" t="s">
        <v>744</v>
      </c>
      <c r="R4981" s="27">
        <v>0</v>
      </c>
      <c r="U4981" s="27" t="s">
        <v>14847</v>
      </c>
    </row>
    <row r="4982" spans="1:21" x14ac:dyDescent="0.15">
      <c r="A4982" s="27" t="s">
        <v>75</v>
      </c>
      <c r="B4982" s="27" t="s">
        <v>14851</v>
      </c>
      <c r="C4982" s="27" t="s">
        <v>190</v>
      </c>
      <c r="D4982" s="27" t="s">
        <v>743</v>
      </c>
      <c r="I4982" s="28">
        <v>43423.711458333331</v>
      </c>
      <c r="J4982" s="28">
        <v>43423.711458333331</v>
      </c>
      <c r="K4982" s="27">
        <v>0</v>
      </c>
      <c r="L4982" s="27" t="s">
        <v>211</v>
      </c>
      <c r="M4982" s="27" t="s">
        <v>211</v>
      </c>
      <c r="N4982" s="27" t="s">
        <v>215</v>
      </c>
      <c r="O4982" s="27" t="s">
        <v>744</v>
      </c>
      <c r="R4982" s="27">
        <v>0</v>
      </c>
      <c r="U4982" s="27" t="s">
        <v>1374</v>
      </c>
    </row>
    <row r="4983" spans="1:21" x14ac:dyDescent="0.15">
      <c r="A4983" s="27" t="s">
        <v>75</v>
      </c>
      <c r="B4983" s="27" t="s">
        <v>14852</v>
      </c>
      <c r="C4983" s="27" t="s">
        <v>190</v>
      </c>
      <c r="D4983" s="27" t="s">
        <v>743</v>
      </c>
      <c r="I4983" s="28">
        <v>43423.712523148148</v>
      </c>
      <c r="J4983" s="28">
        <v>43423.712523148148</v>
      </c>
      <c r="K4983" s="27">
        <v>0</v>
      </c>
      <c r="L4983" s="27" t="s">
        <v>211</v>
      </c>
      <c r="M4983" s="27" t="s">
        <v>211</v>
      </c>
      <c r="N4983" s="27" t="s">
        <v>215</v>
      </c>
      <c r="O4983" s="27" t="s">
        <v>744</v>
      </c>
      <c r="R4983" s="27">
        <v>0</v>
      </c>
      <c r="U4983" s="27" t="s">
        <v>14853</v>
      </c>
    </row>
    <row r="4984" spans="1:21" x14ac:dyDescent="0.15">
      <c r="A4984" s="27" t="s">
        <v>75</v>
      </c>
      <c r="B4984" s="27" t="s">
        <v>14854</v>
      </c>
      <c r="C4984" s="27" t="s">
        <v>190</v>
      </c>
      <c r="D4984" s="27" t="s">
        <v>743</v>
      </c>
      <c r="I4984" s="28">
        <v>43423.713182870371</v>
      </c>
      <c r="J4984" s="28">
        <v>43423.713182870371</v>
      </c>
      <c r="K4984" s="27">
        <v>0</v>
      </c>
      <c r="L4984" s="27" t="s">
        <v>211</v>
      </c>
      <c r="M4984" s="27" t="s">
        <v>211</v>
      </c>
      <c r="N4984" s="27" t="s">
        <v>215</v>
      </c>
      <c r="O4984" s="27" t="s">
        <v>744</v>
      </c>
      <c r="R4984" s="27">
        <v>0</v>
      </c>
      <c r="U4984" s="27" t="s">
        <v>14853</v>
      </c>
    </row>
    <row r="4985" spans="1:21" x14ac:dyDescent="0.15">
      <c r="A4985" s="27" t="s">
        <v>75</v>
      </c>
      <c r="B4985" s="27" t="s">
        <v>14855</v>
      </c>
      <c r="C4985" s="27" t="s">
        <v>190</v>
      </c>
      <c r="D4985" s="27" t="s">
        <v>743</v>
      </c>
      <c r="I4985" s="28">
        <v>43423.715150462966</v>
      </c>
      <c r="J4985" s="28">
        <v>43423.715150462966</v>
      </c>
      <c r="K4985" s="27">
        <v>0</v>
      </c>
      <c r="L4985" s="27" t="s">
        <v>211</v>
      </c>
      <c r="M4985" s="27" t="s">
        <v>211</v>
      </c>
      <c r="N4985" s="27" t="s">
        <v>215</v>
      </c>
      <c r="O4985" s="27" t="s">
        <v>744</v>
      </c>
      <c r="R4985" s="27">
        <v>0</v>
      </c>
      <c r="U4985" s="27" t="s">
        <v>1372</v>
      </c>
    </row>
    <row r="4986" spans="1:21" x14ac:dyDescent="0.15">
      <c r="A4986" s="27" t="s">
        <v>75</v>
      </c>
      <c r="B4986" s="27" t="s">
        <v>14856</v>
      </c>
      <c r="C4986" s="27" t="s">
        <v>190</v>
      </c>
      <c r="D4986" s="27" t="s">
        <v>743</v>
      </c>
      <c r="I4986" s="28">
        <v>43423.715624999997</v>
      </c>
      <c r="J4986" s="28">
        <v>43423.715624999997</v>
      </c>
      <c r="K4986" s="27">
        <v>0</v>
      </c>
      <c r="L4986" s="27" t="s">
        <v>211</v>
      </c>
      <c r="M4986" s="27" t="s">
        <v>211</v>
      </c>
      <c r="N4986" s="27" t="s">
        <v>215</v>
      </c>
      <c r="O4986" s="27" t="s">
        <v>744</v>
      </c>
      <c r="R4986" s="27">
        <v>0</v>
      </c>
      <c r="U4986" s="27" t="s">
        <v>14857</v>
      </c>
    </row>
    <row r="4987" spans="1:21" x14ac:dyDescent="0.15">
      <c r="A4987" s="27" t="s">
        <v>75</v>
      </c>
      <c r="B4987" s="27" t="s">
        <v>8287</v>
      </c>
      <c r="C4987" s="27" t="s">
        <v>190</v>
      </c>
      <c r="D4987" s="27" t="s">
        <v>743</v>
      </c>
      <c r="I4987" s="28">
        <v>43423.717268518521</v>
      </c>
      <c r="J4987" s="28">
        <v>43423.718356481484</v>
      </c>
      <c r="K4987" s="27">
        <v>1.0879629629629629E-3</v>
      </c>
      <c r="L4987" s="27" t="s">
        <v>210</v>
      </c>
      <c r="M4987" s="27" t="s">
        <v>211</v>
      </c>
      <c r="N4987" s="27" t="s">
        <v>215</v>
      </c>
      <c r="O4987" s="27" t="s">
        <v>744</v>
      </c>
      <c r="R4987" s="27">
        <v>0</v>
      </c>
      <c r="U4987" s="27" t="s">
        <v>1310</v>
      </c>
    </row>
    <row r="4988" spans="1:21" x14ac:dyDescent="0.15">
      <c r="A4988" s="27" t="s">
        <v>75</v>
      </c>
      <c r="B4988" s="27" t="s">
        <v>8288</v>
      </c>
      <c r="C4988" s="27" t="s">
        <v>190</v>
      </c>
      <c r="D4988" s="27" t="s">
        <v>743</v>
      </c>
      <c r="I4988" s="28">
        <v>43423.722986111112</v>
      </c>
      <c r="J4988" s="28">
        <v>43423.724050925928</v>
      </c>
      <c r="K4988" s="27">
        <v>1.0648148148148147E-3</v>
      </c>
      <c r="L4988" s="27" t="s">
        <v>210</v>
      </c>
      <c r="M4988" s="27" t="s">
        <v>211</v>
      </c>
      <c r="N4988" s="27" t="s">
        <v>215</v>
      </c>
      <c r="O4988" s="27" t="s">
        <v>744</v>
      </c>
      <c r="R4988" s="27">
        <v>0</v>
      </c>
      <c r="U4988" s="27" t="s">
        <v>8289</v>
      </c>
    </row>
    <row r="4989" spans="1:21" x14ac:dyDescent="0.15">
      <c r="A4989" s="27" t="s">
        <v>75</v>
      </c>
      <c r="B4989" s="27" t="s">
        <v>14858</v>
      </c>
      <c r="C4989" s="27" t="s">
        <v>190</v>
      </c>
      <c r="D4989" s="27" t="s">
        <v>743</v>
      </c>
      <c r="I4989" s="28">
        <v>43423.723298611112</v>
      </c>
      <c r="J4989" s="28">
        <v>43423.723298611112</v>
      </c>
      <c r="K4989" s="27">
        <v>0</v>
      </c>
      <c r="L4989" s="27" t="s">
        <v>211</v>
      </c>
      <c r="M4989" s="27" t="s">
        <v>211</v>
      </c>
      <c r="N4989" s="27" t="s">
        <v>215</v>
      </c>
      <c r="O4989" s="27" t="s">
        <v>744</v>
      </c>
      <c r="R4989" s="27">
        <v>0</v>
      </c>
      <c r="U4989" s="27" t="s">
        <v>14859</v>
      </c>
    </row>
    <row r="4990" spans="1:21" x14ac:dyDescent="0.15">
      <c r="A4990" s="27" t="s">
        <v>75</v>
      </c>
      <c r="B4990" s="27" t="s">
        <v>14860</v>
      </c>
      <c r="C4990" s="27" t="s">
        <v>190</v>
      </c>
      <c r="D4990" s="27" t="s">
        <v>743</v>
      </c>
      <c r="I4990" s="28">
        <v>43423.724108796298</v>
      </c>
      <c r="J4990" s="28">
        <v>43423.724108796298</v>
      </c>
      <c r="K4990" s="27">
        <v>0</v>
      </c>
      <c r="L4990" s="27" t="s">
        <v>211</v>
      </c>
      <c r="M4990" s="27" t="s">
        <v>211</v>
      </c>
      <c r="N4990" s="27" t="s">
        <v>215</v>
      </c>
      <c r="O4990" s="27" t="s">
        <v>744</v>
      </c>
      <c r="R4990" s="27">
        <v>0</v>
      </c>
      <c r="U4990" s="27" t="s">
        <v>14859</v>
      </c>
    </row>
    <row r="4991" spans="1:21" x14ac:dyDescent="0.15">
      <c r="A4991" s="27" t="s">
        <v>75</v>
      </c>
      <c r="B4991" s="27" t="s">
        <v>14861</v>
      </c>
      <c r="C4991" s="27" t="s">
        <v>190</v>
      </c>
      <c r="D4991" s="27" t="s">
        <v>743</v>
      </c>
      <c r="I4991" s="28">
        <v>43423.724629629629</v>
      </c>
      <c r="J4991" s="28">
        <v>43423.724629629629</v>
      </c>
      <c r="K4991" s="27">
        <v>0</v>
      </c>
      <c r="L4991" s="27" t="s">
        <v>211</v>
      </c>
      <c r="M4991" s="27" t="s">
        <v>211</v>
      </c>
      <c r="N4991" s="27" t="s">
        <v>215</v>
      </c>
      <c r="O4991" s="27" t="s">
        <v>744</v>
      </c>
      <c r="R4991" s="27">
        <v>0</v>
      </c>
      <c r="U4991" s="27" t="s">
        <v>14859</v>
      </c>
    </row>
    <row r="4992" spans="1:21" x14ac:dyDescent="0.15">
      <c r="A4992" s="27" t="s">
        <v>75</v>
      </c>
      <c r="B4992" s="27" t="s">
        <v>14862</v>
      </c>
      <c r="C4992" s="27" t="s">
        <v>190</v>
      </c>
      <c r="D4992" s="27" t="s">
        <v>743</v>
      </c>
      <c r="I4992" s="28">
        <v>43423.725023148145</v>
      </c>
      <c r="J4992" s="28">
        <v>43423.725023148145</v>
      </c>
      <c r="K4992" s="27">
        <v>0</v>
      </c>
      <c r="L4992" s="27" t="s">
        <v>211</v>
      </c>
      <c r="M4992" s="27" t="s">
        <v>211</v>
      </c>
      <c r="N4992" s="27" t="s">
        <v>215</v>
      </c>
      <c r="O4992" s="27" t="s">
        <v>744</v>
      </c>
      <c r="R4992" s="27">
        <v>0</v>
      </c>
      <c r="U4992" s="27" t="s">
        <v>1312</v>
      </c>
    </row>
    <row r="4993" spans="1:21" x14ac:dyDescent="0.15">
      <c r="A4993" s="27" t="s">
        <v>75</v>
      </c>
      <c r="B4993" s="27" t="s">
        <v>14863</v>
      </c>
      <c r="C4993" s="27" t="s">
        <v>190</v>
      </c>
      <c r="D4993" s="27" t="s">
        <v>743</v>
      </c>
      <c r="I4993" s="28">
        <v>43423.725335648145</v>
      </c>
      <c r="J4993" s="28">
        <v>43423.725335648145</v>
      </c>
      <c r="K4993" s="27">
        <v>0</v>
      </c>
      <c r="L4993" s="27" t="s">
        <v>211</v>
      </c>
      <c r="M4993" s="27" t="s">
        <v>211</v>
      </c>
      <c r="N4993" s="27" t="s">
        <v>215</v>
      </c>
      <c r="O4993" s="27" t="s">
        <v>744</v>
      </c>
      <c r="R4993" s="27">
        <v>0</v>
      </c>
      <c r="U4993" s="27" t="s">
        <v>14859</v>
      </c>
    </row>
    <row r="4994" spans="1:21" x14ac:dyDescent="0.15">
      <c r="A4994" s="27" t="s">
        <v>75</v>
      </c>
      <c r="B4994" s="27" t="s">
        <v>14864</v>
      </c>
      <c r="C4994" s="27" t="s">
        <v>190</v>
      </c>
      <c r="D4994" s="27" t="s">
        <v>743</v>
      </c>
      <c r="I4994" s="28">
        <v>43423.728472222225</v>
      </c>
      <c r="J4994" s="28">
        <v>43423.728472222225</v>
      </c>
      <c r="K4994" s="27">
        <v>0</v>
      </c>
      <c r="L4994" s="27" t="s">
        <v>211</v>
      </c>
      <c r="M4994" s="27" t="s">
        <v>211</v>
      </c>
      <c r="N4994" s="27" t="s">
        <v>215</v>
      </c>
      <c r="O4994" s="27" t="s">
        <v>744</v>
      </c>
      <c r="R4994" s="27">
        <v>0</v>
      </c>
      <c r="U4994" s="27" t="s">
        <v>14865</v>
      </c>
    </row>
    <row r="4995" spans="1:21" x14ac:dyDescent="0.15">
      <c r="A4995" s="27" t="s">
        <v>75</v>
      </c>
      <c r="B4995" s="27" t="s">
        <v>14866</v>
      </c>
      <c r="C4995" s="27" t="s">
        <v>190</v>
      </c>
      <c r="D4995" s="27" t="s">
        <v>743</v>
      </c>
      <c r="I4995" s="28">
        <v>43423.729745370372</v>
      </c>
      <c r="J4995" s="28">
        <v>43423.729745370372</v>
      </c>
      <c r="K4995" s="27">
        <v>0</v>
      </c>
      <c r="L4995" s="27" t="s">
        <v>211</v>
      </c>
      <c r="M4995" s="27" t="s">
        <v>211</v>
      </c>
      <c r="N4995" s="27" t="s">
        <v>215</v>
      </c>
      <c r="O4995" s="27" t="s">
        <v>744</v>
      </c>
      <c r="R4995" s="27">
        <v>0</v>
      </c>
      <c r="U4995" s="27" t="s">
        <v>1312</v>
      </c>
    </row>
    <row r="4996" spans="1:21" x14ac:dyDescent="0.15">
      <c r="A4996" s="27" t="s">
        <v>75</v>
      </c>
      <c r="B4996" s="27" t="s">
        <v>8290</v>
      </c>
      <c r="C4996" s="27" t="s">
        <v>190</v>
      </c>
      <c r="D4996" s="27" t="s">
        <v>743</v>
      </c>
      <c r="I4996" s="28">
        <v>43423.729884259257</v>
      </c>
      <c r="J4996" s="28">
        <v>43423.734791666669</v>
      </c>
      <c r="K4996" s="27">
        <v>4.9074074074074072E-3</v>
      </c>
      <c r="L4996" s="27" t="s">
        <v>210</v>
      </c>
      <c r="M4996" s="27" t="s">
        <v>210</v>
      </c>
      <c r="N4996" s="27" t="s">
        <v>215</v>
      </c>
      <c r="O4996" s="27" t="s">
        <v>744</v>
      </c>
      <c r="R4996" s="27">
        <v>0</v>
      </c>
      <c r="U4996" s="27" t="s">
        <v>1312</v>
      </c>
    </row>
    <row r="4997" spans="1:21" x14ac:dyDescent="0.15">
      <c r="A4997" s="27" t="s">
        <v>75</v>
      </c>
      <c r="B4997" s="27" t="s">
        <v>14867</v>
      </c>
      <c r="C4997" s="27" t="s">
        <v>190</v>
      </c>
      <c r="D4997" s="27" t="s">
        <v>743</v>
      </c>
      <c r="I4997" s="28">
        <v>43423.740740740737</v>
      </c>
      <c r="J4997" s="28">
        <v>43423.740740740737</v>
      </c>
      <c r="K4997" s="27">
        <v>0</v>
      </c>
      <c r="L4997" s="27" t="s">
        <v>211</v>
      </c>
      <c r="M4997" s="27" t="s">
        <v>211</v>
      </c>
      <c r="N4997" s="27" t="s">
        <v>215</v>
      </c>
      <c r="O4997" s="27" t="s">
        <v>744</v>
      </c>
      <c r="R4997" s="27">
        <v>0</v>
      </c>
      <c r="U4997" s="27" t="s">
        <v>8292</v>
      </c>
    </row>
    <row r="4998" spans="1:21" x14ac:dyDescent="0.15">
      <c r="A4998" s="27" t="s">
        <v>75</v>
      </c>
      <c r="B4998" s="27" t="s">
        <v>8291</v>
      </c>
      <c r="C4998" s="27" t="s">
        <v>190</v>
      </c>
      <c r="D4998" s="27" t="s">
        <v>743</v>
      </c>
      <c r="I4998" s="28">
        <v>43423.740925925929</v>
      </c>
      <c r="J4998" s="28">
        <v>43423.741111111114</v>
      </c>
      <c r="K4998" s="27">
        <v>1.8518518518518518E-4</v>
      </c>
      <c r="L4998" s="27" t="s">
        <v>210</v>
      </c>
      <c r="M4998" s="27" t="s">
        <v>211</v>
      </c>
      <c r="N4998" s="27" t="s">
        <v>215</v>
      </c>
      <c r="O4998" s="27" t="s">
        <v>744</v>
      </c>
      <c r="R4998" s="27">
        <v>0</v>
      </c>
      <c r="U4998" s="27" t="s">
        <v>8292</v>
      </c>
    </row>
    <row r="4999" spans="1:21" x14ac:dyDescent="0.15">
      <c r="A4999" s="27" t="s">
        <v>75</v>
      </c>
      <c r="B4999" s="27" t="s">
        <v>14868</v>
      </c>
      <c r="C4999" s="27" t="s">
        <v>190</v>
      </c>
      <c r="D4999" s="27" t="s">
        <v>743</v>
      </c>
      <c r="I4999" s="28">
        <v>43423.741909722223</v>
      </c>
      <c r="J4999" s="28">
        <v>43423.741909722223</v>
      </c>
      <c r="K4999" s="27">
        <v>0</v>
      </c>
      <c r="L4999" s="27" t="s">
        <v>211</v>
      </c>
      <c r="M4999" s="27" t="s">
        <v>211</v>
      </c>
      <c r="N4999" s="27" t="s">
        <v>215</v>
      </c>
      <c r="O4999" s="27" t="s">
        <v>744</v>
      </c>
      <c r="R4999" s="27">
        <v>0</v>
      </c>
      <c r="U4999" s="27" t="s">
        <v>14869</v>
      </c>
    </row>
    <row r="5000" spans="1:21" x14ac:dyDescent="0.15">
      <c r="A5000" s="27" t="s">
        <v>75</v>
      </c>
      <c r="B5000" s="27" t="s">
        <v>14870</v>
      </c>
      <c r="C5000" s="27" t="s">
        <v>190</v>
      </c>
      <c r="D5000" s="27" t="s">
        <v>743</v>
      </c>
      <c r="I5000" s="28">
        <v>43423.74255787037</v>
      </c>
      <c r="J5000" s="28">
        <v>43423.74255787037</v>
      </c>
      <c r="K5000" s="27">
        <v>0</v>
      </c>
      <c r="L5000" s="27" t="s">
        <v>211</v>
      </c>
      <c r="M5000" s="27" t="s">
        <v>211</v>
      </c>
      <c r="N5000" s="27" t="s">
        <v>215</v>
      </c>
      <c r="O5000" s="27" t="s">
        <v>744</v>
      </c>
      <c r="R5000" s="27">
        <v>0</v>
      </c>
      <c r="U5000" s="27" t="s">
        <v>14871</v>
      </c>
    </row>
    <row r="5001" spans="1:21" x14ac:dyDescent="0.15">
      <c r="A5001" s="27" t="s">
        <v>75</v>
      </c>
      <c r="B5001" s="27" t="s">
        <v>8293</v>
      </c>
      <c r="C5001" s="27" t="s">
        <v>190</v>
      </c>
      <c r="D5001" s="27" t="s">
        <v>743</v>
      </c>
      <c r="I5001" s="28">
        <v>43423.743784722225</v>
      </c>
      <c r="J5001" s="28">
        <v>43423.747673611113</v>
      </c>
      <c r="K5001" s="27">
        <v>3.8888888888888883E-3</v>
      </c>
      <c r="L5001" s="27" t="s">
        <v>210</v>
      </c>
      <c r="M5001" s="27" t="s">
        <v>210</v>
      </c>
      <c r="N5001" s="27" t="s">
        <v>215</v>
      </c>
      <c r="O5001" s="27" t="s">
        <v>744</v>
      </c>
      <c r="R5001" s="27">
        <v>0</v>
      </c>
      <c r="U5001" s="27" t="s">
        <v>8294</v>
      </c>
    </row>
    <row r="5002" spans="1:21" x14ac:dyDescent="0.15">
      <c r="A5002" s="27" t="s">
        <v>75</v>
      </c>
      <c r="B5002" s="27" t="s">
        <v>8295</v>
      </c>
      <c r="C5002" s="27" t="s">
        <v>190</v>
      </c>
      <c r="D5002" s="27" t="s">
        <v>855</v>
      </c>
      <c r="I5002" s="28">
        <v>43423.425682870373</v>
      </c>
      <c r="J5002" s="28">
        <v>43423.425775462965</v>
      </c>
      <c r="K5002" s="27">
        <v>9.2592592592592588E-5</v>
      </c>
      <c r="L5002" s="27" t="s">
        <v>210</v>
      </c>
      <c r="M5002" s="27" t="s">
        <v>211</v>
      </c>
      <c r="N5002" s="27" t="s">
        <v>215</v>
      </c>
      <c r="O5002" s="27" t="s">
        <v>856</v>
      </c>
      <c r="R5002" s="27">
        <v>0</v>
      </c>
      <c r="U5002" s="27" t="s">
        <v>8296</v>
      </c>
    </row>
    <row r="5003" spans="1:21" x14ac:dyDescent="0.15">
      <c r="A5003" s="27" t="s">
        <v>75</v>
      </c>
      <c r="B5003" s="27" t="s">
        <v>8297</v>
      </c>
      <c r="C5003" s="27" t="s">
        <v>190</v>
      </c>
      <c r="D5003" s="27" t="s">
        <v>855</v>
      </c>
      <c r="I5003" s="28">
        <v>43423.425891203704</v>
      </c>
      <c r="J5003" s="28">
        <v>43423.426759259259</v>
      </c>
      <c r="K5003" s="27">
        <v>8.6805555555555551E-4</v>
      </c>
      <c r="L5003" s="27" t="s">
        <v>210</v>
      </c>
      <c r="M5003" s="27" t="s">
        <v>211</v>
      </c>
      <c r="N5003" s="27" t="s">
        <v>215</v>
      </c>
      <c r="O5003" s="27" t="s">
        <v>856</v>
      </c>
      <c r="R5003" s="27">
        <v>0</v>
      </c>
      <c r="U5003" s="27" t="s">
        <v>8296</v>
      </c>
    </row>
    <row r="5004" spans="1:21" x14ac:dyDescent="0.15">
      <c r="A5004" s="27" t="s">
        <v>75</v>
      </c>
      <c r="B5004" s="27" t="s">
        <v>14872</v>
      </c>
      <c r="C5004" s="27" t="s">
        <v>190</v>
      </c>
      <c r="D5004" s="27" t="s">
        <v>855</v>
      </c>
      <c r="I5004" s="28">
        <v>43423.427777777775</v>
      </c>
      <c r="J5004" s="28">
        <v>43423.427777777775</v>
      </c>
      <c r="K5004" s="27">
        <v>0</v>
      </c>
      <c r="L5004" s="27" t="s">
        <v>211</v>
      </c>
      <c r="M5004" s="27" t="s">
        <v>211</v>
      </c>
      <c r="N5004" s="27" t="s">
        <v>215</v>
      </c>
      <c r="O5004" s="27" t="s">
        <v>856</v>
      </c>
      <c r="R5004" s="27">
        <v>0</v>
      </c>
      <c r="U5004" s="27" t="s">
        <v>14873</v>
      </c>
    </row>
    <row r="5005" spans="1:21" x14ac:dyDescent="0.15">
      <c r="A5005" s="27" t="s">
        <v>75</v>
      </c>
      <c r="B5005" s="27" t="s">
        <v>14874</v>
      </c>
      <c r="C5005" s="27" t="s">
        <v>190</v>
      </c>
      <c r="D5005" s="27" t="s">
        <v>855</v>
      </c>
      <c r="I5005" s="28">
        <v>43423.428425925929</v>
      </c>
      <c r="J5005" s="28">
        <v>43423.428425925929</v>
      </c>
      <c r="K5005" s="27">
        <v>0</v>
      </c>
      <c r="L5005" s="27" t="s">
        <v>211</v>
      </c>
      <c r="M5005" s="27" t="s">
        <v>211</v>
      </c>
      <c r="N5005" s="27" t="s">
        <v>215</v>
      </c>
      <c r="O5005" s="27" t="s">
        <v>856</v>
      </c>
      <c r="R5005" s="27">
        <v>0</v>
      </c>
      <c r="U5005" s="27" t="s">
        <v>14875</v>
      </c>
    </row>
    <row r="5006" spans="1:21" x14ac:dyDescent="0.15">
      <c r="A5006" s="27" t="s">
        <v>75</v>
      </c>
      <c r="B5006" s="27" t="s">
        <v>14876</v>
      </c>
      <c r="C5006" s="27" t="s">
        <v>190</v>
      </c>
      <c r="D5006" s="27" t="s">
        <v>855</v>
      </c>
      <c r="I5006" s="28">
        <v>43423.428599537037</v>
      </c>
      <c r="J5006" s="28">
        <v>43423.428599537037</v>
      </c>
      <c r="K5006" s="27">
        <v>0</v>
      </c>
      <c r="L5006" s="27" t="s">
        <v>211</v>
      </c>
      <c r="M5006" s="27" t="s">
        <v>211</v>
      </c>
      <c r="N5006" s="27" t="s">
        <v>215</v>
      </c>
      <c r="O5006" s="27" t="s">
        <v>856</v>
      </c>
      <c r="R5006" s="27">
        <v>0</v>
      </c>
      <c r="U5006" s="27" t="s">
        <v>14877</v>
      </c>
    </row>
    <row r="5007" spans="1:21" x14ac:dyDescent="0.15">
      <c r="A5007" s="27" t="s">
        <v>75</v>
      </c>
      <c r="B5007" s="27" t="s">
        <v>14878</v>
      </c>
      <c r="C5007" s="27" t="s">
        <v>190</v>
      </c>
      <c r="D5007" s="27" t="s">
        <v>855</v>
      </c>
      <c r="I5007" s="28">
        <v>43423.429560185185</v>
      </c>
      <c r="J5007" s="28">
        <v>43423.429560185185</v>
      </c>
      <c r="K5007" s="27">
        <v>0</v>
      </c>
      <c r="L5007" s="27" t="s">
        <v>211</v>
      </c>
      <c r="M5007" s="27" t="s">
        <v>211</v>
      </c>
      <c r="N5007" s="27" t="s">
        <v>215</v>
      </c>
      <c r="O5007" s="27" t="s">
        <v>856</v>
      </c>
      <c r="R5007" s="27">
        <v>0</v>
      </c>
      <c r="U5007" s="27" t="s">
        <v>14879</v>
      </c>
    </row>
    <row r="5008" spans="1:21" x14ac:dyDescent="0.15">
      <c r="A5008" s="27" t="s">
        <v>75</v>
      </c>
      <c r="B5008" s="27" t="s">
        <v>8298</v>
      </c>
      <c r="C5008" s="27" t="s">
        <v>190</v>
      </c>
      <c r="D5008" s="27" t="s">
        <v>855</v>
      </c>
      <c r="I5008" s="28">
        <v>43423.431145833332</v>
      </c>
      <c r="J5008" s="28">
        <v>43423.431446759256</v>
      </c>
      <c r="K5008" s="27">
        <v>3.0092592592592595E-4</v>
      </c>
      <c r="L5008" s="27" t="s">
        <v>210</v>
      </c>
      <c r="M5008" s="27" t="s">
        <v>211</v>
      </c>
      <c r="N5008" s="27" t="s">
        <v>215</v>
      </c>
      <c r="O5008" s="27" t="s">
        <v>856</v>
      </c>
      <c r="R5008" s="27">
        <v>0</v>
      </c>
      <c r="U5008" s="27" t="s">
        <v>8299</v>
      </c>
    </row>
    <row r="5009" spans="1:21" x14ac:dyDescent="0.15">
      <c r="A5009" s="27" t="s">
        <v>75</v>
      </c>
      <c r="B5009" s="27" t="s">
        <v>14880</v>
      </c>
      <c r="C5009" s="27" t="s">
        <v>190</v>
      </c>
      <c r="D5009" s="27" t="s">
        <v>855</v>
      </c>
      <c r="I5009" s="28">
        <v>43423.432928240742</v>
      </c>
      <c r="J5009" s="28">
        <v>43423.432928240742</v>
      </c>
      <c r="K5009" s="27">
        <v>0</v>
      </c>
      <c r="L5009" s="27" t="s">
        <v>211</v>
      </c>
      <c r="M5009" s="27" t="s">
        <v>211</v>
      </c>
      <c r="N5009" s="27" t="s">
        <v>215</v>
      </c>
      <c r="O5009" s="27" t="s">
        <v>856</v>
      </c>
      <c r="R5009" s="27">
        <v>0</v>
      </c>
      <c r="U5009" s="27" t="s">
        <v>14881</v>
      </c>
    </row>
    <row r="5010" spans="1:21" x14ac:dyDescent="0.15">
      <c r="A5010" s="27" t="s">
        <v>75</v>
      </c>
      <c r="B5010" s="27" t="s">
        <v>14882</v>
      </c>
      <c r="C5010" s="27" t="s">
        <v>190</v>
      </c>
      <c r="D5010" s="27" t="s">
        <v>855</v>
      </c>
      <c r="I5010" s="28">
        <v>43423.434560185182</v>
      </c>
      <c r="J5010" s="28">
        <v>43423.434560185182</v>
      </c>
      <c r="K5010" s="27">
        <v>0</v>
      </c>
      <c r="L5010" s="27" t="s">
        <v>211</v>
      </c>
      <c r="M5010" s="27" t="s">
        <v>211</v>
      </c>
      <c r="N5010" s="27" t="s">
        <v>215</v>
      </c>
      <c r="O5010" s="27" t="s">
        <v>856</v>
      </c>
      <c r="R5010" s="27">
        <v>0</v>
      </c>
      <c r="U5010" s="27" t="s">
        <v>14883</v>
      </c>
    </row>
    <row r="5011" spans="1:21" x14ac:dyDescent="0.15">
      <c r="A5011" s="27" t="s">
        <v>75</v>
      </c>
      <c r="B5011" s="27" t="s">
        <v>14884</v>
      </c>
      <c r="C5011" s="27" t="s">
        <v>190</v>
      </c>
      <c r="D5011" s="27" t="s">
        <v>855</v>
      </c>
      <c r="I5011" s="28">
        <v>43423.435590277775</v>
      </c>
      <c r="J5011" s="28">
        <v>43423.435590277775</v>
      </c>
      <c r="K5011" s="27">
        <v>0</v>
      </c>
      <c r="L5011" s="27" t="s">
        <v>211</v>
      </c>
      <c r="M5011" s="27" t="s">
        <v>211</v>
      </c>
      <c r="N5011" s="27" t="s">
        <v>215</v>
      </c>
      <c r="O5011" s="27" t="s">
        <v>856</v>
      </c>
      <c r="R5011" s="27">
        <v>0</v>
      </c>
      <c r="U5011" s="27" t="s">
        <v>14885</v>
      </c>
    </row>
    <row r="5012" spans="1:21" x14ac:dyDescent="0.15">
      <c r="A5012" s="27" t="s">
        <v>75</v>
      </c>
      <c r="B5012" s="27" t="s">
        <v>14886</v>
      </c>
      <c r="C5012" s="27" t="s">
        <v>190</v>
      </c>
      <c r="D5012" s="27" t="s">
        <v>855</v>
      </c>
      <c r="I5012" s="28">
        <v>43423.436643518522</v>
      </c>
      <c r="J5012" s="28">
        <v>43423.436643518522</v>
      </c>
      <c r="K5012" s="27">
        <v>0</v>
      </c>
      <c r="L5012" s="27" t="s">
        <v>211</v>
      </c>
      <c r="M5012" s="27" t="s">
        <v>211</v>
      </c>
      <c r="N5012" s="27" t="s">
        <v>215</v>
      </c>
      <c r="O5012" s="27" t="s">
        <v>856</v>
      </c>
      <c r="R5012" s="27">
        <v>0</v>
      </c>
      <c r="U5012" s="27" t="s">
        <v>14887</v>
      </c>
    </row>
    <row r="5013" spans="1:21" x14ac:dyDescent="0.15">
      <c r="A5013" s="27" t="s">
        <v>75</v>
      </c>
      <c r="B5013" s="27" t="s">
        <v>14888</v>
      </c>
      <c r="C5013" s="27" t="s">
        <v>190</v>
      </c>
      <c r="D5013" s="27" t="s">
        <v>855</v>
      </c>
      <c r="I5013" s="28">
        <v>43423.43677083333</v>
      </c>
      <c r="J5013" s="28">
        <v>43423.43677083333</v>
      </c>
      <c r="K5013" s="27">
        <v>0</v>
      </c>
      <c r="L5013" s="27" t="s">
        <v>211</v>
      </c>
      <c r="M5013" s="27" t="s">
        <v>211</v>
      </c>
      <c r="N5013" s="27" t="s">
        <v>215</v>
      </c>
      <c r="O5013" s="27" t="s">
        <v>856</v>
      </c>
      <c r="R5013" s="27">
        <v>0</v>
      </c>
      <c r="U5013" s="27" t="s">
        <v>14889</v>
      </c>
    </row>
    <row r="5014" spans="1:21" x14ac:dyDescent="0.15">
      <c r="A5014" s="27" t="s">
        <v>75</v>
      </c>
      <c r="B5014" s="27" t="s">
        <v>14890</v>
      </c>
      <c r="C5014" s="27" t="s">
        <v>190</v>
      </c>
      <c r="D5014" s="27" t="s">
        <v>855</v>
      </c>
      <c r="I5014" s="28">
        <v>43423.437407407408</v>
      </c>
      <c r="J5014" s="28">
        <v>43423.437407407408</v>
      </c>
      <c r="K5014" s="27">
        <v>0</v>
      </c>
      <c r="L5014" s="27" t="s">
        <v>211</v>
      </c>
      <c r="M5014" s="27" t="s">
        <v>211</v>
      </c>
      <c r="N5014" s="27" t="s">
        <v>215</v>
      </c>
      <c r="O5014" s="27" t="s">
        <v>856</v>
      </c>
      <c r="R5014" s="27">
        <v>0</v>
      </c>
      <c r="U5014" s="27" t="s">
        <v>14889</v>
      </c>
    </row>
    <row r="5015" spans="1:21" x14ac:dyDescent="0.15">
      <c r="A5015" s="27" t="s">
        <v>75</v>
      </c>
      <c r="B5015" s="27" t="s">
        <v>8300</v>
      </c>
      <c r="C5015" s="27" t="s">
        <v>190</v>
      </c>
      <c r="D5015" s="27" t="s">
        <v>855</v>
      </c>
      <c r="I5015" s="28">
        <v>43423.438425925924</v>
      </c>
      <c r="J5015" s="28">
        <v>43423.448530092595</v>
      </c>
      <c r="K5015" s="27">
        <v>1.0104166666666668E-2</v>
      </c>
      <c r="L5015" s="27" t="s">
        <v>210</v>
      </c>
      <c r="M5015" s="27" t="s">
        <v>210</v>
      </c>
      <c r="N5015" s="27" t="s">
        <v>215</v>
      </c>
      <c r="O5015" s="27" t="s">
        <v>856</v>
      </c>
      <c r="R5015" s="27">
        <v>0</v>
      </c>
      <c r="U5015" s="27" t="s">
        <v>8301</v>
      </c>
    </row>
    <row r="5016" spans="1:21" x14ac:dyDescent="0.15">
      <c r="A5016" s="27" t="s">
        <v>75</v>
      </c>
      <c r="B5016" s="27" t="s">
        <v>14891</v>
      </c>
      <c r="C5016" s="27" t="s">
        <v>190</v>
      </c>
      <c r="D5016" s="27" t="s">
        <v>855</v>
      </c>
      <c r="I5016" s="28">
        <v>43423.452731481484</v>
      </c>
      <c r="J5016" s="28">
        <v>43423.452731481484</v>
      </c>
      <c r="K5016" s="27">
        <v>0</v>
      </c>
      <c r="L5016" s="27" t="s">
        <v>211</v>
      </c>
      <c r="M5016" s="27" t="s">
        <v>211</v>
      </c>
      <c r="N5016" s="27" t="s">
        <v>215</v>
      </c>
      <c r="O5016" s="27" t="s">
        <v>856</v>
      </c>
      <c r="U5016" s="27" t="s">
        <v>14892</v>
      </c>
    </row>
    <row r="5017" spans="1:21" x14ac:dyDescent="0.15">
      <c r="A5017" s="27" t="s">
        <v>75</v>
      </c>
      <c r="B5017" s="27" t="s">
        <v>8302</v>
      </c>
      <c r="C5017" s="27" t="s">
        <v>190</v>
      </c>
      <c r="D5017" s="27" t="s">
        <v>855</v>
      </c>
      <c r="I5017" s="28">
        <v>43423.452800925923</v>
      </c>
      <c r="J5017" s="28">
        <v>43423.452928240738</v>
      </c>
      <c r="K5017" s="27">
        <v>1.273148148148148E-4</v>
      </c>
      <c r="L5017" s="27" t="s">
        <v>210</v>
      </c>
      <c r="M5017" s="27" t="s">
        <v>211</v>
      </c>
      <c r="N5017" s="27" t="s">
        <v>215</v>
      </c>
      <c r="O5017" s="27" t="s">
        <v>856</v>
      </c>
      <c r="R5017" s="27">
        <v>0</v>
      </c>
      <c r="U5017" s="27" t="s">
        <v>8303</v>
      </c>
    </row>
    <row r="5018" spans="1:21" x14ac:dyDescent="0.15">
      <c r="A5018" s="27" t="s">
        <v>75</v>
      </c>
      <c r="B5018" s="27" t="s">
        <v>14893</v>
      </c>
      <c r="C5018" s="27" t="s">
        <v>190</v>
      </c>
      <c r="D5018" s="27" t="s">
        <v>855</v>
      </c>
      <c r="I5018" s="28">
        <v>43423.454108796293</v>
      </c>
      <c r="J5018" s="28">
        <v>43423.454108796293</v>
      </c>
      <c r="K5018" s="27">
        <v>0</v>
      </c>
      <c r="L5018" s="27" t="s">
        <v>211</v>
      </c>
      <c r="M5018" s="27" t="s">
        <v>211</v>
      </c>
      <c r="N5018" s="27" t="s">
        <v>215</v>
      </c>
      <c r="O5018" s="27" t="s">
        <v>856</v>
      </c>
      <c r="R5018" s="27">
        <v>0</v>
      </c>
      <c r="U5018" s="27" t="s">
        <v>14894</v>
      </c>
    </row>
    <row r="5019" spans="1:21" x14ac:dyDescent="0.15">
      <c r="A5019" s="27" t="s">
        <v>75</v>
      </c>
      <c r="B5019" s="27" t="s">
        <v>8304</v>
      </c>
      <c r="C5019" s="27" t="s">
        <v>190</v>
      </c>
      <c r="D5019" s="27" t="s">
        <v>855</v>
      </c>
      <c r="I5019" s="28">
        <v>43423.454687500001</v>
      </c>
      <c r="J5019" s="28">
        <v>43423.455104166664</v>
      </c>
      <c r="K5019" s="27">
        <v>4.1666666666666669E-4</v>
      </c>
      <c r="L5019" s="27" t="s">
        <v>210</v>
      </c>
      <c r="M5019" s="27" t="s">
        <v>211</v>
      </c>
      <c r="N5019" s="27" t="s">
        <v>215</v>
      </c>
      <c r="O5019" s="27" t="s">
        <v>856</v>
      </c>
      <c r="R5019" s="27">
        <v>0</v>
      </c>
      <c r="U5019" s="27" t="s">
        <v>8305</v>
      </c>
    </row>
    <row r="5020" spans="1:21" x14ac:dyDescent="0.15">
      <c r="A5020" s="27" t="s">
        <v>75</v>
      </c>
      <c r="B5020" s="27" t="s">
        <v>8306</v>
      </c>
      <c r="C5020" s="27" t="s">
        <v>190</v>
      </c>
      <c r="D5020" s="27" t="s">
        <v>855</v>
      </c>
      <c r="I5020" s="28">
        <v>43423.45653935185</v>
      </c>
      <c r="J5020" s="28">
        <v>43423.45684027778</v>
      </c>
      <c r="K5020" s="27">
        <v>3.0092592592592595E-4</v>
      </c>
      <c r="L5020" s="27" t="s">
        <v>210</v>
      </c>
      <c r="M5020" s="27" t="s">
        <v>211</v>
      </c>
      <c r="N5020" s="27" t="s">
        <v>215</v>
      </c>
      <c r="O5020" s="27" t="s">
        <v>856</v>
      </c>
      <c r="R5020" s="27">
        <v>0</v>
      </c>
      <c r="U5020" s="27" t="s">
        <v>8307</v>
      </c>
    </row>
    <row r="5021" spans="1:21" x14ac:dyDescent="0.15">
      <c r="A5021" s="27" t="s">
        <v>75</v>
      </c>
      <c r="B5021" s="27" t="s">
        <v>14895</v>
      </c>
      <c r="C5021" s="27" t="s">
        <v>190</v>
      </c>
      <c r="D5021" s="27" t="s">
        <v>855</v>
      </c>
      <c r="I5021" s="28">
        <v>43423.456562500003</v>
      </c>
      <c r="J5021" s="28">
        <v>43423.456562500003</v>
      </c>
      <c r="K5021" s="27">
        <v>0</v>
      </c>
      <c r="L5021" s="27" t="s">
        <v>211</v>
      </c>
      <c r="M5021" s="27" t="s">
        <v>211</v>
      </c>
      <c r="N5021" s="27" t="s">
        <v>215</v>
      </c>
      <c r="O5021" s="27" t="s">
        <v>856</v>
      </c>
      <c r="R5021" s="27">
        <v>0</v>
      </c>
      <c r="U5021" s="27" t="s">
        <v>14892</v>
      </c>
    </row>
    <row r="5022" spans="1:21" x14ac:dyDescent="0.15">
      <c r="A5022" s="27" t="s">
        <v>75</v>
      </c>
      <c r="B5022" s="27" t="s">
        <v>8308</v>
      </c>
      <c r="C5022" s="27" t="s">
        <v>190</v>
      </c>
      <c r="D5022" s="27" t="s">
        <v>855</v>
      </c>
      <c r="I5022" s="28">
        <v>43423.457048611112</v>
      </c>
      <c r="J5022" s="28">
        <v>43423.457361111112</v>
      </c>
      <c r="K5022" s="27">
        <v>3.1250000000000001E-4</v>
      </c>
      <c r="L5022" s="27" t="s">
        <v>210</v>
      </c>
      <c r="M5022" s="27" t="s">
        <v>211</v>
      </c>
      <c r="N5022" s="27" t="s">
        <v>215</v>
      </c>
      <c r="O5022" s="27" t="s">
        <v>856</v>
      </c>
      <c r="R5022" s="27">
        <v>0</v>
      </c>
      <c r="U5022" s="27" t="s">
        <v>8307</v>
      </c>
    </row>
    <row r="5023" spans="1:21" x14ac:dyDescent="0.15">
      <c r="A5023" s="27" t="s">
        <v>75</v>
      </c>
      <c r="B5023" s="27" t="s">
        <v>14896</v>
      </c>
      <c r="C5023" s="27" t="s">
        <v>190</v>
      </c>
      <c r="D5023" s="27" t="s">
        <v>855</v>
      </c>
      <c r="I5023" s="28">
        <v>43423.458541666667</v>
      </c>
      <c r="J5023" s="28">
        <v>43423.458541666667</v>
      </c>
      <c r="K5023" s="27">
        <v>0</v>
      </c>
      <c r="L5023" s="27" t="s">
        <v>211</v>
      </c>
      <c r="M5023" s="27" t="s">
        <v>211</v>
      </c>
      <c r="N5023" s="27" t="s">
        <v>215</v>
      </c>
      <c r="O5023" s="27" t="s">
        <v>856</v>
      </c>
      <c r="U5023" s="27" t="s">
        <v>14897</v>
      </c>
    </row>
    <row r="5024" spans="1:21" x14ac:dyDescent="0.15">
      <c r="A5024" s="27" t="s">
        <v>75</v>
      </c>
      <c r="B5024" s="27" t="s">
        <v>14898</v>
      </c>
      <c r="C5024" s="27" t="s">
        <v>190</v>
      </c>
      <c r="D5024" s="27" t="s">
        <v>855</v>
      </c>
      <c r="I5024" s="28">
        <v>43423.458726851852</v>
      </c>
      <c r="J5024" s="28">
        <v>43423.458726851852</v>
      </c>
      <c r="K5024" s="27">
        <v>0</v>
      </c>
      <c r="L5024" s="27" t="s">
        <v>211</v>
      </c>
      <c r="M5024" s="27" t="s">
        <v>211</v>
      </c>
      <c r="N5024" s="27" t="s">
        <v>215</v>
      </c>
      <c r="O5024" s="27" t="s">
        <v>856</v>
      </c>
      <c r="R5024" s="27">
        <v>0</v>
      </c>
      <c r="U5024" s="27" t="s">
        <v>14899</v>
      </c>
    </row>
    <row r="5025" spans="1:21" x14ac:dyDescent="0.15">
      <c r="A5025" s="27" t="s">
        <v>75</v>
      </c>
      <c r="B5025" s="27" t="s">
        <v>14900</v>
      </c>
      <c r="C5025" s="27" t="s">
        <v>190</v>
      </c>
      <c r="D5025" s="27" t="s">
        <v>855</v>
      </c>
      <c r="I5025" s="28">
        <v>43423.459351851852</v>
      </c>
      <c r="J5025" s="28">
        <v>43423.459351851852</v>
      </c>
      <c r="K5025" s="27">
        <v>0</v>
      </c>
      <c r="L5025" s="27" t="s">
        <v>211</v>
      </c>
      <c r="M5025" s="27" t="s">
        <v>211</v>
      </c>
      <c r="N5025" s="27" t="s">
        <v>215</v>
      </c>
      <c r="O5025" s="27" t="s">
        <v>856</v>
      </c>
      <c r="R5025" s="27">
        <v>0</v>
      </c>
      <c r="U5025" s="27" t="s">
        <v>8312</v>
      </c>
    </row>
    <row r="5026" spans="1:21" x14ac:dyDescent="0.15">
      <c r="A5026" s="27" t="s">
        <v>75</v>
      </c>
      <c r="B5026" s="27" t="s">
        <v>8309</v>
      </c>
      <c r="C5026" s="27" t="s">
        <v>190</v>
      </c>
      <c r="D5026" s="27" t="s">
        <v>855</v>
      </c>
      <c r="I5026" s="28">
        <v>43423.459814814814</v>
      </c>
      <c r="J5026" s="28">
        <v>43423.460023148145</v>
      </c>
      <c r="K5026" s="27">
        <v>2.0833333333333335E-4</v>
      </c>
      <c r="L5026" s="27" t="s">
        <v>210</v>
      </c>
      <c r="M5026" s="27" t="s">
        <v>211</v>
      </c>
      <c r="N5026" s="27" t="s">
        <v>215</v>
      </c>
      <c r="O5026" s="27" t="s">
        <v>856</v>
      </c>
      <c r="R5026" s="27">
        <v>0</v>
      </c>
      <c r="U5026" s="27" t="s">
        <v>8310</v>
      </c>
    </row>
    <row r="5027" spans="1:21" x14ac:dyDescent="0.15">
      <c r="A5027" s="27" t="s">
        <v>75</v>
      </c>
      <c r="B5027" s="27" t="s">
        <v>8311</v>
      </c>
      <c r="C5027" s="27" t="s">
        <v>190</v>
      </c>
      <c r="D5027" s="27" t="s">
        <v>855</v>
      </c>
      <c r="I5027" s="28">
        <v>43423.460138888891</v>
      </c>
      <c r="J5027" s="28">
        <v>43423.464178240742</v>
      </c>
      <c r="K5027" s="27">
        <v>4.0393518518518521E-3</v>
      </c>
      <c r="L5027" s="27" t="s">
        <v>210</v>
      </c>
      <c r="M5027" s="27" t="s">
        <v>210</v>
      </c>
      <c r="N5027" s="27" t="s">
        <v>215</v>
      </c>
      <c r="O5027" s="27" t="s">
        <v>856</v>
      </c>
      <c r="R5027" s="27">
        <v>0</v>
      </c>
      <c r="U5027" s="27" t="s">
        <v>8312</v>
      </c>
    </row>
    <row r="5028" spans="1:21" x14ac:dyDescent="0.15">
      <c r="A5028" s="27" t="s">
        <v>75</v>
      </c>
      <c r="B5028" s="27" t="s">
        <v>14901</v>
      </c>
      <c r="C5028" s="27" t="s">
        <v>190</v>
      </c>
      <c r="D5028" s="27" t="s">
        <v>855</v>
      </c>
      <c r="I5028" s="28">
        <v>43423.462245370371</v>
      </c>
      <c r="J5028" s="28">
        <v>43423.462245370371</v>
      </c>
      <c r="K5028" s="27">
        <v>0</v>
      </c>
      <c r="L5028" s="27" t="s">
        <v>211</v>
      </c>
      <c r="M5028" s="27" t="s">
        <v>211</v>
      </c>
      <c r="N5028" s="27" t="s">
        <v>215</v>
      </c>
      <c r="O5028" s="27" t="s">
        <v>856</v>
      </c>
      <c r="R5028" s="27">
        <v>0</v>
      </c>
      <c r="U5028" s="27" t="s">
        <v>14902</v>
      </c>
    </row>
    <row r="5029" spans="1:21" x14ac:dyDescent="0.15">
      <c r="A5029" s="27" t="s">
        <v>75</v>
      </c>
      <c r="B5029" s="27" t="s">
        <v>14903</v>
      </c>
      <c r="C5029" s="27" t="s">
        <v>190</v>
      </c>
      <c r="D5029" s="27" t="s">
        <v>855</v>
      </c>
      <c r="I5029" s="28">
        <v>43423.462395833332</v>
      </c>
      <c r="J5029" s="28">
        <v>43423.462395833332</v>
      </c>
      <c r="K5029" s="27">
        <v>0</v>
      </c>
      <c r="L5029" s="27" t="s">
        <v>211</v>
      </c>
      <c r="M5029" s="27" t="s">
        <v>211</v>
      </c>
      <c r="N5029" s="27" t="s">
        <v>215</v>
      </c>
      <c r="O5029" s="27" t="s">
        <v>856</v>
      </c>
      <c r="R5029" s="27">
        <v>0</v>
      </c>
      <c r="U5029" s="27" t="s">
        <v>14897</v>
      </c>
    </row>
    <row r="5030" spans="1:21" x14ac:dyDescent="0.15">
      <c r="A5030" s="27" t="s">
        <v>75</v>
      </c>
      <c r="B5030" s="27" t="s">
        <v>14904</v>
      </c>
      <c r="C5030" s="27" t="s">
        <v>190</v>
      </c>
      <c r="D5030" s="27" t="s">
        <v>855</v>
      </c>
      <c r="I5030" s="28">
        <v>43423.463576388887</v>
      </c>
      <c r="J5030" s="28">
        <v>43423.463576388887</v>
      </c>
      <c r="K5030" s="27">
        <v>0</v>
      </c>
      <c r="L5030" s="27" t="s">
        <v>211</v>
      </c>
      <c r="M5030" s="27" t="s">
        <v>211</v>
      </c>
      <c r="N5030" s="27" t="s">
        <v>215</v>
      </c>
      <c r="O5030" s="27" t="s">
        <v>856</v>
      </c>
      <c r="R5030" s="27">
        <v>0</v>
      </c>
      <c r="U5030" s="27" t="s">
        <v>14905</v>
      </c>
    </row>
    <row r="5031" spans="1:21" x14ac:dyDescent="0.15">
      <c r="A5031" s="27" t="s">
        <v>75</v>
      </c>
      <c r="B5031" s="27" t="s">
        <v>14906</v>
      </c>
      <c r="C5031" s="27" t="s">
        <v>190</v>
      </c>
      <c r="D5031" s="27" t="s">
        <v>855</v>
      </c>
      <c r="I5031" s="28">
        <v>43423.466400462959</v>
      </c>
      <c r="J5031" s="28">
        <v>43423.466400462959</v>
      </c>
      <c r="K5031" s="27">
        <v>0</v>
      </c>
      <c r="L5031" s="27" t="s">
        <v>211</v>
      </c>
      <c r="M5031" s="27" t="s">
        <v>211</v>
      </c>
      <c r="N5031" s="27" t="s">
        <v>215</v>
      </c>
      <c r="O5031" s="27" t="s">
        <v>856</v>
      </c>
      <c r="U5031" s="27" t="s">
        <v>14907</v>
      </c>
    </row>
    <row r="5032" spans="1:21" x14ac:dyDescent="0.15">
      <c r="A5032" s="27" t="s">
        <v>75</v>
      </c>
      <c r="B5032" s="27" t="s">
        <v>8313</v>
      </c>
      <c r="C5032" s="27" t="s">
        <v>190</v>
      </c>
      <c r="D5032" s="27" t="s">
        <v>855</v>
      </c>
      <c r="I5032" s="28">
        <v>43423.466493055559</v>
      </c>
      <c r="J5032" s="28">
        <v>43423.46675925926</v>
      </c>
      <c r="K5032" s="27">
        <v>2.6620370370370372E-4</v>
      </c>
      <c r="L5032" s="27" t="s">
        <v>210</v>
      </c>
      <c r="M5032" s="27" t="s">
        <v>211</v>
      </c>
      <c r="N5032" s="27" t="s">
        <v>215</v>
      </c>
      <c r="O5032" s="27" t="s">
        <v>856</v>
      </c>
      <c r="R5032" s="27">
        <v>0</v>
      </c>
      <c r="U5032" s="27" t="s">
        <v>8314</v>
      </c>
    </row>
    <row r="5033" spans="1:21" x14ac:dyDescent="0.15">
      <c r="A5033" s="27" t="s">
        <v>75</v>
      </c>
      <c r="B5033" s="27" t="s">
        <v>14908</v>
      </c>
      <c r="C5033" s="27" t="s">
        <v>190</v>
      </c>
      <c r="D5033" s="27" t="s">
        <v>855</v>
      </c>
      <c r="I5033" s="28">
        <v>43423.467835648145</v>
      </c>
      <c r="J5033" s="28">
        <v>43423.467835648145</v>
      </c>
      <c r="K5033" s="27">
        <v>0</v>
      </c>
      <c r="L5033" s="27" t="s">
        <v>211</v>
      </c>
      <c r="M5033" s="27" t="s">
        <v>211</v>
      </c>
      <c r="N5033" s="27" t="s">
        <v>215</v>
      </c>
      <c r="O5033" s="27" t="s">
        <v>856</v>
      </c>
      <c r="R5033" s="27">
        <v>0</v>
      </c>
      <c r="U5033" s="27" t="s">
        <v>14909</v>
      </c>
    </row>
    <row r="5034" spans="1:21" x14ac:dyDescent="0.15">
      <c r="A5034" s="27" t="s">
        <v>75</v>
      </c>
      <c r="B5034" s="27" t="s">
        <v>14910</v>
      </c>
      <c r="C5034" s="27" t="s">
        <v>190</v>
      </c>
      <c r="D5034" s="27" t="s">
        <v>855</v>
      </c>
      <c r="I5034" s="28">
        <v>43423.46912037037</v>
      </c>
      <c r="J5034" s="28">
        <v>43423.46912037037</v>
      </c>
      <c r="K5034" s="27">
        <v>0</v>
      </c>
      <c r="L5034" s="27" t="s">
        <v>211</v>
      </c>
      <c r="M5034" s="27" t="s">
        <v>211</v>
      </c>
      <c r="N5034" s="27" t="s">
        <v>215</v>
      </c>
      <c r="O5034" s="27" t="s">
        <v>856</v>
      </c>
      <c r="R5034" s="27">
        <v>0</v>
      </c>
      <c r="U5034" s="27" t="s">
        <v>14911</v>
      </c>
    </row>
    <row r="5035" spans="1:21" x14ac:dyDescent="0.15">
      <c r="A5035" s="27" t="s">
        <v>75</v>
      </c>
      <c r="B5035" s="27" t="s">
        <v>14912</v>
      </c>
      <c r="C5035" s="27" t="s">
        <v>190</v>
      </c>
      <c r="D5035" s="27" t="s">
        <v>855</v>
      </c>
      <c r="I5035" s="28">
        <v>43423.46980324074</v>
      </c>
      <c r="J5035" s="28">
        <v>43423.46980324074</v>
      </c>
      <c r="K5035" s="27">
        <v>0</v>
      </c>
      <c r="L5035" s="27" t="s">
        <v>211</v>
      </c>
      <c r="M5035" s="27" t="s">
        <v>211</v>
      </c>
      <c r="N5035" s="27" t="s">
        <v>215</v>
      </c>
      <c r="O5035" s="27" t="s">
        <v>856</v>
      </c>
      <c r="U5035" s="27" t="s">
        <v>14913</v>
      </c>
    </row>
    <row r="5036" spans="1:21" x14ac:dyDescent="0.15">
      <c r="A5036" s="27" t="s">
        <v>75</v>
      </c>
      <c r="B5036" s="27" t="s">
        <v>8315</v>
      </c>
      <c r="C5036" s="27" t="s">
        <v>190</v>
      </c>
      <c r="D5036" s="27" t="s">
        <v>855</v>
      </c>
      <c r="I5036" s="28">
        <v>43423.469872685186</v>
      </c>
      <c r="J5036" s="28">
        <v>43423.47246527778</v>
      </c>
      <c r="K5036" s="27">
        <v>2.5925925925925925E-3</v>
      </c>
      <c r="L5036" s="27" t="s">
        <v>210</v>
      </c>
      <c r="M5036" s="27" t="s">
        <v>210</v>
      </c>
      <c r="N5036" s="27" t="s">
        <v>215</v>
      </c>
      <c r="O5036" s="27" t="s">
        <v>856</v>
      </c>
      <c r="R5036" s="27">
        <v>0</v>
      </c>
      <c r="U5036" s="27" t="s">
        <v>8316</v>
      </c>
    </row>
    <row r="5037" spans="1:21" x14ac:dyDescent="0.15">
      <c r="A5037" s="27" t="s">
        <v>75</v>
      </c>
      <c r="B5037" s="27" t="s">
        <v>14914</v>
      </c>
      <c r="C5037" s="27" t="s">
        <v>190</v>
      </c>
      <c r="D5037" s="27" t="s">
        <v>855</v>
      </c>
      <c r="I5037" s="28">
        <v>43423.470254629632</v>
      </c>
      <c r="J5037" s="28">
        <v>43423.470254629632</v>
      </c>
      <c r="K5037" s="27">
        <v>0</v>
      </c>
      <c r="L5037" s="27" t="s">
        <v>211</v>
      </c>
      <c r="M5037" s="27" t="s">
        <v>211</v>
      </c>
      <c r="N5037" s="27" t="s">
        <v>215</v>
      </c>
      <c r="O5037" s="27" t="s">
        <v>856</v>
      </c>
      <c r="R5037" s="27">
        <v>0</v>
      </c>
      <c r="U5037" s="27" t="s">
        <v>14907</v>
      </c>
    </row>
    <row r="5038" spans="1:21" x14ac:dyDescent="0.15">
      <c r="A5038" s="27" t="s">
        <v>75</v>
      </c>
      <c r="B5038" s="27" t="s">
        <v>14915</v>
      </c>
      <c r="C5038" s="27" t="s">
        <v>190</v>
      </c>
      <c r="D5038" s="27" t="s">
        <v>855</v>
      </c>
      <c r="I5038" s="28">
        <v>43423.473645833335</v>
      </c>
      <c r="J5038" s="28">
        <v>43423.473645833335</v>
      </c>
      <c r="K5038" s="27">
        <v>0</v>
      </c>
      <c r="L5038" s="27" t="s">
        <v>211</v>
      </c>
      <c r="M5038" s="27" t="s">
        <v>211</v>
      </c>
      <c r="N5038" s="27" t="s">
        <v>215</v>
      </c>
      <c r="O5038" s="27" t="s">
        <v>856</v>
      </c>
      <c r="R5038" s="27">
        <v>0</v>
      </c>
      <c r="U5038" s="27" t="s">
        <v>14913</v>
      </c>
    </row>
    <row r="5039" spans="1:21" x14ac:dyDescent="0.15">
      <c r="A5039" s="27" t="s">
        <v>75</v>
      </c>
      <c r="B5039" s="27" t="s">
        <v>14916</v>
      </c>
      <c r="C5039" s="27" t="s">
        <v>190</v>
      </c>
      <c r="D5039" s="27" t="s">
        <v>855</v>
      </c>
      <c r="I5039" s="28">
        <v>43423.47861111111</v>
      </c>
      <c r="J5039" s="28">
        <v>43423.47861111111</v>
      </c>
      <c r="K5039" s="27">
        <v>0</v>
      </c>
      <c r="L5039" s="27" t="s">
        <v>211</v>
      </c>
      <c r="M5039" s="27" t="s">
        <v>211</v>
      </c>
      <c r="N5039" s="27" t="s">
        <v>215</v>
      </c>
      <c r="O5039" s="27" t="s">
        <v>856</v>
      </c>
      <c r="R5039" s="27">
        <v>0</v>
      </c>
      <c r="U5039" s="27" t="s">
        <v>14913</v>
      </c>
    </row>
    <row r="5040" spans="1:21" x14ac:dyDescent="0.15">
      <c r="A5040" s="27" t="s">
        <v>75</v>
      </c>
      <c r="B5040" s="27" t="s">
        <v>14917</v>
      </c>
      <c r="C5040" s="27" t="s">
        <v>190</v>
      </c>
      <c r="D5040" s="27" t="s">
        <v>855</v>
      </c>
      <c r="I5040" s="28">
        <v>43423.478750000002</v>
      </c>
      <c r="J5040" s="28">
        <v>43423.478750000002</v>
      </c>
      <c r="K5040" s="27">
        <v>0</v>
      </c>
      <c r="L5040" s="27" t="s">
        <v>211</v>
      </c>
      <c r="M5040" s="27" t="s">
        <v>211</v>
      </c>
      <c r="N5040" s="27" t="s">
        <v>215</v>
      </c>
      <c r="O5040" s="27" t="s">
        <v>856</v>
      </c>
      <c r="R5040" s="27">
        <v>0</v>
      </c>
      <c r="U5040" s="27" t="s">
        <v>8316</v>
      </c>
    </row>
    <row r="5041" spans="1:21" x14ac:dyDescent="0.15">
      <c r="A5041" s="27" t="s">
        <v>75</v>
      </c>
      <c r="B5041" s="27" t="s">
        <v>14918</v>
      </c>
      <c r="C5041" s="27" t="s">
        <v>190</v>
      </c>
      <c r="D5041" s="27" t="s">
        <v>855</v>
      </c>
      <c r="I5041" s="28">
        <v>43423.479502314818</v>
      </c>
      <c r="J5041" s="28">
        <v>43423.479502314818</v>
      </c>
      <c r="K5041" s="27">
        <v>0</v>
      </c>
      <c r="L5041" s="27" t="s">
        <v>211</v>
      </c>
      <c r="M5041" s="27" t="s">
        <v>211</v>
      </c>
      <c r="N5041" s="27" t="s">
        <v>215</v>
      </c>
      <c r="O5041" s="27" t="s">
        <v>856</v>
      </c>
      <c r="R5041" s="27">
        <v>0</v>
      </c>
      <c r="U5041" s="27" t="s">
        <v>14919</v>
      </c>
    </row>
    <row r="5042" spans="1:21" x14ac:dyDescent="0.15">
      <c r="A5042" s="27" t="s">
        <v>75</v>
      </c>
      <c r="B5042" s="27" t="s">
        <v>14920</v>
      </c>
      <c r="C5042" s="27" t="s">
        <v>190</v>
      </c>
      <c r="D5042" s="27" t="s">
        <v>855</v>
      </c>
      <c r="I5042" s="28">
        <v>43423.480219907404</v>
      </c>
      <c r="J5042" s="28">
        <v>43423.480219907404</v>
      </c>
      <c r="K5042" s="27">
        <v>0</v>
      </c>
      <c r="L5042" s="27" t="s">
        <v>211</v>
      </c>
      <c r="M5042" s="27" t="s">
        <v>211</v>
      </c>
      <c r="N5042" s="27" t="s">
        <v>215</v>
      </c>
      <c r="O5042" s="27" t="s">
        <v>856</v>
      </c>
      <c r="R5042" s="27">
        <v>0</v>
      </c>
      <c r="U5042" s="27" t="s">
        <v>14921</v>
      </c>
    </row>
    <row r="5043" spans="1:21" x14ac:dyDescent="0.15">
      <c r="A5043" s="27" t="s">
        <v>75</v>
      </c>
      <c r="B5043" s="27" t="s">
        <v>14922</v>
      </c>
      <c r="C5043" s="27" t="s">
        <v>190</v>
      </c>
      <c r="D5043" s="27" t="s">
        <v>855</v>
      </c>
      <c r="I5043" s="28">
        <v>43423.481157407405</v>
      </c>
      <c r="J5043" s="28">
        <v>43423.481157407405</v>
      </c>
      <c r="K5043" s="27">
        <v>0</v>
      </c>
      <c r="L5043" s="27" t="s">
        <v>211</v>
      </c>
      <c r="M5043" s="27" t="s">
        <v>211</v>
      </c>
      <c r="N5043" s="27" t="s">
        <v>215</v>
      </c>
      <c r="O5043" s="27" t="s">
        <v>856</v>
      </c>
      <c r="U5043" s="27" t="s">
        <v>14923</v>
      </c>
    </row>
    <row r="5044" spans="1:21" x14ac:dyDescent="0.15">
      <c r="A5044" s="27" t="s">
        <v>75</v>
      </c>
      <c r="B5044" s="27" t="s">
        <v>8317</v>
      </c>
      <c r="C5044" s="27" t="s">
        <v>190</v>
      </c>
      <c r="D5044" s="27" t="s">
        <v>855</v>
      </c>
      <c r="I5044" s="28">
        <v>43423.48128472222</v>
      </c>
      <c r="J5044" s="28">
        <v>43423.481840277775</v>
      </c>
      <c r="K5044" s="27">
        <v>5.5555555555555556E-4</v>
      </c>
      <c r="L5044" s="27" t="s">
        <v>210</v>
      </c>
      <c r="M5044" s="27" t="s">
        <v>211</v>
      </c>
      <c r="N5044" s="27" t="s">
        <v>215</v>
      </c>
      <c r="O5044" s="27" t="s">
        <v>856</v>
      </c>
      <c r="R5044" s="27">
        <v>0</v>
      </c>
      <c r="U5044" s="27" t="s">
        <v>8318</v>
      </c>
    </row>
    <row r="5045" spans="1:21" x14ac:dyDescent="0.15">
      <c r="A5045" s="27" t="s">
        <v>75</v>
      </c>
      <c r="B5045" s="27" t="s">
        <v>14924</v>
      </c>
      <c r="C5045" s="27" t="s">
        <v>190</v>
      </c>
      <c r="D5045" s="27" t="s">
        <v>855</v>
      </c>
      <c r="I5045" s="28">
        <v>43423.483969907407</v>
      </c>
      <c r="J5045" s="28">
        <v>43423.483969907407</v>
      </c>
      <c r="K5045" s="27">
        <v>0</v>
      </c>
      <c r="L5045" s="27" t="s">
        <v>211</v>
      </c>
      <c r="M5045" s="27" t="s">
        <v>211</v>
      </c>
      <c r="N5045" s="27" t="s">
        <v>215</v>
      </c>
      <c r="O5045" s="27" t="s">
        <v>856</v>
      </c>
      <c r="R5045" s="27">
        <v>0</v>
      </c>
      <c r="U5045" s="27" t="s">
        <v>14925</v>
      </c>
    </row>
    <row r="5046" spans="1:21" x14ac:dyDescent="0.15">
      <c r="A5046" s="27" t="s">
        <v>75</v>
      </c>
      <c r="B5046" s="27" t="s">
        <v>14926</v>
      </c>
      <c r="C5046" s="27" t="s">
        <v>190</v>
      </c>
      <c r="D5046" s="27" t="s">
        <v>855</v>
      </c>
      <c r="I5046" s="28">
        <v>43423.485011574077</v>
      </c>
      <c r="J5046" s="28">
        <v>43423.485011574077</v>
      </c>
      <c r="K5046" s="27">
        <v>0</v>
      </c>
      <c r="L5046" s="27" t="s">
        <v>211</v>
      </c>
      <c r="M5046" s="27" t="s">
        <v>211</v>
      </c>
      <c r="N5046" s="27" t="s">
        <v>215</v>
      </c>
      <c r="O5046" s="27" t="s">
        <v>856</v>
      </c>
      <c r="R5046" s="27">
        <v>0</v>
      </c>
      <c r="U5046" s="27" t="s">
        <v>14923</v>
      </c>
    </row>
    <row r="5047" spans="1:21" x14ac:dyDescent="0.15">
      <c r="A5047" s="27" t="s">
        <v>75</v>
      </c>
      <c r="B5047" s="27" t="s">
        <v>14927</v>
      </c>
      <c r="C5047" s="27" t="s">
        <v>190</v>
      </c>
      <c r="D5047" s="27" t="s">
        <v>855</v>
      </c>
      <c r="I5047" s="28">
        <v>43423.569178240738</v>
      </c>
      <c r="J5047" s="28">
        <v>43423.569178240738</v>
      </c>
      <c r="K5047" s="27">
        <v>0</v>
      </c>
      <c r="L5047" s="27" t="s">
        <v>211</v>
      </c>
      <c r="M5047" s="27" t="s">
        <v>211</v>
      </c>
      <c r="N5047" s="27" t="s">
        <v>215</v>
      </c>
      <c r="O5047" s="27" t="s">
        <v>856</v>
      </c>
      <c r="R5047" s="27">
        <v>0</v>
      </c>
      <c r="U5047" s="27" t="s">
        <v>14928</v>
      </c>
    </row>
    <row r="5048" spans="1:21" x14ac:dyDescent="0.15">
      <c r="A5048" s="27" t="s">
        <v>75</v>
      </c>
      <c r="B5048" s="27" t="s">
        <v>14929</v>
      </c>
      <c r="C5048" s="27" t="s">
        <v>190</v>
      </c>
      <c r="D5048" s="27" t="s">
        <v>855</v>
      </c>
      <c r="I5048" s="28">
        <v>43423.569826388892</v>
      </c>
      <c r="J5048" s="28">
        <v>43423.569826388892</v>
      </c>
      <c r="K5048" s="27">
        <v>0</v>
      </c>
      <c r="L5048" s="27" t="s">
        <v>211</v>
      </c>
      <c r="M5048" s="27" t="s">
        <v>211</v>
      </c>
      <c r="N5048" s="27" t="s">
        <v>215</v>
      </c>
      <c r="O5048" s="27" t="s">
        <v>856</v>
      </c>
      <c r="R5048" s="27">
        <v>0</v>
      </c>
      <c r="U5048" s="27" t="s">
        <v>14930</v>
      </c>
    </row>
    <row r="5049" spans="1:21" x14ac:dyDescent="0.15">
      <c r="A5049" s="27" t="s">
        <v>75</v>
      </c>
      <c r="B5049" s="27" t="s">
        <v>14931</v>
      </c>
      <c r="C5049" s="27" t="s">
        <v>190</v>
      </c>
      <c r="D5049" s="27" t="s">
        <v>855</v>
      </c>
      <c r="I5049" s="28">
        <v>43423.570555555554</v>
      </c>
      <c r="J5049" s="28">
        <v>43423.570555555554</v>
      </c>
      <c r="K5049" s="27">
        <v>0</v>
      </c>
      <c r="L5049" s="27" t="s">
        <v>211</v>
      </c>
      <c r="M5049" s="27" t="s">
        <v>211</v>
      </c>
      <c r="N5049" s="27" t="s">
        <v>215</v>
      </c>
      <c r="O5049" s="27" t="s">
        <v>856</v>
      </c>
      <c r="R5049" s="27">
        <v>0</v>
      </c>
      <c r="U5049" s="27" t="s">
        <v>14930</v>
      </c>
    </row>
    <row r="5050" spans="1:21" x14ac:dyDescent="0.15">
      <c r="A5050" s="27" t="s">
        <v>75</v>
      </c>
      <c r="B5050" s="27" t="s">
        <v>8319</v>
      </c>
      <c r="C5050" s="27" t="s">
        <v>190</v>
      </c>
      <c r="D5050" s="27" t="s">
        <v>855</v>
      </c>
      <c r="I5050" s="28">
        <v>43423.571331018517</v>
      </c>
      <c r="J5050" s="28">
        <v>43423.571736111109</v>
      </c>
      <c r="K5050" s="27">
        <v>4.0509259259259258E-4</v>
      </c>
      <c r="L5050" s="27" t="s">
        <v>210</v>
      </c>
      <c r="M5050" s="27" t="s">
        <v>211</v>
      </c>
      <c r="N5050" s="27" t="s">
        <v>215</v>
      </c>
      <c r="O5050" s="27" t="s">
        <v>856</v>
      </c>
      <c r="R5050" s="27">
        <v>0</v>
      </c>
      <c r="U5050" s="27" t="s">
        <v>8320</v>
      </c>
    </row>
    <row r="5051" spans="1:21" x14ac:dyDescent="0.15">
      <c r="A5051" s="27" t="s">
        <v>75</v>
      </c>
      <c r="B5051" s="27" t="s">
        <v>14932</v>
      </c>
      <c r="C5051" s="27" t="s">
        <v>190</v>
      </c>
      <c r="D5051" s="27" t="s">
        <v>855</v>
      </c>
      <c r="I5051" s="28">
        <v>43423.57230324074</v>
      </c>
      <c r="J5051" s="28">
        <v>43423.57230324074</v>
      </c>
      <c r="K5051" s="27">
        <v>0</v>
      </c>
      <c r="L5051" s="27" t="s">
        <v>211</v>
      </c>
      <c r="M5051" s="27" t="s">
        <v>211</v>
      </c>
      <c r="N5051" s="27" t="s">
        <v>215</v>
      </c>
      <c r="O5051" s="27" t="s">
        <v>856</v>
      </c>
      <c r="U5051" s="27" t="s">
        <v>14923</v>
      </c>
    </row>
    <row r="5052" spans="1:21" x14ac:dyDescent="0.15">
      <c r="A5052" s="27" t="s">
        <v>75</v>
      </c>
      <c r="B5052" s="27" t="s">
        <v>14933</v>
      </c>
      <c r="C5052" s="27" t="s">
        <v>190</v>
      </c>
      <c r="D5052" s="27" t="s">
        <v>855</v>
      </c>
      <c r="I5052" s="28">
        <v>43423.572418981479</v>
      </c>
      <c r="J5052" s="28">
        <v>43423.572418981479</v>
      </c>
      <c r="K5052" s="27">
        <v>0</v>
      </c>
      <c r="L5052" s="27" t="s">
        <v>211</v>
      </c>
      <c r="M5052" s="27" t="s">
        <v>211</v>
      </c>
      <c r="N5052" s="27" t="s">
        <v>215</v>
      </c>
      <c r="O5052" s="27" t="s">
        <v>856</v>
      </c>
      <c r="R5052" s="27">
        <v>0</v>
      </c>
      <c r="U5052" s="27" t="s">
        <v>8318</v>
      </c>
    </row>
    <row r="5053" spans="1:21" x14ac:dyDescent="0.15">
      <c r="A5053" s="27" t="s">
        <v>75</v>
      </c>
      <c r="B5053" s="27" t="s">
        <v>8321</v>
      </c>
      <c r="C5053" s="27" t="s">
        <v>190</v>
      </c>
      <c r="D5053" s="27" t="s">
        <v>855</v>
      </c>
      <c r="I5053" s="28">
        <v>43423.573634259257</v>
      </c>
      <c r="J5053" s="28">
        <v>43423.574953703705</v>
      </c>
      <c r="K5053" s="27">
        <v>1.3194444444444443E-3</v>
      </c>
      <c r="L5053" s="27" t="s">
        <v>210</v>
      </c>
      <c r="M5053" s="27" t="s">
        <v>211</v>
      </c>
      <c r="N5053" s="27" t="s">
        <v>215</v>
      </c>
      <c r="O5053" s="27" t="s">
        <v>856</v>
      </c>
      <c r="R5053" s="27">
        <v>0</v>
      </c>
      <c r="U5053" s="27" t="s">
        <v>8314</v>
      </c>
    </row>
    <row r="5054" spans="1:21" x14ac:dyDescent="0.15">
      <c r="A5054" s="27" t="s">
        <v>75</v>
      </c>
      <c r="B5054" s="27" t="s">
        <v>8322</v>
      </c>
      <c r="C5054" s="27" t="s">
        <v>190</v>
      </c>
      <c r="D5054" s="27" t="s">
        <v>855</v>
      </c>
      <c r="I5054" s="28">
        <v>43423.575902777775</v>
      </c>
      <c r="J5054" s="28">
        <v>43423.579675925925</v>
      </c>
      <c r="K5054" s="27">
        <v>3.7731481481481483E-3</v>
      </c>
      <c r="L5054" s="27" t="s">
        <v>210</v>
      </c>
      <c r="M5054" s="27" t="s">
        <v>210</v>
      </c>
      <c r="N5054" s="27" t="s">
        <v>215</v>
      </c>
      <c r="O5054" s="27" t="s">
        <v>856</v>
      </c>
      <c r="R5054" s="27">
        <v>0</v>
      </c>
      <c r="U5054" s="27" t="s">
        <v>8305</v>
      </c>
    </row>
    <row r="5055" spans="1:21" x14ac:dyDescent="0.15">
      <c r="A5055" s="27" t="s">
        <v>75</v>
      </c>
      <c r="B5055" s="27" t="s">
        <v>14934</v>
      </c>
      <c r="C5055" s="27" t="s">
        <v>190</v>
      </c>
      <c r="D5055" s="27" t="s">
        <v>855</v>
      </c>
      <c r="I5055" s="28">
        <v>43423.576145833336</v>
      </c>
      <c r="J5055" s="28">
        <v>43423.576145833336</v>
      </c>
      <c r="K5055" s="27">
        <v>0</v>
      </c>
      <c r="L5055" s="27" t="s">
        <v>211</v>
      </c>
      <c r="M5055" s="27" t="s">
        <v>211</v>
      </c>
      <c r="N5055" s="27" t="s">
        <v>215</v>
      </c>
      <c r="O5055" s="27" t="s">
        <v>856</v>
      </c>
      <c r="R5055" s="27">
        <v>0</v>
      </c>
      <c r="U5055" s="27" t="s">
        <v>14923</v>
      </c>
    </row>
    <row r="5056" spans="1:21" x14ac:dyDescent="0.15">
      <c r="A5056" s="27" t="s">
        <v>75</v>
      </c>
      <c r="B5056" s="27" t="s">
        <v>14935</v>
      </c>
      <c r="C5056" s="27" t="s">
        <v>190</v>
      </c>
      <c r="D5056" s="27" t="s">
        <v>855</v>
      </c>
      <c r="I5056" s="28">
        <v>43423.577002314814</v>
      </c>
      <c r="J5056" s="28">
        <v>43423.577002314814</v>
      </c>
      <c r="K5056" s="27">
        <v>0</v>
      </c>
      <c r="L5056" s="27" t="s">
        <v>211</v>
      </c>
      <c r="M5056" s="27" t="s">
        <v>211</v>
      </c>
      <c r="N5056" s="27" t="s">
        <v>215</v>
      </c>
      <c r="O5056" s="27" t="s">
        <v>856</v>
      </c>
      <c r="R5056" s="27">
        <v>0</v>
      </c>
      <c r="U5056" s="27" t="s">
        <v>14907</v>
      </c>
    </row>
    <row r="5057" spans="1:21" x14ac:dyDescent="0.15">
      <c r="A5057" s="27" t="s">
        <v>75</v>
      </c>
      <c r="B5057" s="27" t="s">
        <v>14936</v>
      </c>
      <c r="C5057" s="27" t="s">
        <v>190</v>
      </c>
      <c r="D5057" s="27" t="s">
        <v>855</v>
      </c>
      <c r="I5057" s="28">
        <v>43423.580451388887</v>
      </c>
      <c r="J5057" s="28">
        <v>43423.580451388887</v>
      </c>
      <c r="K5057" s="27">
        <v>0</v>
      </c>
      <c r="L5057" s="27" t="s">
        <v>211</v>
      </c>
      <c r="M5057" s="27" t="s">
        <v>211</v>
      </c>
      <c r="N5057" s="27" t="s">
        <v>215</v>
      </c>
      <c r="O5057" s="27" t="s">
        <v>856</v>
      </c>
      <c r="U5057" s="27" t="s">
        <v>14913</v>
      </c>
    </row>
    <row r="5058" spans="1:21" x14ac:dyDescent="0.15">
      <c r="A5058" s="27" t="s">
        <v>75</v>
      </c>
      <c r="B5058" s="27" t="s">
        <v>8323</v>
      </c>
      <c r="C5058" s="27" t="s">
        <v>190</v>
      </c>
      <c r="D5058" s="27" t="s">
        <v>855</v>
      </c>
      <c r="I5058" s="28">
        <v>43423.580520833333</v>
      </c>
      <c r="J5058" s="28">
        <v>43423.581412037034</v>
      </c>
      <c r="K5058" s="27">
        <v>8.9120370370370362E-4</v>
      </c>
      <c r="L5058" s="27" t="s">
        <v>210</v>
      </c>
      <c r="M5058" s="27" t="s">
        <v>211</v>
      </c>
      <c r="N5058" s="27" t="s">
        <v>215</v>
      </c>
      <c r="O5058" s="27" t="s">
        <v>856</v>
      </c>
      <c r="R5058" s="27">
        <v>0</v>
      </c>
      <c r="U5058" s="27" t="s">
        <v>8316</v>
      </c>
    </row>
    <row r="5059" spans="1:21" x14ac:dyDescent="0.15">
      <c r="A5059" s="27" t="s">
        <v>75</v>
      </c>
      <c r="B5059" s="27" t="s">
        <v>14937</v>
      </c>
      <c r="C5059" s="27" t="s">
        <v>190</v>
      </c>
      <c r="D5059" s="27" t="s">
        <v>855</v>
      </c>
      <c r="I5059" s="28">
        <v>43423.584293981483</v>
      </c>
      <c r="J5059" s="28">
        <v>43423.584293981483</v>
      </c>
      <c r="K5059" s="27">
        <v>0</v>
      </c>
      <c r="L5059" s="27" t="s">
        <v>211</v>
      </c>
      <c r="M5059" s="27" t="s">
        <v>211</v>
      </c>
      <c r="N5059" s="27" t="s">
        <v>215</v>
      </c>
      <c r="O5059" s="27" t="s">
        <v>856</v>
      </c>
      <c r="R5059" s="27">
        <v>0</v>
      </c>
      <c r="U5059" s="27" t="s">
        <v>14913</v>
      </c>
    </row>
    <row r="5060" spans="1:21" x14ac:dyDescent="0.15">
      <c r="A5060" s="27" t="s">
        <v>75</v>
      </c>
      <c r="B5060" s="27" t="s">
        <v>8324</v>
      </c>
      <c r="C5060" s="27" t="s">
        <v>190</v>
      </c>
      <c r="D5060" s="27" t="s">
        <v>855</v>
      </c>
      <c r="I5060" s="28">
        <v>43423.586423611108</v>
      </c>
      <c r="J5060" s="28">
        <v>43423.587280092594</v>
      </c>
      <c r="K5060" s="27">
        <v>8.564814814814815E-4</v>
      </c>
      <c r="L5060" s="27" t="s">
        <v>210</v>
      </c>
      <c r="M5060" s="27" t="s">
        <v>211</v>
      </c>
      <c r="N5060" s="27" t="s">
        <v>215</v>
      </c>
      <c r="O5060" s="27" t="s">
        <v>856</v>
      </c>
      <c r="R5060" s="27">
        <v>0</v>
      </c>
      <c r="U5060" s="27" t="s">
        <v>2008</v>
      </c>
    </row>
    <row r="5061" spans="1:21" x14ac:dyDescent="0.15">
      <c r="A5061" s="27" t="s">
        <v>75</v>
      </c>
      <c r="B5061" s="27" t="s">
        <v>14938</v>
      </c>
      <c r="C5061" s="27" t="s">
        <v>190</v>
      </c>
      <c r="D5061" s="27" t="s">
        <v>855</v>
      </c>
      <c r="I5061" s="28">
        <v>43423.588449074072</v>
      </c>
      <c r="J5061" s="28">
        <v>43423.588449074072</v>
      </c>
      <c r="K5061" s="27">
        <v>0</v>
      </c>
      <c r="L5061" s="27" t="s">
        <v>211</v>
      </c>
      <c r="M5061" s="27" t="s">
        <v>211</v>
      </c>
      <c r="N5061" s="27" t="s">
        <v>215</v>
      </c>
      <c r="O5061" s="27" t="s">
        <v>856</v>
      </c>
      <c r="R5061" s="27">
        <v>0</v>
      </c>
      <c r="U5061" s="27" t="s">
        <v>1729</v>
      </c>
    </row>
    <row r="5062" spans="1:21" x14ac:dyDescent="0.15">
      <c r="A5062" s="27" t="s">
        <v>75</v>
      </c>
      <c r="B5062" s="27" t="s">
        <v>14939</v>
      </c>
      <c r="C5062" s="27" t="s">
        <v>190</v>
      </c>
      <c r="D5062" s="27" t="s">
        <v>855</v>
      </c>
      <c r="I5062" s="28">
        <v>43423.589594907404</v>
      </c>
      <c r="J5062" s="28">
        <v>43423.589594907404</v>
      </c>
      <c r="K5062" s="27">
        <v>0</v>
      </c>
      <c r="L5062" s="27" t="s">
        <v>211</v>
      </c>
      <c r="M5062" s="27" t="s">
        <v>211</v>
      </c>
      <c r="N5062" s="27" t="s">
        <v>215</v>
      </c>
      <c r="O5062" s="27" t="s">
        <v>856</v>
      </c>
      <c r="U5062" s="27" t="s">
        <v>14923</v>
      </c>
    </row>
    <row r="5063" spans="1:21" x14ac:dyDescent="0.15">
      <c r="A5063" s="27" t="s">
        <v>75</v>
      </c>
      <c r="B5063" s="27" t="s">
        <v>14940</v>
      </c>
      <c r="C5063" s="27" t="s">
        <v>190</v>
      </c>
      <c r="D5063" s="27" t="s">
        <v>855</v>
      </c>
      <c r="I5063" s="28">
        <v>43423.589675925927</v>
      </c>
      <c r="J5063" s="28">
        <v>43423.589675925927</v>
      </c>
      <c r="K5063" s="27">
        <v>0</v>
      </c>
      <c r="L5063" s="27" t="s">
        <v>211</v>
      </c>
      <c r="M5063" s="27" t="s">
        <v>211</v>
      </c>
      <c r="N5063" s="27" t="s">
        <v>215</v>
      </c>
      <c r="O5063" s="27" t="s">
        <v>856</v>
      </c>
      <c r="R5063" s="27">
        <v>0</v>
      </c>
      <c r="U5063" s="27" t="s">
        <v>8318</v>
      </c>
    </row>
    <row r="5064" spans="1:21" x14ac:dyDescent="0.15">
      <c r="A5064" s="27" t="s">
        <v>75</v>
      </c>
      <c r="B5064" s="27" t="s">
        <v>14941</v>
      </c>
      <c r="C5064" s="27" t="s">
        <v>190</v>
      </c>
      <c r="D5064" s="27" t="s">
        <v>855</v>
      </c>
      <c r="I5064" s="28">
        <v>43423.589988425927</v>
      </c>
      <c r="J5064" s="28">
        <v>43423.589988425927</v>
      </c>
      <c r="K5064" s="27">
        <v>0</v>
      </c>
      <c r="L5064" s="27" t="s">
        <v>211</v>
      </c>
      <c r="M5064" s="27" t="s">
        <v>211</v>
      </c>
      <c r="N5064" s="27" t="s">
        <v>215</v>
      </c>
      <c r="O5064" s="27" t="s">
        <v>856</v>
      </c>
      <c r="R5064" s="27">
        <v>0</v>
      </c>
      <c r="U5064" s="27" t="s">
        <v>8318</v>
      </c>
    </row>
    <row r="5065" spans="1:21" x14ac:dyDescent="0.15">
      <c r="A5065" s="27" t="s">
        <v>75</v>
      </c>
      <c r="B5065" s="27" t="s">
        <v>14942</v>
      </c>
      <c r="C5065" s="27" t="s">
        <v>190</v>
      </c>
      <c r="D5065" s="27" t="s">
        <v>855</v>
      </c>
      <c r="I5065" s="28">
        <v>43423.590960648151</v>
      </c>
      <c r="J5065" s="28">
        <v>43423.590960648151</v>
      </c>
      <c r="K5065" s="27">
        <v>0</v>
      </c>
      <c r="L5065" s="27" t="s">
        <v>211</v>
      </c>
      <c r="M5065" s="27" t="s">
        <v>211</v>
      </c>
      <c r="N5065" s="27" t="s">
        <v>215</v>
      </c>
      <c r="O5065" s="27" t="s">
        <v>856</v>
      </c>
      <c r="R5065" s="27">
        <v>0</v>
      </c>
      <c r="U5065" s="27" t="s">
        <v>14943</v>
      </c>
    </row>
    <row r="5066" spans="1:21" x14ac:dyDescent="0.15">
      <c r="A5066" s="27" t="s">
        <v>75</v>
      </c>
      <c r="B5066" s="27" t="s">
        <v>14944</v>
      </c>
      <c r="C5066" s="27" t="s">
        <v>190</v>
      </c>
      <c r="D5066" s="27" t="s">
        <v>855</v>
      </c>
      <c r="I5066" s="28">
        <v>43423.59165509259</v>
      </c>
      <c r="J5066" s="28">
        <v>43423.59165509259</v>
      </c>
      <c r="K5066" s="27">
        <v>0</v>
      </c>
      <c r="L5066" s="27" t="s">
        <v>211</v>
      </c>
      <c r="M5066" s="27" t="s">
        <v>211</v>
      </c>
      <c r="N5066" s="27" t="s">
        <v>215</v>
      </c>
      <c r="O5066" s="27" t="s">
        <v>856</v>
      </c>
      <c r="R5066" s="27">
        <v>0</v>
      </c>
      <c r="U5066" s="27" t="s">
        <v>14945</v>
      </c>
    </row>
    <row r="5067" spans="1:21" x14ac:dyDescent="0.15">
      <c r="A5067" s="27" t="s">
        <v>75</v>
      </c>
      <c r="B5067" s="27" t="s">
        <v>14946</v>
      </c>
      <c r="C5067" s="27" t="s">
        <v>190</v>
      </c>
      <c r="D5067" s="27" t="s">
        <v>855</v>
      </c>
      <c r="I5067" s="28">
        <v>43423.592442129629</v>
      </c>
      <c r="J5067" s="28">
        <v>43423.592442129629</v>
      </c>
      <c r="K5067" s="27">
        <v>0</v>
      </c>
      <c r="L5067" s="27" t="s">
        <v>211</v>
      </c>
      <c r="M5067" s="27" t="s">
        <v>211</v>
      </c>
      <c r="N5067" s="27" t="s">
        <v>215</v>
      </c>
      <c r="O5067" s="27" t="s">
        <v>856</v>
      </c>
      <c r="R5067" s="27">
        <v>0</v>
      </c>
      <c r="U5067" s="27" t="s">
        <v>8334</v>
      </c>
    </row>
    <row r="5068" spans="1:21" x14ac:dyDescent="0.15">
      <c r="A5068" s="27" t="s">
        <v>75</v>
      </c>
      <c r="B5068" s="27" t="s">
        <v>14947</v>
      </c>
      <c r="C5068" s="27" t="s">
        <v>190</v>
      </c>
      <c r="D5068" s="27" t="s">
        <v>855</v>
      </c>
      <c r="I5068" s="28">
        <v>43423.5934375</v>
      </c>
      <c r="J5068" s="28">
        <v>43423.5934375</v>
      </c>
      <c r="K5068" s="27">
        <v>0</v>
      </c>
      <c r="L5068" s="27" t="s">
        <v>211</v>
      </c>
      <c r="M5068" s="27" t="s">
        <v>211</v>
      </c>
      <c r="N5068" s="27" t="s">
        <v>215</v>
      </c>
      <c r="O5068" s="27" t="s">
        <v>856</v>
      </c>
      <c r="R5068" s="27">
        <v>0</v>
      </c>
      <c r="U5068" s="27" t="s">
        <v>14923</v>
      </c>
    </row>
    <row r="5069" spans="1:21" x14ac:dyDescent="0.15">
      <c r="A5069" s="27" t="s">
        <v>75</v>
      </c>
      <c r="B5069" s="27" t="s">
        <v>8325</v>
      </c>
      <c r="C5069" s="27" t="s">
        <v>190</v>
      </c>
      <c r="D5069" s="27" t="s">
        <v>855</v>
      </c>
      <c r="I5069" s="28">
        <v>43423.5940162037</v>
      </c>
      <c r="J5069" s="28">
        <v>43423.597650462965</v>
      </c>
      <c r="K5069" s="27">
        <v>3.6342592592592594E-3</v>
      </c>
      <c r="L5069" s="27" t="s">
        <v>210</v>
      </c>
      <c r="M5069" s="27" t="s">
        <v>210</v>
      </c>
      <c r="N5069" s="27" t="s">
        <v>215</v>
      </c>
      <c r="O5069" s="27" t="s">
        <v>856</v>
      </c>
      <c r="R5069" s="27">
        <v>0</v>
      </c>
      <c r="U5069" s="27" t="s">
        <v>8326</v>
      </c>
    </row>
    <row r="5070" spans="1:21" x14ac:dyDescent="0.15">
      <c r="A5070" s="27" t="s">
        <v>75</v>
      </c>
      <c r="B5070" s="27" t="s">
        <v>8327</v>
      </c>
      <c r="C5070" s="27" t="s">
        <v>190</v>
      </c>
      <c r="D5070" s="27" t="s">
        <v>855</v>
      </c>
      <c r="I5070" s="28">
        <v>43423.604120370372</v>
      </c>
      <c r="J5070" s="28">
        <v>43423.606724537036</v>
      </c>
      <c r="K5070" s="27">
        <v>2.6041666666666665E-3</v>
      </c>
      <c r="L5070" s="27" t="s">
        <v>210</v>
      </c>
      <c r="M5070" s="27" t="s">
        <v>210</v>
      </c>
      <c r="N5070" s="27" t="s">
        <v>215</v>
      </c>
      <c r="O5070" s="27" t="s">
        <v>856</v>
      </c>
      <c r="R5070" s="27">
        <v>0</v>
      </c>
      <c r="U5070" s="27" t="s">
        <v>8328</v>
      </c>
    </row>
    <row r="5071" spans="1:21" x14ac:dyDescent="0.15">
      <c r="A5071" s="27" t="s">
        <v>75</v>
      </c>
      <c r="B5071" s="27" t="s">
        <v>14948</v>
      </c>
      <c r="C5071" s="27" t="s">
        <v>190</v>
      </c>
      <c r="D5071" s="27" t="s">
        <v>855</v>
      </c>
      <c r="I5071" s="28">
        <v>43423.611215277779</v>
      </c>
      <c r="J5071" s="28">
        <v>43423.611215277779</v>
      </c>
      <c r="K5071" s="27">
        <v>0</v>
      </c>
      <c r="L5071" s="27" t="s">
        <v>211</v>
      </c>
      <c r="M5071" s="27" t="s">
        <v>211</v>
      </c>
      <c r="N5071" s="27" t="s">
        <v>215</v>
      </c>
      <c r="O5071" s="27" t="s">
        <v>856</v>
      </c>
      <c r="R5071" s="27">
        <v>0</v>
      </c>
      <c r="U5071" s="27" t="s">
        <v>14949</v>
      </c>
    </row>
    <row r="5072" spans="1:21" x14ac:dyDescent="0.15">
      <c r="A5072" s="27" t="s">
        <v>75</v>
      </c>
      <c r="B5072" s="27" t="s">
        <v>8329</v>
      </c>
      <c r="C5072" s="27" t="s">
        <v>190</v>
      </c>
      <c r="D5072" s="27" t="s">
        <v>855</v>
      </c>
      <c r="I5072" s="28">
        <v>43423.612847222219</v>
      </c>
      <c r="J5072" s="28">
        <v>43423.613449074073</v>
      </c>
      <c r="K5072" s="27">
        <v>6.018518518518519E-4</v>
      </c>
      <c r="L5072" s="27" t="s">
        <v>210</v>
      </c>
      <c r="M5072" s="27" t="s">
        <v>211</v>
      </c>
      <c r="N5072" s="27" t="s">
        <v>215</v>
      </c>
      <c r="O5072" s="27" t="s">
        <v>856</v>
      </c>
      <c r="R5072" s="27">
        <v>0</v>
      </c>
      <c r="U5072" s="27" t="s">
        <v>8330</v>
      </c>
    </row>
    <row r="5073" spans="1:21" x14ac:dyDescent="0.15">
      <c r="A5073" s="27" t="s">
        <v>75</v>
      </c>
      <c r="B5073" s="27" t="s">
        <v>14950</v>
      </c>
      <c r="C5073" s="27" t="s">
        <v>190</v>
      </c>
      <c r="D5073" s="27" t="s">
        <v>855</v>
      </c>
      <c r="I5073" s="28">
        <v>43423.616631944446</v>
      </c>
      <c r="J5073" s="28">
        <v>43423.616631944446</v>
      </c>
      <c r="K5073" s="27">
        <v>0</v>
      </c>
      <c r="L5073" s="27" t="s">
        <v>211</v>
      </c>
      <c r="M5073" s="27" t="s">
        <v>211</v>
      </c>
      <c r="N5073" s="27" t="s">
        <v>215</v>
      </c>
      <c r="O5073" s="27" t="s">
        <v>856</v>
      </c>
      <c r="R5073" s="27">
        <v>0</v>
      </c>
      <c r="U5073" s="27" t="s">
        <v>14951</v>
      </c>
    </row>
    <row r="5074" spans="1:21" x14ac:dyDescent="0.15">
      <c r="A5074" s="27" t="s">
        <v>75</v>
      </c>
      <c r="B5074" s="27" t="s">
        <v>14952</v>
      </c>
      <c r="C5074" s="27" t="s">
        <v>190</v>
      </c>
      <c r="D5074" s="27" t="s">
        <v>855</v>
      </c>
      <c r="I5074" s="28">
        <v>43423.618020833332</v>
      </c>
      <c r="J5074" s="28">
        <v>43423.618020833332</v>
      </c>
      <c r="K5074" s="27">
        <v>0</v>
      </c>
      <c r="L5074" s="27" t="s">
        <v>211</v>
      </c>
      <c r="M5074" s="27" t="s">
        <v>211</v>
      </c>
      <c r="N5074" s="27" t="s">
        <v>215</v>
      </c>
      <c r="O5074" s="27" t="s">
        <v>856</v>
      </c>
      <c r="U5074" s="27" t="s">
        <v>14953</v>
      </c>
    </row>
    <row r="5075" spans="1:21" x14ac:dyDescent="0.15">
      <c r="A5075" s="27" t="s">
        <v>75</v>
      </c>
      <c r="B5075" s="27" t="s">
        <v>8331</v>
      </c>
      <c r="C5075" s="27" t="s">
        <v>190</v>
      </c>
      <c r="D5075" s="27" t="s">
        <v>855</v>
      </c>
      <c r="I5075" s="28">
        <v>43423.618078703701</v>
      </c>
      <c r="J5075" s="28">
        <v>43423.618657407409</v>
      </c>
      <c r="K5075" s="27">
        <v>5.7870370370370378E-4</v>
      </c>
      <c r="L5075" s="27" t="s">
        <v>210</v>
      </c>
      <c r="M5075" s="27" t="s">
        <v>211</v>
      </c>
      <c r="N5075" s="27" t="s">
        <v>215</v>
      </c>
      <c r="O5075" s="27" t="s">
        <v>856</v>
      </c>
      <c r="R5075" s="27">
        <v>0</v>
      </c>
      <c r="U5075" s="27" t="s">
        <v>8332</v>
      </c>
    </row>
    <row r="5076" spans="1:21" x14ac:dyDescent="0.15">
      <c r="A5076" s="27" t="s">
        <v>75</v>
      </c>
      <c r="B5076" s="27" t="s">
        <v>8333</v>
      </c>
      <c r="C5076" s="27" t="s">
        <v>190</v>
      </c>
      <c r="D5076" s="27" t="s">
        <v>855</v>
      </c>
      <c r="I5076" s="28">
        <v>43423.619942129626</v>
      </c>
      <c r="J5076" s="28">
        <v>43423.623043981483</v>
      </c>
      <c r="K5076" s="27">
        <v>3.1018518518518522E-3</v>
      </c>
      <c r="L5076" s="27" t="s">
        <v>210</v>
      </c>
      <c r="M5076" s="27" t="s">
        <v>210</v>
      </c>
      <c r="N5076" s="27" t="s">
        <v>215</v>
      </c>
      <c r="O5076" s="27" t="s">
        <v>856</v>
      </c>
      <c r="R5076" s="27">
        <v>0</v>
      </c>
      <c r="U5076" s="27" t="s">
        <v>8334</v>
      </c>
    </row>
    <row r="5077" spans="1:21" x14ac:dyDescent="0.15">
      <c r="A5077" s="27" t="s">
        <v>75</v>
      </c>
      <c r="B5077" s="27" t="s">
        <v>14954</v>
      </c>
      <c r="C5077" s="27" t="s">
        <v>190</v>
      </c>
      <c r="D5077" s="27" t="s">
        <v>855</v>
      </c>
      <c r="I5077" s="28">
        <v>43423.621851851851</v>
      </c>
      <c r="J5077" s="28">
        <v>43423.621851851851</v>
      </c>
      <c r="K5077" s="27">
        <v>0</v>
      </c>
      <c r="L5077" s="27" t="s">
        <v>211</v>
      </c>
      <c r="M5077" s="27" t="s">
        <v>211</v>
      </c>
      <c r="N5077" s="27" t="s">
        <v>215</v>
      </c>
      <c r="O5077" s="27" t="s">
        <v>856</v>
      </c>
      <c r="R5077" s="27">
        <v>0</v>
      </c>
      <c r="U5077" s="27" t="s">
        <v>14953</v>
      </c>
    </row>
    <row r="5078" spans="1:21" x14ac:dyDescent="0.15">
      <c r="A5078" s="27" t="s">
        <v>75</v>
      </c>
      <c r="B5078" s="27" t="s">
        <v>14955</v>
      </c>
      <c r="C5078" s="27" t="s">
        <v>190</v>
      </c>
      <c r="D5078" s="27" t="s">
        <v>855</v>
      </c>
      <c r="I5078" s="28">
        <v>43423.625393518516</v>
      </c>
      <c r="J5078" s="28">
        <v>43423.625393518516</v>
      </c>
      <c r="K5078" s="27">
        <v>0</v>
      </c>
      <c r="L5078" s="27" t="s">
        <v>211</v>
      </c>
      <c r="M5078" s="27" t="s">
        <v>211</v>
      </c>
      <c r="N5078" s="27" t="s">
        <v>215</v>
      </c>
      <c r="O5078" s="27" t="s">
        <v>856</v>
      </c>
      <c r="R5078" s="27">
        <v>0</v>
      </c>
      <c r="U5078" s="27" t="s">
        <v>14945</v>
      </c>
    </row>
    <row r="5079" spans="1:21" x14ac:dyDescent="0.15">
      <c r="A5079" s="27" t="s">
        <v>75</v>
      </c>
      <c r="B5079" s="27" t="s">
        <v>8335</v>
      </c>
      <c r="C5079" s="27" t="s">
        <v>190</v>
      </c>
      <c r="D5079" s="27" t="s">
        <v>855</v>
      </c>
      <c r="I5079" s="28">
        <v>43423.626979166664</v>
      </c>
      <c r="J5079" s="28">
        <v>43423.628333333334</v>
      </c>
      <c r="K5079" s="27">
        <v>1.3541666666666667E-3</v>
      </c>
      <c r="L5079" s="27" t="s">
        <v>210</v>
      </c>
      <c r="M5079" s="27" t="s">
        <v>211</v>
      </c>
      <c r="N5079" s="27" t="s">
        <v>215</v>
      </c>
      <c r="O5079" s="27" t="s">
        <v>856</v>
      </c>
      <c r="R5079" s="27">
        <v>0</v>
      </c>
      <c r="U5079" s="27" t="s">
        <v>8336</v>
      </c>
    </row>
    <row r="5080" spans="1:21" x14ac:dyDescent="0.15">
      <c r="A5080" s="27" t="s">
        <v>75</v>
      </c>
      <c r="B5080" s="27" t="s">
        <v>14956</v>
      </c>
      <c r="C5080" s="27" t="s">
        <v>190</v>
      </c>
      <c r="D5080" s="27" t="s">
        <v>855</v>
      </c>
      <c r="I5080" s="28">
        <v>43423.629421296297</v>
      </c>
      <c r="J5080" s="28">
        <v>43423.629421296297</v>
      </c>
      <c r="K5080" s="27">
        <v>0</v>
      </c>
      <c r="L5080" s="27" t="s">
        <v>211</v>
      </c>
      <c r="M5080" s="27" t="s">
        <v>211</v>
      </c>
      <c r="N5080" s="27" t="s">
        <v>215</v>
      </c>
      <c r="O5080" s="27" t="s">
        <v>856</v>
      </c>
      <c r="R5080" s="27">
        <v>0</v>
      </c>
      <c r="U5080" s="27" t="s">
        <v>14957</v>
      </c>
    </row>
    <row r="5081" spans="1:21" x14ac:dyDescent="0.15">
      <c r="A5081" s="27" t="s">
        <v>75</v>
      </c>
      <c r="B5081" s="27" t="s">
        <v>14958</v>
      </c>
      <c r="C5081" s="27" t="s">
        <v>190</v>
      </c>
      <c r="D5081" s="27" t="s">
        <v>855</v>
      </c>
      <c r="I5081" s="28">
        <v>43423.63076388889</v>
      </c>
      <c r="J5081" s="28">
        <v>43423.63076388889</v>
      </c>
      <c r="K5081" s="27">
        <v>0</v>
      </c>
      <c r="L5081" s="27" t="s">
        <v>211</v>
      </c>
      <c r="M5081" s="27" t="s">
        <v>211</v>
      </c>
      <c r="N5081" s="27" t="s">
        <v>215</v>
      </c>
      <c r="O5081" s="27" t="s">
        <v>856</v>
      </c>
      <c r="R5081" s="27">
        <v>0</v>
      </c>
      <c r="U5081" s="27" t="s">
        <v>14959</v>
      </c>
    </row>
    <row r="5082" spans="1:21" x14ac:dyDescent="0.15">
      <c r="A5082" s="27" t="s">
        <v>75</v>
      </c>
      <c r="B5082" s="27" t="s">
        <v>14960</v>
      </c>
      <c r="C5082" s="27" t="s">
        <v>190</v>
      </c>
      <c r="D5082" s="27" t="s">
        <v>855</v>
      </c>
      <c r="I5082" s="28">
        <v>43423.633587962962</v>
      </c>
      <c r="J5082" s="28">
        <v>43423.633587962962</v>
      </c>
      <c r="K5082" s="27">
        <v>0</v>
      </c>
      <c r="L5082" s="27" t="s">
        <v>211</v>
      </c>
      <c r="M5082" s="27" t="s">
        <v>211</v>
      </c>
      <c r="N5082" s="27" t="s">
        <v>215</v>
      </c>
      <c r="O5082" s="27" t="s">
        <v>856</v>
      </c>
      <c r="R5082" s="27">
        <v>0</v>
      </c>
      <c r="U5082" s="27" t="s">
        <v>14961</v>
      </c>
    </row>
    <row r="5083" spans="1:21" x14ac:dyDescent="0.15">
      <c r="A5083" s="27" t="s">
        <v>75</v>
      </c>
      <c r="B5083" s="27" t="s">
        <v>8337</v>
      </c>
      <c r="C5083" s="27" t="s">
        <v>190</v>
      </c>
      <c r="D5083" s="27" t="s">
        <v>855</v>
      </c>
      <c r="I5083" s="28">
        <v>43423.633935185186</v>
      </c>
      <c r="J5083" s="28">
        <v>43423.634884259256</v>
      </c>
      <c r="K5083" s="27">
        <v>9.4907407407407408E-4</v>
      </c>
      <c r="L5083" s="27" t="s">
        <v>210</v>
      </c>
      <c r="M5083" s="27" t="s">
        <v>211</v>
      </c>
      <c r="N5083" s="27" t="s">
        <v>215</v>
      </c>
      <c r="O5083" s="27" t="s">
        <v>856</v>
      </c>
      <c r="R5083" s="27">
        <v>0</v>
      </c>
      <c r="U5083" s="27" t="s">
        <v>8338</v>
      </c>
    </row>
    <row r="5084" spans="1:21" x14ac:dyDescent="0.15">
      <c r="A5084" s="27" t="s">
        <v>75</v>
      </c>
      <c r="B5084" s="27" t="s">
        <v>14962</v>
      </c>
      <c r="C5084" s="27" t="s">
        <v>190</v>
      </c>
      <c r="D5084" s="27" t="s">
        <v>855</v>
      </c>
      <c r="I5084" s="28">
        <v>43423.634004629632</v>
      </c>
      <c r="J5084" s="28">
        <v>43423.634004629632</v>
      </c>
      <c r="K5084" s="27">
        <v>0</v>
      </c>
      <c r="L5084" s="27" t="s">
        <v>211</v>
      </c>
      <c r="M5084" s="27" t="s">
        <v>211</v>
      </c>
      <c r="N5084" s="27" t="s">
        <v>215</v>
      </c>
      <c r="O5084" s="27" t="s">
        <v>856</v>
      </c>
      <c r="R5084" s="27">
        <v>0</v>
      </c>
      <c r="U5084" s="27" t="s">
        <v>14963</v>
      </c>
    </row>
    <row r="5085" spans="1:21" x14ac:dyDescent="0.15">
      <c r="A5085" s="27" t="s">
        <v>75</v>
      </c>
      <c r="B5085" s="27" t="s">
        <v>14964</v>
      </c>
      <c r="C5085" s="27" t="s">
        <v>190</v>
      </c>
      <c r="D5085" s="27" t="s">
        <v>855</v>
      </c>
      <c r="I5085" s="28">
        <v>43423.636319444442</v>
      </c>
      <c r="J5085" s="28">
        <v>43423.636319444442</v>
      </c>
      <c r="K5085" s="27">
        <v>0</v>
      </c>
      <c r="L5085" s="27" t="s">
        <v>211</v>
      </c>
      <c r="M5085" s="27" t="s">
        <v>211</v>
      </c>
      <c r="N5085" s="27" t="s">
        <v>215</v>
      </c>
      <c r="O5085" s="27" t="s">
        <v>856</v>
      </c>
      <c r="R5085" s="27">
        <v>0</v>
      </c>
      <c r="U5085" s="27" t="s">
        <v>14965</v>
      </c>
    </row>
    <row r="5086" spans="1:21" x14ac:dyDescent="0.15">
      <c r="A5086" s="27" t="s">
        <v>75</v>
      </c>
      <c r="B5086" s="27" t="s">
        <v>14966</v>
      </c>
      <c r="C5086" s="27" t="s">
        <v>190</v>
      </c>
      <c r="D5086" s="27" t="s">
        <v>855</v>
      </c>
      <c r="I5086" s="28">
        <v>43423.636342592596</v>
      </c>
      <c r="J5086" s="28">
        <v>43423.636342592596</v>
      </c>
      <c r="K5086" s="27">
        <v>0</v>
      </c>
      <c r="L5086" s="27" t="s">
        <v>211</v>
      </c>
      <c r="M5086" s="27" t="s">
        <v>211</v>
      </c>
      <c r="N5086" s="27" t="s">
        <v>215</v>
      </c>
      <c r="O5086" s="27" t="s">
        <v>856</v>
      </c>
      <c r="R5086" s="27">
        <v>0</v>
      </c>
      <c r="U5086" s="27" t="s">
        <v>14967</v>
      </c>
    </row>
    <row r="5087" spans="1:21" x14ac:dyDescent="0.15">
      <c r="A5087" s="27" t="s">
        <v>75</v>
      </c>
      <c r="B5087" s="27" t="s">
        <v>14968</v>
      </c>
      <c r="C5087" s="27" t="s">
        <v>190</v>
      </c>
      <c r="D5087" s="27" t="s">
        <v>855</v>
      </c>
      <c r="I5087" s="28">
        <v>43423.636655092596</v>
      </c>
      <c r="J5087" s="28">
        <v>43423.636655092596</v>
      </c>
      <c r="K5087" s="27">
        <v>0</v>
      </c>
      <c r="L5087" s="27" t="s">
        <v>211</v>
      </c>
      <c r="M5087" s="27" t="s">
        <v>211</v>
      </c>
      <c r="N5087" s="27" t="s">
        <v>215</v>
      </c>
      <c r="O5087" s="27" t="s">
        <v>856</v>
      </c>
      <c r="R5087" s="27">
        <v>0</v>
      </c>
      <c r="U5087" s="27" t="s">
        <v>14967</v>
      </c>
    </row>
    <row r="5088" spans="1:21" x14ac:dyDescent="0.15">
      <c r="A5088" s="27" t="s">
        <v>75</v>
      </c>
      <c r="B5088" s="27" t="s">
        <v>14969</v>
      </c>
      <c r="C5088" s="27" t="s">
        <v>190</v>
      </c>
      <c r="D5088" s="27" t="s">
        <v>855</v>
      </c>
      <c r="I5088" s="28">
        <v>43423.639189814814</v>
      </c>
      <c r="J5088" s="28">
        <v>43423.639189814814</v>
      </c>
      <c r="K5088" s="27">
        <v>0</v>
      </c>
      <c r="L5088" s="27" t="s">
        <v>211</v>
      </c>
      <c r="M5088" s="27" t="s">
        <v>211</v>
      </c>
      <c r="N5088" s="27" t="s">
        <v>215</v>
      </c>
      <c r="O5088" s="27" t="s">
        <v>856</v>
      </c>
      <c r="R5088" s="27">
        <v>0</v>
      </c>
      <c r="U5088" s="27" t="s">
        <v>14970</v>
      </c>
    </row>
    <row r="5089" spans="1:21" x14ac:dyDescent="0.15">
      <c r="A5089" s="27" t="s">
        <v>75</v>
      </c>
      <c r="B5089" s="27" t="s">
        <v>14971</v>
      </c>
      <c r="C5089" s="27" t="s">
        <v>190</v>
      </c>
      <c r="D5089" s="27" t="s">
        <v>855</v>
      </c>
      <c r="I5089" s="28">
        <v>43423.639317129629</v>
      </c>
      <c r="J5089" s="28">
        <v>43423.639317129629</v>
      </c>
      <c r="K5089" s="27">
        <v>0</v>
      </c>
      <c r="L5089" s="27" t="s">
        <v>211</v>
      </c>
      <c r="M5089" s="27" t="s">
        <v>211</v>
      </c>
      <c r="N5089" s="27" t="s">
        <v>215</v>
      </c>
      <c r="O5089" s="27" t="s">
        <v>856</v>
      </c>
      <c r="U5089" s="27" t="s">
        <v>14972</v>
      </c>
    </row>
    <row r="5090" spans="1:21" x14ac:dyDescent="0.15">
      <c r="A5090" s="27" t="s">
        <v>75</v>
      </c>
      <c r="B5090" s="27" t="s">
        <v>14973</v>
      </c>
      <c r="C5090" s="27" t="s">
        <v>190</v>
      </c>
      <c r="D5090" s="27" t="s">
        <v>855</v>
      </c>
      <c r="I5090" s="28">
        <v>43423.641250000001</v>
      </c>
      <c r="J5090" s="28">
        <v>43423.641250000001</v>
      </c>
      <c r="K5090" s="27">
        <v>0</v>
      </c>
      <c r="L5090" s="27" t="s">
        <v>211</v>
      </c>
      <c r="M5090" s="27" t="s">
        <v>211</v>
      </c>
      <c r="N5090" s="27" t="s">
        <v>215</v>
      </c>
      <c r="O5090" s="27" t="s">
        <v>856</v>
      </c>
      <c r="R5090" s="27">
        <v>0</v>
      </c>
      <c r="U5090" s="27" t="s">
        <v>14972</v>
      </c>
    </row>
    <row r="5091" spans="1:21" x14ac:dyDescent="0.15">
      <c r="A5091" s="27" t="s">
        <v>75</v>
      </c>
      <c r="B5091" s="27" t="s">
        <v>14974</v>
      </c>
      <c r="C5091" s="27" t="s">
        <v>190</v>
      </c>
      <c r="D5091" s="27" t="s">
        <v>855</v>
      </c>
      <c r="I5091" s="28">
        <v>43423.641944444447</v>
      </c>
      <c r="J5091" s="28">
        <v>43423.641944444447</v>
      </c>
      <c r="K5091" s="27">
        <v>0</v>
      </c>
      <c r="L5091" s="27" t="s">
        <v>211</v>
      </c>
      <c r="M5091" s="27" t="s">
        <v>211</v>
      </c>
      <c r="N5091" s="27" t="s">
        <v>215</v>
      </c>
      <c r="O5091" s="27" t="s">
        <v>856</v>
      </c>
      <c r="R5091" s="27">
        <v>0</v>
      </c>
      <c r="U5091" s="27" t="s">
        <v>14975</v>
      </c>
    </row>
    <row r="5092" spans="1:21" x14ac:dyDescent="0.15">
      <c r="A5092" s="27" t="s">
        <v>75</v>
      </c>
      <c r="B5092" s="27" t="s">
        <v>14976</v>
      </c>
      <c r="C5092" s="27" t="s">
        <v>190</v>
      </c>
      <c r="D5092" s="27" t="s">
        <v>855</v>
      </c>
      <c r="I5092" s="28">
        <v>43423.642847222225</v>
      </c>
      <c r="J5092" s="28">
        <v>43423.642847222225</v>
      </c>
      <c r="K5092" s="27">
        <v>0</v>
      </c>
      <c r="L5092" s="27" t="s">
        <v>211</v>
      </c>
      <c r="M5092" s="27" t="s">
        <v>211</v>
      </c>
      <c r="N5092" s="27" t="s">
        <v>215</v>
      </c>
      <c r="O5092" s="27" t="s">
        <v>856</v>
      </c>
      <c r="R5092" s="27">
        <v>0</v>
      </c>
      <c r="U5092" s="27" t="s">
        <v>14977</v>
      </c>
    </row>
    <row r="5093" spans="1:21" x14ac:dyDescent="0.15">
      <c r="A5093" s="27" t="s">
        <v>75</v>
      </c>
      <c r="B5093" s="27" t="s">
        <v>14978</v>
      </c>
      <c r="C5093" s="27" t="s">
        <v>190</v>
      </c>
      <c r="D5093" s="27" t="s">
        <v>855</v>
      </c>
      <c r="I5093" s="28">
        <v>43423.64503472222</v>
      </c>
      <c r="J5093" s="28">
        <v>43423.64503472222</v>
      </c>
      <c r="K5093" s="27">
        <v>0</v>
      </c>
      <c r="L5093" s="27" t="s">
        <v>211</v>
      </c>
      <c r="M5093" s="27" t="s">
        <v>211</v>
      </c>
      <c r="N5093" s="27" t="s">
        <v>215</v>
      </c>
      <c r="O5093" s="27" t="s">
        <v>856</v>
      </c>
      <c r="R5093" s="27">
        <v>0</v>
      </c>
      <c r="U5093" s="27" t="s">
        <v>14979</v>
      </c>
    </row>
    <row r="5094" spans="1:21" x14ac:dyDescent="0.15">
      <c r="A5094" s="27" t="s">
        <v>75</v>
      </c>
      <c r="B5094" s="27" t="s">
        <v>8339</v>
      </c>
      <c r="C5094" s="27" t="s">
        <v>190</v>
      </c>
      <c r="D5094" s="27" t="s">
        <v>855</v>
      </c>
      <c r="I5094" s="28">
        <v>43423.645173611112</v>
      </c>
      <c r="J5094" s="28">
        <v>43423.645949074074</v>
      </c>
      <c r="K5094" s="27">
        <v>7.7546296296296304E-4</v>
      </c>
      <c r="L5094" s="27" t="s">
        <v>210</v>
      </c>
      <c r="M5094" s="27" t="s">
        <v>211</v>
      </c>
      <c r="N5094" s="27" t="s">
        <v>215</v>
      </c>
      <c r="O5094" s="27" t="s">
        <v>856</v>
      </c>
      <c r="R5094" s="27">
        <v>0</v>
      </c>
      <c r="U5094" s="27" t="s">
        <v>8340</v>
      </c>
    </row>
    <row r="5095" spans="1:21" x14ac:dyDescent="0.15">
      <c r="A5095" s="27" t="s">
        <v>75</v>
      </c>
      <c r="B5095" s="27" t="s">
        <v>8341</v>
      </c>
      <c r="C5095" s="27" t="s">
        <v>190</v>
      </c>
      <c r="D5095" s="27" t="s">
        <v>855</v>
      </c>
      <c r="I5095" s="28">
        <v>43423.646805555552</v>
      </c>
      <c r="J5095" s="28">
        <v>43423.651192129626</v>
      </c>
      <c r="K5095" s="27">
        <v>4.386574074074074E-3</v>
      </c>
      <c r="L5095" s="27" t="s">
        <v>210</v>
      </c>
      <c r="M5095" s="27" t="s">
        <v>210</v>
      </c>
      <c r="N5095" s="27" t="s">
        <v>215</v>
      </c>
      <c r="O5095" s="27" t="s">
        <v>856</v>
      </c>
      <c r="R5095" s="27">
        <v>0</v>
      </c>
      <c r="U5095" s="27" t="s">
        <v>8342</v>
      </c>
    </row>
    <row r="5096" spans="1:21" x14ac:dyDescent="0.15">
      <c r="A5096" s="27" t="s">
        <v>75</v>
      </c>
      <c r="B5096" s="27" t="s">
        <v>14980</v>
      </c>
      <c r="C5096" s="27" t="s">
        <v>190</v>
      </c>
      <c r="D5096" s="27" t="s">
        <v>855</v>
      </c>
      <c r="I5096" s="28">
        <v>43423.65556712963</v>
      </c>
      <c r="J5096" s="28">
        <v>43423.65556712963</v>
      </c>
      <c r="K5096" s="27">
        <v>0</v>
      </c>
      <c r="L5096" s="27" t="s">
        <v>211</v>
      </c>
      <c r="M5096" s="27" t="s">
        <v>211</v>
      </c>
      <c r="N5096" s="27" t="s">
        <v>215</v>
      </c>
      <c r="O5096" s="27" t="s">
        <v>856</v>
      </c>
      <c r="R5096" s="27">
        <v>0</v>
      </c>
      <c r="U5096" s="27" t="s">
        <v>14981</v>
      </c>
    </row>
    <row r="5097" spans="1:21" x14ac:dyDescent="0.15">
      <c r="A5097" s="27" t="s">
        <v>75</v>
      </c>
      <c r="B5097" s="27" t="s">
        <v>8343</v>
      </c>
      <c r="C5097" s="27" t="s">
        <v>190</v>
      </c>
      <c r="D5097" s="27" t="s">
        <v>855</v>
      </c>
      <c r="I5097" s="28">
        <v>43423.655717592592</v>
      </c>
      <c r="J5097" s="28">
        <v>43423.660370370373</v>
      </c>
      <c r="K5097" s="27">
        <v>4.6527777777777774E-3</v>
      </c>
      <c r="L5097" s="27" t="s">
        <v>210</v>
      </c>
      <c r="M5097" s="27" t="s">
        <v>210</v>
      </c>
      <c r="N5097" s="27" t="s">
        <v>215</v>
      </c>
      <c r="O5097" s="27" t="s">
        <v>856</v>
      </c>
      <c r="R5097" s="27">
        <v>0</v>
      </c>
      <c r="U5097" s="27" t="s">
        <v>8344</v>
      </c>
    </row>
    <row r="5098" spans="1:21" x14ac:dyDescent="0.15">
      <c r="A5098" s="27" t="s">
        <v>75</v>
      </c>
      <c r="B5098" s="27" t="s">
        <v>14982</v>
      </c>
      <c r="C5098" s="27" t="s">
        <v>190</v>
      </c>
      <c r="D5098" s="27" t="s">
        <v>855</v>
      </c>
      <c r="I5098" s="28">
        <v>43423.658379629633</v>
      </c>
      <c r="J5098" s="28">
        <v>43423.658379629633</v>
      </c>
      <c r="K5098" s="27">
        <v>0</v>
      </c>
      <c r="L5098" s="27" t="s">
        <v>211</v>
      </c>
      <c r="M5098" s="27" t="s">
        <v>211</v>
      </c>
      <c r="N5098" s="27" t="s">
        <v>215</v>
      </c>
      <c r="O5098" s="27" t="s">
        <v>856</v>
      </c>
      <c r="R5098" s="27">
        <v>0</v>
      </c>
      <c r="U5098" s="27" t="s">
        <v>14983</v>
      </c>
    </row>
    <row r="5099" spans="1:21" x14ac:dyDescent="0.15">
      <c r="A5099" s="27" t="s">
        <v>75</v>
      </c>
      <c r="B5099" s="27" t="s">
        <v>8345</v>
      </c>
      <c r="C5099" s="27" t="s">
        <v>190</v>
      </c>
      <c r="D5099" s="27" t="s">
        <v>855</v>
      </c>
      <c r="I5099" s="28">
        <v>43423.676562499997</v>
      </c>
      <c r="J5099" s="28">
        <v>43423.676921296297</v>
      </c>
      <c r="K5099" s="27">
        <v>3.5879629629629635E-4</v>
      </c>
      <c r="L5099" s="27" t="s">
        <v>210</v>
      </c>
      <c r="M5099" s="27" t="s">
        <v>211</v>
      </c>
      <c r="N5099" s="27" t="s">
        <v>215</v>
      </c>
      <c r="O5099" s="27" t="s">
        <v>856</v>
      </c>
      <c r="R5099" s="27">
        <v>0</v>
      </c>
      <c r="U5099" s="27" t="s">
        <v>8346</v>
      </c>
    </row>
    <row r="5100" spans="1:21" x14ac:dyDescent="0.15">
      <c r="A5100" s="27" t="s">
        <v>75</v>
      </c>
      <c r="B5100" s="27" t="s">
        <v>14984</v>
      </c>
      <c r="C5100" s="27" t="s">
        <v>190</v>
      </c>
      <c r="D5100" s="27" t="s">
        <v>855</v>
      </c>
      <c r="I5100" s="28">
        <v>43423.677881944444</v>
      </c>
      <c r="J5100" s="28">
        <v>43423.677881944444</v>
      </c>
      <c r="K5100" s="27">
        <v>0</v>
      </c>
      <c r="L5100" s="27" t="s">
        <v>211</v>
      </c>
      <c r="M5100" s="27" t="s">
        <v>211</v>
      </c>
      <c r="N5100" s="27" t="s">
        <v>215</v>
      </c>
      <c r="O5100" s="27" t="s">
        <v>856</v>
      </c>
      <c r="R5100" s="27">
        <v>0</v>
      </c>
      <c r="U5100" s="27" t="s">
        <v>14985</v>
      </c>
    </row>
    <row r="5101" spans="1:21" x14ac:dyDescent="0.15">
      <c r="A5101" s="27" t="s">
        <v>75</v>
      </c>
      <c r="B5101" s="27" t="s">
        <v>14986</v>
      </c>
      <c r="C5101" s="27" t="s">
        <v>190</v>
      </c>
      <c r="D5101" s="27" t="s">
        <v>855</v>
      </c>
      <c r="I5101" s="28">
        <v>43423.678749999999</v>
      </c>
      <c r="J5101" s="28">
        <v>43423.678749999999</v>
      </c>
      <c r="K5101" s="27">
        <v>0</v>
      </c>
      <c r="L5101" s="27" t="s">
        <v>211</v>
      </c>
      <c r="M5101" s="27" t="s">
        <v>211</v>
      </c>
      <c r="N5101" s="27" t="s">
        <v>215</v>
      </c>
      <c r="O5101" s="27" t="s">
        <v>856</v>
      </c>
      <c r="R5101" s="27">
        <v>0</v>
      </c>
      <c r="U5101" s="27" t="s">
        <v>14987</v>
      </c>
    </row>
    <row r="5102" spans="1:21" x14ac:dyDescent="0.15">
      <c r="A5102" s="27" t="s">
        <v>75</v>
      </c>
      <c r="B5102" s="27" t="s">
        <v>14988</v>
      </c>
      <c r="C5102" s="27" t="s">
        <v>190</v>
      </c>
      <c r="D5102" s="27" t="s">
        <v>855</v>
      </c>
      <c r="I5102" s="28">
        <v>43423.678993055553</v>
      </c>
      <c r="J5102" s="28">
        <v>43423.678993055553</v>
      </c>
      <c r="K5102" s="27">
        <v>0</v>
      </c>
      <c r="L5102" s="27" t="s">
        <v>211</v>
      </c>
      <c r="M5102" s="27" t="s">
        <v>211</v>
      </c>
      <c r="N5102" s="27" t="s">
        <v>215</v>
      </c>
      <c r="O5102" s="27" t="s">
        <v>856</v>
      </c>
      <c r="R5102" s="27">
        <v>0</v>
      </c>
      <c r="U5102" s="27" t="s">
        <v>14989</v>
      </c>
    </row>
    <row r="5103" spans="1:21" x14ac:dyDescent="0.15">
      <c r="A5103" s="27" t="s">
        <v>75</v>
      </c>
      <c r="B5103" s="27" t="s">
        <v>14990</v>
      </c>
      <c r="C5103" s="27" t="s">
        <v>190</v>
      </c>
      <c r="D5103" s="27" t="s">
        <v>855</v>
      </c>
      <c r="I5103" s="28">
        <v>43423.680231481485</v>
      </c>
      <c r="J5103" s="28">
        <v>43423.680231481485</v>
      </c>
      <c r="K5103" s="27">
        <v>0</v>
      </c>
      <c r="L5103" s="27" t="s">
        <v>211</v>
      </c>
      <c r="M5103" s="27" t="s">
        <v>211</v>
      </c>
      <c r="N5103" s="27" t="s">
        <v>215</v>
      </c>
      <c r="O5103" s="27" t="s">
        <v>856</v>
      </c>
      <c r="R5103" s="27">
        <v>0</v>
      </c>
      <c r="U5103" s="27" t="s">
        <v>8348</v>
      </c>
    </row>
    <row r="5104" spans="1:21" x14ac:dyDescent="0.15">
      <c r="A5104" s="27" t="s">
        <v>75</v>
      </c>
      <c r="B5104" s="27" t="s">
        <v>8347</v>
      </c>
      <c r="C5104" s="27" t="s">
        <v>190</v>
      </c>
      <c r="D5104" s="27" t="s">
        <v>855</v>
      </c>
      <c r="I5104" s="28">
        <v>43423.680856481478</v>
      </c>
      <c r="J5104" s="28">
        <v>43423.683888888889</v>
      </c>
      <c r="K5104" s="27">
        <v>3.0324074074074073E-3</v>
      </c>
      <c r="L5104" s="27" t="s">
        <v>210</v>
      </c>
      <c r="M5104" s="27" t="s">
        <v>210</v>
      </c>
      <c r="N5104" s="27" t="s">
        <v>215</v>
      </c>
      <c r="O5104" s="27" t="s">
        <v>856</v>
      </c>
      <c r="R5104" s="27">
        <v>0</v>
      </c>
      <c r="U5104" s="27" t="s">
        <v>8348</v>
      </c>
    </row>
    <row r="5105" spans="1:21" x14ac:dyDescent="0.15">
      <c r="A5105" s="27" t="s">
        <v>75</v>
      </c>
      <c r="B5105" s="27" t="s">
        <v>14991</v>
      </c>
      <c r="C5105" s="27" t="s">
        <v>190</v>
      </c>
      <c r="D5105" s="27" t="s">
        <v>855</v>
      </c>
      <c r="I5105" s="28">
        <v>43423.681481481479</v>
      </c>
      <c r="J5105" s="28">
        <v>43423.681481481479</v>
      </c>
      <c r="K5105" s="27">
        <v>0</v>
      </c>
      <c r="L5105" s="27" t="s">
        <v>211</v>
      </c>
      <c r="M5105" s="27" t="s">
        <v>211</v>
      </c>
      <c r="N5105" s="27" t="s">
        <v>215</v>
      </c>
      <c r="O5105" s="27" t="s">
        <v>856</v>
      </c>
      <c r="R5105" s="27">
        <v>0</v>
      </c>
      <c r="U5105" s="27" t="s">
        <v>14985</v>
      </c>
    </row>
    <row r="5106" spans="1:21" x14ac:dyDescent="0.15">
      <c r="A5106" s="27" t="s">
        <v>75</v>
      </c>
      <c r="B5106" s="27" t="s">
        <v>14992</v>
      </c>
      <c r="C5106" s="27" t="s">
        <v>190</v>
      </c>
      <c r="D5106" s="27" t="s">
        <v>855</v>
      </c>
      <c r="I5106" s="28">
        <v>43423.688171296293</v>
      </c>
      <c r="J5106" s="28">
        <v>43423.688171296293</v>
      </c>
      <c r="K5106" s="27">
        <v>0</v>
      </c>
      <c r="L5106" s="27" t="s">
        <v>211</v>
      </c>
      <c r="M5106" s="27" t="s">
        <v>211</v>
      </c>
      <c r="N5106" s="27" t="s">
        <v>215</v>
      </c>
      <c r="O5106" s="27" t="s">
        <v>856</v>
      </c>
      <c r="R5106" s="27">
        <v>0</v>
      </c>
      <c r="U5106" s="27" t="s">
        <v>14993</v>
      </c>
    </row>
    <row r="5107" spans="1:21" x14ac:dyDescent="0.15">
      <c r="A5107" s="27" t="s">
        <v>75</v>
      </c>
      <c r="B5107" s="27" t="s">
        <v>8349</v>
      </c>
      <c r="C5107" s="27" t="s">
        <v>190</v>
      </c>
      <c r="D5107" s="27" t="s">
        <v>855</v>
      </c>
      <c r="I5107" s="28">
        <v>43423.688981481479</v>
      </c>
      <c r="J5107" s="28">
        <v>43423.689363425925</v>
      </c>
      <c r="K5107" s="27">
        <v>3.8194444444444446E-4</v>
      </c>
      <c r="L5107" s="27" t="s">
        <v>210</v>
      </c>
      <c r="M5107" s="27" t="s">
        <v>211</v>
      </c>
      <c r="N5107" s="27" t="s">
        <v>215</v>
      </c>
      <c r="O5107" s="27" t="s">
        <v>856</v>
      </c>
      <c r="R5107" s="27">
        <v>0</v>
      </c>
      <c r="U5107" s="27" t="s">
        <v>8350</v>
      </c>
    </row>
    <row r="5108" spans="1:21" x14ac:dyDescent="0.15">
      <c r="A5108" s="27" t="s">
        <v>75</v>
      </c>
      <c r="B5108" s="27" t="s">
        <v>8351</v>
      </c>
      <c r="C5108" s="27" t="s">
        <v>190</v>
      </c>
      <c r="D5108" s="27" t="s">
        <v>855</v>
      </c>
      <c r="I5108" s="28">
        <v>43423.689664351848</v>
      </c>
      <c r="J5108" s="28">
        <v>43423.690497685187</v>
      </c>
      <c r="K5108" s="27">
        <v>8.3333333333333339E-4</v>
      </c>
      <c r="L5108" s="27" t="s">
        <v>210</v>
      </c>
      <c r="M5108" s="27" t="s">
        <v>211</v>
      </c>
      <c r="N5108" s="27" t="s">
        <v>215</v>
      </c>
      <c r="O5108" s="27" t="s">
        <v>856</v>
      </c>
      <c r="R5108" s="27">
        <v>0</v>
      </c>
      <c r="U5108" s="27" t="s">
        <v>8352</v>
      </c>
    </row>
    <row r="5109" spans="1:21" x14ac:dyDescent="0.15">
      <c r="A5109" s="27" t="s">
        <v>75</v>
      </c>
      <c r="B5109" s="27" t="s">
        <v>14994</v>
      </c>
      <c r="C5109" s="27" t="s">
        <v>190</v>
      </c>
      <c r="D5109" s="27" t="s">
        <v>855</v>
      </c>
      <c r="I5109" s="28">
        <v>43423.691469907404</v>
      </c>
      <c r="J5109" s="28">
        <v>43423.691469907404</v>
      </c>
      <c r="K5109" s="27">
        <v>0</v>
      </c>
      <c r="L5109" s="27" t="s">
        <v>211</v>
      </c>
      <c r="M5109" s="27" t="s">
        <v>211</v>
      </c>
      <c r="N5109" s="27" t="s">
        <v>215</v>
      </c>
      <c r="O5109" s="27" t="s">
        <v>856</v>
      </c>
      <c r="U5109" s="27" t="s">
        <v>14995</v>
      </c>
    </row>
    <row r="5110" spans="1:21" x14ac:dyDescent="0.15">
      <c r="A5110" s="27" t="s">
        <v>75</v>
      </c>
      <c r="B5110" s="27" t="s">
        <v>14996</v>
      </c>
      <c r="C5110" s="27" t="s">
        <v>190</v>
      </c>
      <c r="D5110" s="27" t="s">
        <v>855</v>
      </c>
      <c r="I5110" s="28">
        <v>43423.69253472222</v>
      </c>
      <c r="J5110" s="28">
        <v>43423.69253472222</v>
      </c>
      <c r="K5110" s="27">
        <v>0</v>
      </c>
      <c r="L5110" s="27" t="s">
        <v>211</v>
      </c>
      <c r="M5110" s="27" t="s">
        <v>211</v>
      </c>
      <c r="N5110" s="27" t="s">
        <v>215</v>
      </c>
      <c r="O5110" s="27" t="s">
        <v>856</v>
      </c>
      <c r="R5110" s="27">
        <v>0</v>
      </c>
      <c r="U5110" s="27" t="s">
        <v>14997</v>
      </c>
    </row>
    <row r="5111" spans="1:21" x14ac:dyDescent="0.15">
      <c r="A5111" s="27" t="s">
        <v>75</v>
      </c>
      <c r="B5111" s="27" t="s">
        <v>14998</v>
      </c>
      <c r="C5111" s="27" t="s">
        <v>190</v>
      </c>
      <c r="D5111" s="27" t="s">
        <v>855</v>
      </c>
      <c r="I5111" s="28">
        <v>43423.694166666668</v>
      </c>
      <c r="J5111" s="28">
        <v>43423.694166666668</v>
      </c>
      <c r="K5111" s="27">
        <v>0</v>
      </c>
      <c r="L5111" s="27" t="s">
        <v>211</v>
      </c>
      <c r="M5111" s="27" t="s">
        <v>211</v>
      </c>
      <c r="N5111" s="27" t="s">
        <v>215</v>
      </c>
      <c r="O5111" s="27" t="s">
        <v>856</v>
      </c>
      <c r="R5111" s="27">
        <v>0</v>
      </c>
      <c r="U5111" s="27" t="s">
        <v>14999</v>
      </c>
    </row>
    <row r="5112" spans="1:21" x14ac:dyDescent="0.15">
      <c r="A5112" s="27" t="s">
        <v>75</v>
      </c>
      <c r="B5112" s="27" t="s">
        <v>15000</v>
      </c>
      <c r="C5112" s="27" t="s">
        <v>190</v>
      </c>
      <c r="D5112" s="27" t="s">
        <v>855</v>
      </c>
      <c r="I5112" s="28">
        <v>43423.695775462962</v>
      </c>
      <c r="J5112" s="28">
        <v>43423.695775462962</v>
      </c>
      <c r="K5112" s="27">
        <v>0</v>
      </c>
      <c r="L5112" s="27" t="s">
        <v>211</v>
      </c>
      <c r="M5112" s="27" t="s">
        <v>211</v>
      </c>
      <c r="N5112" s="27" t="s">
        <v>215</v>
      </c>
      <c r="O5112" s="27" t="s">
        <v>856</v>
      </c>
      <c r="R5112" s="27">
        <v>0</v>
      </c>
      <c r="U5112" s="27" t="s">
        <v>15001</v>
      </c>
    </row>
    <row r="5113" spans="1:21" x14ac:dyDescent="0.15">
      <c r="A5113" s="27" t="s">
        <v>75</v>
      </c>
      <c r="B5113" s="27" t="s">
        <v>15002</v>
      </c>
      <c r="C5113" s="27" t="s">
        <v>190</v>
      </c>
      <c r="D5113" s="27" t="s">
        <v>855</v>
      </c>
      <c r="I5113" s="28">
        <v>43423.697581018518</v>
      </c>
      <c r="J5113" s="28">
        <v>43423.697581018518</v>
      </c>
      <c r="K5113" s="27">
        <v>0</v>
      </c>
      <c r="L5113" s="27" t="s">
        <v>211</v>
      </c>
      <c r="M5113" s="27" t="s">
        <v>211</v>
      </c>
      <c r="N5113" s="27" t="s">
        <v>215</v>
      </c>
      <c r="O5113" s="27" t="s">
        <v>856</v>
      </c>
      <c r="R5113" s="27">
        <v>0</v>
      </c>
      <c r="U5113" s="27" t="s">
        <v>15003</v>
      </c>
    </row>
    <row r="5114" spans="1:21" x14ac:dyDescent="0.15">
      <c r="A5114" s="27" t="s">
        <v>75</v>
      </c>
      <c r="B5114" s="27" t="s">
        <v>8353</v>
      </c>
      <c r="C5114" s="27" t="s">
        <v>190</v>
      </c>
      <c r="D5114" s="27" t="s">
        <v>855</v>
      </c>
      <c r="I5114" s="28">
        <v>43423.698460648149</v>
      </c>
      <c r="J5114" s="28">
        <v>43423.698784722219</v>
      </c>
      <c r="K5114" s="27">
        <v>3.2407407407407406E-4</v>
      </c>
      <c r="L5114" s="27" t="s">
        <v>210</v>
      </c>
      <c r="M5114" s="27" t="s">
        <v>211</v>
      </c>
      <c r="N5114" s="27" t="s">
        <v>215</v>
      </c>
      <c r="O5114" s="27" t="s">
        <v>856</v>
      </c>
      <c r="R5114" s="27">
        <v>0</v>
      </c>
      <c r="U5114" s="27" t="s">
        <v>8354</v>
      </c>
    </row>
    <row r="5115" spans="1:21" x14ac:dyDescent="0.15">
      <c r="A5115" s="27" t="s">
        <v>75</v>
      </c>
      <c r="B5115" s="27" t="s">
        <v>15004</v>
      </c>
      <c r="C5115" s="27" t="s">
        <v>190</v>
      </c>
      <c r="D5115" s="27" t="s">
        <v>855</v>
      </c>
      <c r="I5115" s="28">
        <v>43423.699953703705</v>
      </c>
      <c r="J5115" s="28">
        <v>43423.699953703705</v>
      </c>
      <c r="K5115" s="27">
        <v>0</v>
      </c>
      <c r="L5115" s="27" t="s">
        <v>211</v>
      </c>
      <c r="M5115" s="27" t="s">
        <v>211</v>
      </c>
      <c r="N5115" s="27" t="s">
        <v>215</v>
      </c>
      <c r="O5115" s="27" t="s">
        <v>856</v>
      </c>
      <c r="R5115" s="27">
        <v>0</v>
      </c>
      <c r="U5115" s="27" t="s">
        <v>15005</v>
      </c>
    </row>
    <row r="5116" spans="1:21" x14ac:dyDescent="0.15">
      <c r="A5116" s="27" t="s">
        <v>75</v>
      </c>
      <c r="B5116" s="27" t="s">
        <v>15006</v>
      </c>
      <c r="C5116" s="27" t="s">
        <v>190</v>
      </c>
      <c r="D5116" s="27" t="s">
        <v>855</v>
      </c>
      <c r="I5116" s="28">
        <v>43423.700497685182</v>
      </c>
      <c r="J5116" s="28">
        <v>43423.700497685182</v>
      </c>
      <c r="K5116" s="27">
        <v>0</v>
      </c>
      <c r="L5116" s="27" t="s">
        <v>211</v>
      </c>
      <c r="M5116" s="27" t="s">
        <v>211</v>
      </c>
      <c r="N5116" s="27" t="s">
        <v>215</v>
      </c>
      <c r="O5116" s="27" t="s">
        <v>856</v>
      </c>
      <c r="R5116" s="27">
        <v>0</v>
      </c>
      <c r="U5116" s="27" t="s">
        <v>15007</v>
      </c>
    </row>
    <row r="5117" spans="1:21" x14ac:dyDescent="0.15">
      <c r="A5117" s="27" t="s">
        <v>75</v>
      </c>
      <c r="B5117" s="27" t="s">
        <v>8355</v>
      </c>
      <c r="C5117" s="27" t="s">
        <v>190</v>
      </c>
      <c r="D5117" s="27" t="s">
        <v>855</v>
      </c>
      <c r="I5117" s="28">
        <v>43423.700949074075</v>
      </c>
      <c r="J5117" s="28">
        <v>43423.701435185183</v>
      </c>
      <c r="K5117" s="27">
        <v>4.8611111111111104E-4</v>
      </c>
      <c r="L5117" s="27" t="s">
        <v>210</v>
      </c>
      <c r="M5117" s="27" t="s">
        <v>211</v>
      </c>
      <c r="N5117" s="27" t="s">
        <v>215</v>
      </c>
      <c r="O5117" s="27" t="s">
        <v>856</v>
      </c>
      <c r="R5117" s="27">
        <v>0</v>
      </c>
      <c r="U5117" s="27" t="s">
        <v>8356</v>
      </c>
    </row>
    <row r="5118" spans="1:21" x14ac:dyDescent="0.15">
      <c r="A5118" s="27" t="s">
        <v>75</v>
      </c>
      <c r="B5118" s="27" t="s">
        <v>15008</v>
      </c>
      <c r="C5118" s="27" t="s">
        <v>190</v>
      </c>
      <c r="D5118" s="27" t="s">
        <v>855</v>
      </c>
      <c r="I5118" s="28">
        <v>43423.702465277776</v>
      </c>
      <c r="J5118" s="28">
        <v>43423.702465277776</v>
      </c>
      <c r="K5118" s="27">
        <v>0</v>
      </c>
      <c r="L5118" s="27" t="s">
        <v>211</v>
      </c>
      <c r="M5118" s="27" t="s">
        <v>211</v>
      </c>
      <c r="N5118" s="27" t="s">
        <v>215</v>
      </c>
      <c r="O5118" s="27" t="s">
        <v>856</v>
      </c>
      <c r="R5118" s="27">
        <v>0</v>
      </c>
      <c r="U5118" s="27" t="s">
        <v>15009</v>
      </c>
    </row>
    <row r="5119" spans="1:21" x14ac:dyDescent="0.15">
      <c r="A5119" s="27" t="s">
        <v>75</v>
      </c>
      <c r="B5119" s="27" t="s">
        <v>8357</v>
      </c>
      <c r="C5119" s="27" t="s">
        <v>190</v>
      </c>
      <c r="D5119" s="27" t="s">
        <v>855</v>
      </c>
      <c r="I5119" s="28">
        <v>43423.703541666669</v>
      </c>
      <c r="J5119" s="28">
        <v>43423.704618055555</v>
      </c>
      <c r="K5119" s="27">
        <v>1.0763888888888889E-3</v>
      </c>
      <c r="L5119" s="27" t="s">
        <v>210</v>
      </c>
      <c r="M5119" s="27" t="s">
        <v>211</v>
      </c>
      <c r="N5119" s="27" t="s">
        <v>215</v>
      </c>
      <c r="O5119" s="27" t="s">
        <v>856</v>
      </c>
      <c r="R5119" s="27">
        <v>0</v>
      </c>
      <c r="U5119" s="27" t="s">
        <v>8358</v>
      </c>
    </row>
    <row r="5120" spans="1:21" x14ac:dyDescent="0.15">
      <c r="A5120" s="27" t="s">
        <v>75</v>
      </c>
      <c r="B5120" s="27" t="s">
        <v>8359</v>
      </c>
      <c r="C5120" s="27" t="s">
        <v>190</v>
      </c>
      <c r="D5120" s="27" t="s">
        <v>855</v>
      </c>
      <c r="I5120" s="28">
        <v>43423.707002314812</v>
      </c>
      <c r="J5120" s="28">
        <v>43423.714155092595</v>
      </c>
      <c r="K5120" s="27">
        <v>7.1527777777777787E-3</v>
      </c>
      <c r="L5120" s="27" t="s">
        <v>210</v>
      </c>
      <c r="M5120" s="27" t="s">
        <v>210</v>
      </c>
      <c r="N5120" s="27" t="s">
        <v>215</v>
      </c>
      <c r="O5120" s="27" t="s">
        <v>856</v>
      </c>
      <c r="R5120" s="27">
        <v>0</v>
      </c>
      <c r="U5120" s="27" t="s">
        <v>8318</v>
      </c>
    </row>
    <row r="5121" spans="1:21" x14ac:dyDescent="0.15">
      <c r="A5121" s="27" t="s">
        <v>75</v>
      </c>
      <c r="B5121" s="27" t="s">
        <v>15010</v>
      </c>
      <c r="C5121" s="27" t="s">
        <v>190</v>
      </c>
      <c r="D5121" s="27" t="s">
        <v>855</v>
      </c>
      <c r="I5121" s="28">
        <v>43423.710775462961</v>
      </c>
      <c r="J5121" s="28">
        <v>43423.710775462961</v>
      </c>
      <c r="K5121" s="27">
        <v>0</v>
      </c>
      <c r="L5121" s="27" t="s">
        <v>211</v>
      </c>
      <c r="M5121" s="27" t="s">
        <v>211</v>
      </c>
      <c r="N5121" s="27" t="s">
        <v>215</v>
      </c>
      <c r="O5121" s="27" t="s">
        <v>856</v>
      </c>
      <c r="R5121" s="27">
        <v>0</v>
      </c>
      <c r="U5121" s="27" t="s">
        <v>14923</v>
      </c>
    </row>
    <row r="5122" spans="1:21" x14ac:dyDescent="0.15">
      <c r="A5122" s="27" t="s">
        <v>75</v>
      </c>
      <c r="B5122" s="27" t="s">
        <v>15011</v>
      </c>
      <c r="C5122" s="27" t="s">
        <v>190</v>
      </c>
      <c r="D5122" s="27" t="s">
        <v>855</v>
      </c>
      <c r="I5122" s="28">
        <v>43423.724918981483</v>
      </c>
      <c r="J5122" s="28">
        <v>43423.724918981483</v>
      </c>
      <c r="K5122" s="27">
        <v>0</v>
      </c>
      <c r="L5122" s="27" t="s">
        <v>211</v>
      </c>
      <c r="M5122" s="27" t="s">
        <v>211</v>
      </c>
      <c r="N5122" s="27" t="s">
        <v>215</v>
      </c>
      <c r="O5122" s="27" t="s">
        <v>856</v>
      </c>
      <c r="R5122" s="27">
        <v>0</v>
      </c>
      <c r="U5122" s="27" t="s">
        <v>14961</v>
      </c>
    </row>
    <row r="5123" spans="1:21" x14ac:dyDescent="0.15">
      <c r="A5123" s="27" t="s">
        <v>75</v>
      </c>
      <c r="B5123" s="27" t="s">
        <v>8360</v>
      </c>
      <c r="C5123" s="27" t="s">
        <v>190</v>
      </c>
      <c r="D5123" s="27" t="s">
        <v>855</v>
      </c>
      <c r="I5123" s="28">
        <v>43423.725208333337</v>
      </c>
      <c r="J5123" s="28">
        <v>43423.725613425922</v>
      </c>
      <c r="K5123" s="27">
        <v>4.0509259259259258E-4</v>
      </c>
      <c r="L5123" s="27" t="s">
        <v>210</v>
      </c>
      <c r="M5123" s="27" t="s">
        <v>211</v>
      </c>
      <c r="N5123" s="27" t="s">
        <v>215</v>
      </c>
      <c r="O5123" s="27" t="s">
        <v>856</v>
      </c>
      <c r="R5123" s="27">
        <v>0</v>
      </c>
      <c r="U5123" s="27" t="s">
        <v>8338</v>
      </c>
    </row>
    <row r="5124" spans="1:21" x14ac:dyDescent="0.15">
      <c r="A5124" s="27" t="s">
        <v>75</v>
      </c>
      <c r="B5124" s="27" t="s">
        <v>8361</v>
      </c>
      <c r="C5124" s="27" t="s">
        <v>218</v>
      </c>
      <c r="D5124" s="27" t="s">
        <v>761</v>
      </c>
      <c r="I5124" s="28">
        <v>43423.430312500001</v>
      </c>
      <c r="J5124" s="28">
        <v>43423.430520833332</v>
      </c>
      <c r="K5124" s="27">
        <v>2.0833333333333335E-4</v>
      </c>
      <c r="L5124" s="27" t="s">
        <v>210</v>
      </c>
      <c r="M5124" s="27" t="s">
        <v>211</v>
      </c>
      <c r="N5124" s="27" t="s">
        <v>215</v>
      </c>
      <c r="O5124" s="27" t="s">
        <v>762</v>
      </c>
      <c r="R5124" s="27">
        <v>0</v>
      </c>
      <c r="U5124" s="27" t="s">
        <v>8362</v>
      </c>
    </row>
    <row r="5125" spans="1:21" x14ac:dyDescent="0.15">
      <c r="A5125" s="27" t="s">
        <v>75</v>
      </c>
      <c r="B5125" s="27" t="s">
        <v>8363</v>
      </c>
      <c r="C5125" s="27" t="s">
        <v>218</v>
      </c>
      <c r="D5125" s="27" t="s">
        <v>761</v>
      </c>
      <c r="I5125" s="28">
        <v>43423.43608796296</v>
      </c>
      <c r="J5125" s="28">
        <v>43423.437141203707</v>
      </c>
      <c r="K5125" s="27">
        <v>1.0532407407407407E-3</v>
      </c>
      <c r="L5125" s="27" t="s">
        <v>210</v>
      </c>
      <c r="M5125" s="27" t="s">
        <v>211</v>
      </c>
      <c r="N5125" s="27" t="s">
        <v>215</v>
      </c>
      <c r="O5125" s="27" t="s">
        <v>762</v>
      </c>
      <c r="R5125" s="27">
        <v>0</v>
      </c>
      <c r="U5125" s="27" t="s">
        <v>8364</v>
      </c>
    </row>
    <row r="5126" spans="1:21" x14ac:dyDescent="0.15">
      <c r="A5126" s="27" t="s">
        <v>75</v>
      </c>
      <c r="B5126" s="27" t="s">
        <v>15012</v>
      </c>
      <c r="C5126" s="27" t="s">
        <v>218</v>
      </c>
      <c r="D5126" s="27" t="s">
        <v>761</v>
      </c>
      <c r="I5126" s="28">
        <v>43423.440289351849</v>
      </c>
      <c r="J5126" s="28">
        <v>43423.440289351849</v>
      </c>
      <c r="K5126" s="27">
        <v>0</v>
      </c>
      <c r="L5126" s="27" t="s">
        <v>211</v>
      </c>
      <c r="M5126" s="27" t="s">
        <v>211</v>
      </c>
      <c r="N5126" s="27" t="s">
        <v>215</v>
      </c>
      <c r="O5126" s="27" t="s">
        <v>762</v>
      </c>
      <c r="R5126" s="27">
        <v>0</v>
      </c>
      <c r="U5126" s="27" t="s">
        <v>2010</v>
      </c>
    </row>
    <row r="5127" spans="1:21" x14ac:dyDescent="0.15">
      <c r="A5127" s="27" t="s">
        <v>75</v>
      </c>
      <c r="B5127" s="27" t="s">
        <v>15013</v>
      </c>
      <c r="C5127" s="27" t="s">
        <v>218</v>
      </c>
      <c r="D5127" s="27" t="s">
        <v>761</v>
      </c>
      <c r="I5127" s="28">
        <v>43423.441886574074</v>
      </c>
      <c r="J5127" s="28">
        <v>43423.441886574074</v>
      </c>
      <c r="K5127" s="27">
        <v>0</v>
      </c>
      <c r="L5127" s="27" t="s">
        <v>211</v>
      </c>
      <c r="M5127" s="27" t="s">
        <v>211</v>
      </c>
      <c r="N5127" s="27" t="s">
        <v>215</v>
      </c>
      <c r="O5127" s="27" t="s">
        <v>762</v>
      </c>
      <c r="R5127" s="27">
        <v>0</v>
      </c>
      <c r="U5127" s="27" t="s">
        <v>2009</v>
      </c>
    </row>
    <row r="5128" spans="1:21" x14ac:dyDescent="0.15">
      <c r="A5128" s="27" t="s">
        <v>75</v>
      </c>
      <c r="B5128" s="27" t="s">
        <v>8365</v>
      </c>
      <c r="C5128" s="27" t="s">
        <v>218</v>
      </c>
      <c r="D5128" s="27" t="s">
        <v>761</v>
      </c>
      <c r="I5128" s="28">
        <v>43423.442256944443</v>
      </c>
      <c r="J5128" s="28">
        <v>43423.443379629629</v>
      </c>
      <c r="K5128" s="27">
        <v>1.1226851851851851E-3</v>
      </c>
      <c r="L5128" s="27" t="s">
        <v>210</v>
      </c>
      <c r="M5128" s="27" t="s">
        <v>211</v>
      </c>
      <c r="N5128" s="27" t="s">
        <v>215</v>
      </c>
      <c r="O5128" s="27" t="s">
        <v>762</v>
      </c>
      <c r="R5128" s="27">
        <v>0</v>
      </c>
      <c r="U5128" s="27" t="s">
        <v>8366</v>
      </c>
    </row>
    <row r="5129" spans="1:21" x14ac:dyDescent="0.15">
      <c r="A5129" s="27" t="s">
        <v>75</v>
      </c>
      <c r="B5129" s="27" t="s">
        <v>8367</v>
      </c>
      <c r="C5129" s="27" t="s">
        <v>218</v>
      </c>
      <c r="D5129" s="27" t="s">
        <v>761</v>
      </c>
      <c r="I5129" s="28">
        <v>43423.443958333337</v>
      </c>
      <c r="J5129" s="28">
        <v>43423.447824074072</v>
      </c>
      <c r="K5129" s="27">
        <v>3.8657407407407408E-3</v>
      </c>
      <c r="L5129" s="27" t="s">
        <v>210</v>
      </c>
      <c r="M5129" s="27" t="s">
        <v>210</v>
      </c>
      <c r="N5129" s="27" t="s">
        <v>215</v>
      </c>
      <c r="O5129" s="27" t="s">
        <v>762</v>
      </c>
      <c r="R5129" s="27">
        <v>0</v>
      </c>
      <c r="U5129" s="27" t="s">
        <v>8366</v>
      </c>
    </row>
    <row r="5130" spans="1:21" x14ac:dyDescent="0.15">
      <c r="A5130" s="27" t="s">
        <v>75</v>
      </c>
      <c r="B5130" s="27" t="s">
        <v>8368</v>
      </c>
      <c r="C5130" s="27" t="s">
        <v>218</v>
      </c>
      <c r="D5130" s="27" t="s">
        <v>761</v>
      </c>
      <c r="I5130" s="28">
        <v>43423.451979166668</v>
      </c>
      <c r="J5130" s="28">
        <v>43423.453449074077</v>
      </c>
      <c r="K5130" s="27">
        <v>1.4699074074074074E-3</v>
      </c>
      <c r="L5130" s="27" t="s">
        <v>210</v>
      </c>
      <c r="M5130" s="27" t="s">
        <v>211</v>
      </c>
      <c r="N5130" s="27" t="s">
        <v>215</v>
      </c>
      <c r="O5130" s="27" t="s">
        <v>762</v>
      </c>
      <c r="R5130" s="27">
        <v>0</v>
      </c>
      <c r="U5130" s="27" t="s">
        <v>8369</v>
      </c>
    </row>
    <row r="5131" spans="1:21" x14ac:dyDescent="0.15">
      <c r="A5131" s="27" t="s">
        <v>75</v>
      </c>
      <c r="B5131" s="27" t="s">
        <v>15014</v>
      </c>
      <c r="C5131" s="27" t="s">
        <v>218</v>
      </c>
      <c r="D5131" s="27" t="s">
        <v>761</v>
      </c>
      <c r="I5131" s="28">
        <v>43423.457743055558</v>
      </c>
      <c r="J5131" s="28">
        <v>43423.457743055558</v>
      </c>
      <c r="K5131" s="27">
        <v>0</v>
      </c>
      <c r="L5131" s="27" t="s">
        <v>211</v>
      </c>
      <c r="M5131" s="27" t="s">
        <v>211</v>
      </c>
      <c r="N5131" s="27" t="s">
        <v>215</v>
      </c>
      <c r="O5131" s="27" t="s">
        <v>762</v>
      </c>
      <c r="R5131" s="27">
        <v>0</v>
      </c>
      <c r="U5131" s="27" t="s">
        <v>15015</v>
      </c>
    </row>
    <row r="5132" spans="1:21" x14ac:dyDescent="0.15">
      <c r="A5132" s="27" t="s">
        <v>75</v>
      </c>
      <c r="B5132" s="27" t="s">
        <v>15016</v>
      </c>
      <c r="C5132" s="27" t="s">
        <v>218</v>
      </c>
      <c r="D5132" s="27" t="s">
        <v>761</v>
      </c>
      <c r="I5132" s="28">
        <v>43423.458229166667</v>
      </c>
      <c r="J5132" s="28">
        <v>43423.458229166667</v>
      </c>
      <c r="K5132" s="27">
        <v>0</v>
      </c>
      <c r="L5132" s="27" t="s">
        <v>211</v>
      </c>
      <c r="M5132" s="27" t="s">
        <v>211</v>
      </c>
      <c r="N5132" s="27" t="s">
        <v>215</v>
      </c>
      <c r="O5132" s="27" t="s">
        <v>762</v>
      </c>
      <c r="R5132" s="27">
        <v>0</v>
      </c>
      <c r="U5132" s="27" t="s">
        <v>15017</v>
      </c>
    </row>
    <row r="5133" spans="1:21" x14ac:dyDescent="0.15">
      <c r="A5133" s="27" t="s">
        <v>75</v>
      </c>
      <c r="B5133" s="27" t="s">
        <v>15018</v>
      </c>
      <c r="C5133" s="27" t="s">
        <v>218</v>
      </c>
      <c r="D5133" s="27" t="s">
        <v>761</v>
      </c>
      <c r="I5133" s="28">
        <v>43423.466192129628</v>
      </c>
      <c r="J5133" s="28">
        <v>43423.466192129628</v>
      </c>
      <c r="K5133" s="27">
        <v>0</v>
      </c>
      <c r="L5133" s="27" t="s">
        <v>211</v>
      </c>
      <c r="M5133" s="27" t="s">
        <v>211</v>
      </c>
      <c r="N5133" s="27" t="s">
        <v>215</v>
      </c>
      <c r="O5133" s="27" t="s">
        <v>762</v>
      </c>
      <c r="R5133" s="27">
        <v>0</v>
      </c>
      <c r="U5133" s="27" t="s">
        <v>15019</v>
      </c>
    </row>
    <row r="5134" spans="1:21" x14ac:dyDescent="0.15">
      <c r="A5134" s="27" t="s">
        <v>75</v>
      </c>
      <c r="B5134" s="27" t="s">
        <v>15020</v>
      </c>
      <c r="C5134" s="27" t="s">
        <v>218</v>
      </c>
      <c r="D5134" s="27" t="s">
        <v>761</v>
      </c>
      <c r="I5134" s="28">
        <v>43423.467395833337</v>
      </c>
      <c r="J5134" s="28">
        <v>43423.467395833337</v>
      </c>
      <c r="K5134" s="27">
        <v>0</v>
      </c>
      <c r="L5134" s="27" t="s">
        <v>211</v>
      </c>
      <c r="M5134" s="27" t="s">
        <v>211</v>
      </c>
      <c r="N5134" s="27" t="s">
        <v>215</v>
      </c>
      <c r="O5134" s="27" t="s">
        <v>762</v>
      </c>
      <c r="R5134" s="27">
        <v>0</v>
      </c>
      <c r="U5134" s="27" t="s">
        <v>1092</v>
      </c>
    </row>
    <row r="5135" spans="1:21" x14ac:dyDescent="0.15">
      <c r="A5135" s="27" t="s">
        <v>75</v>
      </c>
      <c r="B5135" s="27" t="s">
        <v>15021</v>
      </c>
      <c r="C5135" s="27" t="s">
        <v>218</v>
      </c>
      <c r="D5135" s="27" t="s">
        <v>761</v>
      </c>
      <c r="I5135" s="28">
        <v>43423.467638888891</v>
      </c>
      <c r="J5135" s="28">
        <v>43423.467638888891</v>
      </c>
      <c r="K5135" s="27">
        <v>0</v>
      </c>
      <c r="L5135" s="27" t="s">
        <v>211</v>
      </c>
      <c r="M5135" s="27" t="s">
        <v>211</v>
      </c>
      <c r="N5135" s="27" t="s">
        <v>215</v>
      </c>
      <c r="O5135" s="27" t="s">
        <v>762</v>
      </c>
      <c r="R5135" s="27">
        <v>0</v>
      </c>
      <c r="U5135" s="27" t="s">
        <v>15022</v>
      </c>
    </row>
    <row r="5136" spans="1:21" x14ac:dyDescent="0.15">
      <c r="A5136" s="27" t="s">
        <v>75</v>
      </c>
      <c r="B5136" s="27" t="s">
        <v>8370</v>
      </c>
      <c r="C5136" s="27" t="s">
        <v>218</v>
      </c>
      <c r="D5136" s="27" t="s">
        <v>761</v>
      </c>
      <c r="I5136" s="28">
        <v>43423.470949074072</v>
      </c>
      <c r="J5136" s="28">
        <v>43423.474988425929</v>
      </c>
      <c r="K5136" s="27">
        <v>4.0393518518518521E-3</v>
      </c>
      <c r="L5136" s="27" t="s">
        <v>210</v>
      </c>
      <c r="M5136" s="27" t="s">
        <v>210</v>
      </c>
      <c r="N5136" s="27" t="s">
        <v>215</v>
      </c>
      <c r="O5136" s="27" t="s">
        <v>762</v>
      </c>
      <c r="R5136" s="27">
        <v>0</v>
      </c>
      <c r="U5136" s="27" t="s">
        <v>8371</v>
      </c>
    </row>
    <row r="5137" spans="1:21" x14ac:dyDescent="0.15">
      <c r="A5137" s="27" t="s">
        <v>75</v>
      </c>
      <c r="B5137" s="27" t="s">
        <v>15023</v>
      </c>
      <c r="C5137" s="27" t="s">
        <v>218</v>
      </c>
      <c r="D5137" s="27" t="s">
        <v>761</v>
      </c>
      <c r="I5137" s="28">
        <v>43423.484293981484</v>
      </c>
      <c r="J5137" s="28">
        <v>43423.484293981484</v>
      </c>
      <c r="K5137" s="27">
        <v>0</v>
      </c>
      <c r="L5137" s="27" t="s">
        <v>211</v>
      </c>
      <c r="M5137" s="27" t="s">
        <v>211</v>
      </c>
      <c r="N5137" s="27" t="s">
        <v>215</v>
      </c>
      <c r="O5137" s="27" t="s">
        <v>762</v>
      </c>
      <c r="R5137" s="27">
        <v>0</v>
      </c>
      <c r="U5137" s="27" t="s">
        <v>1094</v>
      </c>
    </row>
    <row r="5138" spans="1:21" x14ac:dyDescent="0.15">
      <c r="A5138" s="27" t="s">
        <v>75</v>
      </c>
      <c r="B5138" s="27" t="s">
        <v>8372</v>
      </c>
      <c r="C5138" s="27" t="s">
        <v>218</v>
      </c>
      <c r="D5138" s="27" t="s">
        <v>761</v>
      </c>
      <c r="I5138" s="28">
        <v>43423.4846875</v>
      </c>
      <c r="J5138" s="28">
        <v>43423.484884259262</v>
      </c>
      <c r="K5138" s="27">
        <v>1.9675925925925926E-4</v>
      </c>
      <c r="L5138" s="27" t="s">
        <v>210</v>
      </c>
      <c r="M5138" s="27" t="s">
        <v>211</v>
      </c>
      <c r="N5138" s="27" t="s">
        <v>215</v>
      </c>
      <c r="O5138" s="27" t="s">
        <v>762</v>
      </c>
      <c r="R5138" s="27">
        <v>0</v>
      </c>
      <c r="U5138" s="27" t="s">
        <v>8373</v>
      </c>
    </row>
    <row r="5139" spans="1:21" x14ac:dyDescent="0.15">
      <c r="A5139" s="27" t="s">
        <v>75</v>
      </c>
      <c r="B5139" s="27" t="s">
        <v>8374</v>
      </c>
      <c r="C5139" s="27" t="s">
        <v>218</v>
      </c>
      <c r="D5139" s="27" t="s">
        <v>761</v>
      </c>
      <c r="I5139" s="28">
        <v>43423.486712962964</v>
      </c>
      <c r="J5139" s="28">
        <v>43423.48704861111</v>
      </c>
      <c r="K5139" s="27">
        <v>3.3564814814814812E-4</v>
      </c>
      <c r="L5139" s="27" t="s">
        <v>210</v>
      </c>
      <c r="M5139" s="27" t="s">
        <v>211</v>
      </c>
      <c r="N5139" s="27" t="s">
        <v>215</v>
      </c>
      <c r="O5139" s="27" t="s">
        <v>762</v>
      </c>
      <c r="R5139" s="27">
        <v>0</v>
      </c>
      <c r="U5139" s="27" t="s">
        <v>1095</v>
      </c>
    </row>
    <row r="5140" spans="1:21" x14ac:dyDescent="0.15">
      <c r="A5140" s="27" t="s">
        <v>75</v>
      </c>
      <c r="B5140" s="27" t="s">
        <v>15024</v>
      </c>
      <c r="C5140" s="27" t="s">
        <v>218</v>
      </c>
      <c r="D5140" s="27" t="s">
        <v>761</v>
      </c>
      <c r="I5140" s="28">
        <v>43423.488310185188</v>
      </c>
      <c r="J5140" s="28">
        <v>43423.488310185188</v>
      </c>
      <c r="K5140" s="27">
        <v>0</v>
      </c>
      <c r="L5140" s="27" t="s">
        <v>211</v>
      </c>
      <c r="M5140" s="27" t="s">
        <v>211</v>
      </c>
      <c r="N5140" s="27" t="s">
        <v>215</v>
      </c>
      <c r="O5140" s="27" t="s">
        <v>762</v>
      </c>
      <c r="R5140" s="27">
        <v>0</v>
      </c>
      <c r="U5140" s="27" t="s">
        <v>1004</v>
      </c>
    </row>
    <row r="5141" spans="1:21" x14ac:dyDescent="0.15">
      <c r="A5141" s="27" t="s">
        <v>75</v>
      </c>
      <c r="B5141" s="27" t="s">
        <v>15025</v>
      </c>
      <c r="C5141" s="27" t="s">
        <v>218</v>
      </c>
      <c r="D5141" s="27" t="s">
        <v>761</v>
      </c>
      <c r="I5141" s="28">
        <v>43423.488657407404</v>
      </c>
      <c r="J5141" s="28">
        <v>43423.488657407404</v>
      </c>
      <c r="K5141" s="27">
        <v>0</v>
      </c>
      <c r="L5141" s="27" t="s">
        <v>211</v>
      </c>
      <c r="M5141" s="27" t="s">
        <v>211</v>
      </c>
      <c r="N5141" s="27" t="s">
        <v>215</v>
      </c>
      <c r="O5141" s="27" t="s">
        <v>762</v>
      </c>
      <c r="U5141" s="27" t="s">
        <v>15026</v>
      </c>
    </row>
    <row r="5142" spans="1:21" x14ac:dyDescent="0.15">
      <c r="A5142" s="27" t="s">
        <v>75</v>
      </c>
      <c r="B5142" s="27" t="s">
        <v>15027</v>
      </c>
      <c r="C5142" s="27" t="s">
        <v>218</v>
      </c>
      <c r="D5142" s="27" t="s">
        <v>761</v>
      </c>
      <c r="I5142" s="28">
        <v>43423.489201388889</v>
      </c>
      <c r="J5142" s="28">
        <v>43423.489201388889</v>
      </c>
      <c r="K5142" s="27">
        <v>0</v>
      </c>
      <c r="L5142" s="27" t="s">
        <v>211</v>
      </c>
      <c r="M5142" s="27" t="s">
        <v>211</v>
      </c>
      <c r="N5142" s="27" t="s">
        <v>215</v>
      </c>
      <c r="O5142" s="27" t="s">
        <v>762</v>
      </c>
      <c r="U5142" s="27" t="s">
        <v>15028</v>
      </c>
    </row>
    <row r="5143" spans="1:21" x14ac:dyDescent="0.15">
      <c r="A5143" s="27" t="s">
        <v>75</v>
      </c>
      <c r="B5143" s="27" t="s">
        <v>8375</v>
      </c>
      <c r="C5143" s="27" t="s">
        <v>218</v>
      </c>
      <c r="D5143" s="27" t="s">
        <v>761</v>
      </c>
      <c r="I5143" s="28">
        <v>43423.490925925929</v>
      </c>
      <c r="J5143" s="28">
        <v>43423.491249999999</v>
      </c>
      <c r="K5143" s="27">
        <v>3.2407407407407406E-4</v>
      </c>
      <c r="L5143" s="27" t="s">
        <v>210</v>
      </c>
      <c r="M5143" s="27" t="s">
        <v>211</v>
      </c>
      <c r="N5143" s="27" t="s">
        <v>215</v>
      </c>
      <c r="O5143" s="27" t="s">
        <v>762</v>
      </c>
      <c r="R5143" s="27">
        <v>0</v>
      </c>
      <c r="U5143" s="27" t="s">
        <v>8376</v>
      </c>
    </row>
    <row r="5144" spans="1:21" x14ac:dyDescent="0.15">
      <c r="A5144" s="27" t="s">
        <v>75</v>
      </c>
      <c r="B5144" s="27" t="s">
        <v>8377</v>
      </c>
      <c r="C5144" s="27" t="s">
        <v>218</v>
      </c>
      <c r="D5144" s="27" t="s">
        <v>761</v>
      </c>
      <c r="I5144" s="28">
        <v>43423.493518518517</v>
      </c>
      <c r="J5144" s="28">
        <v>43423.493923611109</v>
      </c>
      <c r="K5144" s="27">
        <v>4.0509259259259258E-4</v>
      </c>
      <c r="L5144" s="27" t="s">
        <v>210</v>
      </c>
      <c r="M5144" s="27" t="s">
        <v>211</v>
      </c>
      <c r="N5144" s="27" t="s">
        <v>215</v>
      </c>
      <c r="O5144" s="27" t="s">
        <v>762</v>
      </c>
      <c r="R5144" s="27">
        <v>0</v>
      </c>
      <c r="U5144" s="27" t="s">
        <v>8378</v>
      </c>
    </row>
    <row r="5145" spans="1:21" x14ac:dyDescent="0.15">
      <c r="A5145" s="27" t="s">
        <v>75</v>
      </c>
      <c r="B5145" s="27" t="s">
        <v>15029</v>
      </c>
      <c r="C5145" s="27" t="s">
        <v>218</v>
      </c>
      <c r="D5145" s="27" t="s">
        <v>761</v>
      </c>
      <c r="I5145" s="28">
        <v>43423.497685185182</v>
      </c>
      <c r="J5145" s="28">
        <v>43423.497685185182</v>
      </c>
      <c r="K5145" s="27">
        <v>0</v>
      </c>
      <c r="L5145" s="27" t="s">
        <v>211</v>
      </c>
      <c r="M5145" s="27" t="s">
        <v>211</v>
      </c>
      <c r="N5145" s="27" t="s">
        <v>215</v>
      </c>
      <c r="O5145" s="27" t="s">
        <v>762</v>
      </c>
      <c r="U5145" s="27" t="s">
        <v>8378</v>
      </c>
    </row>
    <row r="5146" spans="1:21" x14ac:dyDescent="0.15">
      <c r="A5146" s="27" t="s">
        <v>75</v>
      </c>
      <c r="B5146" s="27" t="s">
        <v>15030</v>
      </c>
      <c r="C5146" s="27" t="s">
        <v>218</v>
      </c>
      <c r="D5146" s="27" t="s">
        <v>761</v>
      </c>
      <c r="I5146" s="28">
        <v>43423.585023148145</v>
      </c>
      <c r="J5146" s="28">
        <v>43423.585023148145</v>
      </c>
      <c r="K5146" s="27">
        <v>0</v>
      </c>
      <c r="L5146" s="27" t="s">
        <v>211</v>
      </c>
      <c r="M5146" s="27" t="s">
        <v>211</v>
      </c>
      <c r="N5146" s="27" t="s">
        <v>215</v>
      </c>
      <c r="O5146" s="27" t="s">
        <v>762</v>
      </c>
      <c r="R5146" s="27">
        <v>0</v>
      </c>
      <c r="U5146" s="27" t="s">
        <v>15031</v>
      </c>
    </row>
    <row r="5147" spans="1:21" x14ac:dyDescent="0.15">
      <c r="A5147" s="27" t="s">
        <v>75</v>
      </c>
      <c r="B5147" s="27" t="s">
        <v>8379</v>
      </c>
      <c r="C5147" s="27" t="s">
        <v>218</v>
      </c>
      <c r="D5147" s="27" t="s">
        <v>761</v>
      </c>
      <c r="I5147" s="28">
        <v>43423.602708333332</v>
      </c>
      <c r="J5147" s="28">
        <v>43423.604108796295</v>
      </c>
      <c r="K5147" s="27">
        <v>1.4004629629629629E-3</v>
      </c>
      <c r="L5147" s="27" t="s">
        <v>210</v>
      </c>
      <c r="M5147" s="27" t="s">
        <v>211</v>
      </c>
      <c r="N5147" s="27" t="s">
        <v>215</v>
      </c>
      <c r="O5147" s="27" t="s">
        <v>762</v>
      </c>
      <c r="R5147" s="27">
        <v>0</v>
      </c>
      <c r="U5147" s="27" t="s">
        <v>8380</v>
      </c>
    </row>
    <row r="5148" spans="1:21" x14ac:dyDescent="0.15">
      <c r="A5148" s="27" t="s">
        <v>75</v>
      </c>
      <c r="B5148" s="27" t="s">
        <v>15032</v>
      </c>
      <c r="C5148" s="27" t="s">
        <v>218</v>
      </c>
      <c r="D5148" s="27" t="s">
        <v>761</v>
      </c>
      <c r="I5148" s="28">
        <v>43423.606261574074</v>
      </c>
      <c r="J5148" s="28">
        <v>43423.606261574074</v>
      </c>
      <c r="K5148" s="27">
        <v>0</v>
      </c>
      <c r="L5148" s="27" t="s">
        <v>211</v>
      </c>
      <c r="M5148" s="27" t="s">
        <v>211</v>
      </c>
      <c r="N5148" s="27" t="s">
        <v>215</v>
      </c>
      <c r="O5148" s="27" t="s">
        <v>762</v>
      </c>
      <c r="U5148" s="27" t="s">
        <v>12258</v>
      </c>
    </row>
    <row r="5149" spans="1:21" x14ac:dyDescent="0.15">
      <c r="A5149" s="27" t="s">
        <v>75</v>
      </c>
      <c r="B5149" s="27" t="s">
        <v>8381</v>
      </c>
      <c r="C5149" s="27" t="s">
        <v>218</v>
      </c>
      <c r="D5149" s="27" t="s">
        <v>761</v>
      </c>
      <c r="I5149" s="28">
        <v>43423.617175925923</v>
      </c>
      <c r="J5149" s="28">
        <v>43423.619027777779</v>
      </c>
      <c r="K5149" s="27">
        <v>1.8518518518518517E-3</v>
      </c>
      <c r="L5149" s="27" t="s">
        <v>210</v>
      </c>
      <c r="M5149" s="27" t="s">
        <v>211</v>
      </c>
      <c r="N5149" s="27" t="s">
        <v>215</v>
      </c>
      <c r="O5149" s="27" t="s">
        <v>762</v>
      </c>
      <c r="R5149" s="27">
        <v>0</v>
      </c>
      <c r="U5149" s="27" t="s">
        <v>8382</v>
      </c>
    </row>
    <row r="5150" spans="1:21" x14ac:dyDescent="0.15">
      <c r="A5150" s="27" t="s">
        <v>75</v>
      </c>
      <c r="B5150" s="27" t="s">
        <v>8383</v>
      </c>
      <c r="C5150" s="27" t="s">
        <v>218</v>
      </c>
      <c r="D5150" s="27" t="s">
        <v>761</v>
      </c>
      <c r="I5150" s="28">
        <v>43423.626770833333</v>
      </c>
      <c r="J5150" s="28">
        <v>43423.629884259259</v>
      </c>
      <c r="K5150" s="27">
        <v>3.1134259259259257E-3</v>
      </c>
      <c r="L5150" s="27" t="s">
        <v>210</v>
      </c>
      <c r="M5150" s="27" t="s">
        <v>210</v>
      </c>
      <c r="N5150" s="27" t="s">
        <v>215</v>
      </c>
      <c r="O5150" s="27" t="s">
        <v>762</v>
      </c>
      <c r="R5150" s="27">
        <v>0</v>
      </c>
      <c r="U5150" s="27" t="s">
        <v>8384</v>
      </c>
    </row>
    <row r="5151" spans="1:21" x14ac:dyDescent="0.15">
      <c r="A5151" s="27" t="s">
        <v>75</v>
      </c>
      <c r="B5151" s="27" t="s">
        <v>8385</v>
      </c>
      <c r="C5151" s="27" t="s">
        <v>218</v>
      </c>
      <c r="D5151" s="27" t="s">
        <v>761</v>
      </c>
      <c r="I5151" s="28">
        <v>43423.666539351849</v>
      </c>
      <c r="J5151" s="28">
        <v>43423.66710648148</v>
      </c>
      <c r="K5151" s="27">
        <v>5.6712962962962956E-4</v>
      </c>
      <c r="L5151" s="27" t="s">
        <v>210</v>
      </c>
      <c r="M5151" s="27" t="s">
        <v>211</v>
      </c>
      <c r="N5151" s="27" t="s">
        <v>215</v>
      </c>
      <c r="O5151" s="27" t="s">
        <v>762</v>
      </c>
      <c r="R5151" s="27">
        <v>0</v>
      </c>
      <c r="U5151" s="27" t="s">
        <v>8386</v>
      </c>
    </row>
    <row r="5152" spans="1:21" x14ac:dyDescent="0.15">
      <c r="A5152" s="27" t="s">
        <v>75</v>
      </c>
      <c r="B5152" s="27" t="s">
        <v>15033</v>
      </c>
      <c r="C5152" s="27" t="s">
        <v>218</v>
      </c>
      <c r="D5152" s="27" t="s">
        <v>761</v>
      </c>
      <c r="I5152" s="28">
        <v>43423.669386574074</v>
      </c>
      <c r="J5152" s="28">
        <v>43423.669386574074</v>
      </c>
      <c r="K5152" s="27">
        <v>0</v>
      </c>
      <c r="L5152" s="27" t="s">
        <v>211</v>
      </c>
      <c r="M5152" s="27" t="s">
        <v>211</v>
      </c>
      <c r="N5152" s="27" t="s">
        <v>215</v>
      </c>
      <c r="O5152" s="27" t="s">
        <v>762</v>
      </c>
      <c r="R5152" s="27">
        <v>0</v>
      </c>
      <c r="U5152" s="27" t="s">
        <v>15034</v>
      </c>
    </row>
    <row r="5153" spans="1:21" x14ac:dyDescent="0.15">
      <c r="A5153" s="27" t="s">
        <v>75</v>
      </c>
      <c r="B5153" s="27" t="s">
        <v>15035</v>
      </c>
      <c r="C5153" s="27" t="s">
        <v>218</v>
      </c>
      <c r="D5153" s="27" t="s">
        <v>761</v>
      </c>
      <c r="I5153" s="28">
        <v>43423.680636574078</v>
      </c>
      <c r="J5153" s="28">
        <v>43423.680636574078</v>
      </c>
      <c r="K5153" s="27">
        <v>0</v>
      </c>
      <c r="L5153" s="27" t="s">
        <v>211</v>
      </c>
      <c r="M5153" s="27" t="s">
        <v>211</v>
      </c>
      <c r="N5153" s="27" t="s">
        <v>215</v>
      </c>
      <c r="O5153" s="27" t="s">
        <v>762</v>
      </c>
      <c r="U5153" s="27" t="s">
        <v>8388</v>
      </c>
    </row>
    <row r="5154" spans="1:21" x14ac:dyDescent="0.15">
      <c r="A5154" s="27" t="s">
        <v>75</v>
      </c>
      <c r="B5154" s="27" t="s">
        <v>8387</v>
      </c>
      <c r="C5154" s="27" t="s">
        <v>218</v>
      </c>
      <c r="D5154" s="27" t="s">
        <v>761</v>
      </c>
      <c r="I5154" s="28">
        <v>43423.681631944448</v>
      </c>
      <c r="J5154" s="28">
        <v>43423.682881944442</v>
      </c>
      <c r="K5154" s="27">
        <v>1.25E-3</v>
      </c>
      <c r="L5154" s="27" t="s">
        <v>210</v>
      </c>
      <c r="M5154" s="27" t="s">
        <v>211</v>
      </c>
      <c r="N5154" s="27" t="s">
        <v>215</v>
      </c>
      <c r="O5154" s="27" t="s">
        <v>762</v>
      </c>
      <c r="R5154" s="27">
        <v>0</v>
      </c>
      <c r="U5154" s="27" t="s">
        <v>8388</v>
      </c>
    </row>
    <row r="5155" spans="1:21" x14ac:dyDescent="0.15">
      <c r="A5155" s="27" t="s">
        <v>75</v>
      </c>
      <c r="B5155" s="27" t="s">
        <v>15036</v>
      </c>
      <c r="C5155" s="27" t="s">
        <v>218</v>
      </c>
      <c r="D5155" s="27" t="s">
        <v>761</v>
      </c>
      <c r="I5155" s="28">
        <v>43423.69295138889</v>
      </c>
      <c r="J5155" s="28">
        <v>43423.69295138889</v>
      </c>
      <c r="K5155" s="27">
        <v>0</v>
      </c>
      <c r="L5155" s="27" t="s">
        <v>211</v>
      </c>
      <c r="M5155" s="27" t="s">
        <v>211</v>
      </c>
      <c r="N5155" s="27" t="s">
        <v>215</v>
      </c>
      <c r="O5155" s="27" t="s">
        <v>762</v>
      </c>
      <c r="R5155" s="27">
        <v>0</v>
      </c>
      <c r="U5155" s="27" t="s">
        <v>15037</v>
      </c>
    </row>
    <row r="5156" spans="1:21" x14ac:dyDescent="0.15">
      <c r="A5156" s="27" t="s">
        <v>75</v>
      </c>
      <c r="B5156" s="27" t="s">
        <v>15038</v>
      </c>
      <c r="C5156" s="27" t="s">
        <v>218</v>
      </c>
      <c r="D5156" s="27" t="s">
        <v>761</v>
      </c>
      <c r="I5156" s="28">
        <v>43423.705497685187</v>
      </c>
      <c r="J5156" s="28">
        <v>43423.705497685187</v>
      </c>
      <c r="K5156" s="27">
        <v>0</v>
      </c>
      <c r="L5156" s="27" t="s">
        <v>211</v>
      </c>
      <c r="M5156" s="27" t="s">
        <v>211</v>
      </c>
      <c r="N5156" s="27" t="s">
        <v>215</v>
      </c>
      <c r="O5156" s="27" t="s">
        <v>762</v>
      </c>
      <c r="R5156" s="27">
        <v>0</v>
      </c>
      <c r="U5156" s="27" t="s">
        <v>1381</v>
      </c>
    </row>
    <row r="5157" spans="1:21" x14ac:dyDescent="0.15">
      <c r="A5157" s="27" t="s">
        <v>75</v>
      </c>
      <c r="B5157" s="27" t="s">
        <v>8389</v>
      </c>
      <c r="C5157" s="27" t="s">
        <v>218</v>
      </c>
      <c r="D5157" s="27" t="s">
        <v>761</v>
      </c>
      <c r="I5157" s="28">
        <v>43423.708043981482</v>
      </c>
      <c r="J5157" s="28">
        <v>43423.708703703705</v>
      </c>
      <c r="K5157" s="27">
        <v>6.5972222222222213E-4</v>
      </c>
      <c r="L5157" s="27" t="s">
        <v>210</v>
      </c>
      <c r="M5157" s="27" t="s">
        <v>211</v>
      </c>
      <c r="N5157" s="27" t="s">
        <v>215</v>
      </c>
      <c r="O5157" s="27" t="s">
        <v>762</v>
      </c>
      <c r="R5157" s="27">
        <v>0</v>
      </c>
      <c r="U5157" s="27" t="s">
        <v>8390</v>
      </c>
    </row>
    <row r="5158" spans="1:21" x14ac:dyDescent="0.15">
      <c r="A5158" s="27" t="s">
        <v>75</v>
      </c>
      <c r="B5158" s="27" t="s">
        <v>15039</v>
      </c>
      <c r="C5158" s="27" t="s">
        <v>218</v>
      </c>
      <c r="D5158" s="27" t="s">
        <v>761</v>
      </c>
      <c r="I5158" s="28">
        <v>43423.724976851852</v>
      </c>
      <c r="J5158" s="28">
        <v>43423.724976851852</v>
      </c>
      <c r="K5158" s="27">
        <v>0</v>
      </c>
      <c r="L5158" s="27" t="s">
        <v>211</v>
      </c>
      <c r="M5158" s="27" t="s">
        <v>211</v>
      </c>
      <c r="N5158" s="27" t="s">
        <v>215</v>
      </c>
      <c r="O5158" s="27" t="s">
        <v>762</v>
      </c>
      <c r="R5158" s="27">
        <v>0</v>
      </c>
      <c r="U5158" s="27" t="s">
        <v>15040</v>
      </c>
    </row>
    <row r="5159" spans="1:21" x14ac:dyDescent="0.15">
      <c r="A5159" s="27" t="s">
        <v>75</v>
      </c>
      <c r="B5159" s="27" t="s">
        <v>8391</v>
      </c>
      <c r="C5159" s="27" t="s">
        <v>218</v>
      </c>
      <c r="D5159" s="27" t="s">
        <v>761</v>
      </c>
      <c r="I5159" s="28">
        <v>43423.729571759257</v>
      </c>
      <c r="J5159" s="28">
        <v>43423.730046296296</v>
      </c>
      <c r="K5159" s="27">
        <v>4.7453703703703704E-4</v>
      </c>
      <c r="L5159" s="27" t="s">
        <v>210</v>
      </c>
      <c r="M5159" s="27" t="s">
        <v>211</v>
      </c>
      <c r="N5159" s="27" t="s">
        <v>215</v>
      </c>
      <c r="O5159" s="27" t="s">
        <v>762</v>
      </c>
      <c r="R5159" s="27">
        <v>0</v>
      </c>
      <c r="U5159" s="27" t="s">
        <v>8392</v>
      </c>
    </row>
    <row r="5160" spans="1:21" x14ac:dyDescent="0.15">
      <c r="A5160" s="27" t="s">
        <v>75</v>
      </c>
      <c r="B5160" s="27" t="s">
        <v>15041</v>
      </c>
      <c r="C5160" s="27" t="s">
        <v>218</v>
      </c>
      <c r="D5160" s="27" t="s">
        <v>761</v>
      </c>
      <c r="I5160" s="28">
        <v>43423.736840277779</v>
      </c>
      <c r="J5160" s="28">
        <v>43423.736840277779</v>
      </c>
      <c r="K5160" s="27">
        <v>0</v>
      </c>
      <c r="L5160" s="27" t="s">
        <v>211</v>
      </c>
      <c r="M5160" s="27" t="s">
        <v>211</v>
      </c>
      <c r="N5160" s="27" t="s">
        <v>215</v>
      </c>
      <c r="O5160" s="27" t="s">
        <v>762</v>
      </c>
      <c r="R5160" s="27">
        <v>0</v>
      </c>
      <c r="U5160" s="27" t="s">
        <v>1093</v>
      </c>
    </row>
    <row r="5161" spans="1:21" x14ac:dyDescent="0.15">
      <c r="A5161" s="27" t="s">
        <v>75</v>
      </c>
      <c r="B5161" s="27" t="s">
        <v>15042</v>
      </c>
      <c r="C5161" s="27" t="s">
        <v>218</v>
      </c>
      <c r="D5161" s="27" t="s">
        <v>761</v>
      </c>
      <c r="I5161" s="28">
        <v>43423.739606481482</v>
      </c>
      <c r="J5161" s="28">
        <v>43423.739606481482</v>
      </c>
      <c r="K5161" s="27">
        <v>0</v>
      </c>
      <c r="L5161" s="27" t="s">
        <v>211</v>
      </c>
      <c r="M5161" s="27" t="s">
        <v>211</v>
      </c>
      <c r="N5161" s="27" t="s">
        <v>215</v>
      </c>
      <c r="O5161" s="27" t="s">
        <v>762</v>
      </c>
      <c r="R5161" s="27">
        <v>0</v>
      </c>
      <c r="U5161" s="27" t="s">
        <v>15043</v>
      </c>
    </row>
    <row r="5162" spans="1:21" x14ac:dyDescent="0.15">
      <c r="A5162" s="27" t="s">
        <v>75</v>
      </c>
      <c r="B5162" s="27" t="s">
        <v>15044</v>
      </c>
      <c r="C5162" s="27" t="s">
        <v>218</v>
      </c>
      <c r="D5162" s="27" t="s">
        <v>761</v>
      </c>
      <c r="I5162" s="28">
        <v>43423.741099537037</v>
      </c>
      <c r="J5162" s="28">
        <v>43423.741099537037</v>
      </c>
      <c r="K5162" s="27">
        <v>0</v>
      </c>
      <c r="L5162" s="27" t="s">
        <v>211</v>
      </c>
      <c r="M5162" s="27" t="s">
        <v>211</v>
      </c>
      <c r="N5162" s="27" t="s">
        <v>215</v>
      </c>
      <c r="O5162" s="27" t="s">
        <v>762</v>
      </c>
      <c r="R5162" s="27">
        <v>0</v>
      </c>
      <c r="U5162" s="27" t="s">
        <v>15045</v>
      </c>
    </row>
    <row r="5163" spans="1:21" x14ac:dyDescent="0.15">
      <c r="A5163" s="27" t="s">
        <v>75</v>
      </c>
      <c r="B5163" s="27" t="s">
        <v>8393</v>
      </c>
      <c r="C5163" s="27" t="s">
        <v>218</v>
      </c>
      <c r="D5163" s="27" t="s">
        <v>761</v>
      </c>
      <c r="I5163" s="28">
        <v>43423.750590277778</v>
      </c>
      <c r="J5163" s="28">
        <v>43423.754583333335</v>
      </c>
      <c r="K5163" s="27">
        <v>3.9930555555555561E-3</v>
      </c>
      <c r="L5163" s="27" t="s">
        <v>210</v>
      </c>
      <c r="M5163" s="27" t="s">
        <v>210</v>
      </c>
      <c r="N5163" s="27" t="s">
        <v>215</v>
      </c>
      <c r="O5163" s="27" t="s">
        <v>762</v>
      </c>
      <c r="R5163" s="27">
        <v>0</v>
      </c>
      <c r="U5163" s="27" t="s">
        <v>304</v>
      </c>
    </row>
    <row r="5164" spans="1:21" x14ac:dyDescent="0.15">
      <c r="A5164" s="27" t="s">
        <v>75</v>
      </c>
      <c r="B5164" s="27" t="s">
        <v>8394</v>
      </c>
      <c r="C5164" s="27" t="s">
        <v>218</v>
      </c>
      <c r="D5164" s="27" t="s">
        <v>567</v>
      </c>
      <c r="I5164" s="28">
        <v>43423.439155092594</v>
      </c>
      <c r="J5164" s="28">
        <v>43423.440868055557</v>
      </c>
      <c r="K5164" s="27">
        <v>1.712962962962963E-3</v>
      </c>
      <c r="L5164" s="27" t="s">
        <v>210</v>
      </c>
      <c r="M5164" s="27" t="s">
        <v>211</v>
      </c>
      <c r="N5164" s="27" t="s">
        <v>215</v>
      </c>
      <c r="O5164" s="27" t="s">
        <v>568</v>
      </c>
      <c r="R5164" s="27">
        <v>0</v>
      </c>
      <c r="U5164" s="27" t="s">
        <v>2011</v>
      </c>
    </row>
    <row r="5165" spans="1:21" x14ac:dyDescent="0.15">
      <c r="A5165" s="27" t="s">
        <v>75</v>
      </c>
      <c r="B5165" s="27" t="s">
        <v>15046</v>
      </c>
      <c r="C5165" s="27" t="s">
        <v>218</v>
      </c>
      <c r="D5165" s="27" t="s">
        <v>567</v>
      </c>
      <c r="I5165" s="28">
        <v>43423.453090277777</v>
      </c>
      <c r="J5165" s="28">
        <v>43423.453090277777</v>
      </c>
      <c r="K5165" s="27">
        <v>0</v>
      </c>
      <c r="L5165" s="27" t="s">
        <v>211</v>
      </c>
      <c r="M5165" s="27" t="s">
        <v>211</v>
      </c>
      <c r="N5165" s="27" t="s">
        <v>215</v>
      </c>
      <c r="O5165" s="27" t="s">
        <v>568</v>
      </c>
      <c r="R5165" s="27">
        <v>0</v>
      </c>
      <c r="U5165" s="27" t="s">
        <v>2013</v>
      </c>
    </row>
    <row r="5166" spans="1:21" x14ac:dyDescent="0.15">
      <c r="A5166" s="27" t="s">
        <v>75</v>
      </c>
      <c r="B5166" s="27" t="s">
        <v>8395</v>
      </c>
      <c r="C5166" s="27" t="s">
        <v>218</v>
      </c>
      <c r="D5166" s="27" t="s">
        <v>567</v>
      </c>
      <c r="I5166" s="28">
        <v>43423.453379629631</v>
      </c>
      <c r="J5166" s="28">
        <v>43423.45380787037</v>
      </c>
      <c r="K5166" s="27">
        <v>4.2824074074074075E-4</v>
      </c>
      <c r="L5166" s="27" t="s">
        <v>210</v>
      </c>
      <c r="M5166" s="27" t="s">
        <v>211</v>
      </c>
      <c r="N5166" s="27" t="s">
        <v>215</v>
      </c>
      <c r="O5166" s="27" t="s">
        <v>568</v>
      </c>
      <c r="R5166" s="27">
        <v>0</v>
      </c>
      <c r="U5166" s="27" t="s">
        <v>2014</v>
      </c>
    </row>
    <row r="5167" spans="1:21" x14ac:dyDescent="0.15">
      <c r="A5167" s="27" t="s">
        <v>75</v>
      </c>
      <c r="B5167" s="27" t="s">
        <v>8396</v>
      </c>
      <c r="C5167" s="27" t="s">
        <v>218</v>
      </c>
      <c r="D5167" s="27" t="s">
        <v>567</v>
      </c>
      <c r="I5167" s="28">
        <v>43423.455659722225</v>
      </c>
      <c r="J5167" s="28">
        <v>43423.459282407406</v>
      </c>
      <c r="K5167" s="27">
        <v>3.6226851851851854E-3</v>
      </c>
      <c r="L5167" s="27" t="s">
        <v>210</v>
      </c>
      <c r="M5167" s="27" t="s">
        <v>210</v>
      </c>
      <c r="N5167" s="27" t="s">
        <v>215</v>
      </c>
      <c r="O5167" s="27" t="s">
        <v>568</v>
      </c>
      <c r="R5167" s="27">
        <v>0</v>
      </c>
      <c r="U5167" s="27" t="s">
        <v>8397</v>
      </c>
    </row>
    <row r="5168" spans="1:21" x14ac:dyDescent="0.15">
      <c r="A5168" s="27" t="s">
        <v>75</v>
      </c>
      <c r="B5168" s="27" t="s">
        <v>15047</v>
      </c>
      <c r="C5168" s="27" t="s">
        <v>218</v>
      </c>
      <c r="D5168" s="27" t="s">
        <v>567</v>
      </c>
      <c r="I5168" s="28">
        <v>43423.463101851848</v>
      </c>
      <c r="J5168" s="28">
        <v>43423.463101851848</v>
      </c>
      <c r="K5168" s="27">
        <v>0</v>
      </c>
      <c r="L5168" s="27" t="s">
        <v>211</v>
      </c>
      <c r="M5168" s="27" t="s">
        <v>211</v>
      </c>
      <c r="N5168" s="27" t="s">
        <v>215</v>
      </c>
      <c r="O5168" s="27" t="s">
        <v>568</v>
      </c>
      <c r="R5168" s="27">
        <v>0</v>
      </c>
      <c r="U5168" s="27" t="s">
        <v>15048</v>
      </c>
    </row>
    <row r="5169" spans="1:21" x14ac:dyDescent="0.15">
      <c r="A5169" s="27" t="s">
        <v>75</v>
      </c>
      <c r="B5169" s="27" t="s">
        <v>15049</v>
      </c>
      <c r="C5169" s="27" t="s">
        <v>218</v>
      </c>
      <c r="D5169" s="27" t="s">
        <v>567</v>
      </c>
      <c r="I5169" s="28">
        <v>43423.463750000003</v>
      </c>
      <c r="J5169" s="28">
        <v>43423.463750000003</v>
      </c>
      <c r="K5169" s="27">
        <v>0</v>
      </c>
      <c r="L5169" s="27" t="s">
        <v>211</v>
      </c>
      <c r="M5169" s="27" t="s">
        <v>211</v>
      </c>
      <c r="N5169" s="27" t="s">
        <v>215</v>
      </c>
      <c r="O5169" s="27" t="s">
        <v>568</v>
      </c>
      <c r="R5169" s="27">
        <v>0</v>
      </c>
      <c r="U5169" s="27" t="s">
        <v>15050</v>
      </c>
    </row>
    <row r="5170" spans="1:21" x14ac:dyDescent="0.15">
      <c r="A5170" s="27" t="s">
        <v>75</v>
      </c>
      <c r="B5170" s="27" t="s">
        <v>8398</v>
      </c>
      <c r="C5170" s="27" t="s">
        <v>218</v>
      </c>
      <c r="D5170" s="27" t="s">
        <v>567</v>
      </c>
      <c r="I5170" s="28">
        <v>43423.464583333334</v>
      </c>
      <c r="J5170" s="28">
        <v>43423.466562499998</v>
      </c>
      <c r="K5170" s="27">
        <v>1.9791666666666668E-3</v>
      </c>
      <c r="L5170" s="27" t="s">
        <v>210</v>
      </c>
      <c r="M5170" s="27" t="s">
        <v>211</v>
      </c>
      <c r="N5170" s="27" t="s">
        <v>215</v>
      </c>
      <c r="O5170" s="27" t="s">
        <v>568</v>
      </c>
      <c r="R5170" s="27">
        <v>0</v>
      </c>
      <c r="U5170" s="27" t="s">
        <v>8399</v>
      </c>
    </row>
    <row r="5171" spans="1:21" x14ac:dyDescent="0.15">
      <c r="A5171" s="27" t="s">
        <v>75</v>
      </c>
      <c r="B5171" s="27" t="s">
        <v>15051</v>
      </c>
      <c r="C5171" s="27" t="s">
        <v>218</v>
      </c>
      <c r="D5171" s="27" t="s">
        <v>567</v>
      </c>
      <c r="I5171" s="28">
        <v>43423.466851851852</v>
      </c>
      <c r="J5171" s="28">
        <v>43423.466851851852</v>
      </c>
      <c r="K5171" s="27">
        <v>0</v>
      </c>
      <c r="L5171" s="27" t="s">
        <v>211</v>
      </c>
      <c r="M5171" s="27" t="s">
        <v>211</v>
      </c>
      <c r="N5171" s="27" t="s">
        <v>215</v>
      </c>
      <c r="O5171" s="27" t="s">
        <v>568</v>
      </c>
      <c r="R5171" s="27">
        <v>0</v>
      </c>
      <c r="U5171" s="27" t="s">
        <v>15052</v>
      </c>
    </row>
    <row r="5172" spans="1:21" x14ac:dyDescent="0.15">
      <c r="A5172" s="27" t="s">
        <v>75</v>
      </c>
      <c r="B5172" s="27" t="s">
        <v>15053</v>
      </c>
      <c r="C5172" s="27" t="s">
        <v>218</v>
      </c>
      <c r="D5172" s="27" t="s">
        <v>567</v>
      </c>
      <c r="I5172" s="28">
        <v>43423.468194444446</v>
      </c>
      <c r="J5172" s="28">
        <v>43423.468194444446</v>
      </c>
      <c r="K5172" s="27">
        <v>0</v>
      </c>
      <c r="L5172" s="27" t="s">
        <v>211</v>
      </c>
      <c r="M5172" s="27" t="s">
        <v>211</v>
      </c>
      <c r="N5172" s="27" t="s">
        <v>215</v>
      </c>
      <c r="O5172" s="27" t="s">
        <v>568</v>
      </c>
      <c r="R5172" s="27">
        <v>0</v>
      </c>
      <c r="U5172" s="27" t="s">
        <v>15054</v>
      </c>
    </row>
    <row r="5173" spans="1:21" x14ac:dyDescent="0.15">
      <c r="A5173" s="27" t="s">
        <v>75</v>
      </c>
      <c r="B5173" s="27" t="s">
        <v>8400</v>
      </c>
      <c r="C5173" s="27" t="s">
        <v>218</v>
      </c>
      <c r="D5173" s="27" t="s">
        <v>567</v>
      </c>
      <c r="I5173" s="28">
        <v>43423.473321759258</v>
      </c>
      <c r="J5173" s="28">
        <v>43423.4765162037</v>
      </c>
      <c r="K5173" s="27">
        <v>3.1944444444444442E-3</v>
      </c>
      <c r="L5173" s="27" t="s">
        <v>210</v>
      </c>
      <c r="M5173" s="27" t="s">
        <v>210</v>
      </c>
      <c r="N5173" s="27" t="s">
        <v>215</v>
      </c>
      <c r="O5173" s="27" t="s">
        <v>568</v>
      </c>
      <c r="R5173" s="27">
        <v>0</v>
      </c>
      <c r="U5173" s="27" t="s">
        <v>8401</v>
      </c>
    </row>
    <row r="5174" spans="1:21" x14ac:dyDescent="0.15">
      <c r="A5174" s="27" t="s">
        <v>75</v>
      </c>
      <c r="B5174" s="27" t="s">
        <v>8402</v>
      </c>
      <c r="C5174" s="27" t="s">
        <v>218</v>
      </c>
      <c r="D5174" s="27" t="s">
        <v>567</v>
      </c>
      <c r="I5174" s="28">
        <v>43423.479467592595</v>
      </c>
      <c r="J5174" s="28">
        <v>43423.48238425926</v>
      </c>
      <c r="K5174" s="27">
        <v>2.9166666666666668E-3</v>
      </c>
      <c r="L5174" s="27" t="s">
        <v>210</v>
      </c>
      <c r="M5174" s="27" t="s">
        <v>210</v>
      </c>
      <c r="N5174" s="27" t="s">
        <v>215</v>
      </c>
      <c r="O5174" s="27" t="s">
        <v>568</v>
      </c>
      <c r="R5174" s="27">
        <v>0</v>
      </c>
      <c r="U5174" s="27" t="s">
        <v>8403</v>
      </c>
    </row>
    <row r="5175" spans="1:21" x14ac:dyDescent="0.15">
      <c r="A5175" s="27" t="s">
        <v>75</v>
      </c>
      <c r="B5175" s="27" t="s">
        <v>15055</v>
      </c>
      <c r="C5175" s="27" t="s">
        <v>218</v>
      </c>
      <c r="D5175" s="27" t="s">
        <v>567</v>
      </c>
      <c r="I5175" s="28">
        <v>43423.485173611109</v>
      </c>
      <c r="J5175" s="28">
        <v>43423.485173611109</v>
      </c>
      <c r="K5175" s="27">
        <v>0</v>
      </c>
      <c r="L5175" s="27" t="s">
        <v>211</v>
      </c>
      <c r="M5175" s="27" t="s">
        <v>211</v>
      </c>
      <c r="N5175" s="27" t="s">
        <v>215</v>
      </c>
      <c r="O5175" s="27" t="s">
        <v>568</v>
      </c>
      <c r="R5175" s="27">
        <v>0</v>
      </c>
      <c r="U5175" s="27" t="s">
        <v>15056</v>
      </c>
    </row>
    <row r="5176" spans="1:21" x14ac:dyDescent="0.15">
      <c r="A5176" s="27" t="s">
        <v>75</v>
      </c>
      <c r="B5176" s="27" t="s">
        <v>15057</v>
      </c>
      <c r="C5176" s="27" t="s">
        <v>218</v>
      </c>
      <c r="D5176" s="27" t="s">
        <v>567</v>
      </c>
      <c r="I5176" s="28">
        <v>43423.48605324074</v>
      </c>
      <c r="J5176" s="28">
        <v>43423.48605324074</v>
      </c>
      <c r="K5176" s="27">
        <v>0</v>
      </c>
      <c r="L5176" s="27" t="s">
        <v>211</v>
      </c>
      <c r="M5176" s="27" t="s">
        <v>211</v>
      </c>
      <c r="N5176" s="27" t="s">
        <v>215</v>
      </c>
      <c r="O5176" s="27" t="s">
        <v>568</v>
      </c>
      <c r="R5176" s="27">
        <v>0</v>
      </c>
      <c r="U5176" s="27" t="s">
        <v>15058</v>
      </c>
    </row>
    <row r="5177" spans="1:21" x14ac:dyDescent="0.15">
      <c r="A5177" s="27" t="s">
        <v>75</v>
      </c>
      <c r="B5177" s="27" t="s">
        <v>8404</v>
      </c>
      <c r="C5177" s="27" t="s">
        <v>218</v>
      </c>
      <c r="D5177" s="27" t="s">
        <v>567</v>
      </c>
      <c r="I5177" s="28">
        <v>43423.48678240741</v>
      </c>
      <c r="J5177" s="28">
        <v>43423.488807870373</v>
      </c>
      <c r="K5177" s="27">
        <v>2.0254629629629629E-3</v>
      </c>
      <c r="L5177" s="27" t="s">
        <v>210</v>
      </c>
      <c r="M5177" s="27" t="s">
        <v>211</v>
      </c>
      <c r="N5177" s="27" t="s">
        <v>215</v>
      </c>
      <c r="O5177" s="27" t="s">
        <v>568</v>
      </c>
      <c r="R5177" s="27">
        <v>0</v>
      </c>
      <c r="U5177" s="27" t="s">
        <v>8405</v>
      </c>
    </row>
    <row r="5178" spans="1:21" x14ac:dyDescent="0.15">
      <c r="A5178" s="27" t="s">
        <v>75</v>
      </c>
      <c r="B5178" s="27" t="s">
        <v>15059</v>
      </c>
      <c r="C5178" s="27" t="s">
        <v>218</v>
      </c>
      <c r="D5178" s="27" t="s">
        <v>567</v>
      </c>
      <c r="I5178" s="28">
        <v>43423.488912037035</v>
      </c>
      <c r="J5178" s="28">
        <v>43423.488912037035</v>
      </c>
      <c r="K5178" s="27">
        <v>0</v>
      </c>
      <c r="L5178" s="27" t="s">
        <v>211</v>
      </c>
      <c r="M5178" s="27" t="s">
        <v>211</v>
      </c>
      <c r="N5178" s="27" t="s">
        <v>215</v>
      </c>
      <c r="O5178" s="27" t="s">
        <v>568</v>
      </c>
      <c r="R5178" s="27">
        <v>0</v>
      </c>
      <c r="U5178" s="27" t="s">
        <v>15060</v>
      </c>
    </row>
    <row r="5179" spans="1:21" x14ac:dyDescent="0.15">
      <c r="A5179" s="27" t="s">
        <v>75</v>
      </c>
      <c r="B5179" s="27" t="s">
        <v>15061</v>
      </c>
      <c r="C5179" s="27" t="s">
        <v>218</v>
      </c>
      <c r="D5179" s="27" t="s">
        <v>567</v>
      </c>
      <c r="I5179" s="28">
        <v>43423.573541666665</v>
      </c>
      <c r="J5179" s="28">
        <v>43423.573541666665</v>
      </c>
      <c r="K5179" s="27">
        <v>0</v>
      </c>
      <c r="L5179" s="27" t="s">
        <v>211</v>
      </c>
      <c r="M5179" s="27" t="s">
        <v>211</v>
      </c>
      <c r="N5179" s="27" t="s">
        <v>215</v>
      </c>
      <c r="O5179" s="27" t="s">
        <v>568</v>
      </c>
      <c r="R5179" s="27">
        <v>0</v>
      </c>
      <c r="U5179" s="27" t="s">
        <v>15062</v>
      </c>
    </row>
    <row r="5180" spans="1:21" x14ac:dyDescent="0.15">
      <c r="A5180" s="27" t="s">
        <v>75</v>
      </c>
      <c r="B5180" s="27" t="s">
        <v>8406</v>
      </c>
      <c r="C5180" s="27" t="s">
        <v>218</v>
      </c>
      <c r="D5180" s="27" t="s">
        <v>567</v>
      </c>
      <c r="I5180" s="28">
        <v>43423.584826388891</v>
      </c>
      <c r="J5180" s="28">
        <v>43423.589699074073</v>
      </c>
      <c r="K5180" s="27">
        <v>4.8726851851851856E-3</v>
      </c>
      <c r="L5180" s="27" t="s">
        <v>210</v>
      </c>
      <c r="M5180" s="27" t="s">
        <v>210</v>
      </c>
      <c r="N5180" s="27" t="s">
        <v>215</v>
      </c>
      <c r="O5180" s="27" t="s">
        <v>568</v>
      </c>
      <c r="R5180" s="27">
        <v>0</v>
      </c>
      <c r="U5180" s="27" t="s">
        <v>8407</v>
      </c>
    </row>
    <row r="5181" spans="1:21" x14ac:dyDescent="0.15">
      <c r="A5181" s="27" t="s">
        <v>75</v>
      </c>
      <c r="B5181" s="27" t="s">
        <v>8408</v>
      </c>
      <c r="C5181" s="27" t="s">
        <v>218</v>
      </c>
      <c r="D5181" s="27" t="s">
        <v>567</v>
      </c>
      <c r="I5181" s="28">
        <v>43423.590543981481</v>
      </c>
      <c r="J5181" s="28">
        <v>43423.595590277779</v>
      </c>
      <c r="K5181" s="27">
        <v>5.0462962962962961E-3</v>
      </c>
      <c r="L5181" s="27" t="s">
        <v>210</v>
      </c>
      <c r="M5181" s="27" t="s">
        <v>210</v>
      </c>
      <c r="N5181" s="27" t="s">
        <v>215</v>
      </c>
      <c r="O5181" s="27" t="s">
        <v>568</v>
      </c>
      <c r="R5181" s="27">
        <v>0</v>
      </c>
      <c r="U5181" s="27" t="s">
        <v>8409</v>
      </c>
    </row>
    <row r="5182" spans="1:21" x14ac:dyDescent="0.15">
      <c r="A5182" s="27" t="s">
        <v>75</v>
      </c>
      <c r="B5182" s="27" t="s">
        <v>8410</v>
      </c>
      <c r="C5182" s="27" t="s">
        <v>218</v>
      </c>
      <c r="D5182" s="27" t="s">
        <v>567</v>
      </c>
      <c r="I5182" s="28">
        <v>43423.603217592594</v>
      </c>
      <c r="J5182" s="28">
        <v>43423.604178240741</v>
      </c>
      <c r="K5182" s="27">
        <v>9.6064814814814808E-4</v>
      </c>
      <c r="L5182" s="27" t="s">
        <v>210</v>
      </c>
      <c r="M5182" s="27" t="s">
        <v>211</v>
      </c>
      <c r="N5182" s="27" t="s">
        <v>215</v>
      </c>
      <c r="O5182" s="27" t="s">
        <v>568</v>
      </c>
      <c r="R5182" s="27">
        <v>0</v>
      </c>
      <c r="U5182" s="27" t="s">
        <v>8411</v>
      </c>
    </row>
    <row r="5183" spans="1:21" x14ac:dyDescent="0.15">
      <c r="A5183" s="27" t="s">
        <v>75</v>
      </c>
      <c r="B5183" s="27" t="s">
        <v>15063</v>
      </c>
      <c r="C5183" s="27" t="s">
        <v>218</v>
      </c>
      <c r="D5183" s="27" t="s">
        <v>567</v>
      </c>
      <c r="I5183" s="28">
        <v>43423.606076388889</v>
      </c>
      <c r="J5183" s="28">
        <v>43423.606076388889</v>
      </c>
      <c r="K5183" s="27">
        <v>0</v>
      </c>
      <c r="L5183" s="27" t="s">
        <v>211</v>
      </c>
      <c r="M5183" s="27" t="s">
        <v>211</v>
      </c>
      <c r="N5183" s="27" t="s">
        <v>215</v>
      </c>
      <c r="O5183" s="27" t="s">
        <v>568</v>
      </c>
      <c r="R5183" s="27">
        <v>0</v>
      </c>
      <c r="U5183" s="27" t="s">
        <v>15064</v>
      </c>
    </row>
    <row r="5184" spans="1:21" x14ac:dyDescent="0.15">
      <c r="A5184" s="27" t="s">
        <v>75</v>
      </c>
      <c r="B5184" s="27" t="s">
        <v>8412</v>
      </c>
      <c r="C5184" s="27" t="s">
        <v>218</v>
      </c>
      <c r="D5184" s="27" t="s">
        <v>567</v>
      </c>
      <c r="I5184" s="28">
        <v>43423.608599537038</v>
      </c>
      <c r="J5184" s="28">
        <v>43423.608784722222</v>
      </c>
      <c r="K5184" s="27">
        <v>1.8518518518518518E-4</v>
      </c>
      <c r="L5184" s="27" t="s">
        <v>210</v>
      </c>
      <c r="M5184" s="27" t="s">
        <v>211</v>
      </c>
      <c r="N5184" s="27" t="s">
        <v>215</v>
      </c>
      <c r="O5184" s="27" t="s">
        <v>568</v>
      </c>
      <c r="R5184" s="27">
        <v>0</v>
      </c>
      <c r="U5184" s="27" t="s">
        <v>8413</v>
      </c>
    </row>
    <row r="5185" spans="1:21" x14ac:dyDescent="0.15">
      <c r="A5185" s="27" t="s">
        <v>75</v>
      </c>
      <c r="B5185" s="27" t="s">
        <v>8414</v>
      </c>
      <c r="C5185" s="27" t="s">
        <v>218</v>
      </c>
      <c r="D5185" s="27" t="s">
        <v>567</v>
      </c>
      <c r="I5185" s="28">
        <v>43423.612870370373</v>
      </c>
      <c r="J5185" s="28">
        <v>43423.612986111111</v>
      </c>
      <c r="K5185" s="27">
        <v>1.1574074074074073E-4</v>
      </c>
      <c r="L5185" s="27" t="s">
        <v>210</v>
      </c>
      <c r="M5185" s="27" t="s">
        <v>211</v>
      </c>
      <c r="N5185" s="27" t="s">
        <v>215</v>
      </c>
      <c r="O5185" s="27" t="s">
        <v>568</v>
      </c>
      <c r="R5185" s="27">
        <v>0</v>
      </c>
      <c r="U5185" s="27" t="s">
        <v>8415</v>
      </c>
    </row>
    <row r="5186" spans="1:21" x14ac:dyDescent="0.15">
      <c r="A5186" s="27" t="s">
        <v>75</v>
      </c>
      <c r="B5186" s="27" t="s">
        <v>15065</v>
      </c>
      <c r="C5186" s="27" t="s">
        <v>218</v>
      </c>
      <c r="D5186" s="27" t="s">
        <v>567</v>
      </c>
      <c r="I5186" s="28">
        <v>43423.613564814812</v>
      </c>
      <c r="J5186" s="28">
        <v>43423.613564814812</v>
      </c>
      <c r="K5186" s="27">
        <v>0</v>
      </c>
      <c r="L5186" s="27" t="s">
        <v>211</v>
      </c>
      <c r="M5186" s="27" t="s">
        <v>211</v>
      </c>
      <c r="N5186" s="27" t="s">
        <v>215</v>
      </c>
      <c r="O5186" s="27" t="s">
        <v>568</v>
      </c>
      <c r="R5186" s="27">
        <v>0</v>
      </c>
      <c r="U5186" s="27" t="s">
        <v>15066</v>
      </c>
    </row>
    <row r="5187" spans="1:21" x14ac:dyDescent="0.15">
      <c r="A5187" s="27" t="s">
        <v>75</v>
      </c>
      <c r="B5187" s="27" t="s">
        <v>8416</v>
      </c>
      <c r="C5187" s="27" t="s">
        <v>218</v>
      </c>
      <c r="D5187" s="27" t="s">
        <v>567</v>
      </c>
      <c r="I5187" s="28">
        <v>43423.614340277774</v>
      </c>
      <c r="J5187" s="28">
        <v>43423.61445601852</v>
      </c>
      <c r="K5187" s="27">
        <v>1.1574074074074073E-4</v>
      </c>
      <c r="L5187" s="27" t="s">
        <v>210</v>
      </c>
      <c r="M5187" s="27" t="s">
        <v>211</v>
      </c>
      <c r="N5187" s="27" t="s">
        <v>215</v>
      </c>
      <c r="O5187" s="27" t="s">
        <v>568</v>
      </c>
      <c r="U5187" s="27" t="s">
        <v>8417</v>
      </c>
    </row>
    <row r="5188" spans="1:21" x14ac:dyDescent="0.15">
      <c r="A5188" s="27" t="s">
        <v>75</v>
      </c>
      <c r="B5188" s="27" t="s">
        <v>15067</v>
      </c>
      <c r="C5188" s="27" t="s">
        <v>218</v>
      </c>
      <c r="D5188" s="27" t="s">
        <v>567</v>
      </c>
      <c r="I5188" s="28">
        <v>43423.615428240744</v>
      </c>
      <c r="J5188" s="28">
        <v>43423.615428240744</v>
      </c>
      <c r="K5188" s="27">
        <v>0</v>
      </c>
      <c r="L5188" s="27" t="s">
        <v>211</v>
      </c>
      <c r="M5188" s="27" t="s">
        <v>211</v>
      </c>
      <c r="N5188" s="27" t="s">
        <v>215</v>
      </c>
      <c r="O5188" s="27" t="s">
        <v>568</v>
      </c>
      <c r="U5188" s="27" t="s">
        <v>15068</v>
      </c>
    </row>
    <row r="5189" spans="1:21" x14ac:dyDescent="0.15">
      <c r="A5189" s="27" t="s">
        <v>75</v>
      </c>
      <c r="B5189" s="27" t="s">
        <v>15069</v>
      </c>
      <c r="C5189" s="27" t="s">
        <v>218</v>
      </c>
      <c r="D5189" s="27" t="s">
        <v>567</v>
      </c>
      <c r="I5189" s="28">
        <v>43423.616469907407</v>
      </c>
      <c r="J5189" s="28">
        <v>43423.616469907407</v>
      </c>
      <c r="K5189" s="27">
        <v>0</v>
      </c>
      <c r="L5189" s="27" t="s">
        <v>211</v>
      </c>
      <c r="M5189" s="27" t="s">
        <v>211</v>
      </c>
      <c r="N5189" s="27" t="s">
        <v>215</v>
      </c>
      <c r="O5189" s="27" t="s">
        <v>568</v>
      </c>
      <c r="R5189" s="27">
        <v>0</v>
      </c>
      <c r="U5189" s="27" t="s">
        <v>15070</v>
      </c>
    </row>
    <row r="5190" spans="1:21" x14ac:dyDescent="0.15">
      <c r="A5190" s="27" t="s">
        <v>75</v>
      </c>
      <c r="B5190" s="27" t="s">
        <v>15071</v>
      </c>
      <c r="C5190" s="27" t="s">
        <v>218</v>
      </c>
      <c r="D5190" s="27" t="s">
        <v>567</v>
      </c>
      <c r="I5190" s="28">
        <v>43423.616956018515</v>
      </c>
      <c r="J5190" s="28">
        <v>43423.616956018515</v>
      </c>
      <c r="K5190" s="27">
        <v>0</v>
      </c>
      <c r="L5190" s="27" t="s">
        <v>211</v>
      </c>
      <c r="M5190" s="27" t="s">
        <v>211</v>
      </c>
      <c r="N5190" s="27" t="s">
        <v>215</v>
      </c>
      <c r="O5190" s="27" t="s">
        <v>568</v>
      </c>
      <c r="R5190" s="27">
        <v>0</v>
      </c>
      <c r="U5190" s="27" t="s">
        <v>15072</v>
      </c>
    </row>
    <row r="5191" spans="1:21" x14ac:dyDescent="0.15">
      <c r="A5191" s="27" t="s">
        <v>75</v>
      </c>
      <c r="B5191" s="27" t="s">
        <v>15073</v>
      </c>
      <c r="C5191" s="27" t="s">
        <v>218</v>
      </c>
      <c r="D5191" s="27" t="s">
        <v>567</v>
      </c>
      <c r="I5191" s="28">
        <v>43423.618078703701</v>
      </c>
      <c r="J5191" s="28">
        <v>43423.618078703701</v>
      </c>
      <c r="K5191" s="27">
        <v>0</v>
      </c>
      <c r="L5191" s="27" t="s">
        <v>211</v>
      </c>
      <c r="M5191" s="27" t="s">
        <v>211</v>
      </c>
      <c r="N5191" s="27" t="s">
        <v>215</v>
      </c>
      <c r="O5191" s="27" t="s">
        <v>568</v>
      </c>
      <c r="R5191" s="27">
        <v>0</v>
      </c>
      <c r="U5191" s="27" t="s">
        <v>15074</v>
      </c>
    </row>
    <row r="5192" spans="1:21" x14ac:dyDescent="0.15">
      <c r="A5192" s="27" t="s">
        <v>75</v>
      </c>
      <c r="B5192" s="27" t="s">
        <v>15075</v>
      </c>
      <c r="C5192" s="27" t="s">
        <v>218</v>
      </c>
      <c r="D5192" s="27" t="s">
        <v>567</v>
      </c>
      <c r="I5192" s="28">
        <v>43423.618391203701</v>
      </c>
      <c r="J5192" s="28">
        <v>43423.618391203701</v>
      </c>
      <c r="K5192" s="27">
        <v>0</v>
      </c>
      <c r="L5192" s="27" t="s">
        <v>211</v>
      </c>
      <c r="M5192" s="27" t="s">
        <v>211</v>
      </c>
      <c r="N5192" s="27" t="s">
        <v>215</v>
      </c>
      <c r="O5192" s="27" t="s">
        <v>568</v>
      </c>
      <c r="R5192" s="27">
        <v>0</v>
      </c>
      <c r="U5192" s="27" t="s">
        <v>15076</v>
      </c>
    </row>
    <row r="5193" spans="1:21" x14ac:dyDescent="0.15">
      <c r="A5193" s="27" t="s">
        <v>75</v>
      </c>
      <c r="B5193" s="27" t="s">
        <v>8418</v>
      </c>
      <c r="C5193" s="27" t="s">
        <v>218</v>
      </c>
      <c r="D5193" s="27" t="s">
        <v>567</v>
      </c>
      <c r="I5193" s="28">
        <v>43423.619131944448</v>
      </c>
      <c r="J5193" s="28">
        <v>43423.619421296295</v>
      </c>
      <c r="K5193" s="27">
        <v>2.8935185185185189E-4</v>
      </c>
      <c r="L5193" s="27" t="s">
        <v>210</v>
      </c>
      <c r="M5193" s="27" t="s">
        <v>211</v>
      </c>
      <c r="N5193" s="27" t="s">
        <v>215</v>
      </c>
      <c r="O5193" s="27" t="s">
        <v>568</v>
      </c>
      <c r="R5193" s="27">
        <v>0</v>
      </c>
      <c r="U5193" s="27" t="s">
        <v>8419</v>
      </c>
    </row>
    <row r="5194" spans="1:21" x14ac:dyDescent="0.15">
      <c r="A5194" s="27" t="s">
        <v>75</v>
      </c>
      <c r="B5194" s="27" t="s">
        <v>15077</v>
      </c>
      <c r="C5194" s="27" t="s">
        <v>218</v>
      </c>
      <c r="D5194" s="27" t="s">
        <v>567</v>
      </c>
      <c r="I5194" s="28">
        <v>43423.619270833333</v>
      </c>
      <c r="J5194" s="28">
        <v>43423.619270833333</v>
      </c>
      <c r="K5194" s="27">
        <v>0</v>
      </c>
      <c r="L5194" s="27" t="s">
        <v>211</v>
      </c>
      <c r="M5194" s="27" t="s">
        <v>211</v>
      </c>
      <c r="N5194" s="27" t="s">
        <v>215</v>
      </c>
      <c r="O5194" s="27" t="s">
        <v>568</v>
      </c>
      <c r="R5194" s="27">
        <v>0</v>
      </c>
      <c r="U5194" s="27" t="s">
        <v>15068</v>
      </c>
    </row>
    <row r="5195" spans="1:21" x14ac:dyDescent="0.15">
      <c r="A5195" s="27" t="s">
        <v>75</v>
      </c>
      <c r="B5195" s="27" t="s">
        <v>8420</v>
      </c>
      <c r="C5195" s="27" t="s">
        <v>218</v>
      </c>
      <c r="D5195" s="27" t="s">
        <v>567</v>
      </c>
      <c r="I5195" s="28">
        <v>43423.620405092595</v>
      </c>
      <c r="J5195" s="28">
        <v>43423.621840277781</v>
      </c>
      <c r="K5195" s="27">
        <v>1.4351851851851854E-3</v>
      </c>
      <c r="L5195" s="27" t="s">
        <v>210</v>
      </c>
      <c r="M5195" s="27" t="s">
        <v>211</v>
      </c>
      <c r="N5195" s="27" t="s">
        <v>215</v>
      </c>
      <c r="O5195" s="27" t="s">
        <v>568</v>
      </c>
      <c r="R5195" s="27">
        <v>0</v>
      </c>
      <c r="U5195" s="27" t="s">
        <v>8421</v>
      </c>
    </row>
    <row r="5196" spans="1:21" x14ac:dyDescent="0.15">
      <c r="A5196" s="27" t="s">
        <v>75</v>
      </c>
      <c r="B5196" s="27" t="s">
        <v>8422</v>
      </c>
      <c r="C5196" s="27" t="s">
        <v>218</v>
      </c>
      <c r="D5196" s="27" t="s">
        <v>567</v>
      </c>
      <c r="I5196" s="28">
        <v>43423.623935185184</v>
      </c>
      <c r="J5196" s="28">
        <v>43423.624791666669</v>
      </c>
      <c r="K5196" s="27">
        <v>8.564814814814815E-4</v>
      </c>
      <c r="L5196" s="27" t="s">
        <v>210</v>
      </c>
      <c r="M5196" s="27" t="s">
        <v>211</v>
      </c>
      <c r="N5196" s="27" t="s">
        <v>215</v>
      </c>
      <c r="O5196" s="27" t="s">
        <v>568</v>
      </c>
      <c r="R5196" s="27">
        <v>0</v>
      </c>
      <c r="U5196" s="27" t="s">
        <v>8423</v>
      </c>
    </row>
    <row r="5197" spans="1:21" x14ac:dyDescent="0.15">
      <c r="A5197" s="27" t="s">
        <v>75</v>
      </c>
      <c r="B5197" s="27" t="s">
        <v>15078</v>
      </c>
      <c r="C5197" s="27" t="s">
        <v>218</v>
      </c>
      <c r="D5197" s="27" t="s">
        <v>567</v>
      </c>
      <c r="I5197" s="28">
        <v>43423.62840277778</v>
      </c>
      <c r="J5197" s="28">
        <v>43423.62840277778</v>
      </c>
      <c r="K5197" s="27">
        <v>0</v>
      </c>
      <c r="L5197" s="27" t="s">
        <v>211</v>
      </c>
      <c r="M5197" s="27" t="s">
        <v>211</v>
      </c>
      <c r="N5197" s="27" t="s">
        <v>215</v>
      </c>
      <c r="O5197" s="27" t="s">
        <v>568</v>
      </c>
      <c r="U5197" s="27" t="s">
        <v>1382</v>
      </c>
    </row>
    <row r="5198" spans="1:21" x14ac:dyDescent="0.15">
      <c r="A5198" s="27" t="s">
        <v>75</v>
      </c>
      <c r="B5198" s="27" t="s">
        <v>8424</v>
      </c>
      <c r="C5198" s="27" t="s">
        <v>218</v>
      </c>
      <c r="D5198" s="27" t="s">
        <v>567</v>
      </c>
      <c r="I5198" s="28">
        <v>43423.645891203705</v>
      </c>
      <c r="J5198" s="28">
        <v>43423.645983796298</v>
      </c>
      <c r="K5198" s="27">
        <v>9.2592592592592588E-5</v>
      </c>
      <c r="L5198" s="27" t="s">
        <v>210</v>
      </c>
      <c r="M5198" s="27" t="s">
        <v>211</v>
      </c>
      <c r="N5198" s="27" t="s">
        <v>215</v>
      </c>
      <c r="O5198" s="27" t="s">
        <v>568</v>
      </c>
      <c r="R5198" s="27">
        <v>0</v>
      </c>
      <c r="U5198" s="27" t="s">
        <v>8425</v>
      </c>
    </row>
    <row r="5199" spans="1:21" x14ac:dyDescent="0.15">
      <c r="A5199" s="27" t="s">
        <v>75</v>
      </c>
      <c r="B5199" s="27" t="s">
        <v>8426</v>
      </c>
      <c r="C5199" s="27" t="s">
        <v>218</v>
      </c>
      <c r="D5199" s="27" t="s">
        <v>567</v>
      </c>
      <c r="I5199" s="28">
        <v>43423.647303240738</v>
      </c>
      <c r="J5199" s="28">
        <v>43423.647812499999</v>
      </c>
      <c r="K5199" s="27">
        <v>5.0925925925925921E-4</v>
      </c>
      <c r="L5199" s="27" t="s">
        <v>210</v>
      </c>
      <c r="M5199" s="27" t="s">
        <v>211</v>
      </c>
      <c r="N5199" s="27" t="s">
        <v>215</v>
      </c>
      <c r="O5199" s="27" t="s">
        <v>568</v>
      </c>
      <c r="R5199" s="27">
        <v>0</v>
      </c>
      <c r="U5199" s="27" t="s">
        <v>1584</v>
      </c>
    </row>
    <row r="5200" spans="1:21" x14ac:dyDescent="0.15">
      <c r="A5200" s="27" t="s">
        <v>75</v>
      </c>
      <c r="B5200" s="27" t="s">
        <v>15079</v>
      </c>
      <c r="C5200" s="27" t="s">
        <v>218</v>
      </c>
      <c r="D5200" s="27" t="s">
        <v>567</v>
      </c>
      <c r="I5200" s="28">
        <v>43423.648553240739</v>
      </c>
      <c r="J5200" s="28">
        <v>43423.648553240739</v>
      </c>
      <c r="K5200" s="27">
        <v>0</v>
      </c>
      <c r="L5200" s="27" t="s">
        <v>211</v>
      </c>
      <c r="M5200" s="27" t="s">
        <v>211</v>
      </c>
      <c r="N5200" s="27" t="s">
        <v>215</v>
      </c>
      <c r="O5200" s="27" t="s">
        <v>568</v>
      </c>
      <c r="R5200" s="27">
        <v>0</v>
      </c>
      <c r="U5200" s="27" t="s">
        <v>1383</v>
      </c>
    </row>
    <row r="5201" spans="1:21" x14ac:dyDescent="0.15">
      <c r="A5201" s="27" t="s">
        <v>75</v>
      </c>
      <c r="B5201" s="27" t="s">
        <v>15080</v>
      </c>
      <c r="C5201" s="27" t="s">
        <v>218</v>
      </c>
      <c r="D5201" s="27" t="s">
        <v>567</v>
      </c>
      <c r="I5201" s="28">
        <v>43423.649386574078</v>
      </c>
      <c r="J5201" s="28">
        <v>43423.649386574078</v>
      </c>
      <c r="K5201" s="27">
        <v>0</v>
      </c>
      <c r="L5201" s="27" t="s">
        <v>211</v>
      </c>
      <c r="M5201" s="27" t="s">
        <v>211</v>
      </c>
      <c r="N5201" s="27" t="s">
        <v>215</v>
      </c>
      <c r="O5201" s="27" t="s">
        <v>568</v>
      </c>
      <c r="R5201" s="27">
        <v>0</v>
      </c>
      <c r="U5201" s="27" t="s">
        <v>1328</v>
      </c>
    </row>
    <row r="5202" spans="1:21" x14ac:dyDescent="0.15">
      <c r="A5202" s="27" t="s">
        <v>75</v>
      </c>
      <c r="B5202" s="27" t="s">
        <v>8427</v>
      </c>
      <c r="C5202" s="27" t="s">
        <v>218</v>
      </c>
      <c r="D5202" s="27" t="s">
        <v>567</v>
      </c>
      <c r="I5202" s="28">
        <v>43423.651516203703</v>
      </c>
      <c r="J5202" s="28">
        <v>43423.651759259257</v>
      </c>
      <c r="K5202" s="27">
        <v>2.4305555555555552E-4</v>
      </c>
      <c r="L5202" s="27" t="s">
        <v>210</v>
      </c>
      <c r="M5202" s="27" t="s">
        <v>211</v>
      </c>
      <c r="N5202" s="27" t="s">
        <v>215</v>
      </c>
      <c r="O5202" s="27" t="s">
        <v>568</v>
      </c>
      <c r="R5202" s="27">
        <v>0</v>
      </c>
      <c r="U5202" s="27" t="s">
        <v>8428</v>
      </c>
    </row>
    <row r="5203" spans="1:21" x14ac:dyDescent="0.15">
      <c r="A5203" s="27" t="s">
        <v>75</v>
      </c>
      <c r="B5203" s="27" t="s">
        <v>8429</v>
      </c>
      <c r="C5203" s="27" t="s">
        <v>218</v>
      </c>
      <c r="D5203" s="27" t="s">
        <v>567</v>
      </c>
      <c r="I5203" s="28">
        <v>43423.652384259258</v>
      </c>
      <c r="J5203" s="28">
        <v>43423.655335648145</v>
      </c>
      <c r="K5203" s="27">
        <v>2.9513888888888888E-3</v>
      </c>
      <c r="L5203" s="27" t="s">
        <v>210</v>
      </c>
      <c r="M5203" s="27" t="s">
        <v>210</v>
      </c>
      <c r="N5203" s="27" t="s">
        <v>215</v>
      </c>
      <c r="O5203" s="27" t="s">
        <v>568</v>
      </c>
      <c r="R5203" s="27">
        <v>0</v>
      </c>
      <c r="U5203" s="27" t="s">
        <v>8430</v>
      </c>
    </row>
    <row r="5204" spans="1:21" x14ac:dyDescent="0.15">
      <c r="A5204" s="27" t="s">
        <v>75</v>
      </c>
      <c r="B5204" s="27" t="s">
        <v>15081</v>
      </c>
      <c r="C5204" s="27" t="s">
        <v>218</v>
      </c>
      <c r="D5204" s="27" t="s">
        <v>567</v>
      </c>
      <c r="I5204" s="28">
        <v>43423.654699074075</v>
      </c>
      <c r="J5204" s="28">
        <v>43423.654699074075</v>
      </c>
      <c r="K5204" s="27">
        <v>0</v>
      </c>
      <c r="L5204" s="27" t="s">
        <v>211</v>
      </c>
      <c r="M5204" s="27" t="s">
        <v>211</v>
      </c>
      <c r="N5204" s="27" t="s">
        <v>215</v>
      </c>
      <c r="O5204" s="27" t="s">
        <v>568</v>
      </c>
      <c r="R5204" s="27">
        <v>0</v>
      </c>
      <c r="U5204" s="27" t="s">
        <v>15082</v>
      </c>
    </row>
    <row r="5205" spans="1:21" x14ac:dyDescent="0.15">
      <c r="A5205" s="27" t="s">
        <v>75</v>
      </c>
      <c r="B5205" s="27" t="s">
        <v>15083</v>
      </c>
      <c r="C5205" s="27" t="s">
        <v>218</v>
      </c>
      <c r="D5205" s="27" t="s">
        <v>567</v>
      </c>
      <c r="I5205" s="28">
        <v>43423.658078703702</v>
      </c>
      <c r="J5205" s="28">
        <v>43423.658078703702</v>
      </c>
      <c r="K5205" s="27">
        <v>0</v>
      </c>
      <c r="L5205" s="27" t="s">
        <v>211</v>
      </c>
      <c r="M5205" s="27" t="s">
        <v>211</v>
      </c>
      <c r="N5205" s="27" t="s">
        <v>215</v>
      </c>
      <c r="O5205" s="27" t="s">
        <v>568</v>
      </c>
      <c r="R5205" s="27">
        <v>0</v>
      </c>
      <c r="U5205" s="27" t="s">
        <v>15084</v>
      </c>
    </row>
    <row r="5206" spans="1:21" x14ac:dyDescent="0.15">
      <c r="A5206" s="27" t="s">
        <v>75</v>
      </c>
      <c r="B5206" s="27" t="s">
        <v>15085</v>
      </c>
      <c r="C5206" s="27" t="s">
        <v>218</v>
      </c>
      <c r="D5206" s="27" t="s">
        <v>567</v>
      </c>
      <c r="I5206" s="28">
        <v>43423.659201388888</v>
      </c>
      <c r="J5206" s="28">
        <v>43423.659201388888</v>
      </c>
      <c r="K5206" s="27">
        <v>0</v>
      </c>
      <c r="L5206" s="27" t="s">
        <v>211</v>
      </c>
      <c r="M5206" s="27" t="s">
        <v>211</v>
      </c>
      <c r="N5206" s="27" t="s">
        <v>215</v>
      </c>
      <c r="O5206" s="27" t="s">
        <v>568</v>
      </c>
      <c r="R5206" s="27">
        <v>0</v>
      </c>
      <c r="U5206" s="27" t="s">
        <v>15086</v>
      </c>
    </row>
    <row r="5207" spans="1:21" x14ac:dyDescent="0.15">
      <c r="A5207" s="27" t="s">
        <v>75</v>
      </c>
      <c r="B5207" s="27" t="s">
        <v>8431</v>
      </c>
      <c r="C5207" s="27" t="s">
        <v>218</v>
      </c>
      <c r="D5207" s="27" t="s">
        <v>567</v>
      </c>
      <c r="I5207" s="28">
        <v>43423.688969907409</v>
      </c>
      <c r="J5207" s="28">
        <v>43423.689930555556</v>
      </c>
      <c r="K5207" s="27">
        <v>9.6064814814814808E-4</v>
      </c>
      <c r="L5207" s="27" t="s">
        <v>210</v>
      </c>
      <c r="M5207" s="27" t="s">
        <v>211</v>
      </c>
      <c r="N5207" s="27" t="s">
        <v>215</v>
      </c>
      <c r="O5207" s="27" t="s">
        <v>568</v>
      </c>
      <c r="R5207" s="27">
        <v>0</v>
      </c>
      <c r="U5207" s="27" t="s">
        <v>8432</v>
      </c>
    </row>
    <row r="5208" spans="1:21" x14ac:dyDescent="0.15">
      <c r="A5208" s="27" t="s">
        <v>75</v>
      </c>
      <c r="B5208" s="27" t="s">
        <v>15087</v>
      </c>
      <c r="C5208" s="27" t="s">
        <v>218</v>
      </c>
      <c r="D5208" s="27" t="s">
        <v>567</v>
      </c>
      <c r="I5208" s="28">
        <v>43423.690960648149</v>
      </c>
      <c r="J5208" s="28">
        <v>43423.690960648149</v>
      </c>
      <c r="K5208" s="27">
        <v>0</v>
      </c>
      <c r="L5208" s="27" t="s">
        <v>211</v>
      </c>
      <c r="M5208" s="27" t="s">
        <v>211</v>
      </c>
      <c r="N5208" s="27" t="s">
        <v>215</v>
      </c>
      <c r="O5208" s="27" t="s">
        <v>568</v>
      </c>
      <c r="R5208" s="27">
        <v>0</v>
      </c>
      <c r="U5208" s="27" t="s">
        <v>15088</v>
      </c>
    </row>
    <row r="5209" spans="1:21" x14ac:dyDescent="0.15">
      <c r="A5209" s="27" t="s">
        <v>75</v>
      </c>
      <c r="B5209" s="27" t="s">
        <v>15089</v>
      </c>
      <c r="C5209" s="27" t="s">
        <v>218</v>
      </c>
      <c r="D5209" s="27" t="s">
        <v>567</v>
      </c>
      <c r="I5209" s="28">
        <v>43423.692187499997</v>
      </c>
      <c r="J5209" s="28">
        <v>43423.692187499997</v>
      </c>
      <c r="K5209" s="27">
        <v>0</v>
      </c>
      <c r="L5209" s="27" t="s">
        <v>211</v>
      </c>
      <c r="M5209" s="27" t="s">
        <v>211</v>
      </c>
      <c r="N5209" s="27" t="s">
        <v>215</v>
      </c>
      <c r="O5209" s="27" t="s">
        <v>568</v>
      </c>
      <c r="R5209" s="27">
        <v>0</v>
      </c>
      <c r="U5209" s="27" t="s">
        <v>12320</v>
      </c>
    </row>
    <row r="5210" spans="1:21" x14ac:dyDescent="0.15">
      <c r="A5210" s="27" t="s">
        <v>75</v>
      </c>
      <c r="B5210" s="27" t="s">
        <v>15090</v>
      </c>
      <c r="C5210" s="27" t="s">
        <v>218</v>
      </c>
      <c r="D5210" s="27" t="s">
        <v>567</v>
      </c>
      <c r="I5210" s="28">
        <v>43423.693020833336</v>
      </c>
      <c r="J5210" s="28">
        <v>43423.693020833336</v>
      </c>
      <c r="K5210" s="27">
        <v>0</v>
      </c>
      <c r="L5210" s="27" t="s">
        <v>211</v>
      </c>
      <c r="M5210" s="27" t="s">
        <v>211</v>
      </c>
      <c r="N5210" s="27" t="s">
        <v>215</v>
      </c>
      <c r="O5210" s="27" t="s">
        <v>568</v>
      </c>
      <c r="U5210" s="27" t="s">
        <v>12320</v>
      </c>
    </row>
    <row r="5211" spans="1:21" x14ac:dyDescent="0.15">
      <c r="A5211" s="27" t="s">
        <v>75</v>
      </c>
      <c r="B5211" s="27" t="s">
        <v>15091</v>
      </c>
      <c r="C5211" s="27" t="s">
        <v>218</v>
      </c>
      <c r="D5211" s="27" t="s">
        <v>567</v>
      </c>
      <c r="I5211" s="28">
        <v>43423.694305555553</v>
      </c>
      <c r="J5211" s="28">
        <v>43423.694305555553</v>
      </c>
      <c r="K5211" s="27">
        <v>0</v>
      </c>
      <c r="L5211" s="27" t="s">
        <v>211</v>
      </c>
      <c r="M5211" s="27" t="s">
        <v>211</v>
      </c>
      <c r="N5211" s="27" t="s">
        <v>215</v>
      </c>
      <c r="O5211" s="27" t="s">
        <v>568</v>
      </c>
      <c r="U5211" s="27" t="s">
        <v>1585</v>
      </c>
    </row>
    <row r="5212" spans="1:21" x14ac:dyDescent="0.15">
      <c r="A5212" s="27" t="s">
        <v>75</v>
      </c>
      <c r="B5212" s="27" t="s">
        <v>15092</v>
      </c>
      <c r="C5212" s="27" t="s">
        <v>218</v>
      </c>
      <c r="D5212" s="27" t="s">
        <v>567</v>
      </c>
      <c r="I5212" s="28">
        <v>43423.695914351854</v>
      </c>
      <c r="J5212" s="28">
        <v>43423.695914351854</v>
      </c>
      <c r="K5212" s="27">
        <v>0</v>
      </c>
      <c r="L5212" s="27" t="s">
        <v>211</v>
      </c>
      <c r="M5212" s="27" t="s">
        <v>211</v>
      </c>
      <c r="N5212" s="27" t="s">
        <v>215</v>
      </c>
      <c r="O5212" s="27" t="s">
        <v>568</v>
      </c>
      <c r="R5212" s="27">
        <v>0</v>
      </c>
      <c r="U5212" s="27" t="s">
        <v>15093</v>
      </c>
    </row>
    <row r="5213" spans="1:21" x14ac:dyDescent="0.15">
      <c r="A5213" s="27" t="s">
        <v>75</v>
      </c>
      <c r="B5213" s="27" t="s">
        <v>15094</v>
      </c>
      <c r="C5213" s="27" t="s">
        <v>218</v>
      </c>
      <c r="D5213" s="27" t="s">
        <v>567</v>
      </c>
      <c r="I5213" s="28">
        <v>43423.695949074077</v>
      </c>
      <c r="J5213" s="28">
        <v>43423.695949074077</v>
      </c>
      <c r="K5213" s="27">
        <v>0</v>
      </c>
      <c r="L5213" s="27" t="s">
        <v>211</v>
      </c>
      <c r="M5213" s="27" t="s">
        <v>211</v>
      </c>
      <c r="N5213" s="27" t="s">
        <v>215</v>
      </c>
      <c r="O5213" s="27" t="s">
        <v>568</v>
      </c>
      <c r="R5213" s="27">
        <v>0</v>
      </c>
      <c r="U5213" s="27" t="s">
        <v>1587</v>
      </c>
    </row>
    <row r="5214" spans="1:21" x14ac:dyDescent="0.15">
      <c r="A5214" s="27" t="s">
        <v>75</v>
      </c>
      <c r="B5214" s="27" t="s">
        <v>15095</v>
      </c>
      <c r="C5214" s="27" t="s">
        <v>218</v>
      </c>
      <c r="D5214" s="27" t="s">
        <v>567</v>
      </c>
      <c r="I5214" s="28">
        <v>43423.696770833332</v>
      </c>
      <c r="J5214" s="28">
        <v>43423.696770833332</v>
      </c>
      <c r="K5214" s="27">
        <v>0</v>
      </c>
      <c r="L5214" s="27" t="s">
        <v>211</v>
      </c>
      <c r="M5214" s="27" t="s">
        <v>211</v>
      </c>
      <c r="N5214" s="27" t="s">
        <v>215</v>
      </c>
      <c r="O5214" s="27" t="s">
        <v>568</v>
      </c>
      <c r="R5214" s="27">
        <v>0</v>
      </c>
      <c r="U5214" s="27" t="s">
        <v>1588</v>
      </c>
    </row>
    <row r="5215" spans="1:21" x14ac:dyDescent="0.15">
      <c r="A5215" s="27" t="s">
        <v>75</v>
      </c>
      <c r="B5215" s="27" t="s">
        <v>15096</v>
      </c>
      <c r="C5215" s="27" t="s">
        <v>218</v>
      </c>
      <c r="D5215" s="27" t="s">
        <v>567</v>
      </c>
      <c r="I5215" s="28">
        <v>43423.69730324074</v>
      </c>
      <c r="J5215" s="28">
        <v>43423.69730324074</v>
      </c>
      <c r="K5215" s="27">
        <v>0</v>
      </c>
      <c r="L5215" s="27" t="s">
        <v>211</v>
      </c>
      <c r="M5215" s="27" t="s">
        <v>211</v>
      </c>
      <c r="N5215" s="27" t="s">
        <v>215</v>
      </c>
      <c r="O5215" s="27" t="s">
        <v>568</v>
      </c>
      <c r="R5215" s="27">
        <v>0</v>
      </c>
      <c r="U5215" s="27" t="s">
        <v>1589</v>
      </c>
    </row>
    <row r="5216" spans="1:21" x14ac:dyDescent="0.15">
      <c r="A5216" s="27" t="s">
        <v>75</v>
      </c>
      <c r="B5216" s="27" t="s">
        <v>15097</v>
      </c>
      <c r="C5216" s="27" t="s">
        <v>218</v>
      </c>
      <c r="D5216" s="27" t="s">
        <v>567</v>
      </c>
      <c r="I5216" s="28">
        <v>43423.698159722226</v>
      </c>
      <c r="J5216" s="28">
        <v>43423.698159722226</v>
      </c>
      <c r="K5216" s="27">
        <v>0</v>
      </c>
      <c r="L5216" s="27" t="s">
        <v>211</v>
      </c>
      <c r="M5216" s="27" t="s">
        <v>211</v>
      </c>
      <c r="N5216" s="27" t="s">
        <v>215</v>
      </c>
      <c r="O5216" s="27" t="s">
        <v>568</v>
      </c>
      <c r="R5216" s="27">
        <v>0</v>
      </c>
      <c r="U5216" s="27" t="s">
        <v>1585</v>
      </c>
    </row>
    <row r="5217" spans="1:21" x14ac:dyDescent="0.15">
      <c r="A5217" s="27" t="s">
        <v>75</v>
      </c>
      <c r="B5217" s="27" t="s">
        <v>15098</v>
      </c>
      <c r="C5217" s="27" t="s">
        <v>218</v>
      </c>
      <c r="D5217" s="27" t="s">
        <v>567</v>
      </c>
      <c r="I5217" s="28">
        <v>43423.707870370374</v>
      </c>
      <c r="J5217" s="28">
        <v>43423.707870370374</v>
      </c>
      <c r="K5217" s="27">
        <v>0</v>
      </c>
      <c r="L5217" s="27" t="s">
        <v>211</v>
      </c>
      <c r="M5217" s="27" t="s">
        <v>211</v>
      </c>
      <c r="N5217" s="27" t="s">
        <v>215</v>
      </c>
      <c r="O5217" s="27" t="s">
        <v>568</v>
      </c>
      <c r="R5217" s="27">
        <v>0</v>
      </c>
      <c r="U5217" s="27" t="s">
        <v>15099</v>
      </c>
    </row>
    <row r="5218" spans="1:21" x14ac:dyDescent="0.15">
      <c r="A5218" s="27" t="s">
        <v>75</v>
      </c>
      <c r="B5218" s="27" t="s">
        <v>8433</v>
      </c>
      <c r="C5218" s="27" t="s">
        <v>218</v>
      </c>
      <c r="D5218" s="27" t="s">
        <v>567</v>
      </c>
      <c r="I5218" s="28">
        <v>43423.709305555552</v>
      </c>
      <c r="J5218" s="28">
        <v>43423.709710648145</v>
      </c>
      <c r="K5218" s="27">
        <v>4.0509259259259258E-4</v>
      </c>
      <c r="L5218" s="27" t="s">
        <v>210</v>
      </c>
      <c r="M5218" s="27" t="s">
        <v>211</v>
      </c>
      <c r="N5218" s="27" t="s">
        <v>215</v>
      </c>
      <c r="O5218" s="27" t="s">
        <v>568</v>
      </c>
      <c r="R5218" s="27">
        <v>0</v>
      </c>
      <c r="U5218" s="27" t="s">
        <v>1593</v>
      </c>
    </row>
    <row r="5219" spans="1:21" x14ac:dyDescent="0.15">
      <c r="A5219" s="27" t="s">
        <v>75</v>
      </c>
      <c r="B5219" s="27" t="s">
        <v>8434</v>
      </c>
      <c r="C5219" s="27" t="s">
        <v>218</v>
      </c>
      <c r="D5219" s="27" t="s">
        <v>567</v>
      </c>
      <c r="I5219" s="28">
        <v>43423.710625</v>
      </c>
      <c r="J5219" s="28">
        <v>43423.710729166669</v>
      </c>
      <c r="K5219" s="27">
        <v>1.0416666666666667E-4</v>
      </c>
      <c r="L5219" s="27" t="s">
        <v>210</v>
      </c>
      <c r="M5219" s="27" t="s">
        <v>211</v>
      </c>
      <c r="N5219" s="27" t="s">
        <v>215</v>
      </c>
      <c r="O5219" s="27" t="s">
        <v>568</v>
      </c>
      <c r="R5219" s="27">
        <v>0</v>
      </c>
      <c r="U5219" s="27" t="s">
        <v>8435</v>
      </c>
    </row>
    <row r="5220" spans="1:21" x14ac:dyDescent="0.15">
      <c r="A5220" s="27" t="s">
        <v>75</v>
      </c>
      <c r="B5220" s="27" t="s">
        <v>8436</v>
      </c>
      <c r="C5220" s="27" t="s">
        <v>218</v>
      </c>
      <c r="D5220" s="27" t="s">
        <v>567</v>
      </c>
      <c r="I5220" s="28">
        <v>43423.712222222224</v>
      </c>
      <c r="J5220" s="28">
        <v>43423.712719907409</v>
      </c>
      <c r="K5220" s="27">
        <v>4.9768518518518521E-4</v>
      </c>
      <c r="L5220" s="27" t="s">
        <v>210</v>
      </c>
      <c r="M5220" s="27" t="s">
        <v>211</v>
      </c>
      <c r="N5220" s="27" t="s">
        <v>215</v>
      </c>
      <c r="O5220" s="27" t="s">
        <v>568</v>
      </c>
      <c r="R5220" s="27">
        <v>0</v>
      </c>
      <c r="U5220" s="27" t="s">
        <v>5555</v>
      </c>
    </row>
    <row r="5221" spans="1:21" x14ac:dyDescent="0.15">
      <c r="A5221" s="27" t="s">
        <v>75</v>
      </c>
      <c r="B5221" s="27" t="s">
        <v>15100</v>
      </c>
      <c r="C5221" s="27" t="s">
        <v>218</v>
      </c>
      <c r="D5221" s="27" t="s">
        <v>567</v>
      </c>
      <c r="I5221" s="28">
        <v>43423.712789351855</v>
      </c>
      <c r="J5221" s="28">
        <v>43423.712789351855</v>
      </c>
      <c r="K5221" s="27">
        <v>0</v>
      </c>
      <c r="L5221" s="27" t="s">
        <v>211</v>
      </c>
      <c r="M5221" s="27" t="s">
        <v>211</v>
      </c>
      <c r="N5221" s="27" t="s">
        <v>215</v>
      </c>
      <c r="O5221" s="27" t="s">
        <v>568</v>
      </c>
      <c r="U5221" s="27" t="s">
        <v>5555</v>
      </c>
    </row>
    <row r="5222" spans="1:21" x14ac:dyDescent="0.15">
      <c r="A5222" s="27" t="s">
        <v>75</v>
      </c>
      <c r="B5222" s="27" t="s">
        <v>15101</v>
      </c>
      <c r="C5222" s="27" t="s">
        <v>218</v>
      </c>
      <c r="D5222" s="27" t="s">
        <v>567</v>
      </c>
      <c r="I5222" s="28">
        <v>43423.714699074073</v>
      </c>
      <c r="J5222" s="28">
        <v>43423.714699074073</v>
      </c>
      <c r="K5222" s="27">
        <v>0</v>
      </c>
      <c r="L5222" s="27" t="s">
        <v>211</v>
      </c>
      <c r="M5222" s="27" t="s">
        <v>211</v>
      </c>
      <c r="N5222" s="27" t="s">
        <v>215</v>
      </c>
      <c r="O5222" s="27" t="s">
        <v>568</v>
      </c>
      <c r="R5222" s="27">
        <v>0</v>
      </c>
      <c r="U5222" s="27" t="s">
        <v>15102</v>
      </c>
    </row>
    <row r="5223" spans="1:21" x14ac:dyDescent="0.15">
      <c r="A5223" s="27" t="s">
        <v>75</v>
      </c>
      <c r="B5223" s="27" t="s">
        <v>8437</v>
      </c>
      <c r="C5223" s="27" t="s">
        <v>218</v>
      </c>
      <c r="D5223" s="27" t="s">
        <v>567</v>
      </c>
      <c r="I5223" s="28">
        <v>43423.728414351855</v>
      </c>
      <c r="J5223" s="28">
        <v>43423.729398148149</v>
      </c>
      <c r="K5223" s="27">
        <v>9.8379629629629642E-4</v>
      </c>
      <c r="L5223" s="27" t="s">
        <v>210</v>
      </c>
      <c r="M5223" s="27" t="s">
        <v>211</v>
      </c>
      <c r="N5223" s="27" t="s">
        <v>215</v>
      </c>
      <c r="O5223" s="27" t="s">
        <v>568</v>
      </c>
      <c r="R5223" s="27">
        <v>0</v>
      </c>
      <c r="U5223" s="27" t="s">
        <v>2012</v>
      </c>
    </row>
    <row r="5224" spans="1:21" x14ac:dyDescent="0.15">
      <c r="A5224" s="27" t="s">
        <v>75</v>
      </c>
      <c r="B5224" s="27" t="s">
        <v>8438</v>
      </c>
      <c r="C5224" s="27" t="s">
        <v>218</v>
      </c>
      <c r="D5224" s="27" t="s">
        <v>567</v>
      </c>
      <c r="I5224" s="28">
        <v>43423.730162037034</v>
      </c>
      <c r="J5224" s="28">
        <v>43423.734629629631</v>
      </c>
      <c r="K5224" s="27">
        <v>4.4675925925925933E-3</v>
      </c>
      <c r="L5224" s="27" t="s">
        <v>210</v>
      </c>
      <c r="M5224" s="27" t="s">
        <v>210</v>
      </c>
      <c r="N5224" s="27" t="s">
        <v>215</v>
      </c>
      <c r="O5224" s="27" t="s">
        <v>568</v>
      </c>
      <c r="R5224" s="27">
        <v>0</v>
      </c>
      <c r="U5224" s="27" t="s">
        <v>8439</v>
      </c>
    </row>
    <row r="5225" spans="1:21" x14ac:dyDescent="0.15">
      <c r="A5225" s="27" t="s">
        <v>75</v>
      </c>
      <c r="B5225" s="27" t="s">
        <v>15103</v>
      </c>
      <c r="C5225" s="27" t="s">
        <v>218</v>
      </c>
      <c r="D5225" s="27" t="s">
        <v>567</v>
      </c>
      <c r="I5225" s="28">
        <v>43423.74591435185</v>
      </c>
      <c r="J5225" s="28">
        <v>43423.74591435185</v>
      </c>
      <c r="K5225" s="27">
        <v>0</v>
      </c>
      <c r="L5225" s="27" t="s">
        <v>211</v>
      </c>
      <c r="M5225" s="27" t="s">
        <v>211</v>
      </c>
      <c r="N5225" s="27" t="s">
        <v>215</v>
      </c>
      <c r="O5225" s="27" t="s">
        <v>568</v>
      </c>
      <c r="R5225" s="27">
        <v>0</v>
      </c>
      <c r="U5225" s="27" t="s">
        <v>8430</v>
      </c>
    </row>
    <row r="5226" spans="1:21" x14ac:dyDescent="0.15">
      <c r="A5226" s="27" t="s">
        <v>75</v>
      </c>
      <c r="B5226" s="27" t="s">
        <v>8440</v>
      </c>
      <c r="C5226" s="27" t="s">
        <v>244</v>
      </c>
      <c r="D5226" s="27" t="s">
        <v>829</v>
      </c>
      <c r="I5226" s="28">
        <v>43423.583599537036</v>
      </c>
      <c r="J5226" s="28">
        <v>43423.583807870367</v>
      </c>
      <c r="K5226" s="27">
        <v>2.0833333333333335E-4</v>
      </c>
      <c r="L5226" s="27" t="s">
        <v>210</v>
      </c>
      <c r="M5226" s="27" t="s">
        <v>211</v>
      </c>
      <c r="N5226" s="27" t="s">
        <v>215</v>
      </c>
      <c r="O5226" s="27" t="s">
        <v>830</v>
      </c>
      <c r="R5226" s="27">
        <v>0</v>
      </c>
      <c r="U5226" s="27" t="s">
        <v>2017</v>
      </c>
    </row>
    <row r="5227" spans="1:21" x14ac:dyDescent="0.15">
      <c r="A5227" s="27" t="s">
        <v>75</v>
      </c>
      <c r="B5227" s="27" t="s">
        <v>8441</v>
      </c>
      <c r="C5227" s="27" t="s">
        <v>244</v>
      </c>
      <c r="D5227" s="27" t="s">
        <v>829</v>
      </c>
      <c r="I5227" s="28">
        <v>43423.584664351853</v>
      </c>
      <c r="J5227" s="28">
        <v>43423.584837962961</v>
      </c>
      <c r="K5227" s="27">
        <v>1.7361111111111112E-4</v>
      </c>
      <c r="L5227" s="27" t="s">
        <v>210</v>
      </c>
      <c r="M5227" s="27" t="s">
        <v>211</v>
      </c>
      <c r="N5227" s="27" t="s">
        <v>215</v>
      </c>
      <c r="O5227" s="27" t="s">
        <v>830</v>
      </c>
      <c r="R5227" s="27">
        <v>0</v>
      </c>
      <c r="U5227" s="27" t="s">
        <v>8442</v>
      </c>
    </row>
    <row r="5228" spans="1:21" x14ac:dyDescent="0.15">
      <c r="A5228" s="27" t="s">
        <v>75</v>
      </c>
      <c r="B5228" s="27" t="s">
        <v>8443</v>
      </c>
      <c r="C5228" s="27" t="s">
        <v>244</v>
      </c>
      <c r="D5228" s="27" t="s">
        <v>829</v>
      </c>
      <c r="I5228" s="28">
        <v>43423.585104166668</v>
      </c>
      <c r="J5228" s="28">
        <v>43423.585439814815</v>
      </c>
      <c r="K5228" s="27">
        <v>3.3564814814814812E-4</v>
      </c>
      <c r="L5228" s="27" t="s">
        <v>210</v>
      </c>
      <c r="M5228" s="27" t="s">
        <v>211</v>
      </c>
      <c r="N5228" s="27" t="s">
        <v>215</v>
      </c>
      <c r="O5228" s="27" t="s">
        <v>830</v>
      </c>
      <c r="R5228" s="27">
        <v>0</v>
      </c>
      <c r="U5228" s="27" t="s">
        <v>8442</v>
      </c>
    </row>
    <row r="5229" spans="1:21" x14ac:dyDescent="0.15">
      <c r="A5229" s="27" t="s">
        <v>75</v>
      </c>
      <c r="B5229" s="27" t="s">
        <v>8444</v>
      </c>
      <c r="C5229" s="27" t="s">
        <v>244</v>
      </c>
      <c r="D5229" s="27" t="s">
        <v>829</v>
      </c>
      <c r="I5229" s="28">
        <v>43423.585775462961</v>
      </c>
      <c r="J5229" s="28">
        <v>43423.586134259262</v>
      </c>
      <c r="K5229" s="27">
        <v>3.5879629629629635E-4</v>
      </c>
      <c r="L5229" s="27" t="s">
        <v>210</v>
      </c>
      <c r="M5229" s="27" t="s">
        <v>211</v>
      </c>
      <c r="N5229" s="27" t="s">
        <v>215</v>
      </c>
      <c r="O5229" s="27" t="s">
        <v>830</v>
      </c>
      <c r="R5229" s="27">
        <v>0</v>
      </c>
      <c r="U5229" s="27" t="s">
        <v>8442</v>
      </c>
    </row>
    <row r="5230" spans="1:21" x14ac:dyDescent="0.15">
      <c r="A5230" s="27" t="s">
        <v>75</v>
      </c>
      <c r="B5230" s="27" t="s">
        <v>8445</v>
      </c>
      <c r="C5230" s="27" t="s">
        <v>244</v>
      </c>
      <c r="D5230" s="27" t="s">
        <v>829</v>
      </c>
      <c r="I5230" s="28">
        <v>43423.586759259262</v>
      </c>
      <c r="J5230" s="28">
        <v>43423.587164351855</v>
      </c>
      <c r="K5230" s="27">
        <v>4.0509259259259258E-4</v>
      </c>
      <c r="L5230" s="27" t="s">
        <v>210</v>
      </c>
      <c r="M5230" s="27" t="s">
        <v>211</v>
      </c>
      <c r="N5230" s="27" t="s">
        <v>215</v>
      </c>
      <c r="O5230" s="27" t="s">
        <v>830</v>
      </c>
      <c r="R5230" s="27">
        <v>0</v>
      </c>
      <c r="U5230" s="27" t="s">
        <v>8446</v>
      </c>
    </row>
    <row r="5231" spans="1:21" x14ac:dyDescent="0.15">
      <c r="A5231" s="27" t="s">
        <v>75</v>
      </c>
      <c r="B5231" s="27" t="s">
        <v>15104</v>
      </c>
      <c r="C5231" s="27" t="s">
        <v>244</v>
      </c>
      <c r="D5231" s="27" t="s">
        <v>829</v>
      </c>
      <c r="I5231" s="28">
        <v>43423.588518518518</v>
      </c>
      <c r="J5231" s="28">
        <v>43423.588518518518</v>
      </c>
      <c r="K5231" s="27">
        <v>0</v>
      </c>
      <c r="L5231" s="27" t="s">
        <v>211</v>
      </c>
      <c r="M5231" s="27" t="s">
        <v>211</v>
      </c>
      <c r="N5231" s="27" t="s">
        <v>215</v>
      </c>
      <c r="O5231" s="27" t="s">
        <v>830</v>
      </c>
      <c r="R5231" s="27">
        <v>0</v>
      </c>
      <c r="U5231" s="27" t="s">
        <v>15105</v>
      </c>
    </row>
    <row r="5232" spans="1:21" x14ac:dyDescent="0.15">
      <c r="A5232" s="27" t="s">
        <v>75</v>
      </c>
      <c r="B5232" s="27" t="s">
        <v>15106</v>
      </c>
      <c r="C5232" s="27" t="s">
        <v>244</v>
      </c>
      <c r="D5232" s="27" t="s">
        <v>829</v>
      </c>
      <c r="I5232" s="28">
        <v>43423.589259259257</v>
      </c>
      <c r="J5232" s="28">
        <v>43423.589259259257</v>
      </c>
      <c r="K5232" s="27">
        <v>0</v>
      </c>
      <c r="L5232" s="27" t="s">
        <v>211</v>
      </c>
      <c r="M5232" s="27" t="s">
        <v>211</v>
      </c>
      <c r="N5232" s="27" t="s">
        <v>215</v>
      </c>
      <c r="O5232" s="27" t="s">
        <v>830</v>
      </c>
      <c r="R5232" s="27">
        <v>0</v>
      </c>
      <c r="U5232" s="27" t="s">
        <v>15107</v>
      </c>
    </row>
    <row r="5233" spans="1:21" x14ac:dyDescent="0.15">
      <c r="A5233" s="27" t="s">
        <v>75</v>
      </c>
      <c r="B5233" s="27" t="s">
        <v>15108</v>
      </c>
      <c r="C5233" s="27" t="s">
        <v>244</v>
      </c>
      <c r="D5233" s="27" t="s">
        <v>829</v>
      </c>
      <c r="I5233" s="28">
        <v>43423.589756944442</v>
      </c>
      <c r="J5233" s="28">
        <v>43423.589756944442</v>
      </c>
      <c r="K5233" s="27">
        <v>0</v>
      </c>
      <c r="L5233" s="27" t="s">
        <v>211</v>
      </c>
      <c r="M5233" s="27" t="s">
        <v>211</v>
      </c>
      <c r="N5233" s="27" t="s">
        <v>215</v>
      </c>
      <c r="O5233" s="27" t="s">
        <v>830</v>
      </c>
      <c r="R5233" s="27">
        <v>0</v>
      </c>
      <c r="U5233" s="27" t="s">
        <v>15109</v>
      </c>
    </row>
    <row r="5234" spans="1:21" x14ac:dyDescent="0.15">
      <c r="A5234" s="27" t="s">
        <v>75</v>
      </c>
      <c r="B5234" s="27" t="s">
        <v>8447</v>
      </c>
      <c r="C5234" s="27" t="s">
        <v>244</v>
      </c>
      <c r="D5234" s="27" t="s">
        <v>829</v>
      </c>
      <c r="I5234" s="28">
        <v>43423.590185185189</v>
      </c>
      <c r="J5234" s="28">
        <v>43423.592534722222</v>
      </c>
      <c r="K5234" s="27">
        <v>2.3495370370370371E-3</v>
      </c>
      <c r="L5234" s="27" t="s">
        <v>210</v>
      </c>
      <c r="M5234" s="27" t="s">
        <v>210</v>
      </c>
      <c r="N5234" s="27" t="s">
        <v>215</v>
      </c>
      <c r="O5234" s="27" t="s">
        <v>830</v>
      </c>
      <c r="R5234" s="27">
        <v>0</v>
      </c>
      <c r="U5234" s="27" t="s">
        <v>8448</v>
      </c>
    </row>
    <row r="5235" spans="1:21" x14ac:dyDescent="0.15">
      <c r="A5235" s="27" t="s">
        <v>75</v>
      </c>
      <c r="B5235" s="27" t="s">
        <v>8449</v>
      </c>
      <c r="C5235" s="27" t="s">
        <v>244</v>
      </c>
      <c r="D5235" s="27" t="s">
        <v>829</v>
      </c>
      <c r="I5235" s="28">
        <v>43423.59516203704</v>
      </c>
      <c r="J5235" s="28">
        <v>43423.597442129627</v>
      </c>
      <c r="K5235" s="27">
        <v>2.2800925925925927E-3</v>
      </c>
      <c r="L5235" s="27" t="s">
        <v>210</v>
      </c>
      <c r="M5235" s="27" t="s">
        <v>210</v>
      </c>
      <c r="N5235" s="27" t="s">
        <v>215</v>
      </c>
      <c r="O5235" s="27" t="s">
        <v>830</v>
      </c>
      <c r="R5235" s="27">
        <v>0</v>
      </c>
      <c r="U5235" s="27" t="s">
        <v>1730</v>
      </c>
    </row>
    <row r="5236" spans="1:21" x14ac:dyDescent="0.15">
      <c r="A5236" s="27" t="s">
        <v>75</v>
      </c>
      <c r="B5236" s="27" t="s">
        <v>15110</v>
      </c>
      <c r="C5236" s="27" t="s">
        <v>244</v>
      </c>
      <c r="D5236" s="27" t="s">
        <v>829</v>
      </c>
      <c r="I5236" s="28">
        <v>43423.603333333333</v>
      </c>
      <c r="J5236" s="28">
        <v>43423.603333333333</v>
      </c>
      <c r="K5236" s="27">
        <v>0</v>
      </c>
      <c r="L5236" s="27" t="s">
        <v>211</v>
      </c>
      <c r="M5236" s="27" t="s">
        <v>211</v>
      </c>
      <c r="N5236" s="27" t="s">
        <v>215</v>
      </c>
      <c r="O5236" s="27" t="s">
        <v>830</v>
      </c>
      <c r="R5236" s="27">
        <v>0</v>
      </c>
      <c r="U5236" s="27" t="s">
        <v>15111</v>
      </c>
    </row>
    <row r="5237" spans="1:21" x14ac:dyDescent="0.15">
      <c r="A5237" s="27" t="s">
        <v>75</v>
      </c>
      <c r="B5237" s="27" t="s">
        <v>15112</v>
      </c>
      <c r="C5237" s="27" t="s">
        <v>244</v>
      </c>
      <c r="D5237" s="27" t="s">
        <v>829</v>
      </c>
      <c r="I5237" s="28">
        <v>43423.603981481479</v>
      </c>
      <c r="J5237" s="28">
        <v>43423.603981481479</v>
      </c>
      <c r="K5237" s="27">
        <v>0</v>
      </c>
      <c r="L5237" s="27" t="s">
        <v>211</v>
      </c>
      <c r="M5237" s="27" t="s">
        <v>211</v>
      </c>
      <c r="N5237" s="27" t="s">
        <v>215</v>
      </c>
      <c r="O5237" s="27" t="s">
        <v>830</v>
      </c>
      <c r="R5237" s="27">
        <v>0</v>
      </c>
      <c r="U5237" s="27" t="s">
        <v>15113</v>
      </c>
    </row>
    <row r="5238" spans="1:21" x14ac:dyDescent="0.15">
      <c r="A5238" s="27" t="s">
        <v>75</v>
      </c>
      <c r="B5238" s="27" t="s">
        <v>8450</v>
      </c>
      <c r="C5238" s="27" t="s">
        <v>244</v>
      </c>
      <c r="D5238" s="27" t="s">
        <v>829</v>
      </c>
      <c r="I5238" s="28">
        <v>43423.604861111111</v>
      </c>
      <c r="J5238" s="28">
        <v>43423.606793981482</v>
      </c>
      <c r="K5238" s="27">
        <v>1.9328703703703704E-3</v>
      </c>
      <c r="L5238" s="27" t="s">
        <v>210</v>
      </c>
      <c r="M5238" s="27" t="s">
        <v>211</v>
      </c>
      <c r="N5238" s="27" t="s">
        <v>215</v>
      </c>
      <c r="O5238" s="27" t="s">
        <v>830</v>
      </c>
      <c r="R5238" s="27">
        <v>0</v>
      </c>
      <c r="U5238" s="27" t="s">
        <v>8451</v>
      </c>
    </row>
    <row r="5239" spans="1:21" x14ac:dyDescent="0.15">
      <c r="A5239" s="27" t="s">
        <v>75</v>
      </c>
      <c r="B5239" s="27" t="s">
        <v>8452</v>
      </c>
      <c r="C5239" s="27" t="s">
        <v>244</v>
      </c>
      <c r="D5239" s="27" t="s">
        <v>829</v>
      </c>
      <c r="I5239" s="28">
        <v>43423.610439814816</v>
      </c>
      <c r="J5239" s="28">
        <v>43423.610937500001</v>
      </c>
      <c r="K5239" s="27">
        <v>4.9768518518518521E-4</v>
      </c>
      <c r="L5239" s="27" t="s">
        <v>210</v>
      </c>
      <c r="M5239" s="27" t="s">
        <v>211</v>
      </c>
      <c r="N5239" s="27" t="s">
        <v>215</v>
      </c>
      <c r="O5239" s="27" t="s">
        <v>830</v>
      </c>
      <c r="R5239" s="27">
        <v>0</v>
      </c>
      <c r="U5239" s="27" t="s">
        <v>8453</v>
      </c>
    </row>
    <row r="5240" spans="1:21" x14ac:dyDescent="0.15">
      <c r="A5240" s="27" t="s">
        <v>75</v>
      </c>
      <c r="B5240" s="27" t="s">
        <v>8454</v>
      </c>
      <c r="C5240" s="27" t="s">
        <v>244</v>
      </c>
      <c r="D5240" s="27" t="s">
        <v>829</v>
      </c>
      <c r="I5240" s="28">
        <v>43423.612569444442</v>
      </c>
      <c r="J5240" s="28">
        <v>43423.612905092596</v>
      </c>
      <c r="K5240" s="27">
        <v>3.3564814814814812E-4</v>
      </c>
      <c r="L5240" s="27" t="s">
        <v>210</v>
      </c>
      <c r="M5240" s="27" t="s">
        <v>211</v>
      </c>
      <c r="N5240" s="27" t="s">
        <v>215</v>
      </c>
      <c r="O5240" s="27" t="s">
        <v>830</v>
      </c>
      <c r="R5240" s="27">
        <v>0</v>
      </c>
      <c r="U5240" s="27" t="s">
        <v>8455</v>
      </c>
    </row>
    <row r="5241" spans="1:21" x14ac:dyDescent="0.15">
      <c r="A5241" s="27" t="s">
        <v>75</v>
      </c>
      <c r="B5241" s="27" t="s">
        <v>15114</v>
      </c>
      <c r="C5241" s="27" t="s">
        <v>244</v>
      </c>
      <c r="D5241" s="27" t="s">
        <v>829</v>
      </c>
      <c r="I5241" s="28">
        <v>43423.614120370374</v>
      </c>
      <c r="J5241" s="28">
        <v>43423.614120370374</v>
      </c>
      <c r="K5241" s="27">
        <v>0</v>
      </c>
      <c r="L5241" s="27" t="s">
        <v>211</v>
      </c>
      <c r="M5241" s="27" t="s">
        <v>211</v>
      </c>
      <c r="N5241" s="27" t="s">
        <v>215</v>
      </c>
      <c r="O5241" s="27" t="s">
        <v>830</v>
      </c>
      <c r="R5241" s="27">
        <v>0</v>
      </c>
      <c r="U5241" s="27" t="s">
        <v>15115</v>
      </c>
    </row>
    <row r="5242" spans="1:21" x14ac:dyDescent="0.15">
      <c r="A5242" s="27" t="s">
        <v>75</v>
      </c>
      <c r="B5242" s="27" t="s">
        <v>8456</v>
      </c>
      <c r="C5242" s="27" t="s">
        <v>244</v>
      </c>
      <c r="D5242" s="27" t="s">
        <v>829</v>
      </c>
      <c r="I5242" s="28">
        <v>43423.614942129629</v>
      </c>
      <c r="J5242" s="28">
        <v>43423.617303240739</v>
      </c>
      <c r="K5242" s="27">
        <v>2.3611111111111111E-3</v>
      </c>
      <c r="L5242" s="27" t="s">
        <v>210</v>
      </c>
      <c r="M5242" s="27" t="s">
        <v>210</v>
      </c>
      <c r="N5242" s="27" t="s">
        <v>215</v>
      </c>
      <c r="O5242" s="27" t="s">
        <v>830</v>
      </c>
      <c r="R5242" s="27">
        <v>0</v>
      </c>
      <c r="U5242" s="27" t="s">
        <v>8457</v>
      </c>
    </row>
    <row r="5243" spans="1:21" x14ac:dyDescent="0.15">
      <c r="A5243" s="27" t="s">
        <v>75</v>
      </c>
      <c r="B5243" s="27" t="s">
        <v>8458</v>
      </c>
      <c r="C5243" s="27" t="s">
        <v>244</v>
      </c>
      <c r="D5243" s="27" t="s">
        <v>829</v>
      </c>
      <c r="I5243" s="28">
        <v>43423.61986111111</v>
      </c>
      <c r="J5243" s="28">
        <v>43423.628460648149</v>
      </c>
      <c r="K5243" s="27">
        <v>8.5995370370370357E-3</v>
      </c>
      <c r="L5243" s="27" t="s">
        <v>210</v>
      </c>
      <c r="M5243" s="27" t="s">
        <v>210</v>
      </c>
      <c r="N5243" s="27" t="s">
        <v>215</v>
      </c>
      <c r="O5243" s="27" t="s">
        <v>830</v>
      </c>
      <c r="R5243" s="27">
        <v>0</v>
      </c>
      <c r="U5243" s="27" t="s">
        <v>8459</v>
      </c>
    </row>
    <row r="5244" spans="1:21" x14ac:dyDescent="0.15">
      <c r="A5244" s="27" t="s">
        <v>75</v>
      </c>
      <c r="B5244" s="27" t="s">
        <v>15116</v>
      </c>
      <c r="C5244" s="27" t="s">
        <v>244</v>
      </c>
      <c r="D5244" s="27" t="s">
        <v>829</v>
      </c>
      <c r="I5244" s="28">
        <v>43423.648020833331</v>
      </c>
      <c r="J5244" s="28">
        <v>43423.648020833331</v>
      </c>
      <c r="K5244" s="27">
        <v>0</v>
      </c>
      <c r="L5244" s="27" t="s">
        <v>211</v>
      </c>
      <c r="M5244" s="27" t="s">
        <v>211</v>
      </c>
      <c r="N5244" s="27" t="s">
        <v>215</v>
      </c>
      <c r="O5244" s="27" t="s">
        <v>830</v>
      </c>
      <c r="R5244" s="27">
        <v>0</v>
      </c>
      <c r="U5244" s="27" t="s">
        <v>15117</v>
      </c>
    </row>
    <row r="5245" spans="1:21" x14ac:dyDescent="0.15">
      <c r="A5245" s="27" t="s">
        <v>75</v>
      </c>
      <c r="B5245" s="27" t="s">
        <v>15118</v>
      </c>
      <c r="C5245" s="27" t="s">
        <v>244</v>
      </c>
      <c r="D5245" s="27" t="s">
        <v>829</v>
      </c>
      <c r="I5245" s="28">
        <v>43423.648888888885</v>
      </c>
      <c r="J5245" s="28">
        <v>43423.648888888885</v>
      </c>
      <c r="K5245" s="27">
        <v>0</v>
      </c>
      <c r="L5245" s="27" t="s">
        <v>211</v>
      </c>
      <c r="M5245" s="27" t="s">
        <v>211</v>
      </c>
      <c r="N5245" s="27" t="s">
        <v>215</v>
      </c>
      <c r="O5245" s="27" t="s">
        <v>830</v>
      </c>
      <c r="R5245" s="27">
        <v>0</v>
      </c>
      <c r="U5245" s="27" t="s">
        <v>15119</v>
      </c>
    </row>
    <row r="5246" spans="1:21" x14ac:dyDescent="0.15">
      <c r="A5246" s="27" t="s">
        <v>75</v>
      </c>
      <c r="B5246" s="27" t="s">
        <v>8460</v>
      </c>
      <c r="C5246" s="27" t="s">
        <v>244</v>
      </c>
      <c r="D5246" s="27" t="s">
        <v>829</v>
      </c>
      <c r="I5246" s="28">
        <v>43423.668726851851</v>
      </c>
      <c r="J5246" s="28">
        <v>43423.669074074074</v>
      </c>
      <c r="K5246" s="27">
        <v>3.4722222222222224E-4</v>
      </c>
      <c r="L5246" s="27" t="s">
        <v>210</v>
      </c>
      <c r="M5246" s="27" t="s">
        <v>211</v>
      </c>
      <c r="N5246" s="27" t="s">
        <v>215</v>
      </c>
      <c r="O5246" s="27" t="s">
        <v>830</v>
      </c>
      <c r="R5246" s="27">
        <v>0</v>
      </c>
      <c r="U5246" s="27" t="s">
        <v>8461</v>
      </c>
    </row>
    <row r="5247" spans="1:21" x14ac:dyDescent="0.15">
      <c r="A5247" s="27" t="s">
        <v>75</v>
      </c>
      <c r="B5247" s="27" t="s">
        <v>8462</v>
      </c>
      <c r="C5247" s="27" t="s">
        <v>244</v>
      </c>
      <c r="D5247" s="27" t="s">
        <v>829</v>
      </c>
      <c r="I5247" s="28">
        <v>43423.670011574075</v>
      </c>
      <c r="J5247" s="28">
        <v>43423.670312499999</v>
      </c>
      <c r="K5247" s="27">
        <v>3.0092592592592595E-4</v>
      </c>
      <c r="L5247" s="27" t="s">
        <v>210</v>
      </c>
      <c r="M5247" s="27" t="s">
        <v>211</v>
      </c>
      <c r="N5247" s="27" t="s">
        <v>215</v>
      </c>
      <c r="O5247" s="27" t="s">
        <v>830</v>
      </c>
      <c r="R5247" s="27">
        <v>0</v>
      </c>
      <c r="U5247" s="27" t="s">
        <v>8463</v>
      </c>
    </row>
    <row r="5248" spans="1:21" x14ac:dyDescent="0.15">
      <c r="A5248" s="27" t="s">
        <v>75</v>
      </c>
      <c r="B5248" s="27" t="s">
        <v>15120</v>
      </c>
      <c r="C5248" s="27" t="s">
        <v>244</v>
      </c>
      <c r="D5248" s="27" t="s">
        <v>829</v>
      </c>
      <c r="I5248" s="28">
        <v>43423.671134259261</v>
      </c>
      <c r="J5248" s="28">
        <v>43423.671134259261</v>
      </c>
      <c r="K5248" s="27">
        <v>0</v>
      </c>
      <c r="L5248" s="27" t="s">
        <v>211</v>
      </c>
      <c r="M5248" s="27" t="s">
        <v>211</v>
      </c>
      <c r="N5248" s="27" t="s">
        <v>215</v>
      </c>
      <c r="O5248" s="27" t="s">
        <v>830</v>
      </c>
      <c r="R5248" s="27">
        <v>0</v>
      </c>
      <c r="U5248" s="27" t="s">
        <v>15121</v>
      </c>
    </row>
    <row r="5249" spans="1:21" x14ac:dyDescent="0.15">
      <c r="A5249" s="27" t="s">
        <v>75</v>
      </c>
      <c r="B5249" s="27" t="s">
        <v>15122</v>
      </c>
      <c r="C5249" s="27" t="s">
        <v>244</v>
      </c>
      <c r="D5249" s="27" t="s">
        <v>829</v>
      </c>
      <c r="I5249" s="28">
        <v>43423.671724537038</v>
      </c>
      <c r="J5249" s="28">
        <v>43423.671724537038</v>
      </c>
      <c r="K5249" s="27">
        <v>0</v>
      </c>
      <c r="L5249" s="27" t="s">
        <v>211</v>
      </c>
      <c r="M5249" s="27" t="s">
        <v>211</v>
      </c>
      <c r="N5249" s="27" t="s">
        <v>215</v>
      </c>
      <c r="O5249" s="27" t="s">
        <v>830</v>
      </c>
      <c r="R5249" s="27">
        <v>0</v>
      </c>
      <c r="U5249" s="27" t="s">
        <v>15123</v>
      </c>
    </row>
    <row r="5250" spans="1:21" x14ac:dyDescent="0.15">
      <c r="A5250" s="27" t="s">
        <v>75</v>
      </c>
      <c r="B5250" s="27" t="s">
        <v>8464</v>
      </c>
      <c r="C5250" s="27" t="s">
        <v>244</v>
      </c>
      <c r="D5250" s="27" t="s">
        <v>829</v>
      </c>
      <c r="I5250" s="28">
        <v>43423.672118055554</v>
      </c>
      <c r="J5250" s="28">
        <v>43423.672372685185</v>
      </c>
      <c r="K5250" s="27">
        <v>2.5462962962962961E-4</v>
      </c>
      <c r="L5250" s="27" t="s">
        <v>210</v>
      </c>
      <c r="M5250" s="27" t="s">
        <v>211</v>
      </c>
      <c r="N5250" s="27" t="s">
        <v>215</v>
      </c>
      <c r="O5250" s="27" t="s">
        <v>830</v>
      </c>
      <c r="R5250" s="27">
        <v>0</v>
      </c>
      <c r="U5250" s="27" t="s">
        <v>8465</v>
      </c>
    </row>
    <row r="5251" spans="1:21" x14ac:dyDescent="0.15">
      <c r="A5251" s="27" t="s">
        <v>75</v>
      </c>
      <c r="B5251" s="27" t="s">
        <v>8466</v>
      </c>
      <c r="C5251" s="27" t="s">
        <v>244</v>
      </c>
      <c r="D5251" s="27" t="s">
        <v>829</v>
      </c>
      <c r="I5251" s="28">
        <v>43423.673252314817</v>
      </c>
      <c r="J5251" s="28">
        <v>43423.674722222226</v>
      </c>
      <c r="K5251" s="27">
        <v>1.4699074074074074E-3</v>
      </c>
      <c r="L5251" s="27" t="s">
        <v>210</v>
      </c>
      <c r="M5251" s="27" t="s">
        <v>211</v>
      </c>
      <c r="N5251" s="27" t="s">
        <v>215</v>
      </c>
      <c r="O5251" s="27" t="s">
        <v>830</v>
      </c>
      <c r="R5251" s="27">
        <v>0</v>
      </c>
      <c r="U5251" s="27" t="s">
        <v>8467</v>
      </c>
    </row>
    <row r="5252" spans="1:21" x14ac:dyDescent="0.15">
      <c r="A5252" s="27" t="s">
        <v>75</v>
      </c>
      <c r="B5252" s="27" t="s">
        <v>15124</v>
      </c>
      <c r="C5252" s="27" t="s">
        <v>244</v>
      </c>
      <c r="D5252" s="27" t="s">
        <v>829</v>
      </c>
      <c r="I5252" s="28">
        <v>43423.678576388891</v>
      </c>
      <c r="J5252" s="28">
        <v>43423.678576388891</v>
      </c>
      <c r="K5252" s="27">
        <v>0</v>
      </c>
      <c r="L5252" s="27" t="s">
        <v>211</v>
      </c>
      <c r="M5252" s="27" t="s">
        <v>211</v>
      </c>
      <c r="N5252" s="27" t="s">
        <v>215</v>
      </c>
      <c r="O5252" s="27" t="s">
        <v>830</v>
      </c>
      <c r="R5252" s="27">
        <v>0</v>
      </c>
      <c r="U5252" s="27" t="s">
        <v>8459</v>
      </c>
    </row>
    <row r="5253" spans="1:21" x14ac:dyDescent="0.15">
      <c r="A5253" s="27" t="s">
        <v>75</v>
      </c>
      <c r="B5253" s="27" t="s">
        <v>8468</v>
      </c>
      <c r="C5253" s="27" t="s">
        <v>244</v>
      </c>
      <c r="D5253" s="27" t="s">
        <v>829</v>
      </c>
      <c r="I5253" s="28">
        <v>43423.679293981484</v>
      </c>
      <c r="J5253" s="28">
        <v>43423.686284722222</v>
      </c>
      <c r="K5253" s="27">
        <v>6.9907407407407409E-3</v>
      </c>
      <c r="L5253" s="27" t="s">
        <v>210</v>
      </c>
      <c r="M5253" s="27" t="s">
        <v>210</v>
      </c>
      <c r="N5253" s="27" t="s">
        <v>215</v>
      </c>
      <c r="O5253" s="27" t="s">
        <v>830</v>
      </c>
      <c r="R5253" s="27">
        <v>0</v>
      </c>
      <c r="U5253" s="27" t="s">
        <v>2016</v>
      </c>
    </row>
    <row r="5254" spans="1:21" x14ac:dyDescent="0.15">
      <c r="A5254" s="27" t="s">
        <v>75</v>
      </c>
      <c r="B5254" s="27" t="s">
        <v>15125</v>
      </c>
      <c r="C5254" s="27" t="s">
        <v>244</v>
      </c>
      <c r="D5254" s="27" t="s">
        <v>829</v>
      </c>
      <c r="I5254" s="28">
        <v>43423.686631944445</v>
      </c>
      <c r="J5254" s="28">
        <v>43423.686631944445</v>
      </c>
      <c r="K5254" s="27">
        <v>0</v>
      </c>
      <c r="L5254" s="27" t="s">
        <v>211</v>
      </c>
      <c r="M5254" s="27" t="s">
        <v>211</v>
      </c>
      <c r="N5254" s="27" t="s">
        <v>215</v>
      </c>
      <c r="O5254" s="27" t="s">
        <v>830</v>
      </c>
      <c r="R5254" s="27">
        <v>0</v>
      </c>
      <c r="U5254" s="27" t="s">
        <v>2016</v>
      </c>
    </row>
    <row r="5255" spans="1:21" x14ac:dyDescent="0.15">
      <c r="A5255" s="27" t="s">
        <v>75</v>
      </c>
      <c r="B5255" s="27" t="s">
        <v>15126</v>
      </c>
      <c r="C5255" s="27" t="s">
        <v>244</v>
      </c>
      <c r="D5255" s="27" t="s">
        <v>829</v>
      </c>
      <c r="I5255" s="28">
        <v>43423.692210648151</v>
      </c>
      <c r="J5255" s="28">
        <v>43423.692210648151</v>
      </c>
      <c r="K5255" s="27">
        <v>0</v>
      </c>
      <c r="L5255" s="27" t="s">
        <v>211</v>
      </c>
      <c r="M5255" s="27" t="s">
        <v>211</v>
      </c>
      <c r="N5255" s="27" t="s">
        <v>215</v>
      </c>
      <c r="O5255" s="27" t="s">
        <v>830</v>
      </c>
      <c r="R5255" s="27">
        <v>0</v>
      </c>
      <c r="U5255" s="27" t="s">
        <v>15127</v>
      </c>
    </row>
    <row r="5256" spans="1:21" x14ac:dyDescent="0.15">
      <c r="A5256" s="27" t="s">
        <v>75</v>
      </c>
      <c r="B5256" s="27" t="s">
        <v>15128</v>
      </c>
      <c r="C5256" s="27" t="s">
        <v>244</v>
      </c>
      <c r="D5256" s="27" t="s">
        <v>829</v>
      </c>
      <c r="I5256" s="28">
        <v>43423.693171296298</v>
      </c>
      <c r="J5256" s="28">
        <v>43423.693171296298</v>
      </c>
      <c r="K5256" s="27">
        <v>0</v>
      </c>
      <c r="L5256" s="27" t="s">
        <v>211</v>
      </c>
      <c r="M5256" s="27" t="s">
        <v>211</v>
      </c>
      <c r="N5256" s="27" t="s">
        <v>215</v>
      </c>
      <c r="O5256" s="27" t="s">
        <v>830</v>
      </c>
      <c r="R5256" s="27">
        <v>0</v>
      </c>
      <c r="U5256" s="27" t="s">
        <v>15129</v>
      </c>
    </row>
    <row r="5257" spans="1:21" x14ac:dyDescent="0.15">
      <c r="A5257" s="27" t="s">
        <v>75</v>
      </c>
      <c r="B5257" s="27" t="s">
        <v>8469</v>
      </c>
      <c r="C5257" s="27" t="s">
        <v>244</v>
      </c>
      <c r="D5257" s="27" t="s">
        <v>829</v>
      </c>
      <c r="I5257" s="28">
        <v>43423.695162037038</v>
      </c>
      <c r="J5257" s="28">
        <v>43423.695254629631</v>
      </c>
      <c r="K5257" s="27">
        <v>9.2592592592592588E-5</v>
      </c>
      <c r="L5257" s="27" t="s">
        <v>210</v>
      </c>
      <c r="M5257" s="27" t="s">
        <v>211</v>
      </c>
      <c r="N5257" s="27" t="s">
        <v>215</v>
      </c>
      <c r="O5257" s="27" t="s">
        <v>830</v>
      </c>
      <c r="R5257" s="27">
        <v>0</v>
      </c>
      <c r="U5257" s="27" t="s">
        <v>8470</v>
      </c>
    </row>
    <row r="5258" spans="1:21" x14ac:dyDescent="0.15">
      <c r="A5258" s="27" t="s">
        <v>75</v>
      </c>
      <c r="B5258" s="27" t="s">
        <v>15130</v>
      </c>
      <c r="C5258" s="27" t="s">
        <v>244</v>
      </c>
      <c r="D5258" s="27" t="s">
        <v>829</v>
      </c>
      <c r="I5258" s="28">
        <v>43423.695706018516</v>
      </c>
      <c r="J5258" s="28">
        <v>43423.695706018516</v>
      </c>
      <c r="K5258" s="27">
        <v>0</v>
      </c>
      <c r="L5258" s="27" t="s">
        <v>211</v>
      </c>
      <c r="M5258" s="27" t="s">
        <v>211</v>
      </c>
      <c r="N5258" s="27" t="s">
        <v>215</v>
      </c>
      <c r="O5258" s="27" t="s">
        <v>830</v>
      </c>
      <c r="R5258" s="27">
        <v>0</v>
      </c>
      <c r="U5258" s="27" t="s">
        <v>15131</v>
      </c>
    </row>
    <row r="5259" spans="1:21" x14ac:dyDescent="0.15">
      <c r="A5259" s="27" t="s">
        <v>75</v>
      </c>
      <c r="B5259" s="27" t="s">
        <v>15132</v>
      </c>
      <c r="C5259" s="27" t="s">
        <v>244</v>
      </c>
      <c r="D5259" s="27" t="s">
        <v>829</v>
      </c>
      <c r="I5259" s="28">
        <v>43423.697048611109</v>
      </c>
      <c r="J5259" s="28">
        <v>43423.697048611109</v>
      </c>
      <c r="K5259" s="27">
        <v>0</v>
      </c>
      <c r="L5259" s="27" t="s">
        <v>211</v>
      </c>
      <c r="M5259" s="27" t="s">
        <v>211</v>
      </c>
      <c r="N5259" s="27" t="s">
        <v>215</v>
      </c>
      <c r="O5259" s="27" t="s">
        <v>830</v>
      </c>
      <c r="U5259" s="27" t="s">
        <v>15133</v>
      </c>
    </row>
    <row r="5260" spans="1:21" x14ac:dyDescent="0.15">
      <c r="A5260" s="27" t="s">
        <v>75</v>
      </c>
      <c r="B5260" s="27" t="s">
        <v>8471</v>
      </c>
      <c r="C5260" s="27" t="s">
        <v>244</v>
      </c>
      <c r="D5260" s="27" t="s">
        <v>829</v>
      </c>
      <c r="I5260" s="28">
        <v>43423.69736111111</v>
      </c>
      <c r="J5260" s="28">
        <v>43423.698344907411</v>
      </c>
      <c r="K5260" s="27">
        <v>9.8379629629629642E-4</v>
      </c>
      <c r="L5260" s="27" t="s">
        <v>210</v>
      </c>
      <c r="M5260" s="27" t="s">
        <v>211</v>
      </c>
      <c r="N5260" s="27" t="s">
        <v>216</v>
      </c>
      <c r="O5260" s="27" t="s">
        <v>830</v>
      </c>
      <c r="R5260" s="27">
        <v>0</v>
      </c>
      <c r="U5260" s="27" t="s">
        <v>8472</v>
      </c>
    </row>
    <row r="5261" spans="1:21" x14ac:dyDescent="0.15">
      <c r="A5261" s="27" t="s">
        <v>75</v>
      </c>
      <c r="B5261" s="27" t="s">
        <v>8473</v>
      </c>
      <c r="C5261" s="27" t="s">
        <v>244</v>
      </c>
      <c r="D5261" s="27" t="s">
        <v>829</v>
      </c>
      <c r="I5261" s="28">
        <v>43423.699097222219</v>
      </c>
      <c r="J5261" s="28">
        <v>43423.708020833335</v>
      </c>
      <c r="K5261" s="27">
        <v>8.9236111111111113E-3</v>
      </c>
      <c r="L5261" s="27" t="s">
        <v>210</v>
      </c>
      <c r="M5261" s="27" t="s">
        <v>210</v>
      </c>
      <c r="N5261" s="27" t="s">
        <v>215</v>
      </c>
      <c r="O5261" s="27" t="s">
        <v>830</v>
      </c>
      <c r="R5261" s="27">
        <v>0</v>
      </c>
      <c r="U5261" s="27" t="s">
        <v>8459</v>
      </c>
    </row>
    <row r="5262" spans="1:21" x14ac:dyDescent="0.15">
      <c r="A5262" s="27" t="s">
        <v>75</v>
      </c>
      <c r="B5262" s="27" t="s">
        <v>15134</v>
      </c>
      <c r="C5262" s="27" t="s">
        <v>244</v>
      </c>
      <c r="D5262" s="27" t="s">
        <v>829</v>
      </c>
      <c r="I5262" s="28">
        <v>43423.700891203705</v>
      </c>
      <c r="J5262" s="28">
        <v>43423.700891203705</v>
      </c>
      <c r="K5262" s="27">
        <v>0</v>
      </c>
      <c r="L5262" s="27" t="s">
        <v>211</v>
      </c>
      <c r="M5262" s="27" t="s">
        <v>211</v>
      </c>
      <c r="N5262" s="27" t="s">
        <v>215</v>
      </c>
      <c r="O5262" s="27" t="s">
        <v>830</v>
      </c>
      <c r="R5262" s="27">
        <v>0</v>
      </c>
      <c r="U5262" s="27" t="s">
        <v>15133</v>
      </c>
    </row>
    <row r="5263" spans="1:21" x14ac:dyDescent="0.15">
      <c r="A5263" s="27" t="s">
        <v>75</v>
      </c>
      <c r="B5263" s="27" t="s">
        <v>8474</v>
      </c>
      <c r="C5263" s="27" t="s">
        <v>244</v>
      </c>
      <c r="D5263" s="27" t="s">
        <v>829</v>
      </c>
      <c r="I5263" s="28">
        <v>43423.710069444445</v>
      </c>
      <c r="J5263" s="28">
        <v>43423.710451388892</v>
      </c>
      <c r="K5263" s="27">
        <v>3.8194444444444446E-4</v>
      </c>
      <c r="L5263" s="27" t="s">
        <v>210</v>
      </c>
      <c r="M5263" s="27" t="s">
        <v>211</v>
      </c>
      <c r="N5263" s="27" t="s">
        <v>215</v>
      </c>
      <c r="O5263" s="27" t="s">
        <v>830</v>
      </c>
      <c r="R5263" s="27">
        <v>0</v>
      </c>
      <c r="U5263" s="27" t="s">
        <v>2016</v>
      </c>
    </row>
    <row r="5264" spans="1:21" x14ac:dyDescent="0.15">
      <c r="A5264" s="27" t="s">
        <v>75</v>
      </c>
      <c r="B5264" s="27" t="s">
        <v>15135</v>
      </c>
      <c r="C5264" s="27" t="s">
        <v>244</v>
      </c>
      <c r="D5264" s="27" t="s">
        <v>831</v>
      </c>
      <c r="I5264" s="28">
        <v>43423.584328703706</v>
      </c>
      <c r="J5264" s="28">
        <v>43423.584328703706</v>
      </c>
      <c r="K5264" s="27">
        <v>0</v>
      </c>
      <c r="L5264" s="27" t="s">
        <v>211</v>
      </c>
      <c r="M5264" s="27" t="s">
        <v>211</v>
      </c>
      <c r="N5264" s="27" t="s">
        <v>215</v>
      </c>
      <c r="O5264" s="27" t="s">
        <v>832</v>
      </c>
      <c r="R5264" s="27">
        <v>0</v>
      </c>
      <c r="U5264" s="27" t="s">
        <v>15136</v>
      </c>
    </row>
    <row r="5265" spans="1:21" x14ac:dyDescent="0.15">
      <c r="A5265" s="27" t="s">
        <v>75</v>
      </c>
      <c r="B5265" s="27" t="s">
        <v>15137</v>
      </c>
      <c r="C5265" s="27" t="s">
        <v>244</v>
      </c>
      <c r="D5265" s="27" t="s">
        <v>831</v>
      </c>
      <c r="I5265" s="28">
        <v>43423.584456018521</v>
      </c>
      <c r="J5265" s="28">
        <v>43423.584456018521</v>
      </c>
      <c r="K5265" s="27">
        <v>0</v>
      </c>
      <c r="L5265" s="27" t="s">
        <v>211</v>
      </c>
      <c r="M5265" s="27" t="s">
        <v>211</v>
      </c>
      <c r="N5265" s="27" t="s">
        <v>215</v>
      </c>
      <c r="O5265" s="27" t="s">
        <v>832</v>
      </c>
      <c r="U5265" s="27" t="s">
        <v>12566</v>
      </c>
    </row>
    <row r="5266" spans="1:21" x14ac:dyDescent="0.15">
      <c r="A5266" s="27" t="s">
        <v>75</v>
      </c>
      <c r="B5266" s="27" t="s">
        <v>15138</v>
      </c>
      <c r="C5266" s="27" t="s">
        <v>244</v>
      </c>
      <c r="D5266" s="27" t="s">
        <v>831</v>
      </c>
      <c r="I5266" s="28">
        <v>43423.587685185186</v>
      </c>
      <c r="J5266" s="28">
        <v>43423.587685185186</v>
      </c>
      <c r="K5266" s="27">
        <v>0</v>
      </c>
      <c r="L5266" s="27" t="s">
        <v>211</v>
      </c>
      <c r="M5266" s="27" t="s">
        <v>211</v>
      </c>
      <c r="N5266" s="27" t="s">
        <v>215</v>
      </c>
      <c r="O5266" s="27" t="s">
        <v>832</v>
      </c>
      <c r="R5266" s="27">
        <v>0</v>
      </c>
      <c r="U5266" s="27" t="s">
        <v>15139</v>
      </c>
    </row>
    <row r="5267" spans="1:21" x14ac:dyDescent="0.15">
      <c r="A5267" s="27" t="s">
        <v>75</v>
      </c>
      <c r="B5267" s="27" t="s">
        <v>15140</v>
      </c>
      <c r="C5267" s="27" t="s">
        <v>244</v>
      </c>
      <c r="D5267" s="27" t="s">
        <v>831</v>
      </c>
      <c r="I5267" s="28">
        <v>43423.587777777779</v>
      </c>
      <c r="J5267" s="28">
        <v>43423.587777777779</v>
      </c>
      <c r="K5267" s="27">
        <v>0</v>
      </c>
      <c r="L5267" s="27" t="s">
        <v>211</v>
      </c>
      <c r="M5267" s="27" t="s">
        <v>211</v>
      </c>
      <c r="N5267" s="27" t="s">
        <v>215</v>
      </c>
      <c r="O5267" s="27" t="s">
        <v>832</v>
      </c>
      <c r="R5267" s="27">
        <v>0</v>
      </c>
      <c r="U5267" s="27" t="s">
        <v>15139</v>
      </c>
    </row>
    <row r="5268" spans="1:21" x14ac:dyDescent="0.15">
      <c r="A5268" s="27" t="s">
        <v>75</v>
      </c>
      <c r="B5268" s="27" t="s">
        <v>15141</v>
      </c>
      <c r="C5268" s="27" t="s">
        <v>244</v>
      </c>
      <c r="D5268" s="27" t="s">
        <v>831</v>
      </c>
      <c r="I5268" s="28">
        <v>43423.589236111111</v>
      </c>
      <c r="J5268" s="28">
        <v>43423.589236111111</v>
      </c>
      <c r="K5268" s="27">
        <v>0</v>
      </c>
      <c r="L5268" s="27" t="s">
        <v>211</v>
      </c>
      <c r="M5268" s="27" t="s">
        <v>211</v>
      </c>
      <c r="N5268" s="27" t="s">
        <v>215</v>
      </c>
      <c r="O5268" s="27" t="s">
        <v>832</v>
      </c>
      <c r="R5268" s="27">
        <v>0</v>
      </c>
      <c r="U5268" s="27" t="s">
        <v>15142</v>
      </c>
    </row>
    <row r="5269" spans="1:21" x14ac:dyDescent="0.15">
      <c r="A5269" s="27" t="s">
        <v>75</v>
      </c>
      <c r="B5269" s="27" t="s">
        <v>15143</v>
      </c>
      <c r="C5269" s="27" t="s">
        <v>244</v>
      </c>
      <c r="D5269" s="27" t="s">
        <v>831</v>
      </c>
      <c r="I5269" s="28">
        <v>43423.591921296298</v>
      </c>
      <c r="J5269" s="28">
        <v>43423.591921296298</v>
      </c>
      <c r="K5269" s="27">
        <v>0</v>
      </c>
      <c r="L5269" s="27" t="s">
        <v>211</v>
      </c>
      <c r="M5269" s="27" t="s">
        <v>211</v>
      </c>
      <c r="N5269" s="27" t="s">
        <v>215</v>
      </c>
      <c r="O5269" s="27" t="s">
        <v>832</v>
      </c>
      <c r="R5269" s="27">
        <v>0</v>
      </c>
      <c r="U5269" s="27" t="s">
        <v>15144</v>
      </c>
    </row>
    <row r="5270" spans="1:21" x14ac:dyDescent="0.15">
      <c r="A5270" s="27" t="s">
        <v>75</v>
      </c>
      <c r="B5270" s="27" t="s">
        <v>8475</v>
      </c>
      <c r="C5270" s="27" t="s">
        <v>244</v>
      </c>
      <c r="D5270" s="27" t="s">
        <v>831</v>
      </c>
      <c r="I5270" s="28">
        <v>43423.609247685185</v>
      </c>
      <c r="J5270" s="28">
        <v>43423.609467592592</v>
      </c>
      <c r="K5270" s="27">
        <v>2.199074074074074E-4</v>
      </c>
      <c r="L5270" s="27" t="s">
        <v>210</v>
      </c>
      <c r="M5270" s="27" t="s">
        <v>211</v>
      </c>
      <c r="N5270" s="27" t="s">
        <v>215</v>
      </c>
      <c r="O5270" s="27" t="s">
        <v>832</v>
      </c>
      <c r="R5270" s="27">
        <v>0</v>
      </c>
      <c r="U5270" s="27" t="s">
        <v>8476</v>
      </c>
    </row>
    <row r="5271" spans="1:21" x14ac:dyDescent="0.15">
      <c r="A5271" s="27" t="s">
        <v>75</v>
      </c>
      <c r="B5271" s="27" t="s">
        <v>8477</v>
      </c>
      <c r="C5271" s="27" t="s">
        <v>244</v>
      </c>
      <c r="D5271" s="27" t="s">
        <v>831</v>
      </c>
      <c r="I5271" s="28">
        <v>43423.610011574077</v>
      </c>
      <c r="J5271" s="28">
        <v>43423.610578703701</v>
      </c>
      <c r="K5271" s="27">
        <v>5.6712962962962956E-4</v>
      </c>
      <c r="L5271" s="27" t="s">
        <v>210</v>
      </c>
      <c r="M5271" s="27" t="s">
        <v>211</v>
      </c>
      <c r="N5271" s="27" t="s">
        <v>215</v>
      </c>
      <c r="O5271" s="27" t="s">
        <v>832</v>
      </c>
      <c r="R5271" s="27">
        <v>0</v>
      </c>
      <c r="U5271" s="27" t="s">
        <v>8478</v>
      </c>
    </row>
    <row r="5272" spans="1:21" x14ac:dyDescent="0.15">
      <c r="A5272" s="27" t="s">
        <v>75</v>
      </c>
      <c r="B5272" s="27" t="s">
        <v>15145</v>
      </c>
      <c r="C5272" s="27" t="s">
        <v>244</v>
      </c>
      <c r="D5272" s="27" t="s">
        <v>831</v>
      </c>
      <c r="I5272" s="28">
        <v>43423.611134259256</v>
      </c>
      <c r="J5272" s="28">
        <v>43423.611134259256</v>
      </c>
      <c r="K5272" s="27">
        <v>0</v>
      </c>
      <c r="L5272" s="27" t="s">
        <v>211</v>
      </c>
      <c r="M5272" s="27" t="s">
        <v>211</v>
      </c>
      <c r="N5272" s="27" t="s">
        <v>215</v>
      </c>
      <c r="O5272" s="27" t="s">
        <v>832</v>
      </c>
      <c r="R5272" s="27">
        <v>0</v>
      </c>
      <c r="U5272" s="27" t="s">
        <v>15146</v>
      </c>
    </row>
    <row r="5273" spans="1:21" x14ac:dyDescent="0.15">
      <c r="A5273" s="27" t="s">
        <v>75</v>
      </c>
      <c r="B5273" s="27" t="s">
        <v>8479</v>
      </c>
      <c r="C5273" s="27" t="s">
        <v>244</v>
      </c>
      <c r="D5273" s="27" t="s">
        <v>831</v>
      </c>
      <c r="I5273" s="28">
        <v>43423.611238425925</v>
      </c>
      <c r="J5273" s="28">
        <v>43423.611631944441</v>
      </c>
      <c r="K5273" s="27">
        <v>3.9351851851851852E-4</v>
      </c>
      <c r="L5273" s="27" t="s">
        <v>210</v>
      </c>
      <c r="M5273" s="27" t="s">
        <v>211</v>
      </c>
      <c r="N5273" s="27" t="s">
        <v>215</v>
      </c>
      <c r="O5273" s="27" t="s">
        <v>832</v>
      </c>
      <c r="R5273" s="27">
        <v>0</v>
      </c>
      <c r="U5273" s="27" t="s">
        <v>8480</v>
      </c>
    </row>
    <row r="5274" spans="1:21" x14ac:dyDescent="0.15">
      <c r="A5274" s="27" t="s">
        <v>75</v>
      </c>
      <c r="B5274" s="27" t="s">
        <v>8481</v>
      </c>
      <c r="C5274" s="27" t="s">
        <v>244</v>
      </c>
      <c r="D5274" s="27" t="s">
        <v>831</v>
      </c>
      <c r="I5274" s="28">
        <v>43423.612453703703</v>
      </c>
      <c r="J5274" s="28">
        <v>43423.61278935185</v>
      </c>
      <c r="K5274" s="27">
        <v>3.3564814814814812E-4</v>
      </c>
      <c r="L5274" s="27" t="s">
        <v>210</v>
      </c>
      <c r="M5274" s="27" t="s">
        <v>211</v>
      </c>
      <c r="N5274" s="27" t="s">
        <v>215</v>
      </c>
      <c r="O5274" s="27" t="s">
        <v>832</v>
      </c>
      <c r="R5274" s="27">
        <v>0</v>
      </c>
      <c r="U5274" s="27" t="s">
        <v>8482</v>
      </c>
    </row>
    <row r="5275" spans="1:21" x14ac:dyDescent="0.15">
      <c r="A5275" s="27" t="s">
        <v>75</v>
      </c>
      <c r="B5275" s="27" t="s">
        <v>15147</v>
      </c>
      <c r="C5275" s="27" t="s">
        <v>244</v>
      </c>
      <c r="D5275" s="27" t="s">
        <v>831</v>
      </c>
      <c r="I5275" s="28">
        <v>43423.61346064815</v>
      </c>
      <c r="J5275" s="28">
        <v>43423.61346064815</v>
      </c>
      <c r="K5275" s="27">
        <v>0</v>
      </c>
      <c r="L5275" s="27" t="s">
        <v>211</v>
      </c>
      <c r="M5275" s="27" t="s">
        <v>211</v>
      </c>
      <c r="N5275" s="27" t="s">
        <v>215</v>
      </c>
      <c r="O5275" s="27" t="s">
        <v>832</v>
      </c>
      <c r="R5275" s="27">
        <v>0</v>
      </c>
      <c r="U5275" s="27" t="s">
        <v>15148</v>
      </c>
    </row>
    <row r="5276" spans="1:21" x14ac:dyDescent="0.15">
      <c r="A5276" s="27" t="s">
        <v>75</v>
      </c>
      <c r="B5276" s="27" t="s">
        <v>15149</v>
      </c>
      <c r="C5276" s="27" t="s">
        <v>244</v>
      </c>
      <c r="D5276" s="27" t="s">
        <v>831</v>
      </c>
      <c r="I5276" s="28">
        <v>43423.614351851851</v>
      </c>
      <c r="J5276" s="28">
        <v>43423.614351851851</v>
      </c>
      <c r="K5276" s="27">
        <v>0</v>
      </c>
      <c r="L5276" s="27" t="s">
        <v>211</v>
      </c>
      <c r="M5276" s="27" t="s">
        <v>211</v>
      </c>
      <c r="N5276" s="27" t="s">
        <v>215</v>
      </c>
      <c r="O5276" s="27" t="s">
        <v>832</v>
      </c>
      <c r="R5276" s="27">
        <v>0</v>
      </c>
      <c r="U5276" s="27" t="s">
        <v>15150</v>
      </c>
    </row>
    <row r="5277" spans="1:21" x14ac:dyDescent="0.15">
      <c r="A5277" s="27" t="s">
        <v>75</v>
      </c>
      <c r="B5277" s="27" t="s">
        <v>15151</v>
      </c>
      <c r="C5277" s="27" t="s">
        <v>244</v>
      </c>
      <c r="D5277" s="27" t="s">
        <v>831</v>
      </c>
      <c r="I5277" s="28">
        <v>43423.61478009259</v>
      </c>
      <c r="J5277" s="28">
        <v>43423.61478009259</v>
      </c>
      <c r="K5277" s="27">
        <v>0</v>
      </c>
      <c r="L5277" s="27" t="s">
        <v>211</v>
      </c>
      <c r="M5277" s="27" t="s">
        <v>211</v>
      </c>
      <c r="N5277" s="27" t="s">
        <v>215</v>
      </c>
      <c r="O5277" s="27" t="s">
        <v>832</v>
      </c>
      <c r="R5277" s="27">
        <v>0</v>
      </c>
      <c r="U5277" s="27" t="s">
        <v>15152</v>
      </c>
    </row>
    <row r="5278" spans="1:21" x14ac:dyDescent="0.15">
      <c r="A5278" s="27" t="s">
        <v>75</v>
      </c>
      <c r="B5278" s="27" t="s">
        <v>8483</v>
      </c>
      <c r="C5278" s="27" t="s">
        <v>244</v>
      </c>
      <c r="D5278" s="27" t="s">
        <v>831</v>
      </c>
      <c r="I5278" s="28">
        <v>43423.615590277775</v>
      </c>
      <c r="J5278" s="28">
        <v>43423.616064814814</v>
      </c>
      <c r="K5278" s="27">
        <v>4.7453703703703704E-4</v>
      </c>
      <c r="L5278" s="27" t="s">
        <v>210</v>
      </c>
      <c r="M5278" s="27" t="s">
        <v>211</v>
      </c>
      <c r="N5278" s="27" t="s">
        <v>215</v>
      </c>
      <c r="O5278" s="27" t="s">
        <v>832</v>
      </c>
      <c r="R5278" s="27">
        <v>0</v>
      </c>
      <c r="U5278" s="27" t="s">
        <v>8484</v>
      </c>
    </row>
    <row r="5279" spans="1:21" x14ac:dyDescent="0.15">
      <c r="A5279" s="27" t="s">
        <v>75</v>
      </c>
      <c r="B5279" s="27" t="s">
        <v>8485</v>
      </c>
      <c r="C5279" s="27" t="s">
        <v>244</v>
      </c>
      <c r="D5279" s="27" t="s">
        <v>831</v>
      </c>
      <c r="I5279" s="28">
        <v>43423.61645833333</v>
      </c>
      <c r="J5279" s="28">
        <v>43423.616574074076</v>
      </c>
      <c r="K5279" s="27">
        <v>1.1574074074074073E-4</v>
      </c>
      <c r="L5279" s="27" t="s">
        <v>210</v>
      </c>
      <c r="M5279" s="27" t="s">
        <v>211</v>
      </c>
      <c r="N5279" s="27" t="s">
        <v>215</v>
      </c>
      <c r="O5279" s="27" t="s">
        <v>832</v>
      </c>
      <c r="R5279" s="27">
        <v>0</v>
      </c>
      <c r="U5279" s="27" t="s">
        <v>8486</v>
      </c>
    </row>
    <row r="5280" spans="1:21" x14ac:dyDescent="0.15">
      <c r="A5280" s="27" t="s">
        <v>75</v>
      </c>
      <c r="B5280" s="27" t="s">
        <v>15153</v>
      </c>
      <c r="C5280" s="27" t="s">
        <v>244</v>
      </c>
      <c r="D5280" s="27" t="s">
        <v>831</v>
      </c>
      <c r="I5280" s="28">
        <v>43423.631840277776</v>
      </c>
      <c r="J5280" s="28">
        <v>43423.631840277776</v>
      </c>
      <c r="K5280" s="27">
        <v>0</v>
      </c>
      <c r="L5280" s="27" t="s">
        <v>211</v>
      </c>
      <c r="M5280" s="27" t="s">
        <v>211</v>
      </c>
      <c r="N5280" s="27" t="s">
        <v>215</v>
      </c>
      <c r="O5280" s="27" t="s">
        <v>832</v>
      </c>
      <c r="R5280" s="27">
        <v>0</v>
      </c>
      <c r="U5280" s="27" t="s">
        <v>15154</v>
      </c>
    </row>
    <row r="5281" spans="1:21" x14ac:dyDescent="0.15">
      <c r="A5281" s="27" t="s">
        <v>75</v>
      </c>
      <c r="B5281" s="27" t="s">
        <v>15155</v>
      </c>
      <c r="C5281" s="27" t="s">
        <v>244</v>
      </c>
      <c r="D5281" s="27" t="s">
        <v>831</v>
      </c>
      <c r="I5281" s="28">
        <v>43423.632881944446</v>
      </c>
      <c r="J5281" s="28">
        <v>43423.632881944446</v>
      </c>
      <c r="K5281" s="27">
        <v>0</v>
      </c>
      <c r="L5281" s="27" t="s">
        <v>211</v>
      </c>
      <c r="M5281" s="27" t="s">
        <v>211</v>
      </c>
      <c r="N5281" s="27" t="s">
        <v>215</v>
      </c>
      <c r="O5281" s="27" t="s">
        <v>832</v>
      </c>
      <c r="R5281" s="27">
        <v>0</v>
      </c>
      <c r="U5281" s="27" t="s">
        <v>15156</v>
      </c>
    </row>
    <row r="5282" spans="1:21" x14ac:dyDescent="0.15">
      <c r="A5282" s="27" t="s">
        <v>75</v>
      </c>
      <c r="B5282" s="27" t="s">
        <v>15157</v>
      </c>
      <c r="C5282" s="27" t="s">
        <v>244</v>
      </c>
      <c r="D5282" s="27" t="s">
        <v>831</v>
      </c>
      <c r="I5282" s="28">
        <v>43423.633194444446</v>
      </c>
      <c r="J5282" s="28">
        <v>43423.633194444446</v>
      </c>
      <c r="K5282" s="27">
        <v>0</v>
      </c>
      <c r="L5282" s="27" t="s">
        <v>211</v>
      </c>
      <c r="M5282" s="27" t="s">
        <v>211</v>
      </c>
      <c r="N5282" s="27" t="s">
        <v>215</v>
      </c>
      <c r="O5282" s="27" t="s">
        <v>832</v>
      </c>
      <c r="R5282" s="27">
        <v>0</v>
      </c>
      <c r="U5282" s="27" t="s">
        <v>15158</v>
      </c>
    </row>
    <row r="5283" spans="1:21" x14ac:dyDescent="0.15">
      <c r="A5283" s="27" t="s">
        <v>75</v>
      </c>
      <c r="B5283" s="27" t="s">
        <v>8487</v>
      </c>
      <c r="C5283" s="27" t="s">
        <v>244</v>
      </c>
      <c r="D5283" s="27" t="s">
        <v>831</v>
      </c>
      <c r="I5283" s="28">
        <v>43423.633287037039</v>
      </c>
      <c r="J5283" s="28">
        <v>43423.635428240741</v>
      </c>
      <c r="K5283" s="27">
        <v>2.1412037037037038E-3</v>
      </c>
      <c r="L5283" s="27" t="s">
        <v>210</v>
      </c>
      <c r="M5283" s="27" t="s">
        <v>210</v>
      </c>
      <c r="N5283" s="27" t="s">
        <v>215</v>
      </c>
      <c r="O5283" s="27" t="s">
        <v>832</v>
      </c>
      <c r="R5283" s="27">
        <v>0</v>
      </c>
      <c r="U5283" s="27" t="s">
        <v>8488</v>
      </c>
    </row>
    <row r="5284" spans="1:21" x14ac:dyDescent="0.15">
      <c r="A5284" s="27" t="s">
        <v>75</v>
      </c>
      <c r="B5284" s="27" t="s">
        <v>15159</v>
      </c>
      <c r="C5284" s="27" t="s">
        <v>244</v>
      </c>
      <c r="D5284" s="27" t="s">
        <v>831</v>
      </c>
      <c r="I5284" s="28">
        <v>43423.637245370373</v>
      </c>
      <c r="J5284" s="28">
        <v>43423.637245370373</v>
      </c>
      <c r="K5284" s="27">
        <v>0</v>
      </c>
      <c r="L5284" s="27" t="s">
        <v>211</v>
      </c>
      <c r="M5284" s="27" t="s">
        <v>211</v>
      </c>
      <c r="N5284" s="27" t="s">
        <v>215</v>
      </c>
      <c r="O5284" s="27" t="s">
        <v>832</v>
      </c>
      <c r="R5284" s="27">
        <v>0</v>
      </c>
      <c r="U5284" s="27" t="s">
        <v>15160</v>
      </c>
    </row>
    <row r="5285" spans="1:21" x14ac:dyDescent="0.15">
      <c r="A5285" s="27" t="s">
        <v>75</v>
      </c>
      <c r="B5285" s="27" t="s">
        <v>15161</v>
      </c>
      <c r="C5285" s="27" t="s">
        <v>244</v>
      </c>
      <c r="D5285" s="27" t="s">
        <v>831</v>
      </c>
      <c r="I5285" s="28">
        <v>43423.637430555558</v>
      </c>
      <c r="J5285" s="28">
        <v>43423.637430555558</v>
      </c>
      <c r="K5285" s="27">
        <v>0</v>
      </c>
      <c r="L5285" s="27" t="s">
        <v>211</v>
      </c>
      <c r="M5285" s="27" t="s">
        <v>211</v>
      </c>
      <c r="N5285" s="27" t="s">
        <v>215</v>
      </c>
      <c r="O5285" s="27" t="s">
        <v>832</v>
      </c>
      <c r="R5285" s="27">
        <v>0</v>
      </c>
      <c r="U5285" s="27" t="s">
        <v>15162</v>
      </c>
    </row>
    <row r="5286" spans="1:21" x14ac:dyDescent="0.15">
      <c r="A5286" s="27" t="s">
        <v>75</v>
      </c>
      <c r="B5286" s="27" t="s">
        <v>15163</v>
      </c>
      <c r="C5286" s="27" t="s">
        <v>244</v>
      </c>
      <c r="D5286" s="27" t="s">
        <v>831</v>
      </c>
      <c r="I5286" s="28">
        <v>43423.637916666667</v>
      </c>
      <c r="J5286" s="28">
        <v>43423.637916666667</v>
      </c>
      <c r="K5286" s="27">
        <v>0</v>
      </c>
      <c r="L5286" s="27" t="s">
        <v>211</v>
      </c>
      <c r="M5286" s="27" t="s">
        <v>211</v>
      </c>
      <c r="N5286" s="27" t="s">
        <v>215</v>
      </c>
      <c r="O5286" s="27" t="s">
        <v>832</v>
      </c>
      <c r="R5286" s="27">
        <v>0</v>
      </c>
      <c r="U5286" s="27" t="s">
        <v>15164</v>
      </c>
    </row>
    <row r="5287" spans="1:21" x14ac:dyDescent="0.15">
      <c r="A5287" s="27" t="s">
        <v>75</v>
      </c>
      <c r="B5287" s="27" t="s">
        <v>15165</v>
      </c>
      <c r="C5287" s="27" t="s">
        <v>244</v>
      </c>
      <c r="D5287" s="27" t="s">
        <v>831</v>
      </c>
      <c r="I5287" s="28">
        <v>43423.638657407406</v>
      </c>
      <c r="J5287" s="28">
        <v>43423.638657407406</v>
      </c>
      <c r="K5287" s="27">
        <v>0</v>
      </c>
      <c r="L5287" s="27" t="s">
        <v>211</v>
      </c>
      <c r="M5287" s="27" t="s">
        <v>211</v>
      </c>
      <c r="N5287" s="27" t="s">
        <v>215</v>
      </c>
      <c r="O5287" s="27" t="s">
        <v>832</v>
      </c>
      <c r="R5287" s="27">
        <v>0</v>
      </c>
      <c r="U5287" s="27" t="s">
        <v>15166</v>
      </c>
    </row>
    <row r="5288" spans="1:21" x14ac:dyDescent="0.15">
      <c r="A5288" s="27" t="s">
        <v>75</v>
      </c>
      <c r="B5288" s="27" t="s">
        <v>15167</v>
      </c>
      <c r="C5288" s="27" t="s">
        <v>244</v>
      </c>
      <c r="D5288" s="27" t="s">
        <v>831</v>
      </c>
      <c r="I5288" s="28">
        <v>43423.639537037037</v>
      </c>
      <c r="J5288" s="28">
        <v>43423.639537037037</v>
      </c>
      <c r="K5288" s="27">
        <v>0</v>
      </c>
      <c r="L5288" s="27" t="s">
        <v>211</v>
      </c>
      <c r="M5288" s="27" t="s">
        <v>211</v>
      </c>
      <c r="N5288" s="27" t="s">
        <v>215</v>
      </c>
      <c r="O5288" s="27" t="s">
        <v>832</v>
      </c>
      <c r="U5288" s="27" t="s">
        <v>15166</v>
      </c>
    </row>
    <row r="5289" spans="1:21" x14ac:dyDescent="0.15">
      <c r="A5289" s="27" t="s">
        <v>75</v>
      </c>
      <c r="B5289" s="27" t="s">
        <v>15168</v>
      </c>
      <c r="C5289" s="27" t="s">
        <v>244</v>
      </c>
      <c r="D5289" s="27" t="s">
        <v>831</v>
      </c>
      <c r="I5289" s="28">
        <v>43423.63989583333</v>
      </c>
      <c r="J5289" s="28">
        <v>43423.63989583333</v>
      </c>
      <c r="K5289" s="27">
        <v>0</v>
      </c>
      <c r="L5289" s="27" t="s">
        <v>211</v>
      </c>
      <c r="M5289" s="27" t="s">
        <v>211</v>
      </c>
      <c r="N5289" s="27" t="s">
        <v>215</v>
      </c>
      <c r="O5289" s="27" t="s">
        <v>832</v>
      </c>
      <c r="R5289" s="27">
        <v>0</v>
      </c>
      <c r="U5289" s="27" t="s">
        <v>15169</v>
      </c>
    </row>
    <row r="5290" spans="1:21" x14ac:dyDescent="0.15">
      <c r="A5290" s="27" t="s">
        <v>75</v>
      </c>
      <c r="B5290" s="27" t="s">
        <v>8489</v>
      </c>
      <c r="C5290" s="27" t="s">
        <v>244</v>
      </c>
      <c r="D5290" s="27" t="s">
        <v>831</v>
      </c>
      <c r="I5290" s="28">
        <v>43423.640972222223</v>
      </c>
      <c r="J5290" s="28">
        <v>43423.641527777778</v>
      </c>
      <c r="K5290" s="27">
        <v>5.5555555555555556E-4</v>
      </c>
      <c r="L5290" s="27" t="s">
        <v>210</v>
      </c>
      <c r="M5290" s="27" t="s">
        <v>211</v>
      </c>
      <c r="N5290" s="27" t="s">
        <v>215</v>
      </c>
      <c r="O5290" s="27" t="s">
        <v>832</v>
      </c>
      <c r="R5290" s="27">
        <v>0</v>
      </c>
      <c r="U5290" s="27" t="s">
        <v>8490</v>
      </c>
    </row>
    <row r="5291" spans="1:21" x14ac:dyDescent="0.15">
      <c r="A5291" s="27" t="s">
        <v>75</v>
      </c>
      <c r="B5291" s="27" t="s">
        <v>15170</v>
      </c>
      <c r="C5291" s="27" t="s">
        <v>244</v>
      </c>
      <c r="D5291" s="27" t="s">
        <v>831</v>
      </c>
      <c r="I5291" s="28">
        <v>43423.642430555556</v>
      </c>
      <c r="J5291" s="28">
        <v>43423.642430555556</v>
      </c>
      <c r="K5291" s="27">
        <v>0</v>
      </c>
      <c r="L5291" s="27" t="s">
        <v>211</v>
      </c>
      <c r="M5291" s="27" t="s">
        <v>211</v>
      </c>
      <c r="N5291" s="27" t="s">
        <v>215</v>
      </c>
      <c r="O5291" s="27" t="s">
        <v>832</v>
      </c>
      <c r="R5291" s="27">
        <v>0</v>
      </c>
      <c r="U5291" s="27" t="s">
        <v>15171</v>
      </c>
    </row>
    <row r="5292" spans="1:21" x14ac:dyDescent="0.15">
      <c r="A5292" s="27" t="s">
        <v>75</v>
      </c>
      <c r="B5292" s="27" t="s">
        <v>15172</v>
      </c>
      <c r="C5292" s="27" t="s">
        <v>244</v>
      </c>
      <c r="D5292" s="27" t="s">
        <v>831</v>
      </c>
      <c r="I5292" s="28">
        <v>43423.643379629626</v>
      </c>
      <c r="J5292" s="28">
        <v>43423.643379629626</v>
      </c>
      <c r="K5292" s="27">
        <v>0</v>
      </c>
      <c r="L5292" s="27" t="s">
        <v>211</v>
      </c>
      <c r="M5292" s="27" t="s">
        <v>211</v>
      </c>
      <c r="N5292" s="27" t="s">
        <v>215</v>
      </c>
      <c r="O5292" s="27" t="s">
        <v>832</v>
      </c>
      <c r="R5292" s="27">
        <v>0</v>
      </c>
      <c r="U5292" s="27" t="s">
        <v>15166</v>
      </c>
    </row>
    <row r="5293" spans="1:21" x14ac:dyDescent="0.15">
      <c r="A5293" s="27" t="s">
        <v>75</v>
      </c>
      <c r="B5293" s="27" t="s">
        <v>15173</v>
      </c>
      <c r="C5293" s="27" t="s">
        <v>244</v>
      </c>
      <c r="D5293" s="27" t="s">
        <v>831</v>
      </c>
      <c r="I5293" s="28">
        <v>43423.644571759258</v>
      </c>
      <c r="J5293" s="28">
        <v>43423.644571759258</v>
      </c>
      <c r="K5293" s="27">
        <v>0</v>
      </c>
      <c r="L5293" s="27" t="s">
        <v>211</v>
      </c>
      <c r="M5293" s="27" t="s">
        <v>211</v>
      </c>
      <c r="N5293" s="27" t="s">
        <v>215</v>
      </c>
      <c r="O5293" s="27" t="s">
        <v>832</v>
      </c>
      <c r="R5293" s="27">
        <v>0</v>
      </c>
      <c r="U5293" s="27" t="s">
        <v>15174</v>
      </c>
    </row>
    <row r="5294" spans="1:21" x14ac:dyDescent="0.15">
      <c r="A5294" s="27" t="s">
        <v>75</v>
      </c>
      <c r="B5294" s="27" t="s">
        <v>15175</v>
      </c>
      <c r="C5294" s="27" t="s">
        <v>244</v>
      </c>
      <c r="D5294" s="27" t="s">
        <v>831</v>
      </c>
      <c r="I5294" s="28">
        <v>43423.644942129627</v>
      </c>
      <c r="J5294" s="28">
        <v>43423.644942129627</v>
      </c>
      <c r="K5294" s="27">
        <v>0</v>
      </c>
      <c r="L5294" s="27" t="s">
        <v>211</v>
      </c>
      <c r="M5294" s="27" t="s">
        <v>211</v>
      </c>
      <c r="N5294" s="27" t="s">
        <v>215</v>
      </c>
      <c r="O5294" s="27" t="s">
        <v>832</v>
      </c>
      <c r="R5294" s="27">
        <v>0</v>
      </c>
      <c r="U5294" s="27" t="s">
        <v>15176</v>
      </c>
    </row>
    <row r="5295" spans="1:21" x14ac:dyDescent="0.15">
      <c r="A5295" s="27" t="s">
        <v>75</v>
      </c>
      <c r="B5295" s="27" t="s">
        <v>15177</v>
      </c>
      <c r="C5295" s="27" t="s">
        <v>244</v>
      </c>
      <c r="D5295" s="27" t="s">
        <v>831</v>
      </c>
      <c r="I5295" s="28">
        <v>43423.64576388889</v>
      </c>
      <c r="J5295" s="28">
        <v>43423.64576388889</v>
      </c>
      <c r="K5295" s="27">
        <v>0</v>
      </c>
      <c r="L5295" s="27" t="s">
        <v>211</v>
      </c>
      <c r="M5295" s="27" t="s">
        <v>211</v>
      </c>
      <c r="N5295" s="27" t="s">
        <v>215</v>
      </c>
      <c r="O5295" s="27" t="s">
        <v>832</v>
      </c>
      <c r="R5295" s="27">
        <v>0</v>
      </c>
      <c r="U5295" s="27" t="s">
        <v>15178</v>
      </c>
    </row>
    <row r="5296" spans="1:21" x14ac:dyDescent="0.15">
      <c r="A5296" s="27" t="s">
        <v>75</v>
      </c>
      <c r="B5296" s="27" t="s">
        <v>15179</v>
      </c>
      <c r="C5296" s="27" t="s">
        <v>244</v>
      </c>
      <c r="D5296" s="27" t="s">
        <v>831</v>
      </c>
      <c r="I5296" s="28">
        <v>43423.646064814813</v>
      </c>
      <c r="J5296" s="28">
        <v>43423.646064814813</v>
      </c>
      <c r="K5296" s="27">
        <v>0</v>
      </c>
      <c r="L5296" s="27" t="s">
        <v>211</v>
      </c>
      <c r="M5296" s="27" t="s">
        <v>211</v>
      </c>
      <c r="N5296" s="27" t="s">
        <v>215</v>
      </c>
      <c r="O5296" s="27" t="s">
        <v>832</v>
      </c>
      <c r="R5296" s="27">
        <v>0</v>
      </c>
      <c r="U5296" s="27" t="s">
        <v>1065</v>
      </c>
    </row>
    <row r="5297" spans="1:21" x14ac:dyDescent="0.15">
      <c r="A5297" s="27" t="s">
        <v>75</v>
      </c>
      <c r="B5297" s="27" t="s">
        <v>15180</v>
      </c>
      <c r="C5297" s="27" t="s">
        <v>244</v>
      </c>
      <c r="D5297" s="27" t="s">
        <v>831</v>
      </c>
      <c r="I5297" s="28">
        <v>43423.64634259259</v>
      </c>
      <c r="J5297" s="28">
        <v>43423.64634259259</v>
      </c>
      <c r="K5297" s="27">
        <v>0</v>
      </c>
      <c r="L5297" s="27" t="s">
        <v>211</v>
      </c>
      <c r="M5297" s="27" t="s">
        <v>211</v>
      </c>
      <c r="N5297" s="27" t="s">
        <v>215</v>
      </c>
      <c r="O5297" s="27" t="s">
        <v>832</v>
      </c>
      <c r="R5297" s="27">
        <v>0</v>
      </c>
      <c r="U5297" s="27" t="s">
        <v>15181</v>
      </c>
    </row>
    <row r="5298" spans="1:21" x14ac:dyDescent="0.15">
      <c r="A5298" s="27" t="s">
        <v>75</v>
      </c>
      <c r="B5298" s="27" t="s">
        <v>8491</v>
      </c>
      <c r="C5298" s="27" t="s">
        <v>244</v>
      </c>
      <c r="D5298" s="27" t="s">
        <v>831</v>
      </c>
      <c r="I5298" s="28">
        <v>43423.646747685183</v>
      </c>
      <c r="J5298" s="28">
        <v>43423.646921296298</v>
      </c>
      <c r="K5298" s="27">
        <v>1.7361111111111112E-4</v>
      </c>
      <c r="L5298" s="27" t="s">
        <v>210</v>
      </c>
      <c r="M5298" s="27" t="s">
        <v>211</v>
      </c>
      <c r="N5298" s="27" t="s">
        <v>215</v>
      </c>
      <c r="O5298" s="27" t="s">
        <v>832</v>
      </c>
      <c r="R5298" s="27">
        <v>0</v>
      </c>
      <c r="U5298" s="27" t="s">
        <v>8492</v>
      </c>
    </row>
    <row r="5299" spans="1:21" x14ac:dyDescent="0.15">
      <c r="A5299" s="27" t="s">
        <v>75</v>
      </c>
      <c r="B5299" s="27" t="s">
        <v>15182</v>
      </c>
      <c r="C5299" s="27" t="s">
        <v>244</v>
      </c>
      <c r="D5299" s="27" t="s">
        <v>831</v>
      </c>
      <c r="I5299" s="28">
        <v>43423.64739583333</v>
      </c>
      <c r="J5299" s="28">
        <v>43423.64739583333</v>
      </c>
      <c r="K5299" s="27">
        <v>0</v>
      </c>
      <c r="L5299" s="27" t="s">
        <v>211</v>
      </c>
      <c r="M5299" s="27" t="s">
        <v>211</v>
      </c>
      <c r="N5299" s="27" t="s">
        <v>215</v>
      </c>
      <c r="O5299" s="27" t="s">
        <v>832</v>
      </c>
      <c r="R5299" s="27">
        <v>0</v>
      </c>
      <c r="U5299" s="27" t="s">
        <v>15183</v>
      </c>
    </row>
    <row r="5300" spans="1:21" x14ac:dyDescent="0.15">
      <c r="A5300" s="27" t="s">
        <v>75</v>
      </c>
      <c r="B5300" s="27" t="s">
        <v>8493</v>
      </c>
      <c r="C5300" s="27" t="s">
        <v>244</v>
      </c>
      <c r="D5300" s="27" t="s">
        <v>831</v>
      </c>
      <c r="I5300" s="28">
        <v>43423.688020833331</v>
      </c>
      <c r="J5300" s="28">
        <v>43423.688611111109</v>
      </c>
      <c r="K5300" s="27">
        <v>5.9027777777777778E-4</v>
      </c>
      <c r="L5300" s="27" t="s">
        <v>210</v>
      </c>
      <c r="M5300" s="27" t="s">
        <v>211</v>
      </c>
      <c r="N5300" s="27" t="s">
        <v>216</v>
      </c>
      <c r="O5300" s="27" t="s">
        <v>832</v>
      </c>
      <c r="R5300" s="27">
        <v>0</v>
      </c>
      <c r="U5300" s="27" t="s">
        <v>8494</v>
      </c>
    </row>
    <row r="5301" spans="1:21" x14ac:dyDescent="0.15">
      <c r="A5301" s="27" t="s">
        <v>75</v>
      </c>
      <c r="B5301" s="27" t="s">
        <v>15184</v>
      </c>
      <c r="C5301" s="27" t="s">
        <v>244</v>
      </c>
      <c r="D5301" s="27" t="s">
        <v>831</v>
      </c>
      <c r="I5301" s="28">
        <v>43423.691145833334</v>
      </c>
      <c r="J5301" s="28">
        <v>43423.691145833334</v>
      </c>
      <c r="K5301" s="27">
        <v>0</v>
      </c>
      <c r="L5301" s="27" t="s">
        <v>211</v>
      </c>
      <c r="M5301" s="27" t="s">
        <v>211</v>
      </c>
      <c r="N5301" s="27" t="s">
        <v>215</v>
      </c>
      <c r="O5301" s="27" t="s">
        <v>832</v>
      </c>
      <c r="R5301" s="27">
        <v>0</v>
      </c>
      <c r="U5301" s="27" t="s">
        <v>15185</v>
      </c>
    </row>
    <row r="5302" spans="1:21" x14ac:dyDescent="0.15">
      <c r="A5302" s="27" t="s">
        <v>75</v>
      </c>
      <c r="B5302" s="27" t="s">
        <v>15186</v>
      </c>
      <c r="C5302" s="27" t="s">
        <v>244</v>
      </c>
      <c r="D5302" s="27" t="s">
        <v>831</v>
      </c>
      <c r="I5302" s="28">
        <v>43423.691516203704</v>
      </c>
      <c r="J5302" s="28">
        <v>43423.691516203704</v>
      </c>
      <c r="K5302" s="27">
        <v>0</v>
      </c>
      <c r="L5302" s="27" t="s">
        <v>211</v>
      </c>
      <c r="M5302" s="27" t="s">
        <v>211</v>
      </c>
      <c r="N5302" s="27" t="s">
        <v>215</v>
      </c>
      <c r="O5302" s="27" t="s">
        <v>832</v>
      </c>
      <c r="R5302" s="27">
        <v>0</v>
      </c>
      <c r="U5302" s="27" t="s">
        <v>15187</v>
      </c>
    </row>
    <row r="5303" spans="1:21" x14ac:dyDescent="0.15">
      <c r="A5303" s="27" t="s">
        <v>75</v>
      </c>
      <c r="B5303" s="27" t="s">
        <v>15188</v>
      </c>
      <c r="C5303" s="27" t="s">
        <v>244</v>
      </c>
      <c r="D5303" s="27" t="s">
        <v>831</v>
      </c>
      <c r="I5303" s="28">
        <v>43423.691724537035</v>
      </c>
      <c r="J5303" s="28">
        <v>43423.691724537035</v>
      </c>
      <c r="K5303" s="27">
        <v>0</v>
      </c>
      <c r="L5303" s="27" t="s">
        <v>211</v>
      </c>
      <c r="M5303" s="27" t="s">
        <v>211</v>
      </c>
      <c r="N5303" s="27" t="s">
        <v>215</v>
      </c>
      <c r="O5303" s="27" t="s">
        <v>832</v>
      </c>
      <c r="R5303" s="27">
        <v>0</v>
      </c>
      <c r="U5303" s="27" t="s">
        <v>15189</v>
      </c>
    </row>
    <row r="5304" spans="1:21" x14ac:dyDescent="0.15">
      <c r="A5304" s="27" t="s">
        <v>75</v>
      </c>
      <c r="B5304" s="27" t="s">
        <v>8495</v>
      </c>
      <c r="C5304" s="27" t="s">
        <v>252</v>
      </c>
      <c r="D5304" s="27" t="s">
        <v>763</v>
      </c>
      <c r="I5304" s="28">
        <v>43423.586539351854</v>
      </c>
      <c r="J5304" s="28">
        <v>43423.587627314817</v>
      </c>
      <c r="K5304" s="27">
        <v>1.0879629629629629E-3</v>
      </c>
      <c r="L5304" s="27" t="s">
        <v>210</v>
      </c>
      <c r="M5304" s="27" t="s">
        <v>211</v>
      </c>
      <c r="N5304" s="27" t="s">
        <v>215</v>
      </c>
      <c r="O5304" s="27" t="s">
        <v>764</v>
      </c>
      <c r="R5304" s="27">
        <v>0</v>
      </c>
      <c r="U5304" s="27" t="s">
        <v>1596</v>
      </c>
    </row>
    <row r="5305" spans="1:21" x14ac:dyDescent="0.15">
      <c r="A5305" s="27" t="s">
        <v>75</v>
      </c>
      <c r="B5305" s="27" t="s">
        <v>15190</v>
      </c>
      <c r="C5305" s="27" t="s">
        <v>252</v>
      </c>
      <c r="D5305" s="27" t="s">
        <v>763</v>
      </c>
      <c r="I5305" s="28">
        <v>43423.588599537034</v>
      </c>
      <c r="J5305" s="28">
        <v>43423.588599537034</v>
      </c>
      <c r="K5305" s="27">
        <v>0</v>
      </c>
      <c r="L5305" s="27" t="s">
        <v>211</v>
      </c>
      <c r="M5305" s="27" t="s">
        <v>211</v>
      </c>
      <c r="N5305" s="27" t="s">
        <v>215</v>
      </c>
      <c r="O5305" s="27" t="s">
        <v>764</v>
      </c>
      <c r="R5305" s="27">
        <v>0</v>
      </c>
      <c r="U5305" s="27" t="s">
        <v>1100</v>
      </c>
    </row>
    <row r="5306" spans="1:21" x14ac:dyDescent="0.15">
      <c r="A5306" s="27" t="s">
        <v>75</v>
      </c>
      <c r="B5306" s="27" t="s">
        <v>8496</v>
      </c>
      <c r="C5306" s="27" t="s">
        <v>252</v>
      </c>
      <c r="D5306" s="27" t="s">
        <v>763</v>
      </c>
      <c r="I5306" s="28">
        <v>43423.589490740742</v>
      </c>
      <c r="J5306" s="28">
        <v>43423.589699074073</v>
      </c>
      <c r="K5306" s="27">
        <v>2.0833333333333335E-4</v>
      </c>
      <c r="L5306" s="27" t="s">
        <v>210</v>
      </c>
      <c r="M5306" s="27" t="s">
        <v>211</v>
      </c>
      <c r="N5306" s="27" t="s">
        <v>215</v>
      </c>
      <c r="O5306" s="27" t="s">
        <v>764</v>
      </c>
      <c r="R5306" s="27">
        <v>0</v>
      </c>
      <c r="U5306" s="27" t="s">
        <v>8497</v>
      </c>
    </row>
    <row r="5307" spans="1:21" x14ac:dyDescent="0.15">
      <c r="A5307" s="27" t="s">
        <v>75</v>
      </c>
      <c r="B5307" s="27" t="s">
        <v>15191</v>
      </c>
      <c r="C5307" s="27" t="s">
        <v>252</v>
      </c>
      <c r="D5307" s="27" t="s">
        <v>763</v>
      </c>
      <c r="I5307" s="28">
        <v>43423.59039351852</v>
      </c>
      <c r="J5307" s="28">
        <v>43423.59039351852</v>
      </c>
      <c r="K5307" s="27">
        <v>0</v>
      </c>
      <c r="L5307" s="27" t="s">
        <v>211</v>
      </c>
      <c r="M5307" s="27" t="s">
        <v>211</v>
      </c>
      <c r="N5307" s="27" t="s">
        <v>215</v>
      </c>
      <c r="O5307" s="27" t="s">
        <v>764</v>
      </c>
      <c r="R5307" s="27">
        <v>0</v>
      </c>
      <c r="U5307" s="27" t="s">
        <v>15192</v>
      </c>
    </row>
    <row r="5308" spans="1:21" x14ac:dyDescent="0.15">
      <c r="A5308" s="27" t="s">
        <v>75</v>
      </c>
      <c r="B5308" s="27" t="s">
        <v>15193</v>
      </c>
      <c r="C5308" s="27" t="s">
        <v>252</v>
      </c>
      <c r="D5308" s="27" t="s">
        <v>763</v>
      </c>
      <c r="I5308" s="28">
        <v>43423.590613425928</v>
      </c>
      <c r="J5308" s="28">
        <v>43423.590613425928</v>
      </c>
      <c r="K5308" s="27">
        <v>0</v>
      </c>
      <c r="L5308" s="27" t="s">
        <v>211</v>
      </c>
      <c r="M5308" s="27" t="s">
        <v>211</v>
      </c>
      <c r="N5308" s="27" t="s">
        <v>215</v>
      </c>
      <c r="O5308" s="27" t="s">
        <v>764</v>
      </c>
      <c r="R5308" s="27">
        <v>0</v>
      </c>
      <c r="U5308" s="27" t="s">
        <v>15194</v>
      </c>
    </row>
    <row r="5309" spans="1:21" x14ac:dyDescent="0.15">
      <c r="A5309" s="27" t="s">
        <v>75</v>
      </c>
      <c r="B5309" s="27" t="s">
        <v>15195</v>
      </c>
      <c r="C5309" s="27" t="s">
        <v>252</v>
      </c>
      <c r="D5309" s="27" t="s">
        <v>763</v>
      </c>
      <c r="I5309" s="28">
        <v>43423.593275462961</v>
      </c>
      <c r="J5309" s="28">
        <v>43423.593275462961</v>
      </c>
      <c r="K5309" s="27">
        <v>0</v>
      </c>
      <c r="L5309" s="27" t="s">
        <v>211</v>
      </c>
      <c r="M5309" s="27" t="s">
        <v>211</v>
      </c>
      <c r="N5309" s="27" t="s">
        <v>215</v>
      </c>
      <c r="O5309" s="27" t="s">
        <v>764</v>
      </c>
      <c r="R5309" s="27">
        <v>0</v>
      </c>
      <c r="U5309" s="27" t="s">
        <v>1330</v>
      </c>
    </row>
    <row r="5310" spans="1:21" x14ac:dyDescent="0.15">
      <c r="A5310" s="27" t="s">
        <v>75</v>
      </c>
      <c r="B5310" s="27" t="s">
        <v>15196</v>
      </c>
      <c r="C5310" s="27" t="s">
        <v>252</v>
      </c>
      <c r="D5310" s="27" t="s">
        <v>763</v>
      </c>
      <c r="I5310" s="28">
        <v>43423.6016087963</v>
      </c>
      <c r="J5310" s="28">
        <v>43423.6016087963</v>
      </c>
      <c r="K5310" s="27">
        <v>0</v>
      </c>
      <c r="L5310" s="27" t="s">
        <v>211</v>
      </c>
      <c r="M5310" s="27" t="s">
        <v>211</v>
      </c>
      <c r="N5310" s="27" t="s">
        <v>215</v>
      </c>
      <c r="O5310" s="27" t="s">
        <v>764</v>
      </c>
      <c r="R5310" s="27">
        <v>0</v>
      </c>
      <c r="U5310" s="27" t="s">
        <v>15197</v>
      </c>
    </row>
    <row r="5311" spans="1:21" x14ac:dyDescent="0.15">
      <c r="A5311" s="27" t="s">
        <v>75</v>
      </c>
      <c r="B5311" s="27" t="s">
        <v>15198</v>
      </c>
      <c r="C5311" s="27" t="s">
        <v>252</v>
      </c>
      <c r="D5311" s="27" t="s">
        <v>763</v>
      </c>
      <c r="I5311" s="28">
        <v>43423.603275462963</v>
      </c>
      <c r="J5311" s="28">
        <v>43423.603275462963</v>
      </c>
      <c r="K5311" s="27">
        <v>0</v>
      </c>
      <c r="L5311" s="27" t="s">
        <v>211</v>
      </c>
      <c r="M5311" s="27" t="s">
        <v>211</v>
      </c>
      <c r="N5311" s="27" t="s">
        <v>215</v>
      </c>
      <c r="O5311" s="27" t="s">
        <v>764</v>
      </c>
      <c r="R5311" s="27">
        <v>0</v>
      </c>
      <c r="U5311" s="27" t="s">
        <v>15199</v>
      </c>
    </row>
    <row r="5312" spans="1:21" x14ac:dyDescent="0.15">
      <c r="A5312" s="27" t="s">
        <v>75</v>
      </c>
      <c r="B5312" s="27" t="s">
        <v>15200</v>
      </c>
      <c r="C5312" s="27" t="s">
        <v>252</v>
      </c>
      <c r="D5312" s="27" t="s">
        <v>763</v>
      </c>
      <c r="I5312" s="28">
        <v>43423.609201388892</v>
      </c>
      <c r="J5312" s="28">
        <v>43423.609201388892</v>
      </c>
      <c r="K5312" s="27">
        <v>0</v>
      </c>
      <c r="L5312" s="27" t="s">
        <v>211</v>
      </c>
      <c r="M5312" s="27" t="s">
        <v>211</v>
      </c>
      <c r="N5312" s="27" t="s">
        <v>215</v>
      </c>
      <c r="O5312" s="27" t="s">
        <v>764</v>
      </c>
      <c r="R5312" s="27">
        <v>0</v>
      </c>
      <c r="U5312" s="27" t="s">
        <v>15201</v>
      </c>
    </row>
    <row r="5313" spans="1:21" x14ac:dyDescent="0.15">
      <c r="A5313" s="27" t="s">
        <v>75</v>
      </c>
      <c r="B5313" s="27" t="s">
        <v>15202</v>
      </c>
      <c r="C5313" s="27" t="s">
        <v>252</v>
      </c>
      <c r="D5313" s="27" t="s">
        <v>763</v>
      </c>
      <c r="I5313" s="28">
        <v>43423.609340277777</v>
      </c>
      <c r="J5313" s="28">
        <v>43423.609340277777</v>
      </c>
      <c r="K5313" s="27">
        <v>0</v>
      </c>
      <c r="L5313" s="27" t="s">
        <v>211</v>
      </c>
      <c r="M5313" s="27" t="s">
        <v>211</v>
      </c>
      <c r="N5313" s="27" t="s">
        <v>215</v>
      </c>
      <c r="O5313" s="27" t="s">
        <v>764</v>
      </c>
      <c r="R5313" s="27">
        <v>0</v>
      </c>
      <c r="U5313" s="27" t="s">
        <v>15203</v>
      </c>
    </row>
    <row r="5314" spans="1:21" x14ac:dyDescent="0.15">
      <c r="A5314" s="27" t="s">
        <v>75</v>
      </c>
      <c r="B5314" s="27" t="s">
        <v>15204</v>
      </c>
      <c r="C5314" s="27" t="s">
        <v>252</v>
      </c>
      <c r="D5314" s="27" t="s">
        <v>763</v>
      </c>
      <c r="I5314" s="28">
        <v>43423.622314814813</v>
      </c>
      <c r="J5314" s="28">
        <v>43423.622314814813</v>
      </c>
      <c r="K5314" s="27">
        <v>0</v>
      </c>
      <c r="L5314" s="27" t="s">
        <v>211</v>
      </c>
      <c r="M5314" s="27" t="s">
        <v>211</v>
      </c>
      <c r="N5314" s="27" t="s">
        <v>215</v>
      </c>
      <c r="O5314" s="27" t="s">
        <v>764</v>
      </c>
      <c r="R5314" s="27">
        <v>0</v>
      </c>
      <c r="U5314" s="27" t="s">
        <v>15205</v>
      </c>
    </row>
    <row r="5315" spans="1:21" x14ac:dyDescent="0.15">
      <c r="A5315" s="27" t="s">
        <v>75</v>
      </c>
      <c r="B5315" s="27" t="s">
        <v>15206</v>
      </c>
      <c r="C5315" s="27" t="s">
        <v>252</v>
      </c>
      <c r="D5315" s="27" t="s">
        <v>763</v>
      </c>
      <c r="I5315" s="28">
        <v>43423.624224537038</v>
      </c>
      <c r="J5315" s="28">
        <v>43423.624224537038</v>
      </c>
      <c r="K5315" s="27">
        <v>0</v>
      </c>
      <c r="L5315" s="27" t="s">
        <v>211</v>
      </c>
      <c r="M5315" s="27" t="s">
        <v>211</v>
      </c>
      <c r="N5315" s="27" t="s">
        <v>215</v>
      </c>
      <c r="O5315" s="27" t="s">
        <v>764</v>
      </c>
      <c r="R5315" s="27">
        <v>0</v>
      </c>
      <c r="U5315" s="27" t="s">
        <v>1800</v>
      </c>
    </row>
    <row r="5316" spans="1:21" x14ac:dyDescent="0.15">
      <c r="A5316" s="27" t="s">
        <v>75</v>
      </c>
      <c r="B5316" s="27" t="s">
        <v>15207</v>
      </c>
      <c r="C5316" s="27" t="s">
        <v>252</v>
      </c>
      <c r="D5316" s="27" t="s">
        <v>763</v>
      </c>
      <c r="I5316" s="28">
        <v>43423.628923611112</v>
      </c>
      <c r="J5316" s="28">
        <v>43423.628923611112</v>
      </c>
      <c r="K5316" s="27">
        <v>0</v>
      </c>
      <c r="L5316" s="27" t="s">
        <v>211</v>
      </c>
      <c r="M5316" s="27" t="s">
        <v>211</v>
      </c>
      <c r="N5316" s="27" t="s">
        <v>215</v>
      </c>
      <c r="O5316" s="27" t="s">
        <v>764</v>
      </c>
      <c r="R5316" s="27">
        <v>0</v>
      </c>
      <c r="U5316" s="27" t="s">
        <v>1676</v>
      </c>
    </row>
    <row r="5317" spans="1:21" x14ac:dyDescent="0.15">
      <c r="A5317" s="27" t="s">
        <v>75</v>
      </c>
      <c r="B5317" s="27" t="s">
        <v>8498</v>
      </c>
      <c r="C5317" s="27" t="s">
        <v>252</v>
      </c>
      <c r="D5317" s="27" t="s">
        <v>763</v>
      </c>
      <c r="I5317" s="28">
        <v>43423.631111111114</v>
      </c>
      <c r="J5317" s="28">
        <v>43423.632349537038</v>
      </c>
      <c r="K5317" s="27">
        <v>1.2384259259259258E-3</v>
      </c>
      <c r="L5317" s="27" t="s">
        <v>210</v>
      </c>
      <c r="M5317" s="27" t="s">
        <v>211</v>
      </c>
      <c r="N5317" s="27" t="s">
        <v>215</v>
      </c>
      <c r="O5317" s="27" t="s">
        <v>764</v>
      </c>
      <c r="R5317" s="27">
        <v>0</v>
      </c>
      <c r="U5317" s="27" t="s">
        <v>8499</v>
      </c>
    </row>
    <row r="5318" spans="1:21" x14ac:dyDescent="0.15">
      <c r="A5318" s="27" t="s">
        <v>75</v>
      </c>
      <c r="B5318" s="27" t="s">
        <v>8500</v>
      </c>
      <c r="C5318" s="27" t="s">
        <v>252</v>
      </c>
      <c r="D5318" s="27" t="s">
        <v>763</v>
      </c>
      <c r="I5318" s="28">
        <v>43423.633715277778</v>
      </c>
      <c r="J5318" s="28">
        <v>43423.635138888887</v>
      </c>
      <c r="K5318" s="27">
        <v>1.423611111111111E-3</v>
      </c>
      <c r="L5318" s="27" t="s">
        <v>210</v>
      </c>
      <c r="M5318" s="27" t="s">
        <v>211</v>
      </c>
      <c r="N5318" s="27" t="s">
        <v>215</v>
      </c>
      <c r="O5318" s="27" t="s">
        <v>764</v>
      </c>
      <c r="R5318" s="27">
        <v>0</v>
      </c>
      <c r="U5318" s="27" t="s">
        <v>8501</v>
      </c>
    </row>
    <row r="5319" spans="1:21" x14ac:dyDescent="0.15">
      <c r="A5319" s="27" t="s">
        <v>75</v>
      </c>
      <c r="B5319" s="27" t="s">
        <v>8502</v>
      </c>
      <c r="C5319" s="27" t="s">
        <v>252</v>
      </c>
      <c r="D5319" s="27" t="s">
        <v>763</v>
      </c>
      <c r="I5319" s="28">
        <v>43423.635381944441</v>
      </c>
      <c r="J5319" s="28">
        <v>43423.638645833336</v>
      </c>
      <c r="K5319" s="27">
        <v>3.2638888888888891E-3</v>
      </c>
      <c r="L5319" s="27" t="s">
        <v>210</v>
      </c>
      <c r="M5319" s="27" t="s">
        <v>210</v>
      </c>
      <c r="N5319" s="27" t="s">
        <v>215</v>
      </c>
      <c r="O5319" s="27" t="s">
        <v>764</v>
      </c>
      <c r="R5319" s="27">
        <v>0</v>
      </c>
      <c r="U5319" s="27" t="s">
        <v>8503</v>
      </c>
    </row>
    <row r="5320" spans="1:21" x14ac:dyDescent="0.15">
      <c r="A5320" s="27" t="s">
        <v>75</v>
      </c>
      <c r="B5320" s="27" t="s">
        <v>15208</v>
      </c>
      <c r="C5320" s="27" t="s">
        <v>252</v>
      </c>
      <c r="D5320" s="27" t="s">
        <v>763</v>
      </c>
      <c r="I5320" s="28">
        <v>43423.640115740738</v>
      </c>
      <c r="J5320" s="28">
        <v>43423.640115740738</v>
      </c>
      <c r="K5320" s="27">
        <v>0</v>
      </c>
      <c r="L5320" s="27" t="s">
        <v>211</v>
      </c>
      <c r="M5320" s="27" t="s">
        <v>211</v>
      </c>
      <c r="N5320" s="27" t="s">
        <v>215</v>
      </c>
      <c r="O5320" s="27" t="s">
        <v>764</v>
      </c>
      <c r="U5320" s="27" t="s">
        <v>12672</v>
      </c>
    </row>
    <row r="5321" spans="1:21" x14ac:dyDescent="0.15">
      <c r="A5321" s="27" t="s">
        <v>75</v>
      </c>
      <c r="B5321" s="27" t="s">
        <v>8504</v>
      </c>
      <c r="C5321" s="27" t="s">
        <v>252</v>
      </c>
      <c r="D5321" s="27" t="s">
        <v>763</v>
      </c>
      <c r="I5321" s="28">
        <v>43423.641643518517</v>
      </c>
      <c r="J5321" s="28">
        <v>43423.641805555555</v>
      </c>
      <c r="K5321" s="27">
        <v>1.6203703703703703E-4</v>
      </c>
      <c r="L5321" s="27" t="s">
        <v>210</v>
      </c>
      <c r="M5321" s="27" t="s">
        <v>211</v>
      </c>
      <c r="N5321" s="27" t="s">
        <v>215</v>
      </c>
      <c r="O5321" s="27" t="s">
        <v>764</v>
      </c>
      <c r="R5321" s="27">
        <v>0</v>
      </c>
      <c r="U5321" s="27" t="s">
        <v>8505</v>
      </c>
    </row>
    <row r="5322" spans="1:21" x14ac:dyDescent="0.15">
      <c r="A5322" s="27" t="s">
        <v>75</v>
      </c>
      <c r="B5322" s="27" t="s">
        <v>15209</v>
      </c>
      <c r="C5322" s="27" t="s">
        <v>252</v>
      </c>
      <c r="D5322" s="27" t="s">
        <v>763</v>
      </c>
      <c r="I5322" s="28">
        <v>43423.644594907404</v>
      </c>
      <c r="J5322" s="28">
        <v>43423.644594907404</v>
      </c>
      <c r="K5322" s="27">
        <v>0</v>
      </c>
      <c r="L5322" s="27" t="s">
        <v>211</v>
      </c>
      <c r="M5322" s="27" t="s">
        <v>211</v>
      </c>
      <c r="N5322" s="27" t="s">
        <v>215</v>
      </c>
      <c r="O5322" s="27" t="s">
        <v>764</v>
      </c>
      <c r="R5322" s="27">
        <v>0</v>
      </c>
      <c r="U5322" s="27" t="s">
        <v>15210</v>
      </c>
    </row>
    <row r="5323" spans="1:21" x14ac:dyDescent="0.15">
      <c r="A5323" s="27" t="s">
        <v>75</v>
      </c>
      <c r="B5323" s="27" t="s">
        <v>15211</v>
      </c>
      <c r="C5323" s="27" t="s">
        <v>252</v>
      </c>
      <c r="D5323" s="27" t="s">
        <v>763</v>
      </c>
      <c r="I5323" s="28">
        <v>43423.645208333335</v>
      </c>
      <c r="J5323" s="28">
        <v>43423.645208333335</v>
      </c>
      <c r="K5323" s="27">
        <v>0</v>
      </c>
      <c r="L5323" s="27" t="s">
        <v>211</v>
      </c>
      <c r="M5323" s="27" t="s">
        <v>211</v>
      </c>
      <c r="N5323" s="27" t="s">
        <v>215</v>
      </c>
      <c r="O5323" s="27" t="s">
        <v>764</v>
      </c>
      <c r="R5323" s="27">
        <v>0</v>
      </c>
      <c r="U5323" s="27" t="s">
        <v>1803</v>
      </c>
    </row>
    <row r="5324" spans="1:21" x14ac:dyDescent="0.15">
      <c r="A5324" s="27" t="s">
        <v>75</v>
      </c>
      <c r="B5324" s="27" t="s">
        <v>15212</v>
      </c>
      <c r="C5324" s="27" t="s">
        <v>252</v>
      </c>
      <c r="D5324" s="27" t="s">
        <v>763</v>
      </c>
      <c r="I5324" s="28">
        <v>43423.647060185183</v>
      </c>
      <c r="J5324" s="28">
        <v>43423.647060185183</v>
      </c>
      <c r="K5324" s="27">
        <v>0</v>
      </c>
      <c r="L5324" s="27" t="s">
        <v>211</v>
      </c>
      <c r="M5324" s="27" t="s">
        <v>211</v>
      </c>
      <c r="N5324" s="27" t="s">
        <v>215</v>
      </c>
      <c r="O5324" s="27" t="s">
        <v>764</v>
      </c>
      <c r="R5324" s="27">
        <v>0</v>
      </c>
      <c r="U5324" s="27" t="s">
        <v>15213</v>
      </c>
    </row>
    <row r="5325" spans="1:21" x14ac:dyDescent="0.15">
      <c r="A5325" s="27" t="s">
        <v>75</v>
      </c>
      <c r="B5325" s="27" t="s">
        <v>15214</v>
      </c>
      <c r="C5325" s="27" t="s">
        <v>252</v>
      </c>
      <c r="D5325" s="27" t="s">
        <v>763</v>
      </c>
      <c r="I5325" s="28">
        <v>43423.647094907406</v>
      </c>
      <c r="J5325" s="28">
        <v>43423.647094907406</v>
      </c>
      <c r="K5325" s="27">
        <v>0</v>
      </c>
      <c r="L5325" s="27" t="s">
        <v>211</v>
      </c>
      <c r="M5325" s="27" t="s">
        <v>211</v>
      </c>
      <c r="N5325" s="27" t="s">
        <v>215</v>
      </c>
      <c r="O5325" s="27" t="s">
        <v>764</v>
      </c>
      <c r="R5325" s="27">
        <v>0</v>
      </c>
      <c r="U5325" s="27" t="s">
        <v>15215</v>
      </c>
    </row>
    <row r="5326" spans="1:21" x14ac:dyDescent="0.15">
      <c r="A5326" s="27" t="s">
        <v>75</v>
      </c>
      <c r="B5326" s="27" t="s">
        <v>15216</v>
      </c>
      <c r="C5326" s="27" t="s">
        <v>252</v>
      </c>
      <c r="D5326" s="27" t="s">
        <v>763</v>
      </c>
      <c r="I5326" s="28">
        <v>43423.652465277781</v>
      </c>
      <c r="J5326" s="28">
        <v>43423.652465277781</v>
      </c>
      <c r="K5326" s="27">
        <v>0</v>
      </c>
      <c r="L5326" s="27" t="s">
        <v>211</v>
      </c>
      <c r="M5326" s="27" t="s">
        <v>211</v>
      </c>
      <c r="N5326" s="27" t="s">
        <v>215</v>
      </c>
      <c r="O5326" s="27" t="s">
        <v>764</v>
      </c>
      <c r="R5326" s="27">
        <v>0</v>
      </c>
      <c r="U5326" s="27" t="s">
        <v>1100</v>
      </c>
    </row>
    <row r="5327" spans="1:21" x14ac:dyDescent="0.15">
      <c r="A5327" s="27" t="s">
        <v>75</v>
      </c>
      <c r="B5327" s="27" t="s">
        <v>15217</v>
      </c>
      <c r="C5327" s="27" t="s">
        <v>252</v>
      </c>
      <c r="D5327" s="27" t="s">
        <v>763</v>
      </c>
      <c r="I5327" s="28">
        <v>43423.653923611113</v>
      </c>
      <c r="J5327" s="28">
        <v>43423.653923611113</v>
      </c>
      <c r="K5327" s="27">
        <v>0</v>
      </c>
      <c r="L5327" s="27" t="s">
        <v>211</v>
      </c>
      <c r="M5327" s="27" t="s">
        <v>211</v>
      </c>
      <c r="N5327" s="27" t="s">
        <v>215</v>
      </c>
      <c r="O5327" s="27" t="s">
        <v>764</v>
      </c>
      <c r="R5327" s="27">
        <v>0</v>
      </c>
      <c r="U5327" s="27" t="s">
        <v>15218</v>
      </c>
    </row>
    <row r="5328" spans="1:21" x14ac:dyDescent="0.15">
      <c r="A5328" s="27" t="s">
        <v>75</v>
      </c>
      <c r="B5328" s="27" t="s">
        <v>15219</v>
      </c>
      <c r="C5328" s="27" t="s">
        <v>252</v>
      </c>
      <c r="D5328" s="27" t="s">
        <v>763</v>
      </c>
      <c r="I5328" s="28">
        <v>43423.654479166667</v>
      </c>
      <c r="J5328" s="28">
        <v>43423.654479166667</v>
      </c>
      <c r="K5328" s="27">
        <v>0</v>
      </c>
      <c r="L5328" s="27" t="s">
        <v>211</v>
      </c>
      <c r="M5328" s="27" t="s">
        <v>211</v>
      </c>
      <c r="N5328" s="27" t="s">
        <v>215</v>
      </c>
      <c r="O5328" s="27" t="s">
        <v>764</v>
      </c>
      <c r="R5328" s="27">
        <v>0</v>
      </c>
      <c r="U5328" s="27" t="s">
        <v>1011</v>
      </c>
    </row>
    <row r="5329" spans="1:21" x14ac:dyDescent="0.15">
      <c r="A5329" s="27" t="s">
        <v>75</v>
      </c>
      <c r="B5329" s="27" t="s">
        <v>8506</v>
      </c>
      <c r="C5329" s="27" t="s">
        <v>252</v>
      </c>
      <c r="D5329" s="27" t="s">
        <v>763</v>
      </c>
      <c r="I5329" s="28">
        <v>43423.65724537037</v>
      </c>
      <c r="J5329" s="28">
        <v>43423.658472222225</v>
      </c>
      <c r="K5329" s="27">
        <v>1.2268518518518518E-3</v>
      </c>
      <c r="L5329" s="27" t="s">
        <v>210</v>
      </c>
      <c r="M5329" s="27" t="s">
        <v>211</v>
      </c>
      <c r="N5329" s="27" t="s">
        <v>215</v>
      </c>
      <c r="O5329" s="27" t="s">
        <v>764</v>
      </c>
      <c r="R5329" s="27">
        <v>0</v>
      </c>
      <c r="U5329" s="27" t="s">
        <v>861</v>
      </c>
    </row>
    <row r="5330" spans="1:21" x14ac:dyDescent="0.15">
      <c r="A5330" s="27" t="s">
        <v>75</v>
      </c>
      <c r="B5330" s="27" t="s">
        <v>8507</v>
      </c>
      <c r="C5330" s="27" t="s">
        <v>252</v>
      </c>
      <c r="D5330" s="27" t="s">
        <v>763</v>
      </c>
      <c r="I5330" s="28">
        <v>43423.658761574072</v>
      </c>
      <c r="J5330" s="28">
        <v>43423.661006944443</v>
      </c>
      <c r="K5330" s="27">
        <v>2.2453703703703702E-3</v>
      </c>
      <c r="L5330" s="27" t="s">
        <v>210</v>
      </c>
      <c r="M5330" s="27" t="s">
        <v>210</v>
      </c>
      <c r="N5330" s="27" t="s">
        <v>215</v>
      </c>
      <c r="O5330" s="27" t="s">
        <v>764</v>
      </c>
      <c r="R5330" s="27">
        <v>0</v>
      </c>
      <c r="U5330" s="27" t="s">
        <v>1731</v>
      </c>
    </row>
    <row r="5331" spans="1:21" x14ac:dyDescent="0.15">
      <c r="A5331" s="27" t="s">
        <v>75</v>
      </c>
      <c r="B5331" s="27" t="s">
        <v>15220</v>
      </c>
      <c r="C5331" s="27" t="s">
        <v>252</v>
      </c>
      <c r="D5331" s="27" t="s">
        <v>763</v>
      </c>
      <c r="I5331" s="28">
        <v>43423.663194444445</v>
      </c>
      <c r="J5331" s="28">
        <v>43423.663194444445</v>
      </c>
      <c r="K5331" s="27">
        <v>0</v>
      </c>
      <c r="L5331" s="27" t="s">
        <v>211</v>
      </c>
      <c r="M5331" s="27" t="s">
        <v>211</v>
      </c>
      <c r="N5331" s="27" t="s">
        <v>215</v>
      </c>
      <c r="O5331" s="27" t="s">
        <v>764</v>
      </c>
      <c r="R5331" s="27">
        <v>0</v>
      </c>
      <c r="U5331" s="27" t="s">
        <v>1801</v>
      </c>
    </row>
    <row r="5332" spans="1:21" x14ac:dyDescent="0.15">
      <c r="A5332" s="27" t="s">
        <v>75</v>
      </c>
      <c r="B5332" s="27" t="s">
        <v>15221</v>
      </c>
      <c r="C5332" s="27" t="s">
        <v>252</v>
      </c>
      <c r="D5332" s="27" t="s">
        <v>763</v>
      </c>
      <c r="I5332" s="28">
        <v>43423.663495370369</v>
      </c>
      <c r="J5332" s="28">
        <v>43423.663495370369</v>
      </c>
      <c r="K5332" s="27">
        <v>0</v>
      </c>
      <c r="L5332" s="27" t="s">
        <v>211</v>
      </c>
      <c r="M5332" s="27" t="s">
        <v>211</v>
      </c>
      <c r="N5332" s="27" t="s">
        <v>215</v>
      </c>
      <c r="O5332" s="27" t="s">
        <v>764</v>
      </c>
      <c r="R5332" s="27">
        <v>0</v>
      </c>
      <c r="U5332" s="27" t="s">
        <v>2018</v>
      </c>
    </row>
    <row r="5333" spans="1:21" x14ac:dyDescent="0.15">
      <c r="A5333" s="27" t="s">
        <v>75</v>
      </c>
      <c r="B5333" s="27" t="s">
        <v>15222</v>
      </c>
      <c r="C5333" s="27" t="s">
        <v>252</v>
      </c>
      <c r="D5333" s="27" t="s">
        <v>763</v>
      </c>
      <c r="I5333" s="28">
        <v>43423.6637962963</v>
      </c>
      <c r="J5333" s="28">
        <v>43423.6637962963</v>
      </c>
      <c r="K5333" s="27">
        <v>0</v>
      </c>
      <c r="L5333" s="27" t="s">
        <v>211</v>
      </c>
      <c r="M5333" s="27" t="s">
        <v>211</v>
      </c>
      <c r="N5333" s="27" t="s">
        <v>215</v>
      </c>
      <c r="O5333" s="27" t="s">
        <v>764</v>
      </c>
      <c r="R5333" s="27">
        <v>0</v>
      </c>
      <c r="U5333" s="27" t="s">
        <v>8511</v>
      </c>
    </row>
    <row r="5334" spans="1:21" x14ac:dyDescent="0.15">
      <c r="A5334" s="27" t="s">
        <v>75</v>
      </c>
      <c r="B5334" s="27" t="s">
        <v>15223</v>
      </c>
      <c r="C5334" s="27" t="s">
        <v>252</v>
      </c>
      <c r="D5334" s="27" t="s">
        <v>763</v>
      </c>
      <c r="I5334" s="28">
        <v>43423.665046296293</v>
      </c>
      <c r="J5334" s="28">
        <v>43423.665046296293</v>
      </c>
      <c r="K5334" s="27">
        <v>0</v>
      </c>
      <c r="L5334" s="27" t="s">
        <v>211</v>
      </c>
      <c r="M5334" s="27" t="s">
        <v>211</v>
      </c>
      <c r="N5334" s="27" t="s">
        <v>215</v>
      </c>
      <c r="O5334" s="27" t="s">
        <v>764</v>
      </c>
      <c r="R5334" s="27">
        <v>0</v>
      </c>
      <c r="U5334" s="27" t="s">
        <v>1097</v>
      </c>
    </row>
    <row r="5335" spans="1:21" x14ac:dyDescent="0.15">
      <c r="A5335" s="27" t="s">
        <v>75</v>
      </c>
      <c r="B5335" s="27" t="s">
        <v>15224</v>
      </c>
      <c r="C5335" s="27" t="s">
        <v>252</v>
      </c>
      <c r="D5335" s="27" t="s">
        <v>763</v>
      </c>
      <c r="I5335" s="28">
        <v>43423.668564814812</v>
      </c>
      <c r="J5335" s="28">
        <v>43423.668564814812</v>
      </c>
      <c r="K5335" s="27">
        <v>0</v>
      </c>
      <c r="L5335" s="27" t="s">
        <v>211</v>
      </c>
      <c r="M5335" s="27" t="s">
        <v>211</v>
      </c>
      <c r="N5335" s="27" t="s">
        <v>215</v>
      </c>
      <c r="O5335" s="27" t="s">
        <v>764</v>
      </c>
      <c r="R5335" s="27">
        <v>0</v>
      </c>
      <c r="U5335" s="27" t="s">
        <v>1098</v>
      </c>
    </row>
    <row r="5336" spans="1:21" x14ac:dyDescent="0.15">
      <c r="A5336" s="27" t="s">
        <v>75</v>
      </c>
      <c r="B5336" s="27" t="s">
        <v>15225</v>
      </c>
      <c r="C5336" s="27" t="s">
        <v>252</v>
      </c>
      <c r="D5336" s="27" t="s">
        <v>763</v>
      </c>
      <c r="I5336" s="28">
        <v>43423.668761574074</v>
      </c>
      <c r="J5336" s="28">
        <v>43423.668761574074</v>
      </c>
      <c r="K5336" s="27">
        <v>0</v>
      </c>
      <c r="L5336" s="27" t="s">
        <v>211</v>
      </c>
      <c r="M5336" s="27" t="s">
        <v>211</v>
      </c>
      <c r="N5336" s="27" t="s">
        <v>215</v>
      </c>
      <c r="O5336" s="27" t="s">
        <v>764</v>
      </c>
      <c r="R5336" s="27">
        <v>0</v>
      </c>
      <c r="U5336" s="27" t="s">
        <v>1099</v>
      </c>
    </row>
    <row r="5337" spans="1:21" x14ac:dyDescent="0.15">
      <c r="A5337" s="27" t="s">
        <v>75</v>
      </c>
      <c r="B5337" s="27" t="s">
        <v>8508</v>
      </c>
      <c r="C5337" s="27" t="s">
        <v>252</v>
      </c>
      <c r="D5337" s="27" t="s">
        <v>763</v>
      </c>
      <c r="I5337" s="28">
        <v>43423.669421296298</v>
      </c>
      <c r="J5337" s="28">
        <v>43423.670428240737</v>
      </c>
      <c r="K5337" s="27">
        <v>1.0069444444444444E-3</v>
      </c>
      <c r="L5337" s="27" t="s">
        <v>210</v>
      </c>
      <c r="M5337" s="27" t="s">
        <v>211</v>
      </c>
      <c r="N5337" s="27" t="s">
        <v>215</v>
      </c>
      <c r="O5337" s="27" t="s">
        <v>764</v>
      </c>
      <c r="R5337" s="27">
        <v>0</v>
      </c>
      <c r="U5337" s="27" t="s">
        <v>1803</v>
      </c>
    </row>
    <row r="5338" spans="1:21" x14ac:dyDescent="0.15">
      <c r="A5338" s="27" t="s">
        <v>75</v>
      </c>
      <c r="B5338" s="27" t="s">
        <v>15226</v>
      </c>
      <c r="C5338" s="27" t="s">
        <v>252</v>
      </c>
      <c r="D5338" s="27" t="s">
        <v>763</v>
      </c>
      <c r="I5338" s="28">
        <v>43423.670752314814</v>
      </c>
      <c r="J5338" s="28">
        <v>43423.670752314814</v>
      </c>
      <c r="K5338" s="27">
        <v>0</v>
      </c>
      <c r="L5338" s="27" t="s">
        <v>211</v>
      </c>
      <c r="M5338" s="27" t="s">
        <v>211</v>
      </c>
      <c r="N5338" s="27" t="s">
        <v>215</v>
      </c>
      <c r="O5338" s="27" t="s">
        <v>764</v>
      </c>
      <c r="R5338" s="27">
        <v>0</v>
      </c>
      <c r="U5338" s="27" t="s">
        <v>1802</v>
      </c>
    </row>
    <row r="5339" spans="1:21" x14ac:dyDescent="0.15">
      <c r="A5339" s="27" t="s">
        <v>75</v>
      </c>
      <c r="B5339" s="27" t="s">
        <v>8509</v>
      </c>
      <c r="C5339" s="27" t="s">
        <v>252</v>
      </c>
      <c r="D5339" s="27" t="s">
        <v>763</v>
      </c>
      <c r="I5339" s="28">
        <v>43423.671365740738</v>
      </c>
      <c r="J5339" s="28">
        <v>43423.67528935185</v>
      </c>
      <c r="K5339" s="27">
        <v>3.9236111111111112E-3</v>
      </c>
      <c r="L5339" s="27" t="s">
        <v>210</v>
      </c>
      <c r="M5339" s="27" t="s">
        <v>210</v>
      </c>
      <c r="N5339" s="27" t="s">
        <v>215</v>
      </c>
      <c r="O5339" s="27" t="s">
        <v>764</v>
      </c>
      <c r="R5339" s="27">
        <v>0</v>
      </c>
      <c r="U5339" s="27" t="s">
        <v>1102</v>
      </c>
    </row>
    <row r="5340" spans="1:21" x14ac:dyDescent="0.15">
      <c r="A5340" s="27" t="s">
        <v>75</v>
      </c>
      <c r="B5340" s="27" t="s">
        <v>15227</v>
      </c>
      <c r="C5340" s="27" t="s">
        <v>252</v>
      </c>
      <c r="D5340" s="27" t="s">
        <v>763</v>
      </c>
      <c r="I5340" s="28">
        <v>43423.675821759258</v>
      </c>
      <c r="J5340" s="28">
        <v>43423.675821759258</v>
      </c>
      <c r="K5340" s="27">
        <v>0</v>
      </c>
      <c r="L5340" s="27" t="s">
        <v>211</v>
      </c>
      <c r="M5340" s="27" t="s">
        <v>211</v>
      </c>
      <c r="N5340" s="27" t="s">
        <v>215</v>
      </c>
      <c r="O5340" s="27" t="s">
        <v>764</v>
      </c>
      <c r="R5340" s="27">
        <v>0</v>
      </c>
      <c r="U5340" s="27" t="s">
        <v>1103</v>
      </c>
    </row>
    <row r="5341" spans="1:21" x14ac:dyDescent="0.15">
      <c r="A5341" s="27" t="s">
        <v>75</v>
      </c>
      <c r="B5341" s="27" t="s">
        <v>8510</v>
      </c>
      <c r="C5341" s="27" t="s">
        <v>252</v>
      </c>
      <c r="D5341" s="27" t="s">
        <v>763</v>
      </c>
      <c r="I5341" s="28">
        <v>43423.677002314813</v>
      </c>
      <c r="J5341" s="28">
        <v>43423.679722222223</v>
      </c>
      <c r="K5341" s="27">
        <v>2.7199074074074074E-3</v>
      </c>
      <c r="L5341" s="27" t="s">
        <v>210</v>
      </c>
      <c r="M5341" s="27" t="s">
        <v>210</v>
      </c>
      <c r="N5341" s="27" t="s">
        <v>215</v>
      </c>
      <c r="O5341" s="27" t="s">
        <v>764</v>
      </c>
      <c r="R5341" s="27">
        <v>0</v>
      </c>
      <c r="U5341" s="27" t="s">
        <v>8511</v>
      </c>
    </row>
    <row r="5342" spans="1:21" x14ac:dyDescent="0.15">
      <c r="A5342" s="27" t="s">
        <v>75</v>
      </c>
      <c r="B5342" s="27" t="s">
        <v>8512</v>
      </c>
      <c r="C5342" s="27" t="s">
        <v>252</v>
      </c>
      <c r="D5342" s="27" t="s">
        <v>763</v>
      </c>
      <c r="I5342" s="28">
        <v>43423.680601851855</v>
      </c>
      <c r="J5342" s="28">
        <v>43423.681203703702</v>
      </c>
      <c r="K5342" s="27">
        <v>6.018518518518519E-4</v>
      </c>
      <c r="L5342" s="27" t="s">
        <v>210</v>
      </c>
      <c r="M5342" s="27" t="s">
        <v>211</v>
      </c>
      <c r="N5342" s="27" t="s">
        <v>215</v>
      </c>
      <c r="O5342" s="27" t="s">
        <v>764</v>
      </c>
      <c r="R5342" s="27">
        <v>0</v>
      </c>
      <c r="U5342" s="27" t="s">
        <v>8513</v>
      </c>
    </row>
    <row r="5343" spans="1:21" x14ac:dyDescent="0.15">
      <c r="A5343" s="27" t="s">
        <v>75</v>
      </c>
      <c r="B5343" s="27" t="s">
        <v>8514</v>
      </c>
      <c r="C5343" s="27" t="s">
        <v>252</v>
      </c>
      <c r="D5343" s="27" t="s">
        <v>763</v>
      </c>
      <c r="I5343" s="28">
        <v>43423.682199074072</v>
      </c>
      <c r="J5343" s="28">
        <v>43423.683206018519</v>
      </c>
      <c r="K5343" s="27">
        <v>1.0069444444444444E-3</v>
      </c>
      <c r="L5343" s="27" t="s">
        <v>210</v>
      </c>
      <c r="M5343" s="27" t="s">
        <v>211</v>
      </c>
      <c r="N5343" s="27" t="s">
        <v>215</v>
      </c>
      <c r="O5343" s="27" t="s">
        <v>764</v>
      </c>
      <c r="R5343" s="27">
        <v>0</v>
      </c>
      <c r="U5343" s="27" t="s">
        <v>1329</v>
      </c>
    </row>
    <row r="5344" spans="1:21" x14ac:dyDescent="0.15">
      <c r="A5344" s="27" t="s">
        <v>75</v>
      </c>
      <c r="B5344" s="27" t="s">
        <v>15228</v>
      </c>
      <c r="C5344" s="27" t="s">
        <v>252</v>
      </c>
      <c r="D5344" s="27" t="s">
        <v>763</v>
      </c>
      <c r="I5344" s="28">
        <v>43423.694062499999</v>
      </c>
      <c r="J5344" s="28">
        <v>43423.694062499999</v>
      </c>
      <c r="K5344" s="27">
        <v>0</v>
      </c>
      <c r="L5344" s="27" t="s">
        <v>211</v>
      </c>
      <c r="M5344" s="27" t="s">
        <v>211</v>
      </c>
      <c r="N5344" s="27" t="s">
        <v>215</v>
      </c>
      <c r="O5344" s="27" t="s">
        <v>764</v>
      </c>
      <c r="R5344" s="27">
        <v>0</v>
      </c>
      <c r="U5344" s="27" t="s">
        <v>15229</v>
      </c>
    </row>
    <row r="5345" spans="1:21" x14ac:dyDescent="0.15">
      <c r="A5345" s="27" t="s">
        <v>75</v>
      </c>
      <c r="B5345" s="27" t="s">
        <v>8515</v>
      </c>
      <c r="C5345" s="27" t="s">
        <v>252</v>
      </c>
      <c r="D5345" s="27" t="s">
        <v>763</v>
      </c>
      <c r="I5345" s="28">
        <v>43423.695381944446</v>
      </c>
      <c r="J5345" s="28">
        <v>43423.696122685185</v>
      </c>
      <c r="K5345" s="27">
        <v>7.407407407407407E-4</v>
      </c>
      <c r="L5345" s="27" t="s">
        <v>210</v>
      </c>
      <c r="M5345" s="27" t="s">
        <v>211</v>
      </c>
      <c r="N5345" s="27" t="s">
        <v>215</v>
      </c>
      <c r="O5345" s="27" t="s">
        <v>764</v>
      </c>
      <c r="R5345" s="27">
        <v>0</v>
      </c>
      <c r="U5345" s="27" t="s">
        <v>8516</v>
      </c>
    </row>
    <row r="5346" spans="1:21" x14ac:dyDescent="0.15">
      <c r="A5346" s="27" t="s">
        <v>75</v>
      </c>
      <c r="B5346" s="27" t="s">
        <v>15230</v>
      </c>
      <c r="C5346" s="27" t="s">
        <v>252</v>
      </c>
      <c r="D5346" s="27" t="s">
        <v>763</v>
      </c>
      <c r="I5346" s="28">
        <v>43423.696770833332</v>
      </c>
      <c r="J5346" s="28">
        <v>43423.696770833332</v>
      </c>
      <c r="K5346" s="27">
        <v>0</v>
      </c>
      <c r="L5346" s="27" t="s">
        <v>211</v>
      </c>
      <c r="M5346" s="27" t="s">
        <v>211</v>
      </c>
      <c r="N5346" s="27" t="s">
        <v>215</v>
      </c>
      <c r="O5346" s="27" t="s">
        <v>764</v>
      </c>
      <c r="R5346" s="27">
        <v>0</v>
      </c>
      <c r="U5346" s="27" t="s">
        <v>15231</v>
      </c>
    </row>
    <row r="5347" spans="1:21" x14ac:dyDescent="0.15">
      <c r="A5347" s="27" t="s">
        <v>75</v>
      </c>
      <c r="B5347" s="27" t="s">
        <v>15232</v>
      </c>
      <c r="C5347" s="27" t="s">
        <v>252</v>
      </c>
      <c r="D5347" s="27" t="s">
        <v>763</v>
      </c>
      <c r="I5347" s="28">
        <v>43423.697604166664</v>
      </c>
      <c r="J5347" s="28">
        <v>43423.697604166664</v>
      </c>
      <c r="K5347" s="27">
        <v>0</v>
      </c>
      <c r="L5347" s="27" t="s">
        <v>211</v>
      </c>
      <c r="M5347" s="27" t="s">
        <v>211</v>
      </c>
      <c r="N5347" s="27" t="s">
        <v>215</v>
      </c>
      <c r="O5347" s="27" t="s">
        <v>764</v>
      </c>
      <c r="R5347" s="27">
        <v>0</v>
      </c>
      <c r="U5347" s="27" t="s">
        <v>15233</v>
      </c>
    </row>
    <row r="5348" spans="1:21" x14ac:dyDescent="0.15">
      <c r="A5348" s="27" t="s">
        <v>75</v>
      </c>
      <c r="B5348" s="27" t="s">
        <v>15234</v>
      </c>
      <c r="C5348" s="27" t="s">
        <v>252</v>
      </c>
      <c r="D5348" s="27" t="s">
        <v>763</v>
      </c>
      <c r="I5348" s="28">
        <v>43423.697731481479</v>
      </c>
      <c r="J5348" s="28">
        <v>43423.697731481479</v>
      </c>
      <c r="K5348" s="27">
        <v>0</v>
      </c>
      <c r="L5348" s="27" t="s">
        <v>211</v>
      </c>
      <c r="M5348" s="27" t="s">
        <v>211</v>
      </c>
      <c r="N5348" s="27" t="s">
        <v>215</v>
      </c>
      <c r="O5348" s="27" t="s">
        <v>764</v>
      </c>
      <c r="R5348" s="27">
        <v>0</v>
      </c>
      <c r="U5348" s="27" t="s">
        <v>15235</v>
      </c>
    </row>
    <row r="5349" spans="1:21" x14ac:dyDescent="0.15">
      <c r="A5349" s="27" t="s">
        <v>75</v>
      </c>
      <c r="B5349" s="27" t="s">
        <v>8517</v>
      </c>
      <c r="C5349" s="27" t="s">
        <v>252</v>
      </c>
      <c r="D5349" s="27" t="s">
        <v>763</v>
      </c>
      <c r="I5349" s="28">
        <v>43423.70039351852</v>
      </c>
      <c r="J5349" s="28">
        <v>43423.700543981482</v>
      </c>
      <c r="K5349" s="27">
        <v>1.5046296296296297E-4</v>
      </c>
      <c r="L5349" s="27" t="s">
        <v>210</v>
      </c>
      <c r="M5349" s="27" t="s">
        <v>211</v>
      </c>
      <c r="N5349" s="27" t="s">
        <v>215</v>
      </c>
      <c r="O5349" s="27" t="s">
        <v>764</v>
      </c>
      <c r="R5349" s="27">
        <v>0</v>
      </c>
      <c r="U5349" s="27" t="s">
        <v>8518</v>
      </c>
    </row>
    <row r="5350" spans="1:21" x14ac:dyDescent="0.15">
      <c r="A5350" s="27" t="s">
        <v>75</v>
      </c>
      <c r="B5350" s="27" t="s">
        <v>15236</v>
      </c>
      <c r="C5350" s="27" t="s">
        <v>252</v>
      </c>
      <c r="D5350" s="27" t="s">
        <v>763</v>
      </c>
      <c r="I5350" s="28">
        <v>43423.700844907406</v>
      </c>
      <c r="J5350" s="28">
        <v>43423.700844907406</v>
      </c>
      <c r="K5350" s="27">
        <v>0</v>
      </c>
      <c r="L5350" s="27" t="s">
        <v>211</v>
      </c>
      <c r="M5350" s="27" t="s">
        <v>211</v>
      </c>
      <c r="N5350" s="27" t="s">
        <v>215</v>
      </c>
      <c r="O5350" s="27" t="s">
        <v>764</v>
      </c>
      <c r="R5350" s="27">
        <v>0</v>
      </c>
      <c r="U5350" s="27" t="s">
        <v>15237</v>
      </c>
    </row>
    <row r="5351" spans="1:21" x14ac:dyDescent="0.15">
      <c r="A5351" s="27" t="s">
        <v>75</v>
      </c>
      <c r="B5351" s="27" t="s">
        <v>8519</v>
      </c>
      <c r="C5351" s="27" t="s">
        <v>252</v>
      </c>
      <c r="D5351" s="27" t="s">
        <v>763</v>
      </c>
      <c r="I5351" s="28">
        <v>43423.701412037037</v>
      </c>
      <c r="J5351" s="28">
        <v>43423.701689814814</v>
      </c>
      <c r="K5351" s="27">
        <v>2.7777777777777778E-4</v>
      </c>
      <c r="L5351" s="27" t="s">
        <v>210</v>
      </c>
      <c r="M5351" s="27" t="s">
        <v>211</v>
      </c>
      <c r="N5351" s="27" t="s">
        <v>215</v>
      </c>
      <c r="O5351" s="27" t="s">
        <v>764</v>
      </c>
      <c r="R5351" s="27">
        <v>0</v>
      </c>
      <c r="U5351" s="27" t="s">
        <v>8520</v>
      </c>
    </row>
    <row r="5352" spans="1:21" x14ac:dyDescent="0.15">
      <c r="A5352" s="27" t="s">
        <v>75</v>
      </c>
      <c r="B5352" s="27" t="s">
        <v>8521</v>
      </c>
      <c r="C5352" s="27" t="s">
        <v>252</v>
      </c>
      <c r="D5352" s="27" t="s">
        <v>763</v>
      </c>
      <c r="I5352" s="28">
        <v>43423.70212962963</v>
      </c>
      <c r="J5352" s="28">
        <v>43423.70244212963</v>
      </c>
      <c r="K5352" s="27">
        <v>3.1250000000000001E-4</v>
      </c>
      <c r="L5352" s="27" t="s">
        <v>210</v>
      </c>
      <c r="M5352" s="27" t="s">
        <v>211</v>
      </c>
      <c r="N5352" s="27" t="s">
        <v>215</v>
      </c>
      <c r="O5352" s="27" t="s">
        <v>764</v>
      </c>
      <c r="R5352" s="27">
        <v>0</v>
      </c>
      <c r="U5352" s="27" t="s">
        <v>8522</v>
      </c>
    </row>
    <row r="5353" spans="1:21" x14ac:dyDescent="0.15">
      <c r="A5353" s="27" t="s">
        <v>75</v>
      </c>
      <c r="B5353" s="27" t="s">
        <v>15238</v>
      </c>
      <c r="C5353" s="27" t="s">
        <v>252</v>
      </c>
      <c r="D5353" s="27" t="s">
        <v>763</v>
      </c>
      <c r="I5353" s="28">
        <v>43423.702685185184</v>
      </c>
      <c r="J5353" s="28">
        <v>43423.702685185184</v>
      </c>
      <c r="K5353" s="27">
        <v>0</v>
      </c>
      <c r="L5353" s="27" t="s">
        <v>211</v>
      </c>
      <c r="M5353" s="27" t="s">
        <v>211</v>
      </c>
      <c r="N5353" s="27" t="s">
        <v>215</v>
      </c>
      <c r="O5353" s="27" t="s">
        <v>764</v>
      </c>
      <c r="R5353" s="27">
        <v>0</v>
      </c>
      <c r="U5353" s="27" t="s">
        <v>15239</v>
      </c>
    </row>
    <row r="5354" spans="1:21" x14ac:dyDescent="0.15">
      <c r="A5354" s="27" t="s">
        <v>75</v>
      </c>
      <c r="B5354" s="27" t="s">
        <v>15240</v>
      </c>
      <c r="C5354" s="27" t="s">
        <v>252</v>
      </c>
      <c r="D5354" s="27" t="s">
        <v>763</v>
      </c>
      <c r="I5354" s="28">
        <v>43423.703032407408</v>
      </c>
      <c r="J5354" s="28">
        <v>43423.703032407408</v>
      </c>
      <c r="K5354" s="27">
        <v>0</v>
      </c>
      <c r="L5354" s="27" t="s">
        <v>211</v>
      </c>
      <c r="M5354" s="27" t="s">
        <v>211</v>
      </c>
      <c r="N5354" s="27" t="s">
        <v>215</v>
      </c>
      <c r="O5354" s="27" t="s">
        <v>764</v>
      </c>
      <c r="R5354" s="27">
        <v>0</v>
      </c>
      <c r="U5354" s="27" t="s">
        <v>15241</v>
      </c>
    </row>
    <row r="5355" spans="1:21" x14ac:dyDescent="0.15">
      <c r="A5355" s="27" t="s">
        <v>75</v>
      </c>
      <c r="B5355" s="27" t="s">
        <v>15242</v>
      </c>
      <c r="C5355" s="27" t="s">
        <v>252</v>
      </c>
      <c r="D5355" s="27" t="s">
        <v>763</v>
      </c>
      <c r="I5355" s="28">
        <v>43423.705138888887</v>
      </c>
      <c r="J5355" s="28">
        <v>43423.705138888887</v>
      </c>
      <c r="K5355" s="27">
        <v>0</v>
      </c>
      <c r="L5355" s="27" t="s">
        <v>211</v>
      </c>
      <c r="M5355" s="27" t="s">
        <v>211</v>
      </c>
      <c r="N5355" s="27" t="s">
        <v>215</v>
      </c>
      <c r="O5355" s="27" t="s">
        <v>764</v>
      </c>
      <c r="R5355" s="27">
        <v>0</v>
      </c>
      <c r="U5355" s="27" t="s">
        <v>1107</v>
      </c>
    </row>
    <row r="5356" spans="1:21" x14ac:dyDescent="0.15">
      <c r="A5356" s="27" t="s">
        <v>75</v>
      </c>
      <c r="B5356" s="27" t="s">
        <v>8523</v>
      </c>
      <c r="C5356" s="27" t="s">
        <v>252</v>
      </c>
      <c r="D5356" s="27" t="s">
        <v>763</v>
      </c>
      <c r="I5356" s="28">
        <v>43423.706446759257</v>
      </c>
      <c r="J5356" s="28">
        <v>43423.709976851853</v>
      </c>
      <c r="K5356" s="27">
        <v>3.530092592592592E-3</v>
      </c>
      <c r="L5356" s="27" t="s">
        <v>210</v>
      </c>
      <c r="M5356" s="27" t="s">
        <v>210</v>
      </c>
      <c r="N5356" s="27" t="s">
        <v>215</v>
      </c>
      <c r="O5356" s="27" t="s">
        <v>764</v>
      </c>
      <c r="R5356" s="27">
        <v>0</v>
      </c>
      <c r="U5356" s="27" t="s">
        <v>8524</v>
      </c>
    </row>
    <row r="5357" spans="1:21" x14ac:dyDescent="0.15">
      <c r="A5357" s="27" t="s">
        <v>75</v>
      </c>
      <c r="B5357" s="27" t="s">
        <v>15243</v>
      </c>
      <c r="C5357" s="27" t="s">
        <v>252</v>
      </c>
      <c r="D5357" s="27" t="s">
        <v>763</v>
      </c>
      <c r="I5357" s="28">
        <v>43423.710821759261</v>
      </c>
      <c r="J5357" s="28">
        <v>43423.710821759261</v>
      </c>
      <c r="K5357" s="27">
        <v>0</v>
      </c>
      <c r="L5357" s="27" t="s">
        <v>211</v>
      </c>
      <c r="M5357" s="27" t="s">
        <v>211</v>
      </c>
      <c r="N5357" s="27" t="s">
        <v>215</v>
      </c>
      <c r="O5357" s="27" t="s">
        <v>764</v>
      </c>
      <c r="U5357" s="27" t="s">
        <v>8524</v>
      </c>
    </row>
    <row r="5358" spans="1:21" x14ac:dyDescent="0.15">
      <c r="A5358" s="27" t="s">
        <v>75</v>
      </c>
      <c r="B5358" s="27" t="s">
        <v>8525</v>
      </c>
      <c r="C5358" s="27" t="s">
        <v>252</v>
      </c>
      <c r="D5358" s="27" t="s">
        <v>763</v>
      </c>
      <c r="I5358" s="28">
        <v>43423.712326388886</v>
      </c>
      <c r="J5358" s="28">
        <v>43423.712731481479</v>
      </c>
      <c r="K5358" s="27">
        <v>4.0509259259259258E-4</v>
      </c>
      <c r="L5358" s="27" t="s">
        <v>210</v>
      </c>
      <c r="M5358" s="27" t="s">
        <v>211</v>
      </c>
      <c r="N5358" s="27" t="s">
        <v>215</v>
      </c>
      <c r="O5358" s="27" t="s">
        <v>764</v>
      </c>
      <c r="R5358" s="27">
        <v>0</v>
      </c>
      <c r="U5358" s="27" t="s">
        <v>8526</v>
      </c>
    </row>
    <row r="5359" spans="1:21" x14ac:dyDescent="0.15">
      <c r="A5359" s="27" t="s">
        <v>75</v>
      </c>
      <c r="B5359" s="27" t="s">
        <v>15244</v>
      </c>
      <c r="C5359" s="27" t="s">
        <v>252</v>
      </c>
      <c r="D5359" s="27" t="s">
        <v>763</v>
      </c>
      <c r="I5359" s="28">
        <v>43423.713182870371</v>
      </c>
      <c r="J5359" s="28">
        <v>43423.713182870371</v>
      </c>
      <c r="K5359" s="27">
        <v>0</v>
      </c>
      <c r="L5359" s="27" t="s">
        <v>211</v>
      </c>
      <c r="M5359" s="27" t="s">
        <v>211</v>
      </c>
      <c r="N5359" s="27" t="s">
        <v>215</v>
      </c>
      <c r="O5359" s="27" t="s">
        <v>764</v>
      </c>
      <c r="R5359" s="27">
        <v>0</v>
      </c>
      <c r="U5359" s="27" t="s">
        <v>15203</v>
      </c>
    </row>
    <row r="5360" spans="1:21" x14ac:dyDescent="0.15">
      <c r="A5360" s="27" t="s">
        <v>75</v>
      </c>
      <c r="B5360" s="27" t="s">
        <v>15245</v>
      </c>
      <c r="C5360" s="27" t="s">
        <v>252</v>
      </c>
      <c r="D5360" s="27" t="s">
        <v>763</v>
      </c>
      <c r="I5360" s="28">
        <v>43423.713634259257</v>
      </c>
      <c r="J5360" s="28">
        <v>43423.713634259257</v>
      </c>
      <c r="K5360" s="27">
        <v>0</v>
      </c>
      <c r="L5360" s="27" t="s">
        <v>211</v>
      </c>
      <c r="M5360" s="27" t="s">
        <v>211</v>
      </c>
      <c r="N5360" s="27" t="s">
        <v>215</v>
      </c>
      <c r="O5360" s="27" t="s">
        <v>764</v>
      </c>
      <c r="R5360" s="27">
        <v>0</v>
      </c>
      <c r="U5360" s="27" t="s">
        <v>15246</v>
      </c>
    </row>
    <row r="5361" spans="1:21" x14ac:dyDescent="0.15">
      <c r="A5361" s="27" t="s">
        <v>75</v>
      </c>
      <c r="B5361" s="27" t="s">
        <v>15247</v>
      </c>
      <c r="C5361" s="27" t="s">
        <v>252</v>
      </c>
      <c r="D5361" s="27" t="s">
        <v>763</v>
      </c>
      <c r="I5361" s="28">
        <v>43423.713935185187</v>
      </c>
      <c r="J5361" s="28">
        <v>43423.713935185187</v>
      </c>
      <c r="K5361" s="27">
        <v>0</v>
      </c>
      <c r="L5361" s="27" t="s">
        <v>211</v>
      </c>
      <c r="M5361" s="27" t="s">
        <v>211</v>
      </c>
      <c r="N5361" s="27" t="s">
        <v>215</v>
      </c>
      <c r="O5361" s="27" t="s">
        <v>764</v>
      </c>
      <c r="R5361" s="27">
        <v>0</v>
      </c>
      <c r="U5361" s="27" t="s">
        <v>8524</v>
      </c>
    </row>
    <row r="5362" spans="1:21" x14ac:dyDescent="0.15">
      <c r="A5362" s="27" t="s">
        <v>75</v>
      </c>
      <c r="B5362" s="27" t="s">
        <v>15248</v>
      </c>
      <c r="C5362" s="27" t="s">
        <v>252</v>
      </c>
      <c r="D5362" s="27" t="s">
        <v>763</v>
      </c>
      <c r="I5362" s="28">
        <v>43423.714861111112</v>
      </c>
      <c r="J5362" s="28">
        <v>43423.714861111112</v>
      </c>
      <c r="K5362" s="27">
        <v>0</v>
      </c>
      <c r="L5362" s="27" t="s">
        <v>211</v>
      </c>
      <c r="M5362" s="27" t="s">
        <v>211</v>
      </c>
      <c r="N5362" s="27" t="s">
        <v>215</v>
      </c>
      <c r="O5362" s="27" t="s">
        <v>764</v>
      </c>
      <c r="R5362" s="27">
        <v>0</v>
      </c>
      <c r="U5362" s="27" t="s">
        <v>15249</v>
      </c>
    </row>
    <row r="5363" spans="1:21" x14ac:dyDescent="0.15">
      <c r="A5363" s="27" t="s">
        <v>75</v>
      </c>
      <c r="B5363" s="27" t="s">
        <v>15250</v>
      </c>
      <c r="C5363" s="27" t="s">
        <v>252</v>
      </c>
      <c r="D5363" s="27" t="s">
        <v>763</v>
      </c>
      <c r="I5363" s="28">
        <v>43423.715266203704</v>
      </c>
      <c r="J5363" s="28">
        <v>43423.715266203704</v>
      </c>
      <c r="K5363" s="27">
        <v>0</v>
      </c>
      <c r="L5363" s="27" t="s">
        <v>211</v>
      </c>
      <c r="M5363" s="27" t="s">
        <v>211</v>
      </c>
      <c r="N5363" s="27" t="s">
        <v>215</v>
      </c>
      <c r="O5363" s="27" t="s">
        <v>764</v>
      </c>
      <c r="R5363" s="27">
        <v>0</v>
      </c>
      <c r="U5363" s="27" t="s">
        <v>15251</v>
      </c>
    </row>
    <row r="5364" spans="1:21" x14ac:dyDescent="0.15">
      <c r="A5364" s="27" t="s">
        <v>75</v>
      </c>
      <c r="B5364" s="27" t="s">
        <v>15252</v>
      </c>
      <c r="C5364" s="27" t="s">
        <v>252</v>
      </c>
      <c r="D5364" s="27" t="s">
        <v>763</v>
      </c>
      <c r="I5364" s="28">
        <v>43423.716331018521</v>
      </c>
      <c r="J5364" s="28">
        <v>43423.716331018521</v>
      </c>
      <c r="K5364" s="27">
        <v>0</v>
      </c>
      <c r="L5364" s="27" t="s">
        <v>211</v>
      </c>
      <c r="M5364" s="27" t="s">
        <v>211</v>
      </c>
      <c r="N5364" s="27" t="s">
        <v>215</v>
      </c>
      <c r="O5364" s="27" t="s">
        <v>764</v>
      </c>
      <c r="R5364" s="27">
        <v>0</v>
      </c>
      <c r="U5364" s="27" t="s">
        <v>1104</v>
      </c>
    </row>
    <row r="5365" spans="1:21" x14ac:dyDescent="0.15">
      <c r="A5365" s="27" t="s">
        <v>75</v>
      </c>
      <c r="B5365" s="27" t="s">
        <v>15253</v>
      </c>
      <c r="C5365" s="27" t="s">
        <v>252</v>
      </c>
      <c r="D5365" s="27" t="s">
        <v>763</v>
      </c>
      <c r="I5365" s="28">
        <v>43423.716944444444</v>
      </c>
      <c r="J5365" s="28">
        <v>43423.716944444444</v>
      </c>
      <c r="K5365" s="27">
        <v>0</v>
      </c>
      <c r="L5365" s="27" t="s">
        <v>211</v>
      </c>
      <c r="M5365" s="27" t="s">
        <v>211</v>
      </c>
      <c r="N5365" s="27" t="s">
        <v>215</v>
      </c>
      <c r="O5365" s="27" t="s">
        <v>764</v>
      </c>
      <c r="R5365" s="27">
        <v>0</v>
      </c>
      <c r="U5365" s="27" t="s">
        <v>1105</v>
      </c>
    </row>
    <row r="5366" spans="1:21" x14ac:dyDescent="0.15">
      <c r="A5366" s="27" t="s">
        <v>75</v>
      </c>
      <c r="B5366" s="27" t="s">
        <v>8527</v>
      </c>
      <c r="C5366" s="27" t="s">
        <v>252</v>
      </c>
      <c r="D5366" s="27" t="s">
        <v>763</v>
      </c>
      <c r="I5366" s="28">
        <v>43423.717291666668</v>
      </c>
      <c r="J5366" s="28">
        <v>43423.717638888891</v>
      </c>
      <c r="K5366" s="27">
        <v>3.4722222222222224E-4</v>
      </c>
      <c r="L5366" s="27" t="s">
        <v>210</v>
      </c>
      <c r="M5366" s="27" t="s">
        <v>211</v>
      </c>
      <c r="N5366" s="27" t="s">
        <v>215</v>
      </c>
      <c r="O5366" s="27" t="s">
        <v>764</v>
      </c>
      <c r="R5366" s="27">
        <v>0</v>
      </c>
      <c r="U5366" s="27" t="s">
        <v>8528</v>
      </c>
    </row>
    <row r="5367" spans="1:21" x14ac:dyDescent="0.15">
      <c r="A5367" s="27" t="s">
        <v>75</v>
      </c>
      <c r="B5367" s="27" t="s">
        <v>15254</v>
      </c>
      <c r="C5367" s="27" t="s">
        <v>252</v>
      </c>
      <c r="D5367" s="27" t="s">
        <v>763</v>
      </c>
      <c r="I5367" s="28">
        <v>43423.719618055555</v>
      </c>
      <c r="J5367" s="28">
        <v>43423.719618055555</v>
      </c>
      <c r="K5367" s="27">
        <v>0</v>
      </c>
      <c r="L5367" s="27" t="s">
        <v>211</v>
      </c>
      <c r="M5367" s="27" t="s">
        <v>211</v>
      </c>
      <c r="N5367" s="27" t="s">
        <v>215</v>
      </c>
      <c r="O5367" s="27" t="s">
        <v>764</v>
      </c>
      <c r="R5367" s="27">
        <v>0</v>
      </c>
      <c r="U5367" s="27" t="s">
        <v>15255</v>
      </c>
    </row>
    <row r="5368" spans="1:21" x14ac:dyDescent="0.15">
      <c r="A5368" s="27" t="s">
        <v>75</v>
      </c>
      <c r="B5368" s="27" t="s">
        <v>8529</v>
      </c>
      <c r="C5368" s="27" t="s">
        <v>252</v>
      </c>
      <c r="D5368" s="27" t="s">
        <v>763</v>
      </c>
      <c r="I5368" s="28">
        <v>43423.73096064815</v>
      </c>
      <c r="J5368" s="28">
        <v>43423.733553240738</v>
      </c>
      <c r="K5368" s="27">
        <v>2.5925925925925925E-3</v>
      </c>
      <c r="L5368" s="27" t="s">
        <v>210</v>
      </c>
      <c r="M5368" s="27" t="s">
        <v>210</v>
      </c>
      <c r="N5368" s="27" t="s">
        <v>215</v>
      </c>
      <c r="O5368" s="27" t="s">
        <v>764</v>
      </c>
      <c r="R5368" s="27">
        <v>0</v>
      </c>
      <c r="U5368" s="27" t="s">
        <v>8530</v>
      </c>
    </row>
    <row r="5369" spans="1:21" x14ac:dyDescent="0.15">
      <c r="A5369" s="27" t="s">
        <v>75</v>
      </c>
      <c r="B5369" s="27" t="s">
        <v>15256</v>
      </c>
      <c r="C5369" s="27" t="s">
        <v>252</v>
      </c>
      <c r="D5369" s="27" t="s">
        <v>763</v>
      </c>
      <c r="I5369" s="28">
        <v>43423.73773148148</v>
      </c>
      <c r="J5369" s="28">
        <v>43423.73773148148</v>
      </c>
      <c r="K5369" s="27">
        <v>0</v>
      </c>
      <c r="L5369" s="27" t="s">
        <v>211</v>
      </c>
      <c r="M5369" s="27" t="s">
        <v>211</v>
      </c>
      <c r="N5369" s="27" t="s">
        <v>215</v>
      </c>
      <c r="O5369" s="27" t="s">
        <v>764</v>
      </c>
      <c r="R5369" s="27">
        <v>0</v>
      </c>
      <c r="U5369" s="27" t="s">
        <v>12661</v>
      </c>
    </row>
    <row r="5370" spans="1:21" x14ac:dyDescent="0.15">
      <c r="A5370" s="27" t="s">
        <v>75</v>
      </c>
      <c r="B5370" s="27" t="s">
        <v>15257</v>
      </c>
      <c r="C5370" s="27" t="s">
        <v>252</v>
      </c>
      <c r="D5370" s="27" t="s">
        <v>763</v>
      </c>
      <c r="I5370" s="28">
        <v>43423.741354166668</v>
      </c>
      <c r="J5370" s="28">
        <v>43423.741354166668</v>
      </c>
      <c r="K5370" s="27">
        <v>0</v>
      </c>
      <c r="L5370" s="27" t="s">
        <v>211</v>
      </c>
      <c r="M5370" s="27" t="s">
        <v>211</v>
      </c>
      <c r="N5370" s="27" t="s">
        <v>215</v>
      </c>
      <c r="O5370" s="27" t="s">
        <v>764</v>
      </c>
      <c r="U5370" s="27" t="s">
        <v>15258</v>
      </c>
    </row>
    <row r="5371" spans="1:21" x14ac:dyDescent="0.15">
      <c r="A5371" s="27" t="s">
        <v>75</v>
      </c>
      <c r="B5371" s="27" t="s">
        <v>15259</v>
      </c>
      <c r="C5371" s="27" t="s">
        <v>252</v>
      </c>
      <c r="D5371" s="27" t="s">
        <v>763</v>
      </c>
      <c r="I5371" s="28">
        <v>43423.745208333334</v>
      </c>
      <c r="J5371" s="28">
        <v>43423.745208333334</v>
      </c>
      <c r="K5371" s="27">
        <v>0</v>
      </c>
      <c r="L5371" s="27" t="s">
        <v>211</v>
      </c>
      <c r="M5371" s="27" t="s">
        <v>211</v>
      </c>
      <c r="N5371" s="27" t="s">
        <v>215</v>
      </c>
      <c r="O5371" s="27" t="s">
        <v>764</v>
      </c>
      <c r="R5371" s="27">
        <v>0</v>
      </c>
      <c r="U5371" s="27" t="s">
        <v>15258</v>
      </c>
    </row>
    <row r="5372" spans="1:21" x14ac:dyDescent="0.15">
      <c r="A5372" s="27" t="s">
        <v>75</v>
      </c>
      <c r="B5372" s="27" t="s">
        <v>15260</v>
      </c>
      <c r="C5372" s="27" t="s">
        <v>248</v>
      </c>
      <c r="D5372" s="27" t="s">
        <v>768</v>
      </c>
      <c r="I5372" s="28">
        <v>43423.481238425928</v>
      </c>
      <c r="J5372" s="28">
        <v>43423.481238425928</v>
      </c>
      <c r="K5372" s="27">
        <v>0</v>
      </c>
      <c r="L5372" s="27" t="s">
        <v>211</v>
      </c>
      <c r="M5372" s="27" t="s">
        <v>211</v>
      </c>
      <c r="N5372" s="27" t="s">
        <v>215</v>
      </c>
      <c r="O5372" s="27" t="s">
        <v>769</v>
      </c>
      <c r="R5372" s="27">
        <v>0</v>
      </c>
      <c r="U5372" s="27" t="s">
        <v>15261</v>
      </c>
    </row>
    <row r="5373" spans="1:21" x14ac:dyDescent="0.15">
      <c r="A5373" s="27" t="s">
        <v>75</v>
      </c>
      <c r="B5373" s="27" t="s">
        <v>15262</v>
      </c>
      <c r="C5373" s="27" t="s">
        <v>248</v>
      </c>
      <c r="D5373" s="27" t="s">
        <v>768</v>
      </c>
      <c r="I5373" s="28">
        <v>43423.48196759259</v>
      </c>
      <c r="J5373" s="28">
        <v>43423.48196759259</v>
      </c>
      <c r="K5373" s="27">
        <v>0</v>
      </c>
      <c r="L5373" s="27" t="s">
        <v>211</v>
      </c>
      <c r="M5373" s="27" t="s">
        <v>211</v>
      </c>
      <c r="N5373" s="27" t="s">
        <v>215</v>
      </c>
      <c r="O5373" s="27" t="s">
        <v>769</v>
      </c>
      <c r="R5373" s="27">
        <v>0</v>
      </c>
      <c r="U5373" s="27" t="s">
        <v>15263</v>
      </c>
    </row>
    <row r="5374" spans="1:21" x14ac:dyDescent="0.15">
      <c r="A5374" s="27" t="s">
        <v>75</v>
      </c>
      <c r="B5374" s="27" t="s">
        <v>8531</v>
      </c>
      <c r="C5374" s="27" t="s">
        <v>248</v>
      </c>
      <c r="D5374" s="27" t="s">
        <v>768</v>
      </c>
      <c r="I5374" s="28">
        <v>43423.482303240744</v>
      </c>
      <c r="J5374" s="28">
        <v>43423.483773148146</v>
      </c>
      <c r="K5374" s="27">
        <v>1.4699074074074074E-3</v>
      </c>
      <c r="L5374" s="27" t="s">
        <v>210</v>
      </c>
      <c r="M5374" s="27" t="s">
        <v>211</v>
      </c>
      <c r="N5374" s="27" t="s">
        <v>215</v>
      </c>
      <c r="O5374" s="27" t="s">
        <v>769</v>
      </c>
      <c r="R5374" s="27">
        <v>0</v>
      </c>
      <c r="U5374" s="27" t="s">
        <v>8532</v>
      </c>
    </row>
    <row r="5375" spans="1:21" x14ac:dyDescent="0.15">
      <c r="A5375" s="27" t="s">
        <v>75</v>
      </c>
      <c r="B5375" s="27" t="s">
        <v>8533</v>
      </c>
      <c r="C5375" s="27" t="s">
        <v>248</v>
      </c>
      <c r="D5375" s="27" t="s">
        <v>768</v>
      </c>
      <c r="I5375" s="28">
        <v>43423.484027777777</v>
      </c>
      <c r="J5375" s="28">
        <v>43423.486712962964</v>
      </c>
      <c r="K5375" s="27">
        <v>2.685185185185185E-3</v>
      </c>
      <c r="L5375" s="27" t="s">
        <v>210</v>
      </c>
      <c r="M5375" s="27" t="s">
        <v>210</v>
      </c>
      <c r="N5375" s="27" t="s">
        <v>215</v>
      </c>
      <c r="O5375" s="27" t="s">
        <v>769</v>
      </c>
      <c r="R5375" s="27">
        <v>0</v>
      </c>
      <c r="U5375" s="27" t="s">
        <v>8534</v>
      </c>
    </row>
    <row r="5376" spans="1:21" x14ac:dyDescent="0.15">
      <c r="A5376" s="27" t="s">
        <v>75</v>
      </c>
      <c r="B5376" s="27" t="s">
        <v>8535</v>
      </c>
      <c r="C5376" s="27" t="s">
        <v>248</v>
      </c>
      <c r="D5376" s="27" t="s">
        <v>768</v>
      </c>
      <c r="I5376" s="28">
        <v>43423.491099537037</v>
      </c>
      <c r="J5376" s="28">
        <v>43423.492430555554</v>
      </c>
      <c r="K5376" s="27">
        <v>1.3310185185185185E-3</v>
      </c>
      <c r="L5376" s="27" t="s">
        <v>210</v>
      </c>
      <c r="M5376" s="27" t="s">
        <v>211</v>
      </c>
      <c r="N5376" s="27" t="s">
        <v>215</v>
      </c>
      <c r="O5376" s="27" t="s">
        <v>769</v>
      </c>
      <c r="R5376" s="27">
        <v>0</v>
      </c>
      <c r="U5376" s="27" t="s">
        <v>8536</v>
      </c>
    </row>
    <row r="5377" spans="1:21" x14ac:dyDescent="0.15">
      <c r="A5377" s="27" t="s">
        <v>75</v>
      </c>
      <c r="B5377" s="27" t="s">
        <v>15264</v>
      </c>
      <c r="C5377" s="27" t="s">
        <v>248</v>
      </c>
      <c r="D5377" s="27" t="s">
        <v>768</v>
      </c>
      <c r="I5377" s="28">
        <v>43423.581990740742</v>
      </c>
      <c r="J5377" s="28">
        <v>43423.581990740742</v>
      </c>
      <c r="K5377" s="27">
        <v>0</v>
      </c>
      <c r="L5377" s="27" t="s">
        <v>211</v>
      </c>
      <c r="M5377" s="27" t="s">
        <v>211</v>
      </c>
      <c r="N5377" s="27" t="s">
        <v>215</v>
      </c>
      <c r="O5377" s="27" t="s">
        <v>769</v>
      </c>
      <c r="R5377" s="27">
        <v>0</v>
      </c>
      <c r="U5377" s="27" t="s">
        <v>15265</v>
      </c>
    </row>
    <row r="5378" spans="1:21" x14ac:dyDescent="0.15">
      <c r="A5378" s="27" t="s">
        <v>75</v>
      </c>
      <c r="B5378" s="27" t="s">
        <v>8537</v>
      </c>
      <c r="C5378" s="27" t="s">
        <v>248</v>
      </c>
      <c r="D5378" s="27" t="s">
        <v>768</v>
      </c>
      <c r="I5378" s="28">
        <v>43423.582546296297</v>
      </c>
      <c r="J5378" s="28">
        <v>43423.583877314813</v>
      </c>
      <c r="K5378" s="27">
        <v>1.3310185185185185E-3</v>
      </c>
      <c r="L5378" s="27" t="s">
        <v>210</v>
      </c>
      <c r="M5378" s="27" t="s">
        <v>211</v>
      </c>
      <c r="N5378" s="27" t="s">
        <v>215</v>
      </c>
      <c r="O5378" s="27" t="s">
        <v>769</v>
      </c>
      <c r="R5378" s="27">
        <v>0</v>
      </c>
      <c r="U5378" s="27" t="s">
        <v>8538</v>
      </c>
    </row>
    <row r="5379" spans="1:21" x14ac:dyDescent="0.15">
      <c r="A5379" s="27" t="s">
        <v>75</v>
      </c>
      <c r="B5379" s="27" t="s">
        <v>15266</v>
      </c>
      <c r="C5379" s="27" t="s">
        <v>248</v>
      </c>
      <c r="D5379" s="27" t="s">
        <v>768</v>
      </c>
      <c r="I5379" s="28">
        <v>43423.585486111115</v>
      </c>
      <c r="J5379" s="28">
        <v>43423.585486111115</v>
      </c>
      <c r="K5379" s="27">
        <v>0</v>
      </c>
      <c r="L5379" s="27" t="s">
        <v>211</v>
      </c>
      <c r="M5379" s="27" t="s">
        <v>211</v>
      </c>
      <c r="N5379" s="27" t="s">
        <v>215</v>
      </c>
      <c r="O5379" s="27" t="s">
        <v>769</v>
      </c>
      <c r="R5379" s="27">
        <v>0</v>
      </c>
      <c r="U5379" s="27" t="s">
        <v>15267</v>
      </c>
    </row>
    <row r="5380" spans="1:21" x14ac:dyDescent="0.15">
      <c r="A5380" s="27" t="s">
        <v>75</v>
      </c>
      <c r="B5380" s="27" t="s">
        <v>8539</v>
      </c>
      <c r="C5380" s="27" t="s">
        <v>248</v>
      </c>
      <c r="D5380" s="27" t="s">
        <v>768</v>
      </c>
      <c r="I5380" s="28">
        <v>43423.585949074077</v>
      </c>
      <c r="J5380" s="28">
        <v>43423.586238425924</v>
      </c>
      <c r="K5380" s="27">
        <v>2.8935185185185189E-4</v>
      </c>
      <c r="L5380" s="27" t="s">
        <v>210</v>
      </c>
      <c r="M5380" s="27" t="s">
        <v>211</v>
      </c>
      <c r="N5380" s="27" t="s">
        <v>215</v>
      </c>
      <c r="O5380" s="27" t="s">
        <v>769</v>
      </c>
      <c r="R5380" s="27">
        <v>0</v>
      </c>
      <c r="U5380" s="27" t="s">
        <v>8540</v>
      </c>
    </row>
    <row r="5381" spans="1:21" x14ac:dyDescent="0.15">
      <c r="A5381" s="27" t="s">
        <v>75</v>
      </c>
      <c r="B5381" s="27" t="s">
        <v>8541</v>
      </c>
      <c r="C5381" s="27" t="s">
        <v>248</v>
      </c>
      <c r="D5381" s="27" t="s">
        <v>768</v>
      </c>
      <c r="I5381" s="28">
        <v>43423.586631944447</v>
      </c>
      <c r="J5381" s="28">
        <v>43423.587326388886</v>
      </c>
      <c r="K5381" s="27">
        <v>6.9444444444444447E-4</v>
      </c>
      <c r="L5381" s="27" t="s">
        <v>210</v>
      </c>
      <c r="M5381" s="27" t="s">
        <v>211</v>
      </c>
      <c r="N5381" s="27" t="s">
        <v>215</v>
      </c>
      <c r="O5381" s="27" t="s">
        <v>769</v>
      </c>
      <c r="R5381" s="27">
        <v>0</v>
      </c>
      <c r="U5381" s="27" t="s">
        <v>2019</v>
      </c>
    </row>
    <row r="5382" spans="1:21" x14ac:dyDescent="0.15">
      <c r="A5382" s="27" t="s">
        <v>75</v>
      </c>
      <c r="B5382" s="27" t="s">
        <v>8542</v>
      </c>
      <c r="C5382" s="27" t="s">
        <v>248</v>
      </c>
      <c r="D5382" s="27" t="s">
        <v>768</v>
      </c>
      <c r="I5382" s="28">
        <v>43423.587638888886</v>
      </c>
      <c r="J5382" s="28">
        <v>43423.588159722225</v>
      </c>
      <c r="K5382" s="27">
        <v>5.2083333333333333E-4</v>
      </c>
      <c r="L5382" s="27" t="s">
        <v>210</v>
      </c>
      <c r="M5382" s="27" t="s">
        <v>211</v>
      </c>
      <c r="N5382" s="27" t="s">
        <v>215</v>
      </c>
      <c r="O5382" s="27" t="s">
        <v>769</v>
      </c>
      <c r="R5382" s="27">
        <v>0</v>
      </c>
      <c r="U5382" s="27" t="s">
        <v>1736</v>
      </c>
    </row>
    <row r="5383" spans="1:21" x14ac:dyDescent="0.15">
      <c r="A5383" s="27" t="s">
        <v>75</v>
      </c>
      <c r="B5383" s="27" t="s">
        <v>15268</v>
      </c>
      <c r="C5383" s="27" t="s">
        <v>248</v>
      </c>
      <c r="D5383" s="27" t="s">
        <v>768</v>
      </c>
      <c r="I5383" s="28">
        <v>43423.589421296296</v>
      </c>
      <c r="J5383" s="28">
        <v>43423.589421296296</v>
      </c>
      <c r="K5383" s="27">
        <v>0</v>
      </c>
      <c r="L5383" s="27" t="s">
        <v>211</v>
      </c>
      <c r="M5383" s="27" t="s">
        <v>211</v>
      </c>
      <c r="N5383" s="27" t="s">
        <v>215</v>
      </c>
      <c r="O5383" s="27" t="s">
        <v>769</v>
      </c>
      <c r="R5383" s="27">
        <v>0</v>
      </c>
      <c r="U5383" s="27" t="s">
        <v>15269</v>
      </c>
    </row>
    <row r="5384" spans="1:21" x14ac:dyDescent="0.15">
      <c r="A5384" s="27" t="s">
        <v>75</v>
      </c>
      <c r="B5384" s="27" t="s">
        <v>8543</v>
      </c>
      <c r="C5384" s="27" t="s">
        <v>248</v>
      </c>
      <c r="D5384" s="27" t="s">
        <v>768</v>
      </c>
      <c r="I5384" s="28">
        <v>43423.590196759258</v>
      </c>
      <c r="J5384" s="28">
        <v>43423.592939814815</v>
      </c>
      <c r="K5384" s="27">
        <v>2.7430555555555559E-3</v>
      </c>
      <c r="L5384" s="27" t="s">
        <v>210</v>
      </c>
      <c r="M5384" s="27" t="s">
        <v>210</v>
      </c>
      <c r="N5384" s="27" t="s">
        <v>215</v>
      </c>
      <c r="O5384" s="27" t="s">
        <v>769</v>
      </c>
      <c r="R5384" s="27">
        <v>0</v>
      </c>
      <c r="U5384" s="27" t="s">
        <v>8544</v>
      </c>
    </row>
    <row r="5385" spans="1:21" x14ac:dyDescent="0.15">
      <c r="A5385" s="27" t="s">
        <v>75</v>
      </c>
      <c r="B5385" s="27" t="s">
        <v>15270</v>
      </c>
      <c r="C5385" s="27" t="s">
        <v>248</v>
      </c>
      <c r="D5385" s="27" t="s">
        <v>768</v>
      </c>
      <c r="I5385" s="28">
        <v>43423.593460648146</v>
      </c>
      <c r="J5385" s="28">
        <v>43423.593460648146</v>
      </c>
      <c r="K5385" s="27">
        <v>0</v>
      </c>
      <c r="L5385" s="27" t="s">
        <v>211</v>
      </c>
      <c r="M5385" s="27" t="s">
        <v>211</v>
      </c>
      <c r="N5385" s="27" t="s">
        <v>215</v>
      </c>
      <c r="O5385" s="27" t="s">
        <v>769</v>
      </c>
      <c r="R5385" s="27">
        <v>0</v>
      </c>
      <c r="U5385" s="27" t="s">
        <v>15271</v>
      </c>
    </row>
    <row r="5386" spans="1:21" x14ac:dyDescent="0.15">
      <c r="A5386" s="27" t="s">
        <v>75</v>
      </c>
      <c r="B5386" s="27" t="s">
        <v>8545</v>
      </c>
      <c r="C5386" s="27" t="s">
        <v>248</v>
      </c>
      <c r="D5386" s="27" t="s">
        <v>768</v>
      </c>
      <c r="I5386" s="28">
        <v>43423.594930555555</v>
      </c>
      <c r="J5386" s="28">
        <v>43423.595381944448</v>
      </c>
      <c r="K5386" s="27">
        <v>4.5138888888888892E-4</v>
      </c>
      <c r="L5386" s="27" t="s">
        <v>210</v>
      </c>
      <c r="M5386" s="27" t="s">
        <v>211</v>
      </c>
      <c r="N5386" s="27" t="s">
        <v>215</v>
      </c>
      <c r="O5386" s="27" t="s">
        <v>769</v>
      </c>
      <c r="R5386" s="27">
        <v>0</v>
      </c>
      <c r="U5386" s="27" t="s">
        <v>8546</v>
      </c>
    </row>
    <row r="5387" spans="1:21" x14ac:dyDescent="0.15">
      <c r="A5387" s="27" t="s">
        <v>75</v>
      </c>
      <c r="B5387" s="27" t="s">
        <v>8547</v>
      </c>
      <c r="C5387" s="27" t="s">
        <v>248</v>
      </c>
      <c r="D5387" s="27" t="s">
        <v>768</v>
      </c>
      <c r="I5387" s="28">
        <v>43423.597233796296</v>
      </c>
      <c r="J5387" s="28">
        <v>43423.59815972222</v>
      </c>
      <c r="K5387" s="27">
        <v>9.2592592592592585E-4</v>
      </c>
      <c r="L5387" s="27" t="s">
        <v>210</v>
      </c>
      <c r="M5387" s="27" t="s">
        <v>211</v>
      </c>
      <c r="N5387" s="27" t="s">
        <v>215</v>
      </c>
      <c r="O5387" s="27" t="s">
        <v>769</v>
      </c>
      <c r="R5387" s="27">
        <v>0</v>
      </c>
      <c r="U5387" s="27" t="s">
        <v>8548</v>
      </c>
    </row>
    <row r="5388" spans="1:21" x14ac:dyDescent="0.15">
      <c r="A5388" s="27" t="s">
        <v>75</v>
      </c>
      <c r="B5388" s="27" t="s">
        <v>8549</v>
      </c>
      <c r="C5388" s="27" t="s">
        <v>248</v>
      </c>
      <c r="D5388" s="27" t="s">
        <v>768</v>
      </c>
      <c r="I5388" s="28">
        <v>43423.599791666667</v>
      </c>
      <c r="J5388" s="28">
        <v>43423.601365740738</v>
      </c>
      <c r="K5388" s="27">
        <v>1.5740740740740741E-3</v>
      </c>
      <c r="L5388" s="27" t="s">
        <v>210</v>
      </c>
      <c r="M5388" s="27" t="s">
        <v>211</v>
      </c>
      <c r="N5388" s="27" t="s">
        <v>215</v>
      </c>
      <c r="O5388" s="27" t="s">
        <v>769</v>
      </c>
      <c r="R5388" s="27">
        <v>0</v>
      </c>
      <c r="U5388" s="27" t="s">
        <v>8550</v>
      </c>
    </row>
    <row r="5389" spans="1:21" x14ac:dyDescent="0.15">
      <c r="A5389" s="27" t="s">
        <v>75</v>
      </c>
      <c r="B5389" s="27" t="s">
        <v>8551</v>
      </c>
      <c r="C5389" s="27" t="s">
        <v>248</v>
      </c>
      <c r="D5389" s="27" t="s">
        <v>768</v>
      </c>
      <c r="I5389" s="28">
        <v>43423.602997685186</v>
      </c>
      <c r="J5389" s="28">
        <v>43423.603449074071</v>
      </c>
      <c r="K5389" s="27">
        <v>4.5138888888888892E-4</v>
      </c>
      <c r="L5389" s="27" t="s">
        <v>210</v>
      </c>
      <c r="M5389" s="27" t="s">
        <v>211</v>
      </c>
      <c r="N5389" s="27" t="s">
        <v>215</v>
      </c>
      <c r="O5389" s="27" t="s">
        <v>769</v>
      </c>
      <c r="R5389" s="27">
        <v>0</v>
      </c>
      <c r="U5389" s="27" t="s">
        <v>8552</v>
      </c>
    </row>
    <row r="5390" spans="1:21" x14ac:dyDescent="0.15">
      <c r="A5390" s="27" t="s">
        <v>75</v>
      </c>
      <c r="B5390" s="27" t="s">
        <v>8553</v>
      </c>
      <c r="C5390" s="27" t="s">
        <v>248</v>
      </c>
      <c r="D5390" s="27" t="s">
        <v>768</v>
      </c>
      <c r="I5390" s="28">
        <v>43423.605393518519</v>
      </c>
      <c r="J5390" s="28">
        <v>43423.605856481481</v>
      </c>
      <c r="K5390" s="27">
        <v>4.6296296296296293E-4</v>
      </c>
      <c r="L5390" s="27" t="s">
        <v>210</v>
      </c>
      <c r="M5390" s="27" t="s">
        <v>211</v>
      </c>
      <c r="N5390" s="27" t="s">
        <v>215</v>
      </c>
      <c r="O5390" s="27" t="s">
        <v>769</v>
      </c>
      <c r="R5390" s="27">
        <v>0</v>
      </c>
      <c r="U5390" s="27" t="s">
        <v>8554</v>
      </c>
    </row>
    <row r="5391" spans="1:21" x14ac:dyDescent="0.15">
      <c r="A5391" s="27" t="s">
        <v>75</v>
      </c>
      <c r="B5391" s="27" t="s">
        <v>15272</v>
      </c>
      <c r="C5391" s="27" t="s">
        <v>248</v>
      </c>
      <c r="D5391" s="27" t="s">
        <v>768</v>
      </c>
      <c r="I5391" s="28">
        <v>43423.608344907407</v>
      </c>
      <c r="J5391" s="28">
        <v>43423.608344907407</v>
      </c>
      <c r="K5391" s="27">
        <v>0</v>
      </c>
      <c r="L5391" s="27" t="s">
        <v>211</v>
      </c>
      <c r="M5391" s="27" t="s">
        <v>211</v>
      </c>
      <c r="N5391" s="27" t="s">
        <v>215</v>
      </c>
      <c r="O5391" s="27" t="s">
        <v>769</v>
      </c>
      <c r="R5391" s="27">
        <v>0</v>
      </c>
      <c r="U5391" s="27" t="s">
        <v>15273</v>
      </c>
    </row>
    <row r="5392" spans="1:21" x14ac:dyDescent="0.15">
      <c r="A5392" s="27" t="s">
        <v>75</v>
      </c>
      <c r="B5392" s="27" t="s">
        <v>8555</v>
      </c>
      <c r="C5392" s="27" t="s">
        <v>248</v>
      </c>
      <c r="D5392" s="27" t="s">
        <v>768</v>
      </c>
      <c r="I5392" s="28">
        <v>43423.60864583333</v>
      </c>
      <c r="J5392" s="28">
        <v>43423.612453703703</v>
      </c>
      <c r="K5392" s="27">
        <v>3.8078703703703707E-3</v>
      </c>
      <c r="L5392" s="27" t="s">
        <v>210</v>
      </c>
      <c r="M5392" s="27" t="s">
        <v>210</v>
      </c>
      <c r="N5392" s="27" t="s">
        <v>215</v>
      </c>
      <c r="O5392" s="27" t="s">
        <v>769</v>
      </c>
      <c r="R5392" s="27">
        <v>0</v>
      </c>
      <c r="U5392" s="27" t="s">
        <v>8556</v>
      </c>
    </row>
    <row r="5393" spans="1:21" x14ac:dyDescent="0.15">
      <c r="A5393" s="27" t="s">
        <v>75</v>
      </c>
      <c r="B5393" s="27" t="s">
        <v>8557</v>
      </c>
      <c r="C5393" s="27" t="s">
        <v>248</v>
      </c>
      <c r="D5393" s="27" t="s">
        <v>768</v>
      </c>
      <c r="I5393" s="28">
        <v>43423.615312499998</v>
      </c>
      <c r="J5393" s="28">
        <v>43423.615937499999</v>
      </c>
      <c r="K5393" s="27">
        <v>6.2500000000000001E-4</v>
      </c>
      <c r="L5393" s="27" t="s">
        <v>210</v>
      </c>
      <c r="M5393" s="27" t="s">
        <v>211</v>
      </c>
      <c r="N5393" s="27" t="s">
        <v>215</v>
      </c>
      <c r="O5393" s="27" t="s">
        <v>769</v>
      </c>
      <c r="R5393" s="27">
        <v>0</v>
      </c>
      <c r="U5393" s="27" t="s">
        <v>1597</v>
      </c>
    </row>
    <row r="5394" spans="1:21" x14ac:dyDescent="0.15">
      <c r="A5394" s="27" t="s">
        <v>75</v>
      </c>
      <c r="B5394" s="27" t="s">
        <v>8558</v>
      </c>
      <c r="C5394" s="27" t="s">
        <v>248</v>
      </c>
      <c r="D5394" s="27" t="s">
        <v>768</v>
      </c>
      <c r="I5394" s="28">
        <v>43423.615995370368</v>
      </c>
      <c r="J5394" s="28">
        <v>43423.61645833333</v>
      </c>
      <c r="K5394" s="27">
        <v>4.6296296296296293E-4</v>
      </c>
      <c r="L5394" s="27" t="s">
        <v>210</v>
      </c>
      <c r="M5394" s="27" t="s">
        <v>211</v>
      </c>
      <c r="N5394" s="27" t="s">
        <v>215</v>
      </c>
      <c r="O5394" s="27" t="s">
        <v>769</v>
      </c>
      <c r="R5394" s="27">
        <v>0</v>
      </c>
      <c r="U5394" s="27" t="s">
        <v>1597</v>
      </c>
    </row>
    <row r="5395" spans="1:21" x14ac:dyDescent="0.15">
      <c r="A5395" s="27" t="s">
        <v>75</v>
      </c>
      <c r="B5395" s="27" t="s">
        <v>15274</v>
      </c>
      <c r="C5395" s="27" t="s">
        <v>248</v>
      </c>
      <c r="D5395" s="27" t="s">
        <v>768</v>
      </c>
      <c r="I5395" s="28">
        <v>43423.61818287037</v>
      </c>
      <c r="J5395" s="28">
        <v>43423.61818287037</v>
      </c>
      <c r="K5395" s="27">
        <v>0</v>
      </c>
      <c r="L5395" s="27" t="s">
        <v>211</v>
      </c>
      <c r="M5395" s="27" t="s">
        <v>211</v>
      </c>
      <c r="N5395" s="27" t="s">
        <v>215</v>
      </c>
      <c r="O5395" s="27" t="s">
        <v>769</v>
      </c>
      <c r="R5395" s="27">
        <v>0</v>
      </c>
      <c r="U5395" s="27" t="s">
        <v>15275</v>
      </c>
    </row>
    <row r="5396" spans="1:21" x14ac:dyDescent="0.15">
      <c r="A5396" s="27" t="s">
        <v>75</v>
      </c>
      <c r="B5396" s="27" t="s">
        <v>15276</v>
      </c>
      <c r="C5396" s="27" t="s">
        <v>248</v>
      </c>
      <c r="D5396" s="27" t="s">
        <v>768</v>
      </c>
      <c r="I5396" s="28">
        <v>43423.618402777778</v>
      </c>
      <c r="J5396" s="28">
        <v>43423.618402777778</v>
      </c>
      <c r="K5396" s="27">
        <v>0</v>
      </c>
      <c r="L5396" s="27" t="s">
        <v>211</v>
      </c>
      <c r="M5396" s="27" t="s">
        <v>211</v>
      </c>
      <c r="N5396" s="27" t="s">
        <v>215</v>
      </c>
      <c r="O5396" s="27" t="s">
        <v>769</v>
      </c>
      <c r="R5396" s="27">
        <v>0</v>
      </c>
      <c r="U5396" s="27" t="s">
        <v>15277</v>
      </c>
    </row>
    <row r="5397" spans="1:21" x14ac:dyDescent="0.15">
      <c r="A5397" s="27" t="s">
        <v>75</v>
      </c>
      <c r="B5397" s="27" t="s">
        <v>8559</v>
      </c>
      <c r="C5397" s="27" t="s">
        <v>248</v>
      </c>
      <c r="D5397" s="27" t="s">
        <v>768</v>
      </c>
      <c r="I5397" s="28">
        <v>43423.61855324074</v>
      </c>
      <c r="J5397" s="28">
        <v>43423.619143518517</v>
      </c>
      <c r="K5397" s="27">
        <v>5.9027777777777778E-4</v>
      </c>
      <c r="L5397" s="27" t="s">
        <v>210</v>
      </c>
      <c r="M5397" s="27" t="s">
        <v>211</v>
      </c>
      <c r="N5397" s="27" t="s">
        <v>215</v>
      </c>
      <c r="O5397" s="27" t="s">
        <v>769</v>
      </c>
      <c r="R5397" s="27">
        <v>0</v>
      </c>
      <c r="U5397" s="27" t="s">
        <v>8560</v>
      </c>
    </row>
    <row r="5398" spans="1:21" x14ac:dyDescent="0.15">
      <c r="A5398" s="27" t="s">
        <v>75</v>
      </c>
      <c r="B5398" s="27" t="s">
        <v>8561</v>
      </c>
      <c r="C5398" s="27" t="s">
        <v>248</v>
      </c>
      <c r="D5398" s="27" t="s">
        <v>768</v>
      </c>
      <c r="I5398" s="28">
        <v>43423.621504629627</v>
      </c>
      <c r="J5398" s="28">
        <v>43423.622523148151</v>
      </c>
      <c r="K5398" s="27">
        <v>1.0185185185185186E-3</v>
      </c>
      <c r="L5398" s="27" t="s">
        <v>210</v>
      </c>
      <c r="M5398" s="27" t="s">
        <v>211</v>
      </c>
      <c r="N5398" s="27" t="s">
        <v>215</v>
      </c>
      <c r="O5398" s="27" t="s">
        <v>769</v>
      </c>
      <c r="R5398" s="27">
        <v>0</v>
      </c>
      <c r="U5398" s="27" t="s">
        <v>8562</v>
      </c>
    </row>
    <row r="5399" spans="1:21" x14ac:dyDescent="0.15">
      <c r="A5399" s="27" t="s">
        <v>75</v>
      </c>
      <c r="B5399" s="27" t="s">
        <v>15278</v>
      </c>
      <c r="C5399" s="27" t="s">
        <v>248</v>
      </c>
      <c r="D5399" s="27" t="s">
        <v>768</v>
      </c>
      <c r="I5399" s="28">
        <v>43423.624374999999</v>
      </c>
      <c r="J5399" s="28">
        <v>43423.624374999999</v>
      </c>
      <c r="K5399" s="27">
        <v>0</v>
      </c>
      <c r="L5399" s="27" t="s">
        <v>211</v>
      </c>
      <c r="M5399" s="27" t="s">
        <v>211</v>
      </c>
      <c r="N5399" s="27" t="s">
        <v>215</v>
      </c>
      <c r="O5399" s="27" t="s">
        <v>769</v>
      </c>
      <c r="R5399" s="27">
        <v>0</v>
      </c>
      <c r="U5399" s="27" t="s">
        <v>15279</v>
      </c>
    </row>
    <row r="5400" spans="1:21" x14ac:dyDescent="0.15">
      <c r="A5400" s="27" t="s">
        <v>75</v>
      </c>
      <c r="B5400" s="27" t="s">
        <v>8563</v>
      </c>
      <c r="C5400" s="27" t="s">
        <v>248</v>
      </c>
      <c r="D5400" s="27" t="s">
        <v>768</v>
      </c>
      <c r="I5400" s="28">
        <v>43423.625034722223</v>
      </c>
      <c r="J5400" s="28">
        <v>43423.6253125</v>
      </c>
      <c r="K5400" s="27">
        <v>2.7777777777777778E-4</v>
      </c>
      <c r="L5400" s="27" t="s">
        <v>210</v>
      </c>
      <c r="M5400" s="27" t="s">
        <v>211</v>
      </c>
      <c r="N5400" s="27" t="s">
        <v>215</v>
      </c>
      <c r="O5400" s="27" t="s">
        <v>769</v>
      </c>
      <c r="R5400" s="27">
        <v>0</v>
      </c>
      <c r="U5400" s="27" t="s">
        <v>8564</v>
      </c>
    </row>
    <row r="5401" spans="1:21" x14ac:dyDescent="0.15">
      <c r="A5401" s="27" t="s">
        <v>75</v>
      </c>
      <c r="B5401" s="27" t="s">
        <v>8565</v>
      </c>
      <c r="C5401" s="27" t="s">
        <v>248</v>
      </c>
      <c r="D5401" s="27" t="s">
        <v>768</v>
      </c>
      <c r="I5401" s="28">
        <v>43423.626689814817</v>
      </c>
      <c r="J5401" s="28">
        <v>43423.627013888887</v>
      </c>
      <c r="K5401" s="27">
        <v>3.2407407407407406E-4</v>
      </c>
      <c r="L5401" s="27" t="s">
        <v>210</v>
      </c>
      <c r="M5401" s="27" t="s">
        <v>211</v>
      </c>
      <c r="N5401" s="27" t="s">
        <v>215</v>
      </c>
      <c r="O5401" s="27" t="s">
        <v>769</v>
      </c>
      <c r="R5401" s="27">
        <v>0</v>
      </c>
      <c r="U5401" s="27" t="s">
        <v>1598</v>
      </c>
    </row>
    <row r="5402" spans="1:21" x14ac:dyDescent="0.15">
      <c r="A5402" s="27" t="s">
        <v>75</v>
      </c>
      <c r="B5402" s="27" t="s">
        <v>8566</v>
      </c>
      <c r="C5402" s="27" t="s">
        <v>248</v>
      </c>
      <c r="D5402" s="27" t="s">
        <v>768</v>
      </c>
      <c r="I5402" s="28">
        <v>43423.62736111111</v>
      </c>
      <c r="J5402" s="28">
        <v>43423.628460648149</v>
      </c>
      <c r="K5402" s="27">
        <v>1.0995370370370371E-3</v>
      </c>
      <c r="L5402" s="27" t="s">
        <v>210</v>
      </c>
      <c r="M5402" s="27" t="s">
        <v>211</v>
      </c>
      <c r="N5402" s="27" t="s">
        <v>215</v>
      </c>
      <c r="O5402" s="27" t="s">
        <v>769</v>
      </c>
      <c r="R5402" s="27">
        <v>0</v>
      </c>
      <c r="U5402" s="27" t="s">
        <v>1599</v>
      </c>
    </row>
    <row r="5403" spans="1:21" x14ac:dyDescent="0.15">
      <c r="A5403" s="27" t="s">
        <v>75</v>
      </c>
      <c r="B5403" s="27" t="s">
        <v>8567</v>
      </c>
      <c r="C5403" s="27" t="s">
        <v>248</v>
      </c>
      <c r="D5403" s="27" t="s">
        <v>768</v>
      </c>
      <c r="I5403" s="28">
        <v>43423.62872685185</v>
      </c>
      <c r="J5403" s="28">
        <v>43423.630324074074</v>
      </c>
      <c r="K5403" s="27">
        <v>1.5972222222222221E-3</v>
      </c>
      <c r="L5403" s="27" t="s">
        <v>210</v>
      </c>
      <c r="M5403" s="27" t="s">
        <v>211</v>
      </c>
      <c r="N5403" s="27" t="s">
        <v>215</v>
      </c>
      <c r="O5403" s="27" t="s">
        <v>769</v>
      </c>
      <c r="R5403" s="27">
        <v>0</v>
      </c>
      <c r="U5403" s="27" t="s">
        <v>1600</v>
      </c>
    </row>
    <row r="5404" spans="1:21" x14ac:dyDescent="0.15">
      <c r="A5404" s="27" t="s">
        <v>75</v>
      </c>
      <c r="B5404" s="27" t="s">
        <v>15280</v>
      </c>
      <c r="C5404" s="27" t="s">
        <v>248</v>
      </c>
      <c r="D5404" s="27" t="s">
        <v>768</v>
      </c>
      <c r="I5404" s="28">
        <v>43423.63045138889</v>
      </c>
      <c r="J5404" s="28">
        <v>43423.63045138889</v>
      </c>
      <c r="K5404" s="27">
        <v>0</v>
      </c>
      <c r="L5404" s="27" t="s">
        <v>211</v>
      </c>
      <c r="M5404" s="27" t="s">
        <v>211</v>
      </c>
      <c r="N5404" s="27" t="s">
        <v>215</v>
      </c>
      <c r="O5404" s="27" t="s">
        <v>769</v>
      </c>
      <c r="R5404" s="27">
        <v>0</v>
      </c>
      <c r="U5404" s="27" t="s">
        <v>1598</v>
      </c>
    </row>
    <row r="5405" spans="1:21" x14ac:dyDescent="0.15">
      <c r="A5405" s="27" t="s">
        <v>75</v>
      </c>
      <c r="B5405" s="27" t="s">
        <v>8568</v>
      </c>
      <c r="C5405" s="27" t="s">
        <v>248</v>
      </c>
      <c r="D5405" s="27" t="s">
        <v>768</v>
      </c>
      <c r="I5405" s="28">
        <v>43423.631331018521</v>
      </c>
      <c r="J5405" s="28">
        <v>43423.633703703701</v>
      </c>
      <c r="K5405" s="27">
        <v>2.3726851851851851E-3</v>
      </c>
      <c r="L5405" s="27" t="s">
        <v>210</v>
      </c>
      <c r="M5405" s="27" t="s">
        <v>210</v>
      </c>
      <c r="N5405" s="27" t="s">
        <v>215</v>
      </c>
      <c r="O5405" s="27" t="s">
        <v>769</v>
      </c>
      <c r="R5405" s="27">
        <v>0</v>
      </c>
      <c r="U5405" s="27" t="s">
        <v>1733</v>
      </c>
    </row>
    <row r="5406" spans="1:21" x14ac:dyDescent="0.15">
      <c r="A5406" s="27" t="s">
        <v>75</v>
      </c>
      <c r="B5406" s="27" t="s">
        <v>8569</v>
      </c>
      <c r="C5406" s="27" t="s">
        <v>248</v>
      </c>
      <c r="D5406" s="27" t="s">
        <v>768</v>
      </c>
      <c r="I5406" s="28">
        <v>43423.634826388887</v>
      </c>
      <c r="J5406" s="28">
        <v>43423.63894675926</v>
      </c>
      <c r="K5406" s="27">
        <v>4.1203703703703706E-3</v>
      </c>
      <c r="L5406" s="27" t="s">
        <v>210</v>
      </c>
      <c r="M5406" s="27" t="s">
        <v>210</v>
      </c>
      <c r="N5406" s="27" t="s">
        <v>215</v>
      </c>
      <c r="O5406" s="27" t="s">
        <v>769</v>
      </c>
      <c r="R5406" s="27">
        <v>0</v>
      </c>
      <c r="U5406" s="27" t="s">
        <v>8570</v>
      </c>
    </row>
    <row r="5407" spans="1:21" x14ac:dyDescent="0.15">
      <c r="A5407" s="27" t="s">
        <v>75</v>
      </c>
      <c r="B5407" s="27" t="s">
        <v>15281</v>
      </c>
      <c r="C5407" s="27" t="s">
        <v>248</v>
      </c>
      <c r="D5407" s="27" t="s">
        <v>768</v>
      </c>
      <c r="I5407" s="28">
        <v>43423.647800925923</v>
      </c>
      <c r="J5407" s="28">
        <v>43423.647800925923</v>
      </c>
      <c r="K5407" s="27">
        <v>0</v>
      </c>
      <c r="L5407" s="27" t="s">
        <v>211</v>
      </c>
      <c r="M5407" s="27" t="s">
        <v>211</v>
      </c>
      <c r="N5407" s="27" t="s">
        <v>215</v>
      </c>
      <c r="O5407" s="27" t="s">
        <v>769</v>
      </c>
      <c r="R5407" s="27">
        <v>0</v>
      </c>
      <c r="U5407" s="27" t="s">
        <v>1732</v>
      </c>
    </row>
    <row r="5408" spans="1:21" x14ac:dyDescent="0.15">
      <c r="A5408" s="27" t="s">
        <v>75</v>
      </c>
      <c r="B5408" s="27" t="s">
        <v>8571</v>
      </c>
      <c r="C5408" s="27" t="s">
        <v>248</v>
      </c>
      <c r="D5408" s="27" t="s">
        <v>768</v>
      </c>
      <c r="I5408" s="28">
        <v>43423.648125</v>
      </c>
      <c r="J5408" s="28">
        <v>43423.648773148147</v>
      </c>
      <c r="K5408" s="27">
        <v>6.4814814814814813E-4</v>
      </c>
      <c r="L5408" s="27" t="s">
        <v>210</v>
      </c>
      <c r="M5408" s="27" t="s">
        <v>211</v>
      </c>
      <c r="N5408" s="27" t="s">
        <v>215</v>
      </c>
      <c r="O5408" s="27" t="s">
        <v>769</v>
      </c>
      <c r="R5408" s="27">
        <v>0</v>
      </c>
      <c r="U5408" s="27" t="s">
        <v>1734</v>
      </c>
    </row>
    <row r="5409" spans="1:21" x14ac:dyDescent="0.15">
      <c r="A5409" s="27" t="s">
        <v>75</v>
      </c>
      <c r="B5409" s="27" t="s">
        <v>8572</v>
      </c>
      <c r="C5409" s="27" t="s">
        <v>248</v>
      </c>
      <c r="D5409" s="27" t="s">
        <v>768</v>
      </c>
      <c r="I5409" s="28">
        <v>43423.649178240739</v>
      </c>
      <c r="J5409" s="28">
        <v>43423.649618055555</v>
      </c>
      <c r="K5409" s="27">
        <v>4.3981481481481481E-4</v>
      </c>
      <c r="L5409" s="27" t="s">
        <v>210</v>
      </c>
      <c r="M5409" s="27" t="s">
        <v>211</v>
      </c>
      <c r="N5409" s="27" t="s">
        <v>215</v>
      </c>
      <c r="O5409" s="27" t="s">
        <v>769</v>
      </c>
      <c r="R5409" s="27">
        <v>0</v>
      </c>
      <c r="U5409" s="27" t="s">
        <v>1735</v>
      </c>
    </row>
    <row r="5410" spans="1:21" x14ac:dyDescent="0.15">
      <c r="A5410" s="27" t="s">
        <v>75</v>
      </c>
      <c r="B5410" s="27" t="s">
        <v>15282</v>
      </c>
      <c r="C5410" s="27" t="s">
        <v>248</v>
      </c>
      <c r="D5410" s="27" t="s">
        <v>768</v>
      </c>
      <c r="I5410" s="28">
        <v>43423.651053240741</v>
      </c>
      <c r="J5410" s="28">
        <v>43423.651053240741</v>
      </c>
      <c r="K5410" s="27">
        <v>0</v>
      </c>
      <c r="L5410" s="27" t="s">
        <v>211</v>
      </c>
      <c r="M5410" s="27" t="s">
        <v>211</v>
      </c>
      <c r="N5410" s="27" t="s">
        <v>215</v>
      </c>
      <c r="O5410" s="27" t="s">
        <v>769</v>
      </c>
      <c r="R5410" s="27">
        <v>0</v>
      </c>
      <c r="U5410" s="27" t="s">
        <v>15283</v>
      </c>
    </row>
    <row r="5411" spans="1:21" x14ac:dyDescent="0.15">
      <c r="A5411" s="27" t="s">
        <v>75</v>
      </c>
      <c r="B5411" s="27" t="s">
        <v>8573</v>
      </c>
      <c r="C5411" s="27" t="s">
        <v>248</v>
      </c>
      <c r="D5411" s="27" t="s">
        <v>768</v>
      </c>
      <c r="I5411" s="28">
        <v>43423.65148148148</v>
      </c>
      <c r="J5411" s="28">
        <v>43423.653668981482</v>
      </c>
      <c r="K5411" s="27">
        <v>2.1874999999999998E-3</v>
      </c>
      <c r="L5411" s="27" t="s">
        <v>210</v>
      </c>
      <c r="M5411" s="27" t="s">
        <v>210</v>
      </c>
      <c r="N5411" s="27" t="s">
        <v>215</v>
      </c>
      <c r="O5411" s="27" t="s">
        <v>769</v>
      </c>
      <c r="R5411" s="27">
        <v>0</v>
      </c>
      <c r="U5411" s="27" t="s">
        <v>8574</v>
      </c>
    </row>
    <row r="5412" spans="1:21" x14ac:dyDescent="0.15">
      <c r="A5412" s="27" t="s">
        <v>75</v>
      </c>
      <c r="B5412" s="27" t="s">
        <v>15284</v>
      </c>
      <c r="C5412" s="27" t="s">
        <v>248</v>
      </c>
      <c r="D5412" s="27" t="s">
        <v>768</v>
      </c>
      <c r="I5412" s="28">
        <v>43423.654166666667</v>
      </c>
      <c r="J5412" s="28">
        <v>43423.654166666667</v>
      </c>
      <c r="K5412" s="27">
        <v>0</v>
      </c>
      <c r="L5412" s="27" t="s">
        <v>211</v>
      </c>
      <c r="M5412" s="27" t="s">
        <v>211</v>
      </c>
      <c r="N5412" s="27" t="s">
        <v>215</v>
      </c>
      <c r="O5412" s="27" t="s">
        <v>769</v>
      </c>
      <c r="R5412" s="27">
        <v>0</v>
      </c>
      <c r="U5412" s="27" t="s">
        <v>15285</v>
      </c>
    </row>
    <row r="5413" spans="1:21" x14ac:dyDescent="0.15">
      <c r="A5413" s="27" t="s">
        <v>75</v>
      </c>
      <c r="B5413" s="27" t="s">
        <v>8575</v>
      </c>
      <c r="C5413" s="27" t="s">
        <v>248</v>
      </c>
      <c r="D5413" s="27" t="s">
        <v>768</v>
      </c>
      <c r="I5413" s="28">
        <v>43423.654374999998</v>
      </c>
      <c r="J5413" s="28">
        <v>43423.661249999997</v>
      </c>
      <c r="K5413" s="27">
        <v>6.875E-3</v>
      </c>
      <c r="L5413" s="27" t="s">
        <v>210</v>
      </c>
      <c r="M5413" s="27" t="s">
        <v>210</v>
      </c>
      <c r="N5413" s="27" t="s">
        <v>215</v>
      </c>
      <c r="O5413" s="27" t="s">
        <v>769</v>
      </c>
      <c r="R5413" s="27">
        <v>0</v>
      </c>
      <c r="U5413" s="27" t="s">
        <v>8576</v>
      </c>
    </row>
    <row r="5414" spans="1:21" x14ac:dyDescent="0.15">
      <c r="A5414" s="27" t="s">
        <v>75</v>
      </c>
      <c r="B5414" s="27" t="s">
        <v>8577</v>
      </c>
      <c r="C5414" s="27" t="s">
        <v>248</v>
      </c>
      <c r="D5414" s="27" t="s">
        <v>768</v>
      </c>
      <c r="I5414" s="28">
        <v>43423.664317129631</v>
      </c>
      <c r="J5414" s="28">
        <v>43423.664733796293</v>
      </c>
      <c r="K5414" s="27">
        <v>4.1666666666666669E-4</v>
      </c>
      <c r="L5414" s="27" t="s">
        <v>210</v>
      </c>
      <c r="M5414" s="27" t="s">
        <v>211</v>
      </c>
      <c r="N5414" s="27" t="s">
        <v>215</v>
      </c>
      <c r="O5414" s="27" t="s">
        <v>769</v>
      </c>
      <c r="R5414" s="27">
        <v>0</v>
      </c>
      <c r="U5414" s="27" t="s">
        <v>8578</v>
      </c>
    </row>
    <row r="5415" spans="1:21" x14ac:dyDescent="0.15">
      <c r="A5415" s="27" t="s">
        <v>75</v>
      </c>
      <c r="B5415" s="27" t="s">
        <v>8579</v>
      </c>
      <c r="C5415" s="27" t="s">
        <v>248</v>
      </c>
      <c r="D5415" s="27" t="s">
        <v>768</v>
      </c>
      <c r="I5415" s="28">
        <v>43423.665439814817</v>
      </c>
      <c r="J5415" s="28">
        <v>43423.666435185187</v>
      </c>
      <c r="K5415" s="27">
        <v>9.9537037037037042E-4</v>
      </c>
      <c r="L5415" s="27" t="s">
        <v>210</v>
      </c>
      <c r="M5415" s="27" t="s">
        <v>211</v>
      </c>
      <c r="N5415" s="27" t="s">
        <v>215</v>
      </c>
      <c r="O5415" s="27" t="s">
        <v>769</v>
      </c>
      <c r="R5415" s="27">
        <v>0</v>
      </c>
      <c r="U5415" s="27" t="s">
        <v>8580</v>
      </c>
    </row>
    <row r="5416" spans="1:21" x14ac:dyDescent="0.15">
      <c r="A5416" s="27" t="s">
        <v>75</v>
      </c>
      <c r="B5416" s="27" t="s">
        <v>8581</v>
      </c>
      <c r="C5416" s="27" t="s">
        <v>248</v>
      </c>
      <c r="D5416" s="27" t="s">
        <v>768</v>
      </c>
      <c r="I5416" s="28">
        <v>43423.66684027778</v>
      </c>
      <c r="J5416" s="28">
        <v>43423.667361111111</v>
      </c>
      <c r="K5416" s="27">
        <v>5.2083333333333333E-4</v>
      </c>
      <c r="L5416" s="27" t="s">
        <v>210</v>
      </c>
      <c r="M5416" s="27" t="s">
        <v>211</v>
      </c>
      <c r="N5416" s="27" t="s">
        <v>215</v>
      </c>
      <c r="O5416" s="27" t="s">
        <v>769</v>
      </c>
      <c r="R5416" s="27">
        <v>0</v>
      </c>
      <c r="U5416" s="27" t="s">
        <v>8582</v>
      </c>
    </row>
    <row r="5417" spans="1:21" x14ac:dyDescent="0.15">
      <c r="A5417" s="27" t="s">
        <v>75</v>
      </c>
      <c r="B5417" s="27" t="s">
        <v>8583</v>
      </c>
      <c r="C5417" s="27" t="s">
        <v>248</v>
      </c>
      <c r="D5417" s="27" t="s">
        <v>768</v>
      </c>
      <c r="I5417" s="28">
        <v>43423.667708333334</v>
      </c>
      <c r="J5417" s="28">
        <v>43423.670891203707</v>
      </c>
      <c r="K5417" s="27">
        <v>3.1828703703703702E-3</v>
      </c>
      <c r="L5417" s="27" t="s">
        <v>210</v>
      </c>
      <c r="M5417" s="27" t="s">
        <v>210</v>
      </c>
      <c r="N5417" s="27" t="s">
        <v>215</v>
      </c>
      <c r="O5417" s="27" t="s">
        <v>769</v>
      </c>
      <c r="R5417" s="27">
        <v>0</v>
      </c>
      <c r="U5417" s="27" t="s">
        <v>8584</v>
      </c>
    </row>
    <row r="5418" spans="1:21" x14ac:dyDescent="0.15">
      <c r="A5418" s="27" t="s">
        <v>75</v>
      </c>
      <c r="B5418" s="27" t="s">
        <v>8585</v>
      </c>
      <c r="C5418" s="27" t="s">
        <v>248</v>
      </c>
      <c r="D5418" s="27" t="s">
        <v>768</v>
      </c>
      <c r="I5418" s="28">
        <v>43423.678159722222</v>
      </c>
      <c r="J5418" s="28">
        <v>43423.681400462963</v>
      </c>
      <c r="K5418" s="27">
        <v>3.2407407407407406E-3</v>
      </c>
      <c r="L5418" s="27" t="s">
        <v>210</v>
      </c>
      <c r="M5418" s="27" t="s">
        <v>210</v>
      </c>
      <c r="N5418" s="27" t="s">
        <v>215</v>
      </c>
      <c r="O5418" s="27" t="s">
        <v>769</v>
      </c>
      <c r="R5418" s="27">
        <v>0</v>
      </c>
      <c r="U5418" s="27" t="s">
        <v>8586</v>
      </c>
    </row>
    <row r="5419" spans="1:21" x14ac:dyDescent="0.15">
      <c r="A5419" s="27" t="s">
        <v>75</v>
      </c>
      <c r="B5419" s="27" t="s">
        <v>15286</v>
      </c>
      <c r="C5419" s="27" t="s">
        <v>248</v>
      </c>
      <c r="D5419" s="27" t="s">
        <v>768</v>
      </c>
      <c r="I5419" s="28">
        <v>43423.682685185187</v>
      </c>
      <c r="J5419" s="28">
        <v>43423.682685185187</v>
      </c>
      <c r="K5419" s="27">
        <v>0</v>
      </c>
      <c r="L5419" s="27" t="s">
        <v>211</v>
      </c>
      <c r="M5419" s="27" t="s">
        <v>211</v>
      </c>
      <c r="N5419" s="27" t="s">
        <v>215</v>
      </c>
      <c r="O5419" s="27" t="s">
        <v>769</v>
      </c>
      <c r="R5419" s="27">
        <v>0</v>
      </c>
      <c r="U5419" s="27" t="s">
        <v>15287</v>
      </c>
    </row>
    <row r="5420" spans="1:21" x14ac:dyDescent="0.15">
      <c r="A5420" s="27" t="s">
        <v>75</v>
      </c>
      <c r="B5420" s="27" t="s">
        <v>8587</v>
      </c>
      <c r="C5420" s="27" t="s">
        <v>248</v>
      </c>
      <c r="D5420" s="27" t="s">
        <v>768</v>
      </c>
      <c r="I5420" s="28">
        <v>43423.685729166667</v>
      </c>
      <c r="J5420" s="28">
        <v>43423.688576388886</v>
      </c>
      <c r="K5420" s="27">
        <v>2.8472222222222219E-3</v>
      </c>
      <c r="L5420" s="27" t="s">
        <v>210</v>
      </c>
      <c r="M5420" s="27" t="s">
        <v>210</v>
      </c>
      <c r="N5420" s="27" t="s">
        <v>215</v>
      </c>
      <c r="O5420" s="27" t="s">
        <v>769</v>
      </c>
      <c r="R5420" s="27">
        <v>0</v>
      </c>
      <c r="U5420" s="27" t="s">
        <v>8588</v>
      </c>
    </row>
    <row r="5421" spans="1:21" x14ac:dyDescent="0.15">
      <c r="A5421" s="27" t="s">
        <v>75</v>
      </c>
      <c r="B5421" s="27" t="s">
        <v>8589</v>
      </c>
      <c r="C5421" s="27" t="s">
        <v>248</v>
      </c>
      <c r="D5421" s="27" t="s">
        <v>768</v>
      </c>
      <c r="I5421" s="28">
        <v>43423.692870370367</v>
      </c>
      <c r="J5421" s="28">
        <v>43423.692997685182</v>
      </c>
      <c r="K5421" s="27">
        <v>1.273148148148148E-4</v>
      </c>
      <c r="L5421" s="27" t="s">
        <v>210</v>
      </c>
      <c r="M5421" s="27" t="s">
        <v>211</v>
      </c>
      <c r="N5421" s="27" t="s">
        <v>215</v>
      </c>
      <c r="O5421" s="27" t="s">
        <v>769</v>
      </c>
      <c r="R5421" s="27">
        <v>0</v>
      </c>
      <c r="U5421" s="27" t="s">
        <v>8588</v>
      </c>
    </row>
    <row r="5422" spans="1:21" x14ac:dyDescent="0.15">
      <c r="A5422" s="27" t="s">
        <v>75</v>
      </c>
      <c r="B5422" s="27" t="s">
        <v>8590</v>
      </c>
      <c r="C5422" s="27" t="s">
        <v>248</v>
      </c>
      <c r="D5422" s="27" t="s">
        <v>768</v>
      </c>
      <c r="I5422" s="28">
        <v>43423.693368055552</v>
      </c>
      <c r="J5422" s="28">
        <v>43423.693773148145</v>
      </c>
      <c r="K5422" s="27">
        <v>4.0509259259259258E-4</v>
      </c>
      <c r="L5422" s="27" t="s">
        <v>210</v>
      </c>
      <c r="M5422" s="27" t="s">
        <v>211</v>
      </c>
      <c r="N5422" s="27" t="s">
        <v>215</v>
      </c>
      <c r="O5422" s="27" t="s">
        <v>769</v>
      </c>
      <c r="R5422" s="27">
        <v>0</v>
      </c>
      <c r="U5422" s="27" t="s">
        <v>8591</v>
      </c>
    </row>
    <row r="5423" spans="1:21" x14ac:dyDescent="0.15">
      <c r="A5423" s="27" t="s">
        <v>75</v>
      </c>
      <c r="B5423" s="27" t="s">
        <v>8592</v>
      </c>
      <c r="C5423" s="27" t="s">
        <v>248</v>
      </c>
      <c r="D5423" s="27" t="s">
        <v>768</v>
      </c>
      <c r="I5423" s="28">
        <v>43423.694490740738</v>
      </c>
      <c r="J5423" s="28">
        <v>43423.695</v>
      </c>
      <c r="K5423" s="27">
        <v>5.0925925925925921E-4</v>
      </c>
      <c r="L5423" s="27" t="s">
        <v>210</v>
      </c>
      <c r="M5423" s="27" t="s">
        <v>211</v>
      </c>
      <c r="N5423" s="27" t="s">
        <v>215</v>
      </c>
      <c r="O5423" s="27" t="s">
        <v>769</v>
      </c>
      <c r="R5423" s="27">
        <v>0</v>
      </c>
      <c r="U5423" s="27" t="s">
        <v>8593</v>
      </c>
    </row>
    <row r="5424" spans="1:21" x14ac:dyDescent="0.15">
      <c r="A5424" s="27" t="s">
        <v>75</v>
      </c>
      <c r="B5424" s="27" t="s">
        <v>8594</v>
      </c>
      <c r="C5424" s="27" t="s">
        <v>248</v>
      </c>
      <c r="D5424" s="27" t="s">
        <v>768</v>
      </c>
      <c r="I5424" s="28">
        <v>43423.695763888885</v>
      </c>
      <c r="J5424" s="28">
        <v>43423.696574074071</v>
      </c>
      <c r="K5424" s="27">
        <v>8.1018518518518516E-4</v>
      </c>
      <c r="L5424" s="27" t="s">
        <v>210</v>
      </c>
      <c r="M5424" s="27" t="s">
        <v>211</v>
      </c>
      <c r="N5424" s="27" t="s">
        <v>215</v>
      </c>
      <c r="O5424" s="27" t="s">
        <v>769</v>
      </c>
      <c r="R5424" s="27">
        <v>0</v>
      </c>
      <c r="U5424" s="27" t="s">
        <v>8595</v>
      </c>
    </row>
    <row r="5425" spans="1:21" x14ac:dyDescent="0.15">
      <c r="A5425" s="27" t="s">
        <v>75</v>
      </c>
      <c r="B5425" s="27" t="s">
        <v>15288</v>
      </c>
      <c r="C5425" s="27" t="s">
        <v>248</v>
      </c>
      <c r="D5425" s="27" t="s">
        <v>768</v>
      </c>
      <c r="I5425" s="28">
        <v>43423.69734953704</v>
      </c>
      <c r="J5425" s="28">
        <v>43423.69734953704</v>
      </c>
      <c r="K5425" s="27">
        <v>0</v>
      </c>
      <c r="L5425" s="27" t="s">
        <v>211</v>
      </c>
      <c r="M5425" s="27" t="s">
        <v>211</v>
      </c>
      <c r="N5425" s="27" t="s">
        <v>215</v>
      </c>
      <c r="O5425" s="27" t="s">
        <v>769</v>
      </c>
      <c r="R5425" s="27">
        <v>0</v>
      </c>
      <c r="U5425" s="27" t="s">
        <v>15289</v>
      </c>
    </row>
    <row r="5426" spans="1:21" x14ac:dyDescent="0.15">
      <c r="A5426" s="27" t="s">
        <v>75</v>
      </c>
      <c r="B5426" s="27" t="s">
        <v>8596</v>
      </c>
      <c r="C5426" s="27" t="s">
        <v>248</v>
      </c>
      <c r="D5426" s="27" t="s">
        <v>768</v>
      </c>
      <c r="I5426" s="28">
        <v>43423.697696759256</v>
      </c>
      <c r="J5426" s="28">
        <v>43423.698425925926</v>
      </c>
      <c r="K5426" s="27">
        <v>7.291666666666667E-4</v>
      </c>
      <c r="L5426" s="27" t="s">
        <v>210</v>
      </c>
      <c r="M5426" s="27" t="s">
        <v>211</v>
      </c>
      <c r="N5426" s="27" t="s">
        <v>215</v>
      </c>
      <c r="O5426" s="27" t="s">
        <v>769</v>
      </c>
      <c r="R5426" s="27">
        <v>0</v>
      </c>
      <c r="U5426" s="27" t="s">
        <v>8597</v>
      </c>
    </row>
    <row r="5427" spans="1:21" x14ac:dyDescent="0.15">
      <c r="A5427" s="27" t="s">
        <v>75</v>
      </c>
      <c r="B5427" s="27" t="s">
        <v>8598</v>
      </c>
      <c r="C5427" s="27" t="s">
        <v>248</v>
      </c>
      <c r="D5427" s="27" t="s">
        <v>768</v>
      </c>
      <c r="I5427" s="28">
        <v>43423.702696759261</v>
      </c>
      <c r="J5427" s="28">
        <v>43423.702881944446</v>
      </c>
      <c r="K5427" s="27">
        <v>1.8518518518518518E-4</v>
      </c>
      <c r="L5427" s="27" t="s">
        <v>210</v>
      </c>
      <c r="M5427" s="27" t="s">
        <v>211</v>
      </c>
      <c r="N5427" s="27" t="s">
        <v>215</v>
      </c>
      <c r="O5427" s="27" t="s">
        <v>769</v>
      </c>
      <c r="R5427" s="27">
        <v>0</v>
      </c>
      <c r="U5427" s="27" t="s">
        <v>8599</v>
      </c>
    </row>
    <row r="5428" spans="1:21" x14ac:dyDescent="0.15">
      <c r="A5428" s="27" t="s">
        <v>75</v>
      </c>
      <c r="B5428" s="27" t="s">
        <v>15290</v>
      </c>
      <c r="C5428" s="27" t="s">
        <v>248</v>
      </c>
      <c r="D5428" s="27" t="s">
        <v>768</v>
      </c>
      <c r="I5428" s="28">
        <v>43423.705289351848</v>
      </c>
      <c r="J5428" s="28">
        <v>43423.705289351848</v>
      </c>
      <c r="K5428" s="27">
        <v>0</v>
      </c>
      <c r="L5428" s="27" t="s">
        <v>211</v>
      </c>
      <c r="M5428" s="27" t="s">
        <v>211</v>
      </c>
      <c r="N5428" s="27" t="s">
        <v>215</v>
      </c>
      <c r="O5428" s="27" t="s">
        <v>769</v>
      </c>
      <c r="R5428" s="27">
        <v>0</v>
      </c>
      <c r="U5428" s="27" t="s">
        <v>15291</v>
      </c>
    </row>
    <row r="5429" spans="1:21" x14ac:dyDescent="0.15">
      <c r="A5429" s="27" t="s">
        <v>75</v>
      </c>
      <c r="B5429" s="27" t="s">
        <v>8600</v>
      </c>
      <c r="C5429" s="27" t="s">
        <v>248</v>
      </c>
      <c r="D5429" s="27" t="s">
        <v>768</v>
      </c>
      <c r="I5429" s="28">
        <v>43423.706122685187</v>
      </c>
      <c r="J5429" s="28">
        <v>43423.707499999997</v>
      </c>
      <c r="K5429" s="27">
        <v>1.3773148148148147E-3</v>
      </c>
      <c r="L5429" s="27" t="s">
        <v>210</v>
      </c>
      <c r="M5429" s="27" t="s">
        <v>211</v>
      </c>
      <c r="N5429" s="27" t="s">
        <v>215</v>
      </c>
      <c r="O5429" s="27" t="s">
        <v>769</v>
      </c>
      <c r="R5429" s="27">
        <v>0</v>
      </c>
      <c r="U5429" s="27" t="s">
        <v>8601</v>
      </c>
    </row>
    <row r="5430" spans="1:21" x14ac:dyDescent="0.15">
      <c r="A5430" s="27" t="s">
        <v>75</v>
      </c>
      <c r="B5430" s="27" t="s">
        <v>15292</v>
      </c>
      <c r="C5430" s="27" t="s">
        <v>248</v>
      </c>
      <c r="D5430" s="27" t="s">
        <v>768</v>
      </c>
      <c r="I5430" s="28">
        <v>43423.711469907408</v>
      </c>
      <c r="J5430" s="28">
        <v>43423.711469907408</v>
      </c>
      <c r="K5430" s="27">
        <v>0</v>
      </c>
      <c r="L5430" s="27" t="s">
        <v>211</v>
      </c>
      <c r="M5430" s="27" t="s">
        <v>211</v>
      </c>
      <c r="N5430" s="27" t="s">
        <v>215</v>
      </c>
      <c r="O5430" s="27" t="s">
        <v>769</v>
      </c>
      <c r="R5430" s="27">
        <v>0</v>
      </c>
      <c r="U5430" s="27" t="s">
        <v>15293</v>
      </c>
    </row>
    <row r="5431" spans="1:21" x14ac:dyDescent="0.15">
      <c r="A5431" s="27" t="s">
        <v>75</v>
      </c>
      <c r="B5431" s="27" t="s">
        <v>8602</v>
      </c>
      <c r="C5431" s="27" t="s">
        <v>248</v>
      </c>
      <c r="D5431" s="27" t="s">
        <v>768</v>
      </c>
      <c r="I5431" s="28">
        <v>43423.711747685185</v>
      </c>
      <c r="J5431" s="28">
        <v>43423.712500000001</v>
      </c>
      <c r="K5431" s="27">
        <v>7.5231481481481471E-4</v>
      </c>
      <c r="L5431" s="27" t="s">
        <v>210</v>
      </c>
      <c r="M5431" s="27" t="s">
        <v>211</v>
      </c>
      <c r="N5431" s="27" t="s">
        <v>215</v>
      </c>
      <c r="O5431" s="27" t="s">
        <v>769</v>
      </c>
      <c r="R5431" s="27">
        <v>0</v>
      </c>
      <c r="U5431" s="27" t="s">
        <v>8603</v>
      </c>
    </row>
    <row r="5432" spans="1:21" x14ac:dyDescent="0.15">
      <c r="A5432" s="27" t="s">
        <v>75</v>
      </c>
      <c r="B5432" s="27" t="s">
        <v>15294</v>
      </c>
      <c r="C5432" s="27" t="s">
        <v>248</v>
      </c>
      <c r="D5432" s="27" t="s">
        <v>768</v>
      </c>
      <c r="I5432" s="28">
        <v>43423.713576388887</v>
      </c>
      <c r="J5432" s="28">
        <v>43423.713576388887</v>
      </c>
      <c r="K5432" s="27">
        <v>0</v>
      </c>
      <c r="L5432" s="27" t="s">
        <v>211</v>
      </c>
      <c r="M5432" s="27" t="s">
        <v>211</v>
      </c>
      <c r="N5432" s="27" t="s">
        <v>215</v>
      </c>
      <c r="O5432" s="27" t="s">
        <v>769</v>
      </c>
      <c r="R5432" s="27">
        <v>0</v>
      </c>
      <c r="U5432" s="27" t="s">
        <v>15295</v>
      </c>
    </row>
    <row r="5433" spans="1:21" x14ac:dyDescent="0.15">
      <c r="A5433" s="27" t="s">
        <v>75</v>
      </c>
      <c r="B5433" s="27" t="s">
        <v>8604</v>
      </c>
      <c r="C5433" s="27" t="s">
        <v>248</v>
      </c>
      <c r="D5433" s="27" t="s">
        <v>768</v>
      </c>
      <c r="I5433" s="28">
        <v>43423.714155092595</v>
      </c>
      <c r="J5433" s="28">
        <v>43423.716006944444</v>
      </c>
      <c r="K5433" s="27">
        <v>1.8518518518518517E-3</v>
      </c>
      <c r="L5433" s="27" t="s">
        <v>210</v>
      </c>
      <c r="M5433" s="27" t="s">
        <v>211</v>
      </c>
      <c r="N5433" s="27" t="s">
        <v>215</v>
      </c>
      <c r="O5433" s="27" t="s">
        <v>769</v>
      </c>
      <c r="R5433" s="27">
        <v>0</v>
      </c>
      <c r="U5433" s="27" t="s">
        <v>8605</v>
      </c>
    </row>
    <row r="5434" spans="1:21" x14ac:dyDescent="0.15">
      <c r="A5434" s="27" t="s">
        <v>75</v>
      </c>
      <c r="B5434" s="27" t="s">
        <v>15296</v>
      </c>
      <c r="C5434" s="27" t="s">
        <v>248</v>
      </c>
      <c r="D5434" s="27" t="s">
        <v>768</v>
      </c>
      <c r="I5434" s="28">
        <v>43423.728784722225</v>
      </c>
      <c r="J5434" s="28">
        <v>43423.728784722225</v>
      </c>
      <c r="K5434" s="27">
        <v>0</v>
      </c>
      <c r="L5434" s="27" t="s">
        <v>211</v>
      </c>
      <c r="M5434" s="27" t="s">
        <v>211</v>
      </c>
      <c r="N5434" s="27" t="s">
        <v>215</v>
      </c>
      <c r="O5434" s="27" t="s">
        <v>769</v>
      </c>
      <c r="R5434" s="27">
        <v>0</v>
      </c>
      <c r="U5434" s="27" t="s">
        <v>15297</v>
      </c>
    </row>
    <row r="5435" spans="1:21" x14ac:dyDescent="0.15">
      <c r="A5435" s="27" t="s">
        <v>75</v>
      </c>
      <c r="B5435" s="27" t="s">
        <v>8606</v>
      </c>
      <c r="C5435" s="27" t="s">
        <v>248</v>
      </c>
      <c r="D5435" s="27" t="s">
        <v>768</v>
      </c>
      <c r="I5435" s="28">
        <v>43423.729513888888</v>
      </c>
      <c r="J5435" s="28">
        <v>43423.73028935185</v>
      </c>
      <c r="K5435" s="27">
        <v>7.7546296296296304E-4</v>
      </c>
      <c r="L5435" s="27" t="s">
        <v>210</v>
      </c>
      <c r="M5435" s="27" t="s">
        <v>211</v>
      </c>
      <c r="N5435" s="27" t="s">
        <v>215</v>
      </c>
      <c r="O5435" s="27" t="s">
        <v>769</v>
      </c>
      <c r="R5435" s="27">
        <v>0</v>
      </c>
      <c r="U5435" s="27" t="s">
        <v>2030</v>
      </c>
    </row>
    <row r="5436" spans="1:21" x14ac:dyDescent="0.15">
      <c r="A5436" s="27" t="s">
        <v>75</v>
      </c>
      <c r="B5436" s="27" t="s">
        <v>15298</v>
      </c>
      <c r="C5436" s="27" t="s">
        <v>248</v>
      </c>
      <c r="D5436" s="27" t="s">
        <v>768</v>
      </c>
      <c r="I5436" s="28">
        <v>43423.732488425929</v>
      </c>
      <c r="J5436" s="28">
        <v>43423.732488425929</v>
      </c>
      <c r="K5436" s="27">
        <v>0</v>
      </c>
      <c r="L5436" s="27" t="s">
        <v>211</v>
      </c>
      <c r="M5436" s="27" t="s">
        <v>211</v>
      </c>
      <c r="N5436" s="27" t="s">
        <v>215</v>
      </c>
      <c r="O5436" s="27" t="s">
        <v>769</v>
      </c>
      <c r="R5436" s="27">
        <v>0</v>
      </c>
      <c r="U5436" s="27" t="s">
        <v>15299</v>
      </c>
    </row>
    <row r="5437" spans="1:21" x14ac:dyDescent="0.15">
      <c r="A5437" s="27" t="s">
        <v>75</v>
      </c>
      <c r="B5437" s="27" t="s">
        <v>15300</v>
      </c>
      <c r="C5437" s="27" t="s">
        <v>248</v>
      </c>
      <c r="D5437" s="27" t="s">
        <v>768</v>
      </c>
      <c r="I5437" s="28">
        <v>43423.733437499999</v>
      </c>
      <c r="J5437" s="28">
        <v>43423.733437499999</v>
      </c>
      <c r="K5437" s="27">
        <v>0</v>
      </c>
      <c r="L5437" s="27" t="s">
        <v>211</v>
      </c>
      <c r="M5437" s="27" t="s">
        <v>211</v>
      </c>
      <c r="N5437" s="27" t="s">
        <v>215</v>
      </c>
      <c r="O5437" s="27" t="s">
        <v>769</v>
      </c>
      <c r="R5437" s="27">
        <v>0</v>
      </c>
      <c r="U5437" s="27" t="s">
        <v>15297</v>
      </c>
    </row>
    <row r="5438" spans="1:21" x14ac:dyDescent="0.15">
      <c r="A5438" s="27" t="s">
        <v>75</v>
      </c>
      <c r="B5438" s="27" t="s">
        <v>15301</v>
      </c>
      <c r="C5438" s="27" t="s">
        <v>248</v>
      </c>
      <c r="D5438" s="27" t="s">
        <v>768</v>
      </c>
      <c r="I5438" s="28">
        <v>43423.733599537038</v>
      </c>
      <c r="J5438" s="28">
        <v>43423.733599537038</v>
      </c>
      <c r="K5438" s="27">
        <v>0</v>
      </c>
      <c r="L5438" s="27" t="s">
        <v>211</v>
      </c>
      <c r="M5438" s="27" t="s">
        <v>211</v>
      </c>
      <c r="N5438" s="27" t="s">
        <v>215</v>
      </c>
      <c r="O5438" s="27" t="s">
        <v>769</v>
      </c>
      <c r="R5438" s="27">
        <v>0</v>
      </c>
      <c r="U5438" s="27" t="s">
        <v>15297</v>
      </c>
    </row>
    <row r="5439" spans="1:21" x14ac:dyDescent="0.15">
      <c r="A5439" s="27" t="s">
        <v>75</v>
      </c>
      <c r="B5439" s="27" t="s">
        <v>8607</v>
      </c>
      <c r="C5439" s="27" t="s">
        <v>248</v>
      </c>
      <c r="D5439" s="27" t="s">
        <v>768</v>
      </c>
      <c r="I5439" s="28">
        <v>43423.734803240739</v>
      </c>
      <c r="J5439" s="28">
        <v>43423.735833333332</v>
      </c>
      <c r="K5439" s="27">
        <v>1.0300925925925926E-3</v>
      </c>
      <c r="L5439" s="27" t="s">
        <v>210</v>
      </c>
      <c r="M5439" s="27" t="s">
        <v>211</v>
      </c>
      <c r="N5439" s="27" t="s">
        <v>215</v>
      </c>
      <c r="O5439" s="27" t="s">
        <v>769</v>
      </c>
      <c r="R5439" s="27">
        <v>0</v>
      </c>
      <c r="U5439" s="27" t="s">
        <v>1599</v>
      </c>
    </row>
    <row r="5440" spans="1:21" x14ac:dyDescent="0.15">
      <c r="A5440" s="27" t="s">
        <v>75</v>
      </c>
      <c r="B5440" s="27" t="s">
        <v>15302</v>
      </c>
      <c r="C5440" s="27" t="s">
        <v>248</v>
      </c>
      <c r="D5440" s="27" t="s">
        <v>768</v>
      </c>
      <c r="I5440" s="28">
        <v>43423.736678240741</v>
      </c>
      <c r="J5440" s="28">
        <v>43423.736678240741</v>
      </c>
      <c r="K5440" s="27">
        <v>0</v>
      </c>
      <c r="L5440" s="27" t="s">
        <v>211</v>
      </c>
      <c r="M5440" s="27" t="s">
        <v>211</v>
      </c>
      <c r="N5440" s="27" t="s">
        <v>215</v>
      </c>
      <c r="O5440" s="27" t="s">
        <v>769</v>
      </c>
      <c r="R5440" s="27">
        <v>0</v>
      </c>
      <c r="U5440" s="27" t="s">
        <v>15269</v>
      </c>
    </row>
    <row r="5441" spans="1:21" x14ac:dyDescent="0.15">
      <c r="A5441" s="27" t="s">
        <v>75</v>
      </c>
      <c r="B5441" s="27" t="s">
        <v>15303</v>
      </c>
      <c r="C5441" s="27" t="s">
        <v>248</v>
      </c>
      <c r="D5441" s="27" t="s">
        <v>768</v>
      </c>
      <c r="I5441" s="28">
        <v>43423.736793981479</v>
      </c>
      <c r="J5441" s="28">
        <v>43423.736793981479</v>
      </c>
      <c r="K5441" s="27">
        <v>0</v>
      </c>
      <c r="L5441" s="27" t="s">
        <v>211</v>
      </c>
      <c r="M5441" s="27" t="s">
        <v>211</v>
      </c>
      <c r="N5441" s="27" t="s">
        <v>215</v>
      </c>
      <c r="O5441" s="27" t="s">
        <v>769</v>
      </c>
      <c r="R5441" s="27">
        <v>0</v>
      </c>
      <c r="U5441" s="27" t="s">
        <v>15269</v>
      </c>
    </row>
    <row r="5442" spans="1:21" x14ac:dyDescent="0.15">
      <c r="A5442" s="27" t="s">
        <v>75</v>
      </c>
      <c r="B5442" s="27" t="s">
        <v>15304</v>
      </c>
      <c r="C5442" s="27" t="s">
        <v>248</v>
      </c>
      <c r="D5442" s="27" t="s">
        <v>768</v>
      </c>
      <c r="I5442" s="28">
        <v>43423.737430555557</v>
      </c>
      <c r="J5442" s="28">
        <v>43423.737430555557</v>
      </c>
      <c r="K5442" s="27">
        <v>0</v>
      </c>
      <c r="L5442" s="27" t="s">
        <v>211</v>
      </c>
      <c r="M5442" s="27" t="s">
        <v>211</v>
      </c>
      <c r="N5442" s="27" t="s">
        <v>215</v>
      </c>
      <c r="O5442" s="27" t="s">
        <v>769</v>
      </c>
      <c r="R5442" s="27">
        <v>0</v>
      </c>
      <c r="U5442" s="27" t="s">
        <v>15263</v>
      </c>
    </row>
    <row r="5443" spans="1:21" x14ac:dyDescent="0.15">
      <c r="A5443" s="27" t="s">
        <v>75</v>
      </c>
      <c r="B5443" s="27" t="s">
        <v>15305</v>
      </c>
      <c r="C5443" s="27" t="s">
        <v>248</v>
      </c>
      <c r="D5443" s="27" t="s">
        <v>768</v>
      </c>
      <c r="I5443" s="28">
        <v>43423.737673611111</v>
      </c>
      <c r="J5443" s="28">
        <v>43423.737673611111</v>
      </c>
      <c r="K5443" s="27">
        <v>0</v>
      </c>
      <c r="L5443" s="27" t="s">
        <v>211</v>
      </c>
      <c r="M5443" s="27" t="s">
        <v>211</v>
      </c>
      <c r="N5443" s="27" t="s">
        <v>215</v>
      </c>
      <c r="O5443" s="27" t="s">
        <v>769</v>
      </c>
      <c r="R5443" s="27">
        <v>0</v>
      </c>
      <c r="U5443" s="27" t="s">
        <v>2025</v>
      </c>
    </row>
    <row r="5444" spans="1:21" x14ac:dyDescent="0.15">
      <c r="A5444" s="27" t="s">
        <v>75</v>
      </c>
      <c r="B5444" s="27" t="s">
        <v>15306</v>
      </c>
      <c r="C5444" s="27" t="s">
        <v>248</v>
      </c>
      <c r="D5444" s="27" t="s">
        <v>768</v>
      </c>
      <c r="I5444" s="28">
        <v>43423.73777777778</v>
      </c>
      <c r="J5444" s="28">
        <v>43423.73777777778</v>
      </c>
      <c r="K5444" s="27">
        <v>0</v>
      </c>
      <c r="L5444" s="27" t="s">
        <v>211</v>
      </c>
      <c r="M5444" s="27" t="s">
        <v>211</v>
      </c>
      <c r="N5444" s="27" t="s">
        <v>215</v>
      </c>
      <c r="O5444" s="27" t="s">
        <v>769</v>
      </c>
      <c r="R5444" s="27">
        <v>0</v>
      </c>
      <c r="U5444" s="27" t="s">
        <v>2026</v>
      </c>
    </row>
    <row r="5445" spans="1:21" x14ac:dyDescent="0.15">
      <c r="A5445" s="27" t="s">
        <v>75</v>
      </c>
      <c r="B5445" s="27" t="s">
        <v>15307</v>
      </c>
      <c r="C5445" s="27" t="s">
        <v>248</v>
      </c>
      <c r="D5445" s="27" t="s">
        <v>768</v>
      </c>
      <c r="I5445" s="28">
        <v>43423.739675925928</v>
      </c>
      <c r="J5445" s="28">
        <v>43423.739675925928</v>
      </c>
      <c r="K5445" s="27">
        <v>0</v>
      </c>
      <c r="L5445" s="27" t="s">
        <v>211</v>
      </c>
      <c r="M5445" s="27" t="s">
        <v>211</v>
      </c>
      <c r="N5445" s="27" t="s">
        <v>215</v>
      </c>
      <c r="O5445" s="27" t="s">
        <v>769</v>
      </c>
      <c r="R5445" s="27">
        <v>0</v>
      </c>
      <c r="U5445" s="27" t="s">
        <v>2027</v>
      </c>
    </row>
    <row r="5446" spans="1:21" x14ac:dyDescent="0.15">
      <c r="A5446" s="27" t="s">
        <v>75</v>
      </c>
      <c r="B5446" s="27" t="s">
        <v>15308</v>
      </c>
      <c r="C5446" s="27" t="s">
        <v>248</v>
      </c>
      <c r="D5446" s="27" t="s">
        <v>768</v>
      </c>
      <c r="I5446" s="28">
        <v>43423.739976851852</v>
      </c>
      <c r="J5446" s="28">
        <v>43423.739976851852</v>
      </c>
      <c r="K5446" s="27">
        <v>0</v>
      </c>
      <c r="L5446" s="27" t="s">
        <v>211</v>
      </c>
      <c r="M5446" s="27" t="s">
        <v>211</v>
      </c>
      <c r="N5446" s="27" t="s">
        <v>215</v>
      </c>
      <c r="O5446" s="27" t="s">
        <v>769</v>
      </c>
      <c r="R5446" s="27">
        <v>0</v>
      </c>
      <c r="U5446" s="27" t="s">
        <v>2020</v>
      </c>
    </row>
    <row r="5447" spans="1:21" x14ac:dyDescent="0.15">
      <c r="A5447" s="27" t="s">
        <v>75</v>
      </c>
      <c r="B5447" s="27" t="s">
        <v>15309</v>
      </c>
      <c r="C5447" s="27" t="s">
        <v>248</v>
      </c>
      <c r="D5447" s="27" t="s">
        <v>768</v>
      </c>
      <c r="I5447" s="28">
        <v>43423.740173611113</v>
      </c>
      <c r="J5447" s="28">
        <v>43423.740173611113</v>
      </c>
      <c r="K5447" s="27">
        <v>0</v>
      </c>
      <c r="L5447" s="27" t="s">
        <v>211</v>
      </c>
      <c r="M5447" s="27" t="s">
        <v>211</v>
      </c>
      <c r="N5447" s="27" t="s">
        <v>215</v>
      </c>
      <c r="O5447" s="27" t="s">
        <v>769</v>
      </c>
      <c r="R5447" s="27">
        <v>0</v>
      </c>
      <c r="U5447" s="27" t="s">
        <v>2020</v>
      </c>
    </row>
    <row r="5448" spans="1:21" x14ac:dyDescent="0.15">
      <c r="A5448" s="27" t="s">
        <v>75</v>
      </c>
      <c r="B5448" s="27" t="s">
        <v>15310</v>
      </c>
      <c r="C5448" s="27" t="s">
        <v>248</v>
      </c>
      <c r="D5448" s="27" t="s">
        <v>768</v>
      </c>
      <c r="I5448" s="28">
        <v>43423.740358796298</v>
      </c>
      <c r="J5448" s="28">
        <v>43423.740358796298</v>
      </c>
      <c r="K5448" s="27">
        <v>0</v>
      </c>
      <c r="L5448" s="27" t="s">
        <v>211</v>
      </c>
      <c r="M5448" s="27" t="s">
        <v>211</v>
      </c>
      <c r="N5448" s="27" t="s">
        <v>215</v>
      </c>
      <c r="O5448" s="27" t="s">
        <v>769</v>
      </c>
      <c r="R5448" s="27">
        <v>0</v>
      </c>
      <c r="U5448" s="27" t="s">
        <v>2021</v>
      </c>
    </row>
    <row r="5449" spans="1:21" x14ac:dyDescent="0.15">
      <c r="A5449" s="27" t="s">
        <v>75</v>
      </c>
      <c r="B5449" s="27" t="s">
        <v>15311</v>
      </c>
      <c r="C5449" s="27" t="s">
        <v>248</v>
      </c>
      <c r="D5449" s="27" t="s">
        <v>768</v>
      </c>
      <c r="I5449" s="28">
        <v>43423.740497685183</v>
      </c>
      <c r="J5449" s="28">
        <v>43423.740497685183</v>
      </c>
      <c r="K5449" s="27">
        <v>0</v>
      </c>
      <c r="L5449" s="27" t="s">
        <v>211</v>
      </c>
      <c r="M5449" s="27" t="s">
        <v>211</v>
      </c>
      <c r="N5449" s="27" t="s">
        <v>215</v>
      </c>
      <c r="O5449" s="27" t="s">
        <v>769</v>
      </c>
      <c r="R5449" s="27">
        <v>0</v>
      </c>
      <c r="U5449" s="27" t="s">
        <v>2021</v>
      </c>
    </row>
    <row r="5450" spans="1:21" x14ac:dyDescent="0.15">
      <c r="A5450" s="27" t="s">
        <v>75</v>
      </c>
      <c r="B5450" s="27" t="s">
        <v>15312</v>
      </c>
      <c r="C5450" s="27" t="s">
        <v>248</v>
      </c>
      <c r="D5450" s="27" t="s">
        <v>768</v>
      </c>
      <c r="I5450" s="28">
        <v>43423.740671296298</v>
      </c>
      <c r="J5450" s="28">
        <v>43423.740671296298</v>
      </c>
      <c r="K5450" s="27">
        <v>0</v>
      </c>
      <c r="L5450" s="27" t="s">
        <v>211</v>
      </c>
      <c r="M5450" s="27" t="s">
        <v>211</v>
      </c>
      <c r="N5450" s="27" t="s">
        <v>215</v>
      </c>
      <c r="O5450" s="27" t="s">
        <v>769</v>
      </c>
      <c r="R5450" s="27">
        <v>0</v>
      </c>
      <c r="U5450" s="27" t="s">
        <v>2022</v>
      </c>
    </row>
    <row r="5451" spans="1:21" x14ac:dyDescent="0.15">
      <c r="A5451" s="27" t="s">
        <v>75</v>
      </c>
      <c r="B5451" s="27" t="s">
        <v>15313</v>
      </c>
      <c r="C5451" s="27" t="s">
        <v>248</v>
      </c>
      <c r="D5451" s="27" t="s">
        <v>768</v>
      </c>
      <c r="I5451" s="28">
        <v>43423.740752314814</v>
      </c>
      <c r="J5451" s="28">
        <v>43423.740752314814</v>
      </c>
      <c r="K5451" s="27">
        <v>0</v>
      </c>
      <c r="L5451" s="27" t="s">
        <v>211</v>
      </c>
      <c r="M5451" s="27" t="s">
        <v>211</v>
      </c>
      <c r="N5451" s="27" t="s">
        <v>215</v>
      </c>
      <c r="O5451" s="27" t="s">
        <v>769</v>
      </c>
      <c r="R5451" s="27">
        <v>0</v>
      </c>
      <c r="U5451" s="27" t="s">
        <v>15271</v>
      </c>
    </row>
    <row r="5452" spans="1:21" x14ac:dyDescent="0.15">
      <c r="A5452" s="27" t="s">
        <v>75</v>
      </c>
      <c r="B5452" s="27" t="s">
        <v>15314</v>
      </c>
      <c r="C5452" s="27" t="s">
        <v>248</v>
      </c>
      <c r="D5452" s="27" t="s">
        <v>768</v>
      </c>
      <c r="I5452" s="28">
        <v>43423.740891203706</v>
      </c>
      <c r="J5452" s="28">
        <v>43423.740891203706</v>
      </c>
      <c r="K5452" s="27">
        <v>0</v>
      </c>
      <c r="L5452" s="27" t="s">
        <v>211</v>
      </c>
      <c r="M5452" s="27" t="s">
        <v>211</v>
      </c>
      <c r="N5452" s="27" t="s">
        <v>215</v>
      </c>
      <c r="O5452" s="27" t="s">
        <v>769</v>
      </c>
      <c r="R5452" s="27">
        <v>0</v>
      </c>
      <c r="U5452" s="27" t="s">
        <v>15271</v>
      </c>
    </row>
    <row r="5453" spans="1:21" x14ac:dyDescent="0.15">
      <c r="A5453" s="27" t="s">
        <v>75</v>
      </c>
      <c r="B5453" s="27" t="s">
        <v>15315</v>
      </c>
      <c r="C5453" s="27" t="s">
        <v>248</v>
      </c>
      <c r="D5453" s="27" t="s">
        <v>768</v>
      </c>
      <c r="I5453" s="28">
        <v>43423.741898148146</v>
      </c>
      <c r="J5453" s="28">
        <v>43423.741898148146</v>
      </c>
      <c r="K5453" s="27">
        <v>0</v>
      </c>
      <c r="L5453" s="27" t="s">
        <v>211</v>
      </c>
      <c r="M5453" s="27" t="s">
        <v>211</v>
      </c>
      <c r="N5453" s="27" t="s">
        <v>215</v>
      </c>
      <c r="O5453" s="27" t="s">
        <v>769</v>
      </c>
      <c r="R5453" s="27">
        <v>0</v>
      </c>
      <c r="U5453" s="27" t="s">
        <v>2023</v>
      </c>
    </row>
    <row r="5454" spans="1:21" x14ac:dyDescent="0.15">
      <c r="A5454" s="27" t="s">
        <v>75</v>
      </c>
      <c r="B5454" s="27" t="s">
        <v>15316</v>
      </c>
      <c r="C5454" s="27" t="s">
        <v>248</v>
      </c>
      <c r="D5454" s="27" t="s">
        <v>768</v>
      </c>
      <c r="I5454" s="28">
        <v>43423.742395833331</v>
      </c>
      <c r="J5454" s="28">
        <v>43423.742395833331</v>
      </c>
      <c r="K5454" s="27">
        <v>0</v>
      </c>
      <c r="L5454" s="27" t="s">
        <v>211</v>
      </c>
      <c r="M5454" s="27" t="s">
        <v>211</v>
      </c>
      <c r="N5454" s="27" t="s">
        <v>215</v>
      </c>
      <c r="O5454" s="27" t="s">
        <v>769</v>
      </c>
      <c r="R5454" s="27">
        <v>0</v>
      </c>
      <c r="U5454" s="27" t="s">
        <v>2028</v>
      </c>
    </row>
    <row r="5455" spans="1:21" x14ac:dyDescent="0.15">
      <c r="A5455" s="27" t="s">
        <v>75</v>
      </c>
      <c r="B5455" s="27" t="s">
        <v>15317</v>
      </c>
      <c r="C5455" s="27" t="s">
        <v>248</v>
      </c>
      <c r="D5455" s="27" t="s">
        <v>768</v>
      </c>
      <c r="I5455" s="28">
        <v>43423.7424537037</v>
      </c>
      <c r="J5455" s="28">
        <v>43423.7424537037</v>
      </c>
      <c r="K5455" s="27">
        <v>0</v>
      </c>
      <c r="L5455" s="27" t="s">
        <v>211</v>
      </c>
      <c r="M5455" s="27" t="s">
        <v>211</v>
      </c>
      <c r="N5455" s="27" t="s">
        <v>215</v>
      </c>
      <c r="O5455" s="27" t="s">
        <v>769</v>
      </c>
      <c r="R5455" s="27">
        <v>0</v>
      </c>
      <c r="U5455" s="27" t="s">
        <v>2024</v>
      </c>
    </row>
    <row r="5456" spans="1:21" x14ac:dyDescent="0.15">
      <c r="A5456" s="27" t="s">
        <v>75</v>
      </c>
      <c r="B5456" s="27" t="s">
        <v>15318</v>
      </c>
      <c r="C5456" s="27" t="s">
        <v>248</v>
      </c>
      <c r="D5456" s="27" t="s">
        <v>768</v>
      </c>
      <c r="I5456" s="28">
        <v>43423.742662037039</v>
      </c>
      <c r="J5456" s="28">
        <v>43423.742662037039</v>
      </c>
      <c r="K5456" s="27">
        <v>0</v>
      </c>
      <c r="L5456" s="27" t="s">
        <v>211</v>
      </c>
      <c r="M5456" s="27" t="s">
        <v>211</v>
      </c>
      <c r="N5456" s="27" t="s">
        <v>215</v>
      </c>
      <c r="O5456" s="27" t="s">
        <v>769</v>
      </c>
      <c r="R5456" s="27">
        <v>0</v>
      </c>
      <c r="U5456" s="27" t="s">
        <v>2024</v>
      </c>
    </row>
    <row r="5457" spans="1:21" x14ac:dyDescent="0.15">
      <c r="A5457" s="27" t="s">
        <v>75</v>
      </c>
      <c r="B5457" s="27" t="s">
        <v>15319</v>
      </c>
      <c r="C5457" s="27" t="s">
        <v>248</v>
      </c>
      <c r="D5457" s="27" t="s">
        <v>768</v>
      </c>
      <c r="I5457" s="28">
        <v>43423.742708333331</v>
      </c>
      <c r="J5457" s="28">
        <v>43423.742708333331</v>
      </c>
      <c r="K5457" s="27">
        <v>0</v>
      </c>
      <c r="L5457" s="27" t="s">
        <v>211</v>
      </c>
      <c r="M5457" s="27" t="s">
        <v>211</v>
      </c>
      <c r="N5457" s="27" t="s">
        <v>215</v>
      </c>
      <c r="O5457" s="27" t="s">
        <v>769</v>
      </c>
      <c r="R5457" s="27">
        <v>0</v>
      </c>
      <c r="U5457" s="27" t="s">
        <v>2028</v>
      </c>
    </row>
    <row r="5458" spans="1:21" x14ac:dyDescent="0.15">
      <c r="A5458" s="27" t="s">
        <v>75</v>
      </c>
      <c r="B5458" s="27" t="s">
        <v>15320</v>
      </c>
      <c r="C5458" s="27" t="s">
        <v>248</v>
      </c>
      <c r="D5458" s="27" t="s">
        <v>768</v>
      </c>
      <c r="I5458" s="28">
        <v>43423.746412037035</v>
      </c>
      <c r="J5458" s="28">
        <v>43423.746412037035</v>
      </c>
      <c r="K5458" s="27">
        <v>0</v>
      </c>
      <c r="L5458" s="27" t="s">
        <v>211</v>
      </c>
      <c r="M5458" s="27" t="s">
        <v>211</v>
      </c>
      <c r="N5458" s="27" t="s">
        <v>215</v>
      </c>
      <c r="O5458" s="27" t="s">
        <v>769</v>
      </c>
      <c r="R5458" s="27">
        <v>0</v>
      </c>
      <c r="U5458" s="27" t="s">
        <v>2024</v>
      </c>
    </row>
    <row r="5459" spans="1:21" x14ac:dyDescent="0.15">
      <c r="A5459" s="27" t="s">
        <v>75</v>
      </c>
      <c r="B5459" s="27" t="s">
        <v>15321</v>
      </c>
      <c r="C5459" s="27" t="s">
        <v>248</v>
      </c>
      <c r="D5459" s="27" t="s">
        <v>770</v>
      </c>
      <c r="I5459" s="28">
        <v>43423.481296296297</v>
      </c>
      <c r="J5459" s="28">
        <v>43423.481296296297</v>
      </c>
      <c r="K5459" s="27">
        <v>0</v>
      </c>
      <c r="L5459" s="27" t="s">
        <v>211</v>
      </c>
      <c r="M5459" s="27" t="s">
        <v>211</v>
      </c>
      <c r="N5459" s="27" t="s">
        <v>215</v>
      </c>
      <c r="O5459" s="27" t="s">
        <v>771</v>
      </c>
      <c r="R5459" s="27">
        <v>0</v>
      </c>
      <c r="U5459" s="27" t="s">
        <v>15322</v>
      </c>
    </row>
    <row r="5460" spans="1:21" x14ac:dyDescent="0.15">
      <c r="A5460" s="27" t="s">
        <v>75</v>
      </c>
      <c r="B5460" s="27" t="s">
        <v>15323</v>
      </c>
      <c r="C5460" s="27" t="s">
        <v>248</v>
      </c>
      <c r="D5460" s="27" t="s">
        <v>770</v>
      </c>
      <c r="I5460" s="28">
        <v>43423.481446759259</v>
      </c>
      <c r="J5460" s="28">
        <v>43423.481446759259</v>
      </c>
      <c r="K5460" s="27">
        <v>0</v>
      </c>
      <c r="L5460" s="27" t="s">
        <v>211</v>
      </c>
      <c r="M5460" s="27" t="s">
        <v>211</v>
      </c>
      <c r="N5460" s="27" t="s">
        <v>215</v>
      </c>
      <c r="O5460" s="27" t="s">
        <v>771</v>
      </c>
      <c r="R5460" s="27">
        <v>0</v>
      </c>
      <c r="U5460" s="27" t="s">
        <v>15324</v>
      </c>
    </row>
    <row r="5461" spans="1:21" x14ac:dyDescent="0.15">
      <c r="A5461" s="27" t="s">
        <v>75</v>
      </c>
      <c r="B5461" s="27" t="s">
        <v>8608</v>
      </c>
      <c r="C5461" s="27" t="s">
        <v>248</v>
      </c>
      <c r="D5461" s="27" t="s">
        <v>770</v>
      </c>
      <c r="I5461" s="28">
        <v>43423.481828703705</v>
      </c>
      <c r="J5461" s="28">
        <v>43423.482569444444</v>
      </c>
      <c r="K5461" s="27">
        <v>7.407407407407407E-4</v>
      </c>
      <c r="L5461" s="27" t="s">
        <v>210</v>
      </c>
      <c r="M5461" s="27" t="s">
        <v>211</v>
      </c>
      <c r="N5461" s="27" t="s">
        <v>215</v>
      </c>
      <c r="O5461" s="27" t="s">
        <v>771</v>
      </c>
      <c r="R5461" s="27">
        <v>0</v>
      </c>
      <c r="U5461" s="27" t="s">
        <v>8609</v>
      </c>
    </row>
    <row r="5462" spans="1:21" x14ac:dyDescent="0.15">
      <c r="A5462" s="27" t="s">
        <v>75</v>
      </c>
      <c r="B5462" s="27" t="s">
        <v>15325</v>
      </c>
      <c r="C5462" s="27" t="s">
        <v>248</v>
      </c>
      <c r="D5462" s="27" t="s">
        <v>770</v>
      </c>
      <c r="I5462" s="28">
        <v>43423.482731481483</v>
      </c>
      <c r="J5462" s="28">
        <v>43423.482731481483</v>
      </c>
      <c r="K5462" s="27">
        <v>0</v>
      </c>
      <c r="L5462" s="27" t="s">
        <v>211</v>
      </c>
      <c r="M5462" s="27" t="s">
        <v>211</v>
      </c>
      <c r="N5462" s="27" t="s">
        <v>215</v>
      </c>
      <c r="O5462" s="27" t="s">
        <v>771</v>
      </c>
      <c r="R5462" s="27">
        <v>0</v>
      </c>
      <c r="U5462" s="27" t="s">
        <v>15326</v>
      </c>
    </row>
    <row r="5463" spans="1:21" x14ac:dyDescent="0.15">
      <c r="A5463" s="27" t="s">
        <v>75</v>
      </c>
      <c r="B5463" s="27" t="s">
        <v>15327</v>
      </c>
      <c r="C5463" s="27" t="s">
        <v>248</v>
      </c>
      <c r="D5463" s="27" t="s">
        <v>770</v>
      </c>
      <c r="I5463" s="28">
        <v>43423.482870370368</v>
      </c>
      <c r="J5463" s="28">
        <v>43423.482870370368</v>
      </c>
      <c r="K5463" s="27">
        <v>0</v>
      </c>
      <c r="L5463" s="27" t="s">
        <v>211</v>
      </c>
      <c r="M5463" s="27" t="s">
        <v>211</v>
      </c>
      <c r="N5463" s="27" t="s">
        <v>215</v>
      </c>
      <c r="O5463" s="27" t="s">
        <v>771</v>
      </c>
      <c r="R5463" s="27">
        <v>0</v>
      </c>
      <c r="U5463" s="27" t="s">
        <v>15328</v>
      </c>
    </row>
    <row r="5464" spans="1:21" x14ac:dyDescent="0.15">
      <c r="A5464" s="27" t="s">
        <v>75</v>
      </c>
      <c r="B5464" s="27" t="s">
        <v>15329</v>
      </c>
      <c r="C5464" s="27" t="s">
        <v>248</v>
      </c>
      <c r="D5464" s="27" t="s">
        <v>770</v>
      </c>
      <c r="I5464" s="28">
        <v>43423.483715277776</v>
      </c>
      <c r="J5464" s="28">
        <v>43423.483715277776</v>
      </c>
      <c r="K5464" s="27">
        <v>0</v>
      </c>
      <c r="L5464" s="27" t="s">
        <v>211</v>
      </c>
      <c r="M5464" s="27" t="s">
        <v>211</v>
      </c>
      <c r="N5464" s="27" t="s">
        <v>215</v>
      </c>
      <c r="O5464" s="27" t="s">
        <v>771</v>
      </c>
      <c r="R5464" s="27">
        <v>0</v>
      </c>
      <c r="U5464" s="27" t="s">
        <v>15330</v>
      </c>
    </row>
    <row r="5465" spans="1:21" x14ac:dyDescent="0.15">
      <c r="A5465" s="27" t="s">
        <v>75</v>
      </c>
      <c r="B5465" s="27" t="s">
        <v>8610</v>
      </c>
      <c r="C5465" s="27" t="s">
        <v>248</v>
      </c>
      <c r="D5465" s="27" t="s">
        <v>770</v>
      </c>
      <c r="I5465" s="28">
        <v>43423.484016203707</v>
      </c>
      <c r="J5465" s="28">
        <v>43423.485381944447</v>
      </c>
      <c r="K5465" s="27">
        <v>1.3657407407407409E-3</v>
      </c>
      <c r="L5465" s="27" t="s">
        <v>210</v>
      </c>
      <c r="M5465" s="27" t="s">
        <v>211</v>
      </c>
      <c r="N5465" s="27" t="s">
        <v>215</v>
      </c>
      <c r="O5465" s="27" t="s">
        <v>771</v>
      </c>
      <c r="R5465" s="27">
        <v>0</v>
      </c>
      <c r="U5465" s="27" t="s">
        <v>8611</v>
      </c>
    </row>
    <row r="5466" spans="1:21" x14ac:dyDescent="0.15">
      <c r="A5466" s="27" t="s">
        <v>75</v>
      </c>
      <c r="B5466" s="27" t="s">
        <v>15331</v>
      </c>
      <c r="C5466" s="27" t="s">
        <v>248</v>
      </c>
      <c r="D5466" s="27" t="s">
        <v>770</v>
      </c>
      <c r="I5466" s="28">
        <v>43423.48574074074</v>
      </c>
      <c r="J5466" s="28">
        <v>43423.48574074074</v>
      </c>
      <c r="K5466" s="27">
        <v>0</v>
      </c>
      <c r="L5466" s="27" t="s">
        <v>211</v>
      </c>
      <c r="M5466" s="27" t="s">
        <v>211</v>
      </c>
      <c r="N5466" s="27" t="s">
        <v>215</v>
      </c>
      <c r="O5466" s="27" t="s">
        <v>771</v>
      </c>
      <c r="R5466" s="27">
        <v>0</v>
      </c>
      <c r="U5466" s="27" t="s">
        <v>15332</v>
      </c>
    </row>
    <row r="5467" spans="1:21" x14ac:dyDescent="0.15">
      <c r="A5467" s="27" t="s">
        <v>75</v>
      </c>
      <c r="B5467" s="27" t="s">
        <v>15333</v>
      </c>
      <c r="C5467" s="27" t="s">
        <v>248</v>
      </c>
      <c r="D5467" s="27" t="s">
        <v>770</v>
      </c>
      <c r="I5467" s="28">
        <v>43423.485949074071</v>
      </c>
      <c r="J5467" s="28">
        <v>43423.485949074071</v>
      </c>
      <c r="K5467" s="27">
        <v>0</v>
      </c>
      <c r="L5467" s="27" t="s">
        <v>211</v>
      </c>
      <c r="M5467" s="27" t="s">
        <v>211</v>
      </c>
      <c r="N5467" s="27" t="s">
        <v>215</v>
      </c>
      <c r="O5467" s="27" t="s">
        <v>771</v>
      </c>
      <c r="R5467" s="27">
        <v>0</v>
      </c>
      <c r="U5467" s="27" t="s">
        <v>15332</v>
      </c>
    </row>
    <row r="5468" spans="1:21" x14ac:dyDescent="0.15">
      <c r="A5468" s="27" t="s">
        <v>75</v>
      </c>
      <c r="B5468" s="27" t="s">
        <v>15334</v>
      </c>
      <c r="C5468" s="27" t="s">
        <v>248</v>
      </c>
      <c r="D5468" s="27" t="s">
        <v>770</v>
      </c>
      <c r="I5468" s="28">
        <v>43423.486284722225</v>
      </c>
      <c r="J5468" s="28">
        <v>43423.486284722225</v>
      </c>
      <c r="K5468" s="27">
        <v>0</v>
      </c>
      <c r="L5468" s="27" t="s">
        <v>211</v>
      </c>
      <c r="M5468" s="27" t="s">
        <v>211</v>
      </c>
      <c r="N5468" s="27" t="s">
        <v>215</v>
      </c>
      <c r="O5468" s="27" t="s">
        <v>771</v>
      </c>
      <c r="R5468" s="27">
        <v>0</v>
      </c>
      <c r="U5468" s="27" t="s">
        <v>15332</v>
      </c>
    </row>
    <row r="5469" spans="1:21" x14ac:dyDescent="0.15">
      <c r="A5469" s="27" t="s">
        <v>75</v>
      </c>
      <c r="B5469" s="27" t="s">
        <v>15335</v>
      </c>
      <c r="C5469" s="27" t="s">
        <v>248</v>
      </c>
      <c r="D5469" s="27" t="s">
        <v>770</v>
      </c>
      <c r="I5469" s="28">
        <v>43423.486666666664</v>
      </c>
      <c r="J5469" s="28">
        <v>43423.486666666664</v>
      </c>
      <c r="K5469" s="27">
        <v>0</v>
      </c>
      <c r="L5469" s="27" t="s">
        <v>211</v>
      </c>
      <c r="M5469" s="27" t="s">
        <v>211</v>
      </c>
      <c r="N5469" s="27" t="s">
        <v>215</v>
      </c>
      <c r="O5469" s="27" t="s">
        <v>771</v>
      </c>
      <c r="R5469" s="27">
        <v>0</v>
      </c>
      <c r="U5469" s="27" t="s">
        <v>15336</v>
      </c>
    </row>
    <row r="5470" spans="1:21" x14ac:dyDescent="0.15">
      <c r="A5470" s="27" t="s">
        <v>75</v>
      </c>
      <c r="B5470" s="27" t="s">
        <v>8612</v>
      </c>
      <c r="C5470" s="27" t="s">
        <v>248</v>
      </c>
      <c r="D5470" s="27" t="s">
        <v>770</v>
      </c>
      <c r="I5470" s="28">
        <v>43423.493645833332</v>
      </c>
      <c r="J5470" s="28">
        <v>43423.49690972222</v>
      </c>
      <c r="K5470" s="27">
        <v>3.2638888888888891E-3</v>
      </c>
      <c r="L5470" s="27" t="s">
        <v>210</v>
      </c>
      <c r="M5470" s="27" t="s">
        <v>210</v>
      </c>
      <c r="N5470" s="27" t="s">
        <v>215</v>
      </c>
      <c r="O5470" s="27" t="s">
        <v>771</v>
      </c>
      <c r="R5470" s="27">
        <v>0</v>
      </c>
      <c r="U5470" s="27" t="s">
        <v>8613</v>
      </c>
    </row>
    <row r="5471" spans="1:21" x14ac:dyDescent="0.15">
      <c r="A5471" s="27" t="s">
        <v>75</v>
      </c>
      <c r="B5471" s="27" t="s">
        <v>15337</v>
      </c>
      <c r="C5471" s="27" t="s">
        <v>248</v>
      </c>
      <c r="D5471" s="27" t="s">
        <v>770</v>
      </c>
      <c r="I5471" s="28">
        <v>43423.502835648149</v>
      </c>
      <c r="J5471" s="28">
        <v>43423.502835648149</v>
      </c>
      <c r="K5471" s="27">
        <v>0</v>
      </c>
      <c r="L5471" s="27" t="s">
        <v>211</v>
      </c>
      <c r="M5471" s="27" t="s">
        <v>211</v>
      </c>
      <c r="N5471" s="27" t="s">
        <v>215</v>
      </c>
      <c r="O5471" s="27" t="s">
        <v>771</v>
      </c>
      <c r="R5471" s="27">
        <v>0</v>
      </c>
      <c r="U5471" s="27" t="s">
        <v>8613</v>
      </c>
    </row>
    <row r="5472" spans="1:21" x14ac:dyDescent="0.15">
      <c r="A5472" s="27" t="s">
        <v>75</v>
      </c>
      <c r="B5472" s="27" t="s">
        <v>15338</v>
      </c>
      <c r="C5472" s="27" t="s">
        <v>248</v>
      </c>
      <c r="D5472" s="27" t="s">
        <v>770</v>
      </c>
      <c r="I5472" s="28">
        <v>43423.580949074072</v>
      </c>
      <c r="J5472" s="28">
        <v>43423.580949074072</v>
      </c>
      <c r="K5472" s="27">
        <v>0</v>
      </c>
      <c r="L5472" s="27" t="s">
        <v>211</v>
      </c>
      <c r="M5472" s="27" t="s">
        <v>211</v>
      </c>
      <c r="N5472" s="27" t="s">
        <v>215</v>
      </c>
      <c r="O5472" s="27" t="s">
        <v>771</v>
      </c>
      <c r="R5472" s="27">
        <v>0</v>
      </c>
      <c r="U5472" s="27" t="s">
        <v>15339</v>
      </c>
    </row>
    <row r="5473" spans="1:21" x14ac:dyDescent="0.15">
      <c r="A5473" s="27" t="s">
        <v>75</v>
      </c>
      <c r="B5473" s="27" t="s">
        <v>8614</v>
      </c>
      <c r="C5473" s="27" t="s">
        <v>248</v>
      </c>
      <c r="D5473" s="27" t="s">
        <v>770</v>
      </c>
      <c r="I5473" s="28">
        <v>43423.581203703703</v>
      </c>
      <c r="J5473" s="28">
        <v>43423.585138888891</v>
      </c>
      <c r="K5473" s="27">
        <v>3.9351851851851857E-3</v>
      </c>
      <c r="L5473" s="27" t="s">
        <v>210</v>
      </c>
      <c r="M5473" s="27" t="s">
        <v>210</v>
      </c>
      <c r="N5473" s="27" t="s">
        <v>215</v>
      </c>
      <c r="O5473" s="27" t="s">
        <v>771</v>
      </c>
      <c r="R5473" s="27">
        <v>0</v>
      </c>
      <c r="U5473" s="27" t="s">
        <v>8615</v>
      </c>
    </row>
    <row r="5474" spans="1:21" x14ac:dyDescent="0.15">
      <c r="A5474" s="27" t="s">
        <v>75</v>
      </c>
      <c r="B5474" s="27" t="s">
        <v>15340</v>
      </c>
      <c r="C5474" s="27" t="s">
        <v>248</v>
      </c>
      <c r="D5474" s="27" t="s">
        <v>770</v>
      </c>
      <c r="I5474" s="28">
        <v>43423.587870370371</v>
      </c>
      <c r="J5474" s="28">
        <v>43423.587870370371</v>
      </c>
      <c r="K5474" s="27">
        <v>0</v>
      </c>
      <c r="L5474" s="27" t="s">
        <v>211</v>
      </c>
      <c r="M5474" s="27" t="s">
        <v>211</v>
      </c>
      <c r="N5474" s="27" t="s">
        <v>215</v>
      </c>
      <c r="O5474" s="27" t="s">
        <v>771</v>
      </c>
      <c r="R5474" s="27">
        <v>0</v>
      </c>
      <c r="U5474" s="27" t="s">
        <v>15341</v>
      </c>
    </row>
    <row r="5475" spans="1:21" x14ac:dyDescent="0.15">
      <c r="A5475" s="27" t="s">
        <v>75</v>
      </c>
      <c r="B5475" s="27" t="s">
        <v>15342</v>
      </c>
      <c r="C5475" s="27" t="s">
        <v>248</v>
      </c>
      <c r="D5475" s="27" t="s">
        <v>770</v>
      </c>
      <c r="I5475" s="28">
        <v>43423.588055555556</v>
      </c>
      <c r="J5475" s="28">
        <v>43423.588055555556</v>
      </c>
      <c r="K5475" s="27">
        <v>0</v>
      </c>
      <c r="L5475" s="27" t="s">
        <v>211</v>
      </c>
      <c r="M5475" s="27" t="s">
        <v>211</v>
      </c>
      <c r="N5475" s="27" t="s">
        <v>215</v>
      </c>
      <c r="O5475" s="27" t="s">
        <v>771</v>
      </c>
      <c r="R5475" s="27">
        <v>0</v>
      </c>
      <c r="U5475" s="27" t="s">
        <v>15343</v>
      </c>
    </row>
    <row r="5476" spans="1:21" x14ac:dyDescent="0.15">
      <c r="A5476" s="27" t="s">
        <v>75</v>
      </c>
      <c r="B5476" s="27" t="s">
        <v>15344</v>
      </c>
      <c r="C5476" s="27" t="s">
        <v>248</v>
      </c>
      <c r="D5476" s="27" t="s">
        <v>770</v>
      </c>
      <c r="I5476" s="28">
        <v>43423.589224537034</v>
      </c>
      <c r="J5476" s="28">
        <v>43423.589224537034</v>
      </c>
      <c r="K5476" s="27">
        <v>0</v>
      </c>
      <c r="L5476" s="27" t="s">
        <v>211</v>
      </c>
      <c r="M5476" s="27" t="s">
        <v>211</v>
      </c>
      <c r="N5476" s="27" t="s">
        <v>215</v>
      </c>
      <c r="O5476" s="27" t="s">
        <v>771</v>
      </c>
      <c r="R5476" s="27">
        <v>0</v>
      </c>
      <c r="U5476" s="27" t="s">
        <v>1804</v>
      </c>
    </row>
    <row r="5477" spans="1:21" x14ac:dyDescent="0.15">
      <c r="A5477" s="27" t="s">
        <v>75</v>
      </c>
      <c r="B5477" s="27" t="s">
        <v>15345</v>
      </c>
      <c r="C5477" s="27" t="s">
        <v>248</v>
      </c>
      <c r="D5477" s="27" t="s">
        <v>770</v>
      </c>
      <c r="I5477" s="28">
        <v>43423.592812499999</v>
      </c>
      <c r="J5477" s="28">
        <v>43423.592812499999</v>
      </c>
      <c r="K5477" s="27">
        <v>0</v>
      </c>
      <c r="L5477" s="27" t="s">
        <v>211</v>
      </c>
      <c r="M5477" s="27" t="s">
        <v>211</v>
      </c>
      <c r="N5477" s="27" t="s">
        <v>215</v>
      </c>
      <c r="O5477" s="27" t="s">
        <v>771</v>
      </c>
      <c r="R5477" s="27">
        <v>0</v>
      </c>
      <c r="U5477" s="27" t="s">
        <v>15346</v>
      </c>
    </row>
    <row r="5478" spans="1:21" x14ac:dyDescent="0.15">
      <c r="A5478" s="27" t="s">
        <v>75</v>
      </c>
      <c r="B5478" s="27" t="s">
        <v>8616</v>
      </c>
      <c r="C5478" s="27" t="s">
        <v>248</v>
      </c>
      <c r="D5478" s="27" t="s">
        <v>770</v>
      </c>
      <c r="I5478" s="28">
        <v>43423.592997685184</v>
      </c>
      <c r="J5478" s="28">
        <v>43423.594467592593</v>
      </c>
      <c r="K5478" s="27">
        <v>1.4699074074074074E-3</v>
      </c>
      <c r="L5478" s="27" t="s">
        <v>210</v>
      </c>
      <c r="M5478" s="27" t="s">
        <v>211</v>
      </c>
      <c r="N5478" s="27" t="s">
        <v>215</v>
      </c>
      <c r="O5478" s="27" t="s">
        <v>771</v>
      </c>
      <c r="R5478" s="27">
        <v>0</v>
      </c>
      <c r="U5478" s="27" t="s">
        <v>8617</v>
      </c>
    </row>
    <row r="5479" spans="1:21" x14ac:dyDescent="0.15">
      <c r="A5479" s="27" t="s">
        <v>75</v>
      </c>
      <c r="B5479" s="27" t="s">
        <v>15347</v>
      </c>
      <c r="C5479" s="27" t="s">
        <v>248</v>
      </c>
      <c r="D5479" s="27" t="s">
        <v>770</v>
      </c>
      <c r="I5479" s="28">
        <v>43423.594039351854</v>
      </c>
      <c r="J5479" s="28">
        <v>43423.594039351854</v>
      </c>
      <c r="K5479" s="27">
        <v>0</v>
      </c>
      <c r="L5479" s="27" t="s">
        <v>211</v>
      </c>
      <c r="M5479" s="27" t="s">
        <v>211</v>
      </c>
      <c r="N5479" s="27" t="s">
        <v>215</v>
      </c>
      <c r="O5479" s="27" t="s">
        <v>771</v>
      </c>
      <c r="R5479" s="27">
        <v>0</v>
      </c>
      <c r="U5479" s="27" t="s">
        <v>15348</v>
      </c>
    </row>
    <row r="5480" spans="1:21" x14ac:dyDescent="0.15">
      <c r="A5480" s="27" t="s">
        <v>75</v>
      </c>
      <c r="B5480" s="27" t="s">
        <v>8618</v>
      </c>
      <c r="C5480" s="27" t="s">
        <v>248</v>
      </c>
      <c r="D5480" s="27" t="s">
        <v>770</v>
      </c>
      <c r="I5480" s="28">
        <v>43423.595324074071</v>
      </c>
      <c r="J5480" s="28">
        <v>43423.596643518518</v>
      </c>
      <c r="K5480" s="27">
        <v>1.3194444444444443E-3</v>
      </c>
      <c r="L5480" s="27" t="s">
        <v>210</v>
      </c>
      <c r="M5480" s="27" t="s">
        <v>211</v>
      </c>
      <c r="N5480" s="27" t="s">
        <v>215</v>
      </c>
      <c r="O5480" s="27" t="s">
        <v>771</v>
      </c>
      <c r="R5480" s="27">
        <v>0</v>
      </c>
      <c r="U5480" s="27" t="s">
        <v>8619</v>
      </c>
    </row>
    <row r="5481" spans="1:21" x14ac:dyDescent="0.15">
      <c r="A5481" s="27" t="s">
        <v>75</v>
      </c>
      <c r="B5481" s="27" t="s">
        <v>15349</v>
      </c>
      <c r="C5481" s="27" t="s">
        <v>248</v>
      </c>
      <c r="D5481" s="27" t="s">
        <v>770</v>
      </c>
      <c r="I5481" s="28">
        <v>43423.596932870372</v>
      </c>
      <c r="J5481" s="28">
        <v>43423.596932870372</v>
      </c>
      <c r="K5481" s="27">
        <v>0</v>
      </c>
      <c r="L5481" s="27" t="s">
        <v>211</v>
      </c>
      <c r="M5481" s="27" t="s">
        <v>211</v>
      </c>
      <c r="N5481" s="27" t="s">
        <v>215</v>
      </c>
      <c r="O5481" s="27" t="s">
        <v>771</v>
      </c>
      <c r="R5481" s="27">
        <v>0</v>
      </c>
      <c r="U5481" s="27" t="s">
        <v>15350</v>
      </c>
    </row>
    <row r="5482" spans="1:21" x14ac:dyDescent="0.15">
      <c r="A5482" s="27" t="s">
        <v>75</v>
      </c>
      <c r="B5482" s="27" t="s">
        <v>8620</v>
      </c>
      <c r="C5482" s="27" t="s">
        <v>248</v>
      </c>
      <c r="D5482" s="27" t="s">
        <v>770</v>
      </c>
      <c r="I5482" s="28">
        <v>43423.597083333334</v>
      </c>
      <c r="J5482" s="28">
        <v>43423.598217592589</v>
      </c>
      <c r="K5482" s="27">
        <v>1.1342592592592591E-3</v>
      </c>
      <c r="L5482" s="27" t="s">
        <v>210</v>
      </c>
      <c r="M5482" s="27" t="s">
        <v>211</v>
      </c>
      <c r="N5482" s="27" t="s">
        <v>215</v>
      </c>
      <c r="O5482" s="27" t="s">
        <v>771</v>
      </c>
      <c r="R5482" s="27">
        <v>0</v>
      </c>
      <c r="U5482" s="27" t="s">
        <v>8621</v>
      </c>
    </row>
    <row r="5483" spans="1:21" x14ac:dyDescent="0.15">
      <c r="A5483" s="27" t="s">
        <v>75</v>
      </c>
      <c r="B5483" s="27" t="s">
        <v>15351</v>
      </c>
      <c r="C5483" s="27" t="s">
        <v>248</v>
      </c>
      <c r="D5483" s="27" t="s">
        <v>770</v>
      </c>
      <c r="I5483" s="28">
        <v>43423.598530092589</v>
      </c>
      <c r="J5483" s="28">
        <v>43423.598530092589</v>
      </c>
      <c r="K5483" s="27">
        <v>0</v>
      </c>
      <c r="L5483" s="27" t="s">
        <v>211</v>
      </c>
      <c r="M5483" s="27" t="s">
        <v>211</v>
      </c>
      <c r="N5483" s="27" t="s">
        <v>215</v>
      </c>
      <c r="O5483" s="27" t="s">
        <v>771</v>
      </c>
      <c r="R5483" s="27">
        <v>0</v>
      </c>
      <c r="U5483" s="27" t="s">
        <v>15352</v>
      </c>
    </row>
    <row r="5484" spans="1:21" x14ac:dyDescent="0.15">
      <c r="A5484" s="27" t="s">
        <v>75</v>
      </c>
      <c r="B5484" s="27" t="s">
        <v>8622</v>
      </c>
      <c r="C5484" s="27" t="s">
        <v>248</v>
      </c>
      <c r="D5484" s="27" t="s">
        <v>770</v>
      </c>
      <c r="I5484" s="28">
        <v>43423.598703703705</v>
      </c>
      <c r="J5484" s="28">
        <v>43423.599733796298</v>
      </c>
      <c r="K5484" s="27">
        <v>1.0300925925925926E-3</v>
      </c>
      <c r="L5484" s="27" t="s">
        <v>210</v>
      </c>
      <c r="M5484" s="27" t="s">
        <v>211</v>
      </c>
      <c r="N5484" s="27" t="s">
        <v>215</v>
      </c>
      <c r="O5484" s="27" t="s">
        <v>771</v>
      </c>
      <c r="R5484" s="27">
        <v>0</v>
      </c>
      <c r="U5484" s="27" t="s">
        <v>8623</v>
      </c>
    </row>
    <row r="5485" spans="1:21" x14ac:dyDescent="0.15">
      <c r="A5485" s="27" t="s">
        <v>75</v>
      </c>
      <c r="B5485" s="27" t="s">
        <v>15353</v>
      </c>
      <c r="C5485" s="27" t="s">
        <v>248</v>
      </c>
      <c r="D5485" s="27" t="s">
        <v>770</v>
      </c>
      <c r="I5485" s="28">
        <v>43423.600115740737</v>
      </c>
      <c r="J5485" s="28">
        <v>43423.600115740737</v>
      </c>
      <c r="K5485" s="27">
        <v>0</v>
      </c>
      <c r="L5485" s="27" t="s">
        <v>211</v>
      </c>
      <c r="M5485" s="27" t="s">
        <v>211</v>
      </c>
      <c r="N5485" s="27" t="s">
        <v>215</v>
      </c>
      <c r="O5485" s="27" t="s">
        <v>771</v>
      </c>
      <c r="R5485" s="27">
        <v>0</v>
      </c>
      <c r="U5485" s="27" t="s">
        <v>15354</v>
      </c>
    </row>
    <row r="5486" spans="1:21" x14ac:dyDescent="0.15">
      <c r="A5486" s="27" t="s">
        <v>75</v>
      </c>
      <c r="B5486" s="27" t="s">
        <v>15355</v>
      </c>
      <c r="C5486" s="27" t="s">
        <v>248</v>
      </c>
      <c r="D5486" s="27" t="s">
        <v>770</v>
      </c>
      <c r="I5486" s="28">
        <v>43423.600370370368</v>
      </c>
      <c r="J5486" s="28">
        <v>43423.600370370368</v>
      </c>
      <c r="K5486" s="27">
        <v>0</v>
      </c>
      <c r="L5486" s="27" t="s">
        <v>211</v>
      </c>
      <c r="M5486" s="27" t="s">
        <v>211</v>
      </c>
      <c r="N5486" s="27" t="s">
        <v>215</v>
      </c>
      <c r="O5486" s="27" t="s">
        <v>771</v>
      </c>
      <c r="R5486" s="27">
        <v>0</v>
      </c>
      <c r="U5486" s="27" t="s">
        <v>15356</v>
      </c>
    </row>
    <row r="5487" spans="1:21" x14ac:dyDescent="0.15">
      <c r="A5487" s="27" t="s">
        <v>75</v>
      </c>
      <c r="B5487" s="27" t="s">
        <v>8624</v>
      </c>
      <c r="C5487" s="27" t="s">
        <v>248</v>
      </c>
      <c r="D5487" s="27" t="s">
        <v>770</v>
      </c>
      <c r="I5487" s="28">
        <v>43423.60050925926</v>
      </c>
      <c r="J5487" s="28">
        <v>43423.600798611114</v>
      </c>
      <c r="K5487" s="27">
        <v>2.8935185185185189E-4</v>
      </c>
      <c r="L5487" s="27" t="s">
        <v>210</v>
      </c>
      <c r="M5487" s="27" t="s">
        <v>211</v>
      </c>
      <c r="N5487" s="27" t="s">
        <v>215</v>
      </c>
      <c r="O5487" s="27" t="s">
        <v>771</v>
      </c>
      <c r="R5487" s="27">
        <v>0</v>
      </c>
      <c r="U5487" s="27" t="s">
        <v>8625</v>
      </c>
    </row>
    <row r="5488" spans="1:21" x14ac:dyDescent="0.15">
      <c r="A5488" s="27" t="s">
        <v>75</v>
      </c>
      <c r="B5488" s="27" t="s">
        <v>15357</v>
      </c>
      <c r="C5488" s="27" t="s">
        <v>248</v>
      </c>
      <c r="D5488" s="27" t="s">
        <v>770</v>
      </c>
      <c r="I5488" s="28">
        <v>43423.602233796293</v>
      </c>
      <c r="J5488" s="28">
        <v>43423.602233796293</v>
      </c>
      <c r="K5488" s="27">
        <v>0</v>
      </c>
      <c r="L5488" s="27" t="s">
        <v>211</v>
      </c>
      <c r="M5488" s="27" t="s">
        <v>211</v>
      </c>
      <c r="N5488" s="27" t="s">
        <v>215</v>
      </c>
      <c r="O5488" s="27" t="s">
        <v>771</v>
      </c>
      <c r="R5488" s="27">
        <v>0</v>
      </c>
      <c r="U5488" s="27" t="s">
        <v>15358</v>
      </c>
    </row>
    <row r="5489" spans="1:21" x14ac:dyDescent="0.15">
      <c r="A5489" s="27" t="s">
        <v>75</v>
      </c>
      <c r="B5489" s="27" t="s">
        <v>15359</v>
      </c>
      <c r="C5489" s="27" t="s">
        <v>248</v>
      </c>
      <c r="D5489" s="27" t="s">
        <v>770</v>
      </c>
      <c r="I5489" s="28">
        <v>43423.602384259262</v>
      </c>
      <c r="J5489" s="28">
        <v>43423.602384259262</v>
      </c>
      <c r="K5489" s="27">
        <v>0</v>
      </c>
      <c r="L5489" s="27" t="s">
        <v>211</v>
      </c>
      <c r="M5489" s="27" t="s">
        <v>211</v>
      </c>
      <c r="N5489" s="27" t="s">
        <v>215</v>
      </c>
      <c r="O5489" s="27" t="s">
        <v>771</v>
      </c>
      <c r="R5489" s="27">
        <v>0</v>
      </c>
      <c r="U5489" s="27" t="s">
        <v>15360</v>
      </c>
    </row>
    <row r="5490" spans="1:21" x14ac:dyDescent="0.15">
      <c r="A5490" s="27" t="s">
        <v>75</v>
      </c>
      <c r="B5490" s="27" t="s">
        <v>8626</v>
      </c>
      <c r="C5490" s="27" t="s">
        <v>248</v>
      </c>
      <c r="D5490" s="27" t="s">
        <v>770</v>
      </c>
      <c r="I5490" s="28">
        <v>43423.602696759262</v>
      </c>
      <c r="J5490" s="28">
        <v>43423.605694444443</v>
      </c>
      <c r="K5490" s="27">
        <v>2.9976851851851848E-3</v>
      </c>
      <c r="L5490" s="27" t="s">
        <v>210</v>
      </c>
      <c r="M5490" s="27" t="s">
        <v>210</v>
      </c>
      <c r="N5490" s="27" t="s">
        <v>215</v>
      </c>
      <c r="O5490" s="27" t="s">
        <v>771</v>
      </c>
      <c r="R5490" s="27">
        <v>0</v>
      </c>
      <c r="U5490" s="27" t="s">
        <v>8627</v>
      </c>
    </row>
    <row r="5491" spans="1:21" x14ac:dyDescent="0.15">
      <c r="A5491" s="27" t="s">
        <v>75</v>
      </c>
      <c r="B5491" s="27" t="s">
        <v>15361</v>
      </c>
      <c r="C5491" s="27" t="s">
        <v>248</v>
      </c>
      <c r="D5491" s="27" t="s">
        <v>770</v>
      </c>
      <c r="I5491" s="28">
        <v>43423.606354166666</v>
      </c>
      <c r="J5491" s="28">
        <v>43423.606354166666</v>
      </c>
      <c r="K5491" s="27">
        <v>0</v>
      </c>
      <c r="L5491" s="27" t="s">
        <v>211</v>
      </c>
      <c r="M5491" s="27" t="s">
        <v>211</v>
      </c>
      <c r="N5491" s="27" t="s">
        <v>215</v>
      </c>
      <c r="O5491" s="27" t="s">
        <v>771</v>
      </c>
      <c r="R5491" s="27">
        <v>0</v>
      </c>
      <c r="U5491" s="27" t="s">
        <v>15362</v>
      </c>
    </row>
    <row r="5492" spans="1:21" x14ac:dyDescent="0.15">
      <c r="A5492" s="27" t="s">
        <v>75</v>
      </c>
      <c r="B5492" s="27" t="s">
        <v>8628</v>
      </c>
      <c r="C5492" s="27" t="s">
        <v>248</v>
      </c>
      <c r="D5492" s="27" t="s">
        <v>770</v>
      </c>
      <c r="I5492" s="28">
        <v>43423.613206018519</v>
      </c>
      <c r="J5492" s="28">
        <v>43423.614768518521</v>
      </c>
      <c r="K5492" s="27">
        <v>1.5624999999999999E-3</v>
      </c>
      <c r="L5492" s="27" t="s">
        <v>210</v>
      </c>
      <c r="M5492" s="27" t="s">
        <v>211</v>
      </c>
      <c r="N5492" s="27" t="s">
        <v>215</v>
      </c>
      <c r="O5492" s="27" t="s">
        <v>771</v>
      </c>
      <c r="R5492" s="27">
        <v>0</v>
      </c>
      <c r="U5492" s="27" t="s">
        <v>8629</v>
      </c>
    </row>
    <row r="5493" spans="1:21" x14ac:dyDescent="0.15">
      <c r="A5493" s="27" t="s">
        <v>75</v>
      </c>
      <c r="B5493" s="27" t="s">
        <v>15363</v>
      </c>
      <c r="C5493" s="27" t="s">
        <v>248</v>
      </c>
      <c r="D5493" s="27" t="s">
        <v>770</v>
      </c>
      <c r="I5493" s="28">
        <v>43423.615243055552</v>
      </c>
      <c r="J5493" s="28">
        <v>43423.615243055552</v>
      </c>
      <c r="K5493" s="27">
        <v>0</v>
      </c>
      <c r="L5493" s="27" t="s">
        <v>211</v>
      </c>
      <c r="M5493" s="27" t="s">
        <v>211</v>
      </c>
      <c r="N5493" s="27" t="s">
        <v>215</v>
      </c>
      <c r="O5493" s="27" t="s">
        <v>771</v>
      </c>
      <c r="R5493" s="27">
        <v>0</v>
      </c>
      <c r="U5493" s="27" t="s">
        <v>8631</v>
      </c>
    </row>
    <row r="5494" spans="1:21" x14ac:dyDescent="0.15">
      <c r="A5494" s="27" t="s">
        <v>75</v>
      </c>
      <c r="B5494" s="27" t="s">
        <v>8630</v>
      </c>
      <c r="C5494" s="27" t="s">
        <v>248</v>
      </c>
      <c r="D5494" s="27" t="s">
        <v>770</v>
      </c>
      <c r="I5494" s="28">
        <v>43423.615405092591</v>
      </c>
      <c r="J5494" s="28">
        <v>43423.616041666668</v>
      </c>
      <c r="K5494" s="27">
        <v>6.3657407407407402E-4</v>
      </c>
      <c r="L5494" s="27" t="s">
        <v>210</v>
      </c>
      <c r="M5494" s="27" t="s">
        <v>211</v>
      </c>
      <c r="N5494" s="27" t="s">
        <v>215</v>
      </c>
      <c r="O5494" s="27" t="s">
        <v>771</v>
      </c>
      <c r="R5494" s="27">
        <v>0</v>
      </c>
      <c r="U5494" s="27" t="s">
        <v>8631</v>
      </c>
    </row>
    <row r="5495" spans="1:21" x14ac:dyDescent="0.15">
      <c r="A5495" s="27" t="s">
        <v>75</v>
      </c>
      <c r="B5495" s="27" t="s">
        <v>8632</v>
      </c>
      <c r="C5495" s="27" t="s">
        <v>248</v>
      </c>
      <c r="D5495" s="27" t="s">
        <v>770</v>
      </c>
      <c r="I5495" s="28">
        <v>43423.616388888891</v>
      </c>
      <c r="J5495" s="28">
        <v>43423.618379629632</v>
      </c>
      <c r="K5495" s="27">
        <v>1.9907407407407408E-3</v>
      </c>
      <c r="L5495" s="27" t="s">
        <v>210</v>
      </c>
      <c r="M5495" s="27" t="s">
        <v>211</v>
      </c>
      <c r="N5495" s="27" t="s">
        <v>215</v>
      </c>
      <c r="O5495" s="27" t="s">
        <v>771</v>
      </c>
      <c r="R5495" s="27">
        <v>0</v>
      </c>
      <c r="U5495" s="27" t="s">
        <v>8633</v>
      </c>
    </row>
    <row r="5496" spans="1:21" x14ac:dyDescent="0.15">
      <c r="A5496" s="27" t="s">
        <v>75</v>
      </c>
      <c r="B5496" s="27" t="s">
        <v>8634</v>
      </c>
      <c r="C5496" s="27" t="s">
        <v>248</v>
      </c>
      <c r="D5496" s="27" t="s">
        <v>770</v>
      </c>
      <c r="I5496" s="28">
        <v>43423.619791666664</v>
      </c>
      <c r="J5496" s="28">
        <v>43423.62164351852</v>
      </c>
      <c r="K5496" s="27">
        <v>1.8518518518518517E-3</v>
      </c>
      <c r="L5496" s="27" t="s">
        <v>210</v>
      </c>
      <c r="M5496" s="27" t="s">
        <v>211</v>
      </c>
      <c r="N5496" s="27" t="s">
        <v>215</v>
      </c>
      <c r="O5496" s="27" t="s">
        <v>771</v>
      </c>
      <c r="R5496" s="27">
        <v>0</v>
      </c>
      <c r="U5496" s="27" t="s">
        <v>8635</v>
      </c>
    </row>
    <row r="5497" spans="1:21" x14ac:dyDescent="0.15">
      <c r="A5497" s="27" t="s">
        <v>75</v>
      </c>
      <c r="B5497" s="27" t="s">
        <v>15364</v>
      </c>
      <c r="C5497" s="27" t="s">
        <v>248</v>
      </c>
      <c r="D5497" s="27" t="s">
        <v>770</v>
      </c>
      <c r="I5497" s="28">
        <v>43423.622800925928</v>
      </c>
      <c r="J5497" s="28">
        <v>43423.622800925928</v>
      </c>
      <c r="K5497" s="27">
        <v>0</v>
      </c>
      <c r="L5497" s="27" t="s">
        <v>211</v>
      </c>
      <c r="M5497" s="27" t="s">
        <v>211</v>
      </c>
      <c r="N5497" s="27" t="s">
        <v>215</v>
      </c>
      <c r="O5497" s="27" t="s">
        <v>771</v>
      </c>
      <c r="R5497" s="27">
        <v>0</v>
      </c>
      <c r="U5497" s="27" t="s">
        <v>15365</v>
      </c>
    </row>
    <row r="5498" spans="1:21" x14ac:dyDescent="0.15">
      <c r="A5498" s="27" t="s">
        <v>75</v>
      </c>
      <c r="B5498" s="27" t="s">
        <v>15366</v>
      </c>
      <c r="C5498" s="27" t="s">
        <v>248</v>
      </c>
      <c r="D5498" s="27" t="s">
        <v>770</v>
      </c>
      <c r="I5498" s="28">
        <v>43423.623078703706</v>
      </c>
      <c r="J5498" s="28">
        <v>43423.623078703706</v>
      </c>
      <c r="K5498" s="27">
        <v>0</v>
      </c>
      <c r="L5498" s="27" t="s">
        <v>211</v>
      </c>
      <c r="M5498" s="27" t="s">
        <v>211</v>
      </c>
      <c r="N5498" s="27" t="s">
        <v>215</v>
      </c>
      <c r="O5498" s="27" t="s">
        <v>771</v>
      </c>
      <c r="R5498" s="27">
        <v>0</v>
      </c>
      <c r="U5498" s="27" t="s">
        <v>15367</v>
      </c>
    </row>
    <row r="5499" spans="1:21" x14ac:dyDescent="0.15">
      <c r="A5499" s="27" t="s">
        <v>75</v>
      </c>
      <c r="B5499" s="27" t="s">
        <v>15368</v>
      </c>
      <c r="C5499" s="27" t="s">
        <v>248</v>
      </c>
      <c r="D5499" s="27" t="s">
        <v>770</v>
      </c>
      <c r="I5499" s="28">
        <v>43423.623287037037</v>
      </c>
      <c r="J5499" s="28">
        <v>43423.623287037037</v>
      </c>
      <c r="K5499" s="27">
        <v>0</v>
      </c>
      <c r="L5499" s="27" t="s">
        <v>211</v>
      </c>
      <c r="M5499" s="27" t="s">
        <v>211</v>
      </c>
      <c r="N5499" s="27" t="s">
        <v>215</v>
      </c>
      <c r="O5499" s="27" t="s">
        <v>771</v>
      </c>
      <c r="R5499" s="27">
        <v>0</v>
      </c>
      <c r="U5499" s="27" t="s">
        <v>15369</v>
      </c>
    </row>
    <row r="5500" spans="1:21" x14ac:dyDescent="0.15">
      <c r="A5500" s="27" t="s">
        <v>75</v>
      </c>
      <c r="B5500" s="27" t="s">
        <v>8636</v>
      </c>
      <c r="C5500" s="27" t="s">
        <v>248</v>
      </c>
      <c r="D5500" s="27" t="s">
        <v>770</v>
      </c>
      <c r="I5500" s="28">
        <v>43423.623483796298</v>
      </c>
      <c r="J5500" s="28">
        <v>43423.623993055553</v>
      </c>
      <c r="K5500" s="27">
        <v>5.0925925925925921E-4</v>
      </c>
      <c r="L5500" s="27" t="s">
        <v>210</v>
      </c>
      <c r="M5500" s="27" t="s">
        <v>211</v>
      </c>
      <c r="N5500" s="27" t="s">
        <v>215</v>
      </c>
      <c r="O5500" s="27" t="s">
        <v>771</v>
      </c>
      <c r="R5500" s="27">
        <v>0</v>
      </c>
      <c r="U5500" s="27" t="s">
        <v>8637</v>
      </c>
    </row>
    <row r="5501" spans="1:21" x14ac:dyDescent="0.15">
      <c r="A5501" s="27" t="s">
        <v>75</v>
      </c>
      <c r="B5501" s="27" t="s">
        <v>15370</v>
      </c>
      <c r="C5501" s="27" t="s">
        <v>248</v>
      </c>
      <c r="D5501" s="27" t="s">
        <v>770</v>
      </c>
      <c r="I5501" s="28">
        <v>43423.624189814815</v>
      </c>
      <c r="J5501" s="28">
        <v>43423.624189814815</v>
      </c>
      <c r="K5501" s="27">
        <v>0</v>
      </c>
      <c r="L5501" s="27" t="s">
        <v>211</v>
      </c>
      <c r="M5501" s="27" t="s">
        <v>211</v>
      </c>
      <c r="N5501" s="27" t="s">
        <v>215</v>
      </c>
      <c r="O5501" s="27" t="s">
        <v>771</v>
      </c>
      <c r="R5501" s="27">
        <v>0</v>
      </c>
      <c r="U5501" s="27" t="s">
        <v>15371</v>
      </c>
    </row>
    <row r="5502" spans="1:21" x14ac:dyDescent="0.15">
      <c r="A5502" s="27" t="s">
        <v>75</v>
      </c>
      <c r="B5502" s="27" t="s">
        <v>15372</v>
      </c>
      <c r="C5502" s="27" t="s">
        <v>248</v>
      </c>
      <c r="D5502" s="27" t="s">
        <v>770</v>
      </c>
      <c r="I5502" s="28">
        <v>43423.624328703707</v>
      </c>
      <c r="J5502" s="28">
        <v>43423.624328703707</v>
      </c>
      <c r="K5502" s="27">
        <v>0</v>
      </c>
      <c r="L5502" s="27" t="s">
        <v>211</v>
      </c>
      <c r="M5502" s="27" t="s">
        <v>211</v>
      </c>
      <c r="N5502" s="27" t="s">
        <v>215</v>
      </c>
      <c r="O5502" s="27" t="s">
        <v>771</v>
      </c>
      <c r="R5502" s="27">
        <v>0</v>
      </c>
      <c r="U5502" s="27" t="s">
        <v>15373</v>
      </c>
    </row>
    <row r="5503" spans="1:21" x14ac:dyDescent="0.15">
      <c r="A5503" s="27" t="s">
        <v>75</v>
      </c>
      <c r="B5503" s="27" t="s">
        <v>15374</v>
      </c>
      <c r="C5503" s="27" t="s">
        <v>248</v>
      </c>
      <c r="D5503" s="27" t="s">
        <v>770</v>
      </c>
      <c r="I5503" s="28">
        <v>43423.625243055554</v>
      </c>
      <c r="J5503" s="28">
        <v>43423.625243055554</v>
      </c>
      <c r="K5503" s="27">
        <v>0</v>
      </c>
      <c r="L5503" s="27" t="s">
        <v>211</v>
      </c>
      <c r="M5503" s="27" t="s">
        <v>211</v>
      </c>
      <c r="N5503" s="27" t="s">
        <v>215</v>
      </c>
      <c r="O5503" s="27" t="s">
        <v>771</v>
      </c>
      <c r="R5503" s="27">
        <v>0</v>
      </c>
      <c r="U5503" s="27" t="s">
        <v>15371</v>
      </c>
    </row>
    <row r="5504" spans="1:21" x14ac:dyDescent="0.15">
      <c r="A5504" s="27" t="s">
        <v>75</v>
      </c>
      <c r="B5504" s="27" t="s">
        <v>8638</v>
      </c>
      <c r="C5504" s="27" t="s">
        <v>248</v>
      </c>
      <c r="D5504" s="27" t="s">
        <v>770</v>
      </c>
      <c r="I5504" s="28">
        <v>43423.625439814816</v>
      </c>
      <c r="J5504" s="28">
        <v>43423.626203703701</v>
      </c>
      <c r="K5504" s="27">
        <v>7.6388888888888893E-4</v>
      </c>
      <c r="L5504" s="27" t="s">
        <v>210</v>
      </c>
      <c r="M5504" s="27" t="s">
        <v>211</v>
      </c>
      <c r="N5504" s="27" t="s">
        <v>215</v>
      </c>
      <c r="O5504" s="27" t="s">
        <v>771</v>
      </c>
      <c r="R5504" s="27">
        <v>0</v>
      </c>
      <c r="U5504" s="27" t="s">
        <v>8639</v>
      </c>
    </row>
    <row r="5505" spans="1:21" x14ac:dyDescent="0.15">
      <c r="A5505" s="27" t="s">
        <v>75</v>
      </c>
      <c r="B5505" s="27" t="s">
        <v>8640</v>
      </c>
      <c r="C5505" s="27" t="s">
        <v>248</v>
      </c>
      <c r="D5505" s="27" t="s">
        <v>770</v>
      </c>
      <c r="I5505" s="28">
        <v>43423.626597222225</v>
      </c>
      <c r="J5505" s="28">
        <v>43423.628321759257</v>
      </c>
      <c r="K5505" s="27">
        <v>1.7245370370370372E-3</v>
      </c>
      <c r="L5505" s="27" t="s">
        <v>210</v>
      </c>
      <c r="M5505" s="27" t="s">
        <v>211</v>
      </c>
      <c r="N5505" s="27" t="s">
        <v>215</v>
      </c>
      <c r="O5505" s="27" t="s">
        <v>771</v>
      </c>
      <c r="R5505" s="27">
        <v>0</v>
      </c>
      <c r="U5505" s="27" t="s">
        <v>8641</v>
      </c>
    </row>
    <row r="5506" spans="1:21" x14ac:dyDescent="0.15">
      <c r="A5506" s="27" t="s">
        <v>75</v>
      </c>
      <c r="B5506" s="27" t="s">
        <v>8642</v>
      </c>
      <c r="C5506" s="27" t="s">
        <v>248</v>
      </c>
      <c r="D5506" s="27" t="s">
        <v>770</v>
      </c>
      <c r="I5506" s="28">
        <v>43423.630196759259</v>
      </c>
      <c r="J5506" s="28">
        <v>43423.632106481484</v>
      </c>
      <c r="K5506" s="27">
        <v>1.9097222222222222E-3</v>
      </c>
      <c r="L5506" s="27" t="s">
        <v>210</v>
      </c>
      <c r="M5506" s="27" t="s">
        <v>211</v>
      </c>
      <c r="N5506" s="27" t="s">
        <v>215</v>
      </c>
      <c r="O5506" s="27" t="s">
        <v>771</v>
      </c>
      <c r="R5506" s="27">
        <v>0</v>
      </c>
      <c r="U5506" s="27" t="s">
        <v>8643</v>
      </c>
    </row>
    <row r="5507" spans="1:21" x14ac:dyDescent="0.15">
      <c r="A5507" s="27" t="s">
        <v>75</v>
      </c>
      <c r="B5507" s="27" t="s">
        <v>8644</v>
      </c>
      <c r="C5507" s="27" t="s">
        <v>248</v>
      </c>
      <c r="D5507" s="27" t="s">
        <v>770</v>
      </c>
      <c r="I5507" s="28">
        <v>43423.632418981484</v>
      </c>
      <c r="J5507" s="28">
        <v>43423.634282407409</v>
      </c>
      <c r="K5507" s="27">
        <v>1.8634259259259261E-3</v>
      </c>
      <c r="L5507" s="27" t="s">
        <v>210</v>
      </c>
      <c r="M5507" s="27" t="s">
        <v>211</v>
      </c>
      <c r="N5507" s="27" t="s">
        <v>215</v>
      </c>
      <c r="O5507" s="27" t="s">
        <v>771</v>
      </c>
      <c r="R5507" s="27">
        <v>0</v>
      </c>
      <c r="U5507" s="27" t="s">
        <v>8645</v>
      </c>
    </row>
    <row r="5508" spans="1:21" x14ac:dyDescent="0.15">
      <c r="A5508" s="27" t="s">
        <v>75</v>
      </c>
      <c r="B5508" s="27" t="s">
        <v>15375</v>
      </c>
      <c r="C5508" s="27" t="s">
        <v>248</v>
      </c>
      <c r="D5508" s="27" t="s">
        <v>770</v>
      </c>
      <c r="I5508" s="28">
        <v>43423.645856481482</v>
      </c>
      <c r="J5508" s="28">
        <v>43423.645856481482</v>
      </c>
      <c r="K5508" s="27">
        <v>0</v>
      </c>
      <c r="L5508" s="27" t="s">
        <v>211</v>
      </c>
      <c r="M5508" s="27" t="s">
        <v>211</v>
      </c>
      <c r="N5508" s="27" t="s">
        <v>215</v>
      </c>
      <c r="O5508" s="27" t="s">
        <v>771</v>
      </c>
      <c r="R5508" s="27">
        <v>0</v>
      </c>
      <c r="U5508" s="27" t="s">
        <v>15376</v>
      </c>
    </row>
    <row r="5509" spans="1:21" x14ac:dyDescent="0.15">
      <c r="A5509" s="27" t="s">
        <v>75</v>
      </c>
      <c r="B5509" s="27" t="s">
        <v>15377</v>
      </c>
      <c r="C5509" s="27" t="s">
        <v>248</v>
      </c>
      <c r="D5509" s="27" t="s">
        <v>770</v>
      </c>
      <c r="I5509" s="28">
        <v>43423.646863425929</v>
      </c>
      <c r="J5509" s="28">
        <v>43423.646863425929</v>
      </c>
      <c r="K5509" s="27">
        <v>0</v>
      </c>
      <c r="L5509" s="27" t="s">
        <v>211</v>
      </c>
      <c r="M5509" s="27" t="s">
        <v>211</v>
      </c>
      <c r="N5509" s="27" t="s">
        <v>215</v>
      </c>
      <c r="O5509" s="27" t="s">
        <v>771</v>
      </c>
      <c r="R5509" s="27">
        <v>0</v>
      </c>
      <c r="U5509" s="27" t="s">
        <v>15378</v>
      </c>
    </row>
    <row r="5510" spans="1:21" x14ac:dyDescent="0.15">
      <c r="A5510" s="27" t="s">
        <v>75</v>
      </c>
      <c r="B5510" s="27" t="s">
        <v>15379</v>
      </c>
      <c r="C5510" s="27" t="s">
        <v>248</v>
      </c>
      <c r="D5510" s="27" t="s">
        <v>770</v>
      </c>
      <c r="I5510" s="28">
        <v>43423.647349537037</v>
      </c>
      <c r="J5510" s="28">
        <v>43423.647349537037</v>
      </c>
      <c r="K5510" s="27">
        <v>0</v>
      </c>
      <c r="L5510" s="27" t="s">
        <v>211</v>
      </c>
      <c r="M5510" s="27" t="s">
        <v>211</v>
      </c>
      <c r="N5510" s="27" t="s">
        <v>215</v>
      </c>
      <c r="O5510" s="27" t="s">
        <v>771</v>
      </c>
      <c r="R5510" s="27">
        <v>0</v>
      </c>
      <c r="U5510" s="27" t="s">
        <v>15380</v>
      </c>
    </row>
    <row r="5511" spans="1:21" x14ac:dyDescent="0.15">
      <c r="A5511" s="27" t="s">
        <v>75</v>
      </c>
      <c r="B5511" s="27" t="s">
        <v>8646</v>
      </c>
      <c r="C5511" s="27" t="s">
        <v>248</v>
      </c>
      <c r="D5511" s="27" t="s">
        <v>770</v>
      </c>
      <c r="I5511" s="28">
        <v>43423.647465277776</v>
      </c>
      <c r="J5511" s="28">
        <v>43423.647592592592</v>
      </c>
      <c r="K5511" s="27">
        <v>1.273148148148148E-4</v>
      </c>
      <c r="L5511" s="27" t="s">
        <v>210</v>
      </c>
      <c r="M5511" s="27" t="s">
        <v>211</v>
      </c>
      <c r="N5511" s="27" t="s">
        <v>215</v>
      </c>
      <c r="O5511" s="27" t="s">
        <v>771</v>
      </c>
      <c r="R5511" s="27">
        <v>0</v>
      </c>
      <c r="U5511" s="27" t="s">
        <v>8647</v>
      </c>
    </row>
    <row r="5512" spans="1:21" x14ac:dyDescent="0.15">
      <c r="A5512" s="27" t="s">
        <v>75</v>
      </c>
      <c r="B5512" s="27" t="s">
        <v>8648</v>
      </c>
      <c r="C5512" s="27" t="s">
        <v>248</v>
      </c>
      <c r="D5512" s="27" t="s">
        <v>770</v>
      </c>
      <c r="I5512" s="28">
        <v>43423.648194444446</v>
      </c>
      <c r="J5512" s="28">
        <v>43423.65048611111</v>
      </c>
      <c r="K5512" s="27">
        <v>2.2916666666666667E-3</v>
      </c>
      <c r="L5512" s="27" t="s">
        <v>210</v>
      </c>
      <c r="M5512" s="27" t="s">
        <v>210</v>
      </c>
      <c r="N5512" s="27" t="s">
        <v>215</v>
      </c>
      <c r="O5512" s="27" t="s">
        <v>771</v>
      </c>
      <c r="R5512" s="27">
        <v>0</v>
      </c>
      <c r="U5512" s="27" t="s">
        <v>8649</v>
      </c>
    </row>
    <row r="5513" spans="1:21" x14ac:dyDescent="0.15">
      <c r="A5513" s="27" t="s">
        <v>75</v>
      </c>
      <c r="B5513" s="27" t="s">
        <v>15381</v>
      </c>
      <c r="C5513" s="27" t="s">
        <v>248</v>
      </c>
      <c r="D5513" s="27" t="s">
        <v>770</v>
      </c>
      <c r="I5513" s="28">
        <v>43423.649270833332</v>
      </c>
      <c r="J5513" s="28">
        <v>43423.649270833332</v>
      </c>
      <c r="K5513" s="27">
        <v>0</v>
      </c>
      <c r="L5513" s="27" t="s">
        <v>211</v>
      </c>
      <c r="M5513" s="27" t="s">
        <v>211</v>
      </c>
      <c r="N5513" s="27" t="s">
        <v>215</v>
      </c>
      <c r="O5513" s="27" t="s">
        <v>771</v>
      </c>
      <c r="R5513" s="27">
        <v>0</v>
      </c>
      <c r="U5513" s="27" t="s">
        <v>15376</v>
      </c>
    </row>
    <row r="5514" spans="1:21" x14ac:dyDescent="0.15">
      <c r="A5514" s="27" t="s">
        <v>75</v>
      </c>
      <c r="B5514" s="27" t="s">
        <v>15382</v>
      </c>
      <c r="C5514" s="27" t="s">
        <v>248</v>
      </c>
      <c r="D5514" s="27" t="s">
        <v>770</v>
      </c>
      <c r="I5514" s="28">
        <v>43423.650833333333</v>
      </c>
      <c r="J5514" s="28">
        <v>43423.650833333333</v>
      </c>
      <c r="K5514" s="27">
        <v>0</v>
      </c>
      <c r="L5514" s="27" t="s">
        <v>211</v>
      </c>
      <c r="M5514" s="27" t="s">
        <v>211</v>
      </c>
      <c r="N5514" s="27" t="s">
        <v>215</v>
      </c>
      <c r="O5514" s="27" t="s">
        <v>771</v>
      </c>
      <c r="R5514" s="27">
        <v>0</v>
      </c>
      <c r="U5514" s="27" t="s">
        <v>15383</v>
      </c>
    </row>
    <row r="5515" spans="1:21" x14ac:dyDescent="0.15">
      <c r="A5515" s="27" t="s">
        <v>75</v>
      </c>
      <c r="B5515" s="27" t="s">
        <v>8650</v>
      </c>
      <c r="C5515" s="27" t="s">
        <v>248</v>
      </c>
      <c r="D5515" s="27" t="s">
        <v>770</v>
      </c>
      <c r="I5515" s="28">
        <v>43423.651388888888</v>
      </c>
      <c r="J5515" s="28">
        <v>43423.654247685183</v>
      </c>
      <c r="K5515" s="27">
        <v>2.8587962962962963E-3</v>
      </c>
      <c r="L5515" s="27" t="s">
        <v>210</v>
      </c>
      <c r="M5515" s="27" t="s">
        <v>210</v>
      </c>
      <c r="N5515" s="27" t="s">
        <v>215</v>
      </c>
      <c r="O5515" s="27" t="s">
        <v>771</v>
      </c>
      <c r="R5515" s="27">
        <v>0</v>
      </c>
      <c r="U5515" s="27" t="s">
        <v>8651</v>
      </c>
    </row>
    <row r="5516" spans="1:21" x14ac:dyDescent="0.15">
      <c r="A5516" s="27" t="s">
        <v>75</v>
      </c>
      <c r="B5516" s="27" t="s">
        <v>8652</v>
      </c>
      <c r="C5516" s="27" t="s">
        <v>248</v>
      </c>
      <c r="D5516" s="27" t="s">
        <v>770</v>
      </c>
      <c r="I5516" s="28">
        <v>43423.655243055553</v>
      </c>
      <c r="J5516" s="28">
        <v>43423.657638888886</v>
      </c>
      <c r="K5516" s="27">
        <v>2.3958333333333336E-3</v>
      </c>
      <c r="L5516" s="27" t="s">
        <v>210</v>
      </c>
      <c r="M5516" s="27" t="s">
        <v>210</v>
      </c>
      <c r="N5516" s="27" t="s">
        <v>215</v>
      </c>
      <c r="O5516" s="27" t="s">
        <v>771</v>
      </c>
      <c r="R5516" s="27">
        <v>0</v>
      </c>
      <c r="U5516" s="27" t="s">
        <v>8653</v>
      </c>
    </row>
    <row r="5517" spans="1:21" x14ac:dyDescent="0.15">
      <c r="A5517" s="27" t="s">
        <v>75</v>
      </c>
      <c r="B5517" s="27" t="s">
        <v>8654</v>
      </c>
      <c r="C5517" s="27" t="s">
        <v>248</v>
      </c>
      <c r="D5517" s="27" t="s">
        <v>770</v>
      </c>
      <c r="I5517" s="28">
        <v>43423.663344907407</v>
      </c>
      <c r="J5517" s="28">
        <v>43423.664398148147</v>
      </c>
      <c r="K5517" s="27">
        <v>1.0532407407407407E-3</v>
      </c>
      <c r="L5517" s="27" t="s">
        <v>210</v>
      </c>
      <c r="M5517" s="27" t="s">
        <v>211</v>
      </c>
      <c r="N5517" s="27" t="s">
        <v>215</v>
      </c>
      <c r="O5517" s="27" t="s">
        <v>771</v>
      </c>
      <c r="R5517" s="27">
        <v>0</v>
      </c>
      <c r="U5517" s="27" t="s">
        <v>8655</v>
      </c>
    </row>
    <row r="5518" spans="1:21" x14ac:dyDescent="0.15">
      <c r="A5518" s="27" t="s">
        <v>75</v>
      </c>
      <c r="B5518" s="27" t="s">
        <v>8656</v>
      </c>
      <c r="C5518" s="27" t="s">
        <v>248</v>
      </c>
      <c r="D5518" s="27" t="s">
        <v>770</v>
      </c>
      <c r="I5518" s="28">
        <v>43423.672847222224</v>
      </c>
      <c r="J5518" s="28">
        <v>43423.673194444447</v>
      </c>
      <c r="K5518" s="27">
        <v>3.4722222222222224E-4</v>
      </c>
      <c r="L5518" s="27" t="s">
        <v>210</v>
      </c>
      <c r="M5518" s="27" t="s">
        <v>211</v>
      </c>
      <c r="N5518" s="27" t="s">
        <v>215</v>
      </c>
      <c r="O5518" s="27" t="s">
        <v>771</v>
      </c>
      <c r="R5518" s="27">
        <v>0</v>
      </c>
      <c r="U5518" s="27" t="s">
        <v>8657</v>
      </c>
    </row>
    <row r="5519" spans="1:21" x14ac:dyDescent="0.15">
      <c r="A5519" s="27" t="s">
        <v>75</v>
      </c>
      <c r="B5519" s="27" t="s">
        <v>15384</v>
      </c>
      <c r="C5519" s="27" t="s">
        <v>248</v>
      </c>
      <c r="D5519" s="27" t="s">
        <v>770</v>
      </c>
      <c r="I5519" s="28">
        <v>43423.67392361111</v>
      </c>
      <c r="J5519" s="28">
        <v>43423.67392361111</v>
      </c>
      <c r="K5519" s="27">
        <v>0</v>
      </c>
      <c r="L5519" s="27" t="s">
        <v>211</v>
      </c>
      <c r="M5519" s="27" t="s">
        <v>211</v>
      </c>
      <c r="N5519" s="27" t="s">
        <v>215</v>
      </c>
      <c r="O5519" s="27" t="s">
        <v>771</v>
      </c>
      <c r="R5519" s="27">
        <v>0</v>
      </c>
      <c r="U5519" s="27" t="s">
        <v>15385</v>
      </c>
    </row>
    <row r="5520" spans="1:21" x14ac:dyDescent="0.15">
      <c r="A5520" s="27" t="s">
        <v>75</v>
      </c>
      <c r="B5520" s="27" t="s">
        <v>15386</v>
      </c>
      <c r="C5520" s="27" t="s">
        <v>248</v>
      </c>
      <c r="D5520" s="27" t="s">
        <v>770</v>
      </c>
      <c r="I5520" s="28">
        <v>43423.674074074072</v>
      </c>
      <c r="J5520" s="28">
        <v>43423.674074074072</v>
      </c>
      <c r="K5520" s="27">
        <v>0</v>
      </c>
      <c r="L5520" s="27" t="s">
        <v>211</v>
      </c>
      <c r="M5520" s="27" t="s">
        <v>211</v>
      </c>
      <c r="N5520" s="27" t="s">
        <v>215</v>
      </c>
      <c r="O5520" s="27" t="s">
        <v>771</v>
      </c>
      <c r="R5520" s="27">
        <v>0</v>
      </c>
      <c r="U5520" s="27" t="s">
        <v>15387</v>
      </c>
    </row>
    <row r="5521" spans="1:21" x14ac:dyDescent="0.15">
      <c r="A5521" s="27" t="s">
        <v>75</v>
      </c>
      <c r="B5521" s="27" t="s">
        <v>15388</v>
      </c>
      <c r="C5521" s="27" t="s">
        <v>248</v>
      </c>
      <c r="D5521" s="27" t="s">
        <v>770</v>
      </c>
      <c r="I5521" s="28">
        <v>43423.674247685187</v>
      </c>
      <c r="J5521" s="28">
        <v>43423.674247685187</v>
      </c>
      <c r="K5521" s="27">
        <v>0</v>
      </c>
      <c r="L5521" s="27" t="s">
        <v>211</v>
      </c>
      <c r="M5521" s="27" t="s">
        <v>211</v>
      </c>
      <c r="N5521" s="27" t="s">
        <v>215</v>
      </c>
      <c r="O5521" s="27" t="s">
        <v>771</v>
      </c>
      <c r="R5521" s="27">
        <v>0</v>
      </c>
      <c r="U5521" s="27" t="s">
        <v>15389</v>
      </c>
    </row>
    <row r="5522" spans="1:21" x14ac:dyDescent="0.15">
      <c r="A5522" s="27" t="s">
        <v>75</v>
      </c>
      <c r="B5522" s="27" t="s">
        <v>8658</v>
      </c>
      <c r="C5522" s="27" t="s">
        <v>248</v>
      </c>
      <c r="D5522" s="27" t="s">
        <v>770</v>
      </c>
      <c r="I5522" s="28">
        <v>43423.674756944441</v>
      </c>
      <c r="J5522" s="28">
        <v>43423.675486111111</v>
      </c>
      <c r="K5522" s="27">
        <v>7.291666666666667E-4</v>
      </c>
      <c r="L5522" s="27" t="s">
        <v>210</v>
      </c>
      <c r="M5522" s="27" t="s">
        <v>211</v>
      </c>
      <c r="N5522" s="27" t="s">
        <v>215</v>
      </c>
      <c r="O5522" s="27" t="s">
        <v>771</v>
      </c>
      <c r="R5522" s="27">
        <v>0</v>
      </c>
      <c r="U5522" s="27" t="s">
        <v>4909</v>
      </c>
    </row>
    <row r="5523" spans="1:21" x14ac:dyDescent="0.15">
      <c r="A5523" s="27" t="s">
        <v>75</v>
      </c>
      <c r="B5523" s="27" t="s">
        <v>8659</v>
      </c>
      <c r="C5523" s="27" t="s">
        <v>248</v>
      </c>
      <c r="D5523" s="27" t="s">
        <v>770</v>
      </c>
      <c r="I5523" s="28">
        <v>43423.675717592596</v>
      </c>
      <c r="J5523" s="28">
        <v>43423.678113425929</v>
      </c>
      <c r="K5523" s="27">
        <v>2.3958333333333336E-3</v>
      </c>
      <c r="L5523" s="27" t="s">
        <v>210</v>
      </c>
      <c r="M5523" s="27" t="s">
        <v>210</v>
      </c>
      <c r="N5523" s="27" t="s">
        <v>215</v>
      </c>
      <c r="O5523" s="27" t="s">
        <v>771</v>
      </c>
      <c r="R5523" s="27">
        <v>0</v>
      </c>
      <c r="U5523" s="27" t="s">
        <v>8660</v>
      </c>
    </row>
    <row r="5524" spans="1:21" x14ac:dyDescent="0.15">
      <c r="A5524" s="27" t="s">
        <v>75</v>
      </c>
      <c r="B5524" s="27" t="s">
        <v>8661</v>
      </c>
      <c r="C5524" s="27" t="s">
        <v>248</v>
      </c>
      <c r="D5524" s="27" t="s">
        <v>770</v>
      </c>
      <c r="I5524" s="28">
        <v>43423.685104166667</v>
      </c>
      <c r="J5524" s="28">
        <v>43423.686956018515</v>
      </c>
      <c r="K5524" s="27">
        <v>1.8518518518518517E-3</v>
      </c>
      <c r="L5524" s="27" t="s">
        <v>210</v>
      </c>
      <c r="M5524" s="27" t="s">
        <v>211</v>
      </c>
      <c r="N5524" s="27" t="s">
        <v>215</v>
      </c>
      <c r="O5524" s="27" t="s">
        <v>771</v>
      </c>
      <c r="R5524" s="27">
        <v>0</v>
      </c>
      <c r="U5524" s="27" t="s">
        <v>8662</v>
      </c>
    </row>
    <row r="5525" spans="1:21" x14ac:dyDescent="0.15">
      <c r="A5525" s="27" t="s">
        <v>75</v>
      </c>
      <c r="B5525" s="27" t="s">
        <v>8663</v>
      </c>
      <c r="C5525" s="27" t="s">
        <v>248</v>
      </c>
      <c r="D5525" s="27" t="s">
        <v>770</v>
      </c>
      <c r="I5525" s="28">
        <v>43423.687037037038</v>
      </c>
      <c r="J5525" s="28">
        <v>43423.689212962963</v>
      </c>
      <c r="K5525" s="27">
        <v>2.1759259259259258E-3</v>
      </c>
      <c r="L5525" s="27" t="s">
        <v>210</v>
      </c>
      <c r="M5525" s="27" t="s">
        <v>210</v>
      </c>
      <c r="N5525" s="27" t="s">
        <v>215</v>
      </c>
      <c r="O5525" s="27" t="s">
        <v>771</v>
      </c>
      <c r="R5525" s="27">
        <v>0</v>
      </c>
      <c r="U5525" s="27" t="s">
        <v>8662</v>
      </c>
    </row>
    <row r="5526" spans="1:21" x14ac:dyDescent="0.15">
      <c r="A5526" s="27" t="s">
        <v>75</v>
      </c>
      <c r="B5526" s="27" t="s">
        <v>8664</v>
      </c>
      <c r="C5526" s="27" t="s">
        <v>248</v>
      </c>
      <c r="D5526" s="27" t="s">
        <v>770</v>
      </c>
      <c r="I5526" s="28">
        <v>43423.689409722225</v>
      </c>
      <c r="J5526" s="28">
        <v>43423.691076388888</v>
      </c>
      <c r="K5526" s="27">
        <v>1.6666666666666668E-3</v>
      </c>
      <c r="L5526" s="27" t="s">
        <v>210</v>
      </c>
      <c r="M5526" s="27" t="s">
        <v>211</v>
      </c>
      <c r="N5526" s="27" t="s">
        <v>215</v>
      </c>
      <c r="O5526" s="27" t="s">
        <v>771</v>
      </c>
      <c r="R5526" s="27">
        <v>0</v>
      </c>
      <c r="U5526" s="27" t="s">
        <v>8665</v>
      </c>
    </row>
    <row r="5527" spans="1:21" x14ac:dyDescent="0.15">
      <c r="A5527" s="27" t="s">
        <v>75</v>
      </c>
      <c r="B5527" s="27" t="s">
        <v>8666</v>
      </c>
      <c r="C5527" s="27" t="s">
        <v>248</v>
      </c>
      <c r="D5527" s="27" t="s">
        <v>770</v>
      </c>
      <c r="I5527" s="28">
        <v>43423.706782407404</v>
      </c>
      <c r="J5527" s="28">
        <v>43423.709513888891</v>
      </c>
      <c r="K5527" s="27">
        <v>2.7314814814814819E-3</v>
      </c>
      <c r="L5527" s="27" t="s">
        <v>210</v>
      </c>
      <c r="M5527" s="27" t="s">
        <v>210</v>
      </c>
      <c r="N5527" s="27" t="s">
        <v>215</v>
      </c>
      <c r="O5527" s="27" t="s">
        <v>771</v>
      </c>
      <c r="R5527" s="27">
        <v>0</v>
      </c>
      <c r="U5527" s="27" t="s">
        <v>8667</v>
      </c>
    </row>
    <row r="5528" spans="1:21" x14ac:dyDescent="0.15">
      <c r="A5528" s="27" t="s">
        <v>75</v>
      </c>
      <c r="B5528" s="27" t="s">
        <v>8668</v>
      </c>
      <c r="C5528" s="27" t="s">
        <v>248</v>
      </c>
      <c r="D5528" s="27" t="s">
        <v>770</v>
      </c>
      <c r="I5528" s="28">
        <v>43423.719652777778</v>
      </c>
      <c r="J5528" s="28">
        <v>43423.720578703702</v>
      </c>
      <c r="K5528" s="27">
        <v>9.2592592592592585E-4</v>
      </c>
      <c r="L5528" s="27" t="s">
        <v>210</v>
      </c>
      <c r="M5528" s="27" t="s">
        <v>211</v>
      </c>
      <c r="N5528" s="27" t="s">
        <v>215</v>
      </c>
      <c r="O5528" s="27" t="s">
        <v>771</v>
      </c>
      <c r="R5528" s="27">
        <v>0</v>
      </c>
      <c r="U5528" s="27" t="s">
        <v>8669</v>
      </c>
    </row>
    <row r="5529" spans="1:21" x14ac:dyDescent="0.15">
      <c r="A5529" s="27" t="s">
        <v>75</v>
      </c>
      <c r="B5529" s="27" t="s">
        <v>15390</v>
      </c>
      <c r="C5529" s="27" t="s">
        <v>248</v>
      </c>
      <c r="D5529" s="27" t="s">
        <v>770</v>
      </c>
      <c r="I5529" s="28">
        <v>43423.721597222226</v>
      </c>
      <c r="J5529" s="28">
        <v>43423.721597222226</v>
      </c>
      <c r="K5529" s="27">
        <v>0</v>
      </c>
      <c r="L5529" s="27" t="s">
        <v>211</v>
      </c>
      <c r="M5529" s="27" t="s">
        <v>211</v>
      </c>
      <c r="N5529" s="27" t="s">
        <v>215</v>
      </c>
      <c r="O5529" s="27" t="s">
        <v>771</v>
      </c>
      <c r="R5529" s="27">
        <v>0</v>
      </c>
      <c r="U5529" s="27" t="s">
        <v>15391</v>
      </c>
    </row>
    <row r="5530" spans="1:21" x14ac:dyDescent="0.15">
      <c r="A5530" s="27" t="s">
        <v>75</v>
      </c>
      <c r="B5530" s="27" t="s">
        <v>15392</v>
      </c>
      <c r="C5530" s="27" t="s">
        <v>248</v>
      </c>
      <c r="D5530" s="27" t="s">
        <v>770</v>
      </c>
      <c r="I5530" s="28">
        <v>43423.722384259258</v>
      </c>
      <c r="J5530" s="28">
        <v>43423.722384259258</v>
      </c>
      <c r="K5530" s="27">
        <v>0</v>
      </c>
      <c r="L5530" s="27" t="s">
        <v>211</v>
      </c>
      <c r="M5530" s="27" t="s">
        <v>211</v>
      </c>
      <c r="N5530" s="27" t="s">
        <v>215</v>
      </c>
      <c r="O5530" s="27" t="s">
        <v>771</v>
      </c>
      <c r="R5530" s="27">
        <v>0</v>
      </c>
      <c r="U5530" s="27" t="s">
        <v>15393</v>
      </c>
    </row>
    <row r="5531" spans="1:21" x14ac:dyDescent="0.15">
      <c r="A5531" s="27" t="s">
        <v>75</v>
      </c>
      <c r="B5531" s="27" t="s">
        <v>15394</v>
      </c>
      <c r="C5531" s="27" t="s">
        <v>248</v>
      </c>
      <c r="D5531" s="27" t="s">
        <v>770</v>
      </c>
      <c r="I5531" s="28">
        <v>43423.726550925923</v>
      </c>
      <c r="J5531" s="28">
        <v>43423.726550925923</v>
      </c>
      <c r="K5531" s="27">
        <v>0</v>
      </c>
      <c r="L5531" s="27" t="s">
        <v>211</v>
      </c>
      <c r="M5531" s="27" t="s">
        <v>211</v>
      </c>
      <c r="N5531" s="27" t="s">
        <v>215</v>
      </c>
      <c r="O5531" s="27" t="s">
        <v>771</v>
      </c>
      <c r="R5531" s="27">
        <v>0</v>
      </c>
      <c r="U5531" s="27" t="s">
        <v>15395</v>
      </c>
    </row>
    <row r="5532" spans="1:21" x14ac:dyDescent="0.15">
      <c r="A5532" s="27" t="s">
        <v>75</v>
      </c>
      <c r="B5532" s="27" t="s">
        <v>8670</v>
      </c>
      <c r="C5532" s="27" t="s">
        <v>248</v>
      </c>
      <c r="D5532" s="27" t="s">
        <v>770</v>
      </c>
      <c r="I5532" s="28">
        <v>43423.726990740739</v>
      </c>
      <c r="J5532" s="28">
        <v>43423.728333333333</v>
      </c>
      <c r="K5532" s="27">
        <v>1.3425925925925925E-3</v>
      </c>
      <c r="L5532" s="27" t="s">
        <v>210</v>
      </c>
      <c r="M5532" s="27" t="s">
        <v>211</v>
      </c>
      <c r="N5532" s="27" t="s">
        <v>215</v>
      </c>
      <c r="O5532" s="27" t="s">
        <v>771</v>
      </c>
      <c r="R5532" s="27">
        <v>0</v>
      </c>
      <c r="U5532" s="27" t="s">
        <v>8671</v>
      </c>
    </row>
    <row r="5533" spans="1:21" x14ac:dyDescent="0.15">
      <c r="A5533" s="27" t="s">
        <v>75</v>
      </c>
      <c r="B5533" s="27" t="s">
        <v>8672</v>
      </c>
      <c r="C5533" s="27" t="s">
        <v>248</v>
      </c>
      <c r="D5533" s="27" t="s">
        <v>772</v>
      </c>
      <c r="I5533" s="28">
        <v>43423.48060185185</v>
      </c>
      <c r="J5533" s="28">
        <v>43423.480821759258</v>
      </c>
      <c r="K5533" s="27">
        <v>2.199074074074074E-4</v>
      </c>
      <c r="L5533" s="27" t="s">
        <v>210</v>
      </c>
      <c r="M5533" s="27" t="s">
        <v>211</v>
      </c>
      <c r="N5533" s="27" t="s">
        <v>215</v>
      </c>
      <c r="O5533" s="27" t="s">
        <v>773</v>
      </c>
      <c r="R5533" s="27">
        <v>0</v>
      </c>
      <c r="U5533" s="27" t="s">
        <v>1681</v>
      </c>
    </row>
    <row r="5534" spans="1:21" x14ac:dyDescent="0.15">
      <c r="A5534" s="27" t="s">
        <v>75</v>
      </c>
      <c r="B5534" s="27" t="s">
        <v>8673</v>
      </c>
      <c r="C5534" s="27" t="s">
        <v>248</v>
      </c>
      <c r="D5534" s="27" t="s">
        <v>772</v>
      </c>
      <c r="I5534" s="28">
        <v>43423.483206018522</v>
      </c>
      <c r="J5534" s="28">
        <v>43423.483680555553</v>
      </c>
      <c r="K5534" s="27">
        <v>4.7453703703703704E-4</v>
      </c>
      <c r="L5534" s="27" t="s">
        <v>210</v>
      </c>
      <c r="M5534" s="27" t="s">
        <v>211</v>
      </c>
      <c r="N5534" s="27" t="s">
        <v>215</v>
      </c>
      <c r="O5534" s="27" t="s">
        <v>773</v>
      </c>
      <c r="R5534" s="27">
        <v>0</v>
      </c>
      <c r="U5534" s="27" t="s">
        <v>8674</v>
      </c>
    </row>
    <row r="5535" spans="1:21" x14ac:dyDescent="0.15">
      <c r="A5535" s="27" t="s">
        <v>75</v>
      </c>
      <c r="B5535" s="27" t="s">
        <v>15396</v>
      </c>
      <c r="C5535" s="27" t="s">
        <v>248</v>
      </c>
      <c r="D5535" s="27" t="s">
        <v>772</v>
      </c>
      <c r="I5535" s="28">
        <v>43423.484571759262</v>
      </c>
      <c r="J5535" s="28">
        <v>43423.484571759262</v>
      </c>
      <c r="K5535" s="27">
        <v>0</v>
      </c>
      <c r="L5535" s="27" t="s">
        <v>211</v>
      </c>
      <c r="M5535" s="27" t="s">
        <v>211</v>
      </c>
      <c r="N5535" s="27" t="s">
        <v>215</v>
      </c>
      <c r="O5535" s="27" t="s">
        <v>773</v>
      </c>
      <c r="R5535" s="27">
        <v>0</v>
      </c>
      <c r="U5535" s="27" t="s">
        <v>1805</v>
      </c>
    </row>
    <row r="5536" spans="1:21" x14ac:dyDescent="0.15">
      <c r="A5536" s="27" t="s">
        <v>75</v>
      </c>
      <c r="B5536" s="27" t="s">
        <v>15397</v>
      </c>
      <c r="C5536" s="27" t="s">
        <v>248</v>
      </c>
      <c r="D5536" s="27" t="s">
        <v>772</v>
      </c>
      <c r="I5536" s="28">
        <v>43423.485532407409</v>
      </c>
      <c r="J5536" s="28">
        <v>43423.485532407409</v>
      </c>
      <c r="K5536" s="27">
        <v>0</v>
      </c>
      <c r="L5536" s="27" t="s">
        <v>211</v>
      </c>
      <c r="M5536" s="27" t="s">
        <v>211</v>
      </c>
      <c r="N5536" s="27" t="s">
        <v>215</v>
      </c>
      <c r="O5536" s="27" t="s">
        <v>773</v>
      </c>
      <c r="R5536" s="27">
        <v>0</v>
      </c>
      <c r="U5536" s="27" t="s">
        <v>1806</v>
      </c>
    </row>
    <row r="5537" spans="1:21" x14ac:dyDescent="0.15">
      <c r="A5537" s="27" t="s">
        <v>75</v>
      </c>
      <c r="B5537" s="27" t="s">
        <v>15398</v>
      </c>
      <c r="C5537" s="27" t="s">
        <v>248</v>
      </c>
      <c r="D5537" s="27" t="s">
        <v>772</v>
      </c>
      <c r="I5537" s="28">
        <v>43423.486504629633</v>
      </c>
      <c r="J5537" s="28">
        <v>43423.486504629633</v>
      </c>
      <c r="K5537" s="27">
        <v>0</v>
      </c>
      <c r="L5537" s="27" t="s">
        <v>211</v>
      </c>
      <c r="M5537" s="27" t="s">
        <v>211</v>
      </c>
      <c r="N5537" s="27" t="s">
        <v>215</v>
      </c>
      <c r="O5537" s="27" t="s">
        <v>773</v>
      </c>
      <c r="R5537" s="27">
        <v>0</v>
      </c>
      <c r="U5537" s="27" t="s">
        <v>1808</v>
      </c>
    </row>
    <row r="5538" spans="1:21" x14ac:dyDescent="0.15">
      <c r="A5538" s="27" t="s">
        <v>75</v>
      </c>
      <c r="B5538" s="27" t="s">
        <v>15399</v>
      </c>
      <c r="C5538" s="27" t="s">
        <v>248</v>
      </c>
      <c r="D5538" s="27" t="s">
        <v>772</v>
      </c>
      <c r="I5538" s="28">
        <v>43423.487962962965</v>
      </c>
      <c r="J5538" s="28">
        <v>43423.487962962965</v>
      </c>
      <c r="K5538" s="27">
        <v>0</v>
      </c>
      <c r="L5538" s="27" t="s">
        <v>211</v>
      </c>
      <c r="M5538" s="27" t="s">
        <v>211</v>
      </c>
      <c r="N5538" s="27" t="s">
        <v>215</v>
      </c>
      <c r="O5538" s="27" t="s">
        <v>773</v>
      </c>
      <c r="R5538" s="27">
        <v>0</v>
      </c>
      <c r="U5538" s="27" t="s">
        <v>1807</v>
      </c>
    </row>
    <row r="5539" spans="1:21" x14ac:dyDescent="0.15">
      <c r="A5539" s="27" t="s">
        <v>75</v>
      </c>
      <c r="B5539" s="27" t="s">
        <v>8675</v>
      </c>
      <c r="C5539" s="27" t="s">
        <v>248</v>
      </c>
      <c r="D5539" s="27" t="s">
        <v>772</v>
      </c>
      <c r="I5539" s="28">
        <v>43423.488541666666</v>
      </c>
      <c r="J5539" s="28">
        <v>43423.488865740743</v>
      </c>
      <c r="K5539" s="27">
        <v>3.2407407407407406E-4</v>
      </c>
      <c r="L5539" s="27" t="s">
        <v>210</v>
      </c>
      <c r="M5539" s="27" t="s">
        <v>211</v>
      </c>
      <c r="N5539" s="27" t="s">
        <v>215</v>
      </c>
      <c r="O5539" s="27" t="s">
        <v>773</v>
      </c>
      <c r="R5539" s="27">
        <v>0</v>
      </c>
      <c r="U5539" s="27" t="s">
        <v>8676</v>
      </c>
    </row>
    <row r="5540" spans="1:21" x14ac:dyDescent="0.15">
      <c r="A5540" s="27" t="s">
        <v>75</v>
      </c>
      <c r="B5540" s="27" t="s">
        <v>8677</v>
      </c>
      <c r="C5540" s="27" t="s">
        <v>248</v>
      </c>
      <c r="D5540" s="27" t="s">
        <v>772</v>
      </c>
      <c r="I5540" s="28">
        <v>43423.489907407406</v>
      </c>
      <c r="J5540" s="28">
        <v>43423.490034722221</v>
      </c>
      <c r="K5540" s="27">
        <v>1.273148148148148E-4</v>
      </c>
      <c r="L5540" s="27" t="s">
        <v>210</v>
      </c>
      <c r="M5540" s="27" t="s">
        <v>211</v>
      </c>
      <c r="N5540" s="27" t="s">
        <v>215</v>
      </c>
      <c r="O5540" s="27" t="s">
        <v>773</v>
      </c>
      <c r="R5540" s="27">
        <v>0</v>
      </c>
      <c r="U5540" s="27" t="s">
        <v>1809</v>
      </c>
    </row>
    <row r="5541" spans="1:21" x14ac:dyDescent="0.15">
      <c r="A5541" s="27" t="s">
        <v>75</v>
      </c>
      <c r="B5541" s="27" t="s">
        <v>15400</v>
      </c>
      <c r="C5541" s="27" t="s">
        <v>248</v>
      </c>
      <c r="D5541" s="27" t="s">
        <v>772</v>
      </c>
      <c r="I5541" s="28">
        <v>43423.490173611113</v>
      </c>
      <c r="J5541" s="28">
        <v>43423.490173611113</v>
      </c>
      <c r="K5541" s="27">
        <v>0</v>
      </c>
      <c r="L5541" s="27" t="s">
        <v>211</v>
      </c>
      <c r="M5541" s="27" t="s">
        <v>211</v>
      </c>
      <c r="N5541" s="27" t="s">
        <v>215</v>
      </c>
      <c r="O5541" s="27" t="s">
        <v>773</v>
      </c>
      <c r="R5541" s="27">
        <v>0</v>
      </c>
      <c r="U5541" s="27" t="s">
        <v>1737</v>
      </c>
    </row>
    <row r="5542" spans="1:21" x14ac:dyDescent="0.15">
      <c r="A5542" s="27" t="s">
        <v>75</v>
      </c>
      <c r="B5542" s="27" t="s">
        <v>8678</v>
      </c>
      <c r="C5542" s="27" t="s">
        <v>248</v>
      </c>
      <c r="D5542" s="27" t="s">
        <v>772</v>
      </c>
      <c r="I5542" s="28">
        <v>43423.491412037038</v>
      </c>
      <c r="J5542" s="28">
        <v>43423.491643518515</v>
      </c>
      <c r="K5542" s="27">
        <v>2.3148148148148146E-4</v>
      </c>
      <c r="L5542" s="27" t="s">
        <v>210</v>
      </c>
      <c r="M5542" s="27" t="s">
        <v>211</v>
      </c>
      <c r="N5542" s="27" t="s">
        <v>215</v>
      </c>
      <c r="O5542" s="27" t="s">
        <v>773</v>
      </c>
      <c r="R5542" s="27">
        <v>0</v>
      </c>
      <c r="U5542" s="27" t="s">
        <v>1738</v>
      </c>
    </row>
    <row r="5543" spans="1:21" x14ac:dyDescent="0.15">
      <c r="A5543" s="27" t="s">
        <v>75</v>
      </c>
      <c r="B5543" s="27" t="s">
        <v>15401</v>
      </c>
      <c r="C5543" s="27" t="s">
        <v>248</v>
      </c>
      <c r="D5543" s="27" t="s">
        <v>772</v>
      </c>
      <c r="I5543" s="28">
        <v>43423.492754629631</v>
      </c>
      <c r="J5543" s="28">
        <v>43423.492754629631</v>
      </c>
      <c r="K5543" s="27">
        <v>0</v>
      </c>
      <c r="L5543" s="27" t="s">
        <v>211</v>
      </c>
      <c r="M5543" s="27" t="s">
        <v>211</v>
      </c>
      <c r="N5543" s="27" t="s">
        <v>215</v>
      </c>
      <c r="O5543" s="27" t="s">
        <v>773</v>
      </c>
      <c r="R5543" s="27">
        <v>0</v>
      </c>
      <c r="U5543" s="27" t="s">
        <v>1810</v>
      </c>
    </row>
    <row r="5544" spans="1:21" x14ac:dyDescent="0.15">
      <c r="A5544" s="27" t="s">
        <v>75</v>
      </c>
      <c r="B5544" s="27" t="s">
        <v>15402</v>
      </c>
      <c r="C5544" s="27" t="s">
        <v>248</v>
      </c>
      <c r="D5544" s="27" t="s">
        <v>772</v>
      </c>
      <c r="I5544" s="28">
        <v>43423.494201388887</v>
      </c>
      <c r="J5544" s="28">
        <v>43423.494201388887</v>
      </c>
      <c r="K5544" s="27">
        <v>0</v>
      </c>
      <c r="L5544" s="27" t="s">
        <v>211</v>
      </c>
      <c r="M5544" s="27" t="s">
        <v>211</v>
      </c>
      <c r="N5544" s="27" t="s">
        <v>215</v>
      </c>
      <c r="O5544" s="27" t="s">
        <v>773</v>
      </c>
      <c r="R5544" s="27">
        <v>0</v>
      </c>
      <c r="U5544" s="27" t="s">
        <v>1377</v>
      </c>
    </row>
    <row r="5545" spans="1:21" x14ac:dyDescent="0.15">
      <c r="A5545" s="27" t="s">
        <v>75</v>
      </c>
      <c r="B5545" s="27" t="s">
        <v>15403</v>
      </c>
      <c r="C5545" s="27" t="s">
        <v>248</v>
      </c>
      <c r="D5545" s="27" t="s">
        <v>772</v>
      </c>
      <c r="I5545" s="28">
        <v>43423.581932870373</v>
      </c>
      <c r="J5545" s="28">
        <v>43423.581932870373</v>
      </c>
      <c r="K5545" s="27">
        <v>0</v>
      </c>
      <c r="L5545" s="27" t="s">
        <v>211</v>
      </c>
      <c r="M5545" s="27" t="s">
        <v>211</v>
      </c>
      <c r="N5545" s="27" t="s">
        <v>215</v>
      </c>
      <c r="O5545" s="27" t="s">
        <v>773</v>
      </c>
      <c r="R5545" s="27">
        <v>0</v>
      </c>
      <c r="U5545" s="27" t="s">
        <v>15404</v>
      </c>
    </row>
    <row r="5546" spans="1:21" x14ac:dyDescent="0.15">
      <c r="A5546" s="27" t="s">
        <v>75</v>
      </c>
      <c r="B5546" s="27" t="s">
        <v>8679</v>
      </c>
      <c r="C5546" s="27" t="s">
        <v>248</v>
      </c>
      <c r="D5546" s="27" t="s">
        <v>772</v>
      </c>
      <c r="I5546" s="28">
        <v>43423.583298611113</v>
      </c>
      <c r="J5546" s="28">
        <v>43423.583611111113</v>
      </c>
      <c r="K5546" s="27">
        <v>3.1250000000000001E-4</v>
      </c>
      <c r="L5546" s="27" t="s">
        <v>210</v>
      </c>
      <c r="M5546" s="27" t="s">
        <v>211</v>
      </c>
      <c r="N5546" s="27" t="s">
        <v>215</v>
      </c>
      <c r="O5546" s="27" t="s">
        <v>773</v>
      </c>
      <c r="R5546" s="27">
        <v>0</v>
      </c>
      <c r="U5546" s="27" t="s">
        <v>1739</v>
      </c>
    </row>
    <row r="5547" spans="1:21" x14ac:dyDescent="0.15">
      <c r="A5547" s="27" t="s">
        <v>75</v>
      </c>
      <c r="B5547" s="27" t="s">
        <v>15405</v>
      </c>
      <c r="C5547" s="27" t="s">
        <v>248</v>
      </c>
      <c r="D5547" s="27" t="s">
        <v>772</v>
      </c>
      <c r="I5547" s="28">
        <v>43423.584432870368</v>
      </c>
      <c r="J5547" s="28">
        <v>43423.584432870368</v>
      </c>
      <c r="K5547" s="27">
        <v>0</v>
      </c>
      <c r="L5547" s="27" t="s">
        <v>211</v>
      </c>
      <c r="M5547" s="27" t="s">
        <v>211</v>
      </c>
      <c r="N5547" s="27" t="s">
        <v>215</v>
      </c>
      <c r="O5547" s="27" t="s">
        <v>773</v>
      </c>
      <c r="R5547" s="27">
        <v>0</v>
      </c>
      <c r="U5547" s="27" t="s">
        <v>1811</v>
      </c>
    </row>
    <row r="5548" spans="1:21" x14ac:dyDescent="0.15">
      <c r="A5548" s="27" t="s">
        <v>75</v>
      </c>
      <c r="B5548" s="27" t="s">
        <v>8680</v>
      </c>
      <c r="C5548" s="27" t="s">
        <v>248</v>
      </c>
      <c r="D5548" s="27" t="s">
        <v>772</v>
      </c>
      <c r="I5548" s="28">
        <v>43423.585486111115</v>
      </c>
      <c r="J5548" s="28">
        <v>43423.585636574076</v>
      </c>
      <c r="K5548" s="27">
        <v>1.5046296296296297E-4</v>
      </c>
      <c r="L5548" s="27" t="s">
        <v>210</v>
      </c>
      <c r="M5548" s="27" t="s">
        <v>211</v>
      </c>
      <c r="N5548" s="27" t="s">
        <v>215</v>
      </c>
      <c r="O5548" s="27" t="s">
        <v>773</v>
      </c>
      <c r="R5548" s="27">
        <v>0</v>
      </c>
      <c r="U5548" s="27" t="s">
        <v>1322</v>
      </c>
    </row>
    <row r="5549" spans="1:21" x14ac:dyDescent="0.15">
      <c r="A5549" s="27" t="s">
        <v>75</v>
      </c>
      <c r="B5549" s="27" t="s">
        <v>15406</v>
      </c>
      <c r="C5549" s="27" t="s">
        <v>248</v>
      </c>
      <c r="D5549" s="27" t="s">
        <v>772</v>
      </c>
      <c r="I5549" s="28">
        <v>43423.586944444447</v>
      </c>
      <c r="J5549" s="28">
        <v>43423.586944444447</v>
      </c>
      <c r="K5549" s="27">
        <v>0</v>
      </c>
      <c r="L5549" s="27" t="s">
        <v>211</v>
      </c>
      <c r="M5549" s="27" t="s">
        <v>211</v>
      </c>
      <c r="N5549" s="27" t="s">
        <v>215</v>
      </c>
      <c r="O5549" s="27" t="s">
        <v>773</v>
      </c>
      <c r="R5549" s="27">
        <v>0</v>
      </c>
      <c r="U5549" s="27" t="s">
        <v>15407</v>
      </c>
    </row>
    <row r="5550" spans="1:21" x14ac:dyDescent="0.15">
      <c r="A5550" s="27" t="s">
        <v>75</v>
      </c>
      <c r="B5550" s="27" t="s">
        <v>15408</v>
      </c>
      <c r="C5550" s="27" t="s">
        <v>248</v>
      </c>
      <c r="D5550" s="27" t="s">
        <v>772</v>
      </c>
      <c r="I5550" s="28">
        <v>43423.587754629632</v>
      </c>
      <c r="J5550" s="28">
        <v>43423.587754629632</v>
      </c>
      <c r="K5550" s="27">
        <v>0</v>
      </c>
      <c r="L5550" s="27" t="s">
        <v>211</v>
      </c>
      <c r="M5550" s="27" t="s">
        <v>211</v>
      </c>
      <c r="N5550" s="27" t="s">
        <v>215</v>
      </c>
      <c r="O5550" s="27" t="s">
        <v>773</v>
      </c>
      <c r="R5550" s="27">
        <v>0</v>
      </c>
      <c r="U5550" s="27" t="s">
        <v>15409</v>
      </c>
    </row>
    <row r="5551" spans="1:21" x14ac:dyDescent="0.15">
      <c r="A5551" s="27" t="s">
        <v>75</v>
      </c>
      <c r="B5551" s="27" t="s">
        <v>15410</v>
      </c>
      <c r="C5551" s="27" t="s">
        <v>248</v>
      </c>
      <c r="D5551" s="27" t="s">
        <v>772</v>
      </c>
      <c r="I5551" s="28">
        <v>43423.587893518517</v>
      </c>
      <c r="J5551" s="28">
        <v>43423.587893518517</v>
      </c>
      <c r="K5551" s="27">
        <v>0</v>
      </c>
      <c r="L5551" s="27" t="s">
        <v>211</v>
      </c>
      <c r="M5551" s="27" t="s">
        <v>211</v>
      </c>
      <c r="N5551" s="27" t="s">
        <v>215</v>
      </c>
      <c r="O5551" s="27" t="s">
        <v>773</v>
      </c>
      <c r="R5551" s="27">
        <v>0</v>
      </c>
      <c r="U5551" s="27" t="s">
        <v>15411</v>
      </c>
    </row>
    <row r="5552" spans="1:21" x14ac:dyDescent="0.15">
      <c r="A5552" s="27" t="s">
        <v>75</v>
      </c>
      <c r="B5552" s="27" t="s">
        <v>15412</v>
      </c>
      <c r="C5552" s="27" t="s">
        <v>248</v>
      </c>
      <c r="D5552" s="27" t="s">
        <v>772</v>
      </c>
      <c r="I5552" s="28">
        <v>43423.588935185187</v>
      </c>
      <c r="J5552" s="28">
        <v>43423.588935185187</v>
      </c>
      <c r="K5552" s="27">
        <v>0</v>
      </c>
      <c r="L5552" s="27" t="s">
        <v>211</v>
      </c>
      <c r="M5552" s="27" t="s">
        <v>211</v>
      </c>
      <c r="N5552" s="27" t="s">
        <v>215</v>
      </c>
      <c r="O5552" s="27" t="s">
        <v>773</v>
      </c>
      <c r="R5552" s="27">
        <v>0</v>
      </c>
      <c r="U5552" s="27" t="s">
        <v>15413</v>
      </c>
    </row>
    <row r="5553" spans="1:21" x14ac:dyDescent="0.15">
      <c r="A5553" s="27" t="s">
        <v>75</v>
      </c>
      <c r="B5553" s="27" t="s">
        <v>15414</v>
      </c>
      <c r="C5553" s="27" t="s">
        <v>248</v>
      </c>
      <c r="D5553" s="27" t="s">
        <v>772</v>
      </c>
      <c r="I5553" s="28">
        <v>43423.589560185188</v>
      </c>
      <c r="J5553" s="28">
        <v>43423.589560185188</v>
      </c>
      <c r="K5553" s="27">
        <v>0</v>
      </c>
      <c r="L5553" s="27" t="s">
        <v>211</v>
      </c>
      <c r="M5553" s="27" t="s">
        <v>211</v>
      </c>
      <c r="N5553" s="27" t="s">
        <v>215</v>
      </c>
      <c r="O5553" s="27" t="s">
        <v>773</v>
      </c>
      <c r="R5553" s="27">
        <v>0</v>
      </c>
      <c r="U5553" s="27" t="s">
        <v>15415</v>
      </c>
    </row>
    <row r="5554" spans="1:21" x14ac:dyDescent="0.15">
      <c r="A5554" s="27" t="s">
        <v>75</v>
      </c>
      <c r="B5554" s="27" t="s">
        <v>8681</v>
      </c>
      <c r="C5554" s="27" t="s">
        <v>248</v>
      </c>
      <c r="D5554" s="27" t="s">
        <v>772</v>
      </c>
      <c r="I5554" s="28">
        <v>43423.590127314812</v>
      </c>
      <c r="J5554" s="28">
        <v>43423.59103009259</v>
      </c>
      <c r="K5554" s="27">
        <v>9.0277777777777784E-4</v>
      </c>
      <c r="L5554" s="27" t="s">
        <v>210</v>
      </c>
      <c r="M5554" s="27" t="s">
        <v>211</v>
      </c>
      <c r="N5554" s="27" t="s">
        <v>215</v>
      </c>
      <c r="O5554" s="27" t="s">
        <v>773</v>
      </c>
      <c r="R5554" s="27">
        <v>0</v>
      </c>
      <c r="U5554" s="27" t="s">
        <v>8682</v>
      </c>
    </row>
    <row r="5555" spans="1:21" x14ac:dyDescent="0.15">
      <c r="A5555" s="27" t="s">
        <v>75</v>
      </c>
      <c r="B5555" s="27" t="s">
        <v>8683</v>
      </c>
      <c r="C5555" s="27" t="s">
        <v>248</v>
      </c>
      <c r="D5555" s="27" t="s">
        <v>772</v>
      </c>
      <c r="I5555" s="28">
        <v>43423.591458333336</v>
      </c>
      <c r="J5555" s="28">
        <v>43423.592083333337</v>
      </c>
      <c r="K5555" s="27">
        <v>6.2500000000000001E-4</v>
      </c>
      <c r="L5555" s="27" t="s">
        <v>210</v>
      </c>
      <c r="M5555" s="27" t="s">
        <v>211</v>
      </c>
      <c r="N5555" s="27" t="s">
        <v>215</v>
      </c>
      <c r="O5555" s="27" t="s">
        <v>773</v>
      </c>
      <c r="R5555" s="27">
        <v>0</v>
      </c>
      <c r="U5555" s="27" t="s">
        <v>1386</v>
      </c>
    </row>
    <row r="5556" spans="1:21" x14ac:dyDescent="0.15">
      <c r="A5556" s="27" t="s">
        <v>75</v>
      </c>
      <c r="B5556" s="27" t="s">
        <v>8684</v>
      </c>
      <c r="C5556" s="27" t="s">
        <v>248</v>
      </c>
      <c r="D5556" s="27" t="s">
        <v>772</v>
      </c>
      <c r="I5556" s="28">
        <v>43423.593078703707</v>
      </c>
      <c r="J5556" s="28">
        <v>43423.593252314815</v>
      </c>
      <c r="K5556" s="27">
        <v>1.7361111111111112E-4</v>
      </c>
      <c r="L5556" s="27" t="s">
        <v>210</v>
      </c>
      <c r="M5556" s="27" t="s">
        <v>211</v>
      </c>
      <c r="N5556" s="27" t="s">
        <v>215</v>
      </c>
      <c r="O5556" s="27" t="s">
        <v>773</v>
      </c>
      <c r="R5556" s="27">
        <v>0</v>
      </c>
      <c r="U5556" s="27" t="s">
        <v>8685</v>
      </c>
    </row>
    <row r="5557" spans="1:21" x14ac:dyDescent="0.15">
      <c r="A5557" s="27" t="s">
        <v>75</v>
      </c>
      <c r="B5557" s="27" t="s">
        <v>8686</v>
      </c>
      <c r="C5557" s="27" t="s">
        <v>248</v>
      </c>
      <c r="D5557" s="27" t="s">
        <v>772</v>
      </c>
      <c r="I5557" s="28">
        <v>43423.594027777777</v>
      </c>
      <c r="J5557" s="28">
        <v>43423.594386574077</v>
      </c>
      <c r="K5557" s="27">
        <v>3.5879629629629635E-4</v>
      </c>
      <c r="L5557" s="27" t="s">
        <v>210</v>
      </c>
      <c r="M5557" s="27" t="s">
        <v>211</v>
      </c>
      <c r="N5557" s="27" t="s">
        <v>215</v>
      </c>
      <c r="O5557" s="27" t="s">
        <v>773</v>
      </c>
      <c r="R5557" s="27">
        <v>0</v>
      </c>
      <c r="U5557" s="27" t="s">
        <v>8687</v>
      </c>
    </row>
    <row r="5558" spans="1:21" x14ac:dyDescent="0.15">
      <c r="A5558" s="27" t="s">
        <v>75</v>
      </c>
      <c r="B5558" s="27" t="s">
        <v>8688</v>
      </c>
      <c r="C5558" s="27" t="s">
        <v>248</v>
      </c>
      <c r="D5558" s="27" t="s">
        <v>772</v>
      </c>
      <c r="I5558" s="28">
        <v>43423.595046296294</v>
      </c>
      <c r="J5558" s="28">
        <v>43423.595555555556</v>
      </c>
      <c r="K5558" s="27">
        <v>5.0925925925925921E-4</v>
      </c>
      <c r="L5558" s="27" t="s">
        <v>210</v>
      </c>
      <c r="M5558" s="27" t="s">
        <v>211</v>
      </c>
      <c r="N5558" s="27" t="s">
        <v>215</v>
      </c>
      <c r="O5558" s="27" t="s">
        <v>773</v>
      </c>
      <c r="R5558" s="27">
        <v>0</v>
      </c>
      <c r="U5558" s="27" t="s">
        <v>8689</v>
      </c>
    </row>
    <row r="5559" spans="1:21" x14ac:dyDescent="0.15">
      <c r="A5559" s="27" t="s">
        <v>75</v>
      </c>
      <c r="B5559" s="27" t="s">
        <v>15416</v>
      </c>
      <c r="C5559" s="27" t="s">
        <v>248</v>
      </c>
      <c r="D5559" s="27" t="s">
        <v>772</v>
      </c>
      <c r="I5559" s="28">
        <v>43423.59579861111</v>
      </c>
      <c r="J5559" s="28">
        <v>43423.59579861111</v>
      </c>
      <c r="K5559" s="27">
        <v>0</v>
      </c>
      <c r="L5559" s="27" t="s">
        <v>211</v>
      </c>
      <c r="M5559" s="27" t="s">
        <v>211</v>
      </c>
      <c r="N5559" s="27" t="s">
        <v>215</v>
      </c>
      <c r="O5559" s="27" t="s">
        <v>773</v>
      </c>
      <c r="R5559" s="27">
        <v>0</v>
      </c>
      <c r="U5559" s="27" t="s">
        <v>15417</v>
      </c>
    </row>
    <row r="5560" spans="1:21" x14ac:dyDescent="0.15">
      <c r="A5560" s="27" t="s">
        <v>75</v>
      </c>
      <c r="B5560" s="27" t="s">
        <v>15418</v>
      </c>
      <c r="C5560" s="27" t="s">
        <v>248</v>
      </c>
      <c r="D5560" s="27" t="s">
        <v>772</v>
      </c>
      <c r="I5560" s="28">
        <v>43423.595902777779</v>
      </c>
      <c r="J5560" s="28">
        <v>43423.595902777779</v>
      </c>
      <c r="K5560" s="27">
        <v>0</v>
      </c>
      <c r="L5560" s="27" t="s">
        <v>211</v>
      </c>
      <c r="M5560" s="27" t="s">
        <v>211</v>
      </c>
      <c r="N5560" s="27" t="s">
        <v>215</v>
      </c>
      <c r="O5560" s="27" t="s">
        <v>773</v>
      </c>
      <c r="R5560" s="27">
        <v>0</v>
      </c>
      <c r="U5560" s="27" t="s">
        <v>15419</v>
      </c>
    </row>
    <row r="5561" spans="1:21" x14ac:dyDescent="0.15">
      <c r="A5561" s="27" t="s">
        <v>75</v>
      </c>
      <c r="B5561" s="27" t="s">
        <v>15420</v>
      </c>
      <c r="C5561" s="27" t="s">
        <v>248</v>
      </c>
      <c r="D5561" s="27" t="s">
        <v>772</v>
      </c>
      <c r="I5561" s="28">
        <v>43423.596226851849</v>
      </c>
      <c r="J5561" s="28">
        <v>43423.596226851849</v>
      </c>
      <c r="K5561" s="27">
        <v>0</v>
      </c>
      <c r="L5561" s="27" t="s">
        <v>211</v>
      </c>
      <c r="M5561" s="27" t="s">
        <v>211</v>
      </c>
      <c r="N5561" s="27" t="s">
        <v>215</v>
      </c>
      <c r="O5561" s="27" t="s">
        <v>773</v>
      </c>
      <c r="R5561" s="27">
        <v>0</v>
      </c>
      <c r="U5561" s="27" t="s">
        <v>15419</v>
      </c>
    </row>
    <row r="5562" spans="1:21" x14ac:dyDescent="0.15">
      <c r="A5562" s="27" t="s">
        <v>75</v>
      </c>
      <c r="B5562" s="27" t="s">
        <v>8690</v>
      </c>
      <c r="C5562" s="27" t="s">
        <v>248</v>
      </c>
      <c r="D5562" s="27" t="s">
        <v>772</v>
      </c>
      <c r="I5562" s="28">
        <v>43423.596261574072</v>
      </c>
      <c r="J5562" s="28">
        <v>43423.596875000003</v>
      </c>
      <c r="K5562" s="27">
        <v>6.134259259259259E-4</v>
      </c>
      <c r="L5562" s="27" t="s">
        <v>210</v>
      </c>
      <c r="M5562" s="27" t="s">
        <v>211</v>
      </c>
      <c r="N5562" s="27" t="s">
        <v>215</v>
      </c>
      <c r="O5562" s="27" t="s">
        <v>773</v>
      </c>
      <c r="R5562" s="27">
        <v>0</v>
      </c>
      <c r="U5562" s="27" t="s">
        <v>8691</v>
      </c>
    </row>
    <row r="5563" spans="1:21" x14ac:dyDescent="0.15">
      <c r="A5563" s="27" t="s">
        <v>75</v>
      </c>
      <c r="B5563" s="27" t="s">
        <v>15421</v>
      </c>
      <c r="C5563" s="27" t="s">
        <v>248</v>
      </c>
      <c r="D5563" s="27" t="s">
        <v>772</v>
      </c>
      <c r="I5563" s="28">
        <v>43423.597430555557</v>
      </c>
      <c r="J5563" s="28">
        <v>43423.597430555557</v>
      </c>
      <c r="K5563" s="27">
        <v>0</v>
      </c>
      <c r="L5563" s="27" t="s">
        <v>211</v>
      </c>
      <c r="M5563" s="27" t="s">
        <v>211</v>
      </c>
      <c r="N5563" s="27" t="s">
        <v>215</v>
      </c>
      <c r="O5563" s="27" t="s">
        <v>773</v>
      </c>
      <c r="R5563" s="27">
        <v>0</v>
      </c>
      <c r="U5563" s="27" t="s">
        <v>15422</v>
      </c>
    </row>
    <row r="5564" spans="1:21" x14ac:dyDescent="0.15">
      <c r="A5564" s="27" t="s">
        <v>75</v>
      </c>
      <c r="B5564" s="27" t="s">
        <v>8692</v>
      </c>
      <c r="C5564" s="27" t="s">
        <v>248</v>
      </c>
      <c r="D5564" s="27" t="s">
        <v>772</v>
      </c>
      <c r="I5564" s="28">
        <v>43423.597604166665</v>
      </c>
      <c r="J5564" s="28">
        <v>43423.598912037036</v>
      </c>
      <c r="K5564" s="27">
        <v>1.3078703703703705E-3</v>
      </c>
      <c r="L5564" s="27" t="s">
        <v>210</v>
      </c>
      <c r="M5564" s="27" t="s">
        <v>211</v>
      </c>
      <c r="N5564" s="27" t="s">
        <v>215</v>
      </c>
      <c r="O5564" s="27" t="s">
        <v>773</v>
      </c>
      <c r="R5564" s="27">
        <v>0</v>
      </c>
      <c r="U5564" s="27" t="s">
        <v>8693</v>
      </c>
    </row>
    <row r="5565" spans="1:21" x14ac:dyDescent="0.15">
      <c r="A5565" s="27" t="s">
        <v>75</v>
      </c>
      <c r="B5565" s="27" t="s">
        <v>15423</v>
      </c>
      <c r="C5565" s="27" t="s">
        <v>248</v>
      </c>
      <c r="D5565" s="27" t="s">
        <v>772</v>
      </c>
      <c r="I5565" s="28">
        <v>43423.599259259259</v>
      </c>
      <c r="J5565" s="28">
        <v>43423.599259259259</v>
      </c>
      <c r="K5565" s="27">
        <v>0</v>
      </c>
      <c r="L5565" s="27" t="s">
        <v>211</v>
      </c>
      <c r="M5565" s="27" t="s">
        <v>211</v>
      </c>
      <c r="N5565" s="27" t="s">
        <v>215</v>
      </c>
      <c r="O5565" s="27" t="s">
        <v>773</v>
      </c>
      <c r="R5565" s="27">
        <v>0</v>
      </c>
      <c r="U5565" s="27" t="s">
        <v>1108</v>
      </c>
    </row>
    <row r="5566" spans="1:21" x14ac:dyDescent="0.15">
      <c r="A5566" s="27" t="s">
        <v>75</v>
      </c>
      <c r="B5566" s="27" t="s">
        <v>15424</v>
      </c>
      <c r="C5566" s="27" t="s">
        <v>248</v>
      </c>
      <c r="D5566" s="27" t="s">
        <v>772</v>
      </c>
      <c r="I5566" s="28">
        <v>43423.600300925929</v>
      </c>
      <c r="J5566" s="28">
        <v>43423.600300925929</v>
      </c>
      <c r="K5566" s="27">
        <v>0</v>
      </c>
      <c r="L5566" s="27" t="s">
        <v>211</v>
      </c>
      <c r="M5566" s="27" t="s">
        <v>211</v>
      </c>
      <c r="N5566" s="27" t="s">
        <v>215</v>
      </c>
      <c r="O5566" s="27" t="s">
        <v>773</v>
      </c>
      <c r="R5566" s="27">
        <v>0</v>
      </c>
      <c r="U5566" s="27" t="s">
        <v>15425</v>
      </c>
    </row>
    <row r="5567" spans="1:21" x14ac:dyDescent="0.15">
      <c r="A5567" s="27" t="s">
        <v>75</v>
      </c>
      <c r="B5567" s="27" t="s">
        <v>8694</v>
      </c>
      <c r="C5567" s="27" t="s">
        <v>248</v>
      </c>
      <c r="D5567" s="27" t="s">
        <v>772</v>
      </c>
      <c r="I5567" s="28">
        <v>43423.601122685184</v>
      </c>
      <c r="J5567" s="28">
        <v>43423.602164351854</v>
      </c>
      <c r="K5567" s="27">
        <v>1.0416666666666667E-3</v>
      </c>
      <c r="L5567" s="27" t="s">
        <v>210</v>
      </c>
      <c r="M5567" s="27" t="s">
        <v>211</v>
      </c>
      <c r="N5567" s="27" t="s">
        <v>215</v>
      </c>
      <c r="O5567" s="27" t="s">
        <v>773</v>
      </c>
      <c r="R5567" s="27">
        <v>0</v>
      </c>
      <c r="U5567" s="27" t="s">
        <v>8695</v>
      </c>
    </row>
    <row r="5568" spans="1:21" x14ac:dyDescent="0.15">
      <c r="A5568" s="27" t="s">
        <v>75</v>
      </c>
      <c r="B5568" s="27" t="s">
        <v>15426</v>
      </c>
      <c r="C5568" s="27" t="s">
        <v>248</v>
      </c>
      <c r="D5568" s="27" t="s">
        <v>772</v>
      </c>
      <c r="I5568" s="28">
        <v>43423.602766203701</v>
      </c>
      <c r="J5568" s="28">
        <v>43423.602766203701</v>
      </c>
      <c r="K5568" s="27">
        <v>0</v>
      </c>
      <c r="L5568" s="27" t="s">
        <v>211</v>
      </c>
      <c r="M5568" s="27" t="s">
        <v>211</v>
      </c>
      <c r="N5568" s="27" t="s">
        <v>215</v>
      </c>
      <c r="O5568" s="27" t="s">
        <v>773</v>
      </c>
      <c r="R5568" s="27">
        <v>0</v>
      </c>
      <c r="U5568" s="27" t="s">
        <v>1385</v>
      </c>
    </row>
    <row r="5569" spans="1:21" x14ac:dyDescent="0.15">
      <c r="A5569" s="27" t="s">
        <v>75</v>
      </c>
      <c r="B5569" s="27" t="s">
        <v>15427</v>
      </c>
      <c r="C5569" s="27" t="s">
        <v>248</v>
      </c>
      <c r="D5569" s="27" t="s">
        <v>772</v>
      </c>
      <c r="I5569" s="28">
        <v>43423.602870370371</v>
      </c>
      <c r="J5569" s="28">
        <v>43423.602870370371</v>
      </c>
      <c r="K5569" s="27">
        <v>0</v>
      </c>
      <c r="L5569" s="27" t="s">
        <v>211</v>
      </c>
      <c r="M5569" s="27" t="s">
        <v>211</v>
      </c>
      <c r="N5569" s="27" t="s">
        <v>215</v>
      </c>
      <c r="O5569" s="27" t="s">
        <v>773</v>
      </c>
      <c r="R5569" s="27">
        <v>0</v>
      </c>
      <c r="U5569" s="27" t="s">
        <v>15428</v>
      </c>
    </row>
    <row r="5570" spans="1:21" x14ac:dyDescent="0.15">
      <c r="A5570" s="27" t="s">
        <v>75</v>
      </c>
      <c r="B5570" s="27" t="s">
        <v>15429</v>
      </c>
      <c r="C5570" s="27" t="s">
        <v>248</v>
      </c>
      <c r="D5570" s="27" t="s">
        <v>772</v>
      </c>
      <c r="I5570" s="28">
        <v>43423.603298611109</v>
      </c>
      <c r="J5570" s="28">
        <v>43423.603298611109</v>
      </c>
      <c r="K5570" s="27">
        <v>0</v>
      </c>
      <c r="L5570" s="27" t="s">
        <v>211</v>
      </c>
      <c r="M5570" s="27" t="s">
        <v>211</v>
      </c>
      <c r="N5570" s="27" t="s">
        <v>215</v>
      </c>
      <c r="O5570" s="27" t="s">
        <v>773</v>
      </c>
      <c r="R5570" s="27">
        <v>0</v>
      </c>
      <c r="U5570" s="27" t="s">
        <v>15430</v>
      </c>
    </row>
    <row r="5571" spans="1:21" x14ac:dyDescent="0.15">
      <c r="A5571" s="27" t="s">
        <v>75</v>
      </c>
      <c r="B5571" s="27" t="s">
        <v>15431</v>
      </c>
      <c r="C5571" s="27" t="s">
        <v>248</v>
      </c>
      <c r="D5571" s="27" t="s">
        <v>772</v>
      </c>
      <c r="I5571" s="28">
        <v>43423.603750000002</v>
      </c>
      <c r="J5571" s="28">
        <v>43423.603750000002</v>
      </c>
      <c r="K5571" s="27">
        <v>0</v>
      </c>
      <c r="L5571" s="27" t="s">
        <v>211</v>
      </c>
      <c r="M5571" s="27" t="s">
        <v>211</v>
      </c>
      <c r="N5571" s="27" t="s">
        <v>215</v>
      </c>
      <c r="O5571" s="27" t="s">
        <v>773</v>
      </c>
      <c r="R5571" s="27">
        <v>0</v>
      </c>
      <c r="U5571" s="27" t="s">
        <v>15432</v>
      </c>
    </row>
    <row r="5572" spans="1:21" x14ac:dyDescent="0.15">
      <c r="A5572" s="27" t="s">
        <v>75</v>
      </c>
      <c r="B5572" s="27" t="s">
        <v>15433</v>
      </c>
      <c r="C5572" s="27" t="s">
        <v>248</v>
      </c>
      <c r="D5572" s="27" t="s">
        <v>772</v>
      </c>
      <c r="I5572" s="28">
        <v>43423.604768518519</v>
      </c>
      <c r="J5572" s="28">
        <v>43423.604768518519</v>
      </c>
      <c r="K5572" s="27">
        <v>0</v>
      </c>
      <c r="L5572" s="27" t="s">
        <v>211</v>
      </c>
      <c r="M5572" s="27" t="s">
        <v>211</v>
      </c>
      <c r="N5572" s="27" t="s">
        <v>215</v>
      </c>
      <c r="O5572" s="27" t="s">
        <v>773</v>
      </c>
      <c r="R5572" s="27">
        <v>0</v>
      </c>
      <c r="U5572" s="27" t="s">
        <v>15434</v>
      </c>
    </row>
    <row r="5573" spans="1:21" x14ac:dyDescent="0.15">
      <c r="A5573" s="27" t="s">
        <v>75</v>
      </c>
      <c r="B5573" s="27" t="s">
        <v>15435</v>
      </c>
      <c r="C5573" s="27" t="s">
        <v>248</v>
      </c>
      <c r="D5573" s="27" t="s">
        <v>772</v>
      </c>
      <c r="I5573" s="28">
        <v>43423.605787037035</v>
      </c>
      <c r="J5573" s="28">
        <v>43423.605787037035</v>
      </c>
      <c r="K5573" s="27">
        <v>0</v>
      </c>
      <c r="L5573" s="27" t="s">
        <v>211</v>
      </c>
      <c r="M5573" s="27" t="s">
        <v>211</v>
      </c>
      <c r="N5573" s="27" t="s">
        <v>215</v>
      </c>
      <c r="O5573" s="27" t="s">
        <v>773</v>
      </c>
      <c r="R5573" s="27">
        <v>0</v>
      </c>
      <c r="U5573" s="27" t="s">
        <v>15436</v>
      </c>
    </row>
    <row r="5574" spans="1:21" x14ac:dyDescent="0.15">
      <c r="A5574" s="27" t="s">
        <v>75</v>
      </c>
      <c r="B5574" s="27" t="s">
        <v>15437</v>
      </c>
      <c r="C5574" s="27" t="s">
        <v>248</v>
      </c>
      <c r="D5574" s="27" t="s">
        <v>772</v>
      </c>
      <c r="I5574" s="28">
        <v>43423.605868055558</v>
      </c>
      <c r="J5574" s="28">
        <v>43423.605868055558</v>
      </c>
      <c r="K5574" s="27">
        <v>0</v>
      </c>
      <c r="L5574" s="27" t="s">
        <v>211</v>
      </c>
      <c r="M5574" s="27" t="s">
        <v>211</v>
      </c>
      <c r="N5574" s="27" t="s">
        <v>215</v>
      </c>
      <c r="O5574" s="27" t="s">
        <v>773</v>
      </c>
      <c r="R5574" s="27">
        <v>0</v>
      </c>
      <c r="U5574" s="27" t="s">
        <v>15438</v>
      </c>
    </row>
    <row r="5575" spans="1:21" x14ac:dyDescent="0.15">
      <c r="A5575" s="27" t="s">
        <v>75</v>
      </c>
      <c r="B5575" s="27" t="s">
        <v>15439</v>
      </c>
      <c r="C5575" s="27" t="s">
        <v>248</v>
      </c>
      <c r="D5575" s="27" t="s">
        <v>772</v>
      </c>
      <c r="I5575" s="28">
        <v>43423.606261574074</v>
      </c>
      <c r="J5575" s="28">
        <v>43423.606261574074</v>
      </c>
      <c r="K5575" s="27">
        <v>0</v>
      </c>
      <c r="L5575" s="27" t="s">
        <v>211</v>
      </c>
      <c r="M5575" s="27" t="s">
        <v>211</v>
      </c>
      <c r="N5575" s="27" t="s">
        <v>215</v>
      </c>
      <c r="O5575" s="27" t="s">
        <v>773</v>
      </c>
      <c r="R5575" s="27">
        <v>0</v>
      </c>
      <c r="U5575" s="27" t="s">
        <v>15440</v>
      </c>
    </row>
    <row r="5576" spans="1:21" x14ac:dyDescent="0.15">
      <c r="A5576" s="27" t="s">
        <v>75</v>
      </c>
      <c r="B5576" s="27" t="s">
        <v>15441</v>
      </c>
      <c r="C5576" s="27" t="s">
        <v>248</v>
      </c>
      <c r="D5576" s="27" t="s">
        <v>772</v>
      </c>
      <c r="I5576" s="28">
        <v>43423.608275462961</v>
      </c>
      <c r="J5576" s="28">
        <v>43423.608275462961</v>
      </c>
      <c r="K5576" s="27">
        <v>0</v>
      </c>
      <c r="L5576" s="27" t="s">
        <v>211</v>
      </c>
      <c r="M5576" s="27" t="s">
        <v>211</v>
      </c>
      <c r="N5576" s="27" t="s">
        <v>215</v>
      </c>
      <c r="O5576" s="27" t="s">
        <v>773</v>
      </c>
      <c r="R5576" s="27">
        <v>0</v>
      </c>
      <c r="U5576" s="27" t="s">
        <v>15442</v>
      </c>
    </row>
    <row r="5577" spans="1:21" x14ac:dyDescent="0.15">
      <c r="A5577" s="27" t="s">
        <v>75</v>
      </c>
      <c r="B5577" s="27" t="s">
        <v>15443</v>
      </c>
      <c r="C5577" s="27" t="s">
        <v>248</v>
      </c>
      <c r="D5577" s="27" t="s">
        <v>772</v>
      </c>
      <c r="I5577" s="28">
        <v>43423.609166666669</v>
      </c>
      <c r="J5577" s="28">
        <v>43423.609166666669</v>
      </c>
      <c r="K5577" s="27">
        <v>0</v>
      </c>
      <c r="L5577" s="27" t="s">
        <v>211</v>
      </c>
      <c r="M5577" s="27" t="s">
        <v>211</v>
      </c>
      <c r="N5577" s="27" t="s">
        <v>215</v>
      </c>
      <c r="O5577" s="27" t="s">
        <v>773</v>
      </c>
      <c r="R5577" s="27">
        <v>0</v>
      </c>
      <c r="U5577" s="27" t="s">
        <v>15444</v>
      </c>
    </row>
    <row r="5578" spans="1:21" x14ac:dyDescent="0.15">
      <c r="A5578" s="27" t="s">
        <v>75</v>
      </c>
      <c r="B5578" s="27" t="s">
        <v>15445</v>
      </c>
      <c r="C5578" s="27" t="s">
        <v>248</v>
      </c>
      <c r="D5578" s="27" t="s">
        <v>772</v>
      </c>
      <c r="I5578" s="28">
        <v>43423.609791666669</v>
      </c>
      <c r="J5578" s="28">
        <v>43423.609791666669</v>
      </c>
      <c r="K5578" s="27">
        <v>0</v>
      </c>
      <c r="L5578" s="27" t="s">
        <v>211</v>
      </c>
      <c r="M5578" s="27" t="s">
        <v>211</v>
      </c>
      <c r="N5578" s="27" t="s">
        <v>215</v>
      </c>
      <c r="O5578" s="27" t="s">
        <v>773</v>
      </c>
      <c r="R5578" s="27">
        <v>0</v>
      </c>
      <c r="U5578" s="27" t="s">
        <v>1726</v>
      </c>
    </row>
    <row r="5579" spans="1:21" x14ac:dyDescent="0.15">
      <c r="A5579" s="27" t="s">
        <v>75</v>
      </c>
      <c r="B5579" s="27" t="s">
        <v>15446</v>
      </c>
      <c r="C5579" s="27" t="s">
        <v>248</v>
      </c>
      <c r="D5579" s="27" t="s">
        <v>772</v>
      </c>
      <c r="I5579" s="28">
        <v>43423.610092592593</v>
      </c>
      <c r="J5579" s="28">
        <v>43423.610092592593</v>
      </c>
      <c r="K5579" s="27">
        <v>0</v>
      </c>
      <c r="L5579" s="27" t="s">
        <v>211</v>
      </c>
      <c r="M5579" s="27" t="s">
        <v>211</v>
      </c>
      <c r="N5579" s="27" t="s">
        <v>215</v>
      </c>
      <c r="O5579" s="27" t="s">
        <v>773</v>
      </c>
      <c r="R5579" s="27">
        <v>0</v>
      </c>
      <c r="U5579" s="27" t="s">
        <v>15447</v>
      </c>
    </row>
    <row r="5580" spans="1:21" x14ac:dyDescent="0.15">
      <c r="A5580" s="27" t="s">
        <v>75</v>
      </c>
      <c r="B5580" s="27" t="s">
        <v>8696</v>
      </c>
      <c r="C5580" s="27" t="s">
        <v>248</v>
      </c>
      <c r="D5580" s="27" t="s">
        <v>772</v>
      </c>
      <c r="I5580" s="28">
        <v>43423.610856481479</v>
      </c>
      <c r="J5580" s="28">
        <v>43423.614293981482</v>
      </c>
      <c r="K5580" s="27">
        <v>3.4375E-3</v>
      </c>
      <c r="L5580" s="27" t="s">
        <v>210</v>
      </c>
      <c r="M5580" s="27" t="s">
        <v>210</v>
      </c>
      <c r="N5580" s="27" t="s">
        <v>215</v>
      </c>
      <c r="O5580" s="27" t="s">
        <v>773</v>
      </c>
      <c r="R5580" s="27">
        <v>0</v>
      </c>
      <c r="U5580" s="27" t="s">
        <v>8697</v>
      </c>
    </row>
    <row r="5581" spans="1:21" x14ac:dyDescent="0.15">
      <c r="A5581" s="27" t="s">
        <v>75</v>
      </c>
      <c r="B5581" s="27" t="s">
        <v>15448</v>
      </c>
      <c r="C5581" s="27" t="s">
        <v>248</v>
      </c>
      <c r="D5581" s="27" t="s">
        <v>772</v>
      </c>
      <c r="I5581" s="28">
        <v>43423.612256944441</v>
      </c>
      <c r="J5581" s="28">
        <v>43423.612256944441</v>
      </c>
      <c r="K5581" s="27">
        <v>0</v>
      </c>
      <c r="L5581" s="27" t="s">
        <v>211</v>
      </c>
      <c r="M5581" s="27" t="s">
        <v>211</v>
      </c>
      <c r="N5581" s="27" t="s">
        <v>215</v>
      </c>
      <c r="O5581" s="27" t="s">
        <v>773</v>
      </c>
      <c r="R5581" s="27">
        <v>0</v>
      </c>
      <c r="U5581" s="27" t="s">
        <v>15449</v>
      </c>
    </row>
    <row r="5582" spans="1:21" x14ac:dyDescent="0.15">
      <c r="A5582" s="27" t="s">
        <v>75</v>
      </c>
      <c r="B5582" s="27" t="s">
        <v>8698</v>
      </c>
      <c r="C5582" s="27" t="s">
        <v>248</v>
      </c>
      <c r="D5582" s="27" t="s">
        <v>772</v>
      </c>
      <c r="I5582" s="28">
        <v>43423.623194444444</v>
      </c>
      <c r="J5582" s="28">
        <v>43423.624108796299</v>
      </c>
      <c r="K5582" s="27">
        <v>9.1435185185185185E-4</v>
      </c>
      <c r="L5582" s="27" t="s">
        <v>210</v>
      </c>
      <c r="M5582" s="27" t="s">
        <v>211</v>
      </c>
      <c r="N5582" s="27" t="s">
        <v>215</v>
      </c>
      <c r="O5582" s="27" t="s">
        <v>773</v>
      </c>
      <c r="R5582" s="27">
        <v>0</v>
      </c>
      <c r="U5582" s="27" t="s">
        <v>8699</v>
      </c>
    </row>
    <row r="5583" spans="1:21" x14ac:dyDescent="0.15">
      <c r="A5583" s="27" t="s">
        <v>75</v>
      </c>
      <c r="B5583" s="27" t="s">
        <v>8700</v>
      </c>
      <c r="C5583" s="27" t="s">
        <v>248</v>
      </c>
      <c r="D5583" s="27" t="s">
        <v>772</v>
      </c>
      <c r="I5583" s="28">
        <v>43423.6250462963</v>
      </c>
      <c r="J5583" s="28">
        <v>43423.62537037037</v>
      </c>
      <c r="K5583" s="27">
        <v>3.2407407407407406E-4</v>
      </c>
      <c r="L5583" s="27" t="s">
        <v>210</v>
      </c>
      <c r="M5583" s="27" t="s">
        <v>211</v>
      </c>
      <c r="N5583" s="27" t="s">
        <v>215</v>
      </c>
      <c r="O5583" s="27" t="s">
        <v>773</v>
      </c>
      <c r="R5583" s="27">
        <v>0</v>
      </c>
      <c r="U5583" s="27" t="s">
        <v>2031</v>
      </c>
    </row>
    <row r="5584" spans="1:21" x14ac:dyDescent="0.15">
      <c r="A5584" s="27" t="s">
        <v>75</v>
      </c>
      <c r="B5584" s="27" t="s">
        <v>15450</v>
      </c>
      <c r="C5584" s="27" t="s">
        <v>248</v>
      </c>
      <c r="D5584" s="27" t="s">
        <v>772</v>
      </c>
      <c r="I5584" s="28">
        <v>43423.626423611109</v>
      </c>
      <c r="J5584" s="28">
        <v>43423.626423611109</v>
      </c>
      <c r="K5584" s="27">
        <v>0</v>
      </c>
      <c r="L5584" s="27" t="s">
        <v>211</v>
      </c>
      <c r="M5584" s="27" t="s">
        <v>211</v>
      </c>
      <c r="N5584" s="27" t="s">
        <v>215</v>
      </c>
      <c r="O5584" s="27" t="s">
        <v>773</v>
      </c>
      <c r="R5584" s="27">
        <v>0</v>
      </c>
      <c r="U5584" s="27" t="s">
        <v>15451</v>
      </c>
    </row>
    <row r="5585" spans="1:21" x14ac:dyDescent="0.15">
      <c r="A5585" s="27" t="s">
        <v>75</v>
      </c>
      <c r="B5585" s="27" t="s">
        <v>15452</v>
      </c>
      <c r="C5585" s="27" t="s">
        <v>248</v>
      </c>
      <c r="D5585" s="27" t="s">
        <v>772</v>
      </c>
      <c r="I5585" s="28">
        <v>43423.626875000002</v>
      </c>
      <c r="J5585" s="28">
        <v>43423.626875000002</v>
      </c>
      <c r="K5585" s="27">
        <v>0</v>
      </c>
      <c r="L5585" s="27" t="s">
        <v>211</v>
      </c>
      <c r="M5585" s="27" t="s">
        <v>211</v>
      </c>
      <c r="N5585" s="27" t="s">
        <v>215</v>
      </c>
      <c r="O5585" s="27" t="s">
        <v>773</v>
      </c>
      <c r="R5585" s="27">
        <v>0</v>
      </c>
      <c r="U5585" s="27" t="s">
        <v>15453</v>
      </c>
    </row>
    <row r="5586" spans="1:21" x14ac:dyDescent="0.15">
      <c r="A5586" s="27" t="s">
        <v>75</v>
      </c>
      <c r="B5586" s="27" t="s">
        <v>8701</v>
      </c>
      <c r="C5586" s="27" t="s">
        <v>248</v>
      </c>
      <c r="D5586" s="27" t="s">
        <v>772</v>
      </c>
      <c r="I5586" s="28">
        <v>43423.627685185187</v>
      </c>
      <c r="J5586" s="28">
        <v>43423.627939814818</v>
      </c>
      <c r="K5586" s="27">
        <v>2.5462962962962961E-4</v>
      </c>
      <c r="L5586" s="27" t="s">
        <v>210</v>
      </c>
      <c r="M5586" s="27" t="s">
        <v>211</v>
      </c>
      <c r="N5586" s="27" t="s">
        <v>215</v>
      </c>
      <c r="O5586" s="27" t="s">
        <v>773</v>
      </c>
      <c r="R5586" s="27">
        <v>0</v>
      </c>
      <c r="U5586" s="27" t="s">
        <v>8702</v>
      </c>
    </row>
    <row r="5587" spans="1:21" x14ac:dyDescent="0.15">
      <c r="A5587" s="27" t="s">
        <v>75</v>
      </c>
      <c r="B5587" s="27" t="s">
        <v>15454</v>
      </c>
      <c r="C5587" s="27" t="s">
        <v>248</v>
      </c>
      <c r="D5587" s="27" t="s">
        <v>772</v>
      </c>
      <c r="I5587" s="28">
        <v>43423.628553240742</v>
      </c>
      <c r="J5587" s="28">
        <v>43423.628553240742</v>
      </c>
      <c r="K5587" s="27">
        <v>0</v>
      </c>
      <c r="L5587" s="27" t="s">
        <v>211</v>
      </c>
      <c r="M5587" s="27" t="s">
        <v>211</v>
      </c>
      <c r="N5587" s="27" t="s">
        <v>215</v>
      </c>
      <c r="O5587" s="27" t="s">
        <v>773</v>
      </c>
      <c r="R5587" s="27">
        <v>0</v>
      </c>
      <c r="U5587" s="27" t="s">
        <v>15455</v>
      </c>
    </row>
    <row r="5588" spans="1:21" x14ac:dyDescent="0.15">
      <c r="A5588" s="27" t="s">
        <v>75</v>
      </c>
      <c r="B5588" s="27" t="s">
        <v>15456</v>
      </c>
      <c r="C5588" s="27" t="s">
        <v>248</v>
      </c>
      <c r="D5588" s="27" t="s">
        <v>772</v>
      </c>
      <c r="I5588" s="28">
        <v>43423.628900462965</v>
      </c>
      <c r="J5588" s="28">
        <v>43423.628900462965</v>
      </c>
      <c r="K5588" s="27">
        <v>0</v>
      </c>
      <c r="L5588" s="27" t="s">
        <v>211</v>
      </c>
      <c r="M5588" s="27" t="s">
        <v>211</v>
      </c>
      <c r="N5588" s="27" t="s">
        <v>215</v>
      </c>
      <c r="O5588" s="27" t="s">
        <v>773</v>
      </c>
      <c r="R5588" s="27">
        <v>0</v>
      </c>
      <c r="U5588" s="27" t="s">
        <v>15457</v>
      </c>
    </row>
    <row r="5589" spans="1:21" x14ac:dyDescent="0.15">
      <c r="A5589" s="27" t="s">
        <v>75</v>
      </c>
      <c r="B5589" s="27" t="s">
        <v>15458</v>
      </c>
      <c r="C5589" s="27" t="s">
        <v>248</v>
      </c>
      <c r="D5589" s="27" t="s">
        <v>772</v>
      </c>
      <c r="I5589" s="28">
        <v>43423.630057870374</v>
      </c>
      <c r="J5589" s="28">
        <v>43423.630057870374</v>
      </c>
      <c r="K5589" s="27">
        <v>0</v>
      </c>
      <c r="L5589" s="27" t="s">
        <v>211</v>
      </c>
      <c r="M5589" s="27" t="s">
        <v>211</v>
      </c>
      <c r="N5589" s="27" t="s">
        <v>215</v>
      </c>
      <c r="O5589" s="27" t="s">
        <v>773</v>
      </c>
      <c r="R5589" s="27">
        <v>0</v>
      </c>
      <c r="U5589" s="27" t="s">
        <v>15459</v>
      </c>
    </row>
    <row r="5590" spans="1:21" x14ac:dyDescent="0.15">
      <c r="A5590" s="27" t="s">
        <v>75</v>
      </c>
      <c r="B5590" s="27" t="s">
        <v>15460</v>
      </c>
      <c r="C5590" s="27" t="s">
        <v>248</v>
      </c>
      <c r="D5590" s="27" t="s">
        <v>772</v>
      </c>
      <c r="I5590" s="28">
        <v>43423.630682870367</v>
      </c>
      <c r="J5590" s="28">
        <v>43423.630682870367</v>
      </c>
      <c r="K5590" s="27">
        <v>0</v>
      </c>
      <c r="L5590" s="27" t="s">
        <v>211</v>
      </c>
      <c r="M5590" s="27" t="s">
        <v>211</v>
      </c>
      <c r="N5590" s="27" t="s">
        <v>215</v>
      </c>
      <c r="O5590" s="27" t="s">
        <v>773</v>
      </c>
      <c r="R5590" s="27">
        <v>0</v>
      </c>
      <c r="U5590" s="27" t="s">
        <v>1798</v>
      </c>
    </row>
    <row r="5591" spans="1:21" x14ac:dyDescent="0.15">
      <c r="A5591" s="27" t="s">
        <v>75</v>
      </c>
      <c r="B5591" s="27" t="s">
        <v>8703</v>
      </c>
      <c r="C5591" s="27" t="s">
        <v>248</v>
      </c>
      <c r="D5591" s="27" t="s">
        <v>772</v>
      </c>
      <c r="I5591" s="28">
        <v>43423.631006944444</v>
      </c>
      <c r="J5591" s="28">
        <v>43423.63354166667</v>
      </c>
      <c r="K5591" s="27">
        <v>2.5347222222222221E-3</v>
      </c>
      <c r="L5591" s="27" t="s">
        <v>210</v>
      </c>
      <c r="M5591" s="27" t="s">
        <v>210</v>
      </c>
      <c r="N5591" s="27" t="s">
        <v>215</v>
      </c>
      <c r="O5591" s="27" t="s">
        <v>773</v>
      </c>
      <c r="R5591" s="27">
        <v>0</v>
      </c>
      <c r="U5591" s="27" t="s">
        <v>8704</v>
      </c>
    </row>
    <row r="5592" spans="1:21" x14ac:dyDescent="0.15">
      <c r="A5592" s="27" t="s">
        <v>75</v>
      </c>
      <c r="B5592" s="27" t="s">
        <v>15461</v>
      </c>
      <c r="C5592" s="27" t="s">
        <v>248</v>
      </c>
      <c r="D5592" s="27" t="s">
        <v>772</v>
      </c>
      <c r="I5592" s="28">
        <v>43423.633784722224</v>
      </c>
      <c r="J5592" s="28">
        <v>43423.633784722224</v>
      </c>
      <c r="K5592" s="27">
        <v>0</v>
      </c>
      <c r="L5592" s="27" t="s">
        <v>211</v>
      </c>
      <c r="M5592" s="27" t="s">
        <v>211</v>
      </c>
      <c r="N5592" s="27" t="s">
        <v>215</v>
      </c>
      <c r="O5592" s="27" t="s">
        <v>773</v>
      </c>
      <c r="R5592" s="27">
        <v>0</v>
      </c>
      <c r="U5592" s="27" t="s">
        <v>1798</v>
      </c>
    </row>
    <row r="5593" spans="1:21" x14ac:dyDescent="0.15">
      <c r="A5593" s="27" t="s">
        <v>75</v>
      </c>
      <c r="B5593" s="27" t="s">
        <v>15462</v>
      </c>
      <c r="C5593" s="27" t="s">
        <v>248</v>
      </c>
      <c r="D5593" s="27" t="s">
        <v>772</v>
      </c>
      <c r="I5593" s="28">
        <v>43423.633969907409</v>
      </c>
      <c r="J5593" s="28">
        <v>43423.633969907409</v>
      </c>
      <c r="K5593" s="27">
        <v>0</v>
      </c>
      <c r="L5593" s="27" t="s">
        <v>211</v>
      </c>
      <c r="M5593" s="27" t="s">
        <v>211</v>
      </c>
      <c r="N5593" s="27" t="s">
        <v>215</v>
      </c>
      <c r="O5593" s="27" t="s">
        <v>773</v>
      </c>
      <c r="R5593" s="27">
        <v>0</v>
      </c>
      <c r="U5593" s="27" t="s">
        <v>8704</v>
      </c>
    </row>
    <row r="5594" spans="1:21" x14ac:dyDescent="0.15">
      <c r="A5594" s="27" t="s">
        <v>75</v>
      </c>
      <c r="B5594" s="27" t="s">
        <v>15463</v>
      </c>
      <c r="C5594" s="27" t="s">
        <v>248</v>
      </c>
      <c r="D5594" s="27" t="s">
        <v>772</v>
      </c>
      <c r="I5594" s="28">
        <v>43423.63486111111</v>
      </c>
      <c r="J5594" s="28">
        <v>43423.63486111111</v>
      </c>
      <c r="K5594" s="27">
        <v>0</v>
      </c>
      <c r="L5594" s="27" t="s">
        <v>211</v>
      </c>
      <c r="M5594" s="27" t="s">
        <v>211</v>
      </c>
      <c r="N5594" s="27" t="s">
        <v>215</v>
      </c>
      <c r="O5594" s="27" t="s">
        <v>773</v>
      </c>
      <c r="R5594" s="27">
        <v>0</v>
      </c>
      <c r="U5594" s="27" t="s">
        <v>15464</v>
      </c>
    </row>
    <row r="5595" spans="1:21" x14ac:dyDescent="0.15">
      <c r="A5595" s="27" t="s">
        <v>75</v>
      </c>
      <c r="B5595" s="27" t="s">
        <v>8705</v>
      </c>
      <c r="C5595" s="27" t="s">
        <v>248</v>
      </c>
      <c r="D5595" s="27" t="s">
        <v>772</v>
      </c>
      <c r="I5595" s="28">
        <v>43423.635277777779</v>
      </c>
      <c r="J5595" s="28">
        <v>43423.638067129628</v>
      </c>
      <c r="K5595" s="27">
        <v>2.7893518518518519E-3</v>
      </c>
      <c r="L5595" s="27" t="s">
        <v>210</v>
      </c>
      <c r="M5595" s="27" t="s">
        <v>210</v>
      </c>
      <c r="N5595" s="27" t="s">
        <v>215</v>
      </c>
      <c r="O5595" s="27" t="s">
        <v>773</v>
      </c>
      <c r="R5595" s="27">
        <v>0</v>
      </c>
      <c r="U5595" s="27" t="s">
        <v>8706</v>
      </c>
    </row>
    <row r="5596" spans="1:21" x14ac:dyDescent="0.15">
      <c r="A5596" s="27" t="s">
        <v>75</v>
      </c>
      <c r="B5596" s="27" t="s">
        <v>15465</v>
      </c>
      <c r="C5596" s="27" t="s">
        <v>248</v>
      </c>
      <c r="D5596" s="27" t="s">
        <v>772</v>
      </c>
      <c r="I5596" s="28">
        <v>43423.638414351852</v>
      </c>
      <c r="J5596" s="28">
        <v>43423.638414351852</v>
      </c>
      <c r="K5596" s="27">
        <v>0</v>
      </c>
      <c r="L5596" s="27" t="s">
        <v>211</v>
      </c>
      <c r="M5596" s="27" t="s">
        <v>211</v>
      </c>
      <c r="N5596" s="27" t="s">
        <v>215</v>
      </c>
      <c r="O5596" s="27" t="s">
        <v>773</v>
      </c>
      <c r="R5596" s="27">
        <v>0</v>
      </c>
      <c r="U5596" s="27" t="s">
        <v>15466</v>
      </c>
    </row>
    <row r="5597" spans="1:21" x14ac:dyDescent="0.15">
      <c r="A5597" s="27" t="s">
        <v>75</v>
      </c>
      <c r="B5597" s="27" t="s">
        <v>15467</v>
      </c>
      <c r="C5597" s="27" t="s">
        <v>248</v>
      </c>
      <c r="D5597" s="27" t="s">
        <v>772</v>
      </c>
      <c r="I5597" s="28">
        <v>43423.639282407406</v>
      </c>
      <c r="J5597" s="28">
        <v>43423.639282407406</v>
      </c>
      <c r="K5597" s="27">
        <v>0</v>
      </c>
      <c r="L5597" s="27" t="s">
        <v>211</v>
      </c>
      <c r="M5597" s="27" t="s">
        <v>211</v>
      </c>
      <c r="N5597" s="27" t="s">
        <v>215</v>
      </c>
      <c r="O5597" s="27" t="s">
        <v>773</v>
      </c>
      <c r="R5597" s="27">
        <v>0</v>
      </c>
      <c r="U5597" s="27" t="s">
        <v>15468</v>
      </c>
    </row>
    <row r="5598" spans="1:21" x14ac:dyDescent="0.15">
      <c r="A5598" s="27" t="s">
        <v>75</v>
      </c>
      <c r="B5598" s="27" t="s">
        <v>15469</v>
      </c>
      <c r="C5598" s="27" t="s">
        <v>248</v>
      </c>
      <c r="D5598" s="27" t="s">
        <v>772</v>
      </c>
      <c r="I5598" s="28">
        <v>43423.64025462963</v>
      </c>
      <c r="J5598" s="28">
        <v>43423.64025462963</v>
      </c>
      <c r="K5598" s="27">
        <v>0</v>
      </c>
      <c r="L5598" s="27" t="s">
        <v>211</v>
      </c>
      <c r="M5598" s="27" t="s">
        <v>211</v>
      </c>
      <c r="N5598" s="27" t="s">
        <v>215</v>
      </c>
      <c r="O5598" s="27" t="s">
        <v>773</v>
      </c>
      <c r="R5598" s="27">
        <v>0</v>
      </c>
      <c r="U5598" s="27" t="s">
        <v>15470</v>
      </c>
    </row>
    <row r="5599" spans="1:21" x14ac:dyDescent="0.15">
      <c r="A5599" s="27" t="s">
        <v>75</v>
      </c>
      <c r="B5599" s="27" t="s">
        <v>15471</v>
      </c>
      <c r="C5599" s="27" t="s">
        <v>248</v>
      </c>
      <c r="D5599" s="27" t="s">
        <v>772</v>
      </c>
      <c r="I5599" s="28">
        <v>43423.640567129631</v>
      </c>
      <c r="J5599" s="28">
        <v>43423.640567129631</v>
      </c>
      <c r="K5599" s="27">
        <v>0</v>
      </c>
      <c r="L5599" s="27" t="s">
        <v>211</v>
      </c>
      <c r="M5599" s="27" t="s">
        <v>211</v>
      </c>
      <c r="N5599" s="27" t="s">
        <v>215</v>
      </c>
      <c r="O5599" s="27" t="s">
        <v>773</v>
      </c>
      <c r="R5599" s="27">
        <v>0</v>
      </c>
      <c r="U5599" s="27" t="s">
        <v>15472</v>
      </c>
    </row>
    <row r="5600" spans="1:21" x14ac:dyDescent="0.15">
      <c r="A5600" s="27" t="s">
        <v>75</v>
      </c>
      <c r="B5600" s="27" t="s">
        <v>15473</v>
      </c>
      <c r="C5600" s="27" t="s">
        <v>248</v>
      </c>
      <c r="D5600" s="27" t="s">
        <v>772</v>
      </c>
      <c r="I5600" s="28">
        <v>43423.641250000001</v>
      </c>
      <c r="J5600" s="28">
        <v>43423.641250000001</v>
      </c>
      <c r="K5600" s="27">
        <v>0</v>
      </c>
      <c r="L5600" s="27" t="s">
        <v>211</v>
      </c>
      <c r="M5600" s="27" t="s">
        <v>211</v>
      </c>
      <c r="N5600" s="27" t="s">
        <v>215</v>
      </c>
      <c r="O5600" s="27" t="s">
        <v>773</v>
      </c>
      <c r="R5600" s="27">
        <v>0</v>
      </c>
      <c r="U5600" s="27" t="s">
        <v>15474</v>
      </c>
    </row>
    <row r="5601" spans="1:21" x14ac:dyDescent="0.15">
      <c r="A5601" s="27" t="s">
        <v>75</v>
      </c>
      <c r="B5601" s="27" t="s">
        <v>8707</v>
      </c>
      <c r="C5601" s="27" t="s">
        <v>248</v>
      </c>
      <c r="D5601" s="27" t="s">
        <v>772</v>
      </c>
      <c r="I5601" s="28">
        <v>43423.64199074074</v>
      </c>
      <c r="J5601" s="28">
        <v>43423.642002314817</v>
      </c>
      <c r="K5601" s="27">
        <v>1.1574074074074073E-5</v>
      </c>
      <c r="L5601" s="27" t="s">
        <v>210</v>
      </c>
      <c r="M5601" s="27" t="s">
        <v>211</v>
      </c>
      <c r="N5601" s="27" t="s">
        <v>215</v>
      </c>
      <c r="O5601" s="27" t="s">
        <v>773</v>
      </c>
      <c r="R5601" s="27">
        <v>0</v>
      </c>
      <c r="U5601" s="27" t="s">
        <v>1567</v>
      </c>
    </row>
    <row r="5602" spans="1:21" x14ac:dyDescent="0.15">
      <c r="A5602" s="27" t="s">
        <v>75</v>
      </c>
      <c r="B5602" s="27" t="s">
        <v>15475</v>
      </c>
      <c r="C5602" s="27" t="s">
        <v>248</v>
      </c>
      <c r="D5602" s="27" t="s">
        <v>772</v>
      </c>
      <c r="I5602" s="28">
        <v>43423.642222222225</v>
      </c>
      <c r="J5602" s="28">
        <v>43423.642222222225</v>
      </c>
      <c r="K5602" s="27">
        <v>0</v>
      </c>
      <c r="L5602" s="27" t="s">
        <v>211</v>
      </c>
      <c r="M5602" s="27" t="s">
        <v>211</v>
      </c>
      <c r="N5602" s="27" t="s">
        <v>215</v>
      </c>
      <c r="O5602" s="27" t="s">
        <v>773</v>
      </c>
      <c r="R5602" s="27">
        <v>0</v>
      </c>
      <c r="U5602" s="27" t="s">
        <v>1567</v>
      </c>
    </row>
    <row r="5603" spans="1:21" x14ac:dyDescent="0.15">
      <c r="A5603" s="27" t="s">
        <v>75</v>
      </c>
      <c r="B5603" s="27" t="s">
        <v>15476</v>
      </c>
      <c r="C5603" s="27" t="s">
        <v>248</v>
      </c>
      <c r="D5603" s="27" t="s">
        <v>772</v>
      </c>
      <c r="I5603" s="28">
        <v>43423.64267361111</v>
      </c>
      <c r="J5603" s="28">
        <v>43423.64267361111</v>
      </c>
      <c r="K5603" s="27">
        <v>0</v>
      </c>
      <c r="L5603" s="27" t="s">
        <v>211</v>
      </c>
      <c r="M5603" s="27" t="s">
        <v>211</v>
      </c>
      <c r="N5603" s="27" t="s">
        <v>215</v>
      </c>
      <c r="O5603" s="27" t="s">
        <v>773</v>
      </c>
      <c r="R5603" s="27">
        <v>0</v>
      </c>
      <c r="U5603" s="27" t="s">
        <v>15477</v>
      </c>
    </row>
    <row r="5604" spans="1:21" x14ac:dyDescent="0.15">
      <c r="A5604" s="27" t="s">
        <v>75</v>
      </c>
      <c r="B5604" s="27" t="s">
        <v>15478</v>
      </c>
      <c r="C5604" s="27" t="s">
        <v>248</v>
      </c>
      <c r="D5604" s="27" t="s">
        <v>772</v>
      </c>
      <c r="I5604" s="28">
        <v>43423.64298611111</v>
      </c>
      <c r="J5604" s="28">
        <v>43423.64298611111</v>
      </c>
      <c r="K5604" s="27">
        <v>0</v>
      </c>
      <c r="L5604" s="27" t="s">
        <v>211</v>
      </c>
      <c r="M5604" s="27" t="s">
        <v>211</v>
      </c>
      <c r="N5604" s="27" t="s">
        <v>215</v>
      </c>
      <c r="O5604" s="27" t="s">
        <v>773</v>
      </c>
      <c r="R5604" s="27">
        <v>0</v>
      </c>
      <c r="U5604" s="27" t="s">
        <v>1595</v>
      </c>
    </row>
    <row r="5605" spans="1:21" x14ac:dyDescent="0.15">
      <c r="A5605" s="27" t="s">
        <v>75</v>
      </c>
      <c r="B5605" s="27" t="s">
        <v>15479</v>
      </c>
      <c r="C5605" s="27" t="s">
        <v>248</v>
      </c>
      <c r="D5605" s="27" t="s">
        <v>772</v>
      </c>
      <c r="I5605" s="28">
        <v>43423.643159722225</v>
      </c>
      <c r="J5605" s="28">
        <v>43423.643159722225</v>
      </c>
      <c r="K5605" s="27">
        <v>0</v>
      </c>
      <c r="L5605" s="27" t="s">
        <v>211</v>
      </c>
      <c r="M5605" s="27" t="s">
        <v>211</v>
      </c>
      <c r="N5605" s="27" t="s">
        <v>215</v>
      </c>
      <c r="O5605" s="27" t="s">
        <v>773</v>
      </c>
      <c r="R5605" s="27">
        <v>0</v>
      </c>
      <c r="U5605" s="27" t="s">
        <v>15480</v>
      </c>
    </row>
    <row r="5606" spans="1:21" x14ac:dyDescent="0.15">
      <c r="A5606" s="27" t="s">
        <v>75</v>
      </c>
      <c r="B5606" s="27" t="s">
        <v>15481</v>
      </c>
      <c r="C5606" s="27" t="s">
        <v>248</v>
      </c>
      <c r="D5606" s="27" t="s">
        <v>772</v>
      </c>
      <c r="I5606" s="28">
        <v>43423.643784722219</v>
      </c>
      <c r="J5606" s="28">
        <v>43423.643784722219</v>
      </c>
      <c r="K5606" s="27">
        <v>0</v>
      </c>
      <c r="L5606" s="27" t="s">
        <v>211</v>
      </c>
      <c r="M5606" s="27" t="s">
        <v>211</v>
      </c>
      <c r="N5606" s="27" t="s">
        <v>215</v>
      </c>
      <c r="O5606" s="27" t="s">
        <v>773</v>
      </c>
      <c r="R5606" s="27">
        <v>0</v>
      </c>
      <c r="U5606" s="27" t="s">
        <v>15482</v>
      </c>
    </row>
    <row r="5607" spans="1:21" x14ac:dyDescent="0.15">
      <c r="A5607" s="27" t="s">
        <v>75</v>
      </c>
      <c r="B5607" s="27" t="s">
        <v>8708</v>
      </c>
      <c r="C5607" s="27" t="s">
        <v>248</v>
      </c>
      <c r="D5607" s="27" t="s">
        <v>772</v>
      </c>
      <c r="I5607" s="28">
        <v>43423.644236111111</v>
      </c>
      <c r="J5607" s="28">
        <v>43423.644895833335</v>
      </c>
      <c r="K5607" s="27">
        <v>6.5972222222222213E-4</v>
      </c>
      <c r="L5607" s="27" t="s">
        <v>210</v>
      </c>
      <c r="M5607" s="27" t="s">
        <v>211</v>
      </c>
      <c r="N5607" s="27" t="s">
        <v>215</v>
      </c>
      <c r="O5607" s="27" t="s">
        <v>773</v>
      </c>
      <c r="R5607" s="27">
        <v>0</v>
      </c>
      <c r="U5607" s="27" t="s">
        <v>1569</v>
      </c>
    </row>
    <row r="5608" spans="1:21" x14ac:dyDescent="0.15">
      <c r="A5608" s="27" t="s">
        <v>75</v>
      </c>
      <c r="B5608" s="27" t="s">
        <v>15483</v>
      </c>
      <c r="C5608" s="27" t="s">
        <v>248</v>
      </c>
      <c r="D5608" s="27" t="s">
        <v>772</v>
      </c>
      <c r="I5608" s="28">
        <v>43423.645173611112</v>
      </c>
      <c r="J5608" s="28">
        <v>43423.645173611112</v>
      </c>
      <c r="K5608" s="27">
        <v>0</v>
      </c>
      <c r="L5608" s="27" t="s">
        <v>211</v>
      </c>
      <c r="M5608" s="27" t="s">
        <v>211</v>
      </c>
      <c r="N5608" s="27" t="s">
        <v>215</v>
      </c>
      <c r="O5608" s="27" t="s">
        <v>773</v>
      </c>
      <c r="R5608" s="27">
        <v>0</v>
      </c>
      <c r="U5608" s="27" t="s">
        <v>15484</v>
      </c>
    </row>
    <row r="5609" spans="1:21" x14ac:dyDescent="0.15">
      <c r="A5609" s="27" t="s">
        <v>75</v>
      </c>
      <c r="B5609" s="27" t="s">
        <v>15485</v>
      </c>
      <c r="C5609" s="27" t="s">
        <v>248</v>
      </c>
      <c r="D5609" s="27" t="s">
        <v>772</v>
      </c>
      <c r="I5609" s="28">
        <v>43423.646180555559</v>
      </c>
      <c r="J5609" s="28">
        <v>43423.646180555559</v>
      </c>
      <c r="K5609" s="27">
        <v>0</v>
      </c>
      <c r="L5609" s="27" t="s">
        <v>211</v>
      </c>
      <c r="M5609" s="27" t="s">
        <v>211</v>
      </c>
      <c r="N5609" s="27" t="s">
        <v>215</v>
      </c>
      <c r="O5609" s="27" t="s">
        <v>773</v>
      </c>
      <c r="R5609" s="27">
        <v>0</v>
      </c>
      <c r="U5609" s="27" t="s">
        <v>15486</v>
      </c>
    </row>
    <row r="5610" spans="1:21" x14ac:dyDescent="0.15">
      <c r="A5610" s="27" t="s">
        <v>75</v>
      </c>
      <c r="B5610" s="27" t="s">
        <v>8709</v>
      </c>
      <c r="C5610" s="27" t="s">
        <v>248</v>
      </c>
      <c r="D5610" s="27" t="s">
        <v>772</v>
      </c>
      <c r="I5610" s="28">
        <v>43423.646851851852</v>
      </c>
      <c r="J5610" s="28">
        <v>43423.647789351853</v>
      </c>
      <c r="K5610" s="27">
        <v>9.3750000000000007E-4</v>
      </c>
      <c r="L5610" s="27" t="s">
        <v>210</v>
      </c>
      <c r="M5610" s="27" t="s">
        <v>211</v>
      </c>
      <c r="N5610" s="27" t="s">
        <v>215</v>
      </c>
      <c r="O5610" s="27" t="s">
        <v>773</v>
      </c>
      <c r="R5610" s="27">
        <v>0</v>
      </c>
      <c r="U5610" s="27" t="s">
        <v>1324</v>
      </c>
    </row>
    <row r="5611" spans="1:21" x14ac:dyDescent="0.15">
      <c r="A5611" s="27" t="s">
        <v>75</v>
      </c>
      <c r="B5611" s="27" t="s">
        <v>15487</v>
      </c>
      <c r="C5611" s="27" t="s">
        <v>248</v>
      </c>
      <c r="D5611" s="27" t="s">
        <v>772</v>
      </c>
      <c r="I5611" s="28">
        <v>43423.648541666669</v>
      </c>
      <c r="J5611" s="28">
        <v>43423.648541666669</v>
      </c>
      <c r="K5611" s="27">
        <v>0</v>
      </c>
      <c r="L5611" s="27" t="s">
        <v>211</v>
      </c>
      <c r="M5611" s="27" t="s">
        <v>211</v>
      </c>
      <c r="N5611" s="27" t="s">
        <v>215</v>
      </c>
      <c r="O5611" s="27" t="s">
        <v>773</v>
      </c>
      <c r="R5611" s="27">
        <v>0</v>
      </c>
      <c r="U5611" s="27" t="s">
        <v>15488</v>
      </c>
    </row>
    <row r="5612" spans="1:21" x14ac:dyDescent="0.15">
      <c r="A5612" s="27" t="s">
        <v>75</v>
      </c>
      <c r="B5612" s="27" t="s">
        <v>15489</v>
      </c>
      <c r="C5612" s="27" t="s">
        <v>248</v>
      </c>
      <c r="D5612" s="27" t="s">
        <v>772</v>
      </c>
      <c r="I5612" s="28">
        <v>43423.650219907409</v>
      </c>
      <c r="J5612" s="28">
        <v>43423.650219907409</v>
      </c>
      <c r="K5612" s="27">
        <v>0</v>
      </c>
      <c r="L5612" s="27" t="s">
        <v>211</v>
      </c>
      <c r="M5612" s="27" t="s">
        <v>211</v>
      </c>
      <c r="N5612" s="27" t="s">
        <v>215</v>
      </c>
      <c r="O5612" s="27" t="s">
        <v>773</v>
      </c>
      <c r="R5612" s="27">
        <v>0</v>
      </c>
      <c r="U5612" s="27" t="s">
        <v>15490</v>
      </c>
    </row>
    <row r="5613" spans="1:21" x14ac:dyDescent="0.15">
      <c r="A5613" s="27" t="s">
        <v>75</v>
      </c>
      <c r="B5613" s="27" t="s">
        <v>8710</v>
      </c>
      <c r="C5613" s="27" t="s">
        <v>248</v>
      </c>
      <c r="D5613" s="27" t="s">
        <v>772</v>
      </c>
      <c r="I5613" s="28">
        <v>43423.651030092595</v>
      </c>
      <c r="J5613" s="28">
        <v>43423.651261574072</v>
      </c>
      <c r="K5613" s="27">
        <v>2.3148148148148146E-4</v>
      </c>
      <c r="L5613" s="27" t="s">
        <v>210</v>
      </c>
      <c r="M5613" s="27" t="s">
        <v>211</v>
      </c>
      <c r="N5613" s="27" t="s">
        <v>215</v>
      </c>
      <c r="O5613" s="27" t="s">
        <v>773</v>
      </c>
      <c r="R5613" s="27">
        <v>0</v>
      </c>
      <c r="U5613" s="27" t="s">
        <v>8711</v>
      </c>
    </row>
    <row r="5614" spans="1:21" x14ac:dyDescent="0.15">
      <c r="A5614" s="27" t="s">
        <v>75</v>
      </c>
      <c r="B5614" s="27" t="s">
        <v>8712</v>
      </c>
      <c r="C5614" s="27" t="s">
        <v>248</v>
      </c>
      <c r="D5614" s="27" t="s">
        <v>772</v>
      </c>
      <c r="I5614" s="28">
        <v>43423.652453703704</v>
      </c>
      <c r="J5614" s="28">
        <v>43423.656539351854</v>
      </c>
      <c r="K5614" s="27">
        <v>4.0856481481481481E-3</v>
      </c>
      <c r="L5614" s="27" t="s">
        <v>210</v>
      </c>
      <c r="M5614" s="27" t="s">
        <v>210</v>
      </c>
      <c r="N5614" s="27" t="s">
        <v>215</v>
      </c>
      <c r="O5614" s="27" t="s">
        <v>773</v>
      </c>
      <c r="R5614" s="27">
        <v>0</v>
      </c>
      <c r="U5614" s="27" t="s">
        <v>8713</v>
      </c>
    </row>
    <row r="5615" spans="1:21" x14ac:dyDescent="0.15">
      <c r="A5615" s="27" t="s">
        <v>75</v>
      </c>
      <c r="B5615" s="27" t="s">
        <v>8714</v>
      </c>
      <c r="C5615" s="27" t="s">
        <v>248</v>
      </c>
      <c r="D5615" s="27" t="s">
        <v>772</v>
      </c>
      <c r="I5615" s="28">
        <v>43423.657002314816</v>
      </c>
      <c r="J5615" s="28">
        <v>43423.65730324074</v>
      </c>
      <c r="K5615" s="27">
        <v>3.0092592592592595E-4</v>
      </c>
      <c r="L5615" s="27" t="s">
        <v>210</v>
      </c>
      <c r="M5615" s="27" t="s">
        <v>211</v>
      </c>
      <c r="N5615" s="27" t="s">
        <v>215</v>
      </c>
      <c r="O5615" s="27" t="s">
        <v>773</v>
      </c>
      <c r="R5615" s="27">
        <v>0</v>
      </c>
      <c r="U5615" s="27" t="s">
        <v>8715</v>
      </c>
    </row>
    <row r="5616" spans="1:21" x14ac:dyDescent="0.15">
      <c r="A5616" s="27" t="s">
        <v>75</v>
      </c>
      <c r="B5616" s="27" t="s">
        <v>8716</v>
      </c>
      <c r="C5616" s="27" t="s">
        <v>248</v>
      </c>
      <c r="D5616" s="27" t="s">
        <v>772</v>
      </c>
      <c r="I5616" s="28">
        <v>43423.658425925925</v>
      </c>
      <c r="J5616" s="28">
        <v>43423.658483796295</v>
      </c>
      <c r="K5616" s="27">
        <v>5.7870370370370366E-5</v>
      </c>
      <c r="L5616" s="27" t="s">
        <v>210</v>
      </c>
      <c r="M5616" s="27" t="s">
        <v>211</v>
      </c>
      <c r="N5616" s="27" t="s">
        <v>215</v>
      </c>
      <c r="O5616" s="27" t="s">
        <v>773</v>
      </c>
      <c r="R5616" s="27">
        <v>0</v>
      </c>
      <c r="U5616" s="27" t="s">
        <v>8717</v>
      </c>
    </row>
    <row r="5617" spans="1:21" x14ac:dyDescent="0.15">
      <c r="A5617" s="27" t="s">
        <v>75</v>
      </c>
      <c r="B5617" s="27" t="s">
        <v>8718</v>
      </c>
      <c r="C5617" s="27" t="s">
        <v>248</v>
      </c>
      <c r="D5617" s="27" t="s">
        <v>772</v>
      </c>
      <c r="I5617" s="28">
        <v>43423.658935185187</v>
      </c>
      <c r="J5617" s="28">
        <v>43423.659363425926</v>
      </c>
      <c r="K5617" s="27">
        <v>4.2824074074074075E-4</v>
      </c>
      <c r="L5617" s="27" t="s">
        <v>210</v>
      </c>
      <c r="M5617" s="27" t="s">
        <v>211</v>
      </c>
      <c r="N5617" s="27" t="s">
        <v>215</v>
      </c>
      <c r="O5617" s="27" t="s">
        <v>773</v>
      </c>
      <c r="R5617" s="27">
        <v>0</v>
      </c>
      <c r="U5617" s="27" t="s">
        <v>8719</v>
      </c>
    </row>
    <row r="5618" spans="1:21" x14ac:dyDescent="0.15">
      <c r="A5618" s="27" t="s">
        <v>75</v>
      </c>
      <c r="B5618" s="27" t="s">
        <v>8720</v>
      </c>
      <c r="C5618" s="27" t="s">
        <v>248</v>
      </c>
      <c r="D5618" s="27" t="s">
        <v>772</v>
      </c>
      <c r="I5618" s="28">
        <v>43423.66065972222</v>
      </c>
      <c r="J5618" s="28">
        <v>43423.661550925928</v>
      </c>
      <c r="K5618" s="27">
        <v>8.9120370370370362E-4</v>
      </c>
      <c r="L5618" s="27" t="s">
        <v>210</v>
      </c>
      <c r="M5618" s="27" t="s">
        <v>211</v>
      </c>
      <c r="N5618" s="27" t="s">
        <v>215</v>
      </c>
      <c r="O5618" s="27" t="s">
        <v>773</v>
      </c>
      <c r="R5618" s="27">
        <v>0</v>
      </c>
      <c r="U5618" s="27" t="s">
        <v>8721</v>
      </c>
    </row>
    <row r="5619" spans="1:21" x14ac:dyDescent="0.15">
      <c r="A5619" s="27" t="s">
        <v>75</v>
      </c>
      <c r="B5619" s="27" t="s">
        <v>15491</v>
      </c>
      <c r="C5619" s="27" t="s">
        <v>248</v>
      </c>
      <c r="D5619" s="27" t="s">
        <v>772</v>
      </c>
      <c r="I5619" s="28">
        <v>43423.662245370368</v>
      </c>
      <c r="J5619" s="28">
        <v>43423.662245370368</v>
      </c>
      <c r="K5619" s="27">
        <v>0</v>
      </c>
      <c r="L5619" s="27" t="s">
        <v>211</v>
      </c>
      <c r="M5619" s="27" t="s">
        <v>211</v>
      </c>
      <c r="N5619" s="27" t="s">
        <v>215</v>
      </c>
      <c r="O5619" s="27" t="s">
        <v>773</v>
      </c>
      <c r="R5619" s="27">
        <v>0</v>
      </c>
      <c r="U5619" s="27" t="s">
        <v>15492</v>
      </c>
    </row>
    <row r="5620" spans="1:21" x14ac:dyDescent="0.15">
      <c r="A5620" s="27" t="s">
        <v>75</v>
      </c>
      <c r="B5620" s="27" t="s">
        <v>8722</v>
      </c>
      <c r="C5620" s="27" t="s">
        <v>248</v>
      </c>
      <c r="D5620" s="27" t="s">
        <v>772</v>
      </c>
      <c r="I5620" s="28">
        <v>43423.663182870368</v>
      </c>
      <c r="J5620" s="28">
        <v>43423.663981481484</v>
      </c>
      <c r="K5620" s="27">
        <v>7.9861111111111105E-4</v>
      </c>
      <c r="L5620" s="27" t="s">
        <v>210</v>
      </c>
      <c r="M5620" s="27" t="s">
        <v>211</v>
      </c>
      <c r="N5620" s="27" t="s">
        <v>215</v>
      </c>
      <c r="O5620" s="27" t="s">
        <v>773</v>
      </c>
      <c r="R5620" s="27">
        <v>0</v>
      </c>
      <c r="U5620" s="27" t="s">
        <v>8723</v>
      </c>
    </row>
    <row r="5621" spans="1:21" x14ac:dyDescent="0.15">
      <c r="A5621" s="27" t="s">
        <v>75</v>
      </c>
      <c r="B5621" s="27" t="s">
        <v>8724</v>
      </c>
      <c r="C5621" s="27" t="s">
        <v>248</v>
      </c>
      <c r="D5621" s="27" t="s">
        <v>772</v>
      </c>
      <c r="I5621" s="28">
        <v>43423.664293981485</v>
      </c>
      <c r="J5621" s="28">
        <v>43423.666226851848</v>
      </c>
      <c r="K5621" s="27">
        <v>1.9328703703703704E-3</v>
      </c>
      <c r="L5621" s="27" t="s">
        <v>210</v>
      </c>
      <c r="M5621" s="27" t="s">
        <v>211</v>
      </c>
      <c r="N5621" s="27" t="s">
        <v>215</v>
      </c>
      <c r="O5621" s="27" t="s">
        <v>773</v>
      </c>
      <c r="R5621" s="27">
        <v>0</v>
      </c>
      <c r="U5621" s="27" t="s">
        <v>8725</v>
      </c>
    </row>
    <row r="5622" spans="1:21" x14ac:dyDescent="0.15">
      <c r="A5622" s="27" t="s">
        <v>75</v>
      </c>
      <c r="B5622" s="27" t="s">
        <v>8726</v>
      </c>
      <c r="C5622" s="27" t="s">
        <v>248</v>
      </c>
      <c r="D5622" s="27" t="s">
        <v>772</v>
      </c>
      <c r="I5622" s="28">
        <v>43423.666817129626</v>
      </c>
      <c r="J5622" s="28">
        <v>43423.668020833335</v>
      </c>
      <c r="K5622" s="27">
        <v>1.2037037037037038E-3</v>
      </c>
      <c r="L5622" s="27" t="s">
        <v>210</v>
      </c>
      <c r="M5622" s="27" t="s">
        <v>211</v>
      </c>
      <c r="N5622" s="27" t="s">
        <v>215</v>
      </c>
      <c r="O5622" s="27" t="s">
        <v>773</v>
      </c>
      <c r="R5622" s="27">
        <v>0</v>
      </c>
      <c r="U5622" s="27" t="s">
        <v>8727</v>
      </c>
    </row>
    <row r="5623" spans="1:21" x14ac:dyDescent="0.15">
      <c r="A5623" s="27" t="s">
        <v>75</v>
      </c>
      <c r="B5623" s="27" t="s">
        <v>15493</v>
      </c>
      <c r="C5623" s="27" t="s">
        <v>248</v>
      </c>
      <c r="D5623" s="27" t="s">
        <v>772</v>
      </c>
      <c r="I5623" s="28">
        <v>43423.668449074074</v>
      </c>
      <c r="J5623" s="28">
        <v>43423.668449074074</v>
      </c>
      <c r="K5623" s="27">
        <v>0</v>
      </c>
      <c r="L5623" s="27" t="s">
        <v>211</v>
      </c>
      <c r="M5623" s="27" t="s">
        <v>211</v>
      </c>
      <c r="N5623" s="27" t="s">
        <v>215</v>
      </c>
      <c r="O5623" s="27" t="s">
        <v>773</v>
      </c>
      <c r="R5623" s="27">
        <v>0</v>
      </c>
      <c r="U5623" s="27" t="s">
        <v>1569</v>
      </c>
    </row>
    <row r="5624" spans="1:21" x14ac:dyDescent="0.15">
      <c r="A5624" s="27" t="s">
        <v>75</v>
      </c>
      <c r="B5624" s="27" t="s">
        <v>15494</v>
      </c>
      <c r="C5624" s="27" t="s">
        <v>248</v>
      </c>
      <c r="D5624" s="27" t="s">
        <v>772</v>
      </c>
      <c r="I5624" s="28">
        <v>43423.668842592589</v>
      </c>
      <c r="J5624" s="28">
        <v>43423.668842592589</v>
      </c>
      <c r="K5624" s="27">
        <v>0</v>
      </c>
      <c r="L5624" s="27" t="s">
        <v>211</v>
      </c>
      <c r="M5624" s="27" t="s">
        <v>211</v>
      </c>
      <c r="N5624" s="27" t="s">
        <v>215</v>
      </c>
      <c r="O5624" s="27" t="s">
        <v>773</v>
      </c>
      <c r="R5624" s="27">
        <v>0</v>
      </c>
      <c r="U5624" s="27" t="s">
        <v>15495</v>
      </c>
    </row>
    <row r="5625" spans="1:21" x14ac:dyDescent="0.15">
      <c r="A5625" s="27" t="s">
        <v>75</v>
      </c>
      <c r="B5625" s="27" t="s">
        <v>15496</v>
      </c>
      <c r="C5625" s="27" t="s">
        <v>248</v>
      </c>
      <c r="D5625" s="27" t="s">
        <v>772</v>
      </c>
      <c r="I5625" s="28">
        <v>43423.669374999998</v>
      </c>
      <c r="J5625" s="28">
        <v>43423.669374999998</v>
      </c>
      <c r="K5625" s="27">
        <v>0</v>
      </c>
      <c r="L5625" s="27" t="s">
        <v>211</v>
      </c>
      <c r="M5625" s="27" t="s">
        <v>211</v>
      </c>
      <c r="N5625" s="27" t="s">
        <v>215</v>
      </c>
      <c r="O5625" s="27" t="s">
        <v>773</v>
      </c>
      <c r="R5625" s="27">
        <v>0</v>
      </c>
      <c r="U5625" s="27" t="s">
        <v>15497</v>
      </c>
    </row>
    <row r="5626" spans="1:21" x14ac:dyDescent="0.15">
      <c r="A5626" s="27" t="s">
        <v>75</v>
      </c>
      <c r="B5626" s="27" t="s">
        <v>15498</v>
      </c>
      <c r="C5626" s="27" t="s">
        <v>248</v>
      </c>
      <c r="D5626" s="27" t="s">
        <v>772</v>
      </c>
      <c r="I5626" s="28">
        <v>43423.669988425929</v>
      </c>
      <c r="J5626" s="28">
        <v>43423.669988425929</v>
      </c>
      <c r="K5626" s="27">
        <v>0</v>
      </c>
      <c r="L5626" s="27" t="s">
        <v>211</v>
      </c>
      <c r="M5626" s="27" t="s">
        <v>211</v>
      </c>
      <c r="N5626" s="27" t="s">
        <v>215</v>
      </c>
      <c r="O5626" s="27" t="s">
        <v>773</v>
      </c>
      <c r="R5626" s="27">
        <v>0</v>
      </c>
      <c r="U5626" s="27" t="s">
        <v>15499</v>
      </c>
    </row>
    <row r="5627" spans="1:21" x14ac:dyDescent="0.15">
      <c r="A5627" s="27" t="s">
        <v>75</v>
      </c>
      <c r="B5627" s="27" t="s">
        <v>8728</v>
      </c>
      <c r="C5627" s="27" t="s">
        <v>248</v>
      </c>
      <c r="D5627" s="27" t="s">
        <v>772</v>
      </c>
      <c r="I5627" s="28">
        <v>43423.670775462961</v>
      </c>
      <c r="J5627" s="28">
        <v>43423.671053240738</v>
      </c>
      <c r="K5627" s="27">
        <v>2.7777777777777778E-4</v>
      </c>
      <c r="L5627" s="27" t="s">
        <v>210</v>
      </c>
      <c r="M5627" s="27" t="s">
        <v>211</v>
      </c>
      <c r="N5627" s="27" t="s">
        <v>215</v>
      </c>
      <c r="O5627" s="27" t="s">
        <v>773</v>
      </c>
      <c r="R5627" s="27">
        <v>0</v>
      </c>
      <c r="U5627" s="27" t="s">
        <v>8729</v>
      </c>
    </row>
    <row r="5628" spans="1:21" x14ac:dyDescent="0.15">
      <c r="A5628" s="27" t="s">
        <v>75</v>
      </c>
      <c r="B5628" s="27" t="s">
        <v>15500</v>
      </c>
      <c r="C5628" s="27" t="s">
        <v>248</v>
      </c>
      <c r="D5628" s="27" t="s">
        <v>772</v>
      </c>
      <c r="I5628" s="28">
        <v>43423.671620370369</v>
      </c>
      <c r="J5628" s="28">
        <v>43423.671620370369</v>
      </c>
      <c r="K5628" s="27">
        <v>0</v>
      </c>
      <c r="L5628" s="27" t="s">
        <v>211</v>
      </c>
      <c r="M5628" s="27" t="s">
        <v>211</v>
      </c>
      <c r="N5628" s="27" t="s">
        <v>215</v>
      </c>
      <c r="O5628" s="27" t="s">
        <v>773</v>
      </c>
      <c r="R5628" s="27">
        <v>0</v>
      </c>
      <c r="U5628" s="27" t="s">
        <v>15501</v>
      </c>
    </row>
    <row r="5629" spans="1:21" x14ac:dyDescent="0.15">
      <c r="A5629" s="27" t="s">
        <v>75</v>
      </c>
      <c r="B5629" s="27" t="s">
        <v>15502</v>
      </c>
      <c r="C5629" s="27" t="s">
        <v>248</v>
      </c>
      <c r="D5629" s="27" t="s">
        <v>772</v>
      </c>
      <c r="I5629" s="28">
        <v>43423.673460648148</v>
      </c>
      <c r="J5629" s="28">
        <v>43423.673460648148</v>
      </c>
      <c r="K5629" s="27">
        <v>0</v>
      </c>
      <c r="L5629" s="27" t="s">
        <v>211</v>
      </c>
      <c r="M5629" s="27" t="s">
        <v>211</v>
      </c>
      <c r="N5629" s="27" t="s">
        <v>215</v>
      </c>
      <c r="O5629" s="27" t="s">
        <v>773</v>
      </c>
      <c r="R5629" s="27">
        <v>0</v>
      </c>
      <c r="U5629" s="27" t="s">
        <v>15503</v>
      </c>
    </row>
    <row r="5630" spans="1:21" x14ac:dyDescent="0.15">
      <c r="A5630" s="27" t="s">
        <v>75</v>
      </c>
      <c r="B5630" s="27" t="s">
        <v>15504</v>
      </c>
      <c r="C5630" s="27" t="s">
        <v>248</v>
      </c>
      <c r="D5630" s="27" t="s">
        <v>772</v>
      </c>
      <c r="I5630" s="28">
        <v>43423.675462962965</v>
      </c>
      <c r="J5630" s="28">
        <v>43423.675462962965</v>
      </c>
      <c r="K5630" s="27">
        <v>0</v>
      </c>
      <c r="L5630" s="27" t="s">
        <v>211</v>
      </c>
      <c r="M5630" s="27" t="s">
        <v>211</v>
      </c>
      <c r="N5630" s="27" t="s">
        <v>215</v>
      </c>
      <c r="O5630" s="27" t="s">
        <v>773</v>
      </c>
      <c r="R5630" s="27">
        <v>0</v>
      </c>
      <c r="U5630" s="27" t="s">
        <v>15505</v>
      </c>
    </row>
    <row r="5631" spans="1:21" x14ac:dyDescent="0.15">
      <c r="A5631" s="27" t="s">
        <v>75</v>
      </c>
      <c r="B5631" s="27" t="s">
        <v>8730</v>
      </c>
      <c r="C5631" s="27" t="s">
        <v>248</v>
      </c>
      <c r="D5631" s="27" t="s">
        <v>772</v>
      </c>
      <c r="I5631" s="28">
        <v>43423.676099537035</v>
      </c>
      <c r="J5631" s="28">
        <v>43423.676435185182</v>
      </c>
      <c r="K5631" s="27">
        <v>3.3564814814814812E-4</v>
      </c>
      <c r="L5631" s="27" t="s">
        <v>210</v>
      </c>
      <c r="M5631" s="27" t="s">
        <v>211</v>
      </c>
      <c r="N5631" s="27" t="s">
        <v>215</v>
      </c>
      <c r="O5631" s="27" t="s">
        <v>773</v>
      </c>
      <c r="R5631" s="27">
        <v>0</v>
      </c>
      <c r="U5631" s="27" t="s">
        <v>5696</v>
      </c>
    </row>
    <row r="5632" spans="1:21" x14ac:dyDescent="0.15">
      <c r="A5632" s="27" t="s">
        <v>75</v>
      </c>
      <c r="B5632" s="27" t="s">
        <v>15506</v>
      </c>
      <c r="C5632" s="27" t="s">
        <v>248</v>
      </c>
      <c r="D5632" s="27" t="s">
        <v>772</v>
      </c>
      <c r="I5632" s="28">
        <v>43423.677245370367</v>
      </c>
      <c r="J5632" s="28">
        <v>43423.677245370367</v>
      </c>
      <c r="K5632" s="27">
        <v>0</v>
      </c>
      <c r="L5632" s="27" t="s">
        <v>211</v>
      </c>
      <c r="M5632" s="27" t="s">
        <v>211</v>
      </c>
      <c r="N5632" s="27" t="s">
        <v>215</v>
      </c>
      <c r="O5632" s="27" t="s">
        <v>773</v>
      </c>
      <c r="R5632" s="27">
        <v>0</v>
      </c>
      <c r="U5632" s="27" t="s">
        <v>15507</v>
      </c>
    </row>
    <row r="5633" spans="1:21" x14ac:dyDescent="0.15">
      <c r="A5633" s="27" t="s">
        <v>75</v>
      </c>
      <c r="B5633" s="27" t="s">
        <v>15508</v>
      </c>
      <c r="C5633" s="27" t="s">
        <v>248</v>
      </c>
      <c r="D5633" s="27" t="s">
        <v>772</v>
      </c>
      <c r="I5633" s="28">
        <v>43423.677407407406</v>
      </c>
      <c r="J5633" s="28">
        <v>43423.677407407406</v>
      </c>
      <c r="K5633" s="27">
        <v>0</v>
      </c>
      <c r="L5633" s="27" t="s">
        <v>211</v>
      </c>
      <c r="M5633" s="27" t="s">
        <v>211</v>
      </c>
      <c r="N5633" s="27" t="s">
        <v>215</v>
      </c>
      <c r="O5633" s="27" t="s">
        <v>773</v>
      </c>
      <c r="R5633" s="27">
        <v>0</v>
      </c>
      <c r="U5633" s="27" t="s">
        <v>1568</v>
      </c>
    </row>
    <row r="5634" spans="1:21" x14ac:dyDescent="0.15">
      <c r="A5634" s="27" t="s">
        <v>75</v>
      </c>
      <c r="B5634" s="27" t="s">
        <v>8731</v>
      </c>
      <c r="C5634" s="27" t="s">
        <v>248</v>
      </c>
      <c r="D5634" s="27" t="s">
        <v>772</v>
      </c>
      <c r="I5634" s="28">
        <v>43423.677754629629</v>
      </c>
      <c r="J5634" s="28">
        <v>43423.677997685183</v>
      </c>
      <c r="K5634" s="27">
        <v>2.4305555555555552E-4</v>
      </c>
      <c r="L5634" s="27" t="s">
        <v>210</v>
      </c>
      <c r="M5634" s="27" t="s">
        <v>211</v>
      </c>
      <c r="N5634" s="27" t="s">
        <v>215</v>
      </c>
      <c r="O5634" s="27" t="s">
        <v>773</v>
      </c>
      <c r="R5634" s="27">
        <v>0</v>
      </c>
      <c r="U5634" s="27" t="s">
        <v>1323</v>
      </c>
    </row>
    <row r="5635" spans="1:21" x14ac:dyDescent="0.15">
      <c r="A5635" s="27" t="s">
        <v>75</v>
      </c>
      <c r="B5635" s="27" t="s">
        <v>15509</v>
      </c>
      <c r="C5635" s="27" t="s">
        <v>248</v>
      </c>
      <c r="D5635" s="27" t="s">
        <v>772</v>
      </c>
      <c r="I5635" s="28">
        <v>43423.678483796299</v>
      </c>
      <c r="J5635" s="28">
        <v>43423.678483796299</v>
      </c>
      <c r="K5635" s="27">
        <v>0</v>
      </c>
      <c r="L5635" s="27" t="s">
        <v>211</v>
      </c>
      <c r="M5635" s="27" t="s">
        <v>211</v>
      </c>
      <c r="N5635" s="27" t="s">
        <v>215</v>
      </c>
      <c r="O5635" s="27" t="s">
        <v>773</v>
      </c>
      <c r="R5635" s="27">
        <v>0</v>
      </c>
      <c r="U5635" s="27" t="s">
        <v>15510</v>
      </c>
    </row>
    <row r="5636" spans="1:21" x14ac:dyDescent="0.15">
      <c r="A5636" s="27" t="s">
        <v>75</v>
      </c>
      <c r="B5636" s="27" t="s">
        <v>8732</v>
      </c>
      <c r="C5636" s="27" t="s">
        <v>248</v>
      </c>
      <c r="D5636" s="27" t="s">
        <v>772</v>
      </c>
      <c r="I5636" s="28">
        <v>43423.679328703707</v>
      </c>
      <c r="J5636" s="28">
        <v>43423.679571759261</v>
      </c>
      <c r="K5636" s="27">
        <v>2.4305555555555552E-4</v>
      </c>
      <c r="L5636" s="27" t="s">
        <v>210</v>
      </c>
      <c r="M5636" s="27" t="s">
        <v>211</v>
      </c>
      <c r="N5636" s="27" t="s">
        <v>215</v>
      </c>
      <c r="O5636" s="27" t="s">
        <v>773</v>
      </c>
      <c r="R5636" s="27">
        <v>0</v>
      </c>
      <c r="U5636" s="27" t="s">
        <v>8733</v>
      </c>
    </row>
    <row r="5637" spans="1:21" x14ac:dyDescent="0.15">
      <c r="A5637" s="27" t="s">
        <v>75</v>
      </c>
      <c r="B5637" s="27" t="s">
        <v>8734</v>
      </c>
      <c r="C5637" s="27" t="s">
        <v>248</v>
      </c>
      <c r="D5637" s="27" t="s">
        <v>772</v>
      </c>
      <c r="I5637" s="28">
        <v>43423.680254629631</v>
      </c>
      <c r="J5637" s="28">
        <v>43423.680567129632</v>
      </c>
      <c r="K5637" s="27">
        <v>3.1250000000000001E-4</v>
      </c>
      <c r="L5637" s="27" t="s">
        <v>210</v>
      </c>
      <c r="M5637" s="27" t="s">
        <v>211</v>
      </c>
      <c r="N5637" s="27" t="s">
        <v>215</v>
      </c>
      <c r="O5637" s="27" t="s">
        <v>773</v>
      </c>
      <c r="R5637" s="27">
        <v>0</v>
      </c>
      <c r="U5637" s="27" t="s">
        <v>8735</v>
      </c>
    </row>
    <row r="5638" spans="1:21" x14ac:dyDescent="0.15">
      <c r="A5638" s="27" t="s">
        <v>75</v>
      </c>
      <c r="B5638" s="27" t="s">
        <v>15511</v>
      </c>
      <c r="C5638" s="27" t="s">
        <v>248</v>
      </c>
      <c r="D5638" s="27" t="s">
        <v>772</v>
      </c>
      <c r="I5638" s="28">
        <v>43423.681064814817</v>
      </c>
      <c r="J5638" s="28">
        <v>43423.681064814817</v>
      </c>
      <c r="K5638" s="27">
        <v>0</v>
      </c>
      <c r="L5638" s="27" t="s">
        <v>211</v>
      </c>
      <c r="M5638" s="27" t="s">
        <v>211</v>
      </c>
      <c r="N5638" s="27" t="s">
        <v>215</v>
      </c>
      <c r="O5638" s="27" t="s">
        <v>773</v>
      </c>
      <c r="R5638" s="27">
        <v>0</v>
      </c>
      <c r="U5638" s="27" t="s">
        <v>15512</v>
      </c>
    </row>
    <row r="5639" spans="1:21" x14ac:dyDescent="0.15">
      <c r="A5639" s="27" t="s">
        <v>75</v>
      </c>
      <c r="B5639" s="27" t="s">
        <v>15513</v>
      </c>
      <c r="C5639" s="27" t="s">
        <v>248</v>
      </c>
      <c r="D5639" s="27" t="s">
        <v>772</v>
      </c>
      <c r="I5639" s="28">
        <v>43423.681643518517</v>
      </c>
      <c r="J5639" s="28">
        <v>43423.681643518517</v>
      </c>
      <c r="K5639" s="27">
        <v>0</v>
      </c>
      <c r="L5639" s="27" t="s">
        <v>211</v>
      </c>
      <c r="M5639" s="27" t="s">
        <v>211</v>
      </c>
      <c r="N5639" s="27" t="s">
        <v>215</v>
      </c>
      <c r="O5639" s="27" t="s">
        <v>773</v>
      </c>
      <c r="R5639" s="27">
        <v>0</v>
      </c>
      <c r="U5639" s="27" t="s">
        <v>15514</v>
      </c>
    </row>
    <row r="5640" spans="1:21" x14ac:dyDescent="0.15">
      <c r="A5640" s="27" t="s">
        <v>75</v>
      </c>
      <c r="B5640" s="27" t="s">
        <v>8736</v>
      </c>
      <c r="C5640" s="27" t="s">
        <v>248</v>
      </c>
      <c r="D5640" s="27" t="s">
        <v>772</v>
      </c>
      <c r="I5640" s="28">
        <v>43423.682627314818</v>
      </c>
      <c r="J5640" s="28">
        <v>43423.687615740739</v>
      </c>
      <c r="K5640" s="27">
        <v>4.9884259259259265E-3</v>
      </c>
      <c r="L5640" s="27" t="s">
        <v>210</v>
      </c>
      <c r="M5640" s="27" t="s">
        <v>210</v>
      </c>
      <c r="N5640" s="27" t="s">
        <v>215</v>
      </c>
      <c r="O5640" s="27" t="s">
        <v>773</v>
      </c>
      <c r="R5640" s="27">
        <v>0</v>
      </c>
      <c r="U5640" s="27" t="s">
        <v>8737</v>
      </c>
    </row>
    <row r="5641" spans="1:21" x14ac:dyDescent="0.15">
      <c r="A5641" s="27" t="s">
        <v>75</v>
      </c>
      <c r="B5641" s="27" t="s">
        <v>15515</v>
      </c>
      <c r="C5641" s="27" t="s">
        <v>248</v>
      </c>
      <c r="D5641" s="27" t="s">
        <v>772</v>
      </c>
      <c r="I5641" s="28">
        <v>43423.692511574074</v>
      </c>
      <c r="J5641" s="28">
        <v>43423.692511574074</v>
      </c>
      <c r="K5641" s="27">
        <v>0</v>
      </c>
      <c r="L5641" s="27" t="s">
        <v>211</v>
      </c>
      <c r="M5641" s="27" t="s">
        <v>211</v>
      </c>
      <c r="N5641" s="27" t="s">
        <v>215</v>
      </c>
      <c r="O5641" s="27" t="s">
        <v>773</v>
      </c>
      <c r="R5641" s="27">
        <v>0</v>
      </c>
      <c r="U5641" s="27" t="s">
        <v>15516</v>
      </c>
    </row>
    <row r="5642" spans="1:21" x14ac:dyDescent="0.15">
      <c r="A5642" s="27" t="s">
        <v>75</v>
      </c>
      <c r="B5642" s="27" t="s">
        <v>15517</v>
      </c>
      <c r="C5642" s="27" t="s">
        <v>248</v>
      </c>
      <c r="D5642" s="27" t="s">
        <v>772</v>
      </c>
      <c r="I5642" s="28">
        <v>43423.693726851852</v>
      </c>
      <c r="J5642" s="28">
        <v>43423.693726851852</v>
      </c>
      <c r="K5642" s="27">
        <v>0</v>
      </c>
      <c r="L5642" s="27" t="s">
        <v>211</v>
      </c>
      <c r="M5642" s="27" t="s">
        <v>211</v>
      </c>
      <c r="N5642" s="27" t="s">
        <v>215</v>
      </c>
      <c r="O5642" s="27" t="s">
        <v>773</v>
      </c>
      <c r="R5642" s="27">
        <v>0</v>
      </c>
      <c r="U5642" s="27" t="s">
        <v>15518</v>
      </c>
    </row>
    <row r="5643" spans="1:21" x14ac:dyDescent="0.15">
      <c r="A5643" s="27" t="s">
        <v>75</v>
      </c>
      <c r="B5643" s="27" t="s">
        <v>15519</v>
      </c>
      <c r="C5643" s="27" t="s">
        <v>248</v>
      </c>
      <c r="D5643" s="27" t="s">
        <v>772</v>
      </c>
      <c r="I5643" s="28">
        <v>43423.694733796299</v>
      </c>
      <c r="J5643" s="28">
        <v>43423.694733796299</v>
      </c>
      <c r="K5643" s="27">
        <v>0</v>
      </c>
      <c r="L5643" s="27" t="s">
        <v>211</v>
      </c>
      <c r="M5643" s="27" t="s">
        <v>211</v>
      </c>
      <c r="N5643" s="27" t="s">
        <v>215</v>
      </c>
      <c r="O5643" s="27" t="s">
        <v>773</v>
      </c>
      <c r="R5643" s="27">
        <v>0</v>
      </c>
      <c r="U5643" s="27" t="s">
        <v>15520</v>
      </c>
    </row>
    <row r="5644" spans="1:21" x14ac:dyDescent="0.15">
      <c r="A5644" s="27" t="s">
        <v>75</v>
      </c>
      <c r="B5644" s="27" t="s">
        <v>15521</v>
      </c>
      <c r="C5644" s="27" t="s">
        <v>248</v>
      </c>
      <c r="D5644" s="27" t="s">
        <v>772</v>
      </c>
      <c r="I5644" s="28">
        <v>43423.695185185185</v>
      </c>
      <c r="J5644" s="28">
        <v>43423.695185185185</v>
      </c>
      <c r="K5644" s="27">
        <v>0</v>
      </c>
      <c r="L5644" s="27" t="s">
        <v>211</v>
      </c>
      <c r="M5644" s="27" t="s">
        <v>211</v>
      </c>
      <c r="N5644" s="27" t="s">
        <v>215</v>
      </c>
      <c r="O5644" s="27" t="s">
        <v>773</v>
      </c>
      <c r="R5644" s="27">
        <v>0</v>
      </c>
      <c r="U5644" s="27" t="s">
        <v>1379</v>
      </c>
    </row>
    <row r="5645" spans="1:21" x14ac:dyDescent="0.15">
      <c r="A5645" s="27" t="s">
        <v>75</v>
      </c>
      <c r="B5645" s="27" t="s">
        <v>8738</v>
      </c>
      <c r="C5645" s="27" t="s">
        <v>248</v>
      </c>
      <c r="D5645" s="27" t="s">
        <v>772</v>
      </c>
      <c r="I5645" s="28">
        <v>43423.695706018516</v>
      </c>
      <c r="J5645" s="28">
        <v>43423.698425925926</v>
      </c>
      <c r="K5645" s="27">
        <v>2.7199074074074074E-3</v>
      </c>
      <c r="L5645" s="27" t="s">
        <v>210</v>
      </c>
      <c r="M5645" s="27" t="s">
        <v>210</v>
      </c>
      <c r="N5645" s="27" t="s">
        <v>215</v>
      </c>
      <c r="O5645" s="27" t="s">
        <v>773</v>
      </c>
      <c r="R5645" s="27">
        <v>0</v>
      </c>
      <c r="U5645" s="27" t="s">
        <v>8739</v>
      </c>
    </row>
    <row r="5646" spans="1:21" x14ac:dyDescent="0.15">
      <c r="A5646" s="27" t="s">
        <v>75</v>
      </c>
      <c r="B5646" s="27" t="s">
        <v>15522</v>
      </c>
      <c r="C5646" s="27" t="s">
        <v>248</v>
      </c>
      <c r="D5646" s="27" t="s">
        <v>772</v>
      </c>
      <c r="I5646" s="28">
        <v>43423.698981481481</v>
      </c>
      <c r="J5646" s="28">
        <v>43423.698981481481</v>
      </c>
      <c r="K5646" s="27">
        <v>0</v>
      </c>
      <c r="L5646" s="27" t="s">
        <v>211</v>
      </c>
      <c r="M5646" s="27" t="s">
        <v>211</v>
      </c>
      <c r="N5646" s="27" t="s">
        <v>215</v>
      </c>
      <c r="O5646" s="27" t="s">
        <v>773</v>
      </c>
      <c r="R5646" s="27">
        <v>0</v>
      </c>
      <c r="U5646" s="27" t="s">
        <v>15523</v>
      </c>
    </row>
    <row r="5647" spans="1:21" x14ac:dyDescent="0.15">
      <c r="A5647" s="27" t="s">
        <v>75</v>
      </c>
      <c r="B5647" s="27" t="s">
        <v>15524</v>
      </c>
      <c r="C5647" s="27" t="s">
        <v>248</v>
      </c>
      <c r="D5647" s="27" t="s">
        <v>772</v>
      </c>
      <c r="I5647" s="28">
        <v>43423.700787037036</v>
      </c>
      <c r="J5647" s="28">
        <v>43423.700787037036</v>
      </c>
      <c r="K5647" s="27">
        <v>0</v>
      </c>
      <c r="L5647" s="27" t="s">
        <v>211</v>
      </c>
      <c r="M5647" s="27" t="s">
        <v>211</v>
      </c>
      <c r="N5647" s="27" t="s">
        <v>215</v>
      </c>
      <c r="O5647" s="27" t="s">
        <v>773</v>
      </c>
      <c r="R5647" s="27">
        <v>0</v>
      </c>
      <c r="U5647" s="27" t="s">
        <v>15525</v>
      </c>
    </row>
    <row r="5648" spans="1:21" x14ac:dyDescent="0.15">
      <c r="A5648" s="27" t="s">
        <v>75</v>
      </c>
      <c r="B5648" s="27" t="s">
        <v>15526</v>
      </c>
      <c r="C5648" s="27" t="s">
        <v>248</v>
      </c>
      <c r="D5648" s="27" t="s">
        <v>772</v>
      </c>
      <c r="I5648" s="28">
        <v>43423.704201388886</v>
      </c>
      <c r="J5648" s="28">
        <v>43423.704201388886</v>
      </c>
      <c r="K5648" s="27">
        <v>0</v>
      </c>
      <c r="L5648" s="27" t="s">
        <v>211</v>
      </c>
      <c r="M5648" s="27" t="s">
        <v>211</v>
      </c>
      <c r="N5648" s="27" t="s">
        <v>215</v>
      </c>
      <c r="O5648" s="27" t="s">
        <v>773</v>
      </c>
      <c r="R5648" s="27">
        <v>0</v>
      </c>
      <c r="U5648" s="27" t="s">
        <v>15527</v>
      </c>
    </row>
    <row r="5649" spans="1:21" x14ac:dyDescent="0.15">
      <c r="A5649" s="27" t="s">
        <v>75</v>
      </c>
      <c r="B5649" s="27" t="s">
        <v>8740</v>
      </c>
      <c r="C5649" s="27" t="s">
        <v>248</v>
      </c>
      <c r="D5649" s="27" t="s">
        <v>772</v>
      </c>
      <c r="I5649" s="28">
        <v>43423.705057870371</v>
      </c>
      <c r="J5649" s="28">
        <v>43423.70516203704</v>
      </c>
      <c r="K5649" s="27">
        <v>1.0416666666666667E-4</v>
      </c>
      <c r="L5649" s="27" t="s">
        <v>210</v>
      </c>
      <c r="M5649" s="27" t="s">
        <v>211</v>
      </c>
      <c r="N5649" s="27" t="s">
        <v>215</v>
      </c>
      <c r="O5649" s="27" t="s">
        <v>773</v>
      </c>
      <c r="R5649" s="27">
        <v>0</v>
      </c>
      <c r="U5649" s="27" t="s">
        <v>8741</v>
      </c>
    </row>
    <row r="5650" spans="1:21" x14ac:dyDescent="0.15">
      <c r="A5650" s="27" t="s">
        <v>75</v>
      </c>
      <c r="B5650" s="27" t="s">
        <v>15528</v>
      </c>
      <c r="C5650" s="27" t="s">
        <v>248</v>
      </c>
      <c r="D5650" s="27" t="s">
        <v>772</v>
      </c>
      <c r="I5650" s="28">
        <v>43423.706053240741</v>
      </c>
      <c r="J5650" s="28">
        <v>43423.706053240741</v>
      </c>
      <c r="K5650" s="27">
        <v>0</v>
      </c>
      <c r="L5650" s="27" t="s">
        <v>211</v>
      </c>
      <c r="M5650" s="27" t="s">
        <v>211</v>
      </c>
      <c r="N5650" s="27" t="s">
        <v>215</v>
      </c>
      <c r="O5650" s="27" t="s">
        <v>773</v>
      </c>
      <c r="R5650" s="27">
        <v>0</v>
      </c>
      <c r="U5650" s="27" t="s">
        <v>15529</v>
      </c>
    </row>
    <row r="5651" spans="1:21" x14ac:dyDescent="0.15">
      <c r="A5651" s="27" t="s">
        <v>75</v>
      </c>
      <c r="B5651" s="27" t="s">
        <v>15530</v>
      </c>
      <c r="C5651" s="27" t="s">
        <v>248</v>
      </c>
      <c r="D5651" s="27" t="s">
        <v>772</v>
      </c>
      <c r="I5651" s="28">
        <v>43423.709201388891</v>
      </c>
      <c r="J5651" s="28">
        <v>43423.709201388891</v>
      </c>
      <c r="K5651" s="27">
        <v>0</v>
      </c>
      <c r="L5651" s="27" t="s">
        <v>211</v>
      </c>
      <c r="M5651" s="27" t="s">
        <v>211</v>
      </c>
      <c r="N5651" s="27" t="s">
        <v>215</v>
      </c>
      <c r="O5651" s="27" t="s">
        <v>773</v>
      </c>
      <c r="R5651" s="27">
        <v>0</v>
      </c>
      <c r="U5651" s="27" t="s">
        <v>15531</v>
      </c>
    </row>
    <row r="5652" spans="1:21" x14ac:dyDescent="0.15">
      <c r="A5652" s="27" t="s">
        <v>75</v>
      </c>
      <c r="B5652" s="27" t="s">
        <v>8742</v>
      </c>
      <c r="C5652" s="27" t="s">
        <v>248</v>
      </c>
      <c r="D5652" s="27" t="s">
        <v>772</v>
      </c>
      <c r="I5652" s="28">
        <v>43423.709560185183</v>
      </c>
      <c r="J5652" s="28">
        <v>43423.709780092591</v>
      </c>
      <c r="K5652" s="27">
        <v>2.199074074074074E-4</v>
      </c>
      <c r="L5652" s="27" t="s">
        <v>210</v>
      </c>
      <c r="M5652" s="27" t="s">
        <v>211</v>
      </c>
      <c r="N5652" s="27" t="s">
        <v>215</v>
      </c>
      <c r="O5652" s="27" t="s">
        <v>773</v>
      </c>
      <c r="R5652" s="27">
        <v>0</v>
      </c>
      <c r="U5652" s="27" t="s">
        <v>8743</v>
      </c>
    </row>
    <row r="5653" spans="1:21" x14ac:dyDescent="0.15">
      <c r="A5653" s="27" t="s">
        <v>75</v>
      </c>
      <c r="B5653" s="27" t="s">
        <v>15532</v>
      </c>
      <c r="C5653" s="27" t="s">
        <v>248</v>
      </c>
      <c r="D5653" s="27" t="s">
        <v>772</v>
      </c>
      <c r="I5653" s="28">
        <v>43423.710497685184</v>
      </c>
      <c r="J5653" s="28">
        <v>43423.710497685184</v>
      </c>
      <c r="K5653" s="27">
        <v>0</v>
      </c>
      <c r="L5653" s="27" t="s">
        <v>211</v>
      </c>
      <c r="M5653" s="27" t="s">
        <v>211</v>
      </c>
      <c r="N5653" s="27" t="s">
        <v>215</v>
      </c>
      <c r="O5653" s="27" t="s">
        <v>773</v>
      </c>
      <c r="R5653" s="27">
        <v>0</v>
      </c>
      <c r="U5653" s="27" t="s">
        <v>15533</v>
      </c>
    </row>
    <row r="5654" spans="1:21" x14ac:dyDescent="0.15">
      <c r="A5654" s="27" t="s">
        <v>75</v>
      </c>
      <c r="B5654" s="27" t="s">
        <v>15534</v>
      </c>
      <c r="C5654" s="27" t="s">
        <v>248</v>
      </c>
      <c r="D5654" s="27" t="s">
        <v>772</v>
      </c>
      <c r="I5654" s="28">
        <v>43423.710879629631</v>
      </c>
      <c r="J5654" s="28">
        <v>43423.710879629631</v>
      </c>
      <c r="K5654" s="27">
        <v>0</v>
      </c>
      <c r="L5654" s="27" t="s">
        <v>211</v>
      </c>
      <c r="M5654" s="27" t="s">
        <v>211</v>
      </c>
      <c r="N5654" s="27" t="s">
        <v>215</v>
      </c>
      <c r="O5654" s="27" t="s">
        <v>773</v>
      </c>
      <c r="R5654" s="27">
        <v>0</v>
      </c>
      <c r="U5654" s="27" t="s">
        <v>1378</v>
      </c>
    </row>
    <row r="5655" spans="1:21" x14ac:dyDescent="0.15">
      <c r="A5655" s="27" t="s">
        <v>75</v>
      </c>
      <c r="B5655" s="27" t="s">
        <v>8744</v>
      </c>
      <c r="C5655" s="27" t="s">
        <v>248</v>
      </c>
      <c r="D5655" s="27" t="s">
        <v>772</v>
      </c>
      <c r="I5655" s="28">
        <v>43423.711481481485</v>
      </c>
      <c r="J5655" s="28">
        <v>43423.711828703701</v>
      </c>
      <c r="K5655" s="27">
        <v>3.4722222222222224E-4</v>
      </c>
      <c r="L5655" s="27" t="s">
        <v>210</v>
      </c>
      <c r="M5655" s="27" t="s">
        <v>211</v>
      </c>
      <c r="N5655" s="27" t="s">
        <v>215</v>
      </c>
      <c r="O5655" s="27" t="s">
        <v>773</v>
      </c>
      <c r="R5655" s="27">
        <v>0</v>
      </c>
      <c r="U5655" s="27" t="s">
        <v>8745</v>
      </c>
    </row>
    <row r="5656" spans="1:21" x14ac:dyDescent="0.15">
      <c r="A5656" s="27" t="s">
        <v>75</v>
      </c>
      <c r="B5656" s="27" t="s">
        <v>15535</v>
      </c>
      <c r="C5656" s="27" t="s">
        <v>248</v>
      </c>
      <c r="D5656" s="27" t="s">
        <v>772</v>
      </c>
      <c r="I5656" s="28">
        <v>43423.712962962964</v>
      </c>
      <c r="J5656" s="28">
        <v>43423.712962962964</v>
      </c>
      <c r="K5656" s="27">
        <v>0</v>
      </c>
      <c r="L5656" s="27" t="s">
        <v>211</v>
      </c>
      <c r="M5656" s="27" t="s">
        <v>211</v>
      </c>
      <c r="N5656" s="27" t="s">
        <v>215</v>
      </c>
      <c r="O5656" s="27" t="s">
        <v>773</v>
      </c>
      <c r="R5656" s="27">
        <v>0</v>
      </c>
      <c r="U5656" s="27" t="s">
        <v>15536</v>
      </c>
    </row>
    <row r="5657" spans="1:21" x14ac:dyDescent="0.15">
      <c r="A5657" s="27" t="s">
        <v>75</v>
      </c>
      <c r="B5657" s="27" t="s">
        <v>8746</v>
      </c>
      <c r="C5657" s="27" t="s">
        <v>248</v>
      </c>
      <c r="D5657" s="27" t="s">
        <v>772</v>
      </c>
      <c r="I5657" s="28">
        <v>43423.713854166665</v>
      </c>
      <c r="J5657" s="28">
        <v>43423.714074074072</v>
      </c>
      <c r="K5657" s="27">
        <v>2.199074074074074E-4</v>
      </c>
      <c r="L5657" s="27" t="s">
        <v>210</v>
      </c>
      <c r="M5657" s="27" t="s">
        <v>211</v>
      </c>
      <c r="N5657" s="27" t="s">
        <v>215</v>
      </c>
      <c r="O5657" s="27" t="s">
        <v>773</v>
      </c>
      <c r="R5657" s="27">
        <v>0</v>
      </c>
      <c r="U5657" s="27" t="s">
        <v>8747</v>
      </c>
    </row>
    <row r="5658" spans="1:21" x14ac:dyDescent="0.15">
      <c r="A5658" s="27" t="s">
        <v>75</v>
      </c>
      <c r="B5658" s="27" t="s">
        <v>8748</v>
      </c>
      <c r="C5658" s="27" t="s">
        <v>248</v>
      </c>
      <c r="D5658" s="27" t="s">
        <v>772</v>
      </c>
      <c r="I5658" s="28">
        <v>43423.714733796296</v>
      </c>
      <c r="J5658" s="28">
        <v>43423.715937499997</v>
      </c>
      <c r="K5658" s="27">
        <v>1.2037037037037038E-3</v>
      </c>
      <c r="L5658" s="27" t="s">
        <v>210</v>
      </c>
      <c r="M5658" s="27" t="s">
        <v>211</v>
      </c>
      <c r="N5658" s="27" t="s">
        <v>215</v>
      </c>
      <c r="O5658" s="27" t="s">
        <v>773</v>
      </c>
      <c r="R5658" s="27">
        <v>0</v>
      </c>
      <c r="U5658" s="27" t="s">
        <v>1570</v>
      </c>
    </row>
    <row r="5659" spans="1:21" x14ac:dyDescent="0.15">
      <c r="A5659" s="27" t="s">
        <v>75</v>
      </c>
      <c r="B5659" s="27" t="s">
        <v>8749</v>
      </c>
      <c r="C5659" s="27" t="s">
        <v>248</v>
      </c>
      <c r="D5659" s="27" t="s">
        <v>772</v>
      </c>
      <c r="I5659" s="28">
        <v>43423.716527777775</v>
      </c>
      <c r="J5659" s="28">
        <v>43423.716678240744</v>
      </c>
      <c r="K5659" s="27">
        <v>1.5046296296296297E-4</v>
      </c>
      <c r="L5659" s="27" t="s">
        <v>210</v>
      </c>
      <c r="M5659" s="27" t="s">
        <v>211</v>
      </c>
      <c r="N5659" s="27" t="s">
        <v>215</v>
      </c>
      <c r="O5659" s="27" t="s">
        <v>773</v>
      </c>
      <c r="R5659" s="27">
        <v>0</v>
      </c>
      <c r="U5659" s="27" t="s">
        <v>8750</v>
      </c>
    </row>
    <row r="5660" spans="1:21" x14ac:dyDescent="0.15">
      <c r="A5660" s="27" t="s">
        <v>75</v>
      </c>
      <c r="B5660" s="27" t="s">
        <v>8751</v>
      </c>
      <c r="C5660" s="27" t="s">
        <v>248</v>
      </c>
      <c r="D5660" s="27" t="s">
        <v>772</v>
      </c>
      <c r="I5660" s="28">
        <v>43423.716990740744</v>
      </c>
      <c r="J5660" s="28">
        <v>43423.71738425926</v>
      </c>
      <c r="K5660" s="27">
        <v>3.9351851851851852E-4</v>
      </c>
      <c r="L5660" s="27" t="s">
        <v>210</v>
      </c>
      <c r="M5660" s="27" t="s">
        <v>211</v>
      </c>
      <c r="N5660" s="27" t="s">
        <v>215</v>
      </c>
      <c r="O5660" s="27" t="s">
        <v>773</v>
      </c>
      <c r="R5660" s="27">
        <v>0</v>
      </c>
      <c r="U5660" s="27" t="s">
        <v>8752</v>
      </c>
    </row>
    <row r="5661" spans="1:21" x14ac:dyDescent="0.15">
      <c r="A5661" s="27" t="s">
        <v>75</v>
      </c>
      <c r="B5661" s="27" t="s">
        <v>15537</v>
      </c>
      <c r="C5661" s="27" t="s">
        <v>248</v>
      </c>
      <c r="D5661" s="27" t="s">
        <v>772</v>
      </c>
      <c r="I5661" s="28">
        <v>43423.717939814815</v>
      </c>
      <c r="J5661" s="28">
        <v>43423.717939814815</v>
      </c>
      <c r="K5661" s="27">
        <v>0</v>
      </c>
      <c r="L5661" s="27" t="s">
        <v>211</v>
      </c>
      <c r="M5661" s="27" t="s">
        <v>211</v>
      </c>
      <c r="N5661" s="27" t="s">
        <v>215</v>
      </c>
      <c r="O5661" s="27" t="s">
        <v>773</v>
      </c>
      <c r="R5661" s="27">
        <v>0</v>
      </c>
      <c r="U5661" s="27" t="s">
        <v>15538</v>
      </c>
    </row>
    <row r="5662" spans="1:21" x14ac:dyDescent="0.15">
      <c r="A5662" s="27" t="s">
        <v>75</v>
      </c>
      <c r="B5662" s="27" t="s">
        <v>8753</v>
      </c>
      <c r="C5662" s="27" t="s">
        <v>248</v>
      </c>
      <c r="D5662" s="27" t="s">
        <v>772</v>
      </c>
      <c r="I5662" s="28">
        <v>43423.718680555554</v>
      </c>
      <c r="J5662" s="28">
        <v>43423.719259259262</v>
      </c>
      <c r="K5662" s="27">
        <v>5.7870370370370378E-4</v>
      </c>
      <c r="L5662" s="27" t="s">
        <v>210</v>
      </c>
      <c r="M5662" s="27" t="s">
        <v>211</v>
      </c>
      <c r="N5662" s="27" t="s">
        <v>215</v>
      </c>
      <c r="O5662" s="27" t="s">
        <v>773</v>
      </c>
      <c r="R5662" s="27">
        <v>0</v>
      </c>
      <c r="U5662" s="27" t="s">
        <v>8754</v>
      </c>
    </row>
    <row r="5663" spans="1:21" x14ac:dyDescent="0.15">
      <c r="A5663" s="27" t="s">
        <v>75</v>
      </c>
      <c r="B5663" s="27" t="s">
        <v>8755</v>
      </c>
      <c r="C5663" s="27" t="s">
        <v>248</v>
      </c>
      <c r="D5663" s="27" t="s">
        <v>772</v>
      </c>
      <c r="I5663" s="28">
        <v>43423.720775462964</v>
      </c>
      <c r="J5663" s="28">
        <v>43423.723877314813</v>
      </c>
      <c r="K5663" s="27">
        <v>3.1018518518518522E-3</v>
      </c>
      <c r="L5663" s="27" t="s">
        <v>210</v>
      </c>
      <c r="M5663" s="27" t="s">
        <v>210</v>
      </c>
      <c r="N5663" s="27" t="s">
        <v>215</v>
      </c>
      <c r="O5663" s="27" t="s">
        <v>773</v>
      </c>
      <c r="R5663" s="27">
        <v>0</v>
      </c>
      <c r="U5663" s="27" t="s">
        <v>8756</v>
      </c>
    </row>
    <row r="5664" spans="1:21" x14ac:dyDescent="0.15">
      <c r="A5664" s="27" t="s">
        <v>75</v>
      </c>
      <c r="B5664" s="27" t="s">
        <v>15539</v>
      </c>
      <c r="C5664" s="27" t="s">
        <v>248</v>
      </c>
      <c r="D5664" s="27" t="s">
        <v>772</v>
      </c>
      <c r="I5664" s="28">
        <v>43423.726724537039</v>
      </c>
      <c r="J5664" s="28">
        <v>43423.726724537039</v>
      </c>
      <c r="K5664" s="27">
        <v>0</v>
      </c>
      <c r="L5664" s="27" t="s">
        <v>211</v>
      </c>
      <c r="M5664" s="27" t="s">
        <v>211</v>
      </c>
      <c r="N5664" s="27" t="s">
        <v>215</v>
      </c>
      <c r="O5664" s="27" t="s">
        <v>773</v>
      </c>
      <c r="R5664" s="27">
        <v>0</v>
      </c>
      <c r="U5664" s="27" t="s">
        <v>15540</v>
      </c>
    </row>
    <row r="5665" spans="1:21" x14ac:dyDescent="0.15">
      <c r="A5665" s="27" t="s">
        <v>75</v>
      </c>
      <c r="B5665" s="27" t="s">
        <v>15541</v>
      </c>
      <c r="C5665" s="27" t="s">
        <v>248</v>
      </c>
      <c r="D5665" s="27" t="s">
        <v>772</v>
      </c>
      <c r="I5665" s="28">
        <v>43423.729837962965</v>
      </c>
      <c r="J5665" s="28">
        <v>43423.729837962965</v>
      </c>
      <c r="K5665" s="27">
        <v>0</v>
      </c>
      <c r="L5665" s="27" t="s">
        <v>211</v>
      </c>
      <c r="M5665" s="27" t="s">
        <v>211</v>
      </c>
      <c r="N5665" s="27" t="s">
        <v>216</v>
      </c>
      <c r="O5665" s="27" t="s">
        <v>773</v>
      </c>
      <c r="U5665" s="27" t="s">
        <v>15542</v>
      </c>
    </row>
    <row r="5666" spans="1:21" x14ac:dyDescent="0.15">
      <c r="A5666" s="27" t="s">
        <v>75</v>
      </c>
      <c r="B5666" s="27" t="s">
        <v>15543</v>
      </c>
      <c r="C5666" s="27" t="s">
        <v>248</v>
      </c>
      <c r="D5666" s="27" t="s">
        <v>772</v>
      </c>
      <c r="I5666" s="28">
        <v>43423.739953703705</v>
      </c>
      <c r="J5666" s="28">
        <v>43423.739953703705</v>
      </c>
      <c r="K5666" s="27">
        <v>0</v>
      </c>
      <c r="L5666" s="27" t="s">
        <v>211</v>
      </c>
      <c r="M5666" s="27" t="s">
        <v>211</v>
      </c>
      <c r="N5666" s="27" t="s">
        <v>215</v>
      </c>
      <c r="O5666" s="27" t="s">
        <v>773</v>
      </c>
      <c r="R5666" s="27">
        <v>0</v>
      </c>
      <c r="U5666" s="27" t="s">
        <v>1797</v>
      </c>
    </row>
    <row r="5667" spans="1:21" x14ac:dyDescent="0.15">
      <c r="A5667" s="27" t="s">
        <v>75</v>
      </c>
      <c r="B5667" s="27" t="s">
        <v>15544</v>
      </c>
      <c r="C5667" s="27" t="s">
        <v>248</v>
      </c>
      <c r="D5667" s="27" t="s">
        <v>772</v>
      </c>
      <c r="I5667" s="28">
        <v>43423.740219907406</v>
      </c>
      <c r="J5667" s="28">
        <v>43423.740219907406</v>
      </c>
      <c r="K5667" s="27">
        <v>0</v>
      </c>
      <c r="L5667" s="27" t="s">
        <v>211</v>
      </c>
      <c r="M5667" s="27" t="s">
        <v>211</v>
      </c>
      <c r="N5667" s="27" t="s">
        <v>215</v>
      </c>
      <c r="O5667" s="27" t="s">
        <v>773</v>
      </c>
      <c r="U5667" s="27" t="s">
        <v>15545</v>
      </c>
    </row>
    <row r="5668" spans="1:21" x14ac:dyDescent="0.15">
      <c r="A5668" s="27" t="s">
        <v>75</v>
      </c>
      <c r="B5668" s="27" t="s">
        <v>8757</v>
      </c>
      <c r="C5668" s="27" t="s">
        <v>248</v>
      </c>
      <c r="D5668" s="27" t="s">
        <v>772</v>
      </c>
      <c r="I5668" s="28">
        <v>43423.741030092591</v>
      </c>
      <c r="J5668" s="28">
        <v>43423.741481481484</v>
      </c>
      <c r="K5668" s="27">
        <v>4.5138888888888892E-4</v>
      </c>
      <c r="L5668" s="27" t="s">
        <v>210</v>
      </c>
      <c r="M5668" s="27" t="s">
        <v>211</v>
      </c>
      <c r="N5668" s="27" t="s">
        <v>215</v>
      </c>
      <c r="O5668" s="27" t="s">
        <v>773</v>
      </c>
      <c r="R5668" s="27">
        <v>0</v>
      </c>
      <c r="U5668" s="27" t="s">
        <v>8758</v>
      </c>
    </row>
    <row r="5669" spans="1:21" x14ac:dyDescent="0.15">
      <c r="A5669" s="27" t="s">
        <v>75</v>
      </c>
      <c r="B5669" s="27" t="s">
        <v>8759</v>
      </c>
      <c r="C5669" s="27" t="s">
        <v>774</v>
      </c>
      <c r="D5669" s="27" t="s">
        <v>862</v>
      </c>
      <c r="I5669" s="28">
        <v>43423.585405092592</v>
      </c>
      <c r="J5669" s="28">
        <v>43423.589641203704</v>
      </c>
      <c r="K5669" s="27">
        <v>4.2361111111111106E-3</v>
      </c>
      <c r="L5669" s="27" t="s">
        <v>210</v>
      </c>
      <c r="M5669" s="27" t="s">
        <v>210</v>
      </c>
      <c r="N5669" s="27" t="s">
        <v>215</v>
      </c>
      <c r="O5669" s="27" t="s">
        <v>863</v>
      </c>
      <c r="R5669" s="27">
        <v>0</v>
      </c>
      <c r="U5669" s="27" t="s">
        <v>2034</v>
      </c>
    </row>
    <row r="5670" spans="1:21" x14ac:dyDescent="0.15">
      <c r="A5670" s="27" t="s">
        <v>75</v>
      </c>
      <c r="B5670" s="27" t="s">
        <v>15546</v>
      </c>
      <c r="C5670" s="27" t="s">
        <v>774</v>
      </c>
      <c r="D5670" s="27" t="s">
        <v>862</v>
      </c>
      <c r="I5670" s="28">
        <v>43423.598124999997</v>
      </c>
      <c r="J5670" s="28">
        <v>43423.598124999997</v>
      </c>
      <c r="K5670" s="27">
        <v>0</v>
      </c>
      <c r="L5670" s="27" t="s">
        <v>211</v>
      </c>
      <c r="M5670" s="27" t="s">
        <v>211</v>
      </c>
      <c r="N5670" s="27" t="s">
        <v>215</v>
      </c>
      <c r="O5670" s="27" t="s">
        <v>863</v>
      </c>
      <c r="R5670" s="27">
        <v>0</v>
      </c>
      <c r="U5670" s="27" t="s">
        <v>2033</v>
      </c>
    </row>
    <row r="5671" spans="1:21" x14ac:dyDescent="0.15">
      <c r="A5671" s="27" t="s">
        <v>75</v>
      </c>
      <c r="B5671" s="27" t="s">
        <v>15547</v>
      </c>
      <c r="C5671" s="27" t="s">
        <v>774</v>
      </c>
      <c r="D5671" s="27" t="s">
        <v>862</v>
      </c>
      <c r="I5671" s="28">
        <v>43423.598854166667</v>
      </c>
      <c r="J5671" s="28">
        <v>43423.598854166667</v>
      </c>
      <c r="K5671" s="27">
        <v>0</v>
      </c>
      <c r="L5671" s="27" t="s">
        <v>211</v>
      </c>
      <c r="M5671" s="27" t="s">
        <v>211</v>
      </c>
      <c r="N5671" s="27" t="s">
        <v>215</v>
      </c>
      <c r="O5671" s="27" t="s">
        <v>863</v>
      </c>
      <c r="R5671" s="27">
        <v>0</v>
      </c>
      <c r="U5671" s="27" t="s">
        <v>2032</v>
      </c>
    </row>
    <row r="5672" spans="1:21" x14ac:dyDescent="0.15">
      <c r="A5672" s="27" t="s">
        <v>75</v>
      </c>
      <c r="B5672" s="27" t="s">
        <v>15548</v>
      </c>
      <c r="C5672" s="27" t="s">
        <v>774</v>
      </c>
      <c r="D5672" s="27" t="s">
        <v>862</v>
      </c>
      <c r="I5672" s="28">
        <v>43423.599861111114</v>
      </c>
      <c r="J5672" s="28">
        <v>43423.599861111114</v>
      </c>
      <c r="K5672" s="27">
        <v>0</v>
      </c>
      <c r="L5672" s="27" t="s">
        <v>211</v>
      </c>
      <c r="M5672" s="27" t="s">
        <v>211</v>
      </c>
      <c r="N5672" s="27" t="s">
        <v>215</v>
      </c>
      <c r="O5672" s="27" t="s">
        <v>863</v>
      </c>
      <c r="R5672" s="27">
        <v>0</v>
      </c>
      <c r="U5672" s="27" t="s">
        <v>1742</v>
      </c>
    </row>
    <row r="5673" spans="1:21" x14ac:dyDescent="0.15">
      <c r="A5673" s="27" t="s">
        <v>75</v>
      </c>
      <c r="B5673" s="27" t="s">
        <v>15549</v>
      </c>
      <c r="C5673" s="27" t="s">
        <v>774</v>
      </c>
      <c r="D5673" s="27" t="s">
        <v>862</v>
      </c>
      <c r="I5673" s="28">
        <v>43423.600405092591</v>
      </c>
      <c r="J5673" s="28">
        <v>43423.600405092591</v>
      </c>
      <c r="K5673" s="27">
        <v>0</v>
      </c>
      <c r="L5673" s="27" t="s">
        <v>211</v>
      </c>
      <c r="M5673" s="27" t="s">
        <v>211</v>
      </c>
      <c r="N5673" s="27" t="s">
        <v>215</v>
      </c>
      <c r="O5673" s="27" t="s">
        <v>863</v>
      </c>
      <c r="R5673" s="27">
        <v>0</v>
      </c>
      <c r="U5673" s="27" t="s">
        <v>1741</v>
      </c>
    </row>
    <row r="5674" spans="1:21" x14ac:dyDescent="0.15">
      <c r="A5674" s="27" t="s">
        <v>75</v>
      </c>
      <c r="B5674" s="27" t="s">
        <v>15550</v>
      </c>
      <c r="C5674" s="27" t="s">
        <v>774</v>
      </c>
      <c r="D5674" s="27" t="s">
        <v>862</v>
      </c>
      <c r="I5674" s="28">
        <v>43423.602523148147</v>
      </c>
      <c r="J5674" s="28">
        <v>43423.602523148147</v>
      </c>
      <c r="K5674" s="27">
        <v>0</v>
      </c>
      <c r="L5674" s="27" t="s">
        <v>211</v>
      </c>
      <c r="M5674" s="27" t="s">
        <v>211</v>
      </c>
      <c r="N5674" s="27" t="s">
        <v>215</v>
      </c>
      <c r="O5674" s="27" t="s">
        <v>863</v>
      </c>
      <c r="R5674" s="27">
        <v>0</v>
      </c>
      <c r="U5674" s="27" t="s">
        <v>1740</v>
      </c>
    </row>
    <row r="5675" spans="1:21" x14ac:dyDescent="0.15">
      <c r="A5675" s="27" t="s">
        <v>75</v>
      </c>
      <c r="B5675" s="27" t="s">
        <v>8760</v>
      </c>
      <c r="C5675" s="27" t="s">
        <v>774</v>
      </c>
      <c r="D5675" s="27" t="s">
        <v>862</v>
      </c>
      <c r="I5675" s="28">
        <v>43423.604456018518</v>
      </c>
      <c r="J5675" s="28">
        <v>43423.607418981483</v>
      </c>
      <c r="K5675" s="27">
        <v>2.9629629629629628E-3</v>
      </c>
      <c r="L5675" s="27" t="s">
        <v>210</v>
      </c>
      <c r="M5675" s="27" t="s">
        <v>210</v>
      </c>
      <c r="N5675" s="27" t="s">
        <v>215</v>
      </c>
      <c r="O5675" s="27" t="s">
        <v>863</v>
      </c>
      <c r="R5675" s="27">
        <v>0</v>
      </c>
      <c r="U5675" s="27" t="s">
        <v>8761</v>
      </c>
    </row>
    <row r="5676" spans="1:21" x14ac:dyDescent="0.15">
      <c r="A5676" s="27" t="s">
        <v>75</v>
      </c>
      <c r="B5676" s="27" t="s">
        <v>8762</v>
      </c>
      <c r="C5676" s="27" t="s">
        <v>774</v>
      </c>
      <c r="D5676" s="27" t="s">
        <v>862</v>
      </c>
      <c r="I5676" s="28">
        <v>43423.610543981478</v>
      </c>
      <c r="J5676" s="28">
        <v>43423.611076388886</v>
      </c>
      <c r="K5676" s="27">
        <v>5.3240740740740744E-4</v>
      </c>
      <c r="L5676" s="27" t="s">
        <v>210</v>
      </c>
      <c r="M5676" s="27" t="s">
        <v>211</v>
      </c>
      <c r="N5676" s="27" t="s">
        <v>215</v>
      </c>
      <c r="O5676" s="27" t="s">
        <v>863</v>
      </c>
      <c r="R5676" s="27">
        <v>0</v>
      </c>
      <c r="U5676" s="27" t="s">
        <v>8763</v>
      </c>
    </row>
    <row r="5677" spans="1:21" x14ac:dyDescent="0.15">
      <c r="A5677" s="27" t="s">
        <v>75</v>
      </c>
      <c r="B5677" s="27" t="s">
        <v>8764</v>
      </c>
      <c r="C5677" s="27" t="s">
        <v>774</v>
      </c>
      <c r="D5677" s="27" t="s">
        <v>862</v>
      </c>
      <c r="I5677" s="28">
        <v>43423.611817129633</v>
      </c>
      <c r="J5677" s="28">
        <v>43423.612673611111</v>
      </c>
      <c r="K5677" s="27">
        <v>8.564814814814815E-4</v>
      </c>
      <c r="L5677" s="27" t="s">
        <v>210</v>
      </c>
      <c r="M5677" s="27" t="s">
        <v>211</v>
      </c>
      <c r="N5677" s="27" t="s">
        <v>215</v>
      </c>
      <c r="O5677" s="27" t="s">
        <v>863</v>
      </c>
      <c r="R5677" s="27">
        <v>0</v>
      </c>
      <c r="U5677" s="27" t="s">
        <v>8765</v>
      </c>
    </row>
    <row r="5678" spans="1:21" x14ac:dyDescent="0.15">
      <c r="A5678" s="27" t="s">
        <v>75</v>
      </c>
      <c r="B5678" s="27" t="s">
        <v>8766</v>
      </c>
      <c r="C5678" s="27" t="s">
        <v>774</v>
      </c>
      <c r="D5678" s="27" t="s">
        <v>862</v>
      </c>
      <c r="I5678" s="28">
        <v>43423.613993055558</v>
      </c>
      <c r="J5678" s="28">
        <v>43423.614965277775</v>
      </c>
      <c r="K5678" s="27">
        <v>9.7222222222222209E-4</v>
      </c>
      <c r="L5678" s="27" t="s">
        <v>210</v>
      </c>
      <c r="M5678" s="27" t="s">
        <v>211</v>
      </c>
      <c r="N5678" s="27" t="s">
        <v>215</v>
      </c>
      <c r="O5678" s="27" t="s">
        <v>863</v>
      </c>
      <c r="R5678" s="27">
        <v>0</v>
      </c>
      <c r="U5678" s="27" t="s">
        <v>8767</v>
      </c>
    </row>
    <row r="5679" spans="1:21" x14ac:dyDescent="0.15">
      <c r="A5679" s="27" t="s">
        <v>75</v>
      </c>
      <c r="B5679" s="27" t="s">
        <v>15551</v>
      </c>
      <c r="C5679" s="27" t="s">
        <v>774</v>
      </c>
      <c r="D5679" s="27" t="s">
        <v>862</v>
      </c>
      <c r="I5679" s="28">
        <v>43423.615590277775</v>
      </c>
      <c r="J5679" s="28">
        <v>43423.615590277775</v>
      </c>
      <c r="K5679" s="27">
        <v>0</v>
      </c>
      <c r="L5679" s="27" t="s">
        <v>211</v>
      </c>
      <c r="M5679" s="27" t="s">
        <v>211</v>
      </c>
      <c r="N5679" s="27" t="s">
        <v>215</v>
      </c>
      <c r="O5679" s="27" t="s">
        <v>863</v>
      </c>
      <c r="R5679" s="27">
        <v>0</v>
      </c>
      <c r="U5679" s="27" t="s">
        <v>15552</v>
      </c>
    </row>
    <row r="5680" spans="1:21" x14ac:dyDescent="0.15">
      <c r="A5680" s="27" t="s">
        <v>75</v>
      </c>
      <c r="B5680" s="27" t="s">
        <v>15553</v>
      </c>
      <c r="C5680" s="27" t="s">
        <v>774</v>
      </c>
      <c r="D5680" s="27" t="s">
        <v>862</v>
      </c>
      <c r="I5680" s="28">
        <v>43423.616099537037</v>
      </c>
      <c r="J5680" s="28">
        <v>43423.616099537037</v>
      </c>
      <c r="K5680" s="27">
        <v>0</v>
      </c>
      <c r="L5680" s="27" t="s">
        <v>211</v>
      </c>
      <c r="M5680" s="27" t="s">
        <v>211</v>
      </c>
      <c r="N5680" s="27" t="s">
        <v>215</v>
      </c>
      <c r="O5680" s="27" t="s">
        <v>863</v>
      </c>
      <c r="R5680" s="27">
        <v>0</v>
      </c>
      <c r="U5680" s="27" t="s">
        <v>15554</v>
      </c>
    </row>
    <row r="5681" spans="1:21" x14ac:dyDescent="0.15">
      <c r="A5681" s="27" t="s">
        <v>75</v>
      </c>
      <c r="B5681" s="27" t="s">
        <v>15555</v>
      </c>
      <c r="C5681" s="27" t="s">
        <v>774</v>
      </c>
      <c r="D5681" s="27" t="s">
        <v>862</v>
      </c>
      <c r="I5681" s="28">
        <v>43423.618344907409</v>
      </c>
      <c r="J5681" s="28">
        <v>43423.618344907409</v>
      </c>
      <c r="K5681" s="27">
        <v>0</v>
      </c>
      <c r="L5681" s="27" t="s">
        <v>211</v>
      </c>
      <c r="M5681" s="27" t="s">
        <v>211</v>
      </c>
      <c r="N5681" s="27" t="s">
        <v>215</v>
      </c>
      <c r="O5681" s="27" t="s">
        <v>863</v>
      </c>
      <c r="R5681" s="27">
        <v>0</v>
      </c>
      <c r="U5681" s="27" t="s">
        <v>15556</v>
      </c>
    </row>
    <row r="5682" spans="1:21" x14ac:dyDescent="0.15">
      <c r="A5682" s="27" t="s">
        <v>75</v>
      </c>
      <c r="B5682" s="27" t="s">
        <v>8768</v>
      </c>
      <c r="C5682" s="27" t="s">
        <v>774</v>
      </c>
      <c r="D5682" s="27" t="s">
        <v>862</v>
      </c>
      <c r="I5682" s="28">
        <v>43423.618668981479</v>
      </c>
      <c r="J5682" s="28">
        <v>43423.61922453704</v>
      </c>
      <c r="K5682" s="27">
        <v>5.5555555555555556E-4</v>
      </c>
      <c r="L5682" s="27" t="s">
        <v>210</v>
      </c>
      <c r="M5682" s="27" t="s">
        <v>211</v>
      </c>
      <c r="N5682" s="27" t="s">
        <v>215</v>
      </c>
      <c r="O5682" s="27" t="s">
        <v>863</v>
      </c>
      <c r="R5682" s="27">
        <v>0</v>
      </c>
      <c r="U5682" s="27" t="s">
        <v>8769</v>
      </c>
    </row>
    <row r="5683" spans="1:21" x14ac:dyDescent="0.15">
      <c r="A5683" s="27" t="s">
        <v>75</v>
      </c>
      <c r="B5683" s="27" t="s">
        <v>15557</v>
      </c>
      <c r="C5683" s="27" t="s">
        <v>774</v>
      </c>
      <c r="D5683" s="27" t="s">
        <v>862</v>
      </c>
      <c r="I5683" s="28">
        <v>43423.620312500003</v>
      </c>
      <c r="J5683" s="28">
        <v>43423.620312500003</v>
      </c>
      <c r="K5683" s="27">
        <v>0</v>
      </c>
      <c r="L5683" s="27" t="s">
        <v>211</v>
      </c>
      <c r="M5683" s="27" t="s">
        <v>211</v>
      </c>
      <c r="N5683" s="27" t="s">
        <v>215</v>
      </c>
      <c r="O5683" s="27" t="s">
        <v>863</v>
      </c>
      <c r="U5683" s="27" t="s">
        <v>15558</v>
      </c>
    </row>
    <row r="5684" spans="1:21" x14ac:dyDescent="0.15">
      <c r="A5684" s="27" t="s">
        <v>75</v>
      </c>
      <c r="B5684" s="27" t="s">
        <v>15559</v>
      </c>
      <c r="C5684" s="27" t="s">
        <v>774</v>
      </c>
      <c r="D5684" s="27" t="s">
        <v>862</v>
      </c>
      <c r="I5684" s="28">
        <v>43423.621701388889</v>
      </c>
      <c r="J5684" s="28">
        <v>43423.621701388889</v>
      </c>
      <c r="K5684" s="27">
        <v>0</v>
      </c>
      <c r="L5684" s="27" t="s">
        <v>211</v>
      </c>
      <c r="M5684" s="27" t="s">
        <v>211</v>
      </c>
      <c r="N5684" s="27" t="s">
        <v>215</v>
      </c>
      <c r="O5684" s="27" t="s">
        <v>863</v>
      </c>
      <c r="R5684" s="27">
        <v>0</v>
      </c>
      <c r="U5684" s="27" t="s">
        <v>15560</v>
      </c>
    </row>
    <row r="5685" spans="1:21" x14ac:dyDescent="0.15">
      <c r="A5685" s="27" t="s">
        <v>75</v>
      </c>
      <c r="B5685" s="27" t="s">
        <v>8770</v>
      </c>
      <c r="C5685" s="27" t="s">
        <v>774</v>
      </c>
      <c r="D5685" s="27" t="s">
        <v>862</v>
      </c>
      <c r="I5685" s="28">
        <v>43423.623217592591</v>
      </c>
      <c r="J5685" s="28">
        <v>43423.62327546296</v>
      </c>
      <c r="K5685" s="27">
        <v>5.7870370370370366E-5</v>
      </c>
      <c r="L5685" s="27" t="s">
        <v>210</v>
      </c>
      <c r="M5685" s="27" t="s">
        <v>211</v>
      </c>
      <c r="N5685" s="27" t="s">
        <v>215</v>
      </c>
      <c r="O5685" s="27" t="s">
        <v>863</v>
      </c>
      <c r="R5685" s="27">
        <v>0</v>
      </c>
      <c r="U5685" s="27" t="s">
        <v>8771</v>
      </c>
    </row>
    <row r="5686" spans="1:21" x14ac:dyDescent="0.15">
      <c r="A5686" s="27" t="s">
        <v>75</v>
      </c>
      <c r="B5686" s="27" t="s">
        <v>8772</v>
      </c>
      <c r="C5686" s="27" t="s">
        <v>774</v>
      </c>
      <c r="D5686" s="27" t="s">
        <v>862</v>
      </c>
      <c r="I5686" s="28">
        <v>43423.623749999999</v>
      </c>
      <c r="J5686" s="28">
        <v>43423.623819444445</v>
      </c>
      <c r="K5686" s="27">
        <v>6.9444444444444444E-5</v>
      </c>
      <c r="L5686" s="27" t="s">
        <v>210</v>
      </c>
      <c r="M5686" s="27" t="s">
        <v>211</v>
      </c>
      <c r="N5686" s="27" t="s">
        <v>215</v>
      </c>
      <c r="O5686" s="27" t="s">
        <v>863</v>
      </c>
      <c r="R5686" s="27">
        <v>0</v>
      </c>
      <c r="U5686" s="27" t="s">
        <v>8773</v>
      </c>
    </row>
    <row r="5687" spans="1:21" x14ac:dyDescent="0.15">
      <c r="A5687" s="27" t="s">
        <v>75</v>
      </c>
      <c r="B5687" s="27" t="s">
        <v>15561</v>
      </c>
      <c r="C5687" s="27" t="s">
        <v>774</v>
      </c>
      <c r="D5687" s="27" t="s">
        <v>862</v>
      </c>
      <c r="I5687" s="28">
        <v>43423.626759259256</v>
      </c>
      <c r="J5687" s="28">
        <v>43423.626759259256</v>
      </c>
      <c r="K5687" s="27">
        <v>0</v>
      </c>
      <c r="L5687" s="27" t="s">
        <v>211</v>
      </c>
      <c r="M5687" s="27" t="s">
        <v>211</v>
      </c>
      <c r="N5687" s="27" t="s">
        <v>215</v>
      </c>
      <c r="O5687" s="27" t="s">
        <v>863</v>
      </c>
      <c r="R5687" s="27">
        <v>0</v>
      </c>
      <c r="U5687" s="27" t="s">
        <v>15562</v>
      </c>
    </row>
    <row r="5688" spans="1:21" x14ac:dyDescent="0.15">
      <c r="A5688" s="27" t="s">
        <v>75</v>
      </c>
      <c r="B5688" s="27" t="s">
        <v>8774</v>
      </c>
      <c r="C5688" s="27" t="s">
        <v>774</v>
      </c>
      <c r="D5688" s="27" t="s">
        <v>862</v>
      </c>
      <c r="I5688" s="28">
        <v>43423.62840277778</v>
      </c>
      <c r="J5688" s="28">
        <v>43423.628819444442</v>
      </c>
      <c r="K5688" s="27">
        <v>4.1666666666666669E-4</v>
      </c>
      <c r="L5688" s="27" t="s">
        <v>210</v>
      </c>
      <c r="M5688" s="27" t="s">
        <v>211</v>
      </c>
      <c r="N5688" s="27" t="s">
        <v>215</v>
      </c>
      <c r="O5688" s="27" t="s">
        <v>863</v>
      </c>
      <c r="R5688" s="27">
        <v>0</v>
      </c>
      <c r="U5688" s="27" t="s">
        <v>8775</v>
      </c>
    </row>
    <row r="5689" spans="1:21" x14ac:dyDescent="0.15">
      <c r="A5689" s="27" t="s">
        <v>75</v>
      </c>
      <c r="B5689" s="27" t="s">
        <v>15563</v>
      </c>
      <c r="C5689" s="27" t="s">
        <v>774</v>
      </c>
      <c r="D5689" s="27" t="s">
        <v>862</v>
      </c>
      <c r="I5689" s="28">
        <v>43423.630706018521</v>
      </c>
      <c r="J5689" s="28">
        <v>43423.630706018521</v>
      </c>
      <c r="K5689" s="27">
        <v>0</v>
      </c>
      <c r="L5689" s="27" t="s">
        <v>211</v>
      </c>
      <c r="M5689" s="27" t="s">
        <v>211</v>
      </c>
      <c r="N5689" s="27" t="s">
        <v>215</v>
      </c>
      <c r="O5689" s="27" t="s">
        <v>863</v>
      </c>
      <c r="R5689" s="27">
        <v>0</v>
      </c>
      <c r="U5689" s="27" t="s">
        <v>15564</v>
      </c>
    </row>
    <row r="5690" spans="1:21" x14ac:dyDescent="0.15">
      <c r="A5690" s="27" t="s">
        <v>75</v>
      </c>
      <c r="B5690" s="27" t="s">
        <v>15565</v>
      </c>
      <c r="C5690" s="27" t="s">
        <v>774</v>
      </c>
      <c r="D5690" s="27" t="s">
        <v>862</v>
      </c>
      <c r="I5690" s="28">
        <v>43423.631423611114</v>
      </c>
      <c r="J5690" s="28">
        <v>43423.631423611114</v>
      </c>
      <c r="K5690" s="27">
        <v>0</v>
      </c>
      <c r="L5690" s="27" t="s">
        <v>211</v>
      </c>
      <c r="M5690" s="27" t="s">
        <v>211</v>
      </c>
      <c r="N5690" s="27" t="s">
        <v>215</v>
      </c>
      <c r="O5690" s="27" t="s">
        <v>863</v>
      </c>
      <c r="R5690" s="27">
        <v>0</v>
      </c>
      <c r="U5690" s="27" t="s">
        <v>15566</v>
      </c>
    </row>
    <row r="5691" spans="1:21" x14ac:dyDescent="0.15">
      <c r="A5691" s="27" t="s">
        <v>75</v>
      </c>
      <c r="B5691" s="27" t="s">
        <v>8776</v>
      </c>
      <c r="C5691" s="27" t="s">
        <v>774</v>
      </c>
      <c r="D5691" s="27" t="s">
        <v>862</v>
      </c>
      <c r="I5691" s="28">
        <v>43423.632939814815</v>
      </c>
      <c r="J5691" s="28">
        <v>43423.633240740739</v>
      </c>
      <c r="K5691" s="27">
        <v>3.0092592592592595E-4</v>
      </c>
      <c r="L5691" s="27" t="s">
        <v>210</v>
      </c>
      <c r="M5691" s="27" t="s">
        <v>211</v>
      </c>
      <c r="N5691" s="27" t="s">
        <v>215</v>
      </c>
      <c r="O5691" s="27" t="s">
        <v>863</v>
      </c>
      <c r="R5691" s="27">
        <v>0</v>
      </c>
      <c r="U5691" s="27" t="s">
        <v>8777</v>
      </c>
    </row>
    <row r="5692" spans="1:21" x14ac:dyDescent="0.15">
      <c r="A5692" s="27" t="s">
        <v>75</v>
      </c>
      <c r="B5692" s="27" t="s">
        <v>15567</v>
      </c>
      <c r="C5692" s="27" t="s">
        <v>774</v>
      </c>
      <c r="D5692" s="27" t="s">
        <v>862</v>
      </c>
      <c r="I5692" s="28">
        <v>43423.63486111111</v>
      </c>
      <c r="J5692" s="28">
        <v>43423.63486111111</v>
      </c>
      <c r="K5692" s="27">
        <v>0</v>
      </c>
      <c r="L5692" s="27" t="s">
        <v>211</v>
      </c>
      <c r="M5692" s="27" t="s">
        <v>211</v>
      </c>
      <c r="N5692" s="27" t="s">
        <v>215</v>
      </c>
      <c r="O5692" s="27" t="s">
        <v>863</v>
      </c>
      <c r="R5692" s="27">
        <v>0</v>
      </c>
      <c r="U5692" s="27" t="s">
        <v>15568</v>
      </c>
    </row>
    <row r="5693" spans="1:21" x14ac:dyDescent="0.15">
      <c r="A5693" s="27" t="s">
        <v>75</v>
      </c>
      <c r="B5693" s="27" t="s">
        <v>15569</v>
      </c>
      <c r="C5693" s="27" t="s">
        <v>774</v>
      </c>
      <c r="D5693" s="27" t="s">
        <v>862</v>
      </c>
      <c r="I5693" s="28">
        <v>43423.635868055557</v>
      </c>
      <c r="J5693" s="28">
        <v>43423.635868055557</v>
      </c>
      <c r="K5693" s="27">
        <v>0</v>
      </c>
      <c r="L5693" s="27" t="s">
        <v>211</v>
      </c>
      <c r="M5693" s="27" t="s">
        <v>211</v>
      </c>
      <c r="N5693" s="27" t="s">
        <v>215</v>
      </c>
      <c r="O5693" s="27" t="s">
        <v>863</v>
      </c>
      <c r="R5693" s="27">
        <v>0</v>
      </c>
      <c r="U5693" s="27" t="s">
        <v>15570</v>
      </c>
    </row>
    <row r="5694" spans="1:21" x14ac:dyDescent="0.15">
      <c r="A5694" s="27" t="s">
        <v>75</v>
      </c>
      <c r="B5694" s="27" t="s">
        <v>15571</v>
      </c>
      <c r="C5694" s="27" t="s">
        <v>774</v>
      </c>
      <c r="D5694" s="27" t="s">
        <v>862</v>
      </c>
      <c r="I5694" s="28">
        <v>43423.636712962965</v>
      </c>
      <c r="J5694" s="28">
        <v>43423.636712962965</v>
      </c>
      <c r="K5694" s="27">
        <v>0</v>
      </c>
      <c r="L5694" s="27" t="s">
        <v>211</v>
      </c>
      <c r="M5694" s="27" t="s">
        <v>211</v>
      </c>
      <c r="N5694" s="27" t="s">
        <v>215</v>
      </c>
      <c r="O5694" s="27" t="s">
        <v>863</v>
      </c>
      <c r="R5694" s="27">
        <v>0</v>
      </c>
      <c r="U5694" s="27" t="s">
        <v>8773</v>
      </c>
    </row>
    <row r="5695" spans="1:21" x14ac:dyDescent="0.15">
      <c r="A5695" s="27" t="s">
        <v>75</v>
      </c>
      <c r="B5695" s="27" t="s">
        <v>15572</v>
      </c>
      <c r="C5695" s="27" t="s">
        <v>774</v>
      </c>
      <c r="D5695" s="27" t="s">
        <v>862</v>
      </c>
      <c r="I5695" s="28">
        <v>43423.63722222222</v>
      </c>
      <c r="J5695" s="28">
        <v>43423.63722222222</v>
      </c>
      <c r="K5695" s="27">
        <v>0</v>
      </c>
      <c r="L5695" s="27" t="s">
        <v>211</v>
      </c>
      <c r="M5695" s="27" t="s">
        <v>211</v>
      </c>
      <c r="N5695" s="27" t="s">
        <v>215</v>
      </c>
      <c r="O5695" s="27" t="s">
        <v>863</v>
      </c>
      <c r="R5695" s="27">
        <v>0</v>
      </c>
      <c r="U5695" s="27" t="s">
        <v>15573</v>
      </c>
    </row>
    <row r="5696" spans="1:21" x14ac:dyDescent="0.15">
      <c r="A5696" s="27" t="s">
        <v>75</v>
      </c>
      <c r="B5696" s="27" t="s">
        <v>15574</v>
      </c>
      <c r="C5696" s="27" t="s">
        <v>774</v>
      </c>
      <c r="D5696" s="27" t="s">
        <v>862</v>
      </c>
      <c r="I5696" s="28">
        <v>43423.63789351852</v>
      </c>
      <c r="J5696" s="28">
        <v>43423.63789351852</v>
      </c>
      <c r="K5696" s="27">
        <v>0</v>
      </c>
      <c r="L5696" s="27" t="s">
        <v>211</v>
      </c>
      <c r="M5696" s="27" t="s">
        <v>211</v>
      </c>
      <c r="N5696" s="27" t="s">
        <v>215</v>
      </c>
      <c r="O5696" s="27" t="s">
        <v>863</v>
      </c>
      <c r="R5696" s="27">
        <v>0</v>
      </c>
      <c r="U5696" s="27" t="s">
        <v>15575</v>
      </c>
    </row>
    <row r="5697" spans="1:21" x14ac:dyDescent="0.15">
      <c r="A5697" s="27" t="s">
        <v>75</v>
      </c>
      <c r="B5697" s="27" t="s">
        <v>8778</v>
      </c>
      <c r="C5697" s="27" t="s">
        <v>774</v>
      </c>
      <c r="D5697" s="27" t="s">
        <v>862</v>
      </c>
      <c r="I5697" s="28">
        <v>43423.638622685183</v>
      </c>
      <c r="J5697" s="28">
        <v>43423.639374999999</v>
      </c>
      <c r="K5697" s="27">
        <v>7.5231481481481471E-4</v>
      </c>
      <c r="L5697" s="27" t="s">
        <v>210</v>
      </c>
      <c r="M5697" s="27" t="s">
        <v>211</v>
      </c>
      <c r="N5697" s="27" t="s">
        <v>215</v>
      </c>
      <c r="O5697" s="27" t="s">
        <v>863</v>
      </c>
      <c r="R5697" s="27">
        <v>0</v>
      </c>
      <c r="U5697" s="27" t="s">
        <v>8779</v>
      </c>
    </row>
    <row r="5698" spans="1:21" x14ac:dyDescent="0.15">
      <c r="A5698" s="27" t="s">
        <v>75</v>
      </c>
      <c r="B5698" s="27" t="s">
        <v>15576</v>
      </c>
      <c r="C5698" s="27" t="s">
        <v>774</v>
      </c>
      <c r="D5698" s="27" t="s">
        <v>862</v>
      </c>
      <c r="I5698" s="28">
        <v>43423.640034722222</v>
      </c>
      <c r="J5698" s="28">
        <v>43423.640034722222</v>
      </c>
      <c r="K5698" s="27">
        <v>0</v>
      </c>
      <c r="L5698" s="27" t="s">
        <v>211</v>
      </c>
      <c r="M5698" s="27" t="s">
        <v>211</v>
      </c>
      <c r="N5698" s="27" t="s">
        <v>215</v>
      </c>
      <c r="O5698" s="27" t="s">
        <v>863</v>
      </c>
      <c r="R5698" s="27">
        <v>0</v>
      </c>
      <c r="U5698" s="27" t="s">
        <v>15577</v>
      </c>
    </row>
    <row r="5699" spans="1:21" x14ac:dyDescent="0.15">
      <c r="A5699" s="27" t="s">
        <v>75</v>
      </c>
      <c r="B5699" s="27" t="s">
        <v>15578</v>
      </c>
      <c r="C5699" s="27" t="s">
        <v>774</v>
      </c>
      <c r="D5699" s="27" t="s">
        <v>862</v>
      </c>
      <c r="I5699" s="28">
        <v>43423.640833333331</v>
      </c>
      <c r="J5699" s="28">
        <v>43423.640833333331</v>
      </c>
      <c r="K5699" s="27">
        <v>0</v>
      </c>
      <c r="L5699" s="27" t="s">
        <v>211</v>
      </c>
      <c r="M5699" s="27" t="s">
        <v>211</v>
      </c>
      <c r="N5699" s="27" t="s">
        <v>215</v>
      </c>
      <c r="O5699" s="27" t="s">
        <v>863</v>
      </c>
      <c r="R5699" s="27">
        <v>0</v>
      </c>
      <c r="U5699" s="27" t="s">
        <v>15579</v>
      </c>
    </row>
    <row r="5700" spans="1:21" x14ac:dyDescent="0.15">
      <c r="A5700" s="27" t="s">
        <v>75</v>
      </c>
      <c r="B5700" s="27" t="s">
        <v>15580</v>
      </c>
      <c r="C5700" s="27" t="s">
        <v>774</v>
      </c>
      <c r="D5700" s="27" t="s">
        <v>862</v>
      </c>
      <c r="I5700" s="28">
        <v>43423.641458333332</v>
      </c>
      <c r="J5700" s="28">
        <v>43423.641458333332</v>
      </c>
      <c r="K5700" s="27">
        <v>0</v>
      </c>
      <c r="L5700" s="27" t="s">
        <v>211</v>
      </c>
      <c r="M5700" s="27" t="s">
        <v>211</v>
      </c>
      <c r="N5700" s="27" t="s">
        <v>215</v>
      </c>
      <c r="O5700" s="27" t="s">
        <v>863</v>
      </c>
      <c r="R5700" s="27">
        <v>0</v>
      </c>
      <c r="U5700" s="27" t="s">
        <v>15581</v>
      </c>
    </row>
    <row r="5701" spans="1:21" x14ac:dyDescent="0.15">
      <c r="A5701" s="27" t="s">
        <v>75</v>
      </c>
      <c r="B5701" s="27" t="s">
        <v>15582</v>
      </c>
      <c r="C5701" s="27" t="s">
        <v>774</v>
      </c>
      <c r="D5701" s="27" t="s">
        <v>862</v>
      </c>
      <c r="I5701" s="28">
        <v>43423.643854166665</v>
      </c>
      <c r="J5701" s="28">
        <v>43423.643854166665</v>
      </c>
      <c r="K5701" s="27">
        <v>0</v>
      </c>
      <c r="L5701" s="27" t="s">
        <v>211</v>
      </c>
      <c r="M5701" s="27" t="s">
        <v>211</v>
      </c>
      <c r="N5701" s="27" t="s">
        <v>215</v>
      </c>
      <c r="O5701" s="27" t="s">
        <v>863</v>
      </c>
      <c r="R5701" s="27">
        <v>0</v>
      </c>
      <c r="U5701" s="27" t="s">
        <v>15583</v>
      </c>
    </row>
    <row r="5702" spans="1:21" x14ac:dyDescent="0.15">
      <c r="A5702" s="27" t="s">
        <v>75</v>
      </c>
      <c r="B5702" s="27" t="s">
        <v>8780</v>
      </c>
      <c r="C5702" s="27" t="s">
        <v>774</v>
      </c>
      <c r="D5702" s="27" t="s">
        <v>862</v>
      </c>
      <c r="I5702" s="28">
        <v>43423.644236111111</v>
      </c>
      <c r="J5702" s="28">
        <v>43423.644525462965</v>
      </c>
      <c r="K5702" s="27">
        <v>2.8935185185185189E-4</v>
      </c>
      <c r="L5702" s="27" t="s">
        <v>210</v>
      </c>
      <c r="M5702" s="27" t="s">
        <v>211</v>
      </c>
      <c r="N5702" s="27" t="s">
        <v>215</v>
      </c>
      <c r="O5702" s="27" t="s">
        <v>863</v>
      </c>
      <c r="R5702" s="27">
        <v>0</v>
      </c>
      <c r="U5702" s="27" t="s">
        <v>8781</v>
      </c>
    </row>
    <row r="5703" spans="1:21" x14ac:dyDescent="0.15">
      <c r="A5703" s="27" t="s">
        <v>75</v>
      </c>
      <c r="B5703" s="27" t="s">
        <v>15584</v>
      </c>
      <c r="C5703" s="27" t="s">
        <v>774</v>
      </c>
      <c r="D5703" s="27" t="s">
        <v>862</v>
      </c>
      <c r="I5703" s="28">
        <v>43423.64508101852</v>
      </c>
      <c r="J5703" s="28">
        <v>43423.64508101852</v>
      </c>
      <c r="K5703" s="27">
        <v>0</v>
      </c>
      <c r="L5703" s="27" t="s">
        <v>211</v>
      </c>
      <c r="M5703" s="27" t="s">
        <v>211</v>
      </c>
      <c r="N5703" s="27" t="s">
        <v>215</v>
      </c>
      <c r="O5703" s="27" t="s">
        <v>863</v>
      </c>
      <c r="R5703" s="27">
        <v>0</v>
      </c>
      <c r="U5703" s="27" t="s">
        <v>15579</v>
      </c>
    </row>
    <row r="5704" spans="1:21" x14ac:dyDescent="0.15">
      <c r="A5704" s="27" t="s">
        <v>75</v>
      </c>
      <c r="B5704" s="27" t="s">
        <v>8782</v>
      </c>
      <c r="C5704" s="27" t="s">
        <v>774</v>
      </c>
      <c r="D5704" s="27" t="s">
        <v>862</v>
      </c>
      <c r="I5704" s="28">
        <v>43423.64570601852</v>
      </c>
      <c r="J5704" s="28">
        <v>43423.645949074074</v>
      </c>
      <c r="K5704" s="27">
        <v>2.4305555555555552E-4</v>
      </c>
      <c r="L5704" s="27" t="s">
        <v>210</v>
      </c>
      <c r="M5704" s="27" t="s">
        <v>211</v>
      </c>
      <c r="N5704" s="27" t="s">
        <v>215</v>
      </c>
      <c r="O5704" s="27" t="s">
        <v>863</v>
      </c>
      <c r="R5704" s="27">
        <v>0</v>
      </c>
      <c r="U5704" s="27" t="s">
        <v>8783</v>
      </c>
    </row>
    <row r="5705" spans="1:21" x14ac:dyDescent="0.15">
      <c r="A5705" s="27" t="s">
        <v>75</v>
      </c>
      <c r="B5705" s="27" t="s">
        <v>15585</v>
      </c>
      <c r="C5705" s="27" t="s">
        <v>774</v>
      </c>
      <c r="D5705" s="27" t="s">
        <v>862</v>
      </c>
      <c r="I5705" s="28">
        <v>43423.646493055552</v>
      </c>
      <c r="J5705" s="28">
        <v>43423.646493055552</v>
      </c>
      <c r="K5705" s="27">
        <v>0</v>
      </c>
      <c r="L5705" s="27" t="s">
        <v>211</v>
      </c>
      <c r="M5705" s="27" t="s">
        <v>211</v>
      </c>
      <c r="N5705" s="27" t="s">
        <v>215</v>
      </c>
      <c r="O5705" s="27" t="s">
        <v>863</v>
      </c>
      <c r="R5705" s="27">
        <v>0</v>
      </c>
      <c r="U5705" s="27" t="s">
        <v>15586</v>
      </c>
    </row>
    <row r="5706" spans="1:21" x14ac:dyDescent="0.15">
      <c r="A5706" s="27" t="s">
        <v>75</v>
      </c>
      <c r="B5706" s="27" t="s">
        <v>15587</v>
      </c>
      <c r="C5706" s="27" t="s">
        <v>774</v>
      </c>
      <c r="D5706" s="27" t="s">
        <v>862</v>
      </c>
      <c r="I5706" s="28">
        <v>43423.647013888891</v>
      </c>
      <c r="J5706" s="28">
        <v>43423.647013888891</v>
      </c>
      <c r="K5706" s="27">
        <v>0</v>
      </c>
      <c r="L5706" s="27" t="s">
        <v>211</v>
      </c>
      <c r="M5706" s="27" t="s">
        <v>211</v>
      </c>
      <c r="N5706" s="27" t="s">
        <v>215</v>
      </c>
      <c r="O5706" s="27" t="s">
        <v>863</v>
      </c>
      <c r="R5706" s="27">
        <v>0</v>
      </c>
      <c r="U5706" s="27" t="s">
        <v>15588</v>
      </c>
    </row>
    <row r="5707" spans="1:21" x14ac:dyDescent="0.15">
      <c r="A5707" s="27" t="s">
        <v>75</v>
      </c>
      <c r="B5707" s="27" t="s">
        <v>8784</v>
      </c>
      <c r="C5707" s="27" t="s">
        <v>774</v>
      </c>
      <c r="D5707" s="27" t="s">
        <v>862</v>
      </c>
      <c r="I5707" s="28">
        <v>43423.647349537037</v>
      </c>
      <c r="J5707" s="28">
        <v>43423.648194444446</v>
      </c>
      <c r="K5707" s="27">
        <v>8.449074074074075E-4</v>
      </c>
      <c r="L5707" s="27" t="s">
        <v>210</v>
      </c>
      <c r="M5707" s="27" t="s">
        <v>211</v>
      </c>
      <c r="N5707" s="27" t="s">
        <v>215</v>
      </c>
      <c r="O5707" s="27" t="s">
        <v>863</v>
      </c>
      <c r="R5707" s="27">
        <v>0</v>
      </c>
      <c r="U5707" s="27" t="s">
        <v>8785</v>
      </c>
    </row>
    <row r="5708" spans="1:21" x14ac:dyDescent="0.15">
      <c r="A5708" s="27" t="s">
        <v>75</v>
      </c>
      <c r="B5708" s="27" t="s">
        <v>8786</v>
      </c>
      <c r="C5708" s="27" t="s">
        <v>774</v>
      </c>
      <c r="D5708" s="27" t="s">
        <v>862</v>
      </c>
      <c r="I5708" s="28">
        <v>43423.648518518516</v>
      </c>
      <c r="J5708" s="28">
        <v>43423.648657407408</v>
      </c>
      <c r="K5708" s="27">
        <v>1.3888888888888889E-4</v>
      </c>
      <c r="L5708" s="27" t="s">
        <v>210</v>
      </c>
      <c r="M5708" s="27" t="s">
        <v>211</v>
      </c>
      <c r="N5708" s="27" t="s">
        <v>215</v>
      </c>
      <c r="O5708" s="27" t="s">
        <v>863</v>
      </c>
      <c r="R5708" s="27">
        <v>0</v>
      </c>
      <c r="U5708" s="27" t="s">
        <v>8763</v>
      </c>
    </row>
    <row r="5709" spans="1:21" x14ac:dyDescent="0.15">
      <c r="A5709" s="27" t="s">
        <v>75</v>
      </c>
      <c r="B5709" s="27" t="s">
        <v>15589</v>
      </c>
      <c r="C5709" s="27" t="s">
        <v>774</v>
      </c>
      <c r="D5709" s="27" t="s">
        <v>862</v>
      </c>
      <c r="I5709" s="28">
        <v>43423.650185185186</v>
      </c>
      <c r="J5709" s="28">
        <v>43423.650185185186</v>
      </c>
      <c r="K5709" s="27">
        <v>0</v>
      </c>
      <c r="L5709" s="27" t="s">
        <v>211</v>
      </c>
      <c r="M5709" s="27" t="s">
        <v>211</v>
      </c>
      <c r="N5709" s="27" t="s">
        <v>215</v>
      </c>
      <c r="O5709" s="27" t="s">
        <v>863</v>
      </c>
      <c r="R5709" s="27">
        <v>0</v>
      </c>
      <c r="U5709" s="27" t="s">
        <v>1384</v>
      </c>
    </row>
    <row r="5710" spans="1:21" x14ac:dyDescent="0.15">
      <c r="A5710" s="27" t="s">
        <v>75</v>
      </c>
      <c r="B5710" s="27" t="s">
        <v>15590</v>
      </c>
      <c r="C5710" s="27" t="s">
        <v>774</v>
      </c>
      <c r="D5710" s="27" t="s">
        <v>862</v>
      </c>
      <c r="I5710" s="28">
        <v>43423.650462962964</v>
      </c>
      <c r="J5710" s="28">
        <v>43423.650462962964</v>
      </c>
      <c r="K5710" s="27">
        <v>0</v>
      </c>
      <c r="L5710" s="27" t="s">
        <v>211</v>
      </c>
      <c r="M5710" s="27" t="s">
        <v>211</v>
      </c>
      <c r="N5710" s="27" t="s">
        <v>215</v>
      </c>
      <c r="O5710" s="27" t="s">
        <v>863</v>
      </c>
      <c r="R5710" s="27">
        <v>0</v>
      </c>
      <c r="U5710" s="27" t="s">
        <v>15591</v>
      </c>
    </row>
    <row r="5711" spans="1:21" x14ac:dyDescent="0.15">
      <c r="A5711" s="27" t="s">
        <v>75</v>
      </c>
      <c r="B5711" s="27" t="s">
        <v>15592</v>
      </c>
      <c r="C5711" s="27" t="s">
        <v>774</v>
      </c>
      <c r="D5711" s="27" t="s">
        <v>862</v>
      </c>
      <c r="I5711" s="28">
        <v>43423.650694444441</v>
      </c>
      <c r="J5711" s="28">
        <v>43423.650694444441</v>
      </c>
      <c r="K5711" s="27">
        <v>0</v>
      </c>
      <c r="L5711" s="27" t="s">
        <v>211</v>
      </c>
      <c r="M5711" s="27" t="s">
        <v>211</v>
      </c>
      <c r="N5711" s="27" t="s">
        <v>215</v>
      </c>
      <c r="O5711" s="27" t="s">
        <v>863</v>
      </c>
      <c r="R5711" s="27">
        <v>0</v>
      </c>
      <c r="U5711" s="27" t="s">
        <v>8783</v>
      </c>
    </row>
    <row r="5712" spans="1:21" x14ac:dyDescent="0.15">
      <c r="A5712" s="27" t="s">
        <v>75</v>
      </c>
      <c r="B5712" s="27" t="s">
        <v>8787</v>
      </c>
      <c r="C5712" s="27" t="s">
        <v>774</v>
      </c>
      <c r="D5712" s="27" t="s">
        <v>862</v>
      </c>
      <c r="I5712" s="28">
        <v>43423.651203703703</v>
      </c>
      <c r="J5712" s="28">
        <v>43423.651689814818</v>
      </c>
      <c r="K5712" s="27">
        <v>4.8611111111111104E-4</v>
      </c>
      <c r="L5712" s="27" t="s">
        <v>210</v>
      </c>
      <c r="M5712" s="27" t="s">
        <v>211</v>
      </c>
      <c r="N5712" s="27" t="s">
        <v>215</v>
      </c>
      <c r="O5712" s="27" t="s">
        <v>863</v>
      </c>
      <c r="R5712" s="27">
        <v>0</v>
      </c>
      <c r="U5712" s="27" t="s">
        <v>8788</v>
      </c>
    </row>
    <row r="5713" spans="1:21" x14ac:dyDescent="0.15">
      <c r="A5713" s="27" t="s">
        <v>75</v>
      </c>
      <c r="B5713" s="27" t="s">
        <v>15593</v>
      </c>
      <c r="C5713" s="27" t="s">
        <v>774</v>
      </c>
      <c r="D5713" s="27" t="s">
        <v>862</v>
      </c>
      <c r="I5713" s="28">
        <v>43423.652141203704</v>
      </c>
      <c r="J5713" s="28">
        <v>43423.652141203704</v>
      </c>
      <c r="K5713" s="27">
        <v>0</v>
      </c>
      <c r="L5713" s="27" t="s">
        <v>211</v>
      </c>
      <c r="M5713" s="27" t="s">
        <v>211</v>
      </c>
      <c r="N5713" s="27" t="s">
        <v>215</v>
      </c>
      <c r="O5713" s="27" t="s">
        <v>863</v>
      </c>
      <c r="R5713" s="27">
        <v>0</v>
      </c>
      <c r="U5713" s="27" t="s">
        <v>15594</v>
      </c>
    </row>
    <row r="5714" spans="1:21" x14ac:dyDescent="0.15">
      <c r="A5714" s="27" t="s">
        <v>75</v>
      </c>
      <c r="B5714" s="27" t="s">
        <v>15595</v>
      </c>
      <c r="C5714" s="27" t="s">
        <v>774</v>
      </c>
      <c r="D5714" s="27" t="s">
        <v>862</v>
      </c>
      <c r="I5714" s="28">
        <v>43423.652488425927</v>
      </c>
      <c r="J5714" s="28">
        <v>43423.652488425927</v>
      </c>
      <c r="K5714" s="27">
        <v>0</v>
      </c>
      <c r="L5714" s="27" t="s">
        <v>211</v>
      </c>
      <c r="M5714" s="27" t="s">
        <v>211</v>
      </c>
      <c r="N5714" s="27" t="s">
        <v>215</v>
      </c>
      <c r="O5714" s="27" t="s">
        <v>863</v>
      </c>
      <c r="R5714" s="27">
        <v>0</v>
      </c>
      <c r="U5714" s="27" t="s">
        <v>15596</v>
      </c>
    </row>
    <row r="5715" spans="1:21" x14ac:dyDescent="0.15">
      <c r="A5715" s="27" t="s">
        <v>75</v>
      </c>
      <c r="B5715" s="27" t="s">
        <v>15597</v>
      </c>
      <c r="C5715" s="27" t="s">
        <v>774</v>
      </c>
      <c r="D5715" s="27" t="s">
        <v>862</v>
      </c>
      <c r="I5715" s="28">
        <v>43423.652812499997</v>
      </c>
      <c r="J5715" s="28">
        <v>43423.652812499997</v>
      </c>
      <c r="K5715" s="27">
        <v>0</v>
      </c>
      <c r="L5715" s="27" t="s">
        <v>211</v>
      </c>
      <c r="M5715" s="27" t="s">
        <v>211</v>
      </c>
      <c r="N5715" s="27" t="s">
        <v>215</v>
      </c>
      <c r="O5715" s="27" t="s">
        <v>863</v>
      </c>
      <c r="R5715" s="27">
        <v>0</v>
      </c>
      <c r="U5715" s="27" t="s">
        <v>15598</v>
      </c>
    </row>
    <row r="5716" spans="1:21" x14ac:dyDescent="0.15">
      <c r="A5716" s="27" t="s">
        <v>75</v>
      </c>
      <c r="B5716" s="27" t="s">
        <v>15599</v>
      </c>
      <c r="C5716" s="27" t="s">
        <v>774</v>
      </c>
      <c r="D5716" s="27" t="s">
        <v>862</v>
      </c>
      <c r="I5716" s="28">
        <v>43423.65384259259</v>
      </c>
      <c r="J5716" s="28">
        <v>43423.65384259259</v>
      </c>
      <c r="K5716" s="27">
        <v>0</v>
      </c>
      <c r="L5716" s="27" t="s">
        <v>211</v>
      </c>
      <c r="M5716" s="27" t="s">
        <v>211</v>
      </c>
      <c r="N5716" s="27" t="s">
        <v>215</v>
      </c>
      <c r="O5716" s="27" t="s">
        <v>863</v>
      </c>
      <c r="R5716" s="27">
        <v>0</v>
      </c>
      <c r="U5716" s="27" t="s">
        <v>15600</v>
      </c>
    </row>
    <row r="5717" spans="1:21" x14ac:dyDescent="0.15">
      <c r="A5717" s="27" t="s">
        <v>75</v>
      </c>
      <c r="B5717" s="27" t="s">
        <v>15601</v>
      </c>
      <c r="C5717" s="27" t="s">
        <v>774</v>
      </c>
      <c r="D5717" s="27" t="s">
        <v>862</v>
      </c>
      <c r="I5717" s="28">
        <v>43423.654479166667</v>
      </c>
      <c r="J5717" s="28">
        <v>43423.654479166667</v>
      </c>
      <c r="K5717" s="27">
        <v>0</v>
      </c>
      <c r="L5717" s="27" t="s">
        <v>211</v>
      </c>
      <c r="M5717" s="27" t="s">
        <v>211</v>
      </c>
      <c r="N5717" s="27" t="s">
        <v>215</v>
      </c>
      <c r="O5717" s="27" t="s">
        <v>863</v>
      </c>
      <c r="R5717" s="27">
        <v>0</v>
      </c>
      <c r="U5717" s="27" t="s">
        <v>15602</v>
      </c>
    </row>
    <row r="5718" spans="1:21" x14ac:dyDescent="0.15">
      <c r="A5718" s="27" t="s">
        <v>75</v>
      </c>
      <c r="B5718" s="27" t="s">
        <v>15603</v>
      </c>
      <c r="C5718" s="27" t="s">
        <v>774</v>
      </c>
      <c r="D5718" s="27" t="s">
        <v>862</v>
      </c>
      <c r="I5718" s="28">
        <v>43423.654687499999</v>
      </c>
      <c r="J5718" s="28">
        <v>43423.654687499999</v>
      </c>
      <c r="K5718" s="27">
        <v>0</v>
      </c>
      <c r="L5718" s="27" t="s">
        <v>211</v>
      </c>
      <c r="M5718" s="27" t="s">
        <v>211</v>
      </c>
      <c r="N5718" s="27" t="s">
        <v>215</v>
      </c>
      <c r="O5718" s="27" t="s">
        <v>863</v>
      </c>
      <c r="R5718" s="27">
        <v>0</v>
      </c>
      <c r="U5718" s="27" t="s">
        <v>15602</v>
      </c>
    </row>
    <row r="5719" spans="1:21" x14ac:dyDescent="0.15">
      <c r="A5719" s="27" t="s">
        <v>75</v>
      </c>
      <c r="B5719" s="27" t="s">
        <v>8789</v>
      </c>
      <c r="C5719" s="27" t="s">
        <v>774</v>
      </c>
      <c r="D5719" s="27" t="s">
        <v>862</v>
      </c>
      <c r="I5719" s="28">
        <v>43423.659768518519</v>
      </c>
      <c r="J5719" s="28">
        <v>43423.660243055558</v>
      </c>
      <c r="K5719" s="27">
        <v>4.7453703703703704E-4</v>
      </c>
      <c r="L5719" s="27" t="s">
        <v>210</v>
      </c>
      <c r="M5719" s="27" t="s">
        <v>211</v>
      </c>
      <c r="N5719" s="27" t="s">
        <v>215</v>
      </c>
      <c r="O5719" s="27" t="s">
        <v>863</v>
      </c>
      <c r="R5719" s="27">
        <v>0</v>
      </c>
      <c r="U5719" s="27" t="s">
        <v>8790</v>
      </c>
    </row>
    <row r="5720" spans="1:21" x14ac:dyDescent="0.15">
      <c r="A5720" s="27" t="s">
        <v>75</v>
      </c>
      <c r="B5720" s="27" t="s">
        <v>8791</v>
      </c>
      <c r="C5720" s="27" t="s">
        <v>774</v>
      </c>
      <c r="D5720" s="27" t="s">
        <v>862</v>
      </c>
      <c r="I5720" s="28">
        <v>43423.66065972222</v>
      </c>
      <c r="J5720" s="28">
        <v>43423.661168981482</v>
      </c>
      <c r="K5720" s="27">
        <v>5.0925925925925921E-4</v>
      </c>
      <c r="L5720" s="27" t="s">
        <v>210</v>
      </c>
      <c r="M5720" s="27" t="s">
        <v>211</v>
      </c>
      <c r="N5720" s="27" t="s">
        <v>215</v>
      </c>
      <c r="O5720" s="27" t="s">
        <v>863</v>
      </c>
      <c r="R5720" s="27">
        <v>0</v>
      </c>
      <c r="U5720" s="27" t="s">
        <v>8792</v>
      </c>
    </row>
    <row r="5721" spans="1:21" x14ac:dyDescent="0.15">
      <c r="A5721" s="27" t="s">
        <v>75</v>
      </c>
      <c r="B5721" s="27" t="s">
        <v>8793</v>
      </c>
      <c r="C5721" s="27" t="s">
        <v>774</v>
      </c>
      <c r="D5721" s="27" t="s">
        <v>862</v>
      </c>
      <c r="I5721" s="28">
        <v>43423.661724537036</v>
      </c>
      <c r="J5721" s="28">
        <v>43423.66238425926</v>
      </c>
      <c r="K5721" s="27">
        <v>6.5972222222222213E-4</v>
      </c>
      <c r="L5721" s="27" t="s">
        <v>210</v>
      </c>
      <c r="M5721" s="27" t="s">
        <v>211</v>
      </c>
      <c r="N5721" s="27" t="s">
        <v>215</v>
      </c>
      <c r="O5721" s="27" t="s">
        <v>863</v>
      </c>
      <c r="R5721" s="27">
        <v>0</v>
      </c>
      <c r="U5721" s="27" t="s">
        <v>8794</v>
      </c>
    </row>
    <row r="5722" spans="1:21" x14ac:dyDescent="0.15">
      <c r="A5722" s="27" t="s">
        <v>75</v>
      </c>
      <c r="B5722" s="27" t="s">
        <v>15604</v>
      </c>
      <c r="C5722" s="27" t="s">
        <v>774</v>
      </c>
      <c r="D5722" s="27" t="s">
        <v>862</v>
      </c>
      <c r="I5722" s="28">
        <v>43423.664351851854</v>
      </c>
      <c r="J5722" s="28">
        <v>43423.664351851854</v>
      </c>
      <c r="K5722" s="27">
        <v>0</v>
      </c>
      <c r="L5722" s="27" t="s">
        <v>211</v>
      </c>
      <c r="M5722" s="27" t="s">
        <v>211</v>
      </c>
      <c r="N5722" s="27" t="s">
        <v>215</v>
      </c>
      <c r="O5722" s="27" t="s">
        <v>863</v>
      </c>
      <c r="R5722" s="27">
        <v>0</v>
      </c>
      <c r="U5722" s="27" t="s">
        <v>1812</v>
      </c>
    </row>
    <row r="5723" spans="1:21" x14ac:dyDescent="0.15">
      <c r="A5723" s="27" t="s">
        <v>75</v>
      </c>
      <c r="B5723" s="27" t="s">
        <v>15605</v>
      </c>
      <c r="C5723" s="27" t="s">
        <v>774</v>
      </c>
      <c r="D5723" s="27" t="s">
        <v>862</v>
      </c>
      <c r="I5723" s="28">
        <v>43423.664548611108</v>
      </c>
      <c r="J5723" s="28">
        <v>43423.664548611108</v>
      </c>
      <c r="K5723" s="27">
        <v>0</v>
      </c>
      <c r="L5723" s="27" t="s">
        <v>211</v>
      </c>
      <c r="M5723" s="27" t="s">
        <v>211</v>
      </c>
      <c r="N5723" s="27" t="s">
        <v>215</v>
      </c>
      <c r="O5723" s="27" t="s">
        <v>863</v>
      </c>
      <c r="R5723" s="27">
        <v>0</v>
      </c>
      <c r="U5723" s="27" t="s">
        <v>1812</v>
      </c>
    </row>
    <row r="5724" spans="1:21" x14ac:dyDescent="0.15">
      <c r="A5724" s="27" t="s">
        <v>75</v>
      </c>
      <c r="B5724" s="27" t="s">
        <v>8795</v>
      </c>
      <c r="C5724" s="27" t="s">
        <v>774</v>
      </c>
      <c r="D5724" s="27" t="s">
        <v>862</v>
      </c>
      <c r="I5724" s="28">
        <v>43423.665011574078</v>
      </c>
      <c r="J5724" s="28">
        <v>43423.666655092595</v>
      </c>
      <c r="K5724" s="27">
        <v>1.6435185185185183E-3</v>
      </c>
      <c r="L5724" s="27" t="s">
        <v>210</v>
      </c>
      <c r="M5724" s="27" t="s">
        <v>211</v>
      </c>
      <c r="N5724" s="27" t="s">
        <v>215</v>
      </c>
      <c r="O5724" s="27" t="s">
        <v>863</v>
      </c>
      <c r="R5724" s="27">
        <v>0</v>
      </c>
      <c r="U5724" s="27" t="s">
        <v>8796</v>
      </c>
    </row>
    <row r="5725" spans="1:21" x14ac:dyDescent="0.15">
      <c r="A5725" s="27" t="s">
        <v>75</v>
      </c>
      <c r="B5725" s="27" t="s">
        <v>15606</v>
      </c>
      <c r="C5725" s="27" t="s">
        <v>774</v>
      </c>
      <c r="D5725" s="27" t="s">
        <v>862</v>
      </c>
      <c r="I5725" s="28">
        <v>43423.675428240742</v>
      </c>
      <c r="J5725" s="28">
        <v>43423.675428240742</v>
      </c>
      <c r="K5725" s="27">
        <v>0</v>
      </c>
      <c r="L5725" s="27" t="s">
        <v>211</v>
      </c>
      <c r="M5725" s="27" t="s">
        <v>211</v>
      </c>
      <c r="N5725" s="27" t="s">
        <v>215</v>
      </c>
      <c r="O5725" s="27" t="s">
        <v>863</v>
      </c>
      <c r="R5725" s="27">
        <v>0</v>
      </c>
      <c r="U5725" s="27" t="s">
        <v>15607</v>
      </c>
    </row>
    <row r="5726" spans="1:21" x14ac:dyDescent="0.15">
      <c r="A5726" s="27" t="s">
        <v>75</v>
      </c>
      <c r="B5726" s="27" t="s">
        <v>15608</v>
      </c>
      <c r="C5726" s="27" t="s">
        <v>774</v>
      </c>
      <c r="D5726" s="27" t="s">
        <v>862</v>
      </c>
      <c r="I5726" s="28">
        <v>43423.676226851851</v>
      </c>
      <c r="J5726" s="28">
        <v>43423.676226851851</v>
      </c>
      <c r="K5726" s="27">
        <v>0</v>
      </c>
      <c r="L5726" s="27" t="s">
        <v>211</v>
      </c>
      <c r="M5726" s="27" t="s">
        <v>211</v>
      </c>
      <c r="N5726" s="27" t="s">
        <v>215</v>
      </c>
      <c r="O5726" s="27" t="s">
        <v>863</v>
      </c>
      <c r="R5726" s="27">
        <v>0</v>
      </c>
      <c r="U5726" s="27" t="s">
        <v>15609</v>
      </c>
    </row>
    <row r="5727" spans="1:21" x14ac:dyDescent="0.15">
      <c r="A5727" s="27" t="s">
        <v>75</v>
      </c>
      <c r="B5727" s="27" t="s">
        <v>15610</v>
      </c>
      <c r="C5727" s="27" t="s">
        <v>774</v>
      </c>
      <c r="D5727" s="27" t="s">
        <v>862</v>
      </c>
      <c r="I5727" s="28">
        <v>43423.676828703705</v>
      </c>
      <c r="J5727" s="28">
        <v>43423.676828703705</v>
      </c>
      <c r="K5727" s="27">
        <v>0</v>
      </c>
      <c r="L5727" s="27" t="s">
        <v>211</v>
      </c>
      <c r="M5727" s="27" t="s">
        <v>211</v>
      </c>
      <c r="N5727" s="27" t="s">
        <v>215</v>
      </c>
      <c r="O5727" s="27" t="s">
        <v>863</v>
      </c>
      <c r="R5727" s="27">
        <v>0</v>
      </c>
      <c r="U5727" s="27" t="s">
        <v>15611</v>
      </c>
    </row>
    <row r="5728" spans="1:21" x14ac:dyDescent="0.15">
      <c r="A5728" s="27" t="s">
        <v>75</v>
      </c>
      <c r="B5728" s="27" t="s">
        <v>15612</v>
      </c>
      <c r="C5728" s="27" t="s">
        <v>774</v>
      </c>
      <c r="D5728" s="27" t="s">
        <v>862</v>
      </c>
      <c r="I5728" s="28">
        <v>43423.677106481482</v>
      </c>
      <c r="J5728" s="28">
        <v>43423.677106481482</v>
      </c>
      <c r="K5728" s="27">
        <v>0</v>
      </c>
      <c r="L5728" s="27" t="s">
        <v>211</v>
      </c>
      <c r="M5728" s="27" t="s">
        <v>211</v>
      </c>
      <c r="N5728" s="27" t="s">
        <v>215</v>
      </c>
      <c r="O5728" s="27" t="s">
        <v>863</v>
      </c>
      <c r="R5728" s="27">
        <v>0</v>
      </c>
      <c r="U5728" s="27" t="s">
        <v>15613</v>
      </c>
    </row>
    <row r="5729" spans="1:21" x14ac:dyDescent="0.15">
      <c r="A5729" s="27" t="s">
        <v>75</v>
      </c>
      <c r="B5729" s="27" t="s">
        <v>15614</v>
      </c>
      <c r="C5729" s="27" t="s">
        <v>774</v>
      </c>
      <c r="D5729" s="27" t="s">
        <v>862</v>
      </c>
      <c r="I5729" s="28">
        <v>43423.678206018521</v>
      </c>
      <c r="J5729" s="28">
        <v>43423.678206018521</v>
      </c>
      <c r="K5729" s="27">
        <v>0</v>
      </c>
      <c r="L5729" s="27" t="s">
        <v>211</v>
      </c>
      <c r="M5729" s="27" t="s">
        <v>211</v>
      </c>
      <c r="N5729" s="27" t="s">
        <v>215</v>
      </c>
      <c r="O5729" s="27" t="s">
        <v>863</v>
      </c>
      <c r="R5729" s="27">
        <v>0</v>
      </c>
      <c r="U5729" s="27" t="s">
        <v>15615</v>
      </c>
    </row>
    <row r="5730" spans="1:21" x14ac:dyDescent="0.15">
      <c r="A5730" s="27" t="s">
        <v>75</v>
      </c>
      <c r="B5730" s="27" t="s">
        <v>15616</v>
      </c>
      <c r="C5730" s="27" t="s">
        <v>774</v>
      </c>
      <c r="D5730" s="27" t="s">
        <v>862</v>
      </c>
      <c r="I5730" s="28">
        <v>43423.67900462963</v>
      </c>
      <c r="J5730" s="28">
        <v>43423.67900462963</v>
      </c>
      <c r="K5730" s="27">
        <v>0</v>
      </c>
      <c r="L5730" s="27" t="s">
        <v>211</v>
      </c>
      <c r="M5730" s="27" t="s">
        <v>211</v>
      </c>
      <c r="N5730" s="27" t="s">
        <v>215</v>
      </c>
      <c r="O5730" s="27" t="s">
        <v>863</v>
      </c>
      <c r="R5730" s="27">
        <v>0</v>
      </c>
      <c r="U5730" s="27" t="s">
        <v>15617</v>
      </c>
    </row>
    <row r="5731" spans="1:21" x14ac:dyDescent="0.15">
      <c r="A5731" s="27" t="s">
        <v>75</v>
      </c>
      <c r="B5731" s="27" t="s">
        <v>15618</v>
      </c>
      <c r="C5731" s="27" t="s">
        <v>774</v>
      </c>
      <c r="D5731" s="27" t="s">
        <v>862</v>
      </c>
      <c r="I5731" s="28">
        <v>43423.680497685185</v>
      </c>
      <c r="J5731" s="28">
        <v>43423.680497685185</v>
      </c>
      <c r="K5731" s="27">
        <v>0</v>
      </c>
      <c r="L5731" s="27" t="s">
        <v>211</v>
      </c>
      <c r="M5731" s="27" t="s">
        <v>211</v>
      </c>
      <c r="N5731" s="27" t="s">
        <v>215</v>
      </c>
      <c r="O5731" s="27" t="s">
        <v>863</v>
      </c>
      <c r="R5731" s="27">
        <v>0</v>
      </c>
      <c r="U5731" s="27" t="s">
        <v>15619</v>
      </c>
    </row>
    <row r="5732" spans="1:21" x14ac:dyDescent="0.15">
      <c r="A5732" s="27" t="s">
        <v>75</v>
      </c>
      <c r="B5732" s="27" t="s">
        <v>15620</v>
      </c>
      <c r="C5732" s="27" t="s">
        <v>774</v>
      </c>
      <c r="D5732" s="27" t="s">
        <v>862</v>
      </c>
      <c r="I5732" s="28">
        <v>43423.680775462963</v>
      </c>
      <c r="J5732" s="28">
        <v>43423.680775462963</v>
      </c>
      <c r="K5732" s="27">
        <v>0</v>
      </c>
      <c r="L5732" s="27" t="s">
        <v>211</v>
      </c>
      <c r="M5732" s="27" t="s">
        <v>211</v>
      </c>
      <c r="N5732" s="27" t="s">
        <v>215</v>
      </c>
      <c r="O5732" s="27" t="s">
        <v>863</v>
      </c>
      <c r="R5732" s="27">
        <v>0</v>
      </c>
      <c r="U5732" s="27" t="s">
        <v>15621</v>
      </c>
    </row>
    <row r="5733" spans="1:21" x14ac:dyDescent="0.15">
      <c r="A5733" s="27" t="s">
        <v>75</v>
      </c>
      <c r="B5733" s="27" t="s">
        <v>8797</v>
      </c>
      <c r="C5733" s="27" t="s">
        <v>774</v>
      </c>
      <c r="D5733" s="27" t="s">
        <v>862</v>
      </c>
      <c r="I5733" s="28">
        <v>43423.681226851855</v>
      </c>
      <c r="J5733" s="28">
        <v>43423.683645833335</v>
      </c>
      <c r="K5733" s="27">
        <v>2.4189814814814816E-3</v>
      </c>
      <c r="L5733" s="27" t="s">
        <v>210</v>
      </c>
      <c r="M5733" s="27" t="s">
        <v>210</v>
      </c>
      <c r="N5733" s="27" t="s">
        <v>215</v>
      </c>
      <c r="O5733" s="27" t="s">
        <v>863</v>
      </c>
      <c r="R5733" s="27">
        <v>0</v>
      </c>
      <c r="U5733" s="27" t="s">
        <v>8798</v>
      </c>
    </row>
    <row r="5734" spans="1:21" x14ac:dyDescent="0.15">
      <c r="A5734" s="27" t="s">
        <v>75</v>
      </c>
      <c r="B5734" s="27" t="s">
        <v>15622</v>
      </c>
      <c r="C5734" s="27" t="s">
        <v>774</v>
      </c>
      <c r="D5734" s="27" t="s">
        <v>862</v>
      </c>
      <c r="I5734" s="28">
        <v>43423.684895833336</v>
      </c>
      <c r="J5734" s="28">
        <v>43423.684895833336</v>
      </c>
      <c r="K5734" s="27">
        <v>0</v>
      </c>
      <c r="L5734" s="27" t="s">
        <v>211</v>
      </c>
      <c r="M5734" s="27" t="s">
        <v>211</v>
      </c>
      <c r="N5734" s="27" t="s">
        <v>215</v>
      </c>
      <c r="O5734" s="27" t="s">
        <v>863</v>
      </c>
      <c r="R5734" s="27">
        <v>0</v>
      </c>
      <c r="U5734" s="27" t="s">
        <v>15623</v>
      </c>
    </row>
    <row r="5735" spans="1:21" x14ac:dyDescent="0.15">
      <c r="A5735" s="27" t="s">
        <v>75</v>
      </c>
      <c r="B5735" s="27" t="s">
        <v>15624</v>
      </c>
      <c r="C5735" s="27" t="s">
        <v>774</v>
      </c>
      <c r="D5735" s="27" t="s">
        <v>862</v>
      </c>
      <c r="I5735" s="28">
        <v>43423.685694444444</v>
      </c>
      <c r="J5735" s="28">
        <v>43423.685694444444</v>
      </c>
      <c r="K5735" s="27">
        <v>0</v>
      </c>
      <c r="L5735" s="27" t="s">
        <v>211</v>
      </c>
      <c r="M5735" s="27" t="s">
        <v>211</v>
      </c>
      <c r="N5735" s="27" t="s">
        <v>215</v>
      </c>
      <c r="O5735" s="27" t="s">
        <v>863</v>
      </c>
      <c r="R5735" s="27">
        <v>0</v>
      </c>
      <c r="U5735" s="27" t="s">
        <v>8800</v>
      </c>
    </row>
    <row r="5736" spans="1:21" x14ac:dyDescent="0.15">
      <c r="A5736" s="27" t="s">
        <v>75</v>
      </c>
      <c r="B5736" s="27" t="s">
        <v>15625</v>
      </c>
      <c r="C5736" s="27" t="s">
        <v>774</v>
      </c>
      <c r="D5736" s="27" t="s">
        <v>862</v>
      </c>
      <c r="I5736" s="28">
        <v>43423.688020833331</v>
      </c>
      <c r="J5736" s="28">
        <v>43423.688020833331</v>
      </c>
      <c r="K5736" s="27">
        <v>0</v>
      </c>
      <c r="L5736" s="27" t="s">
        <v>211</v>
      </c>
      <c r="M5736" s="27" t="s">
        <v>211</v>
      </c>
      <c r="N5736" s="27" t="s">
        <v>215</v>
      </c>
      <c r="O5736" s="27" t="s">
        <v>863</v>
      </c>
      <c r="R5736" s="27">
        <v>0</v>
      </c>
      <c r="U5736" s="27" t="s">
        <v>15626</v>
      </c>
    </row>
    <row r="5737" spans="1:21" x14ac:dyDescent="0.15">
      <c r="A5737" s="27" t="s">
        <v>75</v>
      </c>
      <c r="B5737" s="27" t="s">
        <v>15627</v>
      </c>
      <c r="C5737" s="27" t="s">
        <v>774</v>
      </c>
      <c r="D5737" s="27" t="s">
        <v>862</v>
      </c>
      <c r="I5737" s="28">
        <v>43423.688391203701</v>
      </c>
      <c r="J5737" s="28">
        <v>43423.688391203701</v>
      </c>
      <c r="K5737" s="27">
        <v>0</v>
      </c>
      <c r="L5737" s="27" t="s">
        <v>211</v>
      </c>
      <c r="M5737" s="27" t="s">
        <v>211</v>
      </c>
      <c r="N5737" s="27" t="s">
        <v>215</v>
      </c>
      <c r="O5737" s="27" t="s">
        <v>863</v>
      </c>
      <c r="R5737" s="27">
        <v>0</v>
      </c>
      <c r="U5737" s="27" t="s">
        <v>15626</v>
      </c>
    </row>
    <row r="5738" spans="1:21" x14ac:dyDescent="0.15">
      <c r="A5738" s="27" t="s">
        <v>75</v>
      </c>
      <c r="B5738" s="27" t="s">
        <v>8799</v>
      </c>
      <c r="C5738" s="27" t="s">
        <v>774</v>
      </c>
      <c r="D5738" s="27" t="s">
        <v>862</v>
      </c>
      <c r="I5738" s="28">
        <v>43423.694432870368</v>
      </c>
      <c r="J5738" s="28">
        <v>43423.695729166669</v>
      </c>
      <c r="K5738" s="27">
        <v>1.2962962962962963E-3</v>
      </c>
      <c r="L5738" s="27" t="s">
        <v>210</v>
      </c>
      <c r="M5738" s="27" t="s">
        <v>211</v>
      </c>
      <c r="N5738" s="27" t="s">
        <v>215</v>
      </c>
      <c r="O5738" s="27" t="s">
        <v>863</v>
      </c>
      <c r="R5738" s="27">
        <v>0</v>
      </c>
      <c r="U5738" s="27" t="s">
        <v>8800</v>
      </c>
    </row>
    <row r="5739" spans="1:21" x14ac:dyDescent="0.15">
      <c r="A5739" s="27" t="s">
        <v>75</v>
      </c>
      <c r="B5739" s="27" t="s">
        <v>8801</v>
      </c>
      <c r="C5739" s="27" t="s">
        <v>774</v>
      </c>
      <c r="D5739" s="27" t="s">
        <v>862</v>
      </c>
      <c r="I5739" s="28">
        <v>43423.696574074071</v>
      </c>
      <c r="J5739" s="28">
        <v>43423.700046296297</v>
      </c>
      <c r="K5739" s="27">
        <v>3.472222222222222E-3</v>
      </c>
      <c r="L5739" s="27" t="s">
        <v>210</v>
      </c>
      <c r="M5739" s="27" t="s">
        <v>210</v>
      </c>
      <c r="N5739" s="27" t="s">
        <v>215</v>
      </c>
      <c r="O5739" s="27" t="s">
        <v>863</v>
      </c>
      <c r="R5739" s="27">
        <v>0</v>
      </c>
      <c r="U5739" s="27" t="s">
        <v>2034</v>
      </c>
    </row>
    <row r="5740" spans="1:21" x14ac:dyDescent="0.15">
      <c r="A5740" s="27" t="s">
        <v>75</v>
      </c>
      <c r="B5740" s="27" t="s">
        <v>15628</v>
      </c>
      <c r="C5740" s="27" t="s">
        <v>774</v>
      </c>
      <c r="D5740" s="27" t="s">
        <v>862</v>
      </c>
      <c r="I5740" s="28">
        <v>43423.724386574075</v>
      </c>
      <c r="J5740" s="28">
        <v>43423.724386574075</v>
      </c>
      <c r="K5740" s="27">
        <v>0</v>
      </c>
      <c r="L5740" s="27" t="s">
        <v>211</v>
      </c>
      <c r="M5740" s="27" t="s">
        <v>211</v>
      </c>
      <c r="N5740" s="27" t="s">
        <v>215</v>
      </c>
      <c r="O5740" s="27" t="s">
        <v>863</v>
      </c>
      <c r="R5740" s="27">
        <v>0</v>
      </c>
      <c r="U5740" s="27" t="s">
        <v>8800</v>
      </c>
    </row>
    <row r="5741" spans="1:21" x14ac:dyDescent="0.15">
      <c r="A5741" s="27" t="s">
        <v>75</v>
      </c>
      <c r="B5741" s="27" t="s">
        <v>15629</v>
      </c>
      <c r="C5741" s="27" t="s">
        <v>774</v>
      </c>
      <c r="D5741" s="27" t="s">
        <v>862</v>
      </c>
      <c r="I5741" s="28">
        <v>43423.725081018521</v>
      </c>
      <c r="J5741" s="28">
        <v>43423.725081018521</v>
      </c>
      <c r="K5741" s="27">
        <v>0</v>
      </c>
      <c r="L5741" s="27" t="s">
        <v>211</v>
      </c>
      <c r="M5741" s="27" t="s">
        <v>211</v>
      </c>
      <c r="N5741" s="27" t="s">
        <v>215</v>
      </c>
      <c r="O5741" s="27" t="s">
        <v>863</v>
      </c>
      <c r="R5741" s="27">
        <v>0</v>
      </c>
      <c r="U5741" s="27" t="s">
        <v>15630</v>
      </c>
    </row>
    <row r="5742" spans="1:21" x14ac:dyDescent="0.15">
      <c r="A5742" s="27" t="s">
        <v>75</v>
      </c>
      <c r="B5742" s="27" t="s">
        <v>15631</v>
      </c>
      <c r="C5742" s="27" t="s">
        <v>774</v>
      </c>
      <c r="D5742" s="27" t="s">
        <v>862</v>
      </c>
      <c r="I5742" s="28">
        <v>43423.72550925926</v>
      </c>
      <c r="J5742" s="28">
        <v>43423.72550925926</v>
      </c>
      <c r="K5742" s="27">
        <v>0</v>
      </c>
      <c r="L5742" s="27" t="s">
        <v>211</v>
      </c>
      <c r="M5742" s="27" t="s">
        <v>211</v>
      </c>
      <c r="N5742" s="27" t="s">
        <v>215</v>
      </c>
      <c r="O5742" s="27" t="s">
        <v>863</v>
      </c>
      <c r="R5742" s="27">
        <v>0</v>
      </c>
      <c r="U5742" s="27" t="s">
        <v>15632</v>
      </c>
    </row>
    <row r="5743" spans="1:21" x14ac:dyDescent="0.15">
      <c r="A5743" s="27" t="s">
        <v>75</v>
      </c>
      <c r="B5743" s="27" t="s">
        <v>15633</v>
      </c>
      <c r="C5743" s="27" t="s">
        <v>774</v>
      </c>
      <c r="D5743" s="27" t="s">
        <v>862</v>
      </c>
      <c r="I5743" s="28">
        <v>43423.728692129633</v>
      </c>
      <c r="J5743" s="28">
        <v>43423.728692129633</v>
      </c>
      <c r="K5743" s="27">
        <v>0</v>
      </c>
      <c r="L5743" s="27" t="s">
        <v>211</v>
      </c>
      <c r="M5743" s="27" t="s">
        <v>211</v>
      </c>
      <c r="N5743" s="27" t="s">
        <v>215</v>
      </c>
      <c r="O5743" s="27" t="s">
        <v>863</v>
      </c>
      <c r="R5743" s="27">
        <v>0</v>
      </c>
      <c r="U5743" s="27" t="s">
        <v>15634</v>
      </c>
    </row>
    <row r="5744" spans="1:21" x14ac:dyDescent="0.15">
      <c r="A5744" s="27" t="s">
        <v>75</v>
      </c>
      <c r="B5744" s="27" t="s">
        <v>15635</v>
      </c>
      <c r="C5744" s="27" t="s">
        <v>774</v>
      </c>
      <c r="D5744" s="27" t="s">
        <v>864</v>
      </c>
      <c r="I5744" s="28">
        <v>43423.583923611113</v>
      </c>
      <c r="J5744" s="28">
        <v>43423.583923611113</v>
      </c>
      <c r="K5744" s="27">
        <v>0</v>
      </c>
      <c r="L5744" s="27" t="s">
        <v>211</v>
      </c>
      <c r="M5744" s="27" t="s">
        <v>211</v>
      </c>
      <c r="N5744" s="27" t="s">
        <v>215</v>
      </c>
      <c r="O5744" s="27" t="s">
        <v>865</v>
      </c>
      <c r="R5744" s="27">
        <v>0</v>
      </c>
      <c r="U5744" s="27" t="s">
        <v>15636</v>
      </c>
    </row>
    <row r="5745" spans="1:21" x14ac:dyDescent="0.15">
      <c r="A5745" s="27" t="s">
        <v>75</v>
      </c>
      <c r="B5745" s="27" t="s">
        <v>8802</v>
      </c>
      <c r="C5745" s="27" t="s">
        <v>774</v>
      </c>
      <c r="D5745" s="27" t="s">
        <v>864</v>
      </c>
      <c r="I5745" s="28">
        <v>43423.586631944447</v>
      </c>
      <c r="J5745" s="28">
        <v>43423.587939814817</v>
      </c>
      <c r="K5745" s="27">
        <v>1.3078703703703705E-3</v>
      </c>
      <c r="L5745" s="27" t="s">
        <v>210</v>
      </c>
      <c r="M5745" s="27" t="s">
        <v>211</v>
      </c>
      <c r="N5745" s="27" t="s">
        <v>215</v>
      </c>
      <c r="O5745" s="27" t="s">
        <v>865</v>
      </c>
      <c r="R5745" s="27">
        <v>0</v>
      </c>
      <c r="U5745" s="27" t="s">
        <v>8803</v>
      </c>
    </row>
    <row r="5746" spans="1:21" x14ac:dyDescent="0.15">
      <c r="A5746" s="27" t="s">
        <v>75</v>
      </c>
      <c r="B5746" s="27" t="s">
        <v>15637</v>
      </c>
      <c r="C5746" s="27" t="s">
        <v>774</v>
      </c>
      <c r="D5746" s="27" t="s">
        <v>864</v>
      </c>
      <c r="I5746" s="28">
        <v>43423.589085648149</v>
      </c>
      <c r="J5746" s="28">
        <v>43423.589085648149</v>
      </c>
      <c r="K5746" s="27">
        <v>0</v>
      </c>
      <c r="L5746" s="27" t="s">
        <v>211</v>
      </c>
      <c r="M5746" s="27" t="s">
        <v>211</v>
      </c>
      <c r="N5746" s="27" t="s">
        <v>215</v>
      </c>
      <c r="O5746" s="27" t="s">
        <v>865</v>
      </c>
      <c r="R5746" s="27">
        <v>0</v>
      </c>
      <c r="U5746" s="27" t="s">
        <v>15638</v>
      </c>
    </row>
    <row r="5747" spans="1:21" x14ac:dyDescent="0.15">
      <c r="A5747" s="27" t="s">
        <v>75</v>
      </c>
      <c r="B5747" s="27" t="s">
        <v>8804</v>
      </c>
      <c r="C5747" s="27" t="s">
        <v>774</v>
      </c>
      <c r="D5747" s="27" t="s">
        <v>864</v>
      </c>
      <c r="I5747" s="28">
        <v>43423.59034722222</v>
      </c>
      <c r="J5747" s="28">
        <v>43423.592488425929</v>
      </c>
      <c r="K5747" s="27">
        <v>2.1412037037037038E-3</v>
      </c>
      <c r="L5747" s="27" t="s">
        <v>210</v>
      </c>
      <c r="M5747" s="27" t="s">
        <v>210</v>
      </c>
      <c r="N5747" s="27" t="s">
        <v>215</v>
      </c>
      <c r="O5747" s="27" t="s">
        <v>865</v>
      </c>
      <c r="R5747" s="27">
        <v>0</v>
      </c>
      <c r="U5747" s="27" t="s">
        <v>8805</v>
      </c>
    </row>
    <row r="5748" spans="1:21" x14ac:dyDescent="0.15">
      <c r="A5748" s="27" t="s">
        <v>75</v>
      </c>
      <c r="B5748" s="27" t="s">
        <v>15639</v>
      </c>
      <c r="C5748" s="27" t="s">
        <v>774</v>
      </c>
      <c r="D5748" s="27" t="s">
        <v>864</v>
      </c>
      <c r="I5748" s="28">
        <v>43423.593946759262</v>
      </c>
      <c r="J5748" s="28">
        <v>43423.593946759262</v>
      </c>
      <c r="K5748" s="27">
        <v>0</v>
      </c>
      <c r="L5748" s="27" t="s">
        <v>211</v>
      </c>
      <c r="M5748" s="27" t="s">
        <v>211</v>
      </c>
      <c r="N5748" s="27" t="s">
        <v>215</v>
      </c>
      <c r="O5748" s="27" t="s">
        <v>865</v>
      </c>
      <c r="R5748" s="27">
        <v>0</v>
      </c>
      <c r="U5748" s="27" t="s">
        <v>15640</v>
      </c>
    </row>
    <row r="5749" spans="1:21" x14ac:dyDescent="0.15">
      <c r="A5749" s="27" t="s">
        <v>75</v>
      </c>
      <c r="B5749" s="27" t="s">
        <v>15641</v>
      </c>
      <c r="C5749" s="27" t="s">
        <v>774</v>
      </c>
      <c r="D5749" s="27" t="s">
        <v>864</v>
      </c>
      <c r="I5749" s="28">
        <v>43423.594606481478</v>
      </c>
      <c r="J5749" s="28">
        <v>43423.594606481478</v>
      </c>
      <c r="K5749" s="27">
        <v>0</v>
      </c>
      <c r="L5749" s="27" t="s">
        <v>211</v>
      </c>
      <c r="M5749" s="27" t="s">
        <v>211</v>
      </c>
      <c r="N5749" s="27" t="s">
        <v>215</v>
      </c>
      <c r="O5749" s="27" t="s">
        <v>865</v>
      </c>
      <c r="U5749" s="27" t="s">
        <v>15640</v>
      </c>
    </row>
    <row r="5750" spans="1:21" x14ac:dyDescent="0.15">
      <c r="A5750" s="27" t="s">
        <v>75</v>
      </c>
      <c r="B5750" s="27" t="s">
        <v>15642</v>
      </c>
      <c r="C5750" s="27" t="s">
        <v>774</v>
      </c>
      <c r="D5750" s="27" t="s">
        <v>864</v>
      </c>
      <c r="I5750" s="28">
        <v>43423.595671296294</v>
      </c>
      <c r="J5750" s="28">
        <v>43423.595671296294</v>
      </c>
      <c r="K5750" s="27">
        <v>0</v>
      </c>
      <c r="L5750" s="27" t="s">
        <v>211</v>
      </c>
      <c r="M5750" s="27" t="s">
        <v>211</v>
      </c>
      <c r="N5750" s="27" t="s">
        <v>215</v>
      </c>
      <c r="O5750" s="27" t="s">
        <v>865</v>
      </c>
      <c r="R5750" s="27">
        <v>0</v>
      </c>
      <c r="U5750" s="27" t="s">
        <v>15643</v>
      </c>
    </row>
    <row r="5751" spans="1:21" x14ac:dyDescent="0.15">
      <c r="A5751" s="27" t="s">
        <v>75</v>
      </c>
      <c r="B5751" s="27" t="s">
        <v>15644</v>
      </c>
      <c r="C5751" s="27" t="s">
        <v>774</v>
      </c>
      <c r="D5751" s="27" t="s">
        <v>864</v>
      </c>
      <c r="I5751" s="28">
        <v>43423.596967592595</v>
      </c>
      <c r="J5751" s="28">
        <v>43423.596967592595</v>
      </c>
      <c r="K5751" s="27">
        <v>0</v>
      </c>
      <c r="L5751" s="27" t="s">
        <v>211</v>
      </c>
      <c r="M5751" s="27" t="s">
        <v>211</v>
      </c>
      <c r="N5751" s="27" t="s">
        <v>215</v>
      </c>
      <c r="O5751" s="27" t="s">
        <v>865</v>
      </c>
      <c r="R5751" s="27">
        <v>0</v>
      </c>
      <c r="U5751" s="27" t="s">
        <v>15645</v>
      </c>
    </row>
    <row r="5752" spans="1:21" x14ac:dyDescent="0.15">
      <c r="A5752" s="27" t="s">
        <v>75</v>
      </c>
      <c r="B5752" s="27" t="s">
        <v>15646</v>
      </c>
      <c r="C5752" s="27" t="s">
        <v>774</v>
      </c>
      <c r="D5752" s="27" t="s">
        <v>864</v>
      </c>
      <c r="I5752" s="28">
        <v>43423.597951388889</v>
      </c>
      <c r="J5752" s="28">
        <v>43423.597951388889</v>
      </c>
      <c r="K5752" s="27">
        <v>0</v>
      </c>
      <c r="L5752" s="27" t="s">
        <v>211</v>
      </c>
      <c r="M5752" s="27" t="s">
        <v>211</v>
      </c>
      <c r="N5752" s="27" t="s">
        <v>215</v>
      </c>
      <c r="O5752" s="27" t="s">
        <v>865</v>
      </c>
      <c r="R5752" s="27">
        <v>0</v>
      </c>
      <c r="U5752" s="27" t="s">
        <v>15647</v>
      </c>
    </row>
    <row r="5753" spans="1:21" x14ac:dyDescent="0.15">
      <c r="A5753" s="27" t="s">
        <v>75</v>
      </c>
      <c r="B5753" s="27" t="s">
        <v>15648</v>
      </c>
      <c r="C5753" s="27" t="s">
        <v>774</v>
      </c>
      <c r="D5753" s="27" t="s">
        <v>864</v>
      </c>
      <c r="I5753" s="28">
        <v>43423.598009259258</v>
      </c>
      <c r="J5753" s="28">
        <v>43423.598009259258</v>
      </c>
      <c r="K5753" s="27">
        <v>0</v>
      </c>
      <c r="L5753" s="27" t="s">
        <v>211</v>
      </c>
      <c r="M5753" s="27" t="s">
        <v>211</v>
      </c>
      <c r="N5753" s="27" t="s">
        <v>215</v>
      </c>
      <c r="O5753" s="27" t="s">
        <v>865</v>
      </c>
      <c r="R5753" s="27">
        <v>0</v>
      </c>
      <c r="U5753" s="27" t="s">
        <v>15640</v>
      </c>
    </row>
    <row r="5754" spans="1:21" x14ac:dyDescent="0.15">
      <c r="A5754" s="27" t="s">
        <v>75</v>
      </c>
      <c r="B5754" s="27" t="s">
        <v>8806</v>
      </c>
      <c r="C5754" s="27" t="s">
        <v>774</v>
      </c>
      <c r="D5754" s="27" t="s">
        <v>864</v>
      </c>
      <c r="I5754" s="28">
        <v>43423.600821759261</v>
      </c>
      <c r="J5754" s="28">
        <v>43423.601701388892</v>
      </c>
      <c r="K5754" s="27">
        <v>8.7962962962962962E-4</v>
      </c>
      <c r="L5754" s="27" t="s">
        <v>210</v>
      </c>
      <c r="M5754" s="27" t="s">
        <v>211</v>
      </c>
      <c r="N5754" s="27" t="s">
        <v>215</v>
      </c>
      <c r="O5754" s="27" t="s">
        <v>865</v>
      </c>
      <c r="R5754" s="27">
        <v>0</v>
      </c>
      <c r="U5754" s="27" t="s">
        <v>1601</v>
      </c>
    </row>
    <row r="5755" spans="1:21" x14ac:dyDescent="0.15">
      <c r="A5755" s="27" t="s">
        <v>75</v>
      </c>
      <c r="B5755" s="27" t="s">
        <v>15649</v>
      </c>
      <c r="C5755" s="27" t="s">
        <v>774</v>
      </c>
      <c r="D5755" s="27" t="s">
        <v>864</v>
      </c>
      <c r="I5755" s="28">
        <v>43423.602534722224</v>
      </c>
      <c r="J5755" s="28">
        <v>43423.602534722224</v>
      </c>
      <c r="K5755" s="27">
        <v>0</v>
      </c>
      <c r="L5755" s="27" t="s">
        <v>211</v>
      </c>
      <c r="M5755" s="27" t="s">
        <v>211</v>
      </c>
      <c r="N5755" s="27" t="s">
        <v>215</v>
      </c>
      <c r="O5755" s="27" t="s">
        <v>865</v>
      </c>
      <c r="R5755" s="27">
        <v>0</v>
      </c>
      <c r="U5755" s="27" t="s">
        <v>15650</v>
      </c>
    </row>
    <row r="5756" spans="1:21" x14ac:dyDescent="0.15">
      <c r="A5756" s="27" t="s">
        <v>75</v>
      </c>
      <c r="B5756" s="27" t="s">
        <v>8807</v>
      </c>
      <c r="C5756" s="27" t="s">
        <v>774</v>
      </c>
      <c r="D5756" s="27" t="s">
        <v>864</v>
      </c>
      <c r="I5756" s="28">
        <v>43423.60361111111</v>
      </c>
      <c r="J5756" s="28">
        <v>43423.604432870372</v>
      </c>
      <c r="K5756" s="27">
        <v>8.2175925925925917E-4</v>
      </c>
      <c r="L5756" s="27" t="s">
        <v>210</v>
      </c>
      <c r="M5756" s="27" t="s">
        <v>211</v>
      </c>
      <c r="N5756" s="27" t="s">
        <v>215</v>
      </c>
      <c r="O5756" s="27" t="s">
        <v>865</v>
      </c>
      <c r="R5756" s="27">
        <v>0</v>
      </c>
      <c r="U5756" s="27" t="s">
        <v>8808</v>
      </c>
    </row>
    <row r="5757" spans="1:21" x14ac:dyDescent="0.15">
      <c r="A5757" s="27" t="s">
        <v>75</v>
      </c>
      <c r="B5757" s="27" t="s">
        <v>15651</v>
      </c>
      <c r="C5757" s="27" t="s">
        <v>774</v>
      </c>
      <c r="D5757" s="27" t="s">
        <v>864</v>
      </c>
      <c r="I5757" s="28">
        <v>43423.606435185182</v>
      </c>
      <c r="J5757" s="28">
        <v>43423.606435185182</v>
      </c>
      <c r="K5757" s="27">
        <v>0</v>
      </c>
      <c r="L5757" s="27" t="s">
        <v>211</v>
      </c>
      <c r="M5757" s="27" t="s">
        <v>211</v>
      </c>
      <c r="N5757" s="27" t="s">
        <v>215</v>
      </c>
      <c r="O5757" s="27" t="s">
        <v>865</v>
      </c>
      <c r="R5757" s="27">
        <v>0</v>
      </c>
      <c r="U5757" s="27" t="s">
        <v>15652</v>
      </c>
    </row>
    <row r="5758" spans="1:21" x14ac:dyDescent="0.15">
      <c r="A5758" s="27" t="s">
        <v>75</v>
      </c>
      <c r="B5758" s="27" t="s">
        <v>15653</v>
      </c>
      <c r="C5758" s="27" t="s">
        <v>774</v>
      </c>
      <c r="D5758" s="27" t="s">
        <v>864</v>
      </c>
      <c r="I5758" s="28">
        <v>43423.607824074075</v>
      </c>
      <c r="J5758" s="28">
        <v>43423.607824074075</v>
      </c>
      <c r="K5758" s="27">
        <v>0</v>
      </c>
      <c r="L5758" s="27" t="s">
        <v>211</v>
      </c>
      <c r="M5758" s="27" t="s">
        <v>211</v>
      </c>
      <c r="N5758" s="27" t="s">
        <v>215</v>
      </c>
      <c r="O5758" s="27" t="s">
        <v>865</v>
      </c>
      <c r="R5758" s="27">
        <v>0</v>
      </c>
      <c r="U5758" s="27" t="s">
        <v>15654</v>
      </c>
    </row>
    <row r="5759" spans="1:21" x14ac:dyDescent="0.15">
      <c r="A5759" s="27" t="s">
        <v>75</v>
      </c>
      <c r="B5759" s="27" t="s">
        <v>8809</v>
      </c>
      <c r="C5759" s="27" t="s">
        <v>774</v>
      </c>
      <c r="D5759" s="27" t="s">
        <v>864</v>
      </c>
      <c r="I5759" s="28">
        <v>43423.608657407407</v>
      </c>
      <c r="J5759" s="28">
        <v>43423.608854166669</v>
      </c>
      <c r="K5759" s="27">
        <v>1.9675925925925926E-4</v>
      </c>
      <c r="L5759" s="27" t="s">
        <v>210</v>
      </c>
      <c r="M5759" s="27" t="s">
        <v>211</v>
      </c>
      <c r="N5759" s="27" t="s">
        <v>215</v>
      </c>
      <c r="O5759" s="27" t="s">
        <v>865</v>
      </c>
      <c r="R5759" s="27">
        <v>0</v>
      </c>
      <c r="U5759" s="27" t="s">
        <v>8810</v>
      </c>
    </row>
    <row r="5760" spans="1:21" x14ac:dyDescent="0.15">
      <c r="A5760" s="27" t="s">
        <v>75</v>
      </c>
      <c r="B5760" s="27" t="s">
        <v>8811</v>
      </c>
      <c r="C5760" s="27" t="s">
        <v>774</v>
      </c>
      <c r="D5760" s="27" t="s">
        <v>864</v>
      </c>
      <c r="I5760" s="28">
        <v>43423.610231481478</v>
      </c>
      <c r="J5760" s="28">
        <v>43423.610520833332</v>
      </c>
      <c r="K5760" s="27">
        <v>2.8935185185185189E-4</v>
      </c>
      <c r="L5760" s="27" t="s">
        <v>210</v>
      </c>
      <c r="M5760" s="27" t="s">
        <v>211</v>
      </c>
      <c r="N5760" s="27" t="s">
        <v>215</v>
      </c>
      <c r="O5760" s="27" t="s">
        <v>865</v>
      </c>
      <c r="R5760" s="27">
        <v>0</v>
      </c>
      <c r="U5760" s="27" t="s">
        <v>8812</v>
      </c>
    </row>
    <row r="5761" spans="1:21" x14ac:dyDescent="0.15">
      <c r="A5761" s="27" t="s">
        <v>75</v>
      </c>
      <c r="B5761" s="27" t="s">
        <v>8813</v>
      </c>
      <c r="C5761" s="27" t="s">
        <v>774</v>
      </c>
      <c r="D5761" s="27" t="s">
        <v>864</v>
      </c>
      <c r="I5761" s="28">
        <v>43423.612349537034</v>
      </c>
      <c r="J5761" s="28">
        <v>43423.61440972222</v>
      </c>
      <c r="K5761" s="27">
        <v>2.0601851851851853E-3</v>
      </c>
      <c r="L5761" s="27" t="s">
        <v>210</v>
      </c>
      <c r="M5761" s="27" t="s">
        <v>211</v>
      </c>
      <c r="N5761" s="27" t="s">
        <v>215</v>
      </c>
      <c r="O5761" s="27" t="s">
        <v>865</v>
      </c>
      <c r="R5761" s="27">
        <v>0</v>
      </c>
      <c r="U5761" s="27" t="s">
        <v>8814</v>
      </c>
    </row>
    <row r="5762" spans="1:21" x14ac:dyDescent="0.15">
      <c r="A5762" s="27" t="s">
        <v>75</v>
      </c>
      <c r="B5762" s="27" t="s">
        <v>15655</v>
      </c>
      <c r="C5762" s="27" t="s">
        <v>774</v>
      </c>
      <c r="D5762" s="27" t="s">
        <v>864</v>
      </c>
      <c r="I5762" s="28">
        <v>43423.616736111115</v>
      </c>
      <c r="J5762" s="28">
        <v>43423.616736111115</v>
      </c>
      <c r="K5762" s="27">
        <v>0</v>
      </c>
      <c r="L5762" s="27" t="s">
        <v>211</v>
      </c>
      <c r="M5762" s="27" t="s">
        <v>211</v>
      </c>
      <c r="N5762" s="27" t="s">
        <v>215</v>
      </c>
      <c r="O5762" s="27" t="s">
        <v>865</v>
      </c>
      <c r="R5762" s="27">
        <v>0</v>
      </c>
      <c r="U5762" s="27" t="s">
        <v>15656</v>
      </c>
    </row>
    <row r="5763" spans="1:21" x14ac:dyDescent="0.15">
      <c r="A5763" s="27" t="s">
        <v>75</v>
      </c>
      <c r="B5763" s="27" t="s">
        <v>15657</v>
      </c>
      <c r="C5763" s="27" t="s">
        <v>774</v>
      </c>
      <c r="D5763" s="27" t="s">
        <v>864</v>
      </c>
      <c r="I5763" s="28">
        <v>43423.618055555555</v>
      </c>
      <c r="J5763" s="28">
        <v>43423.618055555555</v>
      </c>
      <c r="K5763" s="27">
        <v>0</v>
      </c>
      <c r="L5763" s="27" t="s">
        <v>211</v>
      </c>
      <c r="M5763" s="27" t="s">
        <v>211</v>
      </c>
      <c r="N5763" s="27" t="s">
        <v>215</v>
      </c>
      <c r="O5763" s="27" t="s">
        <v>865</v>
      </c>
      <c r="R5763" s="27">
        <v>0</v>
      </c>
      <c r="U5763" s="27" t="s">
        <v>15658</v>
      </c>
    </row>
    <row r="5764" spans="1:21" x14ac:dyDescent="0.15">
      <c r="A5764" s="27" t="s">
        <v>75</v>
      </c>
      <c r="B5764" s="27" t="s">
        <v>15659</v>
      </c>
      <c r="C5764" s="27" t="s">
        <v>774</v>
      </c>
      <c r="D5764" s="27" t="s">
        <v>864</v>
      </c>
      <c r="I5764" s="28">
        <v>43423.619421296295</v>
      </c>
      <c r="J5764" s="28">
        <v>43423.619421296295</v>
      </c>
      <c r="K5764" s="27">
        <v>0</v>
      </c>
      <c r="L5764" s="27" t="s">
        <v>211</v>
      </c>
      <c r="M5764" s="27" t="s">
        <v>211</v>
      </c>
      <c r="N5764" s="27" t="s">
        <v>215</v>
      </c>
      <c r="O5764" s="27" t="s">
        <v>865</v>
      </c>
      <c r="R5764" s="27">
        <v>0</v>
      </c>
      <c r="U5764" s="27" t="s">
        <v>15660</v>
      </c>
    </row>
    <row r="5765" spans="1:21" x14ac:dyDescent="0.15">
      <c r="A5765" s="27" t="s">
        <v>75</v>
      </c>
      <c r="B5765" s="27" t="s">
        <v>15661</v>
      </c>
      <c r="C5765" s="27" t="s">
        <v>774</v>
      </c>
      <c r="D5765" s="27" t="s">
        <v>864</v>
      </c>
      <c r="I5765" s="28">
        <v>43423.621122685188</v>
      </c>
      <c r="J5765" s="28">
        <v>43423.621122685188</v>
      </c>
      <c r="K5765" s="27">
        <v>0</v>
      </c>
      <c r="L5765" s="27" t="s">
        <v>211</v>
      </c>
      <c r="M5765" s="27" t="s">
        <v>211</v>
      </c>
      <c r="N5765" s="27" t="s">
        <v>215</v>
      </c>
      <c r="O5765" s="27" t="s">
        <v>865</v>
      </c>
      <c r="R5765" s="27">
        <v>0</v>
      </c>
      <c r="U5765" s="27" t="s">
        <v>15662</v>
      </c>
    </row>
    <row r="5766" spans="1:21" x14ac:dyDescent="0.15">
      <c r="A5766" s="27" t="s">
        <v>75</v>
      </c>
      <c r="B5766" s="27" t="s">
        <v>15663</v>
      </c>
      <c r="C5766" s="27" t="s">
        <v>774</v>
      </c>
      <c r="D5766" s="27" t="s">
        <v>864</v>
      </c>
      <c r="I5766" s="28">
        <v>43423.622291666667</v>
      </c>
      <c r="J5766" s="28">
        <v>43423.622291666667</v>
      </c>
      <c r="K5766" s="27">
        <v>0</v>
      </c>
      <c r="L5766" s="27" t="s">
        <v>211</v>
      </c>
      <c r="M5766" s="27" t="s">
        <v>211</v>
      </c>
      <c r="N5766" s="27" t="s">
        <v>215</v>
      </c>
      <c r="O5766" s="27" t="s">
        <v>865</v>
      </c>
      <c r="R5766" s="27">
        <v>0</v>
      </c>
      <c r="U5766" s="27" t="s">
        <v>15664</v>
      </c>
    </row>
    <row r="5767" spans="1:21" x14ac:dyDescent="0.15">
      <c r="A5767" s="27" t="s">
        <v>75</v>
      </c>
      <c r="B5767" s="27" t="s">
        <v>15665</v>
      </c>
      <c r="C5767" s="27" t="s">
        <v>774</v>
      </c>
      <c r="D5767" s="27" t="s">
        <v>864</v>
      </c>
      <c r="I5767" s="28">
        <v>43423.62363425926</v>
      </c>
      <c r="J5767" s="28">
        <v>43423.62363425926</v>
      </c>
      <c r="K5767" s="27">
        <v>0</v>
      </c>
      <c r="L5767" s="27" t="s">
        <v>211</v>
      </c>
      <c r="M5767" s="27" t="s">
        <v>211</v>
      </c>
      <c r="N5767" s="27" t="s">
        <v>215</v>
      </c>
      <c r="O5767" s="27" t="s">
        <v>865</v>
      </c>
      <c r="R5767" s="27">
        <v>0</v>
      </c>
      <c r="U5767" s="27" t="s">
        <v>15666</v>
      </c>
    </row>
    <row r="5768" spans="1:21" x14ac:dyDescent="0.15">
      <c r="A5768" s="27" t="s">
        <v>75</v>
      </c>
      <c r="B5768" s="27" t="s">
        <v>15667</v>
      </c>
      <c r="C5768" s="27" t="s">
        <v>774</v>
      </c>
      <c r="D5768" s="27" t="s">
        <v>864</v>
      </c>
      <c r="I5768" s="28">
        <v>43423.624456018515</v>
      </c>
      <c r="J5768" s="28">
        <v>43423.624456018515</v>
      </c>
      <c r="K5768" s="27">
        <v>0</v>
      </c>
      <c r="L5768" s="27" t="s">
        <v>211</v>
      </c>
      <c r="M5768" s="27" t="s">
        <v>211</v>
      </c>
      <c r="N5768" s="27" t="s">
        <v>215</v>
      </c>
      <c r="O5768" s="27" t="s">
        <v>865</v>
      </c>
      <c r="R5768" s="27">
        <v>0</v>
      </c>
      <c r="U5768" s="27" t="s">
        <v>15668</v>
      </c>
    </row>
    <row r="5769" spans="1:21" x14ac:dyDescent="0.15">
      <c r="A5769" s="27" t="s">
        <v>75</v>
      </c>
      <c r="B5769" s="27" t="s">
        <v>8815</v>
      </c>
      <c r="C5769" s="27" t="s">
        <v>774</v>
      </c>
      <c r="D5769" s="27" t="s">
        <v>864</v>
      </c>
      <c r="I5769" s="28">
        <v>43423.625208333331</v>
      </c>
      <c r="J5769" s="28">
        <v>43423.626076388886</v>
      </c>
      <c r="K5769" s="27">
        <v>8.6805555555555551E-4</v>
      </c>
      <c r="L5769" s="27" t="s">
        <v>210</v>
      </c>
      <c r="M5769" s="27" t="s">
        <v>211</v>
      </c>
      <c r="N5769" s="27" t="s">
        <v>215</v>
      </c>
      <c r="O5769" s="27" t="s">
        <v>865</v>
      </c>
      <c r="R5769" s="27">
        <v>0</v>
      </c>
      <c r="U5769" s="27" t="s">
        <v>1601</v>
      </c>
    </row>
    <row r="5770" spans="1:21" x14ac:dyDescent="0.15">
      <c r="A5770" s="27" t="s">
        <v>75</v>
      </c>
      <c r="B5770" s="27" t="s">
        <v>8816</v>
      </c>
      <c r="C5770" s="27" t="s">
        <v>774</v>
      </c>
      <c r="D5770" s="27" t="s">
        <v>864</v>
      </c>
      <c r="I5770" s="28">
        <v>43423.62767361111</v>
      </c>
      <c r="J5770" s="28">
        <v>43423.629814814813</v>
      </c>
      <c r="K5770" s="27">
        <v>2.1412037037037038E-3</v>
      </c>
      <c r="L5770" s="27" t="s">
        <v>210</v>
      </c>
      <c r="M5770" s="27" t="s">
        <v>210</v>
      </c>
      <c r="N5770" s="27" t="s">
        <v>215</v>
      </c>
      <c r="O5770" s="27" t="s">
        <v>865</v>
      </c>
      <c r="R5770" s="27">
        <v>0</v>
      </c>
      <c r="U5770" s="27" t="s">
        <v>8817</v>
      </c>
    </row>
    <row r="5771" spans="1:21" x14ac:dyDescent="0.15">
      <c r="A5771" s="27" t="s">
        <v>75</v>
      </c>
      <c r="B5771" s="27" t="s">
        <v>15669</v>
      </c>
      <c r="C5771" s="27" t="s">
        <v>774</v>
      </c>
      <c r="D5771" s="27" t="s">
        <v>864</v>
      </c>
      <c r="I5771" s="28">
        <v>43423.631388888891</v>
      </c>
      <c r="J5771" s="28">
        <v>43423.631388888891</v>
      </c>
      <c r="K5771" s="27">
        <v>0</v>
      </c>
      <c r="L5771" s="27" t="s">
        <v>211</v>
      </c>
      <c r="M5771" s="27" t="s">
        <v>211</v>
      </c>
      <c r="N5771" s="27" t="s">
        <v>215</v>
      </c>
      <c r="O5771" s="27" t="s">
        <v>865</v>
      </c>
      <c r="R5771" s="27">
        <v>0</v>
      </c>
      <c r="U5771" s="27" t="s">
        <v>15670</v>
      </c>
    </row>
    <row r="5772" spans="1:21" x14ac:dyDescent="0.15">
      <c r="A5772" s="27" t="s">
        <v>75</v>
      </c>
      <c r="B5772" s="27" t="s">
        <v>15671</v>
      </c>
      <c r="C5772" s="27" t="s">
        <v>774</v>
      </c>
      <c r="D5772" s="27" t="s">
        <v>864</v>
      </c>
      <c r="I5772" s="28">
        <v>43423.632777777777</v>
      </c>
      <c r="J5772" s="28">
        <v>43423.632777777777</v>
      </c>
      <c r="K5772" s="27">
        <v>0</v>
      </c>
      <c r="L5772" s="27" t="s">
        <v>211</v>
      </c>
      <c r="M5772" s="27" t="s">
        <v>211</v>
      </c>
      <c r="N5772" s="27" t="s">
        <v>215</v>
      </c>
      <c r="O5772" s="27" t="s">
        <v>865</v>
      </c>
      <c r="R5772" s="27">
        <v>0</v>
      </c>
      <c r="U5772" s="27" t="s">
        <v>15670</v>
      </c>
    </row>
    <row r="5773" spans="1:21" x14ac:dyDescent="0.15">
      <c r="A5773" s="27" t="s">
        <v>75</v>
      </c>
      <c r="B5773" s="27" t="s">
        <v>15672</v>
      </c>
      <c r="C5773" s="27" t="s">
        <v>774</v>
      </c>
      <c r="D5773" s="27" t="s">
        <v>864</v>
      </c>
      <c r="I5773" s="28">
        <v>43423.633680555555</v>
      </c>
      <c r="J5773" s="28">
        <v>43423.633680555555</v>
      </c>
      <c r="K5773" s="27">
        <v>0</v>
      </c>
      <c r="L5773" s="27" t="s">
        <v>211</v>
      </c>
      <c r="M5773" s="27" t="s">
        <v>211</v>
      </c>
      <c r="N5773" s="27" t="s">
        <v>215</v>
      </c>
      <c r="O5773" s="27" t="s">
        <v>865</v>
      </c>
      <c r="R5773" s="27">
        <v>0</v>
      </c>
      <c r="U5773" s="27" t="s">
        <v>15673</v>
      </c>
    </row>
    <row r="5774" spans="1:21" x14ac:dyDescent="0.15">
      <c r="A5774" s="27" t="s">
        <v>75</v>
      </c>
      <c r="B5774" s="27" t="s">
        <v>8818</v>
      </c>
      <c r="C5774" s="27" t="s">
        <v>774</v>
      </c>
      <c r="D5774" s="27" t="s">
        <v>864</v>
      </c>
      <c r="I5774" s="28">
        <v>43423.635162037041</v>
      </c>
      <c r="J5774" s="28">
        <v>43423.635567129626</v>
      </c>
      <c r="K5774" s="27">
        <v>4.0509259259259258E-4</v>
      </c>
      <c r="L5774" s="27" t="s">
        <v>210</v>
      </c>
      <c r="M5774" s="27" t="s">
        <v>211</v>
      </c>
      <c r="N5774" s="27" t="s">
        <v>215</v>
      </c>
      <c r="O5774" s="27" t="s">
        <v>865</v>
      </c>
      <c r="R5774" s="27">
        <v>0</v>
      </c>
      <c r="U5774" s="27" t="s">
        <v>8819</v>
      </c>
    </row>
    <row r="5775" spans="1:21" x14ac:dyDescent="0.15">
      <c r="A5775" s="27" t="s">
        <v>75</v>
      </c>
      <c r="B5775" s="27" t="s">
        <v>15674</v>
      </c>
      <c r="C5775" s="27" t="s">
        <v>774</v>
      </c>
      <c r="D5775" s="27" t="s">
        <v>864</v>
      </c>
      <c r="I5775" s="28">
        <v>43423.637766203705</v>
      </c>
      <c r="J5775" s="28">
        <v>43423.637766203705</v>
      </c>
      <c r="K5775" s="27">
        <v>0</v>
      </c>
      <c r="L5775" s="27" t="s">
        <v>211</v>
      </c>
      <c r="M5775" s="27" t="s">
        <v>211</v>
      </c>
      <c r="N5775" s="27" t="s">
        <v>215</v>
      </c>
      <c r="O5775" s="27" t="s">
        <v>865</v>
      </c>
      <c r="R5775" s="27">
        <v>0</v>
      </c>
      <c r="U5775" s="27" t="s">
        <v>15675</v>
      </c>
    </row>
    <row r="5776" spans="1:21" x14ac:dyDescent="0.15">
      <c r="A5776" s="27" t="s">
        <v>75</v>
      </c>
      <c r="B5776" s="27" t="s">
        <v>8820</v>
      </c>
      <c r="C5776" s="27" t="s">
        <v>774</v>
      </c>
      <c r="D5776" s="27" t="s">
        <v>864</v>
      </c>
      <c r="I5776" s="28">
        <v>43423.639699074076</v>
      </c>
      <c r="J5776" s="28">
        <v>43423.640069444446</v>
      </c>
      <c r="K5776" s="27">
        <v>3.7037037037037035E-4</v>
      </c>
      <c r="L5776" s="27" t="s">
        <v>210</v>
      </c>
      <c r="M5776" s="27" t="s">
        <v>211</v>
      </c>
      <c r="N5776" s="27" t="s">
        <v>215</v>
      </c>
      <c r="O5776" s="27" t="s">
        <v>865</v>
      </c>
      <c r="R5776" s="27">
        <v>0</v>
      </c>
      <c r="U5776" s="27" t="s">
        <v>8821</v>
      </c>
    </row>
    <row r="5777" spans="1:21" x14ac:dyDescent="0.15">
      <c r="A5777" s="27" t="s">
        <v>75</v>
      </c>
      <c r="B5777" s="27" t="s">
        <v>15676</v>
      </c>
      <c r="C5777" s="27" t="s">
        <v>774</v>
      </c>
      <c r="D5777" s="27" t="s">
        <v>864</v>
      </c>
      <c r="I5777" s="28">
        <v>43423.641736111109</v>
      </c>
      <c r="J5777" s="28">
        <v>43423.641736111109</v>
      </c>
      <c r="K5777" s="27">
        <v>0</v>
      </c>
      <c r="L5777" s="27" t="s">
        <v>211</v>
      </c>
      <c r="M5777" s="27" t="s">
        <v>211</v>
      </c>
      <c r="N5777" s="27" t="s">
        <v>215</v>
      </c>
      <c r="O5777" s="27" t="s">
        <v>865</v>
      </c>
      <c r="R5777" s="27">
        <v>0</v>
      </c>
      <c r="U5777" s="27" t="s">
        <v>15666</v>
      </c>
    </row>
    <row r="5778" spans="1:21" x14ac:dyDescent="0.15">
      <c r="A5778" s="27" t="s">
        <v>75</v>
      </c>
      <c r="B5778" s="27" t="s">
        <v>15677</v>
      </c>
      <c r="C5778" s="27" t="s">
        <v>774</v>
      </c>
      <c r="D5778" s="27" t="s">
        <v>864</v>
      </c>
      <c r="I5778" s="28">
        <v>43423.642222222225</v>
      </c>
      <c r="J5778" s="28">
        <v>43423.642222222225</v>
      </c>
      <c r="K5778" s="27">
        <v>0</v>
      </c>
      <c r="L5778" s="27" t="s">
        <v>211</v>
      </c>
      <c r="M5778" s="27" t="s">
        <v>211</v>
      </c>
      <c r="N5778" s="27" t="s">
        <v>215</v>
      </c>
      <c r="O5778" s="27" t="s">
        <v>865</v>
      </c>
      <c r="R5778" s="27">
        <v>0</v>
      </c>
      <c r="U5778" s="27" t="s">
        <v>15670</v>
      </c>
    </row>
    <row r="5779" spans="1:21" x14ac:dyDescent="0.15">
      <c r="A5779" s="27" t="s">
        <v>75</v>
      </c>
      <c r="B5779" s="27" t="s">
        <v>15678</v>
      </c>
      <c r="C5779" s="27" t="s">
        <v>774</v>
      </c>
      <c r="D5779" s="27" t="s">
        <v>864</v>
      </c>
      <c r="I5779" s="28">
        <v>43423.642569444448</v>
      </c>
      <c r="J5779" s="28">
        <v>43423.642569444448</v>
      </c>
      <c r="K5779" s="27">
        <v>0</v>
      </c>
      <c r="L5779" s="27" t="s">
        <v>211</v>
      </c>
      <c r="M5779" s="27" t="s">
        <v>211</v>
      </c>
      <c r="N5779" s="27" t="s">
        <v>215</v>
      </c>
      <c r="O5779" s="27" t="s">
        <v>865</v>
      </c>
      <c r="R5779" s="27">
        <v>0</v>
      </c>
      <c r="U5779" s="27" t="s">
        <v>15670</v>
      </c>
    </row>
    <row r="5780" spans="1:21" x14ac:dyDescent="0.15">
      <c r="A5780" s="27" t="s">
        <v>75</v>
      </c>
      <c r="B5780" s="27" t="s">
        <v>15679</v>
      </c>
      <c r="C5780" s="27" t="s">
        <v>774</v>
      </c>
      <c r="D5780" s="27" t="s">
        <v>864</v>
      </c>
      <c r="I5780" s="28">
        <v>43423.642777777779</v>
      </c>
      <c r="J5780" s="28">
        <v>43423.642777777779</v>
      </c>
      <c r="K5780" s="27">
        <v>0</v>
      </c>
      <c r="L5780" s="27" t="s">
        <v>211</v>
      </c>
      <c r="M5780" s="27" t="s">
        <v>211</v>
      </c>
      <c r="N5780" s="27" t="s">
        <v>215</v>
      </c>
      <c r="O5780" s="27" t="s">
        <v>865</v>
      </c>
      <c r="R5780" s="27">
        <v>0</v>
      </c>
      <c r="U5780" s="27" t="s">
        <v>15670</v>
      </c>
    </row>
    <row r="5781" spans="1:21" x14ac:dyDescent="0.15">
      <c r="A5781" s="27" t="s">
        <v>75</v>
      </c>
      <c r="B5781" s="27" t="s">
        <v>15680</v>
      </c>
      <c r="C5781" s="27" t="s">
        <v>774</v>
      </c>
      <c r="D5781" s="27" t="s">
        <v>864</v>
      </c>
      <c r="I5781" s="28">
        <v>43423.642858796295</v>
      </c>
      <c r="J5781" s="28">
        <v>43423.642858796295</v>
      </c>
      <c r="K5781" s="27">
        <v>0</v>
      </c>
      <c r="L5781" s="27" t="s">
        <v>211</v>
      </c>
      <c r="M5781" s="27" t="s">
        <v>211</v>
      </c>
      <c r="N5781" s="27" t="s">
        <v>215</v>
      </c>
      <c r="O5781" s="27" t="s">
        <v>865</v>
      </c>
      <c r="R5781" s="27">
        <v>0</v>
      </c>
      <c r="U5781" s="27" t="s">
        <v>15670</v>
      </c>
    </row>
    <row r="5782" spans="1:21" x14ac:dyDescent="0.15">
      <c r="A5782" s="27" t="s">
        <v>75</v>
      </c>
      <c r="B5782" s="27" t="s">
        <v>15681</v>
      </c>
      <c r="C5782" s="27" t="s">
        <v>774</v>
      </c>
      <c r="D5782" s="27" t="s">
        <v>864</v>
      </c>
      <c r="I5782" s="28">
        <v>43423.64303240741</v>
      </c>
      <c r="J5782" s="28">
        <v>43423.64303240741</v>
      </c>
      <c r="K5782" s="27">
        <v>0</v>
      </c>
      <c r="L5782" s="27" t="s">
        <v>211</v>
      </c>
      <c r="M5782" s="27" t="s">
        <v>211</v>
      </c>
      <c r="N5782" s="27" t="s">
        <v>215</v>
      </c>
      <c r="O5782" s="27" t="s">
        <v>865</v>
      </c>
      <c r="R5782" s="27">
        <v>0</v>
      </c>
      <c r="U5782" s="27" t="s">
        <v>15670</v>
      </c>
    </row>
    <row r="5783" spans="1:21" x14ac:dyDescent="0.15">
      <c r="A5783" s="27" t="s">
        <v>75</v>
      </c>
      <c r="B5783" s="27" t="s">
        <v>15682</v>
      </c>
      <c r="C5783" s="27" t="s">
        <v>774</v>
      </c>
      <c r="D5783" s="27" t="s">
        <v>864</v>
      </c>
      <c r="I5783" s="28">
        <v>43423.643113425926</v>
      </c>
      <c r="J5783" s="28">
        <v>43423.643113425926</v>
      </c>
      <c r="K5783" s="27">
        <v>0</v>
      </c>
      <c r="L5783" s="27" t="s">
        <v>211</v>
      </c>
      <c r="M5783" s="27" t="s">
        <v>211</v>
      </c>
      <c r="N5783" s="27" t="s">
        <v>215</v>
      </c>
      <c r="O5783" s="27" t="s">
        <v>865</v>
      </c>
      <c r="R5783" s="27">
        <v>0</v>
      </c>
      <c r="U5783" s="27" t="s">
        <v>15670</v>
      </c>
    </row>
    <row r="5784" spans="1:21" x14ac:dyDescent="0.15">
      <c r="A5784" s="27" t="s">
        <v>75</v>
      </c>
      <c r="B5784" s="27" t="s">
        <v>15683</v>
      </c>
      <c r="C5784" s="27" t="s">
        <v>774</v>
      </c>
      <c r="D5784" s="27" t="s">
        <v>864</v>
      </c>
      <c r="I5784" s="28">
        <v>43423.643506944441</v>
      </c>
      <c r="J5784" s="28">
        <v>43423.643506944441</v>
      </c>
      <c r="K5784" s="27">
        <v>0</v>
      </c>
      <c r="L5784" s="27" t="s">
        <v>211</v>
      </c>
      <c r="M5784" s="27" t="s">
        <v>211</v>
      </c>
      <c r="N5784" s="27" t="s">
        <v>215</v>
      </c>
      <c r="O5784" s="27" t="s">
        <v>865</v>
      </c>
      <c r="R5784" s="27">
        <v>0</v>
      </c>
      <c r="U5784" s="27" t="s">
        <v>15670</v>
      </c>
    </row>
    <row r="5785" spans="1:21" x14ac:dyDescent="0.15">
      <c r="A5785" s="27" t="s">
        <v>75</v>
      </c>
      <c r="B5785" s="27" t="s">
        <v>8822</v>
      </c>
      <c r="C5785" s="27" t="s">
        <v>774</v>
      </c>
      <c r="D5785" s="27" t="s">
        <v>864</v>
      </c>
      <c r="I5785" s="28">
        <v>43423.64472222222</v>
      </c>
      <c r="J5785" s="28">
        <v>43423.645601851851</v>
      </c>
      <c r="K5785" s="27">
        <v>8.7962962962962962E-4</v>
      </c>
      <c r="L5785" s="27" t="s">
        <v>210</v>
      </c>
      <c r="M5785" s="27" t="s">
        <v>211</v>
      </c>
      <c r="N5785" s="27" t="s">
        <v>215</v>
      </c>
      <c r="O5785" s="27" t="s">
        <v>865</v>
      </c>
      <c r="R5785" s="27">
        <v>0</v>
      </c>
      <c r="U5785" s="27" t="s">
        <v>1601</v>
      </c>
    </row>
    <row r="5786" spans="1:21" x14ac:dyDescent="0.15">
      <c r="A5786" s="27" t="s">
        <v>75</v>
      </c>
      <c r="B5786" s="27" t="s">
        <v>8823</v>
      </c>
      <c r="C5786" s="27" t="s">
        <v>774</v>
      </c>
      <c r="D5786" s="27" t="s">
        <v>864</v>
      </c>
      <c r="I5786" s="28">
        <v>43423.646597222221</v>
      </c>
      <c r="J5786" s="28">
        <v>43423.649143518516</v>
      </c>
      <c r="K5786" s="27">
        <v>2.5462962962962961E-3</v>
      </c>
      <c r="L5786" s="27" t="s">
        <v>210</v>
      </c>
      <c r="M5786" s="27" t="s">
        <v>210</v>
      </c>
      <c r="N5786" s="27" t="s">
        <v>215</v>
      </c>
      <c r="O5786" s="27" t="s">
        <v>865</v>
      </c>
      <c r="R5786" s="27">
        <v>0</v>
      </c>
      <c r="U5786" s="27" t="s">
        <v>8824</v>
      </c>
    </row>
    <row r="5787" spans="1:21" x14ac:dyDescent="0.15">
      <c r="A5787" s="27" t="s">
        <v>75</v>
      </c>
      <c r="B5787" s="27" t="s">
        <v>15684</v>
      </c>
      <c r="C5787" s="27" t="s">
        <v>774</v>
      </c>
      <c r="D5787" s="27" t="s">
        <v>864</v>
      </c>
      <c r="I5787" s="28">
        <v>43423.651990740742</v>
      </c>
      <c r="J5787" s="28">
        <v>43423.651990740742</v>
      </c>
      <c r="K5787" s="27">
        <v>0</v>
      </c>
      <c r="L5787" s="27" t="s">
        <v>211</v>
      </c>
      <c r="M5787" s="27" t="s">
        <v>211</v>
      </c>
      <c r="N5787" s="27" t="s">
        <v>215</v>
      </c>
      <c r="O5787" s="27" t="s">
        <v>865</v>
      </c>
      <c r="R5787" s="27">
        <v>0</v>
      </c>
      <c r="U5787" s="27" t="s">
        <v>15685</v>
      </c>
    </row>
    <row r="5788" spans="1:21" x14ac:dyDescent="0.15">
      <c r="A5788" s="27" t="s">
        <v>75</v>
      </c>
      <c r="B5788" s="27" t="s">
        <v>8825</v>
      </c>
      <c r="C5788" s="27" t="s">
        <v>774</v>
      </c>
      <c r="D5788" s="27" t="s">
        <v>864</v>
      </c>
      <c r="I5788" s="28">
        <v>43423.655810185184</v>
      </c>
      <c r="J5788" s="28">
        <v>43423.656180555554</v>
      </c>
      <c r="K5788" s="27">
        <v>3.7037037037037035E-4</v>
      </c>
      <c r="L5788" s="27" t="s">
        <v>210</v>
      </c>
      <c r="M5788" s="27" t="s">
        <v>211</v>
      </c>
      <c r="N5788" s="27" t="s">
        <v>215</v>
      </c>
      <c r="O5788" s="27" t="s">
        <v>865</v>
      </c>
      <c r="R5788" s="27">
        <v>0</v>
      </c>
      <c r="U5788" s="27" t="s">
        <v>8826</v>
      </c>
    </row>
    <row r="5789" spans="1:21" x14ac:dyDescent="0.15">
      <c r="A5789" s="27" t="s">
        <v>75</v>
      </c>
      <c r="B5789" s="27" t="s">
        <v>15686</v>
      </c>
      <c r="C5789" s="27" t="s">
        <v>774</v>
      </c>
      <c r="D5789" s="27" t="s">
        <v>864</v>
      </c>
      <c r="I5789" s="28">
        <v>43423.659236111111</v>
      </c>
      <c r="J5789" s="28">
        <v>43423.659236111111</v>
      </c>
      <c r="K5789" s="27">
        <v>0</v>
      </c>
      <c r="L5789" s="27" t="s">
        <v>211</v>
      </c>
      <c r="M5789" s="27" t="s">
        <v>211</v>
      </c>
      <c r="N5789" s="27" t="s">
        <v>215</v>
      </c>
      <c r="O5789" s="27" t="s">
        <v>865</v>
      </c>
      <c r="R5789" s="27">
        <v>0</v>
      </c>
      <c r="U5789" s="27" t="s">
        <v>15687</v>
      </c>
    </row>
    <row r="5790" spans="1:21" x14ac:dyDescent="0.15">
      <c r="A5790" s="27" t="s">
        <v>75</v>
      </c>
      <c r="B5790" s="27" t="s">
        <v>15688</v>
      </c>
      <c r="C5790" s="27" t="s">
        <v>774</v>
      </c>
      <c r="D5790" s="27" t="s">
        <v>864</v>
      </c>
      <c r="I5790" s="28">
        <v>43423.661076388889</v>
      </c>
      <c r="J5790" s="28">
        <v>43423.661076388889</v>
      </c>
      <c r="K5790" s="27">
        <v>0</v>
      </c>
      <c r="L5790" s="27" t="s">
        <v>211</v>
      </c>
      <c r="M5790" s="27" t="s">
        <v>211</v>
      </c>
      <c r="N5790" s="27" t="s">
        <v>215</v>
      </c>
      <c r="O5790" s="27" t="s">
        <v>865</v>
      </c>
      <c r="R5790" s="27">
        <v>0</v>
      </c>
      <c r="U5790" s="27" t="s">
        <v>15689</v>
      </c>
    </row>
    <row r="5791" spans="1:21" x14ac:dyDescent="0.15">
      <c r="A5791" s="27" t="s">
        <v>75</v>
      </c>
      <c r="B5791" s="27" t="s">
        <v>15690</v>
      </c>
      <c r="C5791" s="27" t="s">
        <v>774</v>
      </c>
      <c r="D5791" s="27" t="s">
        <v>864</v>
      </c>
      <c r="I5791" s="28">
        <v>43423.662442129629</v>
      </c>
      <c r="J5791" s="28">
        <v>43423.662442129629</v>
      </c>
      <c r="K5791" s="27">
        <v>0</v>
      </c>
      <c r="L5791" s="27" t="s">
        <v>211</v>
      </c>
      <c r="M5791" s="27" t="s">
        <v>211</v>
      </c>
      <c r="N5791" s="27" t="s">
        <v>215</v>
      </c>
      <c r="O5791" s="27" t="s">
        <v>865</v>
      </c>
      <c r="R5791" s="27">
        <v>0</v>
      </c>
      <c r="U5791" s="27" t="s">
        <v>15691</v>
      </c>
    </row>
    <row r="5792" spans="1:21" x14ac:dyDescent="0.15">
      <c r="A5792" s="27" t="s">
        <v>75</v>
      </c>
      <c r="B5792" s="27" t="s">
        <v>15692</v>
      </c>
      <c r="C5792" s="27" t="s">
        <v>774</v>
      </c>
      <c r="D5792" s="27" t="s">
        <v>864</v>
      </c>
      <c r="I5792" s="28">
        <v>43423.662604166668</v>
      </c>
      <c r="J5792" s="28">
        <v>43423.662604166668</v>
      </c>
      <c r="K5792" s="27">
        <v>0</v>
      </c>
      <c r="L5792" s="27" t="s">
        <v>211</v>
      </c>
      <c r="M5792" s="27" t="s">
        <v>211</v>
      </c>
      <c r="N5792" s="27" t="s">
        <v>215</v>
      </c>
      <c r="O5792" s="27" t="s">
        <v>865</v>
      </c>
      <c r="R5792" s="27">
        <v>0</v>
      </c>
      <c r="U5792" s="27" t="s">
        <v>15691</v>
      </c>
    </row>
    <row r="5793" spans="1:21" x14ac:dyDescent="0.15">
      <c r="A5793" s="27" t="s">
        <v>75</v>
      </c>
      <c r="B5793" s="27" t="s">
        <v>15693</v>
      </c>
      <c r="C5793" s="27" t="s">
        <v>774</v>
      </c>
      <c r="D5793" s="27" t="s">
        <v>864</v>
      </c>
      <c r="I5793" s="28">
        <v>43423.662905092591</v>
      </c>
      <c r="J5793" s="28">
        <v>43423.662905092591</v>
      </c>
      <c r="K5793" s="27">
        <v>0</v>
      </c>
      <c r="L5793" s="27" t="s">
        <v>211</v>
      </c>
      <c r="M5793" s="27" t="s">
        <v>211</v>
      </c>
      <c r="N5793" s="27" t="s">
        <v>215</v>
      </c>
      <c r="O5793" s="27" t="s">
        <v>865</v>
      </c>
      <c r="R5793" s="27">
        <v>0</v>
      </c>
      <c r="U5793" s="27" t="s">
        <v>15691</v>
      </c>
    </row>
    <row r="5794" spans="1:21" x14ac:dyDescent="0.15">
      <c r="A5794" s="27" t="s">
        <v>75</v>
      </c>
      <c r="B5794" s="27" t="s">
        <v>15694</v>
      </c>
      <c r="C5794" s="27" t="s">
        <v>774</v>
      </c>
      <c r="D5794" s="27" t="s">
        <v>864</v>
      </c>
      <c r="I5794" s="28">
        <v>43423.663055555553</v>
      </c>
      <c r="J5794" s="28">
        <v>43423.663055555553</v>
      </c>
      <c r="K5794" s="27">
        <v>0</v>
      </c>
      <c r="L5794" s="27" t="s">
        <v>211</v>
      </c>
      <c r="M5794" s="27" t="s">
        <v>211</v>
      </c>
      <c r="N5794" s="27" t="s">
        <v>215</v>
      </c>
      <c r="O5794" s="27" t="s">
        <v>865</v>
      </c>
      <c r="R5794" s="27">
        <v>0</v>
      </c>
      <c r="U5794" s="27" t="s">
        <v>15691</v>
      </c>
    </row>
    <row r="5795" spans="1:21" x14ac:dyDescent="0.15">
      <c r="A5795" s="27" t="s">
        <v>75</v>
      </c>
      <c r="B5795" s="27" t="s">
        <v>15695</v>
      </c>
      <c r="C5795" s="27" t="s">
        <v>774</v>
      </c>
      <c r="D5795" s="27" t="s">
        <v>864</v>
      </c>
      <c r="I5795" s="28">
        <v>43423.663229166668</v>
      </c>
      <c r="J5795" s="28">
        <v>43423.663229166668</v>
      </c>
      <c r="K5795" s="27">
        <v>0</v>
      </c>
      <c r="L5795" s="27" t="s">
        <v>211</v>
      </c>
      <c r="M5795" s="27" t="s">
        <v>211</v>
      </c>
      <c r="N5795" s="27" t="s">
        <v>215</v>
      </c>
      <c r="O5795" s="27" t="s">
        <v>865</v>
      </c>
      <c r="R5795" s="27">
        <v>0</v>
      </c>
      <c r="U5795" s="27" t="s">
        <v>15691</v>
      </c>
    </row>
    <row r="5796" spans="1:21" x14ac:dyDescent="0.15">
      <c r="A5796" s="27" t="s">
        <v>75</v>
      </c>
      <c r="B5796" s="27" t="s">
        <v>15696</v>
      </c>
      <c r="C5796" s="27" t="s">
        <v>774</v>
      </c>
      <c r="D5796" s="27" t="s">
        <v>864</v>
      </c>
      <c r="I5796" s="28">
        <v>43423.663356481484</v>
      </c>
      <c r="J5796" s="28">
        <v>43423.663356481484</v>
      </c>
      <c r="K5796" s="27">
        <v>0</v>
      </c>
      <c r="L5796" s="27" t="s">
        <v>211</v>
      </c>
      <c r="M5796" s="27" t="s">
        <v>211</v>
      </c>
      <c r="N5796" s="27" t="s">
        <v>215</v>
      </c>
      <c r="O5796" s="27" t="s">
        <v>865</v>
      </c>
      <c r="R5796" s="27">
        <v>0</v>
      </c>
      <c r="U5796" s="27" t="s">
        <v>15691</v>
      </c>
    </row>
    <row r="5797" spans="1:21" x14ac:dyDescent="0.15">
      <c r="A5797" s="27" t="s">
        <v>75</v>
      </c>
      <c r="B5797" s="27" t="s">
        <v>15697</v>
      </c>
      <c r="C5797" s="27" t="s">
        <v>774</v>
      </c>
      <c r="D5797" s="27" t="s">
        <v>864</v>
      </c>
      <c r="I5797" s="28">
        <v>43423.663622685184</v>
      </c>
      <c r="J5797" s="28">
        <v>43423.663622685184</v>
      </c>
      <c r="K5797" s="27">
        <v>0</v>
      </c>
      <c r="L5797" s="27" t="s">
        <v>211</v>
      </c>
      <c r="M5797" s="27" t="s">
        <v>211</v>
      </c>
      <c r="N5797" s="27" t="s">
        <v>215</v>
      </c>
      <c r="O5797" s="27" t="s">
        <v>865</v>
      </c>
      <c r="R5797" s="27">
        <v>0</v>
      </c>
      <c r="U5797" s="27" t="s">
        <v>15691</v>
      </c>
    </row>
    <row r="5798" spans="1:21" x14ac:dyDescent="0.15">
      <c r="A5798" s="27" t="s">
        <v>75</v>
      </c>
      <c r="B5798" s="27" t="s">
        <v>8827</v>
      </c>
      <c r="C5798" s="27" t="s">
        <v>774</v>
      </c>
      <c r="D5798" s="27" t="s">
        <v>864</v>
      </c>
      <c r="I5798" s="28">
        <v>43423.665162037039</v>
      </c>
      <c r="J5798" s="28">
        <v>43423.665625000001</v>
      </c>
      <c r="K5798" s="27">
        <v>4.6296296296296293E-4</v>
      </c>
      <c r="L5798" s="27" t="s">
        <v>210</v>
      </c>
      <c r="M5798" s="27" t="s">
        <v>211</v>
      </c>
      <c r="N5798" s="27" t="s">
        <v>215</v>
      </c>
      <c r="O5798" s="27" t="s">
        <v>865</v>
      </c>
      <c r="R5798" s="27">
        <v>0</v>
      </c>
      <c r="U5798" s="27" t="s">
        <v>8828</v>
      </c>
    </row>
    <row r="5799" spans="1:21" x14ac:dyDescent="0.15">
      <c r="A5799" s="27" t="s">
        <v>75</v>
      </c>
      <c r="B5799" s="27" t="s">
        <v>15698</v>
      </c>
      <c r="C5799" s="27" t="s">
        <v>774</v>
      </c>
      <c r="D5799" s="27" t="s">
        <v>864</v>
      </c>
      <c r="I5799" s="28">
        <v>43423.667847222219</v>
      </c>
      <c r="J5799" s="28">
        <v>43423.667847222219</v>
      </c>
      <c r="K5799" s="27">
        <v>0</v>
      </c>
      <c r="L5799" s="27" t="s">
        <v>211</v>
      </c>
      <c r="M5799" s="27" t="s">
        <v>211</v>
      </c>
      <c r="N5799" s="27" t="s">
        <v>215</v>
      </c>
      <c r="O5799" s="27" t="s">
        <v>865</v>
      </c>
      <c r="R5799" s="27">
        <v>0</v>
      </c>
      <c r="U5799" s="27" t="s">
        <v>15699</v>
      </c>
    </row>
    <row r="5800" spans="1:21" x14ac:dyDescent="0.15">
      <c r="A5800" s="27" t="s">
        <v>75</v>
      </c>
      <c r="B5800" s="27" t="s">
        <v>15700</v>
      </c>
      <c r="C5800" s="27" t="s">
        <v>774</v>
      </c>
      <c r="D5800" s="27" t="s">
        <v>864</v>
      </c>
      <c r="I5800" s="28">
        <v>43423.670162037037</v>
      </c>
      <c r="J5800" s="28">
        <v>43423.670162037037</v>
      </c>
      <c r="K5800" s="27">
        <v>0</v>
      </c>
      <c r="L5800" s="27" t="s">
        <v>211</v>
      </c>
      <c r="M5800" s="27" t="s">
        <v>211</v>
      </c>
      <c r="N5800" s="27" t="s">
        <v>215</v>
      </c>
      <c r="O5800" s="27" t="s">
        <v>865</v>
      </c>
      <c r="R5800" s="27">
        <v>0</v>
      </c>
      <c r="U5800" s="27" t="s">
        <v>15701</v>
      </c>
    </row>
    <row r="5801" spans="1:21" x14ac:dyDescent="0.15">
      <c r="A5801" s="27" t="s">
        <v>75</v>
      </c>
      <c r="B5801" s="27" t="s">
        <v>15702</v>
      </c>
      <c r="C5801" s="27" t="s">
        <v>774</v>
      </c>
      <c r="D5801" s="27" t="s">
        <v>864</v>
      </c>
      <c r="I5801" s="28">
        <v>43423.671469907407</v>
      </c>
      <c r="J5801" s="28">
        <v>43423.671469907407</v>
      </c>
      <c r="K5801" s="27">
        <v>0</v>
      </c>
      <c r="L5801" s="27" t="s">
        <v>211</v>
      </c>
      <c r="M5801" s="27" t="s">
        <v>211</v>
      </c>
      <c r="N5801" s="27" t="s">
        <v>215</v>
      </c>
      <c r="O5801" s="27" t="s">
        <v>865</v>
      </c>
      <c r="R5801" s="27">
        <v>0</v>
      </c>
      <c r="U5801" s="27" t="s">
        <v>15703</v>
      </c>
    </row>
    <row r="5802" spans="1:21" x14ac:dyDescent="0.15">
      <c r="A5802" s="27" t="s">
        <v>75</v>
      </c>
      <c r="B5802" s="27" t="s">
        <v>15704</v>
      </c>
      <c r="C5802" s="27" t="s">
        <v>774</v>
      </c>
      <c r="D5802" s="27" t="s">
        <v>864</v>
      </c>
      <c r="I5802" s="28">
        <v>43423.673483796294</v>
      </c>
      <c r="J5802" s="28">
        <v>43423.673483796294</v>
      </c>
      <c r="K5802" s="27">
        <v>0</v>
      </c>
      <c r="L5802" s="27" t="s">
        <v>211</v>
      </c>
      <c r="M5802" s="27" t="s">
        <v>211</v>
      </c>
      <c r="N5802" s="27" t="s">
        <v>215</v>
      </c>
      <c r="O5802" s="27" t="s">
        <v>865</v>
      </c>
      <c r="R5802" s="27">
        <v>0</v>
      </c>
      <c r="U5802" s="27" t="s">
        <v>15705</v>
      </c>
    </row>
    <row r="5803" spans="1:21" x14ac:dyDescent="0.15">
      <c r="A5803" s="27" t="s">
        <v>75</v>
      </c>
      <c r="B5803" s="27" t="s">
        <v>8829</v>
      </c>
      <c r="C5803" s="27" t="s">
        <v>774</v>
      </c>
      <c r="D5803" s="27" t="s">
        <v>864</v>
      </c>
      <c r="I5803" s="28">
        <v>43423.674537037034</v>
      </c>
      <c r="J5803" s="28">
        <v>43423.680381944447</v>
      </c>
      <c r="K5803" s="27">
        <v>5.8449074074074072E-3</v>
      </c>
      <c r="L5803" s="27" t="s">
        <v>210</v>
      </c>
      <c r="M5803" s="27" t="s">
        <v>210</v>
      </c>
      <c r="N5803" s="27" t="s">
        <v>215</v>
      </c>
      <c r="O5803" s="27" t="s">
        <v>865</v>
      </c>
      <c r="R5803" s="27">
        <v>0</v>
      </c>
      <c r="U5803" s="27" t="s">
        <v>8830</v>
      </c>
    </row>
    <row r="5804" spans="1:21" x14ac:dyDescent="0.15">
      <c r="A5804" s="27" t="s">
        <v>75</v>
      </c>
      <c r="B5804" s="27" t="s">
        <v>15706</v>
      </c>
      <c r="C5804" s="27" t="s">
        <v>774</v>
      </c>
      <c r="D5804" s="27" t="s">
        <v>864</v>
      </c>
      <c r="I5804" s="28">
        <v>43423.692013888889</v>
      </c>
      <c r="J5804" s="28">
        <v>43423.692013888889</v>
      </c>
      <c r="K5804" s="27">
        <v>0</v>
      </c>
      <c r="L5804" s="27" t="s">
        <v>211</v>
      </c>
      <c r="M5804" s="27" t="s">
        <v>211</v>
      </c>
      <c r="N5804" s="27" t="s">
        <v>215</v>
      </c>
      <c r="O5804" s="27" t="s">
        <v>865</v>
      </c>
      <c r="R5804" s="27">
        <v>0</v>
      </c>
      <c r="U5804" s="27" t="s">
        <v>15707</v>
      </c>
    </row>
    <row r="5805" spans="1:21" x14ac:dyDescent="0.15">
      <c r="A5805" s="27" t="s">
        <v>75</v>
      </c>
      <c r="B5805" s="27" t="s">
        <v>8831</v>
      </c>
      <c r="C5805" s="27" t="s">
        <v>774</v>
      </c>
      <c r="D5805" s="27" t="s">
        <v>864</v>
      </c>
      <c r="I5805" s="28">
        <v>43423.693657407406</v>
      </c>
      <c r="J5805" s="28">
        <v>43423.694467592592</v>
      </c>
      <c r="K5805" s="27">
        <v>8.1018518518518516E-4</v>
      </c>
      <c r="L5805" s="27" t="s">
        <v>210</v>
      </c>
      <c r="M5805" s="27" t="s">
        <v>211</v>
      </c>
      <c r="N5805" s="27" t="s">
        <v>215</v>
      </c>
      <c r="O5805" s="27" t="s">
        <v>865</v>
      </c>
      <c r="R5805" s="27">
        <v>0</v>
      </c>
      <c r="U5805" s="27" t="s">
        <v>8832</v>
      </c>
    </row>
    <row r="5806" spans="1:21" x14ac:dyDescent="0.15">
      <c r="A5806" s="27" t="s">
        <v>75</v>
      </c>
      <c r="B5806" s="27" t="s">
        <v>8833</v>
      </c>
      <c r="C5806" s="27" t="s">
        <v>774</v>
      </c>
      <c r="D5806" s="27" t="s">
        <v>864</v>
      </c>
      <c r="I5806" s="28">
        <v>43423.70275462963</v>
      </c>
      <c r="J5806" s="28">
        <v>43423.703055555554</v>
      </c>
      <c r="K5806" s="27">
        <v>3.0092592592592595E-4</v>
      </c>
      <c r="L5806" s="27" t="s">
        <v>210</v>
      </c>
      <c r="M5806" s="27" t="s">
        <v>211</v>
      </c>
      <c r="N5806" s="27" t="s">
        <v>215</v>
      </c>
      <c r="O5806" s="27" t="s">
        <v>865</v>
      </c>
      <c r="R5806" s="27">
        <v>0</v>
      </c>
      <c r="U5806" s="27" t="s">
        <v>8834</v>
      </c>
    </row>
    <row r="5807" spans="1:21" x14ac:dyDescent="0.15">
      <c r="A5807" s="27" t="s">
        <v>75</v>
      </c>
      <c r="B5807" s="27" t="s">
        <v>8835</v>
      </c>
      <c r="C5807" s="27" t="s">
        <v>774</v>
      </c>
      <c r="D5807" s="27" t="s">
        <v>864</v>
      </c>
      <c r="I5807" s="28">
        <v>43423.71775462963</v>
      </c>
      <c r="J5807" s="28">
        <v>43423.718645833331</v>
      </c>
      <c r="K5807" s="27">
        <v>8.9120370370370362E-4</v>
      </c>
      <c r="L5807" s="27" t="s">
        <v>210</v>
      </c>
      <c r="M5807" s="27" t="s">
        <v>211</v>
      </c>
      <c r="N5807" s="27" t="s">
        <v>215</v>
      </c>
      <c r="O5807" s="27" t="s">
        <v>865</v>
      </c>
      <c r="R5807" s="27">
        <v>0</v>
      </c>
      <c r="U5807" s="27" t="s">
        <v>1601</v>
      </c>
    </row>
    <row r="5808" spans="1:21" x14ac:dyDescent="0.15">
      <c r="A5808" s="27" t="s">
        <v>75</v>
      </c>
      <c r="B5808" s="27" t="s">
        <v>8836</v>
      </c>
      <c r="C5808" s="27" t="s">
        <v>774</v>
      </c>
      <c r="D5808" s="27" t="s">
        <v>864</v>
      </c>
      <c r="I5808" s="28">
        <v>43423.724687499998</v>
      </c>
      <c r="J5808" s="28">
        <v>43423.725578703707</v>
      </c>
      <c r="K5808" s="27">
        <v>8.9120370370370362E-4</v>
      </c>
      <c r="L5808" s="27" t="s">
        <v>210</v>
      </c>
      <c r="M5808" s="27" t="s">
        <v>211</v>
      </c>
      <c r="N5808" s="27" t="s">
        <v>215</v>
      </c>
      <c r="O5808" s="27" t="s">
        <v>865</v>
      </c>
      <c r="R5808" s="27">
        <v>0</v>
      </c>
      <c r="U5808" s="27" t="s">
        <v>1601</v>
      </c>
    </row>
    <row r="5809" spans="1:21" x14ac:dyDescent="0.15">
      <c r="A5809" s="27" t="s">
        <v>75</v>
      </c>
      <c r="B5809" s="27" t="s">
        <v>15708</v>
      </c>
      <c r="D5809" s="27" t="s">
        <v>1387</v>
      </c>
      <c r="I5809" s="28">
        <v>43423.583275462966</v>
      </c>
      <c r="J5809" s="28">
        <v>43423.583275462966</v>
      </c>
      <c r="K5809" s="27">
        <v>0</v>
      </c>
      <c r="L5809" s="27" t="s">
        <v>211</v>
      </c>
      <c r="M5809" s="27" t="s">
        <v>211</v>
      </c>
      <c r="N5809" s="27" t="s">
        <v>215</v>
      </c>
      <c r="O5809" s="27" t="s">
        <v>1388</v>
      </c>
      <c r="R5809" s="27">
        <v>0</v>
      </c>
      <c r="U5809" s="27" t="s">
        <v>15709</v>
      </c>
    </row>
    <row r="5810" spans="1:21" x14ac:dyDescent="0.15">
      <c r="A5810" s="27" t="s">
        <v>75</v>
      </c>
      <c r="B5810" s="27" t="s">
        <v>8837</v>
      </c>
      <c r="D5810" s="27" t="s">
        <v>1387</v>
      </c>
      <c r="I5810" s="28">
        <v>43423.590266203704</v>
      </c>
      <c r="J5810" s="28">
        <v>43423.590439814812</v>
      </c>
      <c r="K5810" s="27">
        <v>1.7361111111111112E-4</v>
      </c>
      <c r="L5810" s="27" t="s">
        <v>210</v>
      </c>
      <c r="M5810" s="27" t="s">
        <v>211</v>
      </c>
      <c r="N5810" s="27" t="s">
        <v>215</v>
      </c>
      <c r="O5810" s="27" t="s">
        <v>1388</v>
      </c>
      <c r="R5810" s="27">
        <v>0</v>
      </c>
      <c r="U5810" s="27" t="s">
        <v>8838</v>
      </c>
    </row>
    <row r="5811" spans="1:21" x14ac:dyDescent="0.15">
      <c r="A5811" s="27" t="s">
        <v>75</v>
      </c>
      <c r="B5811" s="27" t="s">
        <v>8839</v>
      </c>
      <c r="D5811" s="27" t="s">
        <v>1387</v>
      </c>
      <c r="I5811" s="28">
        <v>43423.591666666667</v>
      </c>
      <c r="J5811" s="28">
        <v>43423.592002314814</v>
      </c>
      <c r="K5811" s="27">
        <v>3.3564814814814812E-4</v>
      </c>
      <c r="L5811" s="27" t="s">
        <v>210</v>
      </c>
      <c r="M5811" s="27" t="s">
        <v>211</v>
      </c>
      <c r="N5811" s="27" t="s">
        <v>215</v>
      </c>
      <c r="O5811" s="27" t="s">
        <v>1388</v>
      </c>
      <c r="R5811" s="27">
        <v>0</v>
      </c>
      <c r="U5811" s="27" t="s">
        <v>8840</v>
      </c>
    </row>
    <row r="5812" spans="1:21" x14ac:dyDescent="0.15">
      <c r="A5812" s="27" t="s">
        <v>75</v>
      </c>
      <c r="B5812" s="27" t="s">
        <v>8841</v>
      </c>
      <c r="D5812" s="27" t="s">
        <v>1387</v>
      </c>
      <c r="I5812" s="28">
        <v>43423.592314814814</v>
      </c>
      <c r="J5812" s="28">
        <v>43423.593993055554</v>
      </c>
      <c r="K5812" s="27">
        <v>1.6782407407407406E-3</v>
      </c>
      <c r="L5812" s="27" t="s">
        <v>210</v>
      </c>
      <c r="M5812" s="27" t="s">
        <v>211</v>
      </c>
      <c r="N5812" s="27" t="s">
        <v>215</v>
      </c>
      <c r="O5812" s="27" t="s">
        <v>1388</v>
      </c>
      <c r="R5812" s="27">
        <v>0</v>
      </c>
      <c r="U5812" s="27" t="s">
        <v>8842</v>
      </c>
    </row>
    <row r="5813" spans="1:21" x14ac:dyDescent="0.15">
      <c r="A5813" s="27" t="s">
        <v>75</v>
      </c>
      <c r="B5813" s="27" t="s">
        <v>15710</v>
      </c>
      <c r="D5813" s="27" t="s">
        <v>1387</v>
      </c>
      <c r="I5813" s="28">
        <v>43423.601493055554</v>
      </c>
      <c r="J5813" s="28">
        <v>43423.601493055554</v>
      </c>
      <c r="K5813" s="27">
        <v>0</v>
      </c>
      <c r="L5813" s="27" t="s">
        <v>211</v>
      </c>
      <c r="M5813" s="27" t="s">
        <v>211</v>
      </c>
      <c r="N5813" s="27" t="s">
        <v>215</v>
      </c>
      <c r="O5813" s="27" t="s">
        <v>1388</v>
      </c>
      <c r="R5813" s="27">
        <v>0</v>
      </c>
      <c r="U5813" s="27" t="s">
        <v>15711</v>
      </c>
    </row>
    <row r="5814" spans="1:21" x14ac:dyDescent="0.15">
      <c r="A5814" s="27" t="s">
        <v>75</v>
      </c>
      <c r="B5814" s="27" t="s">
        <v>15712</v>
      </c>
      <c r="D5814" s="27" t="s">
        <v>1387</v>
      </c>
      <c r="I5814" s="28">
        <v>43423.632152777776</v>
      </c>
      <c r="J5814" s="28">
        <v>43423.632152777776</v>
      </c>
      <c r="K5814" s="27">
        <v>0</v>
      </c>
      <c r="L5814" s="27" t="s">
        <v>211</v>
      </c>
      <c r="M5814" s="27" t="s">
        <v>211</v>
      </c>
      <c r="N5814" s="27" t="s">
        <v>215</v>
      </c>
      <c r="O5814" s="27" t="s">
        <v>1388</v>
      </c>
      <c r="U5814" s="27" t="s">
        <v>15713</v>
      </c>
    </row>
    <row r="5815" spans="1:21" x14ac:dyDescent="0.15">
      <c r="A5815" s="27" t="s">
        <v>75</v>
      </c>
      <c r="B5815" s="27" t="s">
        <v>15714</v>
      </c>
      <c r="D5815" s="27" t="s">
        <v>1387</v>
      </c>
      <c r="I5815" s="28">
        <v>43423.640613425923</v>
      </c>
      <c r="J5815" s="28">
        <v>43423.640613425923</v>
      </c>
      <c r="K5815" s="27">
        <v>0</v>
      </c>
      <c r="L5815" s="27" t="s">
        <v>211</v>
      </c>
      <c r="M5815" s="27" t="s">
        <v>211</v>
      </c>
      <c r="N5815" s="27" t="s">
        <v>215</v>
      </c>
      <c r="O5815" s="27" t="s">
        <v>1388</v>
      </c>
      <c r="R5815" s="27">
        <v>0</v>
      </c>
      <c r="U5815" s="27" t="s">
        <v>15715</v>
      </c>
    </row>
    <row r="5816" spans="1:21" x14ac:dyDescent="0.15">
      <c r="A5816" s="27" t="s">
        <v>75</v>
      </c>
      <c r="B5816" s="27" t="s">
        <v>8843</v>
      </c>
      <c r="D5816" s="27" t="s">
        <v>1387</v>
      </c>
      <c r="I5816" s="28">
        <v>43423.665567129632</v>
      </c>
      <c r="J5816" s="28">
        <v>43423.665891203702</v>
      </c>
      <c r="K5816" s="27">
        <v>3.2407407407407406E-4</v>
      </c>
      <c r="L5816" s="27" t="s">
        <v>210</v>
      </c>
      <c r="M5816" s="27" t="s">
        <v>211</v>
      </c>
      <c r="N5816" s="27" t="s">
        <v>215</v>
      </c>
      <c r="O5816" s="27" t="s">
        <v>1388</v>
      </c>
      <c r="R5816" s="27">
        <v>0</v>
      </c>
      <c r="U5816" s="27" t="s">
        <v>8844</v>
      </c>
    </row>
    <row r="5817" spans="1:21" x14ac:dyDescent="0.15">
      <c r="A5817" s="27" t="s">
        <v>75</v>
      </c>
      <c r="B5817" s="27" t="s">
        <v>8845</v>
      </c>
      <c r="D5817" s="27" t="s">
        <v>1387</v>
      </c>
      <c r="I5817" s="28">
        <v>43423.668298611112</v>
      </c>
      <c r="J5817" s="28">
        <v>43423.66883101852</v>
      </c>
      <c r="K5817" s="27">
        <v>5.3240740740740744E-4</v>
      </c>
      <c r="L5817" s="27" t="s">
        <v>210</v>
      </c>
      <c r="M5817" s="27" t="s">
        <v>211</v>
      </c>
      <c r="N5817" s="27" t="s">
        <v>215</v>
      </c>
      <c r="O5817" s="27" t="s">
        <v>1388</v>
      </c>
      <c r="R5817" s="27">
        <v>0</v>
      </c>
      <c r="U5817" s="27" t="s">
        <v>8846</v>
      </c>
    </row>
    <row r="5818" spans="1:21" x14ac:dyDescent="0.15">
      <c r="A5818" s="27" t="s">
        <v>75</v>
      </c>
      <c r="B5818" s="27" t="s">
        <v>8847</v>
      </c>
      <c r="D5818" s="27" t="s">
        <v>1387</v>
      </c>
      <c r="I5818" s="28">
        <v>43423.669537037036</v>
      </c>
      <c r="J5818" s="28">
        <v>43423.669942129629</v>
      </c>
      <c r="K5818" s="27">
        <v>4.0509259259259258E-4</v>
      </c>
      <c r="L5818" s="27" t="s">
        <v>210</v>
      </c>
      <c r="M5818" s="27" t="s">
        <v>211</v>
      </c>
      <c r="N5818" s="27" t="s">
        <v>215</v>
      </c>
      <c r="O5818" s="27" t="s">
        <v>1388</v>
      </c>
      <c r="R5818" s="27">
        <v>0</v>
      </c>
      <c r="U5818" s="27" t="s">
        <v>8848</v>
      </c>
    </row>
    <row r="5819" spans="1:21" x14ac:dyDescent="0.15">
      <c r="A5819" s="27" t="s">
        <v>75</v>
      </c>
      <c r="B5819" s="27" t="s">
        <v>15716</v>
      </c>
      <c r="D5819" s="27" t="s">
        <v>1387</v>
      </c>
      <c r="I5819" s="28">
        <v>43423.675613425927</v>
      </c>
      <c r="J5819" s="28">
        <v>43423.675613425927</v>
      </c>
      <c r="K5819" s="27">
        <v>0</v>
      </c>
      <c r="L5819" s="27" t="s">
        <v>211</v>
      </c>
      <c r="M5819" s="27" t="s">
        <v>211</v>
      </c>
      <c r="N5819" s="27" t="s">
        <v>215</v>
      </c>
      <c r="O5819" s="27" t="s">
        <v>1388</v>
      </c>
      <c r="R5819" s="27">
        <v>0</v>
      </c>
      <c r="U5819" s="27" t="s">
        <v>15717</v>
      </c>
    </row>
    <row r="5820" spans="1:21" x14ac:dyDescent="0.15">
      <c r="A5820" s="27" t="s">
        <v>75</v>
      </c>
      <c r="B5820" s="27" t="s">
        <v>8849</v>
      </c>
      <c r="D5820" s="27" t="s">
        <v>1387</v>
      </c>
      <c r="I5820" s="28">
        <v>43423.676168981481</v>
      </c>
      <c r="J5820" s="28">
        <v>43423.67800925926</v>
      </c>
      <c r="K5820" s="27">
        <v>1.8402777777777777E-3</v>
      </c>
      <c r="L5820" s="27" t="s">
        <v>210</v>
      </c>
      <c r="M5820" s="27" t="s">
        <v>211</v>
      </c>
      <c r="N5820" s="27" t="s">
        <v>215</v>
      </c>
      <c r="O5820" s="27" t="s">
        <v>1388</v>
      </c>
      <c r="R5820" s="27">
        <v>0</v>
      </c>
      <c r="U5820" s="27" t="s">
        <v>8850</v>
      </c>
    </row>
    <row r="5821" spans="1:21" x14ac:dyDescent="0.15">
      <c r="A5821" s="27" t="s">
        <v>75</v>
      </c>
      <c r="B5821" s="27" t="s">
        <v>15718</v>
      </c>
      <c r="D5821" s="27" t="s">
        <v>1387</v>
      </c>
      <c r="I5821" s="28">
        <v>43423.676527777781</v>
      </c>
      <c r="J5821" s="28">
        <v>43423.676527777781</v>
      </c>
      <c r="K5821" s="27">
        <v>0</v>
      </c>
      <c r="L5821" s="27" t="s">
        <v>211</v>
      </c>
      <c r="M5821" s="27" t="s">
        <v>211</v>
      </c>
      <c r="N5821" s="27" t="s">
        <v>215</v>
      </c>
      <c r="O5821" s="27" t="s">
        <v>1388</v>
      </c>
      <c r="R5821" s="27">
        <v>0</v>
      </c>
      <c r="U5821" s="27" t="s">
        <v>12850</v>
      </c>
    </row>
    <row r="5822" spans="1:21" x14ac:dyDescent="0.15">
      <c r="A5822" s="27" t="s">
        <v>75</v>
      </c>
      <c r="B5822" s="27" t="s">
        <v>15719</v>
      </c>
      <c r="D5822" s="27" t="s">
        <v>1387</v>
      </c>
      <c r="I5822" s="28">
        <v>43423.681469907409</v>
      </c>
      <c r="J5822" s="28">
        <v>43423.681469907409</v>
      </c>
      <c r="K5822" s="27">
        <v>0</v>
      </c>
      <c r="L5822" s="27" t="s">
        <v>211</v>
      </c>
      <c r="M5822" s="27" t="s">
        <v>211</v>
      </c>
      <c r="N5822" s="27" t="s">
        <v>215</v>
      </c>
      <c r="O5822" s="27" t="s">
        <v>1388</v>
      </c>
      <c r="R5822" s="27">
        <v>0</v>
      </c>
      <c r="U5822" s="27" t="s">
        <v>15717</v>
      </c>
    </row>
    <row r="5823" spans="1:21" x14ac:dyDescent="0.15">
      <c r="A5823" s="27" t="s">
        <v>75</v>
      </c>
      <c r="B5823" s="27" t="s">
        <v>8851</v>
      </c>
      <c r="D5823" s="27" t="s">
        <v>1387</v>
      </c>
      <c r="I5823" s="28">
        <v>43423.681770833333</v>
      </c>
      <c r="J5823" s="28">
        <v>43423.684259259258</v>
      </c>
      <c r="K5823" s="27">
        <v>2.488425925925926E-3</v>
      </c>
      <c r="L5823" s="27" t="s">
        <v>210</v>
      </c>
      <c r="M5823" s="27" t="s">
        <v>210</v>
      </c>
      <c r="N5823" s="27" t="s">
        <v>215</v>
      </c>
      <c r="O5823" s="27" t="s">
        <v>1388</v>
      </c>
      <c r="R5823" s="27">
        <v>0</v>
      </c>
      <c r="U5823" s="27" t="s">
        <v>1430</v>
      </c>
    </row>
    <row r="5824" spans="1:21" x14ac:dyDescent="0.15">
      <c r="A5824" s="27" t="s">
        <v>75</v>
      </c>
      <c r="B5824" s="27" t="s">
        <v>15720</v>
      </c>
      <c r="D5824" s="27" t="s">
        <v>1387</v>
      </c>
      <c r="I5824" s="28">
        <v>43423.690393518518</v>
      </c>
      <c r="J5824" s="28">
        <v>43423.690393518518</v>
      </c>
      <c r="K5824" s="27">
        <v>0</v>
      </c>
      <c r="L5824" s="27" t="s">
        <v>211</v>
      </c>
      <c r="M5824" s="27" t="s">
        <v>211</v>
      </c>
      <c r="N5824" s="27" t="s">
        <v>215</v>
      </c>
      <c r="O5824" s="27" t="s">
        <v>1388</v>
      </c>
      <c r="R5824" s="27">
        <v>0</v>
      </c>
      <c r="U5824" s="27" t="s">
        <v>15721</v>
      </c>
    </row>
    <row r="5825" spans="1:21" x14ac:dyDescent="0.15">
      <c r="A5825" s="27" t="s">
        <v>75</v>
      </c>
      <c r="B5825" s="27" t="s">
        <v>8852</v>
      </c>
      <c r="D5825" s="27" t="s">
        <v>1387</v>
      </c>
      <c r="I5825" s="28">
        <v>43423.691412037035</v>
      </c>
      <c r="J5825" s="28">
        <v>43423.696226851855</v>
      </c>
      <c r="K5825" s="27">
        <v>4.8148148148148152E-3</v>
      </c>
      <c r="L5825" s="27" t="s">
        <v>210</v>
      </c>
      <c r="M5825" s="27" t="s">
        <v>210</v>
      </c>
      <c r="N5825" s="27" t="s">
        <v>215</v>
      </c>
      <c r="O5825" s="27" t="s">
        <v>1388</v>
      </c>
      <c r="R5825" s="27">
        <v>0</v>
      </c>
      <c r="U5825" s="27" t="s">
        <v>8853</v>
      </c>
    </row>
    <row r="5826" spans="1:21" x14ac:dyDescent="0.15">
      <c r="A5826" s="27" t="s">
        <v>75</v>
      </c>
      <c r="B5826" s="27" t="s">
        <v>8854</v>
      </c>
      <c r="D5826" s="27" t="s">
        <v>1387</v>
      </c>
      <c r="I5826" s="28">
        <v>43423.712962962964</v>
      </c>
      <c r="J5826" s="28">
        <v>43423.715648148151</v>
      </c>
      <c r="K5826" s="27">
        <v>2.685185185185185E-3</v>
      </c>
      <c r="L5826" s="27" t="s">
        <v>210</v>
      </c>
      <c r="M5826" s="27" t="s">
        <v>210</v>
      </c>
      <c r="N5826" s="27" t="s">
        <v>215</v>
      </c>
      <c r="O5826" s="27" t="s">
        <v>1388</v>
      </c>
      <c r="R5826" s="27">
        <v>0</v>
      </c>
      <c r="U5826" s="27" t="s">
        <v>1743</v>
      </c>
    </row>
  </sheetData>
  <autoFilter ref="A1:U33940"/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报表口径说明</vt:lpstr>
      <vt:lpstr>Daily-话务看板</vt:lpstr>
      <vt:lpstr>SW团队话务看板</vt:lpstr>
      <vt:lpstr>Bottom 10</vt:lpstr>
      <vt:lpstr>外呼客户数及商机</vt:lpstr>
      <vt:lpstr>有效电话数</vt:lpstr>
      <vt:lpstr>外呼明细</vt:lpstr>
      <vt:lpstr>计算接通率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吴娟</dc:creator>
  <cp:lastModifiedBy>Xiangrong XR3 Chen</cp:lastModifiedBy>
  <dcterms:created xsi:type="dcterms:W3CDTF">2017-01-06T06:37:55Z</dcterms:created>
  <dcterms:modified xsi:type="dcterms:W3CDTF">2018-11-20T02:50:13Z</dcterms:modified>
</cp:coreProperties>
</file>